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630" yWindow="-15" windowWidth="12645" windowHeight="11955" tabRatio="771" activeTab="1"/>
  </bookViews>
  <sheets>
    <sheet name="TODO+MXDATA" sheetId="7" r:id="rId1"/>
    <sheet name="EUROIS" sheetId="1" r:id="rId2"/>
    <sheet name="EURSTD" sheetId="2" r:id="rId3"/>
    <sheet name="EUR1M" sheetId="3" r:id="rId4"/>
    <sheet name="EUR3M" sheetId="4" r:id="rId5"/>
    <sheet name="EUR6M" sheetId="16" r:id="rId6"/>
    <sheet name="EUR12M" sheetId="5" r:id="rId7"/>
    <sheet name="JacTestFwd" sheetId="10" r:id="rId8"/>
    <sheet name="JacTestDisc" sheetId="11" r:id="rId9"/>
    <sheet name="JacTestCross" sheetId="8" r:id="rId10"/>
    <sheet name="dDisc_dZROis" sheetId="12" r:id="rId11"/>
    <sheet name="dFwd_dZRFwd" sheetId="14" r:id="rId12"/>
    <sheet name="LiborGreek" sheetId="13" r:id="rId13"/>
  </sheets>
  <definedNames>
    <definedName name="comp" localSheetId="6">EUR12M!$C$9</definedName>
    <definedName name="comp" localSheetId="3">EUR1M!$C$9</definedName>
    <definedName name="comp" localSheetId="4">EUR3M!$C$9</definedName>
    <definedName name="comp" localSheetId="5">EUR6M!$C$9</definedName>
    <definedName name="comp" localSheetId="1">EUROIS!$C$8</definedName>
    <definedName name="comp" localSheetId="2">EURSTD!$C$9</definedName>
    <definedName name="comp">#REF!</definedName>
    <definedName name="currency" localSheetId="6">EUR12M!$C$4</definedName>
    <definedName name="currency" localSheetId="3">EUR1M!$C$4</definedName>
    <definedName name="currency" localSheetId="4">EUR3M!$C$4</definedName>
    <definedName name="currency" localSheetId="5">EUR6M!$C$4</definedName>
    <definedName name="currency" localSheetId="1">EUROIS!$C$4</definedName>
    <definedName name="currency" localSheetId="2">EURSTD!$C$4</definedName>
    <definedName name="curveName" localSheetId="6">EUR12M!$C$5</definedName>
    <definedName name="curveName" localSheetId="3">EUR1M!$C$5</definedName>
    <definedName name="curveName" localSheetId="4">EUR3M!$C$5</definedName>
    <definedName name="curveName" localSheetId="5">EUR6M!$C$5</definedName>
    <definedName name="curveName" localSheetId="1">EUROIS!$C$5</definedName>
    <definedName name="curveName" localSheetId="2">EURSTD!$C$5</definedName>
    <definedName name="dayCount" localSheetId="6">EUR12M!$C$10</definedName>
    <definedName name="dayCount" localSheetId="3">EUR1M!$C$10</definedName>
    <definedName name="dayCount" localSheetId="4">EUR3M!$C$10</definedName>
    <definedName name="dayCount" localSheetId="5">EUR6M!$C$10</definedName>
    <definedName name="dayCount" localSheetId="1">EUROIS!$C$9</definedName>
    <definedName name="dayCount" localSheetId="2">EURSTD!$C$10</definedName>
    <definedName name="dayCount">#REF!</definedName>
    <definedName name="depoQuotes" localSheetId="6">EUR12M!$K$3:$K$18</definedName>
    <definedName name="depoQuotes" localSheetId="3">EUR1M!$K$3:$K$18</definedName>
    <definedName name="depoQuotes" localSheetId="4">EUR3M!$K$3:$K$18</definedName>
    <definedName name="depoQuotes" localSheetId="5">EUR6M!$K$3:$K$18</definedName>
    <definedName name="depoQuotes" localSheetId="1">EUROIS!$K$3:$K$76</definedName>
    <definedName name="depoQuotes" localSheetId="2">EURSTD!$K$3:$K$18</definedName>
    <definedName name="discAtPaym0" localSheetId="10">dDisc_dZROis!$C$11</definedName>
    <definedName name="discDates" localSheetId="10">dDisc_dZROis!$D$10</definedName>
    <definedName name="discVals" localSheetId="10">dDisc_dZROis!$E$10</definedName>
    <definedName name="doCalc" localSheetId="6">EUR12M!$N$2</definedName>
    <definedName name="doCalc" localSheetId="3">EUR1M!$N$2</definedName>
    <definedName name="doCalc" localSheetId="4">EUR3M!$N$2</definedName>
    <definedName name="doCalc" localSheetId="5">EUR6M!$N$2</definedName>
    <definedName name="doCalc" localSheetId="1">EUROIS!$N$2</definedName>
    <definedName name="doCalc" localSheetId="2">EURSTD!$N$2</definedName>
    <definedName name="exoDiscCurve" localSheetId="6">EUR12M!$C$6</definedName>
    <definedName name="exoDiscCurve" localSheetId="3">EUR1M!$C$6</definedName>
    <definedName name="exoDiscCurve" localSheetId="4">EUR3M!$C$6</definedName>
    <definedName name="exoDiscCurve" localSheetId="5">EUR6M!$C$6</definedName>
    <definedName name="exoDiscCurve" localSheetId="2">EURSTD!$C$6</definedName>
    <definedName name="FirstCpnFix" localSheetId="6">EUR12M!$K$35</definedName>
    <definedName name="FirstCpnFix" localSheetId="3">EUR1M!$K$22</definedName>
    <definedName name="FirstCpnFix" localSheetId="4">EUR3M!$K$52</definedName>
    <definedName name="FirstCpnFix" localSheetId="5">EUR6M!$K$42</definedName>
    <definedName name="FirstCpnFix" localSheetId="2">EURSTD!$K$38</definedName>
    <definedName name="firstFutIdx" localSheetId="3">EUR1M!#REF!</definedName>
    <definedName name="firstFutIdx" localSheetId="4">EUR3M!$U$23</definedName>
    <definedName name="firstFutIdx" localSheetId="2">EURSTD!$U$23</definedName>
    <definedName name="firstFuturesCode" localSheetId="3">EUR1M!#REF!</definedName>
    <definedName name="firstFuturesCode" localSheetId="4">EUR3M!$C$11</definedName>
    <definedName name="firstFuturesCode" localSheetId="2">EURSTD!$C$11</definedName>
    <definedName name="fraFutTenor" localSheetId="6">EUR12M!$C$15</definedName>
    <definedName name="fraFutTenor" localSheetId="3">EUR1M!$C$17</definedName>
    <definedName name="fraFutTenor" localSheetId="4">EUR3M!$C$17</definedName>
    <definedName name="fraFutTenor" localSheetId="5">EUR6M!$C$15</definedName>
    <definedName name="fraFutTenor" localSheetId="2">EURSTD!$C$17</definedName>
    <definedName name="fraQuotes" localSheetId="6">EUR12M!$K$21:$K$32</definedName>
    <definedName name="fraQuotes" localSheetId="4">EUR3M!$K$24:$K$35</definedName>
    <definedName name="fraQuotes" localSheetId="5">EUR6M!$K$21:$K$39</definedName>
    <definedName name="futuresQuotes" localSheetId="3">EUR1M!#REF!</definedName>
    <definedName name="futuresQuotes" localSheetId="4">EUR3M!$K$38:$K$49</definedName>
    <definedName name="futuresQuotes" localSheetId="2">EURSTD!$K$24:$K$35</definedName>
    <definedName name="fwdDates" localSheetId="11">dFwd_dZRFwd!$D$10</definedName>
    <definedName name="fwdSpread" localSheetId="11">dFwd_dZRFwd!$F$10</definedName>
    <definedName name="fwdVals" localSheetId="11">dFwd_dZRFwd!$E$10</definedName>
    <definedName name="IMMFutDates" localSheetId="3">EUR1M!#REF!</definedName>
    <definedName name="IMMFutDates" localSheetId="4">EUR3M!$S$24:$S$35</definedName>
    <definedName name="IMMFutDates" localSheetId="2">EURSTD!$S$24:$S$35</definedName>
    <definedName name="IMMFutures" localSheetId="3">EUR1M!#REF!</definedName>
    <definedName name="IMMFutures" localSheetId="4">EUR3M!$T$24:$T$35</definedName>
    <definedName name="IMMFutures" localSheetId="2">EURSTD!$T$24:$T$35</definedName>
    <definedName name="implData" localSheetId="9">JacTestCross!$G$11:$G$99</definedName>
    <definedName name="implDiscAtPaym" localSheetId="10">dDisc_dZROis!$F$11:$F$99</definedName>
    <definedName name="implFwds" localSheetId="8">JacTestDisc!$D$11:$D$99</definedName>
    <definedName name="implFwds" localSheetId="7">JacTestFwd!$D$11:$D$99</definedName>
    <definedName name="indexID" localSheetId="6">EUR12M!$C$18</definedName>
    <definedName name="indexID" localSheetId="3">EUR1M!$C$12</definedName>
    <definedName name="indexID" localSheetId="4">EUR3M!$C$22</definedName>
    <definedName name="indexID" localSheetId="5">EUR6M!$C$18</definedName>
    <definedName name="indexID" localSheetId="2">EURSTD!$C$22</definedName>
    <definedName name="interpOn" localSheetId="6">EUR12M!$C$8</definedName>
    <definedName name="interpOn" localSheetId="3">EUR1M!$C$8</definedName>
    <definedName name="interpOn" localSheetId="4">EUR3M!$C$8</definedName>
    <definedName name="interpOn" localSheetId="5">EUR6M!$C$8</definedName>
    <definedName name="interpOn" localSheetId="1">EUROIS!$C$7</definedName>
    <definedName name="interpOn" localSheetId="2">EURSTD!$C$8</definedName>
    <definedName name="interpOn">#REF!</definedName>
    <definedName name="lastFutIdx" localSheetId="6">EUR12M!#REF!</definedName>
    <definedName name="lastFutIdx" localSheetId="3">EUR1M!#REF!</definedName>
    <definedName name="lastFutIdx" localSheetId="4">EUR3M!$V$23</definedName>
    <definedName name="lastFutIdx" localSheetId="5">EUR6M!#REF!</definedName>
    <definedName name="lastFutIdx" localSheetId="2">EURSTD!$V$23</definedName>
    <definedName name="lastFuturesCode" localSheetId="3">EUR1M!#REF!</definedName>
    <definedName name="lastFuturesCode" localSheetId="4">EUR3M!$C$12</definedName>
    <definedName name="lastFuturesCode" localSheetId="2">EURSTD!$C$12</definedName>
    <definedName name="nPill" localSheetId="11">dFwd_dZRFwd!$D$8</definedName>
    <definedName name="numDepo" localSheetId="1">EUROIS!$Q$5</definedName>
    <definedName name="nUsedDepo" localSheetId="6">EUR12M!$Q$20</definedName>
    <definedName name="nUsedDepo" localSheetId="3">EUR1M!$Q$17</definedName>
    <definedName name="nUsedDepo" localSheetId="4">EUR3M!$Q$22</definedName>
    <definedName name="nUsedDepo" localSheetId="5">EUR6M!$Q$20</definedName>
    <definedName name="nUsedDepo" localSheetId="2">EURSTD!$Q$22</definedName>
    <definedName name="nUsedFra" localSheetId="6">EUR12M!$Q$21</definedName>
    <definedName name="nUsedFra" localSheetId="4">EUR3M!$Q$23</definedName>
    <definedName name="nUsedFra" localSheetId="5">EUR6M!$Q$21</definedName>
    <definedName name="nUsedFut" localSheetId="3">EUR1M!$Q$18</definedName>
    <definedName name="nUsedFut" localSheetId="4">EUR3M!$Q$24</definedName>
    <definedName name="nUsedFut" localSheetId="2">EURSTD!$Q$23</definedName>
    <definedName name="nUsedSwap" localSheetId="6">EUR12M!$Q$22</definedName>
    <definedName name="nUsedSwap" localSheetId="3">EUR1M!$Q$19</definedName>
    <definedName name="nUsedSwap" localSheetId="4">EUR3M!$Q$25</definedName>
    <definedName name="nUsedSwap" localSheetId="5">EUR6M!$Q$22</definedName>
    <definedName name="nUsedSwap" localSheetId="2">EURSTD!$Q$24</definedName>
    <definedName name="oisCurve" localSheetId="10">dDisc_dZROis!$D$10:$E$98</definedName>
    <definedName name="oisCurve" localSheetId="11">dFwd_dZRFwd!$D$10:$E$98</definedName>
    <definedName name="optNames" localSheetId="6">EUR12M!$P$5:$P$17</definedName>
    <definedName name="optNames" localSheetId="3">EUR1M!$P$5:$P$11</definedName>
    <definedName name="optNames" localSheetId="4">EUR3M!$P$5:$P$19</definedName>
    <definedName name="optNames" localSheetId="5">EUR6M!$P$5:$P$17</definedName>
    <definedName name="optNames" localSheetId="2">EURSTD!$P$5:$P$19</definedName>
    <definedName name="optVals" localSheetId="6">EUR12M!$Q$5:$Q$17</definedName>
    <definedName name="optVals" localSheetId="3">EUR1M!$Q$5:$Q$11</definedName>
    <definedName name="optVals" localSheetId="4">EUR3M!$Q$5:$Q$19</definedName>
    <definedName name="optVals" localSheetId="5">EUR6M!$Q$5:$Q$17</definedName>
    <definedName name="optVals" localSheetId="2">EURSTD!$Q$5:$Q$19</definedName>
    <definedName name="outBegin" localSheetId="10">dDisc_dZROis!$A$11</definedName>
    <definedName name="outBegin" localSheetId="11">dFwd_dZRFwd!$A$11</definedName>
    <definedName name="outBegin" localSheetId="9">JacTestCross!$A$11</definedName>
    <definedName name="outBegin" localSheetId="8">JacTestDisc!$A$11</definedName>
    <definedName name="outBegin" localSheetId="7">JacTestFwd!$A$11</definedName>
    <definedName name="outBeginBump" localSheetId="9">JacTestCross!$H$11</definedName>
    <definedName name="outDates" localSheetId="6">EUR12M!$M$3:$M$77</definedName>
    <definedName name="outDates" localSheetId="3">EUR1M!$M$3:$M$77</definedName>
    <definedName name="outDates" localSheetId="4">EUR3M!$M$3:$M$77</definedName>
    <definedName name="outDates" localSheetId="5">EUR6M!$M$3:$M$77</definedName>
    <definedName name="outDates" localSheetId="1">EUROIS!$M$3:$M$77</definedName>
    <definedName name="outType" localSheetId="6">EUR12M!$Q$18</definedName>
    <definedName name="outType" localSheetId="3">EUR1M!$Q$15</definedName>
    <definedName name="outType" localSheetId="4">EUR3M!$Q$20</definedName>
    <definedName name="outType" localSheetId="5">EUR6M!$Q$18</definedName>
    <definedName name="outType" localSheetId="1">EUROIS!$Q$4</definedName>
    <definedName name="outVals" localSheetId="6">EUR12M!$N$3:$N$77</definedName>
    <definedName name="outVals" localSheetId="3">EUR1M!$N$3:$N$77</definedName>
    <definedName name="outVals" localSheetId="4">EUR3M!$N$3:$N$77</definedName>
    <definedName name="outVals" localSheetId="5">EUR6M!$N$3:$N$77</definedName>
    <definedName name="outVals" localSheetId="1">EUROIS!$N$3:$N$77</definedName>
    <definedName name="rateShift" localSheetId="10">dDisc_dZROis!$B$7</definedName>
    <definedName name="rateShift" localSheetId="11">dFwd_dZRFwd!$B$7</definedName>
    <definedName name="rateShift" localSheetId="9">JacTestCross!$B$7</definedName>
    <definedName name="rateShift" localSheetId="8">JacTestDisc!$B$7</definedName>
    <definedName name="rateShift" localSheetId="7">JacTestFwd!$B$7</definedName>
    <definedName name="shmFwdEuribor" localSheetId="11">dFwd_dZRFwd!$H$11:$H$99</definedName>
    <definedName name="shmFwdEuribor0" localSheetId="11">dFwd_dZRFwd!$C$11</definedName>
    <definedName name="stubDate" localSheetId="6">EUR12M!#REF!</definedName>
    <definedName name="stubDate" localSheetId="3">EUR1M!#REF!</definedName>
    <definedName name="stubDate" localSheetId="4">EUR3M!$J$21</definedName>
    <definedName name="stubDate" localSheetId="5">EUR6M!#REF!</definedName>
    <definedName name="stubDate" localSheetId="2">EURSTD!$J$21</definedName>
    <definedName name="stubRate" localSheetId="6">EUR12M!#REF!</definedName>
    <definedName name="stubRate" localSheetId="3">EUR1M!#REF!</definedName>
    <definedName name="stubRate" localSheetId="4">EUR3M!$K$21</definedName>
    <definedName name="stubRate" localSheetId="5">EUR6M!#REF!</definedName>
    <definedName name="stubRate" localSheetId="2">EURSTD!$K$21</definedName>
    <definedName name="swapFltFreq" localSheetId="6">EUR12M!$C$19</definedName>
    <definedName name="swapFltFreq" localSheetId="3">EUR1M!$C$13</definedName>
    <definedName name="swapFltFreq" localSheetId="4">EUR3M!$C$23</definedName>
    <definedName name="swapFltFreq" localSheetId="5">EUR6M!$C$19</definedName>
    <definedName name="swapFltFreq" localSheetId="2">EURSTD!$C$23</definedName>
    <definedName name="swapQuotes" localSheetId="6">EUR12M!$K$38:$K$79</definedName>
    <definedName name="swapQuotes" localSheetId="3">EUR1M!$K$25:$K$84</definedName>
    <definedName name="swapQuotes" localSheetId="4">EUR3M!$K$55:$K$96</definedName>
    <definedName name="swapQuotes" localSheetId="5">EUR6M!$K$45:$K$86</definedName>
    <definedName name="swapQuotes" localSheetId="2">EURSTD!$K$41:$K$82</definedName>
    <definedName name="tenor" localSheetId="10">dDisc_dZROis!$B$6</definedName>
    <definedName name="tenor" localSheetId="11">dFwd_dZRFwd!$B$6</definedName>
    <definedName name="tenor" localSheetId="9">JacTestCross!$B$6</definedName>
    <definedName name="tenor" localSheetId="8">JacTestDisc!$B$6</definedName>
    <definedName name="tenor" localSheetId="7">JacTestFwd!$B$6</definedName>
    <definedName name="today" localSheetId="10">dDisc_dZROis!$B$4</definedName>
    <definedName name="today" localSheetId="11">dFwd_dZRFwd!$B$4</definedName>
    <definedName name="today" localSheetId="6">EUR12M!$C$3</definedName>
    <definedName name="today" localSheetId="3">EUR1M!$C$3</definedName>
    <definedName name="today" localSheetId="4">EUR3M!$C$3</definedName>
    <definedName name="today" localSheetId="5">EUR6M!$C$3</definedName>
    <definedName name="today" localSheetId="1">EUROIS!$C$3</definedName>
    <definedName name="today" localSheetId="2">EURSTD!$C$3</definedName>
    <definedName name="today" localSheetId="0">EUR1M!$C$3</definedName>
    <definedName name="trigger" localSheetId="10">dDisc_dZROis!$F$9</definedName>
    <definedName name="trigger" localSheetId="11">dFwd_dZRFwd!$H$7</definedName>
    <definedName name="trigger" localSheetId="9">JacTestCross!$E$9</definedName>
    <definedName name="trigger" localSheetId="8">JacTestDisc!$D$9</definedName>
    <definedName name="trigger" localSheetId="7">JacTestFwd!$D$9</definedName>
    <definedName name="typeInterp" localSheetId="6">EUR12M!$C$7</definedName>
    <definedName name="typeInterp" localSheetId="3">EUR1M!$C$7</definedName>
    <definedName name="typeInterp" localSheetId="4">EUR3M!$C$7</definedName>
    <definedName name="typeInterp" localSheetId="5">EUR6M!$C$7</definedName>
    <definedName name="typeInterp" localSheetId="1">EUROIS!$C$6</definedName>
    <definedName name="typeInterp" localSheetId="2">EURSTD!$C$7</definedName>
    <definedName name="typeInterp">#REF!</definedName>
    <definedName name="useExtStubRate" localSheetId="6">EUR12M!#REF!</definedName>
    <definedName name="useExtStubRate" localSheetId="4">EUR3M!$C$20</definedName>
    <definedName name="useExtStubRate" localSheetId="5">EUR6M!#REF!</definedName>
    <definedName name="useExtStubRate" localSheetId="2">EURSTD!$C$20</definedName>
    <definedName name="useFirstCpn" localSheetId="6">EUR12M!$C$17</definedName>
    <definedName name="useFirstCpn" localSheetId="3">EUR1M!$C$11</definedName>
    <definedName name="useFirstCpn" localSheetId="4">EUR3M!$C$21</definedName>
    <definedName name="useFirstCpn" localSheetId="5">EUR6M!$C$17</definedName>
    <definedName name="useFirstCpn" localSheetId="2">EURSTD!$C$21</definedName>
  </definedNames>
  <calcPr calcId="145621"/>
</workbook>
</file>

<file path=xl/calcChain.xml><?xml version="1.0" encoding="utf-8"?>
<calcChain xmlns="http://schemas.openxmlformats.org/spreadsheetml/2006/main">
  <c r="AI71" i="16" l="1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F34" i="16"/>
  <c r="F33" i="16"/>
  <c r="F32" i="16"/>
  <c r="F37" i="16"/>
  <c r="F36" i="16"/>
  <c r="F35" i="16"/>
  <c r="F31" i="16"/>
  <c r="F30" i="16"/>
  <c r="U96" i="16"/>
  <c r="W96" i="16" s="1"/>
  <c r="T96" i="16"/>
  <c r="V96" i="16" s="1"/>
  <c r="U95" i="16"/>
  <c r="W95" i="16" s="1"/>
  <c r="T95" i="16"/>
  <c r="V95" i="16" s="1"/>
  <c r="U94" i="16"/>
  <c r="W94" i="16" s="1"/>
  <c r="T94" i="16"/>
  <c r="V94" i="16" s="1"/>
  <c r="U93" i="16"/>
  <c r="W93" i="16" s="1"/>
  <c r="T93" i="16"/>
  <c r="V93" i="16" s="1"/>
  <c r="U92" i="16"/>
  <c r="W92" i="16" s="1"/>
  <c r="T92" i="16"/>
  <c r="V92" i="16" s="1"/>
  <c r="U91" i="16"/>
  <c r="W91" i="16" s="1"/>
  <c r="T91" i="16"/>
  <c r="V91" i="16" s="1"/>
  <c r="U90" i="16"/>
  <c r="W90" i="16" s="1"/>
  <c r="T90" i="16"/>
  <c r="V90" i="16" s="1"/>
  <c r="U89" i="16"/>
  <c r="W89" i="16" s="1"/>
  <c r="T89" i="16"/>
  <c r="V89" i="16" s="1"/>
  <c r="U88" i="16"/>
  <c r="W88" i="16" s="1"/>
  <c r="T88" i="16"/>
  <c r="V88" i="16" s="1"/>
  <c r="U87" i="16"/>
  <c r="W87" i="16" s="1"/>
  <c r="T87" i="16"/>
  <c r="V87" i="16" s="1"/>
  <c r="U86" i="16"/>
  <c r="W86" i="16" s="1"/>
  <c r="T86" i="16"/>
  <c r="V86" i="16" s="1"/>
  <c r="U85" i="16"/>
  <c r="W85" i="16" s="1"/>
  <c r="T85" i="16"/>
  <c r="V85" i="16" s="1"/>
  <c r="U84" i="16"/>
  <c r="W84" i="16" s="1"/>
  <c r="T84" i="16"/>
  <c r="V84" i="16" s="1"/>
  <c r="U83" i="16"/>
  <c r="W83" i="16" s="1"/>
  <c r="T83" i="16"/>
  <c r="V83" i="16" s="1"/>
  <c r="U82" i="16"/>
  <c r="W82" i="16" s="1"/>
  <c r="T82" i="16"/>
  <c r="V82" i="16" s="1"/>
  <c r="U81" i="16"/>
  <c r="W81" i="16" s="1"/>
  <c r="T81" i="16"/>
  <c r="V81" i="16" s="1"/>
  <c r="U80" i="16"/>
  <c r="W80" i="16" s="1"/>
  <c r="T80" i="16"/>
  <c r="V80" i="16" s="1"/>
  <c r="U79" i="16"/>
  <c r="W79" i="16" s="1"/>
  <c r="T79" i="16"/>
  <c r="V79" i="16" s="1"/>
  <c r="K86" i="16"/>
  <c r="F86" i="16"/>
  <c r="U78" i="16"/>
  <c r="W78" i="16" s="1"/>
  <c r="T78" i="16"/>
  <c r="V78" i="16" s="1"/>
  <c r="K85" i="16"/>
  <c r="F85" i="16"/>
  <c r="U77" i="16"/>
  <c r="W77" i="16" s="1"/>
  <c r="T77" i="16"/>
  <c r="V77" i="16" s="1"/>
  <c r="K84" i="16"/>
  <c r="F84" i="16"/>
  <c r="U76" i="16"/>
  <c r="W76" i="16" s="1"/>
  <c r="T76" i="16"/>
  <c r="V76" i="16" s="1"/>
  <c r="K83" i="16"/>
  <c r="F83" i="16"/>
  <c r="U75" i="16"/>
  <c r="W75" i="16" s="1"/>
  <c r="T75" i="16"/>
  <c r="V75" i="16" s="1"/>
  <c r="K82" i="16"/>
  <c r="F82" i="16"/>
  <c r="U74" i="16"/>
  <c r="W74" i="16" s="1"/>
  <c r="T74" i="16"/>
  <c r="V74" i="16" s="1"/>
  <c r="K81" i="16"/>
  <c r="F81" i="16"/>
  <c r="U73" i="16"/>
  <c r="W73" i="16" s="1"/>
  <c r="T73" i="16"/>
  <c r="V73" i="16" s="1"/>
  <c r="K80" i="16"/>
  <c r="F80" i="16"/>
  <c r="U72" i="16"/>
  <c r="W72" i="16" s="1"/>
  <c r="T72" i="16"/>
  <c r="V72" i="16" s="1"/>
  <c r="K79" i="16"/>
  <c r="F79" i="16"/>
  <c r="K78" i="16"/>
  <c r="F78" i="16"/>
  <c r="AI70" i="16"/>
  <c r="K77" i="16"/>
  <c r="F77" i="16"/>
  <c r="AI69" i="16"/>
  <c r="K76" i="16"/>
  <c r="F76" i="16"/>
  <c r="AI68" i="16"/>
  <c r="K75" i="16"/>
  <c r="F75" i="16"/>
  <c r="AI67" i="16"/>
  <c r="K74" i="16"/>
  <c r="F74" i="16"/>
  <c r="AI66" i="16"/>
  <c r="K73" i="16"/>
  <c r="F73" i="16"/>
  <c r="AI65" i="16"/>
  <c r="K72" i="16"/>
  <c r="F72" i="16"/>
  <c r="AI64" i="16"/>
  <c r="K71" i="16"/>
  <c r="F71" i="16"/>
  <c r="AI63" i="16"/>
  <c r="K70" i="16"/>
  <c r="F70" i="16"/>
  <c r="AI62" i="16"/>
  <c r="K69" i="16"/>
  <c r="F69" i="16"/>
  <c r="AI61" i="16"/>
  <c r="K68" i="16"/>
  <c r="F68" i="16"/>
  <c r="AI60" i="16"/>
  <c r="K67" i="16"/>
  <c r="F67" i="16"/>
  <c r="AI59" i="16"/>
  <c r="K66" i="16"/>
  <c r="F66" i="16"/>
  <c r="AI58" i="16"/>
  <c r="K65" i="16"/>
  <c r="F65" i="16"/>
  <c r="AI57" i="16"/>
  <c r="K64" i="16"/>
  <c r="F64" i="16"/>
  <c r="AI56" i="16"/>
  <c r="K63" i="16"/>
  <c r="F63" i="16"/>
  <c r="AI55" i="16"/>
  <c r="K62" i="16"/>
  <c r="F62" i="16"/>
  <c r="AI54" i="16"/>
  <c r="K61" i="16"/>
  <c r="F61" i="16"/>
  <c r="AI53" i="16"/>
  <c r="K60" i="16"/>
  <c r="F60" i="16"/>
  <c r="AI52" i="16"/>
  <c r="K59" i="16"/>
  <c r="F59" i="16"/>
  <c r="AI51" i="16"/>
  <c r="K58" i="16"/>
  <c r="F58" i="16"/>
  <c r="AI50" i="16"/>
  <c r="K57" i="16"/>
  <c r="F57" i="16"/>
  <c r="AI49" i="16"/>
  <c r="K56" i="16"/>
  <c r="F56" i="16"/>
  <c r="AI48" i="16"/>
  <c r="K55" i="16"/>
  <c r="F55" i="16"/>
  <c r="AI47" i="16"/>
  <c r="K54" i="16"/>
  <c r="F54" i="16"/>
  <c r="AI46" i="16"/>
  <c r="K53" i="16"/>
  <c r="F53" i="16"/>
  <c r="AI45" i="16"/>
  <c r="K52" i="16"/>
  <c r="F52" i="16"/>
  <c r="AI44" i="16"/>
  <c r="K51" i="16"/>
  <c r="F51" i="16"/>
  <c r="AI43" i="16"/>
  <c r="K50" i="16"/>
  <c r="F50" i="16"/>
  <c r="K49" i="16"/>
  <c r="F49" i="16"/>
  <c r="K48" i="16"/>
  <c r="F48" i="16"/>
  <c r="K47" i="16"/>
  <c r="F47" i="16"/>
  <c r="K46" i="16"/>
  <c r="F46" i="16"/>
  <c r="K45" i="16"/>
  <c r="J45" i="16" a="1"/>
  <c r="J84" i="16" s="1"/>
  <c r="F45" i="16"/>
  <c r="E42" i="16"/>
  <c r="K42" i="16" s="1"/>
  <c r="Q17" i="16" s="1"/>
  <c r="F39" i="16"/>
  <c r="F38" i="16"/>
  <c r="F29" i="16"/>
  <c r="F28" i="16"/>
  <c r="F27" i="16"/>
  <c r="F26" i="16"/>
  <c r="F25" i="16"/>
  <c r="F24" i="16"/>
  <c r="F23" i="16"/>
  <c r="F22" i="16"/>
  <c r="K21" i="16"/>
  <c r="J21" i="16"/>
  <c r="F21" i="16"/>
  <c r="K18" i="16"/>
  <c r="I18" i="16"/>
  <c r="J18" i="16" s="1"/>
  <c r="F18" i="16"/>
  <c r="K17" i="16"/>
  <c r="I17" i="16"/>
  <c r="J17" i="16" s="1"/>
  <c r="F17" i="16"/>
  <c r="Q16" i="16"/>
  <c r="K16" i="16"/>
  <c r="I16" i="16"/>
  <c r="J16" i="16" s="1"/>
  <c r="F16" i="16"/>
  <c r="K15" i="16"/>
  <c r="I15" i="16"/>
  <c r="J15" i="16" s="1"/>
  <c r="F15" i="16"/>
  <c r="K14" i="16"/>
  <c r="I14" i="16"/>
  <c r="J14" i="16" s="1"/>
  <c r="F14" i="16"/>
  <c r="K13" i="16"/>
  <c r="I13" i="16"/>
  <c r="J13" i="16" s="1"/>
  <c r="F13" i="16"/>
  <c r="K12" i="16"/>
  <c r="I12" i="16"/>
  <c r="J12" i="16" s="1"/>
  <c r="F12" i="16"/>
  <c r="Q11" i="16"/>
  <c r="K11" i="16"/>
  <c r="I11" i="16"/>
  <c r="J11" i="16" s="1"/>
  <c r="F11" i="16"/>
  <c r="Q10" i="16"/>
  <c r="K10" i="16"/>
  <c r="I10" i="16"/>
  <c r="J10" i="16" s="1"/>
  <c r="F10" i="16"/>
  <c r="Q9" i="16"/>
  <c r="K9" i="16"/>
  <c r="I9" i="16"/>
  <c r="J9" i="16" s="1"/>
  <c r="F9" i="16"/>
  <c r="P8" i="16"/>
  <c r="K8" i="16"/>
  <c r="I8" i="16"/>
  <c r="J8" i="16" s="1"/>
  <c r="F8" i="16"/>
  <c r="P7" i="16"/>
  <c r="K7" i="16"/>
  <c r="I7" i="16"/>
  <c r="J7" i="16" s="1"/>
  <c r="F7" i="16"/>
  <c r="P6" i="16"/>
  <c r="K6" i="16"/>
  <c r="I6" i="16"/>
  <c r="J6" i="16" s="1"/>
  <c r="F6" i="16"/>
  <c r="C6" i="16"/>
  <c r="P19" i="16" s="1"/>
  <c r="P5" i="16"/>
  <c r="K5" i="16"/>
  <c r="I5" i="16"/>
  <c r="J5" i="16" s="1"/>
  <c r="F5" i="16"/>
  <c r="K4" i="16"/>
  <c r="I4" i="16"/>
  <c r="J4" i="16" s="1"/>
  <c r="F4" i="16"/>
  <c r="K3" i="16"/>
  <c r="I3" i="16"/>
  <c r="J3" i="16" s="1"/>
  <c r="F3" i="16"/>
  <c r="AI43" i="5"/>
  <c r="AI44" i="5"/>
  <c r="AI45" i="5"/>
  <c r="AI46" i="5"/>
  <c r="AI47" i="5"/>
  <c r="AI48" i="5"/>
  <c r="AI49" i="5"/>
  <c r="AI50" i="5"/>
  <c r="AI51" i="5"/>
  <c r="AI52" i="5"/>
  <c r="AI53" i="5"/>
  <c r="AI54" i="5"/>
  <c r="AI55" i="5"/>
  <c r="AI56" i="5"/>
  <c r="AI57" i="5"/>
  <c r="AI58" i="5"/>
  <c r="AI59" i="5"/>
  <c r="AI60" i="5"/>
  <c r="AI61" i="5"/>
  <c r="AI62" i="5"/>
  <c r="AI63" i="5"/>
  <c r="AI64" i="5"/>
  <c r="AI65" i="5"/>
  <c r="AI66" i="5"/>
  <c r="AI67" i="5"/>
  <c r="AI68" i="5"/>
  <c r="AI69" i="5"/>
  <c r="AI70" i="5"/>
  <c r="AI42" i="5"/>
  <c r="AO44" i="4"/>
  <c r="AO45" i="4"/>
  <c r="AO46" i="4"/>
  <c r="AO47" i="4"/>
  <c r="AO48" i="4"/>
  <c r="AO49" i="4"/>
  <c r="AO50" i="4"/>
  <c r="AO51" i="4"/>
  <c r="AO52" i="4"/>
  <c r="AO53" i="4"/>
  <c r="AO54" i="4"/>
  <c r="AO55" i="4"/>
  <c r="AO56" i="4"/>
  <c r="AO57" i="4"/>
  <c r="AO58" i="4"/>
  <c r="AO59" i="4"/>
  <c r="AO60" i="4"/>
  <c r="AO61" i="4"/>
  <c r="AO62" i="4"/>
  <c r="AO63" i="4"/>
  <c r="AO64" i="4"/>
  <c r="AO65" i="4"/>
  <c r="AO66" i="4"/>
  <c r="AO67" i="4"/>
  <c r="AO68" i="4"/>
  <c r="AO69" i="4"/>
  <c r="AO70" i="4"/>
  <c r="AO71" i="4"/>
  <c r="AO43" i="4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37" i="3"/>
  <c r="AM39" i="2"/>
  <c r="AM40" i="2"/>
  <c r="AM41" i="2"/>
  <c r="AM42" i="2"/>
  <c r="AM43" i="2"/>
  <c r="AM44" i="2"/>
  <c r="AM45" i="2"/>
  <c r="AM46" i="2"/>
  <c r="AM47" i="2"/>
  <c r="AM48" i="2"/>
  <c r="AM49" i="2"/>
  <c r="AM50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5" i="2"/>
  <c r="AM66" i="2"/>
  <c r="AM38" i="2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44" i="1"/>
  <c r="J22" i="5"/>
  <c r="J23" i="5"/>
  <c r="J24" i="5"/>
  <c r="J25" i="5"/>
  <c r="J26" i="5"/>
  <c r="J27" i="5"/>
  <c r="J28" i="5"/>
  <c r="J29" i="5"/>
  <c r="J30" i="5"/>
  <c r="J31" i="5"/>
  <c r="J32" i="5"/>
  <c r="J21" i="5"/>
  <c r="C6" i="5"/>
  <c r="F42" i="16"/>
  <c r="J65" i="16" l="1"/>
  <c r="J68" i="16"/>
  <c r="J79" i="16"/>
  <c r="J80" i="16"/>
  <c r="J49" i="16"/>
  <c r="J53" i="16"/>
  <c r="J81" i="16"/>
  <c r="J85" i="16"/>
  <c r="J69" i="16"/>
  <c r="J56" i="16"/>
  <c r="J61" i="16"/>
  <c r="J77" i="16"/>
  <c r="J55" i="16"/>
  <c r="J70" i="16"/>
  <c r="J45" i="16"/>
  <c r="J57" i="16"/>
  <c r="J71" i="16"/>
  <c r="J46" i="16"/>
  <c r="J60" i="16"/>
  <c r="J73" i="16"/>
  <c r="J47" i="16"/>
  <c r="Q21" i="16"/>
  <c r="J48" i="16"/>
  <c r="J63" i="16"/>
  <c r="J78" i="16"/>
  <c r="Q20" i="16"/>
  <c r="Q22" i="16"/>
  <c r="J52" i="16"/>
  <c r="J62" i="16"/>
  <c r="J72" i="16"/>
  <c r="J83" i="16"/>
  <c r="J75" i="16"/>
  <c r="J67" i="16"/>
  <c r="J59" i="16"/>
  <c r="J51" i="16"/>
  <c r="J82" i="16"/>
  <c r="J74" i="16"/>
  <c r="J66" i="16"/>
  <c r="J58" i="16"/>
  <c r="J50" i="16"/>
  <c r="J54" i="16"/>
  <c r="J64" i="16"/>
  <c r="J76" i="16"/>
  <c r="J86" i="16"/>
  <c r="J25" i="4"/>
  <c r="J26" i="4"/>
  <c r="J27" i="4"/>
  <c r="J28" i="4"/>
  <c r="J29" i="4"/>
  <c r="J30" i="4"/>
  <c r="J31" i="4"/>
  <c r="J32" i="4"/>
  <c r="J33" i="4"/>
  <c r="J34" i="4"/>
  <c r="J35" i="4"/>
  <c r="J24" i="4"/>
  <c r="K95" i="4"/>
  <c r="C6" i="4"/>
  <c r="K30" i="4"/>
  <c r="K28" i="4"/>
  <c r="K35" i="4"/>
  <c r="K34" i="4"/>
  <c r="K33" i="4"/>
  <c r="K32" i="4"/>
  <c r="K29" i="4"/>
  <c r="K27" i="4"/>
  <c r="K26" i="4"/>
  <c r="K25" i="4"/>
  <c r="K24" i="4"/>
  <c r="K31" i="4"/>
  <c r="K18" i="3"/>
  <c r="J18" i="3"/>
  <c r="I18" i="3"/>
  <c r="F18" i="3"/>
  <c r="K17" i="3"/>
  <c r="I17" i="3"/>
  <c r="J17" i="3" s="1"/>
  <c r="F17" i="3"/>
  <c r="K16" i="3"/>
  <c r="I16" i="3"/>
  <c r="J16" i="3" s="1"/>
  <c r="F16" i="3"/>
  <c r="K15" i="3"/>
  <c r="I15" i="3"/>
  <c r="J15" i="3" s="1"/>
  <c r="F15" i="3"/>
  <c r="K14" i="3"/>
  <c r="I14" i="3"/>
  <c r="J14" i="3" s="1"/>
  <c r="F14" i="3"/>
  <c r="K13" i="3"/>
  <c r="I13" i="3"/>
  <c r="J13" i="3" s="1"/>
  <c r="F13" i="3"/>
  <c r="K12" i="3"/>
  <c r="I12" i="3"/>
  <c r="J12" i="3" s="1"/>
  <c r="F12" i="3"/>
  <c r="K11" i="3"/>
  <c r="I11" i="3"/>
  <c r="J11" i="3" s="1"/>
  <c r="F11" i="3"/>
  <c r="K10" i="3"/>
  <c r="I10" i="3"/>
  <c r="J10" i="3" s="1"/>
  <c r="F10" i="3"/>
  <c r="K9" i="3"/>
  <c r="I9" i="3"/>
  <c r="J9" i="3" s="1"/>
  <c r="F9" i="3"/>
  <c r="K8" i="3"/>
  <c r="I8" i="3"/>
  <c r="J8" i="3" s="1"/>
  <c r="F8" i="3"/>
  <c r="K7" i="3"/>
  <c r="I7" i="3"/>
  <c r="J7" i="3" s="1"/>
  <c r="F7" i="3"/>
  <c r="K6" i="3"/>
  <c r="I6" i="3"/>
  <c r="J6" i="3" s="1"/>
  <c r="F6" i="3"/>
  <c r="K5" i="3"/>
  <c r="I5" i="3"/>
  <c r="J5" i="3" s="1"/>
  <c r="F5" i="3"/>
  <c r="K4" i="3"/>
  <c r="I4" i="3"/>
  <c r="J4" i="3" s="1"/>
  <c r="F4" i="3"/>
  <c r="K3" i="3"/>
  <c r="I3" i="3"/>
  <c r="J3" i="3" s="1"/>
  <c r="F3" i="3"/>
  <c r="S24" i="4"/>
  <c r="Q23" i="4" l="1"/>
  <c r="C6" i="3"/>
  <c r="M3" i="16" a="1"/>
  <c r="M77" i="16" l="1"/>
  <c r="M73" i="16"/>
  <c r="M69" i="16"/>
  <c r="S68" i="16" s="1"/>
  <c r="M65" i="16"/>
  <c r="S64" i="16" s="1"/>
  <c r="M61" i="16"/>
  <c r="S60" i="16" s="1"/>
  <c r="M57" i="16"/>
  <c r="S56" i="16" s="1"/>
  <c r="M53" i="16"/>
  <c r="S52" i="16" s="1"/>
  <c r="M49" i="16"/>
  <c r="S48" i="16" s="1"/>
  <c r="M45" i="16"/>
  <c r="S44" i="16" s="1"/>
  <c r="M41" i="16"/>
  <c r="S40" i="16" s="1"/>
  <c r="M37" i="16"/>
  <c r="S36" i="16" s="1"/>
  <c r="M33" i="16"/>
  <c r="S32" i="16" s="1"/>
  <c r="M29" i="16"/>
  <c r="S28" i="16" s="1"/>
  <c r="M25" i="16"/>
  <c r="S24" i="16" s="1"/>
  <c r="M21" i="16"/>
  <c r="S20" i="16" s="1"/>
  <c r="M17" i="16"/>
  <c r="S16" i="16" s="1"/>
  <c r="M13" i="16"/>
  <c r="S12" i="16" s="1"/>
  <c r="M9" i="16"/>
  <c r="S8" i="16" s="1"/>
  <c r="M5" i="16"/>
  <c r="S4" i="16" s="1"/>
  <c r="N76" i="16"/>
  <c r="N72" i="16"/>
  <c r="N68" i="16"/>
  <c r="N64" i="16"/>
  <c r="N60" i="16"/>
  <c r="N56" i="16"/>
  <c r="N52" i="16"/>
  <c r="N48" i="16"/>
  <c r="N44" i="16"/>
  <c r="N40" i="16"/>
  <c r="N36" i="16"/>
  <c r="N32" i="16"/>
  <c r="N28" i="16"/>
  <c r="N24" i="16"/>
  <c r="N20" i="16"/>
  <c r="N16" i="16"/>
  <c r="N77" i="16"/>
  <c r="N71" i="16"/>
  <c r="N66" i="16"/>
  <c r="N61" i="16"/>
  <c r="N55" i="16"/>
  <c r="N50" i="16"/>
  <c r="N45" i="16"/>
  <c r="N39" i="16"/>
  <c r="N34" i="16"/>
  <c r="N29" i="16"/>
  <c r="N23" i="16"/>
  <c r="N18" i="16"/>
  <c r="N13" i="16"/>
  <c r="N8" i="16"/>
  <c r="M4" i="16"/>
  <c r="S3" i="16" s="1"/>
  <c r="M54" i="16"/>
  <c r="S53" i="16" s="1"/>
  <c r="M38" i="16"/>
  <c r="S37" i="16" s="1"/>
  <c r="M32" i="16"/>
  <c r="S31" i="16" s="1"/>
  <c r="N11" i="16"/>
  <c r="N74" i="16"/>
  <c r="N53" i="16"/>
  <c r="N31" i="16"/>
  <c r="N15" i="16"/>
  <c r="M76" i="16"/>
  <c r="M71" i="16"/>
  <c r="S70" i="16" s="1"/>
  <c r="M66" i="16"/>
  <c r="S65" i="16" s="1"/>
  <c r="M60" i="16"/>
  <c r="S59" i="16" s="1"/>
  <c r="M55" i="16"/>
  <c r="S54" i="16" s="1"/>
  <c r="M50" i="16"/>
  <c r="S49" i="16" s="1"/>
  <c r="M44" i="16"/>
  <c r="S43" i="16" s="1"/>
  <c r="M39" i="16"/>
  <c r="S38" i="16" s="1"/>
  <c r="M34" i="16"/>
  <c r="S33" i="16" s="1"/>
  <c r="M28" i="16"/>
  <c r="S27" i="16" s="1"/>
  <c r="M23" i="16"/>
  <c r="S22" i="16" s="1"/>
  <c r="M18" i="16"/>
  <c r="S17" i="16" s="1"/>
  <c r="N12" i="16"/>
  <c r="M8" i="16"/>
  <c r="S7" i="16" s="1"/>
  <c r="N3" i="16"/>
  <c r="M70" i="16"/>
  <c r="S69" i="16" s="1"/>
  <c r="M22" i="16"/>
  <c r="S21" i="16" s="1"/>
  <c r="M7" i="16"/>
  <c r="S6" i="16" s="1"/>
  <c r="N69" i="16"/>
  <c r="N47" i="16"/>
  <c r="N37" i="16"/>
  <c r="N21" i="16"/>
  <c r="N75" i="16"/>
  <c r="N70" i="16"/>
  <c r="N65" i="16"/>
  <c r="N59" i="16"/>
  <c r="N54" i="16"/>
  <c r="N49" i="16"/>
  <c r="N43" i="16"/>
  <c r="N38" i="16"/>
  <c r="N33" i="16"/>
  <c r="N27" i="16"/>
  <c r="N22" i="16"/>
  <c r="N17" i="16"/>
  <c r="M12" i="16"/>
  <c r="S11" i="16" s="1"/>
  <c r="N7" i="16"/>
  <c r="M3" i="16"/>
  <c r="M75" i="16"/>
  <c r="M64" i="16"/>
  <c r="S63" i="16" s="1"/>
  <c r="M59" i="16"/>
  <c r="S58" i="16" s="1"/>
  <c r="M48" i="16"/>
  <c r="S47" i="16" s="1"/>
  <c r="M43" i="16"/>
  <c r="S42" i="16" s="1"/>
  <c r="M27" i="16"/>
  <c r="S26" i="16" s="1"/>
  <c r="M16" i="16"/>
  <c r="S15" i="16" s="1"/>
  <c r="N58" i="16"/>
  <c r="N42" i="16"/>
  <c r="N26" i="16"/>
  <c r="M74" i="16"/>
  <c r="N62" i="16"/>
  <c r="M47" i="16"/>
  <c r="S46" i="16" s="1"/>
  <c r="M35" i="16"/>
  <c r="S34" i="16" s="1"/>
  <c r="N19" i="16"/>
  <c r="N9" i="16"/>
  <c r="M62" i="16"/>
  <c r="S61" i="16" s="1"/>
  <c r="N46" i="16"/>
  <c r="M19" i="16"/>
  <c r="S18" i="16" s="1"/>
  <c r="N6" i="16"/>
  <c r="M72" i="16"/>
  <c r="S71" i="16" s="1"/>
  <c r="M58" i="16"/>
  <c r="S57" i="16" s="1"/>
  <c r="M46" i="16"/>
  <c r="S45" i="16" s="1"/>
  <c r="M15" i="16"/>
  <c r="S14" i="16" s="1"/>
  <c r="M6" i="16"/>
  <c r="S5" i="16" s="1"/>
  <c r="M68" i="16"/>
  <c r="S67" i="16" s="1"/>
  <c r="N57" i="16"/>
  <c r="M30" i="16"/>
  <c r="S29" i="16" s="1"/>
  <c r="N14" i="16"/>
  <c r="N5" i="16"/>
  <c r="N67" i="16"/>
  <c r="M56" i="16"/>
  <c r="S55" i="16" s="1"/>
  <c r="N41" i="16"/>
  <c r="M14" i="16"/>
  <c r="S13" i="16" s="1"/>
  <c r="N4" i="16"/>
  <c r="M67" i="16"/>
  <c r="S66" i="16" s="1"/>
  <c r="M52" i="16"/>
  <c r="S51" i="16" s="1"/>
  <c r="N25" i="16"/>
  <c r="M11" i="16"/>
  <c r="S10" i="16" s="1"/>
  <c r="N63" i="16"/>
  <c r="N51" i="16"/>
  <c r="M36" i="16"/>
  <c r="S35" i="16" s="1"/>
  <c r="M24" i="16"/>
  <c r="S23" i="16" s="1"/>
  <c r="N10" i="16"/>
  <c r="M10" i="16"/>
  <c r="S9" i="16" s="1"/>
  <c r="N73" i="16"/>
  <c r="M31" i="16"/>
  <c r="S30" i="16" s="1"/>
  <c r="N30" i="16"/>
  <c r="M42" i="16"/>
  <c r="S41" i="16" s="1"/>
  <c r="M40" i="16"/>
  <c r="S39" i="16" s="1"/>
  <c r="M63" i="16"/>
  <c r="S62" i="16" s="1"/>
  <c r="M51" i="16"/>
  <c r="S50" i="16" s="1"/>
  <c r="N35" i="16"/>
  <c r="M20" i="16"/>
  <c r="S19" i="16" s="1"/>
  <c r="M26" i="16"/>
  <c r="S25" i="16" s="1"/>
  <c r="Q9" i="4"/>
  <c r="Q16" i="5"/>
  <c r="Q18" i="4"/>
  <c r="Q10" i="3"/>
  <c r="Q9" i="2"/>
  <c r="Q18" i="2"/>
  <c r="E225" i="13" a="1"/>
  <c r="E231" i="13" s="1"/>
  <c r="E232" i="13"/>
  <c r="E233" i="13"/>
  <c r="E237" i="13"/>
  <c r="E238" i="13"/>
  <c r="E245" i="13"/>
  <c r="E247" i="13"/>
  <c r="E249" i="13"/>
  <c r="E256" i="13"/>
  <c r="E257" i="13"/>
  <c r="E261" i="13"/>
  <c r="E262" i="13"/>
  <c r="E270" i="13"/>
  <c r="E272" i="13"/>
  <c r="E273" i="13"/>
  <c r="E277" i="13"/>
  <c r="E281" i="13"/>
  <c r="E285" i="13"/>
  <c r="F225" i="13" a="1"/>
  <c r="F225" i="13" s="1"/>
  <c r="F232" i="13"/>
  <c r="F233" i="13"/>
  <c r="F234" i="13"/>
  <c r="F238" i="13"/>
  <c r="F239" i="13"/>
  <c r="F247" i="13"/>
  <c r="F249" i="13"/>
  <c r="F250" i="13"/>
  <c r="F257" i="13"/>
  <c r="F258" i="13"/>
  <c r="F262" i="13"/>
  <c r="F264" i="13"/>
  <c r="F272" i="13"/>
  <c r="F273" i="13"/>
  <c r="F274" i="13"/>
  <c r="F278" i="13"/>
  <c r="F282" i="13"/>
  <c r="G225" i="13" a="1"/>
  <c r="G225" i="13" s="1"/>
  <c r="G226" i="13"/>
  <c r="G233" i="13"/>
  <c r="G234" i="13"/>
  <c r="G235" i="13"/>
  <c r="G239" i="13"/>
  <c r="G247" i="13"/>
  <c r="G249" i="13"/>
  <c r="G250" i="13"/>
  <c r="G251" i="13"/>
  <c r="G258" i="13"/>
  <c r="G259" i="13"/>
  <c r="G264" i="13"/>
  <c r="G272" i="13"/>
  <c r="G273" i="13"/>
  <c r="G274" i="13"/>
  <c r="G275" i="13"/>
  <c r="G279" i="13"/>
  <c r="H225" i="13" a="1"/>
  <c r="H225" i="13" s="1"/>
  <c r="H226" i="13"/>
  <c r="H227" i="13"/>
  <c r="H234" i="13"/>
  <c r="H235" i="13"/>
  <c r="H236" i="13"/>
  <c r="H241" i="13"/>
  <c r="H249" i="13"/>
  <c r="H250" i="13"/>
  <c r="H251" i="13"/>
  <c r="H252" i="13"/>
  <c r="H259" i="13"/>
  <c r="H264" i="13"/>
  <c r="H266" i="13"/>
  <c r="H273" i="13"/>
  <c r="H274" i="13"/>
  <c r="H275" i="13"/>
  <c r="H276" i="13"/>
  <c r="H284" i="13"/>
  <c r="I225" i="13" a="1"/>
  <c r="I230" i="13" s="1"/>
  <c r="I225" i="13"/>
  <c r="I226" i="13"/>
  <c r="I227" i="13"/>
  <c r="I228" i="13"/>
  <c r="I229" i="13"/>
  <c r="I232" i="13"/>
  <c r="I233" i="13"/>
  <c r="I234" i="13"/>
  <c r="I235" i="13"/>
  <c r="I236" i="13"/>
  <c r="I237" i="13"/>
  <c r="I240" i="13"/>
  <c r="I241" i="13"/>
  <c r="I242" i="13"/>
  <c r="I243" i="13"/>
  <c r="I244" i="13"/>
  <c r="I245" i="13"/>
  <c r="I248" i="13"/>
  <c r="I249" i="13"/>
  <c r="I250" i="13"/>
  <c r="I251" i="13"/>
  <c r="I252" i="13"/>
  <c r="I253" i="13"/>
  <c r="I256" i="13"/>
  <c r="I257" i="13"/>
  <c r="I258" i="13"/>
  <c r="I259" i="13"/>
  <c r="I260" i="13"/>
  <c r="I261" i="13"/>
  <c r="I264" i="13"/>
  <c r="I265" i="13"/>
  <c r="I266" i="13"/>
  <c r="I267" i="13"/>
  <c r="I268" i="13"/>
  <c r="I269" i="13"/>
  <c r="I272" i="13"/>
  <c r="I273" i="13"/>
  <c r="I274" i="13"/>
  <c r="I275" i="13"/>
  <c r="I276" i="13"/>
  <c r="I277" i="13"/>
  <c r="I280" i="13"/>
  <c r="I281" i="13"/>
  <c r="I282" i="13"/>
  <c r="I283" i="13"/>
  <c r="I284" i="13"/>
  <c r="I285" i="13"/>
  <c r="J225" i="13" a="1"/>
  <c r="J231" i="13" s="1"/>
  <c r="J225" i="13"/>
  <c r="J226" i="13"/>
  <c r="J227" i="13"/>
  <c r="J228" i="13"/>
  <c r="J229" i="13"/>
  <c r="J230" i="13"/>
  <c r="J232" i="13"/>
  <c r="J233" i="13"/>
  <c r="J234" i="13"/>
  <c r="J235" i="13"/>
  <c r="J236" i="13"/>
  <c r="J237" i="13"/>
  <c r="J238" i="13"/>
  <c r="J240" i="13"/>
  <c r="J241" i="13"/>
  <c r="J242" i="13"/>
  <c r="J243" i="13"/>
  <c r="J244" i="13"/>
  <c r="J245" i="13"/>
  <c r="J246" i="13"/>
  <c r="J248" i="13"/>
  <c r="J249" i="13"/>
  <c r="J250" i="13"/>
  <c r="J251" i="13"/>
  <c r="J252" i="13"/>
  <c r="J253" i="13"/>
  <c r="J254" i="13"/>
  <c r="J256" i="13"/>
  <c r="J257" i="13"/>
  <c r="J258" i="13"/>
  <c r="J259" i="13"/>
  <c r="J260" i="13"/>
  <c r="J261" i="13"/>
  <c r="J262" i="13"/>
  <c r="J264" i="13"/>
  <c r="J265" i="13"/>
  <c r="J266" i="13"/>
  <c r="J267" i="13"/>
  <c r="J268" i="13"/>
  <c r="J269" i="13"/>
  <c r="J270" i="13"/>
  <c r="J272" i="13"/>
  <c r="J273" i="13"/>
  <c r="J274" i="13"/>
  <c r="J275" i="13"/>
  <c r="J276" i="13"/>
  <c r="J277" i="13"/>
  <c r="J278" i="13"/>
  <c r="J280" i="13"/>
  <c r="J281" i="13"/>
  <c r="J282" i="13"/>
  <c r="J283" i="13"/>
  <c r="J284" i="13"/>
  <c r="J285" i="13"/>
  <c r="J286" i="13"/>
  <c r="K225" i="13" a="1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L225" i="13" a="1"/>
  <c r="L225" i="13" s="1"/>
  <c r="L226" i="13"/>
  <c r="L227" i="13"/>
  <c r="L228" i="13"/>
  <c r="L232" i="13"/>
  <c r="L233" i="13"/>
  <c r="L235" i="13"/>
  <c r="L240" i="13"/>
  <c r="L241" i="13"/>
  <c r="L242" i="13"/>
  <c r="L243" i="13"/>
  <c r="L244" i="13"/>
  <c r="L249" i="13"/>
  <c r="L251" i="13"/>
  <c r="L252" i="13"/>
  <c r="L256" i="13"/>
  <c r="L257" i="13"/>
  <c r="L258" i="13"/>
  <c r="L260" i="13"/>
  <c r="L265" i="13"/>
  <c r="L266" i="13"/>
  <c r="L267" i="13"/>
  <c r="L268" i="13"/>
  <c r="L272" i="13"/>
  <c r="L274" i="13"/>
  <c r="L276" i="13"/>
  <c r="L280" i="13"/>
  <c r="L281" i="13"/>
  <c r="L282" i="13"/>
  <c r="L283" i="13"/>
  <c r="M225" i="13" a="1"/>
  <c r="M230" i="13" s="1"/>
  <c r="M225" i="13"/>
  <c r="M226" i="13"/>
  <c r="M227" i="13"/>
  <c r="M228" i="13"/>
  <c r="M229" i="13"/>
  <c r="M232" i="13"/>
  <c r="M233" i="13"/>
  <c r="M234" i="13"/>
  <c r="M235" i="13"/>
  <c r="M236" i="13"/>
  <c r="M237" i="13"/>
  <c r="M240" i="13"/>
  <c r="M241" i="13"/>
  <c r="M242" i="13"/>
  <c r="M243" i="13"/>
  <c r="M244" i="13"/>
  <c r="M245" i="13"/>
  <c r="M248" i="13"/>
  <c r="M249" i="13"/>
  <c r="M250" i="13"/>
  <c r="M251" i="13"/>
  <c r="M252" i="13"/>
  <c r="M253" i="13"/>
  <c r="M256" i="13"/>
  <c r="M257" i="13"/>
  <c r="M258" i="13"/>
  <c r="M259" i="13"/>
  <c r="M260" i="13"/>
  <c r="M261" i="13"/>
  <c r="M264" i="13"/>
  <c r="M265" i="13"/>
  <c r="M266" i="13"/>
  <c r="M267" i="13"/>
  <c r="M268" i="13"/>
  <c r="M269" i="13"/>
  <c r="M272" i="13"/>
  <c r="M273" i="13"/>
  <c r="M274" i="13"/>
  <c r="M275" i="13"/>
  <c r="M276" i="13"/>
  <c r="M277" i="13"/>
  <c r="M280" i="13"/>
  <c r="M281" i="13"/>
  <c r="M282" i="13"/>
  <c r="M283" i="13"/>
  <c r="M284" i="13"/>
  <c r="M285" i="13"/>
  <c r="N225" i="13" a="1"/>
  <c r="N231" i="13" s="1"/>
  <c r="N225" i="13"/>
  <c r="N226" i="13"/>
  <c r="N227" i="13"/>
  <c r="N228" i="13"/>
  <c r="N229" i="13"/>
  <c r="N230" i="13"/>
  <c r="N232" i="13"/>
  <c r="N233" i="13"/>
  <c r="N234" i="13"/>
  <c r="N235" i="13"/>
  <c r="N236" i="13"/>
  <c r="N237" i="13"/>
  <c r="N238" i="13"/>
  <c r="N240" i="13"/>
  <c r="N241" i="13"/>
  <c r="N242" i="13"/>
  <c r="N243" i="13"/>
  <c r="N244" i="13"/>
  <c r="N245" i="13"/>
  <c r="N246" i="13"/>
  <c r="N248" i="13"/>
  <c r="N249" i="13"/>
  <c r="N250" i="13"/>
  <c r="N251" i="13"/>
  <c r="N252" i="13"/>
  <c r="N253" i="13"/>
  <c r="N254" i="13"/>
  <c r="N256" i="13"/>
  <c r="N257" i="13"/>
  <c r="N258" i="13"/>
  <c r="N259" i="13"/>
  <c r="N260" i="13"/>
  <c r="N261" i="13"/>
  <c r="N262" i="13"/>
  <c r="N264" i="13"/>
  <c r="N265" i="13"/>
  <c r="N266" i="13"/>
  <c r="N267" i="13"/>
  <c r="N268" i="13"/>
  <c r="N269" i="13"/>
  <c r="N270" i="13"/>
  <c r="N272" i="13"/>
  <c r="N273" i="13"/>
  <c r="N274" i="13"/>
  <c r="N275" i="13"/>
  <c r="N276" i="13"/>
  <c r="N277" i="13"/>
  <c r="N278" i="13"/>
  <c r="N280" i="13"/>
  <c r="N281" i="13"/>
  <c r="N282" i="13"/>
  <c r="N283" i="13"/>
  <c r="N284" i="13"/>
  <c r="N285" i="13"/>
  <c r="N286" i="13"/>
  <c r="O225" i="13" a="1"/>
  <c r="O225" i="13"/>
  <c r="O226" i="13"/>
  <c r="O227" i="13"/>
  <c r="O228" i="13"/>
  <c r="O229" i="13"/>
  <c r="O230" i="13"/>
  <c r="O231" i="13"/>
  <c r="O232" i="13"/>
  <c r="O233" i="13"/>
  <c r="O234" i="13"/>
  <c r="O235" i="13"/>
  <c r="O236" i="13"/>
  <c r="O237" i="13"/>
  <c r="O238" i="13"/>
  <c r="O239" i="13"/>
  <c r="O240" i="13"/>
  <c r="O241" i="13"/>
  <c r="O242" i="13"/>
  <c r="O243" i="13"/>
  <c r="O244" i="13"/>
  <c r="O245" i="13"/>
  <c r="O246" i="13"/>
  <c r="O247" i="13"/>
  <c r="O248" i="13"/>
  <c r="O249" i="13"/>
  <c r="O250" i="13"/>
  <c r="O251" i="13"/>
  <c r="O252" i="13"/>
  <c r="O253" i="13"/>
  <c r="O254" i="13"/>
  <c r="O255" i="13"/>
  <c r="O256" i="13"/>
  <c r="O257" i="13"/>
  <c r="O258" i="13"/>
  <c r="O259" i="13"/>
  <c r="O260" i="13"/>
  <c r="O261" i="13"/>
  <c r="O262" i="13"/>
  <c r="O263" i="13"/>
  <c r="O264" i="13"/>
  <c r="O265" i="13"/>
  <c r="O266" i="13"/>
  <c r="O267" i="13"/>
  <c r="O268" i="13"/>
  <c r="O269" i="13"/>
  <c r="O270" i="13"/>
  <c r="O271" i="13"/>
  <c r="O272" i="13"/>
  <c r="O273" i="13"/>
  <c r="O274" i="13"/>
  <c r="O275" i="13"/>
  <c r="O276" i="13"/>
  <c r="O277" i="13"/>
  <c r="O278" i="13"/>
  <c r="O279" i="13"/>
  <c r="O280" i="13"/>
  <c r="O281" i="13"/>
  <c r="O282" i="13"/>
  <c r="O283" i="13"/>
  <c r="O284" i="13"/>
  <c r="O285" i="13"/>
  <c r="O286" i="13"/>
  <c r="P225" i="13" a="1"/>
  <c r="P229" i="13" s="1"/>
  <c r="P228" i="13"/>
  <c r="P230" i="13"/>
  <c r="P231" i="13"/>
  <c r="P232" i="13"/>
  <c r="P236" i="13"/>
  <c r="P237" i="13"/>
  <c r="P238" i="13"/>
  <c r="P239" i="13"/>
  <c r="P244" i="13"/>
  <c r="P245" i="13"/>
  <c r="P246" i="13"/>
  <c r="P247" i="13"/>
  <c r="P248" i="13"/>
  <c r="P252" i="13"/>
  <c r="P253" i="13"/>
  <c r="P255" i="13"/>
  <c r="P256" i="13"/>
  <c r="P260" i="13"/>
  <c r="P261" i="13"/>
  <c r="P262" i="13"/>
  <c r="P263" i="13"/>
  <c r="P264" i="13"/>
  <c r="P269" i="13"/>
  <c r="P270" i="13"/>
  <c r="P271" i="13"/>
  <c r="P272" i="13"/>
  <c r="P276" i="13"/>
  <c r="P277" i="13"/>
  <c r="P278" i="13"/>
  <c r="P280" i="13"/>
  <c r="P284" i="13"/>
  <c r="P285" i="13"/>
  <c r="P286" i="13"/>
  <c r="Q225" i="13" a="1"/>
  <c r="Q237" i="13"/>
  <c r="Q238" i="13"/>
  <c r="Q277" i="13"/>
  <c r="R225" i="13" a="1"/>
  <c r="R225" i="13" s="1"/>
  <c r="R274" i="13"/>
  <c r="S225" i="13" a="1"/>
  <c r="S225" i="13"/>
  <c r="S226" i="13"/>
  <c r="S235" i="13"/>
  <c r="S239" i="13"/>
  <c r="S240" i="13"/>
  <c r="S249" i="13"/>
  <c r="S250" i="13"/>
  <c r="S251" i="13"/>
  <c r="S263" i="13"/>
  <c r="S264" i="13"/>
  <c r="S265" i="13"/>
  <c r="S274" i="13"/>
  <c r="S275" i="13"/>
  <c r="S279" i="13"/>
  <c r="T225" i="13" a="1"/>
  <c r="T225" i="13"/>
  <c r="T226" i="13"/>
  <c r="T227" i="13"/>
  <c r="T235" i="13"/>
  <c r="T236" i="13"/>
  <c r="T240" i="13"/>
  <c r="T241" i="13"/>
  <c r="T249" i="13"/>
  <c r="T250" i="13"/>
  <c r="T251" i="13"/>
  <c r="T252" i="13"/>
  <c r="T260" i="13"/>
  <c r="T264" i="13"/>
  <c r="T265" i="13"/>
  <c r="T266" i="13"/>
  <c r="T274" i="13"/>
  <c r="T275" i="13"/>
  <c r="T276" i="13"/>
  <c r="T280" i="13"/>
  <c r="U225" i="13" a="1"/>
  <c r="U230" i="13" s="1"/>
  <c r="U225" i="13"/>
  <c r="U226" i="13"/>
  <c r="U227" i="13"/>
  <c r="U228" i="13"/>
  <c r="U229" i="13"/>
  <c r="U232" i="13"/>
  <c r="U233" i="13"/>
  <c r="U234" i="13"/>
  <c r="U235" i="13"/>
  <c r="U236" i="13"/>
  <c r="U237" i="13"/>
  <c r="U240" i="13"/>
  <c r="U241" i="13"/>
  <c r="U242" i="13"/>
  <c r="U243" i="13"/>
  <c r="U244" i="13"/>
  <c r="U245" i="13"/>
  <c r="U248" i="13"/>
  <c r="U249" i="13"/>
  <c r="U250" i="13"/>
  <c r="U251" i="13"/>
  <c r="U252" i="13"/>
  <c r="U253" i="13"/>
  <c r="U256" i="13"/>
  <c r="U257" i="13"/>
  <c r="U258" i="13"/>
  <c r="U259" i="13"/>
  <c r="U260" i="13"/>
  <c r="U261" i="13"/>
  <c r="U264" i="13"/>
  <c r="U265" i="13"/>
  <c r="U266" i="13"/>
  <c r="U267" i="13"/>
  <c r="U268" i="13"/>
  <c r="U269" i="13"/>
  <c r="U272" i="13"/>
  <c r="U273" i="13"/>
  <c r="U274" i="13"/>
  <c r="U275" i="13"/>
  <c r="U276" i="13"/>
  <c r="U277" i="13"/>
  <c r="U280" i="13"/>
  <c r="U281" i="13"/>
  <c r="U282" i="13"/>
  <c r="U283" i="13"/>
  <c r="U284" i="13"/>
  <c r="U285" i="13"/>
  <c r="V225" i="13" a="1"/>
  <c r="V231" i="13" s="1"/>
  <c r="V225" i="13"/>
  <c r="V226" i="13"/>
  <c r="V227" i="13"/>
  <c r="V228" i="13"/>
  <c r="V229" i="13"/>
  <c r="V230" i="13"/>
  <c r="V232" i="13"/>
  <c r="V233" i="13"/>
  <c r="V234" i="13"/>
  <c r="V235" i="13"/>
  <c r="V236" i="13"/>
  <c r="V237" i="13"/>
  <c r="V238" i="13"/>
  <c r="V240" i="13"/>
  <c r="V241" i="13"/>
  <c r="V242" i="13"/>
  <c r="V243" i="13"/>
  <c r="V244" i="13"/>
  <c r="V245" i="13"/>
  <c r="V246" i="13"/>
  <c r="V248" i="13"/>
  <c r="V249" i="13"/>
  <c r="V250" i="13"/>
  <c r="V251" i="13"/>
  <c r="V252" i="13"/>
  <c r="V253" i="13"/>
  <c r="V254" i="13"/>
  <c r="V256" i="13"/>
  <c r="V257" i="13"/>
  <c r="V258" i="13"/>
  <c r="V259" i="13"/>
  <c r="V260" i="13"/>
  <c r="V261" i="13"/>
  <c r="V262" i="13"/>
  <c r="V264" i="13"/>
  <c r="V265" i="13"/>
  <c r="V266" i="13"/>
  <c r="V267" i="13"/>
  <c r="V268" i="13"/>
  <c r="V269" i="13"/>
  <c r="V270" i="13"/>
  <c r="V272" i="13"/>
  <c r="V273" i="13"/>
  <c r="V274" i="13"/>
  <c r="V275" i="13"/>
  <c r="V276" i="13"/>
  <c r="V277" i="13"/>
  <c r="V278" i="13"/>
  <c r="V280" i="13"/>
  <c r="V281" i="13"/>
  <c r="V282" i="13"/>
  <c r="V283" i="13"/>
  <c r="V284" i="13"/>
  <c r="V285" i="13"/>
  <c r="V286" i="13"/>
  <c r="W225" i="13" a="1"/>
  <c r="W225" i="13"/>
  <c r="W226" i="13"/>
  <c r="W227" i="13"/>
  <c r="W228" i="13"/>
  <c r="W229" i="13"/>
  <c r="W230" i="13"/>
  <c r="W231" i="13"/>
  <c r="W232" i="13"/>
  <c r="W233" i="13"/>
  <c r="W234" i="13"/>
  <c r="W235" i="13"/>
  <c r="W236" i="13"/>
  <c r="W237" i="13"/>
  <c r="W238" i="13"/>
  <c r="W239" i="13"/>
  <c r="W240" i="13"/>
  <c r="W241" i="13"/>
  <c r="W242" i="13"/>
  <c r="W243" i="13"/>
  <c r="W244" i="13"/>
  <c r="W245" i="13"/>
  <c r="W246" i="13"/>
  <c r="W247" i="13"/>
  <c r="W248" i="13"/>
  <c r="W249" i="13"/>
  <c r="W250" i="13"/>
  <c r="W251" i="13"/>
  <c r="W252" i="13"/>
  <c r="W253" i="13"/>
  <c r="W254" i="13"/>
  <c r="W255" i="13"/>
  <c r="W256" i="13"/>
  <c r="W257" i="13"/>
  <c r="W258" i="13"/>
  <c r="W259" i="13"/>
  <c r="W260" i="13"/>
  <c r="W261" i="13"/>
  <c r="W262" i="13"/>
  <c r="W263" i="13"/>
  <c r="W264" i="13"/>
  <c r="W265" i="13"/>
  <c r="W266" i="13"/>
  <c r="W267" i="13"/>
  <c r="W268" i="13"/>
  <c r="W269" i="13"/>
  <c r="W270" i="13"/>
  <c r="W271" i="13"/>
  <c r="W272" i="13"/>
  <c r="W273" i="13"/>
  <c r="W274" i="13"/>
  <c r="W275" i="13"/>
  <c r="W276" i="13"/>
  <c r="W277" i="13"/>
  <c r="W278" i="13"/>
  <c r="W279" i="13"/>
  <c r="W280" i="13"/>
  <c r="W281" i="13"/>
  <c r="W282" i="13"/>
  <c r="W283" i="13"/>
  <c r="W284" i="13"/>
  <c r="W285" i="13"/>
  <c r="W286" i="13"/>
  <c r="X225" i="13" a="1"/>
  <c r="X228" i="13"/>
  <c r="X229" i="13"/>
  <c r="X230" i="13"/>
  <c r="X231" i="13"/>
  <c r="X238" i="13"/>
  <c r="X244" i="13"/>
  <c r="X245" i="13"/>
  <c r="X252" i="13"/>
  <c r="X253" i="13"/>
  <c r="X254" i="13"/>
  <c r="X255" i="13"/>
  <c r="X264" i="13"/>
  <c r="X268" i="13"/>
  <c r="X269" i="13"/>
  <c r="X270" i="13"/>
  <c r="X277" i="13"/>
  <c r="X278" i="13"/>
  <c r="X283" i="13"/>
  <c r="Y225" i="13" a="1"/>
  <c r="Y225" i="13" s="1"/>
  <c r="Y228" i="13"/>
  <c r="Y229" i="13"/>
  <c r="Y230" i="13"/>
  <c r="Y239" i="13"/>
  <c r="Y246" i="13"/>
  <c r="Y247" i="13"/>
  <c r="Y248" i="13"/>
  <c r="Y257" i="13"/>
  <c r="Y260" i="13"/>
  <c r="Y261" i="13"/>
  <c r="Y265" i="13"/>
  <c r="Y270" i="13"/>
  <c r="Y276" i="13"/>
  <c r="Y277" i="13"/>
  <c r="Y278" i="13"/>
  <c r="Y286" i="13"/>
  <c r="Z225" i="13" a="1"/>
  <c r="Z225" i="13"/>
  <c r="Z230" i="13"/>
  <c r="Z231" i="13"/>
  <c r="Z239" i="13"/>
  <c r="Z240" i="13"/>
  <c r="Z241" i="13"/>
  <c r="Z242" i="13"/>
  <c r="Z243" i="13"/>
  <c r="Z250" i="13"/>
  <c r="Z251" i="13"/>
  <c r="Z255" i="13"/>
  <c r="Z256" i="13"/>
  <c r="Z257" i="13"/>
  <c r="Z264" i="13"/>
  <c r="Z265" i="13"/>
  <c r="Z266" i="13"/>
  <c r="Z267" i="13"/>
  <c r="Z271" i="13"/>
  <c r="Z275" i="13"/>
  <c r="Z279" i="13"/>
  <c r="Z280" i="13"/>
  <c r="Z281" i="13"/>
  <c r="Z282" i="13"/>
  <c r="AA225" i="13" a="1"/>
  <c r="AA225" i="13"/>
  <c r="AA226" i="13"/>
  <c r="AA227" i="13"/>
  <c r="AA228" i="13"/>
  <c r="AA232" i="13"/>
  <c r="AA233" i="13"/>
  <c r="AA235" i="13"/>
  <c r="AA236" i="13"/>
  <c r="AA240" i="13"/>
  <c r="AA241" i="13"/>
  <c r="AA242" i="13"/>
  <c r="AA243" i="13"/>
  <c r="AA244" i="13"/>
  <c r="AA249" i="13"/>
  <c r="AA250" i="13"/>
  <c r="AA251" i="13"/>
  <c r="AA252" i="13"/>
  <c r="AA256" i="13"/>
  <c r="AA257" i="13"/>
  <c r="AA258" i="13"/>
  <c r="AA260" i="13"/>
  <c r="AA264" i="13"/>
  <c r="AA265" i="13"/>
  <c r="AA266" i="13"/>
  <c r="AA267" i="13"/>
  <c r="AA268" i="13"/>
  <c r="AA272" i="13"/>
  <c r="AA274" i="13"/>
  <c r="AA275" i="13"/>
  <c r="AA276" i="13"/>
  <c r="AA280" i="13"/>
  <c r="AA281" i="13"/>
  <c r="AA282" i="13"/>
  <c r="AA283" i="13"/>
  <c r="AB225" i="13" a="1"/>
  <c r="AB230" i="13" s="1"/>
  <c r="AB225" i="13"/>
  <c r="AB226" i="13"/>
  <c r="AB227" i="13"/>
  <c r="AB228" i="13"/>
  <c r="AB229" i="13"/>
  <c r="AB231" i="13"/>
  <c r="AB232" i="13"/>
  <c r="AB233" i="13"/>
  <c r="AB234" i="13"/>
  <c r="AB235" i="13"/>
  <c r="AB236" i="13"/>
  <c r="AB237" i="13"/>
  <c r="AB239" i="13"/>
  <c r="AB240" i="13"/>
  <c r="AB241" i="13"/>
  <c r="AB242" i="13"/>
  <c r="AB243" i="13"/>
  <c r="AB244" i="13"/>
  <c r="AB245" i="13"/>
  <c r="AB247" i="13"/>
  <c r="AB248" i="13"/>
  <c r="AB249" i="13"/>
  <c r="AB250" i="13"/>
  <c r="AB251" i="13"/>
  <c r="AB252" i="13"/>
  <c r="AB253" i="13"/>
  <c r="AB255" i="13"/>
  <c r="AB256" i="13"/>
  <c r="AB257" i="13"/>
  <c r="AB258" i="13"/>
  <c r="AB259" i="13"/>
  <c r="AB260" i="13"/>
  <c r="AB261" i="13"/>
  <c r="AB263" i="13"/>
  <c r="AB264" i="13"/>
  <c r="AB265" i="13"/>
  <c r="AB266" i="13"/>
  <c r="AB267" i="13"/>
  <c r="AB268" i="13"/>
  <c r="AB269" i="13"/>
  <c r="AB271" i="13"/>
  <c r="AB272" i="13"/>
  <c r="AB273" i="13"/>
  <c r="AB274" i="13"/>
  <c r="AB275" i="13"/>
  <c r="AB276" i="13"/>
  <c r="AB277" i="13"/>
  <c r="AB279" i="13"/>
  <c r="AB280" i="13"/>
  <c r="AB281" i="13"/>
  <c r="AB282" i="13"/>
  <c r="AB283" i="13"/>
  <c r="AB284" i="13"/>
  <c r="AB285" i="13"/>
  <c r="AC225" i="13" a="1"/>
  <c r="AC231" i="13" s="1"/>
  <c r="AC226" i="13"/>
  <c r="AC227" i="13"/>
  <c r="AC228" i="13"/>
  <c r="AC229" i="13"/>
  <c r="AC230" i="13"/>
  <c r="AC232" i="13"/>
  <c r="AC234" i="13"/>
  <c r="AC235" i="13"/>
  <c r="AC236" i="13"/>
  <c r="AC237" i="13"/>
  <c r="AC238" i="13"/>
  <c r="AC240" i="13"/>
  <c r="AC242" i="13"/>
  <c r="AC243" i="13"/>
  <c r="AC244" i="13"/>
  <c r="AC245" i="13"/>
  <c r="AC246" i="13"/>
  <c r="AC248" i="13"/>
  <c r="AC250" i="13"/>
  <c r="AC251" i="13"/>
  <c r="AC252" i="13"/>
  <c r="AC253" i="13"/>
  <c r="AC254" i="13"/>
  <c r="AC256" i="13"/>
  <c r="AC258" i="13"/>
  <c r="AC259" i="13"/>
  <c r="AC260" i="13"/>
  <c r="AC261" i="13"/>
  <c r="AC262" i="13"/>
  <c r="AC264" i="13"/>
  <c r="AC266" i="13"/>
  <c r="AC267" i="13"/>
  <c r="AC268" i="13"/>
  <c r="AC269" i="13"/>
  <c r="AC270" i="13"/>
  <c r="AC272" i="13"/>
  <c r="AC274" i="13"/>
  <c r="AC275" i="13"/>
  <c r="AC276" i="13"/>
  <c r="AC277" i="13"/>
  <c r="AC278" i="13"/>
  <c r="AC280" i="13"/>
  <c r="AC282" i="13"/>
  <c r="AC283" i="13"/>
  <c r="AC284" i="13"/>
  <c r="AC285" i="13"/>
  <c r="AC286" i="13"/>
  <c r="AD225" i="13" a="1"/>
  <c r="AD226" i="13" s="1"/>
  <c r="AD225" i="13"/>
  <c r="AD227" i="13"/>
  <c r="AD228" i="13"/>
  <c r="AD229" i="13"/>
  <c r="AD230" i="13"/>
  <c r="AD231" i="13"/>
  <c r="AD232" i="13"/>
  <c r="AD233" i="13"/>
  <c r="AD235" i="13"/>
  <c r="AD236" i="13"/>
  <c r="AD237" i="13"/>
  <c r="AD238" i="13"/>
  <c r="AD239" i="13"/>
  <c r="AD240" i="13"/>
  <c r="AD241" i="13"/>
  <c r="AD243" i="13"/>
  <c r="AD244" i="13"/>
  <c r="AD245" i="13"/>
  <c r="AD246" i="13"/>
  <c r="AD247" i="13"/>
  <c r="AD248" i="13"/>
  <c r="AD249" i="13"/>
  <c r="AD251" i="13"/>
  <c r="AD252" i="13"/>
  <c r="AD253" i="13"/>
  <c r="AD254" i="13"/>
  <c r="AD255" i="13"/>
  <c r="AD256" i="13"/>
  <c r="AD257" i="13"/>
  <c r="AD259" i="13"/>
  <c r="AD260" i="13"/>
  <c r="AD261" i="13"/>
  <c r="AD262" i="13"/>
  <c r="AD263" i="13"/>
  <c r="AD264" i="13"/>
  <c r="AD265" i="13"/>
  <c r="AD267" i="13"/>
  <c r="AD268" i="13"/>
  <c r="AD269" i="13"/>
  <c r="AD270" i="13"/>
  <c r="AD271" i="13"/>
  <c r="AD272" i="13"/>
  <c r="AD273" i="13"/>
  <c r="AD275" i="13"/>
  <c r="AD276" i="13"/>
  <c r="AD277" i="13"/>
  <c r="AD278" i="13"/>
  <c r="AD279" i="13"/>
  <c r="AD280" i="13"/>
  <c r="AD281" i="13"/>
  <c r="AD283" i="13"/>
  <c r="AD284" i="13"/>
  <c r="AD285" i="13"/>
  <c r="AD286" i="13"/>
  <c r="AE225" i="13" a="1"/>
  <c r="AE238" i="13"/>
  <c r="AE252" i="13"/>
  <c r="AE263" i="13"/>
  <c r="AE277" i="13"/>
  <c r="AF225" i="13" a="1"/>
  <c r="AF225" i="13" s="1"/>
  <c r="AF238" i="13"/>
  <c r="AF249" i="13"/>
  <c r="AF263" i="13"/>
  <c r="AF277" i="13"/>
  <c r="AG225" i="13" a="1"/>
  <c r="AG225" i="13"/>
  <c r="AG226" i="13"/>
  <c r="AG238" i="13"/>
  <c r="AG239" i="13"/>
  <c r="AG240" i="13"/>
  <c r="AG249" i="13"/>
  <c r="AG250" i="13"/>
  <c r="AG254" i="13"/>
  <c r="AG263" i="13"/>
  <c r="AG264" i="13"/>
  <c r="AG265" i="13"/>
  <c r="AG274" i="13"/>
  <c r="AG278" i="13"/>
  <c r="AG279" i="13"/>
  <c r="AH225" i="13" a="1"/>
  <c r="AH225" i="13"/>
  <c r="AH226" i="13"/>
  <c r="AH227" i="13"/>
  <c r="AH235" i="13"/>
  <c r="AH239" i="13"/>
  <c r="AH240" i="13"/>
  <c r="AH241" i="13"/>
  <c r="AH249" i="13"/>
  <c r="AH250" i="13"/>
  <c r="AH251" i="13"/>
  <c r="AH255" i="13"/>
  <c r="AH263" i="13"/>
  <c r="AH264" i="13"/>
  <c r="AH265" i="13"/>
  <c r="AH266" i="13"/>
  <c r="AH274" i="13"/>
  <c r="AH275" i="13"/>
  <c r="AH279" i="13"/>
  <c r="AH280" i="13"/>
  <c r="AI225" i="13" a="1"/>
  <c r="AI225" i="13" s="1"/>
  <c r="AI226" i="13"/>
  <c r="AI227" i="13"/>
  <c r="AI228" i="13"/>
  <c r="AI235" i="13"/>
  <c r="AI240" i="13"/>
  <c r="AI241" i="13"/>
  <c r="AI242" i="13"/>
  <c r="AI249" i="13"/>
  <c r="AI251" i="13"/>
  <c r="AI252" i="13"/>
  <c r="AI256" i="13"/>
  <c r="AI260" i="13"/>
  <c r="AI265" i="13"/>
  <c r="AI266" i="13"/>
  <c r="AI267" i="13"/>
  <c r="AI274" i="13"/>
  <c r="AI276" i="13"/>
  <c r="AI280" i="13"/>
  <c r="AI281" i="13"/>
  <c r="AJ225" i="13" a="1"/>
  <c r="AJ230" i="13" s="1"/>
  <c r="AJ225" i="13"/>
  <c r="AJ226" i="13"/>
  <c r="AJ227" i="13"/>
  <c r="AJ228" i="13"/>
  <c r="AJ229" i="13"/>
  <c r="AJ231" i="13"/>
  <c r="AJ232" i="13"/>
  <c r="AJ233" i="13"/>
  <c r="AJ234" i="13"/>
  <c r="AJ235" i="13"/>
  <c r="AJ236" i="13"/>
  <c r="AJ237" i="13"/>
  <c r="AJ239" i="13"/>
  <c r="AJ240" i="13"/>
  <c r="AJ241" i="13"/>
  <c r="AJ242" i="13"/>
  <c r="AJ243" i="13"/>
  <c r="AJ244" i="13"/>
  <c r="AJ245" i="13"/>
  <c r="AJ247" i="13"/>
  <c r="AJ248" i="13"/>
  <c r="AJ249" i="13"/>
  <c r="AJ250" i="13"/>
  <c r="AJ251" i="13"/>
  <c r="AJ252" i="13"/>
  <c r="AJ253" i="13"/>
  <c r="AJ255" i="13"/>
  <c r="AJ256" i="13"/>
  <c r="AJ257" i="13"/>
  <c r="AJ258" i="13"/>
  <c r="AJ259" i="13"/>
  <c r="AJ260" i="13"/>
  <c r="AJ261" i="13"/>
  <c r="AJ263" i="13"/>
  <c r="AJ264" i="13"/>
  <c r="AJ265" i="13"/>
  <c r="AJ266" i="13"/>
  <c r="AJ267" i="13"/>
  <c r="AJ268" i="13"/>
  <c r="AJ269" i="13"/>
  <c r="AJ271" i="13"/>
  <c r="AJ272" i="13"/>
  <c r="AJ273" i="13"/>
  <c r="AJ274" i="13"/>
  <c r="AJ275" i="13"/>
  <c r="AJ276" i="13"/>
  <c r="AJ277" i="13"/>
  <c r="AJ279" i="13"/>
  <c r="AJ280" i="13"/>
  <c r="AJ281" i="13"/>
  <c r="AJ282" i="13"/>
  <c r="AJ283" i="13"/>
  <c r="AJ284" i="13"/>
  <c r="AJ285" i="13"/>
  <c r="AK225" i="13" a="1"/>
  <c r="AK231" i="13" s="1"/>
  <c r="AK226" i="13"/>
  <c r="AK227" i="13"/>
  <c r="AK228" i="13"/>
  <c r="AK229" i="13"/>
  <c r="AK230" i="13"/>
  <c r="AK232" i="13"/>
  <c r="AK234" i="13"/>
  <c r="AK235" i="13"/>
  <c r="AK236" i="13"/>
  <c r="AK237" i="13"/>
  <c r="AK238" i="13"/>
  <c r="AK240" i="13"/>
  <c r="AK242" i="13"/>
  <c r="AK243" i="13"/>
  <c r="AK244" i="13"/>
  <c r="AK245" i="13"/>
  <c r="AK246" i="13"/>
  <c r="AK248" i="13"/>
  <c r="AK250" i="13"/>
  <c r="AK251" i="13"/>
  <c r="AK252" i="13"/>
  <c r="AK253" i="13"/>
  <c r="AK254" i="13"/>
  <c r="AK256" i="13"/>
  <c r="AK258" i="13"/>
  <c r="AK259" i="13"/>
  <c r="AK260" i="13"/>
  <c r="AK261" i="13"/>
  <c r="AK262" i="13"/>
  <c r="AK264" i="13"/>
  <c r="AK266" i="13"/>
  <c r="AK267" i="13"/>
  <c r="AK268" i="13"/>
  <c r="AK269" i="13"/>
  <c r="AK270" i="13"/>
  <c r="AK272" i="13"/>
  <c r="AK274" i="13"/>
  <c r="AK275" i="13"/>
  <c r="AK276" i="13"/>
  <c r="AK277" i="13"/>
  <c r="AK278" i="13"/>
  <c r="AK280" i="13"/>
  <c r="AK282" i="13"/>
  <c r="AK283" i="13"/>
  <c r="AK284" i="13"/>
  <c r="AK285" i="13"/>
  <c r="AK286" i="13"/>
  <c r="AL225" i="13" a="1"/>
  <c r="AL266" i="13" s="1"/>
  <c r="AL225" i="13"/>
  <c r="AL226" i="13"/>
  <c r="AL227" i="13"/>
  <c r="AL228" i="13"/>
  <c r="AL229" i="13"/>
  <c r="AL230" i="13"/>
  <c r="AL231" i="13"/>
  <c r="AL232" i="13"/>
  <c r="AL233" i="13"/>
  <c r="AL234" i="13"/>
  <c r="AL235" i="13"/>
  <c r="AL236" i="13"/>
  <c r="AL237" i="13"/>
  <c r="AL238" i="13"/>
  <c r="AL239" i="13"/>
  <c r="AL240" i="13"/>
  <c r="AL241" i="13"/>
  <c r="AL242" i="13"/>
  <c r="AL243" i="13"/>
  <c r="AL244" i="13"/>
  <c r="AL245" i="13"/>
  <c r="AL246" i="13"/>
  <c r="AL247" i="13"/>
  <c r="AL248" i="13"/>
  <c r="AL249" i="13"/>
  <c r="AL250" i="13"/>
  <c r="AL251" i="13"/>
  <c r="AL252" i="13"/>
  <c r="AL253" i="13"/>
  <c r="AL254" i="13"/>
  <c r="AL255" i="13"/>
  <c r="AL256" i="13"/>
  <c r="AL257" i="13"/>
  <c r="AL258" i="13"/>
  <c r="AL259" i="13"/>
  <c r="AL260" i="13"/>
  <c r="AL261" i="13"/>
  <c r="AL262" i="13"/>
  <c r="AL263" i="13"/>
  <c r="AL264" i="13"/>
  <c r="AL265" i="13"/>
  <c r="AL267" i="13"/>
  <c r="AL268" i="13"/>
  <c r="AL269" i="13"/>
  <c r="AL270" i="13"/>
  <c r="AL271" i="13"/>
  <c r="AL272" i="13"/>
  <c r="AL273" i="13"/>
  <c r="AL275" i="13"/>
  <c r="AL276" i="13"/>
  <c r="AL277" i="13"/>
  <c r="AL278" i="13"/>
  <c r="AL279" i="13"/>
  <c r="AL280" i="13"/>
  <c r="AL281" i="13"/>
  <c r="AL283" i="13"/>
  <c r="AL284" i="13"/>
  <c r="AL285" i="13"/>
  <c r="AL286" i="13"/>
  <c r="AM225" i="13" a="1"/>
  <c r="AM228" i="13" s="1"/>
  <c r="AM238" i="13"/>
  <c r="AM252" i="13"/>
  <c r="AM263" i="13"/>
  <c r="AM277" i="13"/>
  <c r="AN225" i="13" a="1"/>
  <c r="AN225" i="13"/>
  <c r="AN229" i="13"/>
  <c r="AN238" i="13"/>
  <c r="AN239" i="13"/>
  <c r="AN240" i="13"/>
  <c r="AN249" i="13"/>
  <c r="AN253" i="13"/>
  <c r="AN254" i="13"/>
  <c r="AN263" i="13"/>
  <c r="AN264" i="13"/>
  <c r="AN265" i="13"/>
  <c r="AN277" i="13"/>
  <c r="AN278" i="13"/>
  <c r="AN279" i="13"/>
  <c r="AO225" i="13" a="1"/>
  <c r="AO225" i="13"/>
  <c r="AO226" i="13"/>
  <c r="AO230" i="13"/>
  <c r="AO234" i="13"/>
  <c r="AO238" i="13"/>
  <c r="AO239" i="13"/>
  <c r="AO240" i="13"/>
  <c r="AO241" i="13"/>
  <c r="AO249" i="13"/>
  <c r="AO250" i="13"/>
  <c r="AO254" i="13"/>
  <c r="AO255" i="13"/>
  <c r="AO263" i="13"/>
  <c r="AO264" i="13"/>
  <c r="AO265" i="13"/>
  <c r="AO266" i="13"/>
  <c r="AO274" i="13"/>
  <c r="AO278" i="13"/>
  <c r="AO279" i="13"/>
  <c r="AO280" i="13"/>
  <c r="AP225" i="13" a="1"/>
  <c r="AP225" i="13" s="1"/>
  <c r="AP226" i="13"/>
  <c r="AP227" i="13"/>
  <c r="AP231" i="13"/>
  <c r="AP235" i="13"/>
  <c r="AP240" i="13"/>
  <c r="AP241" i="13"/>
  <c r="AP242" i="13"/>
  <c r="AP249" i="13"/>
  <c r="AP251" i="13"/>
  <c r="AP255" i="13"/>
  <c r="AP256" i="13"/>
  <c r="AP263" i="13"/>
  <c r="AP265" i="13"/>
  <c r="AP266" i="13"/>
  <c r="AP267" i="13"/>
  <c r="AP274" i="13"/>
  <c r="AP279" i="13"/>
  <c r="AP280" i="13"/>
  <c r="AP281" i="13"/>
  <c r="AQ225" i="13" a="1"/>
  <c r="AQ225" i="13"/>
  <c r="AQ226" i="13"/>
  <c r="AQ227" i="13"/>
  <c r="AQ228" i="13"/>
  <c r="AQ232" i="13"/>
  <c r="AQ235" i="13"/>
  <c r="AQ236" i="13"/>
  <c r="AQ240" i="13"/>
  <c r="AQ241" i="13"/>
  <c r="AQ242" i="13"/>
  <c r="AQ243" i="13"/>
  <c r="AQ249" i="13"/>
  <c r="AQ250" i="13"/>
  <c r="AQ251" i="13"/>
  <c r="AQ252" i="13"/>
  <c r="AQ256" i="13"/>
  <c r="AQ257" i="13"/>
  <c r="AQ260" i="13"/>
  <c r="AQ264" i="13"/>
  <c r="AQ265" i="13"/>
  <c r="AQ266" i="13"/>
  <c r="AQ267" i="13"/>
  <c r="AQ268" i="13"/>
  <c r="AQ274" i="13"/>
  <c r="AQ275" i="13"/>
  <c r="AQ276" i="13"/>
  <c r="AQ280" i="13"/>
  <c r="AQ281" i="13"/>
  <c r="AQ282" i="13"/>
  <c r="AR225" i="13" a="1"/>
  <c r="AR230" i="13" s="1"/>
  <c r="AR225" i="13"/>
  <c r="AR226" i="13"/>
  <c r="AR227" i="13"/>
  <c r="AR228" i="13"/>
  <c r="AR229" i="13"/>
  <c r="AR232" i="13"/>
  <c r="AR233" i="13"/>
  <c r="AR234" i="13"/>
  <c r="AR235" i="13"/>
  <c r="AR236" i="13"/>
  <c r="AR237" i="13"/>
  <c r="AR240" i="13"/>
  <c r="AR241" i="13"/>
  <c r="AR242" i="13"/>
  <c r="AR243" i="13"/>
  <c r="AR244" i="13"/>
  <c r="AR245" i="13"/>
  <c r="AR248" i="13"/>
  <c r="AR249" i="13"/>
  <c r="AR250" i="13"/>
  <c r="AR251" i="13"/>
  <c r="AR252" i="13"/>
  <c r="AR253" i="13"/>
  <c r="AR256" i="13"/>
  <c r="AR257" i="13"/>
  <c r="AR258" i="13"/>
  <c r="AR259" i="13"/>
  <c r="AR260" i="13"/>
  <c r="AR261" i="13"/>
  <c r="AR264" i="13"/>
  <c r="AR265" i="13"/>
  <c r="AR266" i="13"/>
  <c r="AR267" i="13"/>
  <c r="AR268" i="13"/>
  <c r="AR269" i="13"/>
  <c r="AR272" i="13"/>
  <c r="AR273" i="13"/>
  <c r="AR274" i="13"/>
  <c r="AR275" i="13"/>
  <c r="AR276" i="13"/>
  <c r="AR277" i="13"/>
  <c r="AR280" i="13"/>
  <c r="AR281" i="13"/>
  <c r="AR282" i="13"/>
  <c r="AR283" i="13"/>
  <c r="AR284" i="13"/>
  <c r="AR285" i="13"/>
  <c r="AS225" i="13" a="1"/>
  <c r="AS231" i="13" s="1"/>
  <c r="AS226" i="13"/>
  <c r="AS227" i="13"/>
  <c r="AS228" i="13"/>
  <c r="AS229" i="13"/>
  <c r="AS230" i="13"/>
  <c r="AS232" i="13"/>
  <c r="AS234" i="13"/>
  <c r="AS235" i="13"/>
  <c r="AS236" i="13"/>
  <c r="AS237" i="13"/>
  <c r="AS238" i="13"/>
  <c r="AS240" i="13"/>
  <c r="AS242" i="13"/>
  <c r="AS243" i="13"/>
  <c r="AS244" i="13"/>
  <c r="AS245" i="13"/>
  <c r="AS246" i="13"/>
  <c r="AS248" i="13"/>
  <c r="AS250" i="13"/>
  <c r="AS251" i="13"/>
  <c r="AS252" i="13"/>
  <c r="AS253" i="13"/>
  <c r="AS254" i="13"/>
  <c r="AS256" i="13"/>
  <c r="AS258" i="13"/>
  <c r="AS259" i="13"/>
  <c r="AS260" i="13"/>
  <c r="AS261" i="13"/>
  <c r="AS262" i="13"/>
  <c r="AS264" i="13"/>
  <c r="AS266" i="13"/>
  <c r="AS267" i="13"/>
  <c r="AS268" i="13"/>
  <c r="AS269" i="13"/>
  <c r="AS270" i="13"/>
  <c r="AS272" i="13"/>
  <c r="AS274" i="13"/>
  <c r="AS275" i="13"/>
  <c r="AS276" i="13"/>
  <c r="AS277" i="13"/>
  <c r="AS278" i="13"/>
  <c r="AS280" i="13"/>
  <c r="AS282" i="13"/>
  <c r="AS283" i="13"/>
  <c r="AS284" i="13"/>
  <c r="AS285" i="13"/>
  <c r="AS286" i="13"/>
  <c r="AT225" i="13" a="1"/>
  <c r="AT266" i="13" s="1"/>
  <c r="AT225" i="13"/>
  <c r="AT226" i="13"/>
  <c r="AT227" i="13"/>
  <c r="AT228" i="13"/>
  <c r="AT229" i="13"/>
  <c r="AT230" i="13"/>
  <c r="AT231" i="13"/>
  <c r="AT232" i="13"/>
  <c r="AT233" i="13"/>
  <c r="AT234" i="13"/>
  <c r="AT235" i="13"/>
  <c r="AT236" i="13"/>
  <c r="AT237" i="13"/>
  <c r="AT238" i="13"/>
  <c r="AT239" i="13"/>
  <c r="AT240" i="13"/>
  <c r="AT241" i="13"/>
  <c r="AT242" i="13"/>
  <c r="AT243" i="13"/>
  <c r="AT244" i="13"/>
  <c r="AT245" i="13"/>
  <c r="AT246" i="13"/>
  <c r="AT247" i="13"/>
  <c r="AT248" i="13"/>
  <c r="AT249" i="13"/>
  <c r="AT250" i="13"/>
  <c r="AT251" i="13"/>
  <c r="AT252" i="13"/>
  <c r="AT253" i="13"/>
  <c r="AT254" i="13"/>
  <c r="AT255" i="13"/>
  <c r="AT256" i="13"/>
  <c r="AT257" i="13"/>
  <c r="AT258" i="13"/>
  <c r="AT259" i="13"/>
  <c r="AT260" i="13"/>
  <c r="AT261" i="13"/>
  <c r="AT262" i="13"/>
  <c r="AT263" i="13"/>
  <c r="AT264" i="13"/>
  <c r="AT265" i="13"/>
  <c r="AT267" i="13"/>
  <c r="AT268" i="13"/>
  <c r="AT269" i="13"/>
  <c r="AT270" i="13"/>
  <c r="AT271" i="13"/>
  <c r="AT272" i="13"/>
  <c r="AT273" i="13"/>
  <c r="AT275" i="13"/>
  <c r="AT276" i="13"/>
  <c r="AT277" i="13"/>
  <c r="AT278" i="13"/>
  <c r="AT279" i="13"/>
  <c r="AT280" i="13"/>
  <c r="AT281" i="13"/>
  <c r="AT283" i="13"/>
  <c r="AT284" i="13"/>
  <c r="AT285" i="13"/>
  <c r="AT286" i="13"/>
  <c r="AU225" i="13" a="1"/>
  <c r="AU228" i="13" s="1"/>
  <c r="AU238" i="13"/>
  <c r="AU252" i="13"/>
  <c r="AU263" i="13"/>
  <c r="AU277" i="13"/>
  <c r="AV225" i="13" a="1"/>
  <c r="AV225" i="13"/>
  <c r="AV229" i="13"/>
  <c r="AV238" i="13"/>
  <c r="AV239" i="13"/>
  <c r="AV240" i="13"/>
  <c r="AV249" i="13"/>
  <c r="AV253" i="13"/>
  <c r="AV254" i="13"/>
  <c r="AV263" i="13"/>
  <c r="AV264" i="13"/>
  <c r="AV265" i="13"/>
  <c r="AV277" i="13"/>
  <c r="AV278" i="13"/>
  <c r="AV279" i="13"/>
  <c r="AW225" i="13" a="1"/>
  <c r="AW225" i="13"/>
  <c r="AW226" i="13"/>
  <c r="AW230" i="13"/>
  <c r="AW238" i="13"/>
  <c r="AW239" i="13"/>
  <c r="AW240" i="13"/>
  <c r="AW241" i="13"/>
  <c r="AW249" i="13"/>
  <c r="AW250" i="13"/>
  <c r="AW254" i="13"/>
  <c r="AW255" i="13"/>
  <c r="AW263" i="13"/>
  <c r="AW264" i="13"/>
  <c r="AW265" i="13"/>
  <c r="AW266" i="13"/>
  <c r="AW274" i="13"/>
  <c r="AW278" i="13"/>
  <c r="AW279" i="13"/>
  <c r="AW280" i="13"/>
  <c r="AX225" i="13" a="1"/>
  <c r="AX225" i="13"/>
  <c r="AX226" i="13"/>
  <c r="AX227" i="13"/>
  <c r="AX231" i="13"/>
  <c r="AX235" i="13"/>
  <c r="AX239" i="13"/>
  <c r="AX240" i="13"/>
  <c r="AX241" i="13"/>
  <c r="AX242" i="13"/>
  <c r="AX249" i="13"/>
  <c r="AX250" i="13"/>
  <c r="AX251" i="13"/>
  <c r="AX255" i="13"/>
  <c r="AX256" i="13"/>
  <c r="AX263" i="13"/>
  <c r="AX264" i="13"/>
  <c r="AX265" i="13"/>
  <c r="AX266" i="13"/>
  <c r="AX267" i="13"/>
  <c r="AX274" i="13"/>
  <c r="AX275" i="13"/>
  <c r="AX279" i="13"/>
  <c r="AX280" i="13"/>
  <c r="AX281" i="13"/>
  <c r="AY225" i="13" a="1"/>
  <c r="AY225" i="13"/>
  <c r="AY226" i="13"/>
  <c r="AY227" i="13"/>
  <c r="AY228" i="13"/>
  <c r="AY232" i="13"/>
  <c r="AY235" i="13"/>
  <c r="AY236" i="13"/>
  <c r="AY240" i="13"/>
  <c r="AY241" i="13"/>
  <c r="AY242" i="13"/>
  <c r="AY243" i="13"/>
  <c r="AY249" i="13"/>
  <c r="AY250" i="13"/>
  <c r="AY251" i="13"/>
  <c r="AY252" i="13"/>
  <c r="AY256" i="13"/>
  <c r="AY257" i="13"/>
  <c r="AY260" i="13"/>
  <c r="AY264" i="13"/>
  <c r="AY265" i="13"/>
  <c r="AY266" i="13"/>
  <c r="AY267" i="13"/>
  <c r="AY268" i="13"/>
  <c r="AY274" i="13"/>
  <c r="AY275" i="13"/>
  <c r="AY276" i="13"/>
  <c r="AY280" i="13"/>
  <c r="AY281" i="13"/>
  <c r="AY282" i="13"/>
  <c r="AZ225" i="13" a="1"/>
  <c r="AZ230" i="13" s="1"/>
  <c r="AZ225" i="13"/>
  <c r="AZ226" i="13"/>
  <c r="AZ227" i="13"/>
  <c r="AZ228" i="13"/>
  <c r="AZ229" i="13"/>
  <c r="AZ232" i="13"/>
  <c r="AZ233" i="13"/>
  <c r="AZ234" i="13"/>
  <c r="AZ235" i="13"/>
  <c r="AZ236" i="13"/>
  <c r="AZ237" i="13"/>
  <c r="AZ240" i="13"/>
  <c r="AZ241" i="13"/>
  <c r="AZ242" i="13"/>
  <c r="AZ243" i="13"/>
  <c r="AZ244" i="13"/>
  <c r="AZ245" i="13"/>
  <c r="AZ248" i="13"/>
  <c r="AZ249" i="13"/>
  <c r="AZ250" i="13"/>
  <c r="AZ251" i="13"/>
  <c r="AZ252" i="13"/>
  <c r="AZ253" i="13"/>
  <c r="AZ256" i="13"/>
  <c r="AZ257" i="13"/>
  <c r="AZ258" i="13"/>
  <c r="AZ259" i="13"/>
  <c r="AZ260" i="13"/>
  <c r="AZ261" i="13"/>
  <c r="AZ264" i="13"/>
  <c r="AZ265" i="13"/>
  <c r="AZ266" i="13"/>
  <c r="AZ267" i="13"/>
  <c r="AZ268" i="13"/>
  <c r="AZ269" i="13"/>
  <c r="AZ272" i="13"/>
  <c r="AZ273" i="13"/>
  <c r="AZ274" i="13"/>
  <c r="AZ275" i="13"/>
  <c r="AZ276" i="13"/>
  <c r="AZ277" i="13"/>
  <c r="AZ280" i="13"/>
  <c r="AZ281" i="13"/>
  <c r="AZ282" i="13"/>
  <c r="AZ283" i="13"/>
  <c r="AZ284" i="13"/>
  <c r="AZ285" i="13"/>
  <c r="BA225" i="13" a="1"/>
  <c r="BA231" i="13" s="1"/>
  <c r="BA225" i="13"/>
  <c r="BA226" i="13"/>
  <c r="BA227" i="13"/>
  <c r="BA228" i="13"/>
  <c r="BA229" i="13"/>
  <c r="BA230" i="13"/>
  <c r="BA232" i="13"/>
  <c r="BA233" i="13"/>
  <c r="BA234" i="13"/>
  <c r="BA235" i="13"/>
  <c r="BA236" i="13"/>
  <c r="BA237" i="13"/>
  <c r="BA238" i="13"/>
  <c r="BA240" i="13"/>
  <c r="BA241" i="13"/>
  <c r="BA242" i="13"/>
  <c r="BA243" i="13"/>
  <c r="BA244" i="13"/>
  <c r="BA245" i="13"/>
  <c r="BA246" i="13"/>
  <c r="BA248" i="13"/>
  <c r="BA249" i="13"/>
  <c r="BA250" i="13"/>
  <c r="BA251" i="13"/>
  <c r="BA252" i="13"/>
  <c r="BA253" i="13"/>
  <c r="BA254" i="13"/>
  <c r="BA256" i="13"/>
  <c r="BA257" i="13"/>
  <c r="BA258" i="13"/>
  <c r="BA259" i="13"/>
  <c r="BA260" i="13"/>
  <c r="BA261" i="13"/>
  <c r="BA262" i="13"/>
  <c r="BA264" i="13"/>
  <c r="BA265" i="13"/>
  <c r="BA266" i="13"/>
  <c r="BA267" i="13"/>
  <c r="BA268" i="13"/>
  <c r="BA269" i="13"/>
  <c r="BA270" i="13"/>
  <c r="BA272" i="13"/>
  <c r="BA273" i="13"/>
  <c r="BA274" i="13"/>
  <c r="BA275" i="13"/>
  <c r="BA276" i="13"/>
  <c r="BA277" i="13"/>
  <c r="BA278" i="13"/>
  <c r="BA280" i="13"/>
  <c r="BA281" i="13"/>
  <c r="BA282" i="13"/>
  <c r="BA283" i="13"/>
  <c r="BA284" i="13"/>
  <c r="BA285" i="13"/>
  <c r="BA286" i="13"/>
  <c r="BB225" i="13" a="1"/>
  <c r="BB225" i="13"/>
  <c r="BB226" i="13"/>
  <c r="BB227" i="13"/>
  <c r="BB228" i="13"/>
  <c r="BB229" i="13"/>
  <c r="BB230" i="13"/>
  <c r="BB231" i="13"/>
  <c r="BB232" i="13"/>
  <c r="BB233" i="13"/>
  <c r="BB234" i="13"/>
  <c r="BB235" i="13"/>
  <c r="BB236" i="13"/>
  <c r="BB237" i="13"/>
  <c r="BB238" i="13"/>
  <c r="BB239" i="13"/>
  <c r="BB240" i="13"/>
  <c r="BB241" i="13"/>
  <c r="BB242" i="13"/>
  <c r="BB243" i="13"/>
  <c r="BB244" i="13"/>
  <c r="BB245" i="13"/>
  <c r="BB246" i="13"/>
  <c r="BB247" i="13"/>
  <c r="BB248" i="13"/>
  <c r="BB249" i="13"/>
  <c r="BB250" i="13"/>
  <c r="BB251" i="13"/>
  <c r="BB252" i="13"/>
  <c r="BB253" i="13"/>
  <c r="BB254" i="13"/>
  <c r="BB255" i="13"/>
  <c r="BB256" i="13"/>
  <c r="BB257" i="13"/>
  <c r="BB258" i="13"/>
  <c r="BB259" i="13"/>
  <c r="BB260" i="13"/>
  <c r="BB261" i="13"/>
  <c r="BB262" i="13"/>
  <c r="BB263" i="13"/>
  <c r="BB264" i="13"/>
  <c r="BB265" i="13"/>
  <c r="BB266" i="13"/>
  <c r="BB267" i="13"/>
  <c r="BB268" i="13"/>
  <c r="BB269" i="13"/>
  <c r="BB270" i="13"/>
  <c r="BB271" i="13"/>
  <c r="BB272" i="13"/>
  <c r="BB273" i="13"/>
  <c r="BB274" i="13"/>
  <c r="BB275" i="13"/>
  <c r="BB276" i="13"/>
  <c r="BB277" i="13"/>
  <c r="BB278" i="13"/>
  <c r="BB279" i="13"/>
  <c r="BB280" i="13"/>
  <c r="BB281" i="13"/>
  <c r="BB282" i="13"/>
  <c r="BB283" i="13"/>
  <c r="BB284" i="13"/>
  <c r="BB285" i="13"/>
  <c r="BB286" i="13"/>
  <c r="BC225" i="13" a="1"/>
  <c r="BC228" i="13"/>
  <c r="BC229" i="13"/>
  <c r="BC230" i="13"/>
  <c r="BC231" i="13"/>
  <c r="BC232" i="13"/>
  <c r="BC236" i="13"/>
  <c r="BC238" i="13"/>
  <c r="BC239" i="13"/>
  <c r="BC240" i="13"/>
  <c r="BC244" i="13"/>
  <c r="BC245" i="13"/>
  <c r="BC246" i="13"/>
  <c r="BC247" i="13"/>
  <c r="BC252" i="13"/>
  <c r="BC253" i="13"/>
  <c r="BC254" i="13"/>
  <c r="BC255" i="13"/>
  <c r="BC256" i="13"/>
  <c r="BC260" i="13"/>
  <c r="BC261" i="13"/>
  <c r="BC263" i="13"/>
  <c r="BC264" i="13"/>
  <c r="BC268" i="13"/>
  <c r="BC269" i="13"/>
  <c r="BC270" i="13"/>
  <c r="BC271" i="13"/>
  <c r="BC272" i="13"/>
  <c r="BC277" i="13"/>
  <c r="BC278" i="13"/>
  <c r="BC279" i="13"/>
  <c r="BC280" i="13"/>
  <c r="BC284" i="13"/>
  <c r="BC285" i="13"/>
  <c r="BC286" i="13"/>
  <c r="BD225" i="13" a="1"/>
  <c r="BD225" i="13"/>
  <c r="BD229" i="13"/>
  <c r="BD230" i="13"/>
  <c r="BD231" i="13"/>
  <c r="BD232" i="13"/>
  <c r="BD233" i="13"/>
  <c r="BD237" i="13"/>
  <c r="BD238" i="13"/>
  <c r="BD239" i="13"/>
  <c r="BD240" i="13"/>
  <c r="BD241" i="13"/>
  <c r="BD245" i="13"/>
  <c r="BD246" i="13"/>
  <c r="BD247" i="13"/>
  <c r="BD248" i="13"/>
  <c r="BD249" i="13"/>
  <c r="BD253" i="13"/>
  <c r="BD254" i="13"/>
  <c r="BD255" i="13"/>
  <c r="BD256" i="13"/>
  <c r="BD257" i="13"/>
  <c r="BD261" i="13"/>
  <c r="BD262" i="13"/>
  <c r="BD263" i="13"/>
  <c r="BD264" i="13"/>
  <c r="BD265" i="13"/>
  <c r="BD269" i="13"/>
  <c r="BD270" i="13"/>
  <c r="BD271" i="13"/>
  <c r="BD272" i="13"/>
  <c r="BD273" i="13"/>
  <c r="BD277" i="13"/>
  <c r="BD278" i="13"/>
  <c r="BD279" i="13"/>
  <c r="BD280" i="13"/>
  <c r="BD281" i="13"/>
  <c r="BD285" i="13"/>
  <c r="BD286" i="13"/>
  <c r="BE225" i="13" a="1"/>
  <c r="BE234" i="13"/>
  <c r="BE238" i="13"/>
  <c r="BE248" i="13"/>
  <c r="BE249" i="13"/>
  <c r="BE262" i="13"/>
  <c r="BE263" i="13"/>
  <c r="BE271" i="13"/>
  <c r="BE272" i="13"/>
  <c r="BE279" i="13"/>
  <c r="BE280" i="13"/>
  <c r="BF225" i="13" a="1"/>
  <c r="BF226" i="13" s="1"/>
  <c r="BF232" i="13"/>
  <c r="BF240" i="13"/>
  <c r="BF248" i="13"/>
  <c r="BF256" i="13"/>
  <c r="BF264" i="13"/>
  <c r="BF272" i="13"/>
  <c r="BF280" i="13"/>
  <c r="BG225" i="13" a="1"/>
  <c r="BG227" i="13" s="1"/>
  <c r="BG225" i="13"/>
  <c r="BG226" i="13"/>
  <c r="BG232" i="13"/>
  <c r="BG233" i="13"/>
  <c r="BG234" i="13"/>
  <c r="BG240" i="13"/>
  <c r="BG241" i="13"/>
  <c r="BG242" i="13"/>
  <c r="BG248" i="13"/>
  <c r="BG249" i="13"/>
  <c r="BG250" i="13"/>
  <c r="BG256" i="13"/>
  <c r="BG257" i="13"/>
  <c r="BG258" i="13"/>
  <c r="BG264" i="13"/>
  <c r="BG265" i="13"/>
  <c r="BG266" i="13"/>
  <c r="BG272" i="13"/>
  <c r="BG273" i="13"/>
  <c r="BG274" i="13"/>
  <c r="BG280" i="13"/>
  <c r="BG281" i="13"/>
  <c r="BG282" i="13"/>
  <c r="BH225" i="13" a="1"/>
  <c r="BH228" i="13" s="1"/>
  <c r="BH225" i="13"/>
  <c r="BH226" i="13"/>
  <c r="BH227" i="13"/>
  <c r="BH232" i="13"/>
  <c r="BH233" i="13"/>
  <c r="BH234" i="13"/>
  <c r="BH235" i="13"/>
  <c r="BH240" i="13"/>
  <c r="BH241" i="13"/>
  <c r="BH242" i="13"/>
  <c r="BH243" i="13"/>
  <c r="BH248" i="13"/>
  <c r="BH249" i="13"/>
  <c r="BH250" i="13"/>
  <c r="BH251" i="13"/>
  <c r="BH256" i="13"/>
  <c r="BH257" i="13"/>
  <c r="BH258" i="13"/>
  <c r="BH259" i="13"/>
  <c r="BH264" i="13"/>
  <c r="BH265" i="13"/>
  <c r="BH266" i="13"/>
  <c r="BH267" i="13"/>
  <c r="BH272" i="13"/>
  <c r="BH273" i="13"/>
  <c r="BH274" i="13"/>
  <c r="BH275" i="13"/>
  <c r="BH280" i="13"/>
  <c r="BH281" i="13"/>
  <c r="BH282" i="13"/>
  <c r="BH283" i="13"/>
  <c r="BI225" i="13" a="1"/>
  <c r="BI229" i="13" s="1"/>
  <c r="BI225" i="13"/>
  <c r="BI226" i="13"/>
  <c r="BI227" i="13"/>
  <c r="BI228" i="13"/>
  <c r="BI232" i="13"/>
  <c r="BI233" i="13"/>
  <c r="BI234" i="13"/>
  <c r="BI235" i="13"/>
  <c r="BI236" i="13"/>
  <c r="BI240" i="13"/>
  <c r="BI241" i="13"/>
  <c r="BI242" i="13"/>
  <c r="BI243" i="13"/>
  <c r="BI244" i="13"/>
  <c r="BI248" i="13"/>
  <c r="BI249" i="13"/>
  <c r="BI250" i="13"/>
  <c r="BI251" i="13"/>
  <c r="BI252" i="13"/>
  <c r="BI256" i="13"/>
  <c r="BI257" i="13"/>
  <c r="BI258" i="13"/>
  <c r="BI259" i="13"/>
  <c r="BI260" i="13"/>
  <c r="BI264" i="13"/>
  <c r="BI265" i="13"/>
  <c r="BI266" i="13"/>
  <c r="BI267" i="13"/>
  <c r="BI268" i="13"/>
  <c r="BI272" i="13"/>
  <c r="BI273" i="13"/>
  <c r="BI274" i="13"/>
  <c r="BI275" i="13"/>
  <c r="BI276" i="13"/>
  <c r="BI280" i="13"/>
  <c r="BI281" i="13"/>
  <c r="BI282" i="13"/>
  <c r="BI283" i="13"/>
  <c r="BI284" i="13"/>
  <c r="BJ225" i="13" a="1"/>
  <c r="BJ230" i="13" s="1"/>
  <c r="BJ225" i="13"/>
  <c r="BJ226" i="13"/>
  <c r="BJ227" i="13"/>
  <c r="BJ228" i="13"/>
  <c r="BJ229" i="13"/>
  <c r="BJ232" i="13"/>
  <c r="BJ233" i="13"/>
  <c r="BJ234" i="13"/>
  <c r="BJ235" i="13"/>
  <c r="BJ236" i="13"/>
  <c r="BJ237" i="13"/>
  <c r="BJ240" i="13"/>
  <c r="BJ241" i="13"/>
  <c r="BJ242" i="13"/>
  <c r="BJ243" i="13"/>
  <c r="BJ244" i="13"/>
  <c r="BJ245" i="13"/>
  <c r="BJ248" i="13"/>
  <c r="BJ249" i="13"/>
  <c r="BJ250" i="13"/>
  <c r="BJ251" i="13"/>
  <c r="BJ252" i="13"/>
  <c r="BJ253" i="13"/>
  <c r="BJ256" i="13"/>
  <c r="BJ257" i="13"/>
  <c r="BJ258" i="13"/>
  <c r="BJ259" i="13"/>
  <c r="BJ260" i="13"/>
  <c r="BJ261" i="13"/>
  <c r="BJ264" i="13"/>
  <c r="BJ265" i="13"/>
  <c r="BJ266" i="13"/>
  <c r="BJ267" i="13"/>
  <c r="BJ268" i="13"/>
  <c r="BJ269" i="13"/>
  <c r="BJ272" i="13"/>
  <c r="BJ273" i="13"/>
  <c r="BJ274" i="13"/>
  <c r="BJ275" i="13"/>
  <c r="BJ276" i="13"/>
  <c r="BJ277" i="13"/>
  <c r="BJ280" i="13"/>
  <c r="BJ281" i="13"/>
  <c r="BJ282" i="13"/>
  <c r="BJ283" i="13"/>
  <c r="BJ284" i="13"/>
  <c r="BJ285" i="13"/>
  <c r="BK225" i="13" a="1"/>
  <c r="BK231" i="13" s="1"/>
  <c r="BK225" i="13"/>
  <c r="BK226" i="13"/>
  <c r="BK227" i="13"/>
  <c r="BK228" i="13"/>
  <c r="BK229" i="13"/>
  <c r="BK230" i="13"/>
  <c r="BK232" i="13"/>
  <c r="BK233" i="13"/>
  <c r="BK234" i="13"/>
  <c r="BK235" i="13"/>
  <c r="BK236" i="13"/>
  <c r="BK237" i="13"/>
  <c r="BK238" i="13"/>
  <c r="BK240" i="13"/>
  <c r="BK241" i="13"/>
  <c r="BK242" i="13"/>
  <c r="BK243" i="13"/>
  <c r="BK244" i="13"/>
  <c r="BK245" i="13"/>
  <c r="BK246" i="13"/>
  <c r="BK248" i="13"/>
  <c r="BK249" i="13"/>
  <c r="BK250" i="13"/>
  <c r="BK251" i="13"/>
  <c r="BK252" i="13"/>
  <c r="BK253" i="13"/>
  <c r="BK254" i="13"/>
  <c r="BK256" i="13"/>
  <c r="BK257" i="13"/>
  <c r="BK258" i="13"/>
  <c r="BK259" i="13"/>
  <c r="BK260" i="13"/>
  <c r="BK261" i="13"/>
  <c r="BK262" i="13"/>
  <c r="BK264" i="13"/>
  <c r="BK265" i="13"/>
  <c r="BK266" i="13"/>
  <c r="BK267" i="13"/>
  <c r="BK268" i="13"/>
  <c r="BK269" i="13"/>
  <c r="BK270" i="13"/>
  <c r="BK272" i="13"/>
  <c r="BK273" i="13"/>
  <c r="BK274" i="13"/>
  <c r="BK275" i="13"/>
  <c r="BK276" i="13"/>
  <c r="BK277" i="13"/>
  <c r="BK278" i="13"/>
  <c r="BK280" i="13"/>
  <c r="BK281" i="13"/>
  <c r="BK282" i="13"/>
  <c r="BK283" i="13"/>
  <c r="BK284" i="13"/>
  <c r="BK285" i="13"/>
  <c r="BK286" i="13"/>
  <c r="BL225" i="13" a="1"/>
  <c r="BL225" i="13"/>
  <c r="BL226" i="13"/>
  <c r="BL227" i="13"/>
  <c r="BL228" i="13"/>
  <c r="BL229" i="13"/>
  <c r="BL230" i="13"/>
  <c r="BL231" i="13"/>
  <c r="BL232" i="13"/>
  <c r="BL233" i="13"/>
  <c r="BL234" i="13"/>
  <c r="BL235" i="13"/>
  <c r="BL236" i="13"/>
  <c r="BL237" i="13"/>
  <c r="BL238" i="13"/>
  <c r="BL239" i="13"/>
  <c r="BL240" i="13"/>
  <c r="BL241" i="13"/>
  <c r="BL242" i="13"/>
  <c r="BL243" i="13"/>
  <c r="BL244" i="13"/>
  <c r="BL245" i="13"/>
  <c r="BL246" i="13"/>
  <c r="BL247" i="13"/>
  <c r="BL248" i="13"/>
  <c r="BL249" i="13"/>
  <c r="BL250" i="13"/>
  <c r="BL251" i="13"/>
  <c r="BL252" i="13"/>
  <c r="BL253" i="13"/>
  <c r="BL254" i="13"/>
  <c r="BL255" i="13"/>
  <c r="BL256" i="13"/>
  <c r="BL257" i="13"/>
  <c r="BL258" i="13"/>
  <c r="BL259" i="13"/>
  <c r="BL260" i="13"/>
  <c r="BL261" i="13"/>
  <c r="BL262" i="13"/>
  <c r="BL263" i="13"/>
  <c r="BL264" i="13"/>
  <c r="BL265" i="13"/>
  <c r="BL266" i="13"/>
  <c r="BL267" i="13"/>
  <c r="BL268" i="13"/>
  <c r="BL269" i="13"/>
  <c r="BL270" i="13"/>
  <c r="BL271" i="13"/>
  <c r="BL272" i="13"/>
  <c r="BL273" i="13"/>
  <c r="BL274" i="13"/>
  <c r="BL275" i="13"/>
  <c r="BL276" i="13"/>
  <c r="BL277" i="13"/>
  <c r="BL278" i="13"/>
  <c r="BL279" i="13"/>
  <c r="BL280" i="13"/>
  <c r="BL281" i="13"/>
  <c r="BL282" i="13"/>
  <c r="BL283" i="13"/>
  <c r="BL284" i="13"/>
  <c r="BL285" i="13"/>
  <c r="BL286" i="13"/>
  <c r="D225" i="13" a="1"/>
  <c r="D225" i="13" s="1"/>
  <c r="D228" i="13"/>
  <c r="D231" i="13"/>
  <c r="D232" i="13"/>
  <c r="D236" i="13"/>
  <c r="D239" i="13"/>
  <c r="D240" i="13"/>
  <c r="D244" i="13"/>
  <c r="D247" i="13"/>
  <c r="D248" i="13"/>
  <c r="D252" i="13"/>
  <c r="D255" i="13"/>
  <c r="D256" i="13"/>
  <c r="D260" i="13"/>
  <c r="D263" i="13"/>
  <c r="D264" i="13"/>
  <c r="D268" i="13"/>
  <c r="D271" i="13"/>
  <c r="D272" i="13"/>
  <c r="D276" i="13"/>
  <c r="D279" i="13"/>
  <c r="D280" i="13"/>
  <c r="D284" i="13"/>
  <c r="A11" i="14" a="1"/>
  <c r="D8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99" i="14"/>
  <c r="G98" i="14"/>
  <c r="G97" i="14"/>
  <c r="G96" i="14"/>
  <c r="G95" i="14"/>
  <c r="G94" i="14"/>
  <c r="G93" i="14"/>
  <c r="G92" i="14"/>
  <c r="G91" i="14"/>
  <c r="G90" i="14"/>
  <c r="G89" i="14"/>
  <c r="G88" i="14"/>
  <c r="G87" i="14"/>
  <c r="G86" i="14"/>
  <c r="G85" i="14"/>
  <c r="G84" i="14"/>
  <c r="G83" i="14"/>
  <c r="G82" i="14"/>
  <c r="G81" i="14"/>
  <c r="G80" i="14"/>
  <c r="G79" i="14"/>
  <c r="G78" i="14"/>
  <c r="G77" i="14"/>
  <c r="G76" i="14"/>
  <c r="G75" i="14"/>
  <c r="G74" i="14"/>
  <c r="G73" i="14"/>
  <c r="G72" i="14"/>
  <c r="BQ162" i="14"/>
  <c r="CE189" i="14"/>
  <c r="CD189" i="14"/>
  <c r="CC189" i="14"/>
  <c r="CB189" i="14"/>
  <c r="CA189" i="14"/>
  <c r="BZ189" i="14"/>
  <c r="BY189" i="14"/>
  <c r="BX189" i="14"/>
  <c r="BW189" i="14"/>
  <c r="BV189" i="14"/>
  <c r="BU189" i="14"/>
  <c r="BT189" i="14"/>
  <c r="BS189" i="14"/>
  <c r="BR189" i="14"/>
  <c r="BQ189" i="14"/>
  <c r="BP189" i="14"/>
  <c r="BO189" i="14"/>
  <c r="BN189" i="14"/>
  <c r="BM189" i="14"/>
  <c r="BL189" i="14"/>
  <c r="BK189" i="14"/>
  <c r="BJ189" i="14"/>
  <c r="BI189" i="14"/>
  <c r="BH189" i="14"/>
  <c r="BG189" i="14"/>
  <c r="BF189" i="14"/>
  <c r="BE189" i="14"/>
  <c r="BD189" i="14"/>
  <c r="BC189" i="14"/>
  <c r="BB189" i="14"/>
  <c r="BA189" i="14"/>
  <c r="AZ189" i="14"/>
  <c r="AY189" i="14"/>
  <c r="AX189" i="14"/>
  <c r="AW189" i="14"/>
  <c r="AV189" i="14"/>
  <c r="AU189" i="14"/>
  <c r="AT189" i="14"/>
  <c r="AS189" i="14"/>
  <c r="AR189" i="14"/>
  <c r="AQ189" i="14"/>
  <c r="AP189" i="14"/>
  <c r="AO189" i="14"/>
  <c r="AN189" i="14"/>
  <c r="AM189" i="14"/>
  <c r="AL189" i="14"/>
  <c r="AK189" i="14"/>
  <c r="AJ189" i="14"/>
  <c r="AI189" i="14"/>
  <c r="AH189" i="14"/>
  <c r="AG189" i="14"/>
  <c r="AF189" i="14"/>
  <c r="AE189" i="14"/>
  <c r="AD189" i="14"/>
  <c r="AC189" i="14"/>
  <c r="AB189" i="14"/>
  <c r="AA189" i="14"/>
  <c r="Z189" i="14"/>
  <c r="Y189" i="14"/>
  <c r="X189" i="14"/>
  <c r="W189" i="14"/>
  <c r="V189" i="14"/>
  <c r="U189" i="14"/>
  <c r="T189" i="14"/>
  <c r="S189" i="14"/>
  <c r="R189" i="14"/>
  <c r="Q189" i="14"/>
  <c r="P189" i="14"/>
  <c r="O189" i="14"/>
  <c r="N189" i="14"/>
  <c r="M189" i="14"/>
  <c r="L189" i="14"/>
  <c r="K189" i="14"/>
  <c r="J189" i="14"/>
  <c r="I189" i="14"/>
  <c r="CE188" i="14"/>
  <c r="CD188" i="14"/>
  <c r="CC188" i="14"/>
  <c r="CB188" i="14"/>
  <c r="CA188" i="14"/>
  <c r="BZ188" i="14"/>
  <c r="BY188" i="14"/>
  <c r="BX188" i="14"/>
  <c r="BW188" i="14"/>
  <c r="BV188" i="14"/>
  <c r="BU188" i="14"/>
  <c r="BT188" i="14"/>
  <c r="BS188" i="14"/>
  <c r="BR188" i="14"/>
  <c r="BQ188" i="14"/>
  <c r="BP188" i="14"/>
  <c r="BO188" i="14"/>
  <c r="BN188" i="14"/>
  <c r="BM188" i="14"/>
  <c r="BL188" i="14"/>
  <c r="BK188" i="14"/>
  <c r="BJ188" i="14"/>
  <c r="BI188" i="14"/>
  <c r="BH188" i="14"/>
  <c r="BG188" i="14"/>
  <c r="BF188" i="14"/>
  <c r="BE188" i="14"/>
  <c r="BD188" i="14"/>
  <c r="BC188" i="14"/>
  <c r="BB188" i="14"/>
  <c r="BA188" i="14"/>
  <c r="AZ188" i="14"/>
  <c r="AY188" i="14"/>
  <c r="AX188" i="14"/>
  <c r="AW188" i="14"/>
  <c r="AV188" i="14"/>
  <c r="AU188" i="14"/>
  <c r="AT188" i="14"/>
  <c r="AS188" i="14"/>
  <c r="AR188" i="14"/>
  <c r="AQ188" i="14"/>
  <c r="AP188" i="14"/>
  <c r="AO188" i="14"/>
  <c r="AN188" i="14"/>
  <c r="AM188" i="14"/>
  <c r="AL188" i="14"/>
  <c r="AK188" i="14"/>
  <c r="AJ188" i="14"/>
  <c r="AI188" i="14"/>
  <c r="AH188" i="14"/>
  <c r="AG188" i="14"/>
  <c r="AF188" i="14"/>
  <c r="AE188" i="14"/>
  <c r="AD188" i="14"/>
  <c r="AC188" i="14"/>
  <c r="AB188" i="14"/>
  <c r="AA188" i="14"/>
  <c r="Z188" i="14"/>
  <c r="Y188" i="14"/>
  <c r="X188" i="14"/>
  <c r="W188" i="14"/>
  <c r="V188" i="14"/>
  <c r="U188" i="14"/>
  <c r="T188" i="14"/>
  <c r="S188" i="14"/>
  <c r="R188" i="14"/>
  <c r="Q188" i="14"/>
  <c r="P188" i="14"/>
  <c r="O188" i="14"/>
  <c r="N188" i="14"/>
  <c r="M188" i="14"/>
  <c r="L188" i="14"/>
  <c r="K188" i="14"/>
  <c r="J188" i="14"/>
  <c r="I188" i="14"/>
  <c r="CE187" i="14"/>
  <c r="CD187" i="14"/>
  <c r="CC187" i="14"/>
  <c r="CB187" i="14"/>
  <c r="CA187" i="14"/>
  <c r="BZ187" i="14"/>
  <c r="BY187" i="14"/>
  <c r="BX187" i="14"/>
  <c r="BW187" i="14"/>
  <c r="BV187" i="14"/>
  <c r="BU187" i="14"/>
  <c r="BT187" i="14"/>
  <c r="BS187" i="14"/>
  <c r="BR187" i="14"/>
  <c r="BQ187" i="14"/>
  <c r="BP187" i="14"/>
  <c r="BO187" i="14"/>
  <c r="BN187" i="14"/>
  <c r="BM187" i="14"/>
  <c r="BL187" i="14"/>
  <c r="BK187" i="14"/>
  <c r="BJ187" i="14"/>
  <c r="BI187" i="14"/>
  <c r="BH187" i="14"/>
  <c r="BG187" i="14"/>
  <c r="BF187" i="14"/>
  <c r="BE187" i="14"/>
  <c r="BD187" i="14"/>
  <c r="BC187" i="14"/>
  <c r="BB187" i="14"/>
  <c r="BA187" i="14"/>
  <c r="AZ187" i="14"/>
  <c r="AY187" i="14"/>
  <c r="AX187" i="14"/>
  <c r="AW187" i="14"/>
  <c r="AV187" i="14"/>
  <c r="AU187" i="14"/>
  <c r="AT187" i="14"/>
  <c r="AS187" i="14"/>
  <c r="AR187" i="14"/>
  <c r="AQ187" i="14"/>
  <c r="AP187" i="14"/>
  <c r="AO187" i="14"/>
  <c r="AN187" i="14"/>
  <c r="AM187" i="14"/>
  <c r="AL187" i="14"/>
  <c r="AK187" i="14"/>
  <c r="AJ187" i="14"/>
  <c r="AI187" i="14"/>
  <c r="AH187" i="14"/>
  <c r="AG187" i="14"/>
  <c r="AF187" i="14"/>
  <c r="AE187" i="14"/>
  <c r="AD187" i="14"/>
  <c r="AC187" i="14"/>
  <c r="AB187" i="14"/>
  <c r="AA187" i="14"/>
  <c r="Z187" i="14"/>
  <c r="Y187" i="14"/>
  <c r="X187" i="14"/>
  <c r="W187" i="14"/>
  <c r="V187" i="14"/>
  <c r="U187" i="14"/>
  <c r="T187" i="14"/>
  <c r="S187" i="14"/>
  <c r="R187" i="14"/>
  <c r="Q187" i="14"/>
  <c r="P187" i="14"/>
  <c r="O187" i="14"/>
  <c r="N187" i="14"/>
  <c r="M187" i="14"/>
  <c r="L187" i="14"/>
  <c r="K187" i="14"/>
  <c r="J187" i="14"/>
  <c r="I187" i="14"/>
  <c r="CE186" i="14"/>
  <c r="CD186" i="14"/>
  <c r="CC186" i="14"/>
  <c r="CB186" i="14"/>
  <c r="CA186" i="14"/>
  <c r="BZ186" i="14"/>
  <c r="BY186" i="14"/>
  <c r="BX186" i="14"/>
  <c r="BW186" i="14"/>
  <c r="BV186" i="14"/>
  <c r="BU186" i="14"/>
  <c r="BT186" i="14"/>
  <c r="BS186" i="14"/>
  <c r="BR186" i="14"/>
  <c r="BQ186" i="14"/>
  <c r="BP186" i="14"/>
  <c r="BO186" i="14"/>
  <c r="BN186" i="14"/>
  <c r="BM186" i="14"/>
  <c r="BL186" i="14"/>
  <c r="BK186" i="14"/>
  <c r="BJ186" i="14"/>
  <c r="BI186" i="14"/>
  <c r="BH186" i="14"/>
  <c r="BG186" i="14"/>
  <c r="BF186" i="14"/>
  <c r="BE186" i="14"/>
  <c r="BD186" i="14"/>
  <c r="BC186" i="14"/>
  <c r="BB186" i="14"/>
  <c r="BA186" i="14"/>
  <c r="AZ186" i="14"/>
  <c r="AY186" i="14"/>
  <c r="AX186" i="14"/>
  <c r="AW186" i="14"/>
  <c r="AV186" i="14"/>
  <c r="AU186" i="14"/>
  <c r="AT186" i="14"/>
  <c r="AS186" i="14"/>
  <c r="AR186" i="14"/>
  <c r="AQ186" i="14"/>
  <c r="AP186" i="14"/>
  <c r="AO186" i="14"/>
  <c r="AN186" i="14"/>
  <c r="AM186" i="14"/>
  <c r="AL186" i="14"/>
  <c r="AK186" i="14"/>
  <c r="AJ186" i="14"/>
  <c r="AI186" i="14"/>
  <c r="AH186" i="14"/>
  <c r="AG186" i="14"/>
  <c r="AF186" i="14"/>
  <c r="AE186" i="14"/>
  <c r="AD186" i="14"/>
  <c r="AC186" i="14"/>
  <c r="AB186" i="14"/>
  <c r="AA186" i="14"/>
  <c r="Z186" i="14"/>
  <c r="Y186" i="14"/>
  <c r="X186" i="14"/>
  <c r="W186" i="14"/>
  <c r="V186" i="14"/>
  <c r="U186" i="14"/>
  <c r="T186" i="14"/>
  <c r="S186" i="14"/>
  <c r="R186" i="14"/>
  <c r="Q186" i="14"/>
  <c r="P186" i="14"/>
  <c r="O186" i="14"/>
  <c r="N186" i="14"/>
  <c r="M186" i="14"/>
  <c r="L186" i="14"/>
  <c r="K186" i="14"/>
  <c r="J186" i="14"/>
  <c r="I186" i="14"/>
  <c r="CE185" i="14"/>
  <c r="CD185" i="14"/>
  <c r="CC185" i="14"/>
  <c r="CB185" i="14"/>
  <c r="CA185" i="14"/>
  <c r="BZ185" i="14"/>
  <c r="BY185" i="14"/>
  <c r="BX185" i="14"/>
  <c r="BW185" i="14"/>
  <c r="BV185" i="14"/>
  <c r="BU185" i="14"/>
  <c r="BT185" i="14"/>
  <c r="BS185" i="14"/>
  <c r="BR185" i="14"/>
  <c r="BQ185" i="14"/>
  <c r="BP185" i="14"/>
  <c r="BO185" i="14"/>
  <c r="BN185" i="14"/>
  <c r="BM185" i="14"/>
  <c r="BL185" i="14"/>
  <c r="BK185" i="14"/>
  <c r="BJ185" i="14"/>
  <c r="BI185" i="14"/>
  <c r="BH185" i="14"/>
  <c r="BG185" i="14"/>
  <c r="BF185" i="14"/>
  <c r="BE185" i="14"/>
  <c r="BD185" i="14"/>
  <c r="BC185" i="14"/>
  <c r="BB185" i="14"/>
  <c r="BA185" i="14"/>
  <c r="AZ185" i="14"/>
  <c r="AY185" i="14"/>
  <c r="AX185" i="14"/>
  <c r="AW185" i="14"/>
  <c r="AV185" i="14"/>
  <c r="AU185" i="14"/>
  <c r="AT185" i="14"/>
  <c r="AS185" i="14"/>
  <c r="AR185" i="14"/>
  <c r="AQ185" i="14"/>
  <c r="AP185" i="14"/>
  <c r="AO185" i="14"/>
  <c r="AN185" i="14"/>
  <c r="AM185" i="14"/>
  <c r="AL185" i="14"/>
  <c r="AK185" i="14"/>
  <c r="AJ185" i="14"/>
  <c r="AI185" i="14"/>
  <c r="AH185" i="14"/>
  <c r="AG185" i="14"/>
  <c r="AF185" i="14"/>
  <c r="AE185" i="14"/>
  <c r="AD185" i="14"/>
  <c r="AC185" i="14"/>
  <c r="AB185" i="14"/>
  <c r="AA185" i="14"/>
  <c r="Z185" i="14"/>
  <c r="Y185" i="14"/>
  <c r="X185" i="14"/>
  <c r="W185" i="14"/>
  <c r="V185" i="14"/>
  <c r="U185" i="14"/>
  <c r="T185" i="14"/>
  <c r="S185" i="14"/>
  <c r="R185" i="14"/>
  <c r="Q185" i="14"/>
  <c r="P185" i="14"/>
  <c r="O185" i="14"/>
  <c r="N185" i="14"/>
  <c r="M185" i="14"/>
  <c r="L185" i="14"/>
  <c r="K185" i="14"/>
  <c r="J185" i="14"/>
  <c r="I185" i="14"/>
  <c r="CE184" i="14"/>
  <c r="CD184" i="14"/>
  <c r="CC184" i="14"/>
  <c r="CB184" i="14"/>
  <c r="CA184" i="14"/>
  <c r="BZ184" i="14"/>
  <c r="BY184" i="14"/>
  <c r="BX184" i="14"/>
  <c r="BW184" i="14"/>
  <c r="BV184" i="14"/>
  <c r="BU184" i="14"/>
  <c r="BT184" i="14"/>
  <c r="BS184" i="14"/>
  <c r="BR184" i="14"/>
  <c r="BQ184" i="14"/>
  <c r="BP184" i="14"/>
  <c r="BO184" i="14"/>
  <c r="BN184" i="14"/>
  <c r="BM184" i="14"/>
  <c r="BL184" i="14"/>
  <c r="BK184" i="14"/>
  <c r="BJ184" i="14"/>
  <c r="BI184" i="14"/>
  <c r="BH184" i="14"/>
  <c r="BG184" i="14"/>
  <c r="BF184" i="14"/>
  <c r="BE184" i="14"/>
  <c r="BD184" i="14"/>
  <c r="BC184" i="14"/>
  <c r="BB184" i="14"/>
  <c r="BA184" i="14"/>
  <c r="AZ184" i="14"/>
  <c r="AY184" i="14"/>
  <c r="AX184" i="14"/>
  <c r="AW184" i="14"/>
  <c r="AV184" i="14"/>
  <c r="AU184" i="14"/>
  <c r="AT184" i="14"/>
  <c r="AS184" i="14"/>
  <c r="AR184" i="14"/>
  <c r="AQ184" i="14"/>
  <c r="AP184" i="14"/>
  <c r="AO184" i="14"/>
  <c r="AN184" i="14"/>
  <c r="AM184" i="14"/>
  <c r="AL184" i="14"/>
  <c r="AK184" i="14"/>
  <c r="AJ184" i="14"/>
  <c r="AI184" i="14"/>
  <c r="AH184" i="14"/>
  <c r="AG184" i="14"/>
  <c r="AF184" i="14"/>
  <c r="AE184" i="14"/>
  <c r="AD184" i="14"/>
  <c r="AC184" i="14"/>
  <c r="AB184" i="14"/>
  <c r="AA184" i="14"/>
  <c r="Z184" i="14"/>
  <c r="Y184" i="14"/>
  <c r="X184" i="14"/>
  <c r="W184" i="14"/>
  <c r="V184" i="14"/>
  <c r="U184" i="14"/>
  <c r="T184" i="14"/>
  <c r="S184" i="14"/>
  <c r="R184" i="14"/>
  <c r="Q184" i="14"/>
  <c r="P184" i="14"/>
  <c r="O184" i="14"/>
  <c r="N184" i="14"/>
  <c r="M184" i="14"/>
  <c r="L184" i="14"/>
  <c r="K184" i="14"/>
  <c r="J184" i="14"/>
  <c r="I184" i="14"/>
  <c r="CE183" i="14"/>
  <c r="CD183" i="14"/>
  <c r="CC183" i="14"/>
  <c r="CB183" i="14"/>
  <c r="CA183" i="14"/>
  <c r="BZ183" i="14"/>
  <c r="BY183" i="14"/>
  <c r="BX183" i="14"/>
  <c r="BW183" i="14"/>
  <c r="BV183" i="14"/>
  <c r="BU183" i="14"/>
  <c r="BT183" i="14"/>
  <c r="BS183" i="14"/>
  <c r="BR183" i="14"/>
  <c r="BQ183" i="14"/>
  <c r="BP183" i="14"/>
  <c r="BO183" i="14"/>
  <c r="BN183" i="14"/>
  <c r="BM183" i="14"/>
  <c r="BL183" i="14"/>
  <c r="BK183" i="14"/>
  <c r="BJ183" i="14"/>
  <c r="BI183" i="14"/>
  <c r="BH183" i="14"/>
  <c r="BG183" i="14"/>
  <c r="BF183" i="14"/>
  <c r="BE183" i="14"/>
  <c r="BD183" i="14"/>
  <c r="BC183" i="14"/>
  <c r="BB183" i="14"/>
  <c r="BA183" i="14"/>
  <c r="AZ183" i="14"/>
  <c r="AY183" i="14"/>
  <c r="AX183" i="14"/>
  <c r="AW183" i="14"/>
  <c r="AV183" i="14"/>
  <c r="AU183" i="14"/>
  <c r="AT183" i="14"/>
  <c r="AS183" i="14"/>
  <c r="AR183" i="14"/>
  <c r="AQ183" i="14"/>
  <c r="AP183" i="14"/>
  <c r="AO183" i="14"/>
  <c r="AN183" i="14"/>
  <c r="AM183" i="14"/>
  <c r="AL183" i="14"/>
  <c r="AK183" i="14"/>
  <c r="AJ183" i="14"/>
  <c r="AI183" i="14"/>
  <c r="AH183" i="14"/>
  <c r="AG183" i="14"/>
  <c r="AF183" i="14"/>
  <c r="AE183" i="14"/>
  <c r="AD183" i="14"/>
  <c r="AC183" i="14"/>
  <c r="AB183" i="14"/>
  <c r="AA183" i="14"/>
  <c r="Z183" i="14"/>
  <c r="Y183" i="14"/>
  <c r="X183" i="14"/>
  <c r="W183" i="14"/>
  <c r="V183" i="14"/>
  <c r="U183" i="14"/>
  <c r="T183" i="14"/>
  <c r="S183" i="14"/>
  <c r="R183" i="14"/>
  <c r="Q183" i="14"/>
  <c r="P183" i="14"/>
  <c r="O183" i="14"/>
  <c r="N183" i="14"/>
  <c r="M183" i="14"/>
  <c r="L183" i="14"/>
  <c r="K183" i="14"/>
  <c r="J183" i="14"/>
  <c r="I183" i="14"/>
  <c r="CE182" i="14"/>
  <c r="CD182" i="14"/>
  <c r="CC182" i="14"/>
  <c r="CB182" i="14"/>
  <c r="CA182" i="14"/>
  <c r="BZ182" i="14"/>
  <c r="BY182" i="14"/>
  <c r="BX182" i="14"/>
  <c r="BW182" i="14"/>
  <c r="BV182" i="14"/>
  <c r="BU182" i="14"/>
  <c r="BT182" i="14"/>
  <c r="BS182" i="14"/>
  <c r="BR182" i="14"/>
  <c r="BQ182" i="14"/>
  <c r="BP182" i="14"/>
  <c r="BO182" i="14"/>
  <c r="BN182" i="14"/>
  <c r="BM182" i="14"/>
  <c r="BL182" i="14"/>
  <c r="BK182" i="14"/>
  <c r="BJ182" i="14"/>
  <c r="BI182" i="14"/>
  <c r="BH182" i="14"/>
  <c r="BG182" i="14"/>
  <c r="BF182" i="14"/>
  <c r="BE182" i="14"/>
  <c r="BD182" i="14"/>
  <c r="BC182" i="14"/>
  <c r="BB182" i="14"/>
  <c r="BA182" i="14"/>
  <c r="AZ182" i="14"/>
  <c r="AY182" i="14"/>
  <c r="AX182" i="14"/>
  <c r="AW182" i="14"/>
  <c r="AV182" i="14"/>
  <c r="AU182" i="14"/>
  <c r="AT182" i="14"/>
  <c r="AS182" i="14"/>
  <c r="AR182" i="14"/>
  <c r="AQ182" i="14"/>
  <c r="AP182" i="14"/>
  <c r="AO182" i="14"/>
  <c r="AN182" i="14"/>
  <c r="AM182" i="14"/>
  <c r="AL182" i="14"/>
  <c r="AK182" i="14"/>
  <c r="AJ182" i="14"/>
  <c r="AI182" i="14"/>
  <c r="AH182" i="14"/>
  <c r="AG182" i="14"/>
  <c r="AF182" i="14"/>
  <c r="AE182" i="14"/>
  <c r="AD182" i="14"/>
  <c r="AC182" i="14"/>
  <c r="AB182" i="14"/>
  <c r="AA182" i="14"/>
  <c r="Z182" i="14"/>
  <c r="Y182" i="14"/>
  <c r="X182" i="14"/>
  <c r="W182" i="14"/>
  <c r="V182" i="14"/>
  <c r="U182" i="14"/>
  <c r="T182" i="14"/>
  <c r="S182" i="14"/>
  <c r="R182" i="14"/>
  <c r="Q182" i="14"/>
  <c r="P182" i="14"/>
  <c r="O182" i="14"/>
  <c r="N182" i="14"/>
  <c r="M182" i="14"/>
  <c r="L182" i="14"/>
  <c r="K182" i="14"/>
  <c r="J182" i="14"/>
  <c r="I182" i="14"/>
  <c r="CE181" i="14"/>
  <c r="CD181" i="14"/>
  <c r="CC181" i="14"/>
  <c r="CB181" i="14"/>
  <c r="CA181" i="14"/>
  <c r="BZ181" i="14"/>
  <c r="BY181" i="14"/>
  <c r="BX181" i="14"/>
  <c r="BW181" i="14"/>
  <c r="BV181" i="14"/>
  <c r="BU181" i="14"/>
  <c r="BT181" i="14"/>
  <c r="BS181" i="14"/>
  <c r="BR181" i="14"/>
  <c r="BQ181" i="14"/>
  <c r="BP181" i="14"/>
  <c r="BO181" i="14"/>
  <c r="BN181" i="14"/>
  <c r="BM181" i="14"/>
  <c r="BL181" i="14"/>
  <c r="BK181" i="14"/>
  <c r="BJ181" i="14"/>
  <c r="BI181" i="14"/>
  <c r="BH181" i="14"/>
  <c r="BG181" i="14"/>
  <c r="BF181" i="14"/>
  <c r="BE181" i="14"/>
  <c r="BD181" i="14"/>
  <c r="BC181" i="14"/>
  <c r="BB181" i="14"/>
  <c r="BA181" i="14"/>
  <c r="AZ181" i="14"/>
  <c r="AY181" i="14"/>
  <c r="AX181" i="14"/>
  <c r="AW181" i="14"/>
  <c r="AV181" i="14"/>
  <c r="AU181" i="14"/>
  <c r="AT181" i="14"/>
  <c r="AS181" i="14"/>
  <c r="AR181" i="14"/>
  <c r="AQ181" i="14"/>
  <c r="AP181" i="14"/>
  <c r="AO181" i="14"/>
  <c r="AN181" i="14"/>
  <c r="AM181" i="14"/>
  <c r="AL181" i="14"/>
  <c r="AK181" i="14"/>
  <c r="AJ181" i="14"/>
  <c r="AI181" i="14"/>
  <c r="AH181" i="14"/>
  <c r="AG181" i="14"/>
  <c r="AF181" i="14"/>
  <c r="AE181" i="14"/>
  <c r="AD181" i="14"/>
  <c r="AC181" i="14"/>
  <c r="AB181" i="14"/>
  <c r="AA181" i="14"/>
  <c r="Z181" i="14"/>
  <c r="Y181" i="14"/>
  <c r="X181" i="14"/>
  <c r="W181" i="14"/>
  <c r="V181" i="14"/>
  <c r="U181" i="14"/>
  <c r="T181" i="14"/>
  <c r="S181" i="14"/>
  <c r="R181" i="14"/>
  <c r="Q181" i="14"/>
  <c r="P181" i="14"/>
  <c r="O181" i="14"/>
  <c r="N181" i="14"/>
  <c r="M181" i="14"/>
  <c r="L181" i="14"/>
  <c r="K181" i="14"/>
  <c r="J181" i="14"/>
  <c r="I181" i="14"/>
  <c r="CE180" i="14"/>
  <c r="CD180" i="14"/>
  <c r="CC180" i="14"/>
  <c r="CB180" i="14"/>
  <c r="CA180" i="14"/>
  <c r="BZ180" i="14"/>
  <c r="BY180" i="14"/>
  <c r="BX180" i="14"/>
  <c r="BW180" i="14"/>
  <c r="BV180" i="14"/>
  <c r="BU180" i="14"/>
  <c r="BT180" i="14"/>
  <c r="BS180" i="14"/>
  <c r="BR180" i="14"/>
  <c r="BQ180" i="14"/>
  <c r="BP180" i="14"/>
  <c r="BO180" i="14"/>
  <c r="BN180" i="14"/>
  <c r="BM180" i="14"/>
  <c r="BL180" i="14"/>
  <c r="BK180" i="14"/>
  <c r="BJ180" i="14"/>
  <c r="BI180" i="14"/>
  <c r="BH180" i="14"/>
  <c r="BG180" i="14"/>
  <c r="BF180" i="14"/>
  <c r="BE180" i="14"/>
  <c r="BD180" i="14"/>
  <c r="BC180" i="14"/>
  <c r="BB180" i="14"/>
  <c r="BA180" i="14"/>
  <c r="AZ180" i="14"/>
  <c r="AY180" i="14"/>
  <c r="AX180" i="14"/>
  <c r="AW180" i="14"/>
  <c r="AV180" i="14"/>
  <c r="AU180" i="14"/>
  <c r="AT180" i="14"/>
  <c r="AS180" i="14"/>
  <c r="AR180" i="14"/>
  <c r="AQ180" i="14"/>
  <c r="AP180" i="14"/>
  <c r="AO180" i="14"/>
  <c r="AN180" i="14"/>
  <c r="AM180" i="14"/>
  <c r="AL180" i="14"/>
  <c r="AK180" i="14"/>
  <c r="AJ180" i="14"/>
  <c r="AI180" i="14"/>
  <c r="AH180" i="14"/>
  <c r="AG180" i="14"/>
  <c r="AF180" i="14"/>
  <c r="AE180" i="14"/>
  <c r="AD180" i="14"/>
  <c r="AC180" i="14"/>
  <c r="AB180" i="14"/>
  <c r="AA180" i="14"/>
  <c r="Z180" i="14"/>
  <c r="Y180" i="14"/>
  <c r="X180" i="14"/>
  <c r="W180" i="14"/>
  <c r="V180" i="14"/>
  <c r="U180" i="14"/>
  <c r="T180" i="14"/>
  <c r="S180" i="14"/>
  <c r="R180" i="14"/>
  <c r="Q180" i="14"/>
  <c r="P180" i="14"/>
  <c r="O180" i="14"/>
  <c r="N180" i="14"/>
  <c r="M180" i="14"/>
  <c r="L180" i="14"/>
  <c r="K180" i="14"/>
  <c r="J180" i="14"/>
  <c r="I180" i="14"/>
  <c r="CE179" i="14"/>
  <c r="CD179" i="14"/>
  <c r="CC179" i="14"/>
  <c r="CB179" i="14"/>
  <c r="CA179" i="14"/>
  <c r="BZ179" i="14"/>
  <c r="BY179" i="14"/>
  <c r="BX179" i="14"/>
  <c r="BW179" i="14"/>
  <c r="BV179" i="14"/>
  <c r="BU179" i="14"/>
  <c r="BT179" i="14"/>
  <c r="BS179" i="14"/>
  <c r="BR179" i="14"/>
  <c r="BQ179" i="14"/>
  <c r="BP179" i="14"/>
  <c r="BO179" i="14"/>
  <c r="BN179" i="14"/>
  <c r="BM179" i="14"/>
  <c r="BL179" i="14"/>
  <c r="BK179" i="14"/>
  <c r="BJ179" i="14"/>
  <c r="BI179" i="14"/>
  <c r="BH179" i="14"/>
  <c r="BG179" i="14"/>
  <c r="BF179" i="14"/>
  <c r="BE179" i="14"/>
  <c r="BD179" i="14"/>
  <c r="BC179" i="14"/>
  <c r="BB179" i="14"/>
  <c r="BA179" i="14"/>
  <c r="AZ179" i="14"/>
  <c r="AY179" i="14"/>
  <c r="AX179" i="14"/>
  <c r="AW179" i="14"/>
  <c r="AV179" i="14"/>
  <c r="AU179" i="14"/>
  <c r="AT179" i="14"/>
  <c r="AS179" i="14"/>
  <c r="AR179" i="14"/>
  <c r="AQ179" i="14"/>
  <c r="AP179" i="14"/>
  <c r="AO179" i="14"/>
  <c r="AN179" i="14"/>
  <c r="AM179" i="14"/>
  <c r="AL179" i="14"/>
  <c r="AK179" i="14"/>
  <c r="AJ179" i="14"/>
  <c r="AI179" i="14"/>
  <c r="AH179" i="14"/>
  <c r="AG179" i="14"/>
  <c r="AF179" i="14"/>
  <c r="AE179" i="14"/>
  <c r="AD179" i="14"/>
  <c r="AC179" i="14"/>
  <c r="AB179" i="14"/>
  <c r="AA179" i="14"/>
  <c r="Z179" i="14"/>
  <c r="Y179" i="14"/>
  <c r="X179" i="14"/>
  <c r="W179" i="14"/>
  <c r="V179" i="14"/>
  <c r="U179" i="14"/>
  <c r="T179" i="14"/>
  <c r="S179" i="14"/>
  <c r="R179" i="14"/>
  <c r="Q179" i="14"/>
  <c r="P179" i="14"/>
  <c r="O179" i="14"/>
  <c r="N179" i="14"/>
  <c r="M179" i="14"/>
  <c r="L179" i="14"/>
  <c r="K179" i="14"/>
  <c r="J179" i="14"/>
  <c r="I179" i="14"/>
  <c r="CE178" i="14"/>
  <c r="CD178" i="14"/>
  <c r="CC178" i="14"/>
  <c r="CB178" i="14"/>
  <c r="CA178" i="14"/>
  <c r="BZ178" i="14"/>
  <c r="BY178" i="14"/>
  <c r="BX178" i="14"/>
  <c r="BW178" i="14"/>
  <c r="BV178" i="14"/>
  <c r="BU178" i="14"/>
  <c r="BT178" i="14"/>
  <c r="BS178" i="14"/>
  <c r="BR178" i="14"/>
  <c r="BQ178" i="14"/>
  <c r="BP178" i="14"/>
  <c r="BO178" i="14"/>
  <c r="BN178" i="14"/>
  <c r="BM178" i="14"/>
  <c r="BL178" i="14"/>
  <c r="BK178" i="14"/>
  <c r="BJ178" i="14"/>
  <c r="BI178" i="14"/>
  <c r="BH178" i="14"/>
  <c r="BG178" i="14"/>
  <c r="BF178" i="14"/>
  <c r="BE178" i="14"/>
  <c r="BD178" i="14"/>
  <c r="BC178" i="14"/>
  <c r="BB178" i="14"/>
  <c r="BA178" i="14"/>
  <c r="AZ178" i="14"/>
  <c r="AY178" i="14"/>
  <c r="AX178" i="14"/>
  <c r="AW178" i="14"/>
  <c r="AV178" i="14"/>
  <c r="AU178" i="14"/>
  <c r="AT178" i="14"/>
  <c r="AS178" i="14"/>
  <c r="AR178" i="14"/>
  <c r="AQ178" i="14"/>
  <c r="AP178" i="14"/>
  <c r="AO178" i="14"/>
  <c r="AN178" i="14"/>
  <c r="AM178" i="14"/>
  <c r="AL178" i="14"/>
  <c r="AK178" i="14"/>
  <c r="AJ178" i="14"/>
  <c r="AI178" i="14"/>
  <c r="AH178" i="14"/>
  <c r="AG178" i="14"/>
  <c r="AF178" i="14"/>
  <c r="AE178" i="14"/>
  <c r="AD178" i="14"/>
  <c r="AC178" i="14"/>
  <c r="AB178" i="14"/>
  <c r="AA178" i="14"/>
  <c r="Z178" i="14"/>
  <c r="Y178" i="14"/>
  <c r="X178" i="14"/>
  <c r="W178" i="14"/>
  <c r="V178" i="14"/>
  <c r="U178" i="14"/>
  <c r="T178" i="14"/>
  <c r="S178" i="14"/>
  <c r="R178" i="14"/>
  <c r="Q178" i="14"/>
  <c r="P178" i="14"/>
  <c r="O178" i="14"/>
  <c r="N178" i="14"/>
  <c r="M178" i="14"/>
  <c r="L178" i="14"/>
  <c r="K178" i="14"/>
  <c r="J178" i="14"/>
  <c r="I178" i="14"/>
  <c r="CE177" i="14"/>
  <c r="CD177" i="14"/>
  <c r="CC177" i="14"/>
  <c r="CB177" i="14"/>
  <c r="CA177" i="14"/>
  <c r="BZ177" i="14"/>
  <c r="BY177" i="14"/>
  <c r="BX177" i="14"/>
  <c r="BW177" i="14"/>
  <c r="BV177" i="14"/>
  <c r="BU177" i="14"/>
  <c r="BT177" i="14"/>
  <c r="BS177" i="14"/>
  <c r="BR177" i="14"/>
  <c r="BQ177" i="14"/>
  <c r="BP177" i="14"/>
  <c r="BO177" i="14"/>
  <c r="BN177" i="14"/>
  <c r="BM177" i="14"/>
  <c r="BL177" i="14"/>
  <c r="BK177" i="14"/>
  <c r="BJ177" i="14"/>
  <c r="BI177" i="14"/>
  <c r="BH177" i="14"/>
  <c r="BG177" i="14"/>
  <c r="BF177" i="14"/>
  <c r="BE177" i="14"/>
  <c r="BD177" i="14"/>
  <c r="BC177" i="14"/>
  <c r="BB177" i="14"/>
  <c r="BA177" i="14"/>
  <c r="AZ177" i="14"/>
  <c r="AY177" i="14"/>
  <c r="AX177" i="14"/>
  <c r="AW177" i="14"/>
  <c r="AV177" i="14"/>
  <c r="AU177" i="14"/>
  <c r="AT177" i="14"/>
  <c r="AS177" i="14"/>
  <c r="AR177" i="14"/>
  <c r="AQ177" i="14"/>
  <c r="AP177" i="14"/>
  <c r="AO177" i="14"/>
  <c r="AN177" i="14"/>
  <c r="AM177" i="14"/>
  <c r="AL177" i="14"/>
  <c r="AK177" i="14"/>
  <c r="AJ177" i="14"/>
  <c r="AI177" i="14"/>
  <c r="AH177" i="14"/>
  <c r="AG177" i="14"/>
  <c r="AF177" i="14"/>
  <c r="AE177" i="14"/>
  <c r="AD177" i="14"/>
  <c r="AC177" i="14"/>
  <c r="AB177" i="14"/>
  <c r="AA177" i="14"/>
  <c r="Z177" i="14"/>
  <c r="Y177" i="14"/>
  <c r="X177" i="14"/>
  <c r="W177" i="14"/>
  <c r="V177" i="14"/>
  <c r="U177" i="14"/>
  <c r="T177" i="14"/>
  <c r="S177" i="14"/>
  <c r="R177" i="14"/>
  <c r="Q177" i="14"/>
  <c r="P177" i="14"/>
  <c r="O177" i="14"/>
  <c r="N177" i="14"/>
  <c r="M177" i="14"/>
  <c r="L177" i="14"/>
  <c r="K177" i="14"/>
  <c r="J177" i="14"/>
  <c r="I177" i="14"/>
  <c r="CE176" i="14"/>
  <c r="CD176" i="14"/>
  <c r="CC176" i="14"/>
  <c r="CB176" i="14"/>
  <c r="CA176" i="14"/>
  <c r="BZ176" i="14"/>
  <c r="BY176" i="14"/>
  <c r="BX176" i="14"/>
  <c r="BW176" i="14"/>
  <c r="BV176" i="14"/>
  <c r="BU176" i="14"/>
  <c r="BT176" i="14"/>
  <c r="BS176" i="14"/>
  <c r="BR176" i="14"/>
  <c r="BQ176" i="14"/>
  <c r="BP176" i="14"/>
  <c r="BO176" i="14"/>
  <c r="BN176" i="14"/>
  <c r="BM176" i="14"/>
  <c r="BL176" i="14"/>
  <c r="BK176" i="14"/>
  <c r="BJ176" i="14"/>
  <c r="BI176" i="14"/>
  <c r="BH176" i="14"/>
  <c r="BG176" i="14"/>
  <c r="BF176" i="14"/>
  <c r="BE176" i="14"/>
  <c r="BD176" i="14"/>
  <c r="BC176" i="14"/>
  <c r="BB176" i="14"/>
  <c r="BA176" i="14"/>
  <c r="AZ176" i="14"/>
  <c r="AY176" i="14"/>
  <c r="AX176" i="14"/>
  <c r="AW176" i="14"/>
  <c r="AV176" i="14"/>
  <c r="AU176" i="14"/>
  <c r="AT176" i="14"/>
  <c r="AS176" i="14"/>
  <c r="AR176" i="14"/>
  <c r="AQ176" i="14"/>
  <c r="AP176" i="14"/>
  <c r="AO176" i="14"/>
  <c r="AN176" i="14"/>
  <c r="AM176" i="14"/>
  <c r="AL176" i="14"/>
  <c r="AK176" i="14"/>
  <c r="AJ176" i="14"/>
  <c r="AI176" i="14"/>
  <c r="AH176" i="14"/>
  <c r="AG176" i="14"/>
  <c r="AF176" i="14"/>
  <c r="AE176" i="14"/>
  <c r="AD176" i="14"/>
  <c r="AC176" i="14"/>
  <c r="AB176" i="14"/>
  <c r="AA176" i="14"/>
  <c r="Z176" i="14"/>
  <c r="Y176" i="14"/>
  <c r="X176" i="14"/>
  <c r="W176" i="14"/>
  <c r="V176" i="14"/>
  <c r="U176" i="14"/>
  <c r="T176" i="14"/>
  <c r="S176" i="14"/>
  <c r="R176" i="14"/>
  <c r="Q176" i="14"/>
  <c r="P176" i="14"/>
  <c r="O176" i="14"/>
  <c r="N176" i="14"/>
  <c r="M176" i="14"/>
  <c r="L176" i="14"/>
  <c r="K176" i="14"/>
  <c r="J176" i="14"/>
  <c r="I176" i="14"/>
  <c r="CE175" i="14"/>
  <c r="CD175" i="14"/>
  <c r="CC175" i="14"/>
  <c r="CB175" i="14"/>
  <c r="CA175" i="14"/>
  <c r="BZ175" i="14"/>
  <c r="BY175" i="14"/>
  <c r="BX175" i="14"/>
  <c r="BW175" i="14"/>
  <c r="BV175" i="14"/>
  <c r="BU175" i="14"/>
  <c r="BT175" i="14"/>
  <c r="BS175" i="14"/>
  <c r="BR175" i="14"/>
  <c r="BQ175" i="14"/>
  <c r="BP175" i="14"/>
  <c r="BO175" i="14"/>
  <c r="BN175" i="14"/>
  <c r="BM175" i="14"/>
  <c r="BL175" i="14"/>
  <c r="BK175" i="14"/>
  <c r="BJ175" i="14"/>
  <c r="BI175" i="14"/>
  <c r="BH175" i="14"/>
  <c r="BG175" i="14"/>
  <c r="BF175" i="14"/>
  <c r="BE175" i="14"/>
  <c r="BD175" i="14"/>
  <c r="BC175" i="14"/>
  <c r="BB175" i="14"/>
  <c r="BA175" i="14"/>
  <c r="AZ175" i="14"/>
  <c r="AY175" i="14"/>
  <c r="AX175" i="14"/>
  <c r="AW175" i="14"/>
  <c r="AV175" i="14"/>
  <c r="AU175" i="14"/>
  <c r="AT175" i="14"/>
  <c r="AS175" i="14"/>
  <c r="AR175" i="14"/>
  <c r="AQ175" i="14"/>
  <c r="AP175" i="14"/>
  <c r="AO175" i="14"/>
  <c r="AN175" i="14"/>
  <c r="AM175" i="14"/>
  <c r="AL175" i="14"/>
  <c r="AK175" i="14"/>
  <c r="AJ175" i="14"/>
  <c r="AI175" i="14"/>
  <c r="AH175" i="14"/>
  <c r="AG175" i="14"/>
  <c r="AF175" i="14"/>
  <c r="AE175" i="14"/>
  <c r="AD175" i="14"/>
  <c r="AC175" i="14"/>
  <c r="AB175" i="14"/>
  <c r="AA175" i="14"/>
  <c r="Z175" i="14"/>
  <c r="Y175" i="14"/>
  <c r="X175" i="14"/>
  <c r="W175" i="14"/>
  <c r="V175" i="14"/>
  <c r="U175" i="14"/>
  <c r="T175" i="14"/>
  <c r="S175" i="14"/>
  <c r="R175" i="14"/>
  <c r="Q175" i="14"/>
  <c r="P175" i="14"/>
  <c r="O175" i="14"/>
  <c r="N175" i="14"/>
  <c r="M175" i="14"/>
  <c r="L175" i="14"/>
  <c r="K175" i="14"/>
  <c r="J175" i="14"/>
  <c r="I175" i="14"/>
  <c r="CE174" i="14"/>
  <c r="CD174" i="14"/>
  <c r="CC174" i="14"/>
  <c r="CB174" i="14"/>
  <c r="CA174" i="14"/>
  <c r="BZ174" i="14"/>
  <c r="BY174" i="14"/>
  <c r="BX174" i="14"/>
  <c r="BW174" i="14"/>
  <c r="BV174" i="14"/>
  <c r="BU174" i="14"/>
  <c r="BT174" i="14"/>
  <c r="BS174" i="14"/>
  <c r="BR174" i="14"/>
  <c r="BQ174" i="14"/>
  <c r="BP174" i="14"/>
  <c r="BO174" i="14"/>
  <c r="BN174" i="14"/>
  <c r="BM174" i="14"/>
  <c r="BL174" i="14"/>
  <c r="BK174" i="14"/>
  <c r="BJ174" i="14"/>
  <c r="BI174" i="14"/>
  <c r="BH174" i="14"/>
  <c r="BG174" i="14"/>
  <c r="BF174" i="14"/>
  <c r="BE174" i="14"/>
  <c r="BD174" i="14"/>
  <c r="BC174" i="14"/>
  <c r="BB174" i="14"/>
  <c r="BA174" i="14"/>
  <c r="AZ174" i="14"/>
  <c r="AY174" i="14"/>
  <c r="AX174" i="14"/>
  <c r="AW174" i="14"/>
  <c r="AV174" i="14"/>
  <c r="AU174" i="14"/>
  <c r="AT174" i="14"/>
  <c r="AS174" i="14"/>
  <c r="AR174" i="14"/>
  <c r="AQ174" i="14"/>
  <c r="AP174" i="14"/>
  <c r="AO174" i="14"/>
  <c r="AN174" i="14"/>
  <c r="AM174" i="14"/>
  <c r="AL174" i="14"/>
  <c r="AK174" i="14"/>
  <c r="AJ174" i="14"/>
  <c r="AI174" i="14"/>
  <c r="AH174" i="14"/>
  <c r="AG174" i="14"/>
  <c r="AF174" i="14"/>
  <c r="AE174" i="14"/>
  <c r="AD174" i="14"/>
  <c r="AC174" i="14"/>
  <c r="AB174" i="14"/>
  <c r="AA174" i="14"/>
  <c r="Z174" i="14"/>
  <c r="Y174" i="14"/>
  <c r="X174" i="14"/>
  <c r="W174" i="14"/>
  <c r="V174" i="14"/>
  <c r="U174" i="14"/>
  <c r="T174" i="14"/>
  <c r="S174" i="14"/>
  <c r="R174" i="14"/>
  <c r="Q174" i="14"/>
  <c r="P174" i="14"/>
  <c r="O174" i="14"/>
  <c r="N174" i="14"/>
  <c r="M174" i="14"/>
  <c r="L174" i="14"/>
  <c r="K174" i="14"/>
  <c r="J174" i="14"/>
  <c r="I174" i="14"/>
  <c r="CE173" i="14"/>
  <c r="CD173" i="14"/>
  <c r="CC173" i="14"/>
  <c r="CB173" i="14"/>
  <c r="CA173" i="14"/>
  <c r="BZ173" i="14"/>
  <c r="BY173" i="14"/>
  <c r="BX173" i="14"/>
  <c r="BW173" i="14"/>
  <c r="BV173" i="14"/>
  <c r="BU173" i="14"/>
  <c r="BT173" i="14"/>
  <c r="BS173" i="14"/>
  <c r="BR173" i="14"/>
  <c r="BQ173" i="14"/>
  <c r="BP173" i="14"/>
  <c r="BO173" i="14"/>
  <c r="BN173" i="14"/>
  <c r="BM173" i="14"/>
  <c r="BL173" i="14"/>
  <c r="BK173" i="14"/>
  <c r="BJ173" i="14"/>
  <c r="BI173" i="14"/>
  <c r="BH173" i="14"/>
  <c r="BG173" i="14"/>
  <c r="BF173" i="14"/>
  <c r="BE173" i="14"/>
  <c r="BD173" i="14"/>
  <c r="BC173" i="14"/>
  <c r="BB173" i="14"/>
  <c r="BA173" i="14"/>
  <c r="AZ173" i="14"/>
  <c r="AY173" i="14"/>
  <c r="AX173" i="14"/>
  <c r="AW173" i="14"/>
  <c r="AV173" i="14"/>
  <c r="AU173" i="14"/>
  <c r="AT173" i="14"/>
  <c r="AS173" i="14"/>
  <c r="AR173" i="14"/>
  <c r="AQ173" i="14"/>
  <c r="AP173" i="14"/>
  <c r="AO173" i="14"/>
  <c r="AN173" i="14"/>
  <c r="AM173" i="14"/>
  <c r="AL173" i="14"/>
  <c r="AK173" i="14"/>
  <c r="AJ173" i="14"/>
  <c r="AI173" i="14"/>
  <c r="AH173" i="14"/>
  <c r="AG173" i="14"/>
  <c r="AF173" i="14"/>
  <c r="AE173" i="14"/>
  <c r="AD173" i="14"/>
  <c r="AC173" i="14"/>
  <c r="AB173" i="14"/>
  <c r="AA173" i="14"/>
  <c r="Z173" i="14"/>
  <c r="Y173" i="14"/>
  <c r="X173" i="14"/>
  <c r="W173" i="14"/>
  <c r="V173" i="14"/>
  <c r="U173" i="14"/>
  <c r="T173" i="14"/>
  <c r="S173" i="14"/>
  <c r="R173" i="14"/>
  <c r="Q173" i="14"/>
  <c r="P173" i="14"/>
  <c r="O173" i="14"/>
  <c r="N173" i="14"/>
  <c r="M173" i="14"/>
  <c r="L173" i="14"/>
  <c r="K173" i="14"/>
  <c r="J173" i="14"/>
  <c r="I173" i="14"/>
  <c r="CE172" i="14"/>
  <c r="CD172" i="14"/>
  <c r="CC172" i="14"/>
  <c r="CB172" i="14"/>
  <c r="CA172" i="14"/>
  <c r="BZ172" i="14"/>
  <c r="BY172" i="14"/>
  <c r="BX172" i="14"/>
  <c r="BW172" i="14"/>
  <c r="BV172" i="14"/>
  <c r="BU172" i="14"/>
  <c r="BT172" i="14"/>
  <c r="BS172" i="14"/>
  <c r="BR172" i="14"/>
  <c r="BQ172" i="14"/>
  <c r="BP172" i="14"/>
  <c r="BO172" i="14"/>
  <c r="BN172" i="14"/>
  <c r="BM172" i="14"/>
  <c r="BL172" i="14"/>
  <c r="BK172" i="14"/>
  <c r="BJ172" i="14"/>
  <c r="BI172" i="14"/>
  <c r="BH172" i="14"/>
  <c r="BG172" i="14"/>
  <c r="BF172" i="14"/>
  <c r="BE172" i="14"/>
  <c r="BD172" i="14"/>
  <c r="BC172" i="14"/>
  <c r="BB172" i="14"/>
  <c r="BA172" i="14"/>
  <c r="AZ172" i="14"/>
  <c r="AY172" i="14"/>
  <c r="AX172" i="14"/>
  <c r="AW172" i="14"/>
  <c r="AV172" i="14"/>
  <c r="AU172" i="14"/>
  <c r="AT172" i="14"/>
  <c r="AS172" i="14"/>
  <c r="AR172" i="14"/>
  <c r="AQ172" i="14"/>
  <c r="AP172" i="14"/>
  <c r="AO172" i="14"/>
  <c r="AN172" i="14"/>
  <c r="AM172" i="14"/>
  <c r="AL172" i="14"/>
  <c r="AK172" i="14"/>
  <c r="AJ172" i="14"/>
  <c r="AI172" i="14"/>
  <c r="AH172" i="14"/>
  <c r="AG172" i="14"/>
  <c r="AF172" i="14"/>
  <c r="AE172" i="14"/>
  <c r="AD172" i="14"/>
  <c r="AC172" i="14"/>
  <c r="AB172" i="14"/>
  <c r="AA172" i="14"/>
  <c r="Z172" i="14"/>
  <c r="Y172" i="14"/>
  <c r="X172" i="14"/>
  <c r="W172" i="14"/>
  <c r="V172" i="14"/>
  <c r="U172" i="14"/>
  <c r="T172" i="14"/>
  <c r="S172" i="14"/>
  <c r="R172" i="14"/>
  <c r="Q172" i="14"/>
  <c r="P172" i="14"/>
  <c r="O172" i="14"/>
  <c r="N172" i="14"/>
  <c r="M172" i="14"/>
  <c r="L172" i="14"/>
  <c r="K172" i="14"/>
  <c r="J172" i="14"/>
  <c r="I172" i="14"/>
  <c r="CE171" i="14"/>
  <c r="CD171" i="14"/>
  <c r="CC171" i="14"/>
  <c r="CB171" i="14"/>
  <c r="CA171" i="14"/>
  <c r="BZ171" i="14"/>
  <c r="BY171" i="14"/>
  <c r="BX171" i="14"/>
  <c r="BW171" i="14"/>
  <c r="BV171" i="14"/>
  <c r="BU171" i="14"/>
  <c r="BT171" i="14"/>
  <c r="BS171" i="14"/>
  <c r="BR171" i="14"/>
  <c r="BQ171" i="14"/>
  <c r="BP171" i="14"/>
  <c r="BO171" i="14"/>
  <c r="BN171" i="14"/>
  <c r="BM171" i="14"/>
  <c r="BL171" i="14"/>
  <c r="BK171" i="14"/>
  <c r="BJ171" i="14"/>
  <c r="BI171" i="14"/>
  <c r="BH171" i="14"/>
  <c r="BG171" i="14"/>
  <c r="BF171" i="14"/>
  <c r="BE171" i="14"/>
  <c r="BD171" i="14"/>
  <c r="BC171" i="14"/>
  <c r="BB171" i="14"/>
  <c r="BA171" i="14"/>
  <c r="AZ171" i="14"/>
  <c r="AY171" i="14"/>
  <c r="AX171" i="14"/>
  <c r="AW171" i="14"/>
  <c r="AV171" i="14"/>
  <c r="AU171" i="14"/>
  <c r="AT171" i="14"/>
  <c r="AS171" i="14"/>
  <c r="AR171" i="14"/>
  <c r="AQ171" i="14"/>
  <c r="AP171" i="14"/>
  <c r="AO171" i="14"/>
  <c r="AN171" i="14"/>
  <c r="AM171" i="14"/>
  <c r="AL171" i="14"/>
  <c r="AK171" i="14"/>
  <c r="AJ171" i="14"/>
  <c r="AI171" i="14"/>
  <c r="AH171" i="14"/>
  <c r="AG171" i="14"/>
  <c r="AF171" i="14"/>
  <c r="AE171" i="14"/>
  <c r="AD171" i="14"/>
  <c r="AC171" i="14"/>
  <c r="AB171" i="14"/>
  <c r="AA171" i="14"/>
  <c r="Z171" i="14"/>
  <c r="Y171" i="14"/>
  <c r="X171" i="14"/>
  <c r="W171" i="14"/>
  <c r="V171" i="14"/>
  <c r="U171" i="14"/>
  <c r="T171" i="14"/>
  <c r="S171" i="14"/>
  <c r="R171" i="14"/>
  <c r="Q171" i="14"/>
  <c r="P171" i="14"/>
  <c r="O171" i="14"/>
  <c r="N171" i="14"/>
  <c r="M171" i="14"/>
  <c r="L171" i="14"/>
  <c r="K171" i="14"/>
  <c r="J171" i="14"/>
  <c r="I171" i="14"/>
  <c r="CE170" i="14"/>
  <c r="CD170" i="14"/>
  <c r="CC170" i="14"/>
  <c r="CB170" i="14"/>
  <c r="CA170" i="14"/>
  <c r="BZ170" i="14"/>
  <c r="BY170" i="14"/>
  <c r="BX170" i="14"/>
  <c r="BW170" i="14"/>
  <c r="BV170" i="14"/>
  <c r="BU170" i="14"/>
  <c r="BT170" i="14"/>
  <c r="BS170" i="14"/>
  <c r="BR170" i="14"/>
  <c r="BQ170" i="14"/>
  <c r="BP170" i="14"/>
  <c r="BO170" i="14"/>
  <c r="BN170" i="14"/>
  <c r="BM170" i="14"/>
  <c r="BL170" i="14"/>
  <c r="BK170" i="14"/>
  <c r="BJ170" i="14"/>
  <c r="BI170" i="14"/>
  <c r="BH170" i="14"/>
  <c r="BG170" i="14"/>
  <c r="BF170" i="14"/>
  <c r="BE170" i="14"/>
  <c r="BD170" i="14"/>
  <c r="BC170" i="14"/>
  <c r="BB170" i="14"/>
  <c r="BA170" i="14"/>
  <c r="AZ170" i="14"/>
  <c r="AY170" i="14"/>
  <c r="AX170" i="14"/>
  <c r="AW170" i="14"/>
  <c r="AV170" i="14"/>
  <c r="AU170" i="14"/>
  <c r="AT170" i="14"/>
  <c r="AS170" i="14"/>
  <c r="AR170" i="14"/>
  <c r="AQ170" i="14"/>
  <c r="AP170" i="14"/>
  <c r="AO170" i="14"/>
  <c r="AN170" i="14"/>
  <c r="AM170" i="14"/>
  <c r="AL170" i="14"/>
  <c r="AK170" i="14"/>
  <c r="AJ170" i="14"/>
  <c r="AI170" i="14"/>
  <c r="AH170" i="14"/>
  <c r="AG170" i="14"/>
  <c r="AF170" i="14"/>
  <c r="AE170" i="14"/>
  <c r="AD170" i="14"/>
  <c r="AC170" i="14"/>
  <c r="AB170" i="14"/>
  <c r="AA170" i="14"/>
  <c r="Z170" i="14"/>
  <c r="Y170" i="14"/>
  <c r="X170" i="14"/>
  <c r="W170" i="14"/>
  <c r="V170" i="14"/>
  <c r="U170" i="14"/>
  <c r="T170" i="14"/>
  <c r="S170" i="14"/>
  <c r="R170" i="14"/>
  <c r="Q170" i="14"/>
  <c r="P170" i="14"/>
  <c r="O170" i="14"/>
  <c r="N170" i="14"/>
  <c r="M170" i="14"/>
  <c r="L170" i="14"/>
  <c r="K170" i="14"/>
  <c r="J170" i="14"/>
  <c r="I170" i="14"/>
  <c r="CE169" i="14"/>
  <c r="CD169" i="14"/>
  <c r="CC169" i="14"/>
  <c r="CB169" i="14"/>
  <c r="CA169" i="14"/>
  <c r="BZ169" i="14"/>
  <c r="BY169" i="14"/>
  <c r="BX169" i="14"/>
  <c r="BW169" i="14"/>
  <c r="BV169" i="14"/>
  <c r="BU169" i="14"/>
  <c r="BT169" i="14"/>
  <c r="BS169" i="14"/>
  <c r="BR169" i="14"/>
  <c r="BQ169" i="14"/>
  <c r="BP169" i="14"/>
  <c r="BO169" i="14"/>
  <c r="BN169" i="14"/>
  <c r="BM169" i="14"/>
  <c r="BL169" i="14"/>
  <c r="BK169" i="14"/>
  <c r="BJ169" i="14"/>
  <c r="BI169" i="14"/>
  <c r="BH169" i="14"/>
  <c r="BG169" i="14"/>
  <c r="BF169" i="14"/>
  <c r="BE169" i="14"/>
  <c r="BD169" i="14"/>
  <c r="BC169" i="14"/>
  <c r="BB169" i="14"/>
  <c r="BA169" i="14"/>
  <c r="AZ169" i="14"/>
  <c r="AY169" i="14"/>
  <c r="AX169" i="14"/>
  <c r="AW169" i="14"/>
  <c r="AV169" i="14"/>
  <c r="AU169" i="14"/>
  <c r="AT169" i="14"/>
  <c r="AS169" i="14"/>
  <c r="AR169" i="14"/>
  <c r="AQ169" i="14"/>
  <c r="AP169" i="14"/>
  <c r="AO169" i="14"/>
  <c r="AN169" i="14"/>
  <c r="AM169" i="14"/>
  <c r="AL169" i="14"/>
  <c r="AK169" i="14"/>
  <c r="AJ169" i="14"/>
  <c r="AI169" i="14"/>
  <c r="AH169" i="14"/>
  <c r="AG169" i="14"/>
  <c r="AF169" i="14"/>
  <c r="AE169" i="14"/>
  <c r="AD169" i="14"/>
  <c r="AC169" i="14"/>
  <c r="AB169" i="14"/>
  <c r="AA169" i="14"/>
  <c r="Z169" i="14"/>
  <c r="Y169" i="14"/>
  <c r="X169" i="14"/>
  <c r="W169" i="14"/>
  <c r="V169" i="14"/>
  <c r="U169" i="14"/>
  <c r="T169" i="14"/>
  <c r="S169" i="14"/>
  <c r="R169" i="14"/>
  <c r="Q169" i="14"/>
  <c r="P169" i="14"/>
  <c r="O169" i="14"/>
  <c r="N169" i="14"/>
  <c r="M169" i="14"/>
  <c r="L169" i="14"/>
  <c r="K169" i="14"/>
  <c r="J169" i="14"/>
  <c r="I169" i="14"/>
  <c r="CE168" i="14"/>
  <c r="CD168" i="14"/>
  <c r="CC168" i="14"/>
  <c r="CB168" i="14"/>
  <c r="CA168" i="14"/>
  <c r="BZ168" i="14"/>
  <c r="BY168" i="14"/>
  <c r="BX168" i="14"/>
  <c r="BW168" i="14"/>
  <c r="BV168" i="14"/>
  <c r="BU168" i="14"/>
  <c r="BT168" i="14"/>
  <c r="BS168" i="14"/>
  <c r="BR168" i="14"/>
  <c r="BQ168" i="14"/>
  <c r="BP168" i="14"/>
  <c r="BO168" i="14"/>
  <c r="BN168" i="14"/>
  <c r="BM168" i="14"/>
  <c r="BL168" i="14"/>
  <c r="BK168" i="14"/>
  <c r="BJ168" i="14"/>
  <c r="BI168" i="14"/>
  <c r="BH168" i="14"/>
  <c r="BG168" i="14"/>
  <c r="BF168" i="14"/>
  <c r="BE168" i="14"/>
  <c r="BD168" i="14"/>
  <c r="BC168" i="14"/>
  <c r="BB168" i="14"/>
  <c r="BA168" i="14"/>
  <c r="AZ168" i="14"/>
  <c r="AY168" i="14"/>
  <c r="AX168" i="14"/>
  <c r="AW168" i="14"/>
  <c r="AV168" i="14"/>
  <c r="AU168" i="14"/>
  <c r="AT168" i="14"/>
  <c r="AS168" i="14"/>
  <c r="AR168" i="14"/>
  <c r="AQ168" i="14"/>
  <c r="AP168" i="14"/>
  <c r="AO168" i="14"/>
  <c r="AN168" i="14"/>
  <c r="AM168" i="14"/>
  <c r="AL168" i="14"/>
  <c r="AK168" i="14"/>
  <c r="AJ168" i="14"/>
  <c r="AI168" i="14"/>
  <c r="AH168" i="14"/>
  <c r="AG168" i="14"/>
  <c r="AF168" i="14"/>
  <c r="AE168" i="14"/>
  <c r="AD168" i="14"/>
  <c r="AC168" i="14"/>
  <c r="AB168" i="14"/>
  <c r="AA168" i="14"/>
  <c r="Z168" i="14"/>
  <c r="Y168" i="14"/>
  <c r="X168" i="14"/>
  <c r="W168" i="14"/>
  <c r="V168" i="14"/>
  <c r="U168" i="14"/>
  <c r="T168" i="14"/>
  <c r="S168" i="14"/>
  <c r="R168" i="14"/>
  <c r="Q168" i="14"/>
  <c r="P168" i="14"/>
  <c r="O168" i="14"/>
  <c r="N168" i="14"/>
  <c r="M168" i="14"/>
  <c r="L168" i="14"/>
  <c r="K168" i="14"/>
  <c r="J168" i="14"/>
  <c r="I168" i="14"/>
  <c r="CE167" i="14"/>
  <c r="CD167" i="14"/>
  <c r="CC167" i="14"/>
  <c r="CB167" i="14"/>
  <c r="CA167" i="14"/>
  <c r="BZ167" i="14"/>
  <c r="BY167" i="14"/>
  <c r="BX167" i="14"/>
  <c r="BW167" i="14"/>
  <c r="BV167" i="14"/>
  <c r="BU167" i="14"/>
  <c r="BT167" i="14"/>
  <c r="BS167" i="14"/>
  <c r="BR167" i="14"/>
  <c r="BQ167" i="14"/>
  <c r="BP167" i="14"/>
  <c r="BO167" i="14"/>
  <c r="BN167" i="14"/>
  <c r="BM167" i="14"/>
  <c r="BL167" i="14"/>
  <c r="BK167" i="14"/>
  <c r="BJ167" i="14"/>
  <c r="BI167" i="14"/>
  <c r="BH167" i="14"/>
  <c r="BG167" i="14"/>
  <c r="BF167" i="14"/>
  <c r="BE167" i="14"/>
  <c r="BD167" i="14"/>
  <c r="BC167" i="14"/>
  <c r="BB167" i="14"/>
  <c r="BA167" i="14"/>
  <c r="AZ167" i="14"/>
  <c r="AY167" i="14"/>
  <c r="AX167" i="14"/>
  <c r="AW167" i="14"/>
  <c r="AV167" i="14"/>
  <c r="AU167" i="14"/>
  <c r="AT167" i="14"/>
  <c r="AS167" i="14"/>
  <c r="AR167" i="14"/>
  <c r="AQ167" i="14"/>
  <c r="AP167" i="14"/>
  <c r="AO167" i="14"/>
  <c r="AN167" i="14"/>
  <c r="AM167" i="14"/>
  <c r="AL167" i="14"/>
  <c r="AK167" i="14"/>
  <c r="AJ167" i="14"/>
  <c r="AI167" i="14"/>
  <c r="AH167" i="14"/>
  <c r="AG167" i="14"/>
  <c r="AF167" i="14"/>
  <c r="AE167" i="14"/>
  <c r="AD167" i="14"/>
  <c r="AC167" i="14"/>
  <c r="AB167" i="14"/>
  <c r="AA167" i="14"/>
  <c r="Z167" i="14"/>
  <c r="Y167" i="14"/>
  <c r="X167" i="14"/>
  <c r="W167" i="14"/>
  <c r="V167" i="14"/>
  <c r="U167" i="14"/>
  <c r="T167" i="14"/>
  <c r="S167" i="14"/>
  <c r="R167" i="14"/>
  <c r="Q167" i="14"/>
  <c r="P167" i="14"/>
  <c r="O167" i="14"/>
  <c r="N167" i="14"/>
  <c r="M167" i="14"/>
  <c r="L167" i="14"/>
  <c r="K167" i="14"/>
  <c r="J167" i="14"/>
  <c r="I167" i="14"/>
  <c r="CE166" i="14"/>
  <c r="CD166" i="14"/>
  <c r="CC166" i="14"/>
  <c r="CB166" i="14"/>
  <c r="CA166" i="14"/>
  <c r="BZ166" i="14"/>
  <c r="BY166" i="14"/>
  <c r="BX166" i="14"/>
  <c r="BW166" i="14"/>
  <c r="BV166" i="14"/>
  <c r="BU166" i="14"/>
  <c r="BT166" i="14"/>
  <c r="BS166" i="14"/>
  <c r="BR166" i="14"/>
  <c r="BQ166" i="14"/>
  <c r="BP166" i="14"/>
  <c r="BO166" i="14"/>
  <c r="BN166" i="14"/>
  <c r="BM166" i="14"/>
  <c r="BL166" i="14"/>
  <c r="BK166" i="14"/>
  <c r="BJ166" i="14"/>
  <c r="BI166" i="14"/>
  <c r="BH166" i="14"/>
  <c r="BG166" i="14"/>
  <c r="BF166" i="14"/>
  <c r="BE166" i="14"/>
  <c r="BD166" i="14"/>
  <c r="BC166" i="14"/>
  <c r="BB166" i="14"/>
  <c r="BA166" i="14"/>
  <c r="AZ166" i="14"/>
  <c r="AY166" i="14"/>
  <c r="AX166" i="14"/>
  <c r="AW166" i="14"/>
  <c r="AV166" i="14"/>
  <c r="AU166" i="14"/>
  <c r="AT166" i="14"/>
  <c r="AS166" i="14"/>
  <c r="AR166" i="14"/>
  <c r="AQ166" i="14"/>
  <c r="AP166" i="14"/>
  <c r="AO166" i="14"/>
  <c r="AN166" i="14"/>
  <c r="AM166" i="14"/>
  <c r="AL166" i="14"/>
  <c r="AK166" i="14"/>
  <c r="AJ166" i="14"/>
  <c r="AI166" i="14"/>
  <c r="AH166" i="14"/>
  <c r="AG166" i="14"/>
  <c r="AF166" i="14"/>
  <c r="AE166" i="14"/>
  <c r="AD166" i="14"/>
  <c r="AC166" i="14"/>
  <c r="AB166" i="14"/>
  <c r="AA166" i="14"/>
  <c r="Z166" i="14"/>
  <c r="Y166" i="14"/>
  <c r="X166" i="14"/>
  <c r="W166" i="14"/>
  <c r="V166" i="14"/>
  <c r="U166" i="14"/>
  <c r="T166" i="14"/>
  <c r="S166" i="14"/>
  <c r="R166" i="14"/>
  <c r="Q166" i="14"/>
  <c r="P166" i="14"/>
  <c r="O166" i="14"/>
  <c r="N166" i="14"/>
  <c r="M166" i="14"/>
  <c r="L166" i="14"/>
  <c r="K166" i="14"/>
  <c r="J166" i="14"/>
  <c r="I166" i="14"/>
  <c r="CE165" i="14"/>
  <c r="CD165" i="14"/>
  <c r="CC165" i="14"/>
  <c r="CB165" i="14"/>
  <c r="CA165" i="14"/>
  <c r="BZ165" i="14"/>
  <c r="BY165" i="14"/>
  <c r="BX165" i="14"/>
  <c r="BW165" i="14"/>
  <c r="BV165" i="14"/>
  <c r="BU165" i="14"/>
  <c r="BT165" i="14"/>
  <c r="BS165" i="14"/>
  <c r="BR165" i="14"/>
  <c r="BQ165" i="14"/>
  <c r="BP165" i="14"/>
  <c r="BO165" i="14"/>
  <c r="BN165" i="14"/>
  <c r="BM165" i="14"/>
  <c r="BL165" i="14"/>
  <c r="BK165" i="14"/>
  <c r="BJ165" i="14"/>
  <c r="BI165" i="14"/>
  <c r="BH165" i="14"/>
  <c r="BG165" i="14"/>
  <c r="BF165" i="14"/>
  <c r="BE165" i="14"/>
  <c r="BD165" i="14"/>
  <c r="BC165" i="14"/>
  <c r="BB165" i="14"/>
  <c r="BA165" i="14"/>
  <c r="AZ165" i="14"/>
  <c r="AY165" i="14"/>
  <c r="AX165" i="14"/>
  <c r="AW165" i="14"/>
  <c r="AV165" i="14"/>
  <c r="AU165" i="14"/>
  <c r="AT165" i="14"/>
  <c r="AS165" i="14"/>
  <c r="AR165" i="14"/>
  <c r="AQ165" i="14"/>
  <c r="AP165" i="14"/>
  <c r="AO165" i="14"/>
  <c r="AN165" i="14"/>
  <c r="AM165" i="14"/>
  <c r="AL165" i="14"/>
  <c r="AK165" i="14"/>
  <c r="AJ165" i="14"/>
  <c r="AI165" i="14"/>
  <c r="AH165" i="14"/>
  <c r="AG165" i="14"/>
  <c r="AF165" i="14"/>
  <c r="AE165" i="14"/>
  <c r="AD165" i="14"/>
  <c r="AC165" i="14"/>
  <c r="AB165" i="14"/>
  <c r="AA165" i="14"/>
  <c r="Z165" i="14"/>
  <c r="Y165" i="14"/>
  <c r="X165" i="14"/>
  <c r="W165" i="14"/>
  <c r="V165" i="14"/>
  <c r="U165" i="14"/>
  <c r="T165" i="14"/>
  <c r="S165" i="14"/>
  <c r="R165" i="14"/>
  <c r="Q165" i="14"/>
  <c r="P165" i="14"/>
  <c r="O165" i="14"/>
  <c r="N165" i="14"/>
  <c r="M165" i="14"/>
  <c r="L165" i="14"/>
  <c r="K165" i="14"/>
  <c r="J165" i="14"/>
  <c r="I165" i="14"/>
  <c r="CE164" i="14"/>
  <c r="CD164" i="14"/>
  <c r="CC164" i="14"/>
  <c r="CB164" i="14"/>
  <c r="CA164" i="14"/>
  <c r="BZ164" i="14"/>
  <c r="BY164" i="14"/>
  <c r="BX164" i="14"/>
  <c r="BW164" i="14"/>
  <c r="BV164" i="14"/>
  <c r="BU164" i="14"/>
  <c r="BT164" i="14"/>
  <c r="BS164" i="14"/>
  <c r="BR164" i="14"/>
  <c r="BQ164" i="14"/>
  <c r="BP164" i="14"/>
  <c r="BO164" i="14"/>
  <c r="BN164" i="14"/>
  <c r="BM164" i="14"/>
  <c r="BL164" i="14"/>
  <c r="BK164" i="14"/>
  <c r="BJ164" i="14"/>
  <c r="BI164" i="14"/>
  <c r="BH164" i="14"/>
  <c r="BG164" i="14"/>
  <c r="BF164" i="14"/>
  <c r="BE164" i="14"/>
  <c r="BD164" i="14"/>
  <c r="BC164" i="14"/>
  <c r="BB164" i="14"/>
  <c r="BA164" i="14"/>
  <c r="AZ164" i="14"/>
  <c r="AY164" i="14"/>
  <c r="AX164" i="14"/>
  <c r="AW164" i="14"/>
  <c r="AV164" i="14"/>
  <c r="AU164" i="14"/>
  <c r="AT164" i="14"/>
  <c r="AS164" i="14"/>
  <c r="AR164" i="14"/>
  <c r="AQ164" i="14"/>
  <c r="AP164" i="14"/>
  <c r="AO164" i="14"/>
  <c r="AN164" i="14"/>
  <c r="AM164" i="14"/>
  <c r="AL164" i="14"/>
  <c r="AK164" i="14"/>
  <c r="AJ164" i="14"/>
  <c r="AI164" i="14"/>
  <c r="AH164" i="14"/>
  <c r="AG164" i="14"/>
  <c r="AF164" i="14"/>
  <c r="AE164" i="14"/>
  <c r="AD164" i="14"/>
  <c r="AC164" i="14"/>
  <c r="AB164" i="14"/>
  <c r="AA164" i="14"/>
  <c r="Z164" i="14"/>
  <c r="Y164" i="14"/>
  <c r="X164" i="14"/>
  <c r="W164" i="14"/>
  <c r="V164" i="14"/>
  <c r="U164" i="14"/>
  <c r="T164" i="14"/>
  <c r="S164" i="14"/>
  <c r="R164" i="14"/>
  <c r="Q164" i="14"/>
  <c r="P164" i="14"/>
  <c r="O164" i="14"/>
  <c r="N164" i="14"/>
  <c r="M164" i="14"/>
  <c r="L164" i="14"/>
  <c r="K164" i="14"/>
  <c r="J164" i="14"/>
  <c r="I164" i="14"/>
  <c r="CE163" i="14"/>
  <c r="CD163" i="14"/>
  <c r="CC163" i="14"/>
  <c r="CB163" i="14"/>
  <c r="CA163" i="14"/>
  <c r="BZ163" i="14"/>
  <c r="BY163" i="14"/>
  <c r="BX163" i="14"/>
  <c r="BW163" i="14"/>
  <c r="BV163" i="14"/>
  <c r="BU163" i="14"/>
  <c r="BT163" i="14"/>
  <c r="BS163" i="14"/>
  <c r="BR163" i="14"/>
  <c r="BQ163" i="14"/>
  <c r="BP163" i="14"/>
  <c r="BO163" i="14"/>
  <c r="BN163" i="14"/>
  <c r="BM163" i="14"/>
  <c r="BL163" i="14"/>
  <c r="BK163" i="14"/>
  <c r="BJ163" i="14"/>
  <c r="BI163" i="14"/>
  <c r="BH163" i="14"/>
  <c r="BG163" i="14"/>
  <c r="BF163" i="14"/>
  <c r="BE163" i="14"/>
  <c r="BD163" i="14"/>
  <c r="BC163" i="14"/>
  <c r="BB163" i="14"/>
  <c r="BA163" i="14"/>
  <c r="AZ163" i="14"/>
  <c r="AY163" i="14"/>
  <c r="AX163" i="14"/>
  <c r="AW163" i="14"/>
  <c r="AV163" i="14"/>
  <c r="AU163" i="14"/>
  <c r="AT163" i="14"/>
  <c r="AS163" i="14"/>
  <c r="AR163" i="14"/>
  <c r="AQ163" i="14"/>
  <c r="AP163" i="14"/>
  <c r="AO163" i="14"/>
  <c r="AN163" i="14"/>
  <c r="AM163" i="14"/>
  <c r="AL163" i="14"/>
  <c r="AK163" i="14"/>
  <c r="AJ163" i="14"/>
  <c r="AI163" i="14"/>
  <c r="AH163" i="14"/>
  <c r="AG163" i="14"/>
  <c r="AF163" i="14"/>
  <c r="AE163" i="14"/>
  <c r="AD163" i="14"/>
  <c r="AC163" i="14"/>
  <c r="AB163" i="14"/>
  <c r="AA163" i="14"/>
  <c r="Z163" i="14"/>
  <c r="Y163" i="14"/>
  <c r="X163" i="14"/>
  <c r="W163" i="14"/>
  <c r="V163" i="14"/>
  <c r="U163" i="14"/>
  <c r="T163" i="14"/>
  <c r="S163" i="14"/>
  <c r="R163" i="14"/>
  <c r="Q163" i="14"/>
  <c r="P163" i="14"/>
  <c r="O163" i="14"/>
  <c r="N163" i="14"/>
  <c r="M163" i="14"/>
  <c r="L163" i="14"/>
  <c r="K163" i="14"/>
  <c r="J163" i="14"/>
  <c r="I163" i="14"/>
  <c r="CE162" i="14"/>
  <c r="CD162" i="14"/>
  <c r="CC162" i="14"/>
  <c r="CB162" i="14"/>
  <c r="CA162" i="14"/>
  <c r="BZ162" i="14"/>
  <c r="BY162" i="14"/>
  <c r="BX162" i="14"/>
  <c r="BW162" i="14"/>
  <c r="BV162" i="14"/>
  <c r="BU162" i="14"/>
  <c r="BT162" i="14"/>
  <c r="BS162" i="14"/>
  <c r="BR162" i="14"/>
  <c r="BP162" i="14"/>
  <c r="BO162" i="14"/>
  <c r="BN162" i="14"/>
  <c r="BM162" i="14"/>
  <c r="BL162" i="14"/>
  <c r="BK162" i="14"/>
  <c r="BJ162" i="14"/>
  <c r="BI162" i="14"/>
  <c r="BH162" i="14"/>
  <c r="BG162" i="14"/>
  <c r="BF162" i="14"/>
  <c r="BE162" i="14"/>
  <c r="BD162" i="14"/>
  <c r="BC162" i="14"/>
  <c r="BB162" i="14"/>
  <c r="BA162" i="14"/>
  <c r="AZ162" i="14"/>
  <c r="AY162" i="14"/>
  <c r="AX162" i="14"/>
  <c r="AW162" i="14"/>
  <c r="AV162" i="14"/>
  <c r="AU162" i="14"/>
  <c r="AT162" i="14"/>
  <c r="AS162" i="14"/>
  <c r="AR162" i="14"/>
  <c r="AQ162" i="14"/>
  <c r="AP162" i="14"/>
  <c r="AO162" i="14"/>
  <c r="AN162" i="14"/>
  <c r="AM162" i="14"/>
  <c r="AL162" i="14"/>
  <c r="AK162" i="14"/>
  <c r="AJ162" i="14"/>
  <c r="AI162" i="14"/>
  <c r="AH162" i="14"/>
  <c r="AG162" i="14"/>
  <c r="AF162" i="14"/>
  <c r="AE162" i="14"/>
  <c r="AD162" i="14"/>
  <c r="AC162" i="14"/>
  <c r="AB162" i="14"/>
  <c r="AA162" i="14"/>
  <c r="Z162" i="14"/>
  <c r="Y162" i="14"/>
  <c r="X162" i="14"/>
  <c r="W162" i="14"/>
  <c r="V162" i="14"/>
  <c r="U162" i="14"/>
  <c r="T162" i="14"/>
  <c r="S162" i="14"/>
  <c r="R162" i="14"/>
  <c r="Q162" i="14"/>
  <c r="P162" i="14"/>
  <c r="O162" i="14"/>
  <c r="N162" i="14"/>
  <c r="M162" i="14"/>
  <c r="L162" i="14"/>
  <c r="K162" i="14"/>
  <c r="J162" i="14"/>
  <c r="I162" i="14"/>
  <c r="CE161" i="14"/>
  <c r="CD161" i="14"/>
  <c r="CC161" i="14"/>
  <c r="CB161" i="14"/>
  <c r="CA161" i="14"/>
  <c r="BZ161" i="14"/>
  <c r="BY161" i="14"/>
  <c r="BX161" i="14"/>
  <c r="BW161" i="14"/>
  <c r="BV161" i="14"/>
  <c r="BU161" i="14"/>
  <c r="BT161" i="14"/>
  <c r="BS161" i="14"/>
  <c r="BR161" i="14"/>
  <c r="BQ161" i="14"/>
  <c r="BP161" i="14"/>
  <c r="BO161" i="14"/>
  <c r="BN161" i="14"/>
  <c r="BM161" i="14"/>
  <c r="BL161" i="14"/>
  <c r="BK161" i="14"/>
  <c r="BJ161" i="14"/>
  <c r="BI161" i="14"/>
  <c r="BH161" i="14"/>
  <c r="BG161" i="14"/>
  <c r="BF161" i="14"/>
  <c r="BE161" i="14"/>
  <c r="BD161" i="14"/>
  <c r="BC161" i="14"/>
  <c r="BB161" i="14"/>
  <c r="BA161" i="14"/>
  <c r="AZ161" i="14"/>
  <c r="AY161" i="14"/>
  <c r="AX161" i="14"/>
  <c r="AW161" i="14"/>
  <c r="AV161" i="14"/>
  <c r="AU161" i="14"/>
  <c r="AT161" i="14"/>
  <c r="AS161" i="14"/>
  <c r="AR161" i="14"/>
  <c r="AQ161" i="14"/>
  <c r="AP161" i="14"/>
  <c r="AO161" i="14"/>
  <c r="AN161" i="14"/>
  <c r="AM161" i="14"/>
  <c r="AL161" i="14"/>
  <c r="AK161" i="14"/>
  <c r="AJ161" i="14"/>
  <c r="AI161" i="14"/>
  <c r="AH161" i="14"/>
  <c r="AG161" i="14"/>
  <c r="AF161" i="14"/>
  <c r="AE161" i="14"/>
  <c r="AD161" i="14"/>
  <c r="AC161" i="14"/>
  <c r="AB161" i="14"/>
  <c r="AA161" i="14"/>
  <c r="Z161" i="14"/>
  <c r="Y161" i="14"/>
  <c r="X161" i="14"/>
  <c r="W161" i="14"/>
  <c r="V161" i="14"/>
  <c r="U161" i="14"/>
  <c r="T161" i="14"/>
  <c r="S161" i="14"/>
  <c r="R161" i="14"/>
  <c r="Q161" i="14"/>
  <c r="P161" i="14"/>
  <c r="O161" i="14"/>
  <c r="N161" i="14"/>
  <c r="M161" i="14"/>
  <c r="L161" i="14"/>
  <c r="K161" i="14"/>
  <c r="J161" i="14"/>
  <c r="I161" i="14"/>
  <c r="CE160" i="14"/>
  <c r="CD160" i="14"/>
  <c r="CC160" i="14"/>
  <c r="CB160" i="14"/>
  <c r="CA160" i="14"/>
  <c r="BZ160" i="14"/>
  <c r="BY160" i="14"/>
  <c r="BX160" i="14"/>
  <c r="BW160" i="14"/>
  <c r="BV160" i="14"/>
  <c r="BU160" i="14"/>
  <c r="BT160" i="14"/>
  <c r="BS160" i="14"/>
  <c r="BR160" i="14"/>
  <c r="BQ160" i="14"/>
  <c r="BP160" i="14"/>
  <c r="BO160" i="14"/>
  <c r="BN160" i="14"/>
  <c r="BM160" i="14"/>
  <c r="BL160" i="14"/>
  <c r="BK160" i="14"/>
  <c r="BJ160" i="14"/>
  <c r="BI160" i="14"/>
  <c r="BH160" i="14"/>
  <c r="BG160" i="14"/>
  <c r="BF160" i="14"/>
  <c r="BE160" i="14"/>
  <c r="BD160" i="14"/>
  <c r="BC160" i="14"/>
  <c r="BB160" i="14"/>
  <c r="BA160" i="14"/>
  <c r="AZ160" i="14"/>
  <c r="AY160" i="14"/>
  <c r="AX160" i="14"/>
  <c r="AW160" i="14"/>
  <c r="AV160" i="14"/>
  <c r="AU160" i="14"/>
  <c r="AT160" i="14"/>
  <c r="AS160" i="14"/>
  <c r="AR160" i="14"/>
  <c r="AQ160" i="14"/>
  <c r="AP160" i="14"/>
  <c r="AO160" i="14"/>
  <c r="AN160" i="14"/>
  <c r="AM160" i="14"/>
  <c r="AL160" i="14"/>
  <c r="AK160" i="14"/>
  <c r="AJ160" i="14"/>
  <c r="AI160" i="14"/>
  <c r="AH160" i="14"/>
  <c r="AG160" i="14"/>
  <c r="AF160" i="14"/>
  <c r="AE160" i="14"/>
  <c r="AD160" i="14"/>
  <c r="AC160" i="14"/>
  <c r="AB160" i="14"/>
  <c r="AA160" i="14"/>
  <c r="Z160" i="14"/>
  <c r="Y160" i="14"/>
  <c r="X160" i="14"/>
  <c r="W160" i="14"/>
  <c r="V160" i="14"/>
  <c r="U160" i="14"/>
  <c r="T160" i="14"/>
  <c r="S160" i="14"/>
  <c r="R160" i="14"/>
  <c r="Q160" i="14"/>
  <c r="P160" i="14"/>
  <c r="O160" i="14"/>
  <c r="N160" i="14"/>
  <c r="M160" i="14"/>
  <c r="L160" i="14"/>
  <c r="K160" i="14"/>
  <c r="J160" i="14"/>
  <c r="I160" i="14"/>
  <c r="CE159" i="14"/>
  <c r="CD159" i="14"/>
  <c r="CC159" i="14"/>
  <c r="CB159" i="14"/>
  <c r="CA159" i="14"/>
  <c r="BZ159" i="14"/>
  <c r="BY159" i="14"/>
  <c r="BX159" i="14"/>
  <c r="BW159" i="14"/>
  <c r="BV159" i="14"/>
  <c r="BU159" i="14"/>
  <c r="BT159" i="14"/>
  <c r="BS159" i="14"/>
  <c r="BR159" i="14"/>
  <c r="BQ159" i="14"/>
  <c r="BP159" i="14"/>
  <c r="BO159" i="14"/>
  <c r="BN159" i="14"/>
  <c r="BM159" i="14"/>
  <c r="BL159" i="14"/>
  <c r="BK159" i="14"/>
  <c r="BJ159" i="14"/>
  <c r="BI159" i="14"/>
  <c r="BH159" i="14"/>
  <c r="BG159" i="14"/>
  <c r="BF159" i="14"/>
  <c r="BE159" i="14"/>
  <c r="BD159" i="14"/>
  <c r="BC159" i="14"/>
  <c r="BB159" i="14"/>
  <c r="BA159" i="14"/>
  <c r="AZ159" i="14"/>
  <c r="AY159" i="14"/>
  <c r="AX159" i="14"/>
  <c r="AW159" i="14"/>
  <c r="AV159" i="14"/>
  <c r="AU159" i="14"/>
  <c r="AT159" i="14"/>
  <c r="AS159" i="14"/>
  <c r="AR159" i="14"/>
  <c r="AQ159" i="14"/>
  <c r="AP159" i="14"/>
  <c r="AO159" i="14"/>
  <c r="AN159" i="14"/>
  <c r="AM159" i="14"/>
  <c r="AL159" i="14"/>
  <c r="AK159" i="14"/>
  <c r="AJ159" i="14"/>
  <c r="AI159" i="14"/>
  <c r="AH159" i="14"/>
  <c r="AG159" i="14"/>
  <c r="AF159" i="14"/>
  <c r="AE159" i="14"/>
  <c r="AD159" i="14"/>
  <c r="AC159" i="14"/>
  <c r="AB159" i="14"/>
  <c r="AA159" i="14"/>
  <c r="Z159" i="14"/>
  <c r="Y159" i="14"/>
  <c r="X159" i="14"/>
  <c r="W159" i="14"/>
  <c r="V159" i="14"/>
  <c r="U159" i="14"/>
  <c r="T159" i="14"/>
  <c r="S159" i="14"/>
  <c r="R159" i="14"/>
  <c r="Q159" i="14"/>
  <c r="P159" i="14"/>
  <c r="O159" i="14"/>
  <c r="N159" i="14"/>
  <c r="M159" i="14"/>
  <c r="L159" i="14"/>
  <c r="K159" i="14"/>
  <c r="J159" i="14"/>
  <c r="I159" i="14"/>
  <c r="CE158" i="14"/>
  <c r="CD158" i="14"/>
  <c r="CC158" i="14"/>
  <c r="CB158" i="14"/>
  <c r="CA158" i="14"/>
  <c r="BZ158" i="14"/>
  <c r="BY158" i="14"/>
  <c r="BX158" i="14"/>
  <c r="BW158" i="14"/>
  <c r="BV158" i="14"/>
  <c r="BU158" i="14"/>
  <c r="BT158" i="14"/>
  <c r="BS158" i="14"/>
  <c r="BR158" i="14"/>
  <c r="BQ158" i="14"/>
  <c r="BP158" i="14"/>
  <c r="BO158" i="14"/>
  <c r="BN158" i="14"/>
  <c r="BM158" i="14"/>
  <c r="BL158" i="14"/>
  <c r="BK158" i="14"/>
  <c r="BJ158" i="14"/>
  <c r="BI158" i="14"/>
  <c r="BH158" i="14"/>
  <c r="BG158" i="14"/>
  <c r="BF158" i="14"/>
  <c r="BE158" i="14"/>
  <c r="BD158" i="14"/>
  <c r="BC158" i="14"/>
  <c r="BB158" i="14"/>
  <c r="BA158" i="14"/>
  <c r="AZ158" i="14"/>
  <c r="AY158" i="14"/>
  <c r="AX158" i="14"/>
  <c r="AW158" i="14"/>
  <c r="AV158" i="14"/>
  <c r="AU158" i="14"/>
  <c r="AT158" i="14"/>
  <c r="AS158" i="14"/>
  <c r="AR158" i="14"/>
  <c r="AQ158" i="14"/>
  <c r="AP158" i="14"/>
  <c r="AO158" i="14"/>
  <c r="AN158" i="14"/>
  <c r="AM158" i="14"/>
  <c r="AL158" i="14"/>
  <c r="AK158" i="14"/>
  <c r="AJ158" i="14"/>
  <c r="AI158" i="14"/>
  <c r="AH158" i="14"/>
  <c r="AG158" i="14"/>
  <c r="AF158" i="14"/>
  <c r="AE158" i="14"/>
  <c r="AD158" i="14"/>
  <c r="AC158" i="14"/>
  <c r="AB158" i="14"/>
  <c r="AA158" i="14"/>
  <c r="Z158" i="14"/>
  <c r="Y158" i="14"/>
  <c r="X158" i="14"/>
  <c r="W158" i="14"/>
  <c r="V158" i="14"/>
  <c r="U158" i="14"/>
  <c r="T158" i="14"/>
  <c r="S158" i="14"/>
  <c r="R158" i="14"/>
  <c r="Q158" i="14"/>
  <c r="P158" i="14"/>
  <c r="O158" i="14"/>
  <c r="N158" i="14"/>
  <c r="M158" i="14"/>
  <c r="L158" i="14"/>
  <c r="K158" i="14"/>
  <c r="J158" i="14"/>
  <c r="I158" i="14"/>
  <c r="CE157" i="14"/>
  <c r="CD157" i="14"/>
  <c r="CC157" i="14"/>
  <c r="CB157" i="14"/>
  <c r="CA157" i="14"/>
  <c r="BZ157" i="14"/>
  <c r="BY157" i="14"/>
  <c r="BX157" i="14"/>
  <c r="BW157" i="14"/>
  <c r="BV157" i="14"/>
  <c r="BU157" i="14"/>
  <c r="BT157" i="14"/>
  <c r="BS157" i="14"/>
  <c r="BR157" i="14"/>
  <c r="BQ157" i="14"/>
  <c r="BP157" i="14"/>
  <c r="BO157" i="14"/>
  <c r="BN157" i="14"/>
  <c r="BM157" i="14"/>
  <c r="BL157" i="14"/>
  <c r="BK157" i="14"/>
  <c r="BJ157" i="14"/>
  <c r="BI157" i="14"/>
  <c r="BH157" i="14"/>
  <c r="BG157" i="14"/>
  <c r="BF157" i="14"/>
  <c r="BE157" i="14"/>
  <c r="BD157" i="14"/>
  <c r="BC157" i="14"/>
  <c r="BB157" i="14"/>
  <c r="BA157" i="14"/>
  <c r="AZ157" i="14"/>
  <c r="AY157" i="14"/>
  <c r="AX157" i="14"/>
  <c r="AW157" i="14"/>
  <c r="AV157" i="14"/>
  <c r="AU157" i="14"/>
  <c r="AT157" i="14"/>
  <c r="AS157" i="14"/>
  <c r="AR157" i="14"/>
  <c r="AQ157" i="14"/>
  <c r="AP157" i="14"/>
  <c r="AO157" i="14"/>
  <c r="AN157" i="14"/>
  <c r="AM157" i="14"/>
  <c r="AL157" i="14"/>
  <c r="AK157" i="14"/>
  <c r="AJ157" i="14"/>
  <c r="AI157" i="14"/>
  <c r="AH157" i="14"/>
  <c r="AG157" i="14"/>
  <c r="AF157" i="14"/>
  <c r="AE157" i="14"/>
  <c r="AD157" i="14"/>
  <c r="AC157" i="14"/>
  <c r="AB157" i="14"/>
  <c r="AA157" i="14"/>
  <c r="Z157" i="14"/>
  <c r="Y157" i="14"/>
  <c r="X157" i="14"/>
  <c r="W157" i="14"/>
  <c r="V157" i="14"/>
  <c r="U157" i="14"/>
  <c r="T157" i="14"/>
  <c r="S157" i="14"/>
  <c r="R157" i="14"/>
  <c r="Q157" i="14"/>
  <c r="P157" i="14"/>
  <c r="O157" i="14"/>
  <c r="N157" i="14"/>
  <c r="M157" i="14"/>
  <c r="L157" i="14"/>
  <c r="K157" i="14"/>
  <c r="J157" i="14"/>
  <c r="I157" i="14"/>
  <c r="CE156" i="14"/>
  <c r="CD156" i="14"/>
  <c r="CC156" i="14"/>
  <c r="CB156" i="14"/>
  <c r="CA156" i="14"/>
  <c r="BZ156" i="14"/>
  <c r="BY156" i="14"/>
  <c r="BX156" i="14"/>
  <c r="BW156" i="14"/>
  <c r="BV156" i="14"/>
  <c r="BU156" i="14"/>
  <c r="BT156" i="14"/>
  <c r="BS156" i="14"/>
  <c r="BR156" i="14"/>
  <c r="BQ156" i="14"/>
  <c r="BP156" i="14"/>
  <c r="BO156" i="14"/>
  <c r="BN156" i="14"/>
  <c r="BM156" i="14"/>
  <c r="BL156" i="14"/>
  <c r="BK156" i="14"/>
  <c r="BJ156" i="14"/>
  <c r="BI156" i="14"/>
  <c r="BH156" i="14"/>
  <c r="BG156" i="14"/>
  <c r="BF156" i="14"/>
  <c r="BE156" i="14"/>
  <c r="BD156" i="14"/>
  <c r="BC156" i="14"/>
  <c r="BB156" i="14"/>
  <c r="BA156" i="14"/>
  <c r="AZ156" i="14"/>
  <c r="AY156" i="14"/>
  <c r="AX156" i="14"/>
  <c r="AW156" i="14"/>
  <c r="AV156" i="14"/>
  <c r="AU156" i="14"/>
  <c r="AT156" i="14"/>
  <c r="AS156" i="14"/>
  <c r="AR156" i="14"/>
  <c r="AQ156" i="14"/>
  <c r="AP156" i="14"/>
  <c r="AO156" i="14"/>
  <c r="AN156" i="14"/>
  <c r="AM156" i="14"/>
  <c r="AL156" i="14"/>
  <c r="AK156" i="14"/>
  <c r="AJ156" i="14"/>
  <c r="AI156" i="14"/>
  <c r="AH156" i="14"/>
  <c r="AG156" i="14"/>
  <c r="AF156" i="14"/>
  <c r="AE156" i="14"/>
  <c r="AD156" i="14"/>
  <c r="AC156" i="14"/>
  <c r="AB156" i="14"/>
  <c r="AA156" i="14"/>
  <c r="Z156" i="14"/>
  <c r="Y156" i="14"/>
  <c r="X156" i="14"/>
  <c r="W156" i="14"/>
  <c r="V156" i="14"/>
  <c r="U156" i="14"/>
  <c r="T156" i="14"/>
  <c r="S156" i="14"/>
  <c r="R156" i="14"/>
  <c r="Q156" i="14"/>
  <c r="P156" i="14"/>
  <c r="O156" i="14"/>
  <c r="N156" i="14"/>
  <c r="M156" i="14"/>
  <c r="L156" i="14"/>
  <c r="K156" i="14"/>
  <c r="J156" i="14"/>
  <c r="I156" i="14"/>
  <c r="CE155" i="14"/>
  <c r="CD155" i="14"/>
  <c r="CC155" i="14"/>
  <c r="CB155" i="14"/>
  <c r="CA155" i="14"/>
  <c r="BZ155" i="14"/>
  <c r="BY155" i="14"/>
  <c r="BX155" i="14"/>
  <c r="BW155" i="14"/>
  <c r="BV155" i="14"/>
  <c r="BU155" i="14"/>
  <c r="BT155" i="14"/>
  <c r="BS155" i="14"/>
  <c r="BR155" i="14"/>
  <c r="BQ155" i="14"/>
  <c r="BP155" i="14"/>
  <c r="BO155" i="14"/>
  <c r="BN155" i="14"/>
  <c r="BM155" i="14"/>
  <c r="BL155" i="14"/>
  <c r="BK155" i="14"/>
  <c r="BJ155" i="14"/>
  <c r="BI155" i="14"/>
  <c r="BH155" i="14"/>
  <c r="BG155" i="14"/>
  <c r="BF155" i="14"/>
  <c r="BE155" i="14"/>
  <c r="BD155" i="14"/>
  <c r="BC155" i="14"/>
  <c r="BB155" i="14"/>
  <c r="BA155" i="14"/>
  <c r="AZ155" i="14"/>
  <c r="AY155" i="14"/>
  <c r="AX155" i="14"/>
  <c r="AW155" i="14"/>
  <c r="AV155" i="14"/>
  <c r="AU155" i="14"/>
  <c r="AT155" i="14"/>
  <c r="AS155" i="14"/>
  <c r="AR155" i="14"/>
  <c r="AQ155" i="14"/>
  <c r="AP155" i="14"/>
  <c r="AO155" i="14"/>
  <c r="AN155" i="14"/>
  <c r="AM155" i="14"/>
  <c r="AL155" i="14"/>
  <c r="AK155" i="14"/>
  <c r="AJ155" i="14"/>
  <c r="AI155" i="14"/>
  <c r="AH155" i="14"/>
  <c r="AG155" i="14"/>
  <c r="AF155" i="14"/>
  <c r="AE155" i="14"/>
  <c r="AD155" i="14"/>
  <c r="AC155" i="14"/>
  <c r="AB155" i="14"/>
  <c r="AA155" i="14"/>
  <c r="Z155" i="14"/>
  <c r="Y155" i="14"/>
  <c r="X155" i="14"/>
  <c r="W155" i="14"/>
  <c r="V155" i="14"/>
  <c r="U155" i="14"/>
  <c r="T155" i="14"/>
  <c r="S155" i="14"/>
  <c r="R155" i="14"/>
  <c r="Q155" i="14"/>
  <c r="P155" i="14"/>
  <c r="O155" i="14"/>
  <c r="N155" i="14"/>
  <c r="M155" i="14"/>
  <c r="L155" i="14"/>
  <c r="K155" i="14"/>
  <c r="J155" i="14"/>
  <c r="I155" i="14"/>
  <c r="CE154" i="14"/>
  <c r="CD154" i="14"/>
  <c r="CC154" i="14"/>
  <c r="CB154" i="14"/>
  <c r="CA154" i="14"/>
  <c r="BZ154" i="14"/>
  <c r="BY154" i="14"/>
  <c r="BX154" i="14"/>
  <c r="BW154" i="14"/>
  <c r="BV154" i="14"/>
  <c r="BU154" i="14"/>
  <c r="BT154" i="14"/>
  <c r="BS154" i="14"/>
  <c r="BR154" i="14"/>
  <c r="BQ154" i="14"/>
  <c r="BP154" i="14"/>
  <c r="BO154" i="14"/>
  <c r="BN154" i="14"/>
  <c r="BM154" i="14"/>
  <c r="BL154" i="14"/>
  <c r="BK154" i="14"/>
  <c r="BJ154" i="14"/>
  <c r="BI154" i="14"/>
  <c r="BH154" i="14"/>
  <c r="BG154" i="14"/>
  <c r="BF154" i="14"/>
  <c r="BE154" i="14"/>
  <c r="BD154" i="14"/>
  <c r="BC154" i="14"/>
  <c r="BB154" i="14"/>
  <c r="BA154" i="14"/>
  <c r="AZ154" i="14"/>
  <c r="AY154" i="14"/>
  <c r="AX154" i="14"/>
  <c r="AW154" i="14"/>
  <c r="AV154" i="14"/>
  <c r="AU154" i="14"/>
  <c r="AT154" i="14"/>
  <c r="AS154" i="14"/>
  <c r="AR154" i="14"/>
  <c r="AQ154" i="14"/>
  <c r="AP154" i="14"/>
  <c r="AO154" i="14"/>
  <c r="AN154" i="14"/>
  <c r="AM154" i="14"/>
  <c r="AL154" i="14"/>
  <c r="AK154" i="14"/>
  <c r="AJ154" i="14"/>
  <c r="AI154" i="14"/>
  <c r="AH154" i="14"/>
  <c r="AG154" i="14"/>
  <c r="AF154" i="14"/>
  <c r="AE154" i="14"/>
  <c r="AD154" i="14"/>
  <c r="AC154" i="14"/>
  <c r="AB154" i="14"/>
  <c r="AA154" i="14"/>
  <c r="Z154" i="14"/>
  <c r="Y154" i="14"/>
  <c r="X154" i="14"/>
  <c r="W154" i="14"/>
  <c r="V154" i="14"/>
  <c r="U154" i="14"/>
  <c r="T154" i="14"/>
  <c r="S154" i="14"/>
  <c r="R154" i="14"/>
  <c r="Q154" i="14"/>
  <c r="P154" i="14"/>
  <c r="O154" i="14"/>
  <c r="N154" i="14"/>
  <c r="M154" i="14"/>
  <c r="L154" i="14"/>
  <c r="K154" i="14"/>
  <c r="J154" i="14"/>
  <c r="I154" i="14"/>
  <c r="CE153" i="14"/>
  <c r="CD153" i="14"/>
  <c r="CC153" i="14"/>
  <c r="CB153" i="14"/>
  <c r="CA153" i="14"/>
  <c r="BZ153" i="14"/>
  <c r="BY153" i="14"/>
  <c r="BX153" i="14"/>
  <c r="BW153" i="14"/>
  <c r="BV153" i="14"/>
  <c r="BU153" i="14"/>
  <c r="BT153" i="14"/>
  <c r="BS153" i="14"/>
  <c r="BR153" i="14"/>
  <c r="BQ153" i="14"/>
  <c r="BP153" i="14"/>
  <c r="BO153" i="14"/>
  <c r="BN153" i="14"/>
  <c r="BM153" i="14"/>
  <c r="BL153" i="14"/>
  <c r="BK153" i="14"/>
  <c r="BJ153" i="14"/>
  <c r="BI153" i="14"/>
  <c r="BH153" i="14"/>
  <c r="BG153" i="14"/>
  <c r="BF153" i="14"/>
  <c r="BE153" i="14"/>
  <c r="BD153" i="14"/>
  <c r="BC153" i="14"/>
  <c r="BB153" i="14"/>
  <c r="BA153" i="14"/>
  <c r="AZ153" i="14"/>
  <c r="AY153" i="14"/>
  <c r="AX153" i="14"/>
  <c r="AW153" i="14"/>
  <c r="AV153" i="14"/>
  <c r="AU153" i="14"/>
  <c r="AT153" i="14"/>
  <c r="AS153" i="14"/>
  <c r="AR153" i="14"/>
  <c r="AQ153" i="14"/>
  <c r="AP153" i="14"/>
  <c r="AO153" i="14"/>
  <c r="AN153" i="14"/>
  <c r="AM153" i="14"/>
  <c r="AL153" i="14"/>
  <c r="AK153" i="14"/>
  <c r="AJ153" i="14"/>
  <c r="AI153" i="14"/>
  <c r="AH153" i="14"/>
  <c r="AG153" i="14"/>
  <c r="AF153" i="14"/>
  <c r="AE153" i="14"/>
  <c r="AD153" i="14"/>
  <c r="AC153" i="14"/>
  <c r="AB153" i="14"/>
  <c r="AA153" i="14"/>
  <c r="Z153" i="14"/>
  <c r="Y153" i="14"/>
  <c r="X153" i="14"/>
  <c r="W153" i="14"/>
  <c r="V153" i="14"/>
  <c r="U153" i="14"/>
  <c r="T153" i="14"/>
  <c r="S153" i="14"/>
  <c r="R153" i="14"/>
  <c r="Q153" i="14"/>
  <c r="P153" i="14"/>
  <c r="O153" i="14"/>
  <c r="N153" i="14"/>
  <c r="M153" i="14"/>
  <c r="L153" i="14"/>
  <c r="K153" i="14"/>
  <c r="J153" i="14"/>
  <c r="I153" i="14"/>
  <c r="CE152" i="14"/>
  <c r="CD152" i="14"/>
  <c r="CC152" i="14"/>
  <c r="CB152" i="14"/>
  <c r="CA152" i="14"/>
  <c r="BZ152" i="14"/>
  <c r="BY152" i="14"/>
  <c r="BX152" i="14"/>
  <c r="BW152" i="14"/>
  <c r="BV152" i="14"/>
  <c r="BU152" i="14"/>
  <c r="BT152" i="14"/>
  <c r="BS152" i="14"/>
  <c r="BR152" i="14"/>
  <c r="BQ152" i="14"/>
  <c r="BP152" i="14"/>
  <c r="BO152" i="14"/>
  <c r="BN152" i="14"/>
  <c r="BM152" i="14"/>
  <c r="BL152" i="14"/>
  <c r="BK152" i="14"/>
  <c r="BJ152" i="14"/>
  <c r="BI152" i="14"/>
  <c r="BH152" i="14"/>
  <c r="BG152" i="14"/>
  <c r="BF152" i="14"/>
  <c r="BE152" i="14"/>
  <c r="BD152" i="14"/>
  <c r="BC152" i="14"/>
  <c r="BB152" i="14"/>
  <c r="BA152" i="14"/>
  <c r="AZ152" i="14"/>
  <c r="AY152" i="14"/>
  <c r="AX152" i="14"/>
  <c r="AW152" i="14"/>
  <c r="AV152" i="14"/>
  <c r="AU152" i="14"/>
  <c r="AT152" i="14"/>
  <c r="AS152" i="14"/>
  <c r="AR152" i="14"/>
  <c r="AQ152" i="14"/>
  <c r="AP152" i="14"/>
  <c r="AO152" i="14"/>
  <c r="AN152" i="14"/>
  <c r="AM152" i="14"/>
  <c r="AL152" i="14"/>
  <c r="AK152" i="14"/>
  <c r="AJ152" i="14"/>
  <c r="AI152" i="14"/>
  <c r="AH152" i="14"/>
  <c r="AG152" i="14"/>
  <c r="AF152" i="14"/>
  <c r="AE152" i="14"/>
  <c r="AD152" i="14"/>
  <c r="AC152" i="14"/>
  <c r="AB152" i="14"/>
  <c r="AA152" i="14"/>
  <c r="Z152" i="14"/>
  <c r="Y152" i="14"/>
  <c r="X152" i="14"/>
  <c r="W152" i="14"/>
  <c r="V152" i="14"/>
  <c r="U152" i="14"/>
  <c r="T152" i="14"/>
  <c r="S152" i="14"/>
  <c r="R152" i="14"/>
  <c r="Q152" i="14"/>
  <c r="P152" i="14"/>
  <c r="O152" i="14"/>
  <c r="N152" i="14"/>
  <c r="M152" i="14"/>
  <c r="L152" i="14"/>
  <c r="K152" i="14"/>
  <c r="J152" i="14"/>
  <c r="I152" i="14"/>
  <c r="CE151" i="14"/>
  <c r="CD151" i="14"/>
  <c r="CC151" i="14"/>
  <c r="CB151" i="14"/>
  <c r="CA151" i="14"/>
  <c r="BZ151" i="14"/>
  <c r="BY151" i="14"/>
  <c r="BX151" i="14"/>
  <c r="BW151" i="14"/>
  <c r="BV151" i="14"/>
  <c r="BU151" i="14"/>
  <c r="BT151" i="14"/>
  <c r="BS151" i="14"/>
  <c r="BR151" i="14"/>
  <c r="BQ151" i="14"/>
  <c r="BP151" i="14"/>
  <c r="BO151" i="14"/>
  <c r="BN151" i="14"/>
  <c r="BM151" i="14"/>
  <c r="BL151" i="14"/>
  <c r="BK151" i="14"/>
  <c r="BJ151" i="14"/>
  <c r="BI151" i="14"/>
  <c r="BH151" i="14"/>
  <c r="BG151" i="14"/>
  <c r="BF151" i="14"/>
  <c r="BE151" i="14"/>
  <c r="BD151" i="14"/>
  <c r="BC151" i="14"/>
  <c r="BB151" i="14"/>
  <c r="BA151" i="14"/>
  <c r="AZ151" i="14"/>
  <c r="AY151" i="14"/>
  <c r="AX151" i="14"/>
  <c r="AW151" i="14"/>
  <c r="AV151" i="14"/>
  <c r="AU151" i="14"/>
  <c r="AT151" i="14"/>
  <c r="AS151" i="14"/>
  <c r="AR151" i="14"/>
  <c r="AQ151" i="14"/>
  <c r="AP151" i="14"/>
  <c r="AO151" i="14"/>
  <c r="AN151" i="14"/>
  <c r="AM151" i="14"/>
  <c r="AL151" i="14"/>
  <c r="AK151" i="14"/>
  <c r="AJ151" i="14"/>
  <c r="AI151" i="14"/>
  <c r="AH151" i="14"/>
  <c r="AG151" i="14"/>
  <c r="AF151" i="14"/>
  <c r="AE151" i="14"/>
  <c r="AD151" i="14"/>
  <c r="AC151" i="14"/>
  <c r="AB151" i="14"/>
  <c r="AA151" i="14"/>
  <c r="Z151" i="14"/>
  <c r="Y151" i="14"/>
  <c r="X151" i="14"/>
  <c r="W151" i="14"/>
  <c r="V151" i="14"/>
  <c r="U151" i="14"/>
  <c r="T151" i="14"/>
  <c r="S151" i="14"/>
  <c r="R151" i="14"/>
  <c r="Q151" i="14"/>
  <c r="P151" i="14"/>
  <c r="O151" i="14"/>
  <c r="N151" i="14"/>
  <c r="M151" i="14"/>
  <c r="L151" i="14"/>
  <c r="K151" i="14"/>
  <c r="J151" i="14"/>
  <c r="I151" i="14"/>
  <c r="CE150" i="14"/>
  <c r="CD150" i="14"/>
  <c r="CC150" i="14"/>
  <c r="CB150" i="14"/>
  <c r="CA150" i="14"/>
  <c r="BZ150" i="14"/>
  <c r="BY150" i="14"/>
  <c r="BX150" i="14"/>
  <c r="BW150" i="14"/>
  <c r="BV150" i="14"/>
  <c r="BU150" i="14"/>
  <c r="BT150" i="14"/>
  <c r="BS150" i="14"/>
  <c r="BR150" i="14"/>
  <c r="BQ150" i="14"/>
  <c r="BP150" i="14"/>
  <c r="BO150" i="14"/>
  <c r="BN150" i="14"/>
  <c r="BM150" i="14"/>
  <c r="BL150" i="14"/>
  <c r="BK150" i="14"/>
  <c r="BJ150" i="14"/>
  <c r="BI150" i="14"/>
  <c r="BH150" i="14"/>
  <c r="BG150" i="14"/>
  <c r="BF150" i="14"/>
  <c r="BE150" i="14"/>
  <c r="BD150" i="14"/>
  <c r="BC150" i="14"/>
  <c r="BB150" i="14"/>
  <c r="BA150" i="14"/>
  <c r="AZ150" i="14"/>
  <c r="AY150" i="14"/>
  <c r="AX150" i="14"/>
  <c r="AW150" i="14"/>
  <c r="AV150" i="14"/>
  <c r="AU150" i="14"/>
  <c r="AT150" i="14"/>
  <c r="AS150" i="14"/>
  <c r="AR150" i="14"/>
  <c r="AQ150" i="14"/>
  <c r="AP150" i="14"/>
  <c r="AO150" i="14"/>
  <c r="AN150" i="14"/>
  <c r="AM150" i="14"/>
  <c r="AL150" i="14"/>
  <c r="AK150" i="14"/>
  <c r="AJ150" i="14"/>
  <c r="AI150" i="14"/>
  <c r="AH150" i="14"/>
  <c r="AG150" i="14"/>
  <c r="AF150" i="14"/>
  <c r="AE150" i="14"/>
  <c r="AD150" i="14"/>
  <c r="AC150" i="14"/>
  <c r="AB150" i="14"/>
  <c r="AA150" i="14"/>
  <c r="Z150" i="14"/>
  <c r="Y150" i="14"/>
  <c r="X150" i="14"/>
  <c r="W150" i="14"/>
  <c r="V150" i="14"/>
  <c r="U150" i="14"/>
  <c r="T150" i="14"/>
  <c r="S150" i="14"/>
  <c r="R150" i="14"/>
  <c r="Q150" i="14"/>
  <c r="P150" i="14"/>
  <c r="O150" i="14"/>
  <c r="N150" i="14"/>
  <c r="M150" i="14"/>
  <c r="L150" i="14"/>
  <c r="K150" i="14"/>
  <c r="J150" i="14"/>
  <c r="I150" i="14"/>
  <c r="CE149" i="14"/>
  <c r="CD149" i="14"/>
  <c r="CC149" i="14"/>
  <c r="CB149" i="14"/>
  <c r="CA149" i="14"/>
  <c r="BZ149" i="14"/>
  <c r="BY149" i="14"/>
  <c r="BX149" i="14"/>
  <c r="BW149" i="14"/>
  <c r="BV149" i="14"/>
  <c r="BU149" i="14"/>
  <c r="BT149" i="14"/>
  <c r="BS149" i="14"/>
  <c r="BR149" i="14"/>
  <c r="BQ149" i="14"/>
  <c r="BP149" i="14"/>
  <c r="BO149" i="14"/>
  <c r="BN149" i="14"/>
  <c r="BM149" i="14"/>
  <c r="BL149" i="14"/>
  <c r="BK149" i="14"/>
  <c r="BJ149" i="14"/>
  <c r="BI149" i="14"/>
  <c r="BH149" i="14"/>
  <c r="BG149" i="14"/>
  <c r="BF149" i="14"/>
  <c r="BE149" i="14"/>
  <c r="BD149" i="14"/>
  <c r="BC149" i="14"/>
  <c r="BB149" i="14"/>
  <c r="BA149" i="14"/>
  <c r="AZ149" i="14"/>
  <c r="AY149" i="14"/>
  <c r="AX149" i="14"/>
  <c r="AW149" i="14"/>
  <c r="AV149" i="14"/>
  <c r="AU149" i="14"/>
  <c r="AT149" i="14"/>
  <c r="AS149" i="14"/>
  <c r="AR149" i="14"/>
  <c r="AQ149" i="14"/>
  <c r="AP149" i="14"/>
  <c r="AO149" i="14"/>
  <c r="AN149" i="14"/>
  <c r="AM149" i="14"/>
  <c r="AL149" i="14"/>
  <c r="AK149" i="14"/>
  <c r="AJ149" i="14"/>
  <c r="AI149" i="14"/>
  <c r="AH149" i="14"/>
  <c r="AG149" i="14"/>
  <c r="AF149" i="14"/>
  <c r="AE149" i="14"/>
  <c r="AD149" i="14"/>
  <c r="AC149" i="14"/>
  <c r="AB149" i="14"/>
  <c r="AA149" i="14"/>
  <c r="Z149" i="14"/>
  <c r="Y149" i="14"/>
  <c r="X149" i="14"/>
  <c r="W149" i="14"/>
  <c r="V149" i="14"/>
  <c r="U149" i="14"/>
  <c r="T149" i="14"/>
  <c r="S149" i="14"/>
  <c r="R149" i="14"/>
  <c r="Q149" i="14"/>
  <c r="P149" i="14"/>
  <c r="O149" i="14"/>
  <c r="N149" i="14"/>
  <c r="M149" i="14"/>
  <c r="L149" i="14"/>
  <c r="K149" i="14"/>
  <c r="J149" i="14"/>
  <c r="I149" i="14"/>
  <c r="CE148" i="14"/>
  <c r="CD148" i="14"/>
  <c r="CC148" i="14"/>
  <c r="CB148" i="14"/>
  <c r="CA148" i="14"/>
  <c r="BZ148" i="14"/>
  <c r="BY148" i="14"/>
  <c r="BX148" i="14"/>
  <c r="BW148" i="14"/>
  <c r="BV148" i="14"/>
  <c r="BU148" i="14"/>
  <c r="BT148" i="14"/>
  <c r="BS148" i="14"/>
  <c r="BR148" i="14"/>
  <c r="BQ148" i="14"/>
  <c r="BP148" i="14"/>
  <c r="BO148" i="14"/>
  <c r="BN148" i="14"/>
  <c r="BM148" i="14"/>
  <c r="BL148" i="14"/>
  <c r="BK148" i="14"/>
  <c r="BJ148" i="14"/>
  <c r="BI148" i="14"/>
  <c r="BH148" i="14"/>
  <c r="BG148" i="14"/>
  <c r="BF148" i="14"/>
  <c r="BE148" i="14"/>
  <c r="BD148" i="14"/>
  <c r="BC148" i="14"/>
  <c r="BB148" i="14"/>
  <c r="BA148" i="14"/>
  <c r="AZ148" i="14"/>
  <c r="AY148" i="14"/>
  <c r="AX148" i="14"/>
  <c r="AW148" i="14"/>
  <c r="AV148" i="14"/>
  <c r="AU148" i="14"/>
  <c r="AT148" i="14"/>
  <c r="AS148" i="14"/>
  <c r="AR148" i="14"/>
  <c r="AQ148" i="14"/>
  <c r="AP148" i="14"/>
  <c r="AO148" i="14"/>
  <c r="AN148" i="14"/>
  <c r="AM148" i="14"/>
  <c r="AL148" i="14"/>
  <c r="AK148" i="14"/>
  <c r="AJ148" i="14"/>
  <c r="AI148" i="14"/>
  <c r="AH148" i="14"/>
  <c r="AG148" i="14"/>
  <c r="AF148" i="14"/>
  <c r="AE148" i="14"/>
  <c r="AD148" i="14"/>
  <c r="AC148" i="14"/>
  <c r="AB148" i="14"/>
  <c r="AA148" i="14"/>
  <c r="Z148" i="14"/>
  <c r="Y148" i="14"/>
  <c r="X148" i="14"/>
  <c r="W148" i="14"/>
  <c r="V148" i="14"/>
  <c r="U148" i="14"/>
  <c r="T148" i="14"/>
  <c r="S148" i="14"/>
  <c r="R148" i="14"/>
  <c r="Q148" i="14"/>
  <c r="P148" i="14"/>
  <c r="O148" i="14"/>
  <c r="N148" i="14"/>
  <c r="M148" i="14"/>
  <c r="L148" i="14"/>
  <c r="K148" i="14"/>
  <c r="J148" i="14"/>
  <c r="I148" i="14"/>
  <c r="CE147" i="14"/>
  <c r="CD147" i="14"/>
  <c r="CC147" i="14"/>
  <c r="CB147" i="14"/>
  <c r="CA147" i="14"/>
  <c r="BZ147" i="14"/>
  <c r="BY147" i="14"/>
  <c r="BX147" i="14"/>
  <c r="BW147" i="14"/>
  <c r="BV147" i="14"/>
  <c r="BU147" i="14"/>
  <c r="BT147" i="14"/>
  <c r="BS147" i="14"/>
  <c r="BR147" i="14"/>
  <c r="BQ147" i="14"/>
  <c r="BP147" i="14"/>
  <c r="BO147" i="14"/>
  <c r="BN147" i="14"/>
  <c r="BM147" i="14"/>
  <c r="BL147" i="14"/>
  <c r="BK147" i="14"/>
  <c r="BJ147" i="14"/>
  <c r="BI147" i="14"/>
  <c r="BH147" i="14"/>
  <c r="BG147" i="14"/>
  <c r="BF147" i="14"/>
  <c r="BE147" i="14"/>
  <c r="BD147" i="14"/>
  <c r="BC147" i="14"/>
  <c r="BB147" i="14"/>
  <c r="BA147" i="14"/>
  <c r="AZ147" i="14"/>
  <c r="AY147" i="14"/>
  <c r="AX147" i="14"/>
  <c r="AW147" i="14"/>
  <c r="AV147" i="14"/>
  <c r="AU147" i="14"/>
  <c r="AT147" i="14"/>
  <c r="AS147" i="14"/>
  <c r="AR147" i="14"/>
  <c r="AQ147" i="14"/>
  <c r="AP147" i="14"/>
  <c r="AO147" i="14"/>
  <c r="AN147" i="14"/>
  <c r="AM147" i="14"/>
  <c r="AL147" i="14"/>
  <c r="AK147" i="14"/>
  <c r="AJ147" i="14"/>
  <c r="AI147" i="14"/>
  <c r="AH147" i="14"/>
  <c r="AG147" i="14"/>
  <c r="AF147" i="14"/>
  <c r="AE147" i="14"/>
  <c r="AD147" i="14"/>
  <c r="AC147" i="14"/>
  <c r="AB147" i="14"/>
  <c r="AA147" i="14"/>
  <c r="Z147" i="14"/>
  <c r="Y147" i="14"/>
  <c r="X147" i="14"/>
  <c r="W147" i="14"/>
  <c r="V147" i="14"/>
  <c r="U147" i="14"/>
  <c r="T147" i="14"/>
  <c r="S147" i="14"/>
  <c r="R147" i="14"/>
  <c r="Q147" i="14"/>
  <c r="P147" i="14"/>
  <c r="O147" i="14"/>
  <c r="N147" i="14"/>
  <c r="M147" i="14"/>
  <c r="L147" i="14"/>
  <c r="K147" i="14"/>
  <c r="J147" i="14"/>
  <c r="I147" i="14"/>
  <c r="CE146" i="14"/>
  <c r="CD146" i="14"/>
  <c r="CC146" i="14"/>
  <c r="CB146" i="14"/>
  <c r="CA146" i="14"/>
  <c r="BZ146" i="14"/>
  <c r="BY146" i="14"/>
  <c r="BX146" i="14"/>
  <c r="BW146" i="14"/>
  <c r="BV146" i="14"/>
  <c r="BU146" i="14"/>
  <c r="BT146" i="14"/>
  <c r="BS146" i="14"/>
  <c r="BR146" i="14"/>
  <c r="BQ146" i="14"/>
  <c r="BP146" i="14"/>
  <c r="BO146" i="14"/>
  <c r="BN146" i="14"/>
  <c r="BM146" i="14"/>
  <c r="BL146" i="14"/>
  <c r="BK146" i="14"/>
  <c r="BJ146" i="14"/>
  <c r="BI146" i="14"/>
  <c r="BH146" i="14"/>
  <c r="BG146" i="14"/>
  <c r="BF146" i="14"/>
  <c r="BE146" i="14"/>
  <c r="BD146" i="14"/>
  <c r="BC146" i="14"/>
  <c r="BB146" i="14"/>
  <c r="BA146" i="14"/>
  <c r="AZ146" i="14"/>
  <c r="AY146" i="14"/>
  <c r="AX146" i="14"/>
  <c r="AW146" i="14"/>
  <c r="AV146" i="14"/>
  <c r="AU146" i="14"/>
  <c r="AT146" i="14"/>
  <c r="AS146" i="14"/>
  <c r="AR146" i="14"/>
  <c r="AQ146" i="14"/>
  <c r="AP146" i="14"/>
  <c r="AO146" i="14"/>
  <c r="AN146" i="14"/>
  <c r="AM146" i="14"/>
  <c r="AL146" i="14"/>
  <c r="AK146" i="14"/>
  <c r="AJ146" i="14"/>
  <c r="AI146" i="14"/>
  <c r="AH146" i="14"/>
  <c r="AG146" i="14"/>
  <c r="AF146" i="14"/>
  <c r="AE146" i="14"/>
  <c r="AD146" i="14"/>
  <c r="AC146" i="14"/>
  <c r="AB146" i="14"/>
  <c r="AA146" i="14"/>
  <c r="Z146" i="14"/>
  <c r="Y146" i="14"/>
  <c r="X146" i="14"/>
  <c r="W146" i="14"/>
  <c r="V146" i="14"/>
  <c r="U146" i="14"/>
  <c r="T146" i="14"/>
  <c r="S146" i="14"/>
  <c r="R146" i="14"/>
  <c r="Q146" i="14"/>
  <c r="P146" i="14"/>
  <c r="O146" i="14"/>
  <c r="N146" i="14"/>
  <c r="M146" i="14"/>
  <c r="L146" i="14"/>
  <c r="K146" i="14"/>
  <c r="J146" i="14"/>
  <c r="I146" i="14"/>
  <c r="CE145" i="14"/>
  <c r="CD145" i="14"/>
  <c r="CC145" i="14"/>
  <c r="CB145" i="14"/>
  <c r="CA145" i="14"/>
  <c r="BZ145" i="14"/>
  <c r="BY145" i="14"/>
  <c r="BX145" i="14"/>
  <c r="BW145" i="14"/>
  <c r="BV145" i="14"/>
  <c r="BU145" i="14"/>
  <c r="BT145" i="14"/>
  <c r="BS145" i="14"/>
  <c r="BR145" i="14"/>
  <c r="BQ145" i="14"/>
  <c r="BP145" i="14"/>
  <c r="BO145" i="14"/>
  <c r="BN145" i="14"/>
  <c r="BM145" i="14"/>
  <c r="BL145" i="14"/>
  <c r="BK145" i="14"/>
  <c r="BJ145" i="14"/>
  <c r="BI145" i="14"/>
  <c r="BH145" i="14"/>
  <c r="BG145" i="14"/>
  <c r="BF145" i="14"/>
  <c r="BE145" i="14"/>
  <c r="BD145" i="14"/>
  <c r="BC145" i="14"/>
  <c r="BB145" i="14"/>
  <c r="BA145" i="14"/>
  <c r="AZ145" i="14"/>
  <c r="AY145" i="14"/>
  <c r="AX145" i="14"/>
  <c r="AW145" i="14"/>
  <c r="AV145" i="14"/>
  <c r="AU145" i="14"/>
  <c r="AT145" i="14"/>
  <c r="AS145" i="14"/>
  <c r="AR145" i="14"/>
  <c r="AQ145" i="14"/>
  <c r="AP145" i="14"/>
  <c r="AO145" i="14"/>
  <c r="AN145" i="14"/>
  <c r="AM145" i="14"/>
  <c r="AL145" i="14"/>
  <c r="AK145" i="14"/>
  <c r="AJ145" i="14"/>
  <c r="AI145" i="14"/>
  <c r="AH145" i="14"/>
  <c r="AG145" i="14"/>
  <c r="AF145" i="14"/>
  <c r="AE145" i="14"/>
  <c r="AD145" i="14"/>
  <c r="AC145" i="14"/>
  <c r="AB145" i="14"/>
  <c r="AA145" i="14"/>
  <c r="Z145" i="14"/>
  <c r="Y145" i="14"/>
  <c r="X145" i="14"/>
  <c r="W145" i="14"/>
  <c r="V145" i="14"/>
  <c r="U145" i="14"/>
  <c r="T145" i="14"/>
  <c r="S145" i="14"/>
  <c r="R145" i="14"/>
  <c r="Q145" i="14"/>
  <c r="P145" i="14"/>
  <c r="O145" i="14"/>
  <c r="N145" i="14"/>
  <c r="M145" i="14"/>
  <c r="L145" i="14"/>
  <c r="K145" i="14"/>
  <c r="J145" i="14"/>
  <c r="I145" i="14"/>
  <c r="CE144" i="14"/>
  <c r="CD144" i="14"/>
  <c r="CC144" i="14"/>
  <c r="CB144" i="14"/>
  <c r="CA144" i="14"/>
  <c r="BZ144" i="14"/>
  <c r="BY144" i="14"/>
  <c r="BX144" i="14"/>
  <c r="BW144" i="14"/>
  <c r="BV144" i="14"/>
  <c r="BU144" i="14"/>
  <c r="BT144" i="14"/>
  <c r="BS144" i="14"/>
  <c r="BR144" i="14"/>
  <c r="BQ144" i="14"/>
  <c r="BP144" i="14"/>
  <c r="BO144" i="14"/>
  <c r="BN144" i="14"/>
  <c r="BM144" i="14"/>
  <c r="BL144" i="14"/>
  <c r="BK144" i="14"/>
  <c r="BJ144" i="14"/>
  <c r="BI144" i="14"/>
  <c r="BH144" i="14"/>
  <c r="BG144" i="14"/>
  <c r="BF144" i="14"/>
  <c r="BE144" i="14"/>
  <c r="BD144" i="14"/>
  <c r="BC144" i="14"/>
  <c r="BB144" i="14"/>
  <c r="BA144" i="14"/>
  <c r="AZ144" i="14"/>
  <c r="AY144" i="14"/>
  <c r="AX144" i="14"/>
  <c r="AW144" i="14"/>
  <c r="AV144" i="14"/>
  <c r="AU144" i="14"/>
  <c r="AT144" i="14"/>
  <c r="AS144" i="14"/>
  <c r="AR144" i="14"/>
  <c r="AQ144" i="14"/>
  <c r="AP144" i="14"/>
  <c r="AO144" i="14"/>
  <c r="AN144" i="14"/>
  <c r="AM144" i="14"/>
  <c r="AL144" i="14"/>
  <c r="AK144" i="14"/>
  <c r="AJ144" i="14"/>
  <c r="AI144" i="14"/>
  <c r="AH144" i="14"/>
  <c r="AG144" i="14"/>
  <c r="AF144" i="14"/>
  <c r="AE144" i="14"/>
  <c r="AD144" i="14"/>
  <c r="AC144" i="14"/>
  <c r="AB144" i="14"/>
  <c r="AA144" i="14"/>
  <c r="Z144" i="14"/>
  <c r="Y144" i="14"/>
  <c r="X144" i="14"/>
  <c r="W144" i="14"/>
  <c r="V144" i="14"/>
  <c r="U144" i="14"/>
  <c r="T144" i="14"/>
  <c r="S144" i="14"/>
  <c r="R144" i="14"/>
  <c r="Q144" i="14"/>
  <c r="P144" i="14"/>
  <c r="O144" i="14"/>
  <c r="N144" i="14"/>
  <c r="M144" i="14"/>
  <c r="L144" i="14"/>
  <c r="K144" i="14"/>
  <c r="J144" i="14"/>
  <c r="I144" i="14"/>
  <c r="CE143" i="14"/>
  <c r="CD143" i="14"/>
  <c r="CC143" i="14"/>
  <c r="CB143" i="14"/>
  <c r="CA143" i="14"/>
  <c r="BZ143" i="14"/>
  <c r="BY143" i="14"/>
  <c r="BX143" i="14"/>
  <c r="BW143" i="14"/>
  <c r="BV143" i="14"/>
  <c r="BU143" i="14"/>
  <c r="BT143" i="14"/>
  <c r="BS143" i="14"/>
  <c r="BR143" i="14"/>
  <c r="BQ143" i="14"/>
  <c r="BP143" i="14"/>
  <c r="BO143" i="14"/>
  <c r="BN143" i="14"/>
  <c r="BM143" i="14"/>
  <c r="BL143" i="14"/>
  <c r="BK143" i="14"/>
  <c r="BJ143" i="14"/>
  <c r="BI143" i="14"/>
  <c r="BH143" i="14"/>
  <c r="BG143" i="14"/>
  <c r="BF143" i="14"/>
  <c r="BE143" i="14"/>
  <c r="BD143" i="14"/>
  <c r="BC143" i="14"/>
  <c r="BB143" i="14"/>
  <c r="BA143" i="14"/>
  <c r="AZ143" i="14"/>
  <c r="AY143" i="14"/>
  <c r="AX143" i="14"/>
  <c r="AW143" i="14"/>
  <c r="AV143" i="14"/>
  <c r="AU143" i="14"/>
  <c r="AT143" i="14"/>
  <c r="AS143" i="14"/>
  <c r="AR143" i="14"/>
  <c r="AQ143" i="14"/>
  <c r="AP143" i="14"/>
  <c r="AO143" i="14"/>
  <c r="AN143" i="14"/>
  <c r="AM143" i="14"/>
  <c r="AL143" i="14"/>
  <c r="AK143" i="14"/>
  <c r="AJ143" i="14"/>
  <c r="AI143" i="14"/>
  <c r="AH143" i="14"/>
  <c r="AG143" i="14"/>
  <c r="AF143" i="14"/>
  <c r="AE143" i="14"/>
  <c r="AD143" i="14"/>
  <c r="AC143" i="14"/>
  <c r="AB143" i="14"/>
  <c r="AA143" i="14"/>
  <c r="Z143" i="14"/>
  <c r="Y143" i="14"/>
  <c r="X143" i="14"/>
  <c r="W143" i="14"/>
  <c r="V143" i="14"/>
  <c r="U143" i="14"/>
  <c r="T143" i="14"/>
  <c r="S143" i="14"/>
  <c r="R143" i="14"/>
  <c r="Q143" i="14"/>
  <c r="P143" i="14"/>
  <c r="O143" i="14"/>
  <c r="N143" i="14"/>
  <c r="M143" i="14"/>
  <c r="L143" i="14"/>
  <c r="K143" i="14"/>
  <c r="J143" i="14"/>
  <c r="I143" i="14"/>
  <c r="CE142" i="14"/>
  <c r="CD142" i="14"/>
  <c r="CC142" i="14"/>
  <c r="CB142" i="14"/>
  <c r="CA142" i="14"/>
  <c r="BZ142" i="14"/>
  <c r="BY142" i="14"/>
  <c r="BX142" i="14"/>
  <c r="BW142" i="14"/>
  <c r="BV142" i="14"/>
  <c r="BU142" i="14"/>
  <c r="BT142" i="14"/>
  <c r="BS142" i="14"/>
  <c r="BR142" i="14"/>
  <c r="BQ142" i="14"/>
  <c r="BP142" i="14"/>
  <c r="BO142" i="14"/>
  <c r="BN142" i="14"/>
  <c r="BM142" i="14"/>
  <c r="BL142" i="14"/>
  <c r="BK142" i="14"/>
  <c r="BJ142" i="14"/>
  <c r="BI142" i="14"/>
  <c r="BH142" i="14"/>
  <c r="BG142" i="14"/>
  <c r="BF142" i="14"/>
  <c r="BE142" i="14"/>
  <c r="BD142" i="14"/>
  <c r="BC142" i="14"/>
  <c r="BB142" i="14"/>
  <c r="BA142" i="14"/>
  <c r="AZ142" i="14"/>
  <c r="AY142" i="14"/>
  <c r="AX142" i="14"/>
  <c r="AW142" i="14"/>
  <c r="AV142" i="14"/>
  <c r="AU142" i="14"/>
  <c r="AT142" i="14"/>
  <c r="AS142" i="14"/>
  <c r="AR142" i="14"/>
  <c r="AQ142" i="14"/>
  <c r="AP142" i="14"/>
  <c r="AO142" i="14"/>
  <c r="AN142" i="14"/>
  <c r="AM142" i="14"/>
  <c r="AL142" i="14"/>
  <c r="AK142" i="14"/>
  <c r="AJ142" i="14"/>
  <c r="AI142" i="14"/>
  <c r="AH142" i="14"/>
  <c r="AG142" i="14"/>
  <c r="AF142" i="14"/>
  <c r="AE142" i="14"/>
  <c r="AD142" i="14"/>
  <c r="AC142" i="14"/>
  <c r="AB142" i="14"/>
  <c r="AA142" i="14"/>
  <c r="Z142" i="14"/>
  <c r="Y142" i="14"/>
  <c r="X142" i="14"/>
  <c r="W142" i="14"/>
  <c r="V142" i="14"/>
  <c r="U142" i="14"/>
  <c r="T142" i="14"/>
  <c r="S142" i="14"/>
  <c r="R142" i="14"/>
  <c r="Q142" i="14"/>
  <c r="P142" i="14"/>
  <c r="O142" i="14"/>
  <c r="N142" i="14"/>
  <c r="M142" i="14"/>
  <c r="L142" i="14"/>
  <c r="K142" i="14"/>
  <c r="J142" i="14"/>
  <c r="I142" i="14"/>
  <c r="CE141" i="14"/>
  <c r="CD141" i="14"/>
  <c r="CC141" i="14"/>
  <c r="CB141" i="14"/>
  <c r="CA141" i="14"/>
  <c r="BZ141" i="14"/>
  <c r="BY141" i="14"/>
  <c r="BX141" i="14"/>
  <c r="BW141" i="14"/>
  <c r="BV141" i="14"/>
  <c r="BU141" i="14"/>
  <c r="BT141" i="14"/>
  <c r="BS141" i="14"/>
  <c r="BR141" i="14"/>
  <c r="BQ141" i="14"/>
  <c r="BP141" i="14"/>
  <c r="BO141" i="14"/>
  <c r="BN141" i="14"/>
  <c r="BM141" i="14"/>
  <c r="BL141" i="14"/>
  <c r="BK141" i="14"/>
  <c r="BJ141" i="14"/>
  <c r="BI141" i="14"/>
  <c r="BH141" i="14"/>
  <c r="BG141" i="14"/>
  <c r="BF141" i="14"/>
  <c r="BE141" i="14"/>
  <c r="BD141" i="14"/>
  <c r="BC141" i="14"/>
  <c r="BB141" i="14"/>
  <c r="BA141" i="14"/>
  <c r="AZ141" i="14"/>
  <c r="AY141" i="14"/>
  <c r="AX141" i="14"/>
  <c r="AW141" i="14"/>
  <c r="AV141" i="14"/>
  <c r="AU141" i="14"/>
  <c r="AT141" i="14"/>
  <c r="AS141" i="14"/>
  <c r="AR141" i="14"/>
  <c r="AQ141" i="14"/>
  <c r="AP141" i="14"/>
  <c r="AO141" i="14"/>
  <c r="AN141" i="14"/>
  <c r="AM141" i="14"/>
  <c r="AL141" i="14"/>
  <c r="AK141" i="14"/>
  <c r="AJ141" i="14"/>
  <c r="AI141" i="14"/>
  <c r="AH141" i="14"/>
  <c r="AG141" i="14"/>
  <c r="AF141" i="14"/>
  <c r="AE141" i="14"/>
  <c r="AD141" i="14"/>
  <c r="AC141" i="14"/>
  <c r="AB141" i="14"/>
  <c r="AA141" i="14"/>
  <c r="Z141" i="14"/>
  <c r="Y141" i="14"/>
  <c r="X141" i="14"/>
  <c r="W141" i="14"/>
  <c r="V141" i="14"/>
  <c r="U141" i="14"/>
  <c r="T141" i="14"/>
  <c r="S141" i="14"/>
  <c r="R141" i="14"/>
  <c r="Q141" i="14"/>
  <c r="P141" i="14"/>
  <c r="O141" i="14"/>
  <c r="N141" i="14"/>
  <c r="M141" i="14"/>
  <c r="L141" i="14"/>
  <c r="K141" i="14"/>
  <c r="J141" i="14"/>
  <c r="I141" i="14"/>
  <c r="CE140" i="14"/>
  <c r="CD140" i="14"/>
  <c r="CC140" i="14"/>
  <c r="CB140" i="14"/>
  <c r="CA140" i="14"/>
  <c r="BZ140" i="14"/>
  <c r="BY140" i="14"/>
  <c r="BX140" i="14"/>
  <c r="BW140" i="14"/>
  <c r="BV140" i="14"/>
  <c r="BU140" i="14"/>
  <c r="BT140" i="14"/>
  <c r="BS140" i="14"/>
  <c r="BR140" i="14"/>
  <c r="BQ140" i="14"/>
  <c r="BP140" i="14"/>
  <c r="BO140" i="14"/>
  <c r="BN140" i="14"/>
  <c r="BM140" i="14"/>
  <c r="BL140" i="14"/>
  <c r="BK140" i="14"/>
  <c r="BJ140" i="14"/>
  <c r="BI140" i="14"/>
  <c r="BH140" i="14"/>
  <c r="BG140" i="14"/>
  <c r="BF140" i="14"/>
  <c r="BE140" i="14"/>
  <c r="BD140" i="14"/>
  <c r="BC140" i="14"/>
  <c r="BB140" i="14"/>
  <c r="BA140" i="14"/>
  <c r="AZ140" i="14"/>
  <c r="AY140" i="14"/>
  <c r="AX140" i="14"/>
  <c r="AW140" i="14"/>
  <c r="AV140" i="14"/>
  <c r="AU140" i="14"/>
  <c r="AT140" i="14"/>
  <c r="AS140" i="14"/>
  <c r="AR140" i="14"/>
  <c r="AQ140" i="14"/>
  <c r="AP140" i="14"/>
  <c r="AO140" i="14"/>
  <c r="AN140" i="14"/>
  <c r="AM140" i="14"/>
  <c r="AL140" i="14"/>
  <c r="AK140" i="14"/>
  <c r="AJ140" i="14"/>
  <c r="AI140" i="14"/>
  <c r="AH140" i="14"/>
  <c r="AG140" i="14"/>
  <c r="AF140" i="14"/>
  <c r="AE140" i="14"/>
  <c r="AD140" i="14"/>
  <c r="AC140" i="14"/>
  <c r="AB140" i="14"/>
  <c r="AA140" i="14"/>
  <c r="Z140" i="14"/>
  <c r="Y140" i="14"/>
  <c r="X140" i="14"/>
  <c r="W140" i="14"/>
  <c r="V140" i="14"/>
  <c r="U140" i="14"/>
  <c r="T140" i="14"/>
  <c r="S140" i="14"/>
  <c r="R140" i="14"/>
  <c r="Q140" i="14"/>
  <c r="P140" i="14"/>
  <c r="O140" i="14"/>
  <c r="N140" i="14"/>
  <c r="M140" i="14"/>
  <c r="L140" i="14"/>
  <c r="K140" i="14"/>
  <c r="J140" i="14"/>
  <c r="I140" i="14"/>
  <c r="CE139" i="14"/>
  <c r="CD139" i="14"/>
  <c r="CC139" i="14"/>
  <c r="CB139" i="14"/>
  <c r="CA139" i="14"/>
  <c r="BZ139" i="14"/>
  <c r="BY139" i="14"/>
  <c r="BX139" i="14"/>
  <c r="BW139" i="14"/>
  <c r="BV139" i="14"/>
  <c r="BU139" i="14"/>
  <c r="BT139" i="14"/>
  <c r="BS139" i="14"/>
  <c r="BR139" i="14"/>
  <c r="BQ139" i="14"/>
  <c r="BP139" i="14"/>
  <c r="BO139" i="14"/>
  <c r="BN139" i="14"/>
  <c r="BM139" i="14"/>
  <c r="BL139" i="14"/>
  <c r="BK139" i="14"/>
  <c r="BJ139" i="14"/>
  <c r="BI139" i="14"/>
  <c r="BH139" i="14"/>
  <c r="BG139" i="14"/>
  <c r="BF139" i="14"/>
  <c r="BE139" i="14"/>
  <c r="BD139" i="14"/>
  <c r="BC139" i="14"/>
  <c r="BB139" i="14"/>
  <c r="BA139" i="14"/>
  <c r="AZ139" i="14"/>
  <c r="AY139" i="14"/>
  <c r="AX139" i="14"/>
  <c r="AW139" i="14"/>
  <c r="AV139" i="14"/>
  <c r="AU139" i="14"/>
  <c r="AT139" i="14"/>
  <c r="AS139" i="14"/>
  <c r="AR139" i="14"/>
  <c r="AQ139" i="14"/>
  <c r="AP139" i="14"/>
  <c r="AO139" i="14"/>
  <c r="AN139" i="14"/>
  <c r="AM139" i="14"/>
  <c r="AL139" i="14"/>
  <c r="AK139" i="14"/>
  <c r="AJ139" i="14"/>
  <c r="AI139" i="14"/>
  <c r="AH139" i="14"/>
  <c r="AG139" i="14"/>
  <c r="AF139" i="14"/>
  <c r="AE139" i="14"/>
  <c r="AD139" i="14"/>
  <c r="AC139" i="14"/>
  <c r="AB139" i="14"/>
  <c r="AA139" i="14"/>
  <c r="Z139" i="14"/>
  <c r="Y139" i="14"/>
  <c r="X139" i="14"/>
  <c r="W139" i="14"/>
  <c r="V139" i="14"/>
  <c r="U139" i="14"/>
  <c r="T139" i="14"/>
  <c r="S139" i="14"/>
  <c r="R139" i="14"/>
  <c r="Q139" i="14"/>
  <c r="P139" i="14"/>
  <c r="O139" i="14"/>
  <c r="N139" i="14"/>
  <c r="M139" i="14"/>
  <c r="L139" i="14"/>
  <c r="K139" i="14"/>
  <c r="J139" i="14"/>
  <c r="I139" i="14"/>
  <c r="CE138" i="14"/>
  <c r="CD138" i="14"/>
  <c r="CC138" i="14"/>
  <c r="CB138" i="14"/>
  <c r="CA138" i="14"/>
  <c r="BZ138" i="14"/>
  <c r="BY138" i="14"/>
  <c r="BX138" i="14"/>
  <c r="BW138" i="14"/>
  <c r="BV138" i="14"/>
  <c r="BU138" i="14"/>
  <c r="BT138" i="14"/>
  <c r="BS138" i="14"/>
  <c r="BR138" i="14"/>
  <c r="BQ138" i="14"/>
  <c r="BP138" i="14"/>
  <c r="BO138" i="14"/>
  <c r="BN138" i="14"/>
  <c r="BM138" i="14"/>
  <c r="BL138" i="14"/>
  <c r="BK138" i="14"/>
  <c r="BJ138" i="14"/>
  <c r="BI138" i="14"/>
  <c r="BH138" i="14"/>
  <c r="BG138" i="14"/>
  <c r="BF138" i="14"/>
  <c r="BE138" i="14"/>
  <c r="BD138" i="14"/>
  <c r="BC138" i="14"/>
  <c r="BB138" i="14"/>
  <c r="BA138" i="14"/>
  <c r="AZ138" i="14"/>
  <c r="AY138" i="14"/>
  <c r="AX138" i="14"/>
  <c r="AW138" i="14"/>
  <c r="AV138" i="14"/>
  <c r="AU138" i="14"/>
  <c r="AT138" i="14"/>
  <c r="AS138" i="14"/>
  <c r="AR138" i="14"/>
  <c r="AQ138" i="14"/>
  <c r="AP138" i="14"/>
  <c r="AO138" i="14"/>
  <c r="AN138" i="14"/>
  <c r="AM138" i="14"/>
  <c r="AL138" i="14"/>
  <c r="AK138" i="14"/>
  <c r="AJ138" i="14"/>
  <c r="AI138" i="14"/>
  <c r="AH138" i="14"/>
  <c r="AG138" i="14"/>
  <c r="AF138" i="14"/>
  <c r="AE138" i="14"/>
  <c r="AD138" i="14"/>
  <c r="AC138" i="14"/>
  <c r="AB138" i="14"/>
  <c r="AA138" i="14"/>
  <c r="Z138" i="14"/>
  <c r="Y138" i="14"/>
  <c r="X138" i="14"/>
  <c r="W138" i="14"/>
  <c r="V138" i="14"/>
  <c r="U138" i="14"/>
  <c r="T138" i="14"/>
  <c r="S138" i="14"/>
  <c r="R138" i="14"/>
  <c r="Q138" i="14"/>
  <c r="P138" i="14"/>
  <c r="O138" i="14"/>
  <c r="N138" i="14"/>
  <c r="M138" i="14"/>
  <c r="L138" i="14"/>
  <c r="K138" i="14"/>
  <c r="J138" i="14"/>
  <c r="I138" i="14"/>
  <c r="CE137" i="14"/>
  <c r="CD137" i="14"/>
  <c r="CC137" i="14"/>
  <c r="CB137" i="14"/>
  <c r="CA137" i="14"/>
  <c r="BZ137" i="14"/>
  <c r="BY137" i="14"/>
  <c r="BX137" i="14"/>
  <c r="BW137" i="14"/>
  <c r="BV137" i="14"/>
  <c r="BU137" i="14"/>
  <c r="BT137" i="14"/>
  <c r="BS137" i="14"/>
  <c r="BR137" i="14"/>
  <c r="BQ137" i="14"/>
  <c r="BP137" i="14"/>
  <c r="BO137" i="14"/>
  <c r="BN137" i="14"/>
  <c r="BM137" i="14"/>
  <c r="BL137" i="14"/>
  <c r="BK137" i="14"/>
  <c r="BJ137" i="14"/>
  <c r="BI137" i="14"/>
  <c r="BH137" i="14"/>
  <c r="BG137" i="14"/>
  <c r="BF137" i="14"/>
  <c r="BE137" i="14"/>
  <c r="BD137" i="14"/>
  <c r="BC137" i="14"/>
  <c r="BB137" i="14"/>
  <c r="BA137" i="14"/>
  <c r="AZ137" i="14"/>
  <c r="AY137" i="14"/>
  <c r="AX137" i="14"/>
  <c r="AW137" i="14"/>
  <c r="AV137" i="14"/>
  <c r="AU137" i="14"/>
  <c r="AT137" i="14"/>
  <c r="AS137" i="14"/>
  <c r="AR137" i="14"/>
  <c r="AQ137" i="14"/>
  <c r="AP137" i="14"/>
  <c r="AO137" i="14"/>
  <c r="AN137" i="14"/>
  <c r="AM137" i="14"/>
  <c r="AL137" i="14"/>
  <c r="AK137" i="14"/>
  <c r="AJ137" i="14"/>
  <c r="AI137" i="14"/>
  <c r="AH137" i="14"/>
  <c r="AG137" i="14"/>
  <c r="AF137" i="14"/>
  <c r="AE137" i="14"/>
  <c r="AD137" i="14"/>
  <c r="AC137" i="14"/>
  <c r="AB137" i="14"/>
  <c r="AA137" i="14"/>
  <c r="Z137" i="14"/>
  <c r="Y137" i="14"/>
  <c r="X137" i="14"/>
  <c r="W137" i="14"/>
  <c r="V137" i="14"/>
  <c r="U137" i="14"/>
  <c r="T137" i="14"/>
  <c r="S137" i="14"/>
  <c r="R137" i="14"/>
  <c r="Q137" i="14"/>
  <c r="P137" i="14"/>
  <c r="O137" i="14"/>
  <c r="N137" i="14"/>
  <c r="M137" i="14"/>
  <c r="L137" i="14"/>
  <c r="K137" i="14"/>
  <c r="J137" i="14"/>
  <c r="I137" i="14"/>
  <c r="CE136" i="14"/>
  <c r="CD136" i="14"/>
  <c r="CC136" i="14"/>
  <c r="CB136" i="14"/>
  <c r="CA136" i="14"/>
  <c r="BZ136" i="14"/>
  <c r="BY136" i="14"/>
  <c r="BX136" i="14"/>
  <c r="BW136" i="14"/>
  <c r="BV136" i="14"/>
  <c r="BU136" i="14"/>
  <c r="BT136" i="14"/>
  <c r="BS136" i="14"/>
  <c r="BR136" i="14"/>
  <c r="BQ136" i="14"/>
  <c r="BP136" i="14"/>
  <c r="BO136" i="14"/>
  <c r="BN136" i="14"/>
  <c r="BM136" i="14"/>
  <c r="BL136" i="14"/>
  <c r="BK136" i="14"/>
  <c r="BJ136" i="14"/>
  <c r="BI136" i="14"/>
  <c r="BH136" i="14"/>
  <c r="BG136" i="14"/>
  <c r="BF136" i="14"/>
  <c r="BE136" i="14"/>
  <c r="BD136" i="14"/>
  <c r="BC136" i="14"/>
  <c r="BB136" i="14"/>
  <c r="BA136" i="14"/>
  <c r="AZ136" i="14"/>
  <c r="AY136" i="14"/>
  <c r="AX136" i="14"/>
  <c r="AW136" i="14"/>
  <c r="AV136" i="14"/>
  <c r="AU136" i="14"/>
  <c r="AT136" i="14"/>
  <c r="AS136" i="14"/>
  <c r="AR136" i="14"/>
  <c r="AQ136" i="14"/>
  <c r="AP136" i="14"/>
  <c r="AO136" i="14"/>
  <c r="AN136" i="14"/>
  <c r="AM136" i="14"/>
  <c r="AL136" i="14"/>
  <c r="AK136" i="14"/>
  <c r="AJ136" i="14"/>
  <c r="AI136" i="14"/>
  <c r="AH136" i="14"/>
  <c r="AG136" i="14"/>
  <c r="AF136" i="14"/>
  <c r="AE136" i="14"/>
  <c r="AD136" i="14"/>
  <c r="AC136" i="14"/>
  <c r="AB136" i="14"/>
  <c r="AA136" i="14"/>
  <c r="Z136" i="14"/>
  <c r="Y136" i="14"/>
  <c r="X136" i="14"/>
  <c r="W136" i="14"/>
  <c r="V136" i="14"/>
  <c r="U136" i="14"/>
  <c r="T136" i="14"/>
  <c r="S136" i="14"/>
  <c r="R136" i="14"/>
  <c r="Q136" i="14"/>
  <c r="P136" i="14"/>
  <c r="O136" i="14"/>
  <c r="N136" i="14"/>
  <c r="M136" i="14"/>
  <c r="L136" i="14"/>
  <c r="K136" i="14"/>
  <c r="J136" i="14"/>
  <c r="I136" i="14"/>
  <c r="CE135" i="14"/>
  <c r="CD135" i="14"/>
  <c r="CC135" i="14"/>
  <c r="CB135" i="14"/>
  <c r="CA135" i="14"/>
  <c r="BZ135" i="14"/>
  <c r="BY135" i="14"/>
  <c r="BX135" i="14"/>
  <c r="BW135" i="14"/>
  <c r="BV135" i="14"/>
  <c r="BU135" i="14"/>
  <c r="BT135" i="14"/>
  <c r="BS135" i="14"/>
  <c r="BR135" i="14"/>
  <c r="BQ135" i="14"/>
  <c r="BP135" i="14"/>
  <c r="BO135" i="14"/>
  <c r="BN135" i="14"/>
  <c r="BM135" i="14"/>
  <c r="BL135" i="14"/>
  <c r="BK135" i="14"/>
  <c r="BJ135" i="14"/>
  <c r="BI135" i="14"/>
  <c r="BH135" i="14"/>
  <c r="BG135" i="14"/>
  <c r="BF135" i="14"/>
  <c r="BE135" i="14"/>
  <c r="BD135" i="14"/>
  <c r="BC135" i="14"/>
  <c r="BB135" i="14"/>
  <c r="BA135" i="14"/>
  <c r="AZ135" i="14"/>
  <c r="AY135" i="14"/>
  <c r="AX135" i="14"/>
  <c r="AW135" i="14"/>
  <c r="AV135" i="14"/>
  <c r="AU135" i="14"/>
  <c r="AT135" i="14"/>
  <c r="AS135" i="14"/>
  <c r="AR135" i="14"/>
  <c r="AQ135" i="14"/>
  <c r="AP135" i="14"/>
  <c r="AO135" i="14"/>
  <c r="AN135" i="14"/>
  <c r="AM135" i="14"/>
  <c r="AL135" i="14"/>
  <c r="AK135" i="14"/>
  <c r="AJ135" i="14"/>
  <c r="AI135" i="14"/>
  <c r="AH135" i="14"/>
  <c r="AG135" i="14"/>
  <c r="AF135" i="14"/>
  <c r="AE135" i="14"/>
  <c r="AD135" i="14"/>
  <c r="AC135" i="14"/>
  <c r="AB135" i="14"/>
  <c r="AA135" i="14"/>
  <c r="Z135" i="14"/>
  <c r="Y135" i="14"/>
  <c r="X135" i="14"/>
  <c r="W135" i="14"/>
  <c r="V135" i="14"/>
  <c r="U135" i="14"/>
  <c r="T135" i="14"/>
  <c r="S135" i="14"/>
  <c r="R135" i="14"/>
  <c r="Q135" i="14"/>
  <c r="P135" i="14"/>
  <c r="O135" i="14"/>
  <c r="N135" i="14"/>
  <c r="M135" i="14"/>
  <c r="L135" i="14"/>
  <c r="K135" i="14"/>
  <c r="J135" i="14"/>
  <c r="I135" i="14"/>
  <c r="CE134" i="14"/>
  <c r="CD134" i="14"/>
  <c r="CC134" i="14"/>
  <c r="CB134" i="14"/>
  <c r="CA134" i="14"/>
  <c r="BZ134" i="14"/>
  <c r="BY134" i="14"/>
  <c r="BX134" i="14"/>
  <c r="BW134" i="14"/>
  <c r="BV134" i="14"/>
  <c r="BU134" i="14"/>
  <c r="BT134" i="14"/>
  <c r="BS134" i="14"/>
  <c r="BR134" i="14"/>
  <c r="BQ134" i="14"/>
  <c r="BP134" i="14"/>
  <c r="BO134" i="14"/>
  <c r="BN134" i="14"/>
  <c r="BM134" i="14"/>
  <c r="BL134" i="14"/>
  <c r="BK134" i="14"/>
  <c r="BJ134" i="14"/>
  <c r="BI134" i="14"/>
  <c r="BH134" i="14"/>
  <c r="BG134" i="14"/>
  <c r="BF134" i="14"/>
  <c r="BE134" i="14"/>
  <c r="BD134" i="14"/>
  <c r="BC134" i="14"/>
  <c r="BB134" i="14"/>
  <c r="BA134" i="14"/>
  <c r="AZ134" i="14"/>
  <c r="AY134" i="14"/>
  <c r="AX134" i="14"/>
  <c r="AW134" i="14"/>
  <c r="AV134" i="14"/>
  <c r="AU134" i="14"/>
  <c r="AT134" i="14"/>
  <c r="AS134" i="14"/>
  <c r="AR134" i="14"/>
  <c r="AQ134" i="14"/>
  <c r="AP134" i="14"/>
  <c r="AO134" i="14"/>
  <c r="AN134" i="14"/>
  <c r="AM134" i="14"/>
  <c r="AL134" i="14"/>
  <c r="AK134" i="14"/>
  <c r="AJ134" i="14"/>
  <c r="AI134" i="14"/>
  <c r="AH134" i="14"/>
  <c r="AG134" i="14"/>
  <c r="AF134" i="14"/>
  <c r="AE134" i="14"/>
  <c r="AD134" i="14"/>
  <c r="AC134" i="14"/>
  <c r="AB134" i="14"/>
  <c r="AA134" i="14"/>
  <c r="Z134" i="14"/>
  <c r="Y134" i="14"/>
  <c r="X134" i="14"/>
  <c r="W134" i="14"/>
  <c r="V134" i="14"/>
  <c r="U134" i="14"/>
  <c r="T134" i="14"/>
  <c r="S134" i="14"/>
  <c r="R134" i="14"/>
  <c r="Q134" i="14"/>
  <c r="P134" i="14"/>
  <c r="O134" i="14"/>
  <c r="N134" i="14"/>
  <c r="M134" i="14"/>
  <c r="L134" i="14"/>
  <c r="K134" i="14"/>
  <c r="J134" i="14"/>
  <c r="I134" i="14"/>
  <c r="CE133" i="14"/>
  <c r="CD133" i="14"/>
  <c r="CC133" i="14"/>
  <c r="CB133" i="14"/>
  <c r="CA133" i="14"/>
  <c r="BZ133" i="14"/>
  <c r="BY133" i="14"/>
  <c r="BX133" i="14"/>
  <c r="BW133" i="14"/>
  <c r="BV133" i="14"/>
  <c r="BU133" i="14"/>
  <c r="BT133" i="14"/>
  <c r="BS133" i="14"/>
  <c r="BR133" i="14"/>
  <c r="BQ133" i="14"/>
  <c r="BP133" i="14"/>
  <c r="BO133" i="14"/>
  <c r="BN133" i="14"/>
  <c r="BM133" i="14"/>
  <c r="BL133" i="14"/>
  <c r="BK133" i="14"/>
  <c r="BJ133" i="14"/>
  <c r="BI133" i="14"/>
  <c r="BH133" i="14"/>
  <c r="BG133" i="14"/>
  <c r="BF133" i="14"/>
  <c r="BE133" i="14"/>
  <c r="BD133" i="14"/>
  <c r="BC133" i="14"/>
  <c r="BB133" i="14"/>
  <c r="BA133" i="14"/>
  <c r="AZ133" i="14"/>
  <c r="AY133" i="14"/>
  <c r="AX133" i="14"/>
  <c r="AW133" i="14"/>
  <c r="AV133" i="14"/>
  <c r="AU133" i="14"/>
  <c r="AT133" i="14"/>
  <c r="AS133" i="14"/>
  <c r="AR133" i="14"/>
  <c r="AQ133" i="14"/>
  <c r="AP133" i="14"/>
  <c r="AO133" i="14"/>
  <c r="AN133" i="14"/>
  <c r="AM133" i="14"/>
  <c r="AL133" i="14"/>
  <c r="AK133" i="14"/>
  <c r="AJ133" i="14"/>
  <c r="AI133" i="14"/>
  <c r="AH133" i="14"/>
  <c r="AG133" i="14"/>
  <c r="AF133" i="14"/>
  <c r="AE133" i="14"/>
  <c r="AD133" i="14"/>
  <c r="AC133" i="14"/>
  <c r="AB133" i="14"/>
  <c r="AA133" i="14"/>
  <c r="Z133" i="14"/>
  <c r="Y133" i="14"/>
  <c r="X133" i="14"/>
  <c r="W133" i="14"/>
  <c r="V133" i="14"/>
  <c r="U133" i="14"/>
  <c r="T133" i="14"/>
  <c r="S133" i="14"/>
  <c r="R133" i="14"/>
  <c r="Q133" i="14"/>
  <c r="P133" i="14"/>
  <c r="O133" i="14"/>
  <c r="N133" i="14"/>
  <c r="M133" i="14"/>
  <c r="L133" i="14"/>
  <c r="K133" i="14"/>
  <c r="J133" i="14"/>
  <c r="I133" i="14"/>
  <c r="CE132" i="14"/>
  <c r="CD132" i="14"/>
  <c r="CC132" i="14"/>
  <c r="CB132" i="14"/>
  <c r="CA132" i="14"/>
  <c r="BZ132" i="14"/>
  <c r="BY132" i="14"/>
  <c r="BX132" i="14"/>
  <c r="BW132" i="14"/>
  <c r="BV132" i="14"/>
  <c r="BU132" i="14"/>
  <c r="BT132" i="14"/>
  <c r="BS132" i="14"/>
  <c r="BR132" i="14"/>
  <c r="BQ132" i="14"/>
  <c r="BP132" i="14"/>
  <c r="BO132" i="14"/>
  <c r="BN132" i="14"/>
  <c r="BM132" i="14"/>
  <c r="BL132" i="14"/>
  <c r="BK132" i="14"/>
  <c r="BJ132" i="14"/>
  <c r="BI132" i="14"/>
  <c r="BH132" i="14"/>
  <c r="BG132" i="14"/>
  <c r="BF132" i="14"/>
  <c r="BE132" i="14"/>
  <c r="BD132" i="14"/>
  <c r="BC132" i="14"/>
  <c r="BB132" i="14"/>
  <c r="BA132" i="14"/>
  <c r="AZ132" i="14"/>
  <c r="AY132" i="14"/>
  <c r="AX132" i="14"/>
  <c r="AW132" i="14"/>
  <c r="AV132" i="14"/>
  <c r="AU132" i="14"/>
  <c r="AT132" i="14"/>
  <c r="AS132" i="14"/>
  <c r="AR132" i="14"/>
  <c r="AQ132" i="14"/>
  <c r="AP132" i="14"/>
  <c r="AO132" i="14"/>
  <c r="AN132" i="14"/>
  <c r="AM132" i="14"/>
  <c r="AL132" i="14"/>
  <c r="AK132" i="14"/>
  <c r="AJ132" i="14"/>
  <c r="AI132" i="14"/>
  <c r="AH132" i="14"/>
  <c r="AG132" i="14"/>
  <c r="AF132" i="14"/>
  <c r="AE132" i="14"/>
  <c r="AD132" i="14"/>
  <c r="AC132" i="14"/>
  <c r="AB132" i="14"/>
  <c r="AA132" i="14"/>
  <c r="Z132" i="14"/>
  <c r="Y132" i="14"/>
  <c r="X132" i="14"/>
  <c r="W132" i="14"/>
  <c r="V132" i="14"/>
  <c r="U132" i="14"/>
  <c r="T132" i="14"/>
  <c r="S132" i="14"/>
  <c r="R132" i="14"/>
  <c r="Q132" i="14"/>
  <c r="P132" i="14"/>
  <c r="O132" i="14"/>
  <c r="N132" i="14"/>
  <c r="M132" i="14"/>
  <c r="L132" i="14"/>
  <c r="K132" i="14"/>
  <c r="J132" i="14"/>
  <c r="I132" i="14"/>
  <c r="CE131" i="14"/>
  <c r="CD131" i="14"/>
  <c r="CC131" i="14"/>
  <c r="CB131" i="14"/>
  <c r="CA131" i="14"/>
  <c r="BZ131" i="14"/>
  <c r="BY131" i="14"/>
  <c r="BX131" i="14"/>
  <c r="BW131" i="14"/>
  <c r="BV131" i="14"/>
  <c r="BU131" i="14"/>
  <c r="BT131" i="14"/>
  <c r="BS131" i="14"/>
  <c r="BR131" i="14"/>
  <c r="BQ131" i="14"/>
  <c r="BP131" i="14"/>
  <c r="BO131" i="14"/>
  <c r="BN131" i="14"/>
  <c r="BM131" i="14"/>
  <c r="BL131" i="14"/>
  <c r="BK131" i="14"/>
  <c r="BJ131" i="14"/>
  <c r="BI131" i="14"/>
  <c r="BH131" i="14"/>
  <c r="BG131" i="14"/>
  <c r="BF131" i="14"/>
  <c r="BE131" i="14"/>
  <c r="BD131" i="14"/>
  <c r="BC131" i="14"/>
  <c r="BB131" i="14"/>
  <c r="BA131" i="14"/>
  <c r="AZ131" i="14"/>
  <c r="AY131" i="14"/>
  <c r="AX131" i="14"/>
  <c r="AW131" i="14"/>
  <c r="AV131" i="14"/>
  <c r="AU131" i="14"/>
  <c r="AT131" i="14"/>
  <c r="AS131" i="14"/>
  <c r="AR131" i="14"/>
  <c r="AQ131" i="14"/>
  <c r="AP131" i="14"/>
  <c r="AO131" i="14"/>
  <c r="AN131" i="14"/>
  <c r="AM131" i="14"/>
  <c r="AL131" i="14"/>
  <c r="AK131" i="14"/>
  <c r="AJ131" i="14"/>
  <c r="AI131" i="14"/>
  <c r="AH131" i="14"/>
  <c r="AG131" i="14"/>
  <c r="AF131" i="14"/>
  <c r="AE131" i="14"/>
  <c r="AD131" i="14"/>
  <c r="AC131" i="14"/>
  <c r="AB131" i="14"/>
  <c r="AA131" i="14"/>
  <c r="Z131" i="14"/>
  <c r="Y131" i="14"/>
  <c r="X131" i="14"/>
  <c r="W131" i="14"/>
  <c r="V131" i="14"/>
  <c r="U131" i="14"/>
  <c r="T131" i="14"/>
  <c r="S131" i="14"/>
  <c r="R131" i="14"/>
  <c r="Q131" i="14"/>
  <c r="P131" i="14"/>
  <c r="O131" i="14"/>
  <c r="N131" i="14"/>
  <c r="M131" i="14"/>
  <c r="L131" i="14"/>
  <c r="K131" i="14"/>
  <c r="J131" i="14"/>
  <c r="I131" i="14"/>
  <c r="CE130" i="14"/>
  <c r="CD130" i="14"/>
  <c r="CC130" i="14"/>
  <c r="CB130" i="14"/>
  <c r="CA130" i="14"/>
  <c r="BZ130" i="14"/>
  <c r="BY130" i="14"/>
  <c r="BX130" i="14"/>
  <c r="BW130" i="14"/>
  <c r="BV130" i="14"/>
  <c r="BU130" i="14"/>
  <c r="BT130" i="14"/>
  <c r="BS130" i="14"/>
  <c r="BR130" i="14"/>
  <c r="BQ130" i="14"/>
  <c r="BP130" i="14"/>
  <c r="BO130" i="14"/>
  <c r="BN130" i="14"/>
  <c r="BM130" i="14"/>
  <c r="BL130" i="14"/>
  <c r="BK130" i="14"/>
  <c r="BJ130" i="14"/>
  <c r="BI130" i="14"/>
  <c r="BH130" i="14"/>
  <c r="BG130" i="14"/>
  <c r="BF130" i="14"/>
  <c r="BE130" i="14"/>
  <c r="BD130" i="14"/>
  <c r="BC130" i="14"/>
  <c r="BB130" i="14"/>
  <c r="BA130" i="14"/>
  <c r="AZ130" i="14"/>
  <c r="AY130" i="14"/>
  <c r="AX130" i="14"/>
  <c r="AW130" i="14"/>
  <c r="AV130" i="14"/>
  <c r="AU130" i="14"/>
  <c r="AT130" i="14"/>
  <c r="AS130" i="14"/>
  <c r="AR130" i="14"/>
  <c r="AQ130" i="14"/>
  <c r="AP130" i="14"/>
  <c r="AO130" i="14"/>
  <c r="AN130" i="14"/>
  <c r="AM130" i="14"/>
  <c r="AL130" i="14"/>
  <c r="AK130" i="14"/>
  <c r="AJ130" i="14"/>
  <c r="AI130" i="14"/>
  <c r="AH130" i="14"/>
  <c r="AG130" i="14"/>
  <c r="AF130" i="14"/>
  <c r="AE130" i="14"/>
  <c r="AD130" i="14"/>
  <c r="AC130" i="14"/>
  <c r="AB130" i="14"/>
  <c r="AA130" i="14"/>
  <c r="Z130" i="14"/>
  <c r="Y130" i="14"/>
  <c r="X130" i="14"/>
  <c r="W130" i="14"/>
  <c r="V130" i="14"/>
  <c r="U130" i="14"/>
  <c r="T130" i="14"/>
  <c r="S130" i="14"/>
  <c r="R130" i="14"/>
  <c r="Q130" i="14"/>
  <c r="P130" i="14"/>
  <c r="O130" i="14"/>
  <c r="N130" i="14"/>
  <c r="M130" i="14"/>
  <c r="L130" i="14"/>
  <c r="K130" i="14"/>
  <c r="J130" i="14"/>
  <c r="I130" i="14"/>
  <c r="CE129" i="14"/>
  <c r="CD129" i="14"/>
  <c r="CC129" i="14"/>
  <c r="CB129" i="14"/>
  <c r="CA129" i="14"/>
  <c r="BZ129" i="14"/>
  <c r="BY129" i="14"/>
  <c r="BX129" i="14"/>
  <c r="BW129" i="14"/>
  <c r="BV129" i="14"/>
  <c r="BU129" i="14"/>
  <c r="BT129" i="14"/>
  <c r="BS129" i="14"/>
  <c r="BR129" i="14"/>
  <c r="BQ129" i="14"/>
  <c r="BP129" i="14"/>
  <c r="BO129" i="14"/>
  <c r="BN129" i="14"/>
  <c r="BM129" i="14"/>
  <c r="BL129" i="14"/>
  <c r="BK129" i="14"/>
  <c r="BJ129" i="14"/>
  <c r="BI129" i="14"/>
  <c r="BH129" i="14"/>
  <c r="BG129" i="14"/>
  <c r="BF129" i="14"/>
  <c r="BE129" i="14"/>
  <c r="BD129" i="14"/>
  <c r="BC129" i="14"/>
  <c r="BB129" i="14"/>
  <c r="BA129" i="14"/>
  <c r="AZ129" i="14"/>
  <c r="AY129" i="14"/>
  <c r="AX129" i="14"/>
  <c r="AW129" i="14"/>
  <c r="AV129" i="14"/>
  <c r="AU129" i="14"/>
  <c r="AT129" i="14"/>
  <c r="AS129" i="14"/>
  <c r="AR129" i="14"/>
  <c r="AQ129" i="14"/>
  <c r="AP129" i="14"/>
  <c r="AO129" i="14"/>
  <c r="AN129" i="14"/>
  <c r="AM129" i="14"/>
  <c r="AL129" i="14"/>
  <c r="AK129" i="14"/>
  <c r="AJ129" i="14"/>
  <c r="AI129" i="14"/>
  <c r="AH129" i="14"/>
  <c r="AG129" i="14"/>
  <c r="AF129" i="14"/>
  <c r="AE129" i="14"/>
  <c r="AD129" i="14"/>
  <c r="AC129" i="14"/>
  <c r="AB129" i="14"/>
  <c r="AA129" i="14"/>
  <c r="Z129" i="14"/>
  <c r="Y129" i="14"/>
  <c r="X129" i="14"/>
  <c r="W129" i="14"/>
  <c r="V129" i="14"/>
  <c r="U129" i="14"/>
  <c r="T129" i="14"/>
  <c r="S129" i="14"/>
  <c r="R129" i="14"/>
  <c r="Q129" i="14"/>
  <c r="P129" i="14"/>
  <c r="O129" i="14"/>
  <c r="N129" i="14"/>
  <c r="M129" i="14"/>
  <c r="L129" i="14"/>
  <c r="K129" i="14"/>
  <c r="J129" i="14"/>
  <c r="I129" i="14"/>
  <c r="CE128" i="14"/>
  <c r="CD128" i="14"/>
  <c r="CC128" i="14"/>
  <c r="CB128" i="14"/>
  <c r="CA128" i="14"/>
  <c r="BZ128" i="14"/>
  <c r="BY128" i="14"/>
  <c r="BX128" i="14"/>
  <c r="BW128" i="14"/>
  <c r="BV128" i="14"/>
  <c r="BU128" i="14"/>
  <c r="BT128" i="14"/>
  <c r="BS128" i="14"/>
  <c r="BR128" i="14"/>
  <c r="BQ128" i="14"/>
  <c r="BP128" i="14"/>
  <c r="BO128" i="14"/>
  <c r="BN128" i="14"/>
  <c r="BM128" i="14"/>
  <c r="BL128" i="14"/>
  <c r="BK128" i="14"/>
  <c r="BJ128" i="14"/>
  <c r="BI128" i="14"/>
  <c r="BH128" i="14"/>
  <c r="BG128" i="14"/>
  <c r="BF128" i="14"/>
  <c r="BE128" i="14"/>
  <c r="BD128" i="14"/>
  <c r="BC128" i="14"/>
  <c r="BB128" i="14"/>
  <c r="BA128" i="14"/>
  <c r="AZ128" i="14"/>
  <c r="AY128" i="14"/>
  <c r="AX128" i="14"/>
  <c r="AW128" i="14"/>
  <c r="AV128" i="14"/>
  <c r="AU128" i="14"/>
  <c r="AT128" i="14"/>
  <c r="AS128" i="14"/>
  <c r="AR128" i="14"/>
  <c r="AQ128" i="14"/>
  <c r="AP128" i="14"/>
  <c r="AO128" i="14"/>
  <c r="AN128" i="14"/>
  <c r="AM128" i="14"/>
  <c r="AL128" i="14"/>
  <c r="AK128" i="14"/>
  <c r="AJ128" i="14"/>
  <c r="AI128" i="14"/>
  <c r="AH128" i="14"/>
  <c r="AG128" i="14"/>
  <c r="AF128" i="14"/>
  <c r="AE128" i="14"/>
  <c r="AD128" i="14"/>
  <c r="AC128" i="14"/>
  <c r="AB128" i="14"/>
  <c r="AA128" i="14"/>
  <c r="Z128" i="14"/>
  <c r="Y128" i="14"/>
  <c r="X128" i="14"/>
  <c r="W128" i="14"/>
  <c r="V128" i="14"/>
  <c r="U128" i="14"/>
  <c r="T128" i="14"/>
  <c r="S128" i="14"/>
  <c r="R128" i="14"/>
  <c r="Q128" i="14"/>
  <c r="P128" i="14"/>
  <c r="O128" i="14"/>
  <c r="N128" i="14"/>
  <c r="M128" i="14"/>
  <c r="L128" i="14"/>
  <c r="K128" i="14"/>
  <c r="J128" i="14"/>
  <c r="I128" i="14"/>
  <c r="CE127" i="14"/>
  <c r="CD127" i="14"/>
  <c r="CC127" i="14"/>
  <c r="CB127" i="14"/>
  <c r="CA127" i="14"/>
  <c r="BZ127" i="14"/>
  <c r="BY127" i="14"/>
  <c r="BX127" i="14"/>
  <c r="BW127" i="14"/>
  <c r="BV127" i="14"/>
  <c r="BU127" i="14"/>
  <c r="BT127" i="14"/>
  <c r="BS127" i="14"/>
  <c r="BR127" i="14"/>
  <c r="BQ127" i="14"/>
  <c r="BP127" i="14"/>
  <c r="BO127" i="14"/>
  <c r="BN127" i="14"/>
  <c r="BM127" i="14"/>
  <c r="BL127" i="14"/>
  <c r="BK127" i="14"/>
  <c r="BJ127" i="14"/>
  <c r="BI127" i="14"/>
  <c r="BH127" i="14"/>
  <c r="BG127" i="14"/>
  <c r="BF127" i="14"/>
  <c r="BE127" i="14"/>
  <c r="BD127" i="14"/>
  <c r="BC127" i="14"/>
  <c r="BB127" i="14"/>
  <c r="BA127" i="14"/>
  <c r="AZ127" i="14"/>
  <c r="AY127" i="14"/>
  <c r="AX127" i="14"/>
  <c r="AW127" i="14"/>
  <c r="AV127" i="14"/>
  <c r="AU127" i="14"/>
  <c r="AT127" i="14"/>
  <c r="AS127" i="14"/>
  <c r="AR127" i="14"/>
  <c r="AQ127" i="14"/>
  <c r="AP127" i="14"/>
  <c r="AO127" i="14"/>
  <c r="AN127" i="14"/>
  <c r="AM127" i="14"/>
  <c r="AL127" i="14"/>
  <c r="AK127" i="14"/>
  <c r="AJ127" i="14"/>
  <c r="AI127" i="14"/>
  <c r="AH127" i="14"/>
  <c r="AG127" i="14"/>
  <c r="AF127" i="14"/>
  <c r="AE127" i="14"/>
  <c r="AD127" i="14"/>
  <c r="AC127" i="14"/>
  <c r="AB127" i="14"/>
  <c r="AA127" i="14"/>
  <c r="Z127" i="14"/>
  <c r="Y127" i="14"/>
  <c r="X127" i="14"/>
  <c r="W127" i="14"/>
  <c r="V127" i="14"/>
  <c r="U127" i="14"/>
  <c r="T127" i="14"/>
  <c r="S127" i="14"/>
  <c r="R127" i="14"/>
  <c r="Q127" i="14"/>
  <c r="P127" i="14"/>
  <c r="O127" i="14"/>
  <c r="N127" i="14"/>
  <c r="M127" i="14"/>
  <c r="L127" i="14"/>
  <c r="K127" i="14"/>
  <c r="J127" i="14"/>
  <c r="I127" i="14"/>
  <c r="CE126" i="14"/>
  <c r="CD126" i="14"/>
  <c r="CC126" i="14"/>
  <c r="CB126" i="14"/>
  <c r="CA126" i="14"/>
  <c r="BZ126" i="14"/>
  <c r="BY126" i="14"/>
  <c r="BX126" i="14"/>
  <c r="BW126" i="14"/>
  <c r="BV126" i="14"/>
  <c r="BU126" i="14"/>
  <c r="BT126" i="14"/>
  <c r="BS126" i="14"/>
  <c r="BR126" i="14"/>
  <c r="BQ126" i="14"/>
  <c r="BP126" i="14"/>
  <c r="BO126" i="14"/>
  <c r="BN126" i="14"/>
  <c r="BM126" i="14"/>
  <c r="BL126" i="14"/>
  <c r="BK126" i="14"/>
  <c r="BJ126" i="14"/>
  <c r="BI126" i="14"/>
  <c r="BH126" i="14"/>
  <c r="BG126" i="14"/>
  <c r="BF126" i="14"/>
  <c r="BE126" i="14"/>
  <c r="BD126" i="14"/>
  <c r="BC126" i="14"/>
  <c r="BB126" i="14"/>
  <c r="BA126" i="14"/>
  <c r="AZ126" i="14"/>
  <c r="AY126" i="14"/>
  <c r="AX126" i="14"/>
  <c r="AW126" i="14"/>
  <c r="AV126" i="14"/>
  <c r="AU126" i="14"/>
  <c r="AT126" i="14"/>
  <c r="AS126" i="14"/>
  <c r="AR126" i="14"/>
  <c r="AQ126" i="14"/>
  <c r="AP126" i="14"/>
  <c r="AO126" i="14"/>
  <c r="AN126" i="14"/>
  <c r="AM126" i="14"/>
  <c r="AL126" i="14"/>
  <c r="AK126" i="14"/>
  <c r="AJ126" i="14"/>
  <c r="AI126" i="14"/>
  <c r="AH126" i="14"/>
  <c r="AG126" i="14"/>
  <c r="AF126" i="14"/>
  <c r="AE126" i="14"/>
  <c r="AD126" i="14"/>
  <c r="AC126" i="14"/>
  <c r="AB126" i="14"/>
  <c r="AA126" i="14"/>
  <c r="Z126" i="14"/>
  <c r="Y126" i="14"/>
  <c r="X126" i="14"/>
  <c r="W126" i="14"/>
  <c r="V126" i="14"/>
  <c r="U126" i="14"/>
  <c r="T126" i="14"/>
  <c r="S126" i="14"/>
  <c r="R126" i="14"/>
  <c r="Q126" i="14"/>
  <c r="P126" i="14"/>
  <c r="O126" i="14"/>
  <c r="N126" i="14"/>
  <c r="M126" i="14"/>
  <c r="L126" i="14"/>
  <c r="K126" i="14"/>
  <c r="J126" i="14"/>
  <c r="I126" i="14"/>
  <c r="CE125" i="14"/>
  <c r="CD125" i="14"/>
  <c r="CC125" i="14"/>
  <c r="CB125" i="14"/>
  <c r="CA125" i="14"/>
  <c r="BZ125" i="14"/>
  <c r="BY125" i="14"/>
  <c r="BX125" i="14"/>
  <c r="BW125" i="14"/>
  <c r="BV125" i="14"/>
  <c r="BU125" i="14"/>
  <c r="BT125" i="14"/>
  <c r="BS125" i="14"/>
  <c r="BR125" i="14"/>
  <c r="BQ125" i="14"/>
  <c r="BP125" i="14"/>
  <c r="BO125" i="14"/>
  <c r="BN125" i="14"/>
  <c r="BM125" i="14"/>
  <c r="BL125" i="14"/>
  <c r="BK125" i="14"/>
  <c r="BJ125" i="14"/>
  <c r="BI125" i="14"/>
  <c r="BH125" i="14"/>
  <c r="BG125" i="14"/>
  <c r="BF125" i="14"/>
  <c r="BE125" i="14"/>
  <c r="BD125" i="14"/>
  <c r="BC125" i="14"/>
  <c r="BB125" i="14"/>
  <c r="BA125" i="14"/>
  <c r="AZ125" i="14"/>
  <c r="AY125" i="14"/>
  <c r="AX125" i="14"/>
  <c r="AW125" i="14"/>
  <c r="AV125" i="14"/>
  <c r="AU125" i="14"/>
  <c r="AT125" i="14"/>
  <c r="AS125" i="14"/>
  <c r="AR125" i="14"/>
  <c r="AQ125" i="14"/>
  <c r="AP125" i="14"/>
  <c r="AO125" i="14"/>
  <c r="AN125" i="14"/>
  <c r="AM125" i="14"/>
  <c r="AL125" i="14"/>
  <c r="AK125" i="14"/>
  <c r="AJ125" i="14"/>
  <c r="AI125" i="14"/>
  <c r="AH125" i="14"/>
  <c r="AG125" i="14"/>
  <c r="AF125" i="14"/>
  <c r="AE125" i="14"/>
  <c r="AD125" i="14"/>
  <c r="AC125" i="14"/>
  <c r="AB125" i="14"/>
  <c r="AA125" i="14"/>
  <c r="Z125" i="14"/>
  <c r="Y125" i="14"/>
  <c r="X125" i="14"/>
  <c r="W125" i="14"/>
  <c r="V125" i="14"/>
  <c r="U125" i="14"/>
  <c r="T125" i="14"/>
  <c r="S125" i="14"/>
  <c r="R125" i="14"/>
  <c r="Q125" i="14"/>
  <c r="P125" i="14"/>
  <c r="O125" i="14"/>
  <c r="N125" i="14"/>
  <c r="M125" i="14"/>
  <c r="L125" i="14"/>
  <c r="K125" i="14"/>
  <c r="J125" i="14"/>
  <c r="I125" i="14"/>
  <c r="CE124" i="14"/>
  <c r="CD124" i="14"/>
  <c r="CC124" i="14"/>
  <c r="CB124" i="14"/>
  <c r="CA124" i="14"/>
  <c r="BZ124" i="14"/>
  <c r="BY124" i="14"/>
  <c r="BX124" i="14"/>
  <c r="BW124" i="14"/>
  <c r="BV124" i="14"/>
  <c r="BU124" i="14"/>
  <c r="BT124" i="14"/>
  <c r="BS124" i="14"/>
  <c r="BR124" i="14"/>
  <c r="BQ124" i="14"/>
  <c r="BP124" i="14"/>
  <c r="BO124" i="14"/>
  <c r="BN124" i="14"/>
  <c r="BM124" i="14"/>
  <c r="BL124" i="14"/>
  <c r="BK124" i="14"/>
  <c r="BJ124" i="14"/>
  <c r="BI124" i="14"/>
  <c r="BH124" i="14"/>
  <c r="BG124" i="14"/>
  <c r="BF124" i="14"/>
  <c r="BE124" i="14"/>
  <c r="BD124" i="14"/>
  <c r="BC124" i="14"/>
  <c r="BB124" i="14"/>
  <c r="BA124" i="14"/>
  <c r="AZ124" i="14"/>
  <c r="AY124" i="14"/>
  <c r="AX124" i="14"/>
  <c r="AW124" i="14"/>
  <c r="AV124" i="14"/>
  <c r="AU124" i="14"/>
  <c r="AT124" i="14"/>
  <c r="AS124" i="14"/>
  <c r="AR124" i="14"/>
  <c r="AQ124" i="14"/>
  <c r="AP124" i="14"/>
  <c r="AO124" i="14"/>
  <c r="AN124" i="14"/>
  <c r="AM124" i="14"/>
  <c r="AL124" i="14"/>
  <c r="AK124" i="14"/>
  <c r="AJ124" i="14"/>
  <c r="AI124" i="14"/>
  <c r="AH124" i="14"/>
  <c r="AG124" i="14"/>
  <c r="AF124" i="14"/>
  <c r="AE124" i="14"/>
  <c r="AD124" i="14"/>
  <c r="AC124" i="14"/>
  <c r="AB124" i="14"/>
  <c r="AA124" i="14"/>
  <c r="Z124" i="14"/>
  <c r="Y124" i="14"/>
  <c r="X124" i="14"/>
  <c r="W124" i="14"/>
  <c r="V124" i="14"/>
  <c r="U124" i="14"/>
  <c r="T124" i="14"/>
  <c r="S124" i="14"/>
  <c r="R124" i="14"/>
  <c r="Q124" i="14"/>
  <c r="P124" i="14"/>
  <c r="O124" i="14"/>
  <c r="N124" i="14"/>
  <c r="M124" i="14"/>
  <c r="L124" i="14"/>
  <c r="K124" i="14"/>
  <c r="J124" i="14"/>
  <c r="I124" i="14"/>
  <c r="CE123" i="14"/>
  <c r="CD123" i="14"/>
  <c r="CC123" i="14"/>
  <c r="CB123" i="14"/>
  <c r="CA123" i="14"/>
  <c r="BZ123" i="14"/>
  <c r="BY123" i="14"/>
  <c r="BX123" i="14"/>
  <c r="BW123" i="14"/>
  <c r="BV123" i="14"/>
  <c r="BU123" i="14"/>
  <c r="BT123" i="14"/>
  <c r="BS123" i="14"/>
  <c r="BR123" i="14"/>
  <c r="BQ123" i="14"/>
  <c r="BP123" i="14"/>
  <c r="BO123" i="14"/>
  <c r="BN123" i="14"/>
  <c r="BM123" i="14"/>
  <c r="BL123" i="14"/>
  <c r="BK123" i="14"/>
  <c r="BJ123" i="14"/>
  <c r="BI123" i="14"/>
  <c r="BH123" i="14"/>
  <c r="BG123" i="14"/>
  <c r="BF123" i="14"/>
  <c r="BE123" i="14"/>
  <c r="BD123" i="14"/>
  <c r="BC123" i="14"/>
  <c r="BB123" i="14"/>
  <c r="BA123" i="14"/>
  <c r="AZ123" i="14"/>
  <c r="AY123" i="14"/>
  <c r="AX123" i="14"/>
  <c r="AW123" i="14"/>
  <c r="AV123" i="14"/>
  <c r="AU123" i="14"/>
  <c r="AT123" i="14"/>
  <c r="AS123" i="14"/>
  <c r="AR123" i="14"/>
  <c r="AQ123" i="14"/>
  <c r="AP123" i="14"/>
  <c r="AO123" i="14"/>
  <c r="AN123" i="14"/>
  <c r="AM123" i="14"/>
  <c r="AL123" i="14"/>
  <c r="AK123" i="14"/>
  <c r="AJ123" i="14"/>
  <c r="AI123" i="14"/>
  <c r="AH123" i="14"/>
  <c r="AG123" i="14"/>
  <c r="AF123" i="14"/>
  <c r="AE123" i="14"/>
  <c r="AD123" i="14"/>
  <c r="AC123" i="14"/>
  <c r="AB123" i="14"/>
  <c r="AA123" i="14"/>
  <c r="Z123" i="14"/>
  <c r="Y123" i="14"/>
  <c r="X123" i="14"/>
  <c r="W123" i="14"/>
  <c r="V123" i="14"/>
  <c r="U123" i="14"/>
  <c r="T123" i="14"/>
  <c r="S123" i="14"/>
  <c r="R123" i="14"/>
  <c r="Q123" i="14"/>
  <c r="P123" i="14"/>
  <c r="O123" i="14"/>
  <c r="N123" i="14"/>
  <c r="M123" i="14"/>
  <c r="L123" i="14"/>
  <c r="K123" i="14"/>
  <c r="J123" i="14"/>
  <c r="I123" i="14"/>
  <c r="CE122" i="14"/>
  <c r="CD122" i="14"/>
  <c r="CC122" i="14"/>
  <c r="CB122" i="14"/>
  <c r="CA122" i="14"/>
  <c r="BZ122" i="14"/>
  <c r="BY122" i="14"/>
  <c r="BX122" i="14"/>
  <c r="BW122" i="14"/>
  <c r="BV122" i="14"/>
  <c r="BU122" i="14"/>
  <c r="BT122" i="14"/>
  <c r="BS122" i="14"/>
  <c r="BR122" i="14"/>
  <c r="BQ122" i="14"/>
  <c r="BP122" i="14"/>
  <c r="BO122" i="14"/>
  <c r="BN122" i="14"/>
  <c r="BM122" i="14"/>
  <c r="BL122" i="14"/>
  <c r="BK122" i="14"/>
  <c r="BJ122" i="14"/>
  <c r="BI122" i="14"/>
  <c r="BH122" i="14"/>
  <c r="BG122" i="14"/>
  <c r="BF122" i="14"/>
  <c r="BE122" i="14"/>
  <c r="BD122" i="14"/>
  <c r="BC122" i="14"/>
  <c r="BB122" i="14"/>
  <c r="BA122" i="14"/>
  <c r="AZ122" i="14"/>
  <c r="AY122" i="14"/>
  <c r="AX122" i="14"/>
  <c r="AW122" i="14"/>
  <c r="AV122" i="14"/>
  <c r="AU122" i="14"/>
  <c r="AT122" i="14"/>
  <c r="AS122" i="14"/>
  <c r="AR122" i="14"/>
  <c r="AQ122" i="14"/>
  <c r="AP122" i="14"/>
  <c r="AO122" i="14"/>
  <c r="AN122" i="14"/>
  <c r="AM122" i="14"/>
  <c r="AL122" i="14"/>
  <c r="AK122" i="14"/>
  <c r="AJ122" i="14"/>
  <c r="AI122" i="14"/>
  <c r="AH122" i="14"/>
  <c r="AG122" i="14"/>
  <c r="AF122" i="14"/>
  <c r="AE122" i="14"/>
  <c r="AD122" i="14"/>
  <c r="AC122" i="14"/>
  <c r="AB122" i="14"/>
  <c r="AA122" i="14"/>
  <c r="Z122" i="14"/>
  <c r="Y122" i="14"/>
  <c r="X122" i="14"/>
  <c r="W122" i="14"/>
  <c r="V122" i="14"/>
  <c r="U122" i="14"/>
  <c r="T122" i="14"/>
  <c r="S122" i="14"/>
  <c r="R122" i="14"/>
  <c r="Q122" i="14"/>
  <c r="P122" i="14"/>
  <c r="O122" i="14"/>
  <c r="N122" i="14"/>
  <c r="M122" i="14"/>
  <c r="L122" i="14"/>
  <c r="K122" i="14"/>
  <c r="J122" i="14"/>
  <c r="I122" i="14"/>
  <c r="CE121" i="14"/>
  <c r="CD121" i="14"/>
  <c r="CC121" i="14"/>
  <c r="CB121" i="14"/>
  <c r="CA121" i="14"/>
  <c r="BZ121" i="14"/>
  <c r="BY121" i="14"/>
  <c r="BX121" i="14"/>
  <c r="BW121" i="14"/>
  <c r="BV121" i="14"/>
  <c r="BU121" i="14"/>
  <c r="BT121" i="14"/>
  <c r="BS121" i="14"/>
  <c r="BR121" i="14"/>
  <c r="BQ121" i="14"/>
  <c r="BP121" i="14"/>
  <c r="BO121" i="14"/>
  <c r="BN121" i="14"/>
  <c r="BM121" i="14"/>
  <c r="BL121" i="14"/>
  <c r="BK121" i="14"/>
  <c r="BJ121" i="14"/>
  <c r="BI121" i="14"/>
  <c r="BH121" i="14"/>
  <c r="BG121" i="14"/>
  <c r="BF121" i="14"/>
  <c r="BE121" i="14"/>
  <c r="BD121" i="14"/>
  <c r="BC121" i="14"/>
  <c r="BB121" i="14"/>
  <c r="BA121" i="14"/>
  <c r="AZ121" i="14"/>
  <c r="AY121" i="14"/>
  <c r="AX121" i="14"/>
  <c r="AW121" i="14"/>
  <c r="AV121" i="14"/>
  <c r="AU121" i="14"/>
  <c r="AT121" i="14"/>
  <c r="AS121" i="14"/>
  <c r="AR121" i="14"/>
  <c r="AQ121" i="14"/>
  <c r="AP121" i="14"/>
  <c r="AO121" i="14"/>
  <c r="AN121" i="14"/>
  <c r="AM121" i="14"/>
  <c r="AL121" i="14"/>
  <c r="AK121" i="14"/>
  <c r="AJ121" i="14"/>
  <c r="AI121" i="14"/>
  <c r="AH121" i="14"/>
  <c r="AG121" i="14"/>
  <c r="AF121" i="14"/>
  <c r="AE121" i="14"/>
  <c r="AD121" i="14"/>
  <c r="AC121" i="14"/>
  <c r="AB121" i="14"/>
  <c r="AA121" i="14"/>
  <c r="Z121" i="14"/>
  <c r="Y121" i="14"/>
  <c r="X121" i="14"/>
  <c r="W121" i="14"/>
  <c r="V121" i="14"/>
  <c r="U121" i="14"/>
  <c r="T121" i="14"/>
  <c r="S121" i="14"/>
  <c r="R121" i="14"/>
  <c r="Q121" i="14"/>
  <c r="P121" i="14"/>
  <c r="O121" i="14"/>
  <c r="N121" i="14"/>
  <c r="M121" i="14"/>
  <c r="L121" i="14"/>
  <c r="K121" i="14"/>
  <c r="J121" i="14"/>
  <c r="I121" i="14"/>
  <c r="CE120" i="14"/>
  <c r="CD120" i="14"/>
  <c r="CC120" i="14"/>
  <c r="CB120" i="14"/>
  <c r="CA120" i="14"/>
  <c r="BZ120" i="14"/>
  <c r="BY120" i="14"/>
  <c r="BX120" i="14"/>
  <c r="BW120" i="14"/>
  <c r="BV120" i="14"/>
  <c r="BU120" i="14"/>
  <c r="BT120" i="14"/>
  <c r="BS120" i="14"/>
  <c r="BR120" i="14"/>
  <c r="BQ120" i="14"/>
  <c r="BP120" i="14"/>
  <c r="BO120" i="14"/>
  <c r="BN120" i="14"/>
  <c r="BM120" i="14"/>
  <c r="BL120" i="14"/>
  <c r="BK120" i="14"/>
  <c r="BJ120" i="14"/>
  <c r="BI120" i="14"/>
  <c r="BH120" i="14"/>
  <c r="BG120" i="14"/>
  <c r="BF120" i="14"/>
  <c r="BE120" i="14"/>
  <c r="BD120" i="14"/>
  <c r="BC120" i="14"/>
  <c r="BB120" i="14"/>
  <c r="BA120" i="14"/>
  <c r="AZ120" i="14"/>
  <c r="AY120" i="14"/>
  <c r="AX120" i="14"/>
  <c r="AW120" i="14"/>
  <c r="AV120" i="14"/>
  <c r="AU120" i="14"/>
  <c r="AT120" i="14"/>
  <c r="AS120" i="14"/>
  <c r="AR120" i="14"/>
  <c r="AQ120" i="14"/>
  <c r="AP120" i="14"/>
  <c r="AO120" i="14"/>
  <c r="AN120" i="14"/>
  <c r="AM120" i="14"/>
  <c r="AL120" i="14"/>
  <c r="AK120" i="14"/>
  <c r="AJ120" i="14"/>
  <c r="AI120" i="14"/>
  <c r="AH120" i="14"/>
  <c r="AG120" i="14"/>
  <c r="AF120" i="14"/>
  <c r="AE120" i="14"/>
  <c r="AD120" i="14"/>
  <c r="AC120" i="14"/>
  <c r="AB120" i="14"/>
  <c r="AA120" i="14"/>
  <c r="Z120" i="14"/>
  <c r="Y120" i="14"/>
  <c r="X120" i="14"/>
  <c r="W120" i="14"/>
  <c r="V120" i="14"/>
  <c r="U120" i="14"/>
  <c r="T120" i="14"/>
  <c r="S120" i="14"/>
  <c r="R120" i="14"/>
  <c r="Q120" i="14"/>
  <c r="P120" i="14"/>
  <c r="O120" i="14"/>
  <c r="N120" i="14"/>
  <c r="M120" i="14"/>
  <c r="L120" i="14"/>
  <c r="K120" i="14"/>
  <c r="J120" i="14"/>
  <c r="I120" i="14"/>
  <c r="CE119" i="14"/>
  <c r="CD119" i="14"/>
  <c r="CC119" i="14"/>
  <c r="CB119" i="14"/>
  <c r="CA119" i="14"/>
  <c r="BZ119" i="14"/>
  <c r="BY119" i="14"/>
  <c r="BX119" i="14"/>
  <c r="BW119" i="14"/>
  <c r="BV119" i="14"/>
  <c r="BU119" i="14"/>
  <c r="BT119" i="14"/>
  <c r="BS119" i="14"/>
  <c r="BR119" i="14"/>
  <c r="BQ119" i="14"/>
  <c r="BP119" i="14"/>
  <c r="BO119" i="14"/>
  <c r="BN119" i="14"/>
  <c r="BM119" i="14"/>
  <c r="BL119" i="14"/>
  <c r="BK119" i="14"/>
  <c r="BJ119" i="14"/>
  <c r="BI119" i="14"/>
  <c r="BH119" i="14"/>
  <c r="BG119" i="14"/>
  <c r="BF119" i="14"/>
  <c r="BE119" i="14"/>
  <c r="BD119" i="14"/>
  <c r="BC119" i="14"/>
  <c r="BB119" i="14"/>
  <c r="BA119" i="14"/>
  <c r="AZ119" i="14"/>
  <c r="AY119" i="14"/>
  <c r="AX119" i="14"/>
  <c r="AW119" i="14"/>
  <c r="AV119" i="14"/>
  <c r="AU119" i="14"/>
  <c r="AT119" i="14"/>
  <c r="AS119" i="14"/>
  <c r="AR119" i="14"/>
  <c r="AQ119" i="14"/>
  <c r="AP119" i="14"/>
  <c r="AO119" i="14"/>
  <c r="AN119" i="14"/>
  <c r="AM119" i="14"/>
  <c r="AL119" i="14"/>
  <c r="AK119" i="14"/>
  <c r="AJ119" i="14"/>
  <c r="AI119" i="14"/>
  <c r="AH119" i="14"/>
  <c r="AG119" i="14"/>
  <c r="AF119" i="14"/>
  <c r="AE119" i="14"/>
  <c r="AD119" i="14"/>
  <c r="AC119" i="14"/>
  <c r="AB119" i="14"/>
  <c r="AA119" i="14"/>
  <c r="Z119" i="14"/>
  <c r="Y119" i="14"/>
  <c r="X119" i="14"/>
  <c r="W119" i="14"/>
  <c r="V119" i="14"/>
  <c r="U119" i="14"/>
  <c r="T119" i="14"/>
  <c r="S119" i="14"/>
  <c r="R119" i="14"/>
  <c r="Q119" i="14"/>
  <c r="P119" i="14"/>
  <c r="O119" i="14"/>
  <c r="N119" i="14"/>
  <c r="M119" i="14"/>
  <c r="L119" i="14"/>
  <c r="K119" i="14"/>
  <c r="J119" i="14"/>
  <c r="I119" i="14"/>
  <c r="CE118" i="14"/>
  <c r="CD118" i="14"/>
  <c r="CC118" i="14"/>
  <c r="CB118" i="14"/>
  <c r="CA118" i="14"/>
  <c r="BZ118" i="14"/>
  <c r="BY118" i="14"/>
  <c r="BX118" i="14"/>
  <c r="BW118" i="14"/>
  <c r="BV118" i="14"/>
  <c r="BU118" i="14"/>
  <c r="BT118" i="14"/>
  <c r="BS118" i="14"/>
  <c r="BR118" i="14"/>
  <c r="BQ118" i="14"/>
  <c r="BP118" i="14"/>
  <c r="BO118" i="14"/>
  <c r="BN118" i="14"/>
  <c r="BM118" i="14"/>
  <c r="BL118" i="14"/>
  <c r="BK118" i="14"/>
  <c r="BJ118" i="14"/>
  <c r="BI118" i="14"/>
  <c r="BH118" i="14"/>
  <c r="BG118" i="14"/>
  <c r="BF118" i="14"/>
  <c r="BE118" i="14"/>
  <c r="BD118" i="14"/>
  <c r="BC118" i="14"/>
  <c r="BB118" i="14"/>
  <c r="BA118" i="14"/>
  <c r="AZ118" i="14"/>
  <c r="AY118" i="14"/>
  <c r="AX118" i="14"/>
  <c r="AW118" i="14"/>
  <c r="AV118" i="14"/>
  <c r="AU118" i="14"/>
  <c r="AT118" i="14"/>
  <c r="AS118" i="14"/>
  <c r="AR118" i="14"/>
  <c r="AQ118" i="14"/>
  <c r="AP118" i="14"/>
  <c r="AO118" i="14"/>
  <c r="AN118" i="14"/>
  <c r="AM118" i="14"/>
  <c r="AL118" i="14"/>
  <c r="AK118" i="14"/>
  <c r="AJ118" i="14"/>
  <c r="AI118" i="14"/>
  <c r="AH118" i="14"/>
  <c r="AG118" i="14"/>
  <c r="AF118" i="14"/>
  <c r="AE118" i="14"/>
  <c r="AD118" i="14"/>
  <c r="AC118" i="14"/>
  <c r="AB118" i="14"/>
  <c r="AA118" i="14"/>
  <c r="Z118" i="14"/>
  <c r="Y118" i="14"/>
  <c r="X118" i="14"/>
  <c r="W118" i="14"/>
  <c r="V118" i="14"/>
  <c r="U118" i="14"/>
  <c r="T118" i="14"/>
  <c r="S118" i="14"/>
  <c r="R118" i="14"/>
  <c r="Q118" i="14"/>
  <c r="P118" i="14"/>
  <c r="O118" i="14"/>
  <c r="N118" i="14"/>
  <c r="M118" i="14"/>
  <c r="L118" i="14"/>
  <c r="K118" i="14"/>
  <c r="J118" i="14"/>
  <c r="I118" i="14"/>
  <c r="CE117" i="14"/>
  <c r="CD117" i="14"/>
  <c r="CC117" i="14"/>
  <c r="CB117" i="14"/>
  <c r="CA117" i="14"/>
  <c r="BZ117" i="14"/>
  <c r="BY117" i="14"/>
  <c r="BX117" i="14"/>
  <c r="BW117" i="14"/>
  <c r="BV117" i="14"/>
  <c r="BU117" i="14"/>
  <c r="BT117" i="14"/>
  <c r="BS117" i="14"/>
  <c r="BR117" i="14"/>
  <c r="BQ117" i="14"/>
  <c r="BP117" i="14"/>
  <c r="BO117" i="14"/>
  <c r="BN117" i="14"/>
  <c r="BM117" i="14"/>
  <c r="BL117" i="14"/>
  <c r="BK117" i="14"/>
  <c r="BJ117" i="14"/>
  <c r="BI117" i="14"/>
  <c r="BH117" i="14"/>
  <c r="BG117" i="14"/>
  <c r="BF117" i="14"/>
  <c r="BE117" i="14"/>
  <c r="BD117" i="14"/>
  <c r="BC117" i="14"/>
  <c r="BB117" i="14"/>
  <c r="BA117" i="14"/>
  <c r="AZ117" i="14"/>
  <c r="AY117" i="14"/>
  <c r="AX117" i="14"/>
  <c r="AW117" i="14"/>
  <c r="AV117" i="14"/>
  <c r="AU117" i="14"/>
  <c r="AT117" i="14"/>
  <c r="AS117" i="14"/>
  <c r="AR117" i="14"/>
  <c r="AQ117" i="14"/>
  <c r="AP117" i="14"/>
  <c r="AO117" i="14"/>
  <c r="AN117" i="14"/>
  <c r="AM117" i="14"/>
  <c r="AL117" i="14"/>
  <c r="AK117" i="14"/>
  <c r="AJ117" i="14"/>
  <c r="AI117" i="14"/>
  <c r="AH117" i="14"/>
  <c r="AG117" i="14"/>
  <c r="AF117" i="14"/>
  <c r="AE117" i="14"/>
  <c r="AD117" i="14"/>
  <c r="AC117" i="14"/>
  <c r="AB117" i="14"/>
  <c r="AA117" i="14"/>
  <c r="Z117" i="14"/>
  <c r="Y117" i="14"/>
  <c r="X117" i="14"/>
  <c r="W117" i="14"/>
  <c r="V117" i="14"/>
  <c r="U117" i="14"/>
  <c r="T117" i="14"/>
  <c r="S117" i="14"/>
  <c r="R117" i="14"/>
  <c r="Q117" i="14"/>
  <c r="P117" i="14"/>
  <c r="O117" i="14"/>
  <c r="N117" i="14"/>
  <c r="M117" i="14"/>
  <c r="L117" i="14"/>
  <c r="K117" i="14"/>
  <c r="J117" i="14"/>
  <c r="I117" i="14"/>
  <c r="CE116" i="14"/>
  <c r="CD116" i="14"/>
  <c r="CC116" i="14"/>
  <c r="CB116" i="14"/>
  <c r="CA116" i="14"/>
  <c r="BZ116" i="14"/>
  <c r="BY116" i="14"/>
  <c r="BX116" i="14"/>
  <c r="BW116" i="14"/>
  <c r="BV116" i="14"/>
  <c r="BU116" i="14"/>
  <c r="BT116" i="14"/>
  <c r="BS116" i="14"/>
  <c r="BR116" i="14"/>
  <c r="BQ116" i="14"/>
  <c r="BP116" i="14"/>
  <c r="BO116" i="14"/>
  <c r="BN116" i="14"/>
  <c r="BM116" i="14"/>
  <c r="BL116" i="14"/>
  <c r="BK116" i="14"/>
  <c r="BJ116" i="14"/>
  <c r="BI116" i="14"/>
  <c r="BH116" i="14"/>
  <c r="BG116" i="14"/>
  <c r="BF116" i="14"/>
  <c r="BE116" i="14"/>
  <c r="BD116" i="14"/>
  <c r="BC116" i="14"/>
  <c r="BB116" i="14"/>
  <c r="BA116" i="14"/>
  <c r="AZ116" i="14"/>
  <c r="AY116" i="14"/>
  <c r="AX116" i="14"/>
  <c r="AW116" i="14"/>
  <c r="AV116" i="14"/>
  <c r="AU116" i="14"/>
  <c r="AT116" i="14"/>
  <c r="AS116" i="14"/>
  <c r="AR116" i="14"/>
  <c r="AQ116" i="14"/>
  <c r="AP116" i="14"/>
  <c r="AO116" i="14"/>
  <c r="AN116" i="14"/>
  <c r="AM116" i="14"/>
  <c r="AL116" i="14"/>
  <c r="AK116" i="14"/>
  <c r="AJ116" i="14"/>
  <c r="AI116" i="14"/>
  <c r="AH116" i="14"/>
  <c r="AG116" i="14"/>
  <c r="AF116" i="14"/>
  <c r="AE116" i="14"/>
  <c r="AD116" i="14"/>
  <c r="AC116" i="14"/>
  <c r="AB116" i="14"/>
  <c r="AA116" i="14"/>
  <c r="Z116" i="14"/>
  <c r="Y116" i="14"/>
  <c r="X116" i="14"/>
  <c r="W116" i="14"/>
  <c r="V116" i="14"/>
  <c r="U116" i="14"/>
  <c r="T116" i="14"/>
  <c r="S116" i="14"/>
  <c r="R116" i="14"/>
  <c r="Q116" i="14"/>
  <c r="P116" i="14"/>
  <c r="O116" i="14"/>
  <c r="N116" i="14"/>
  <c r="M116" i="14"/>
  <c r="L116" i="14"/>
  <c r="K116" i="14"/>
  <c r="J116" i="14"/>
  <c r="I116" i="14"/>
  <c r="CE115" i="14"/>
  <c r="CD115" i="14"/>
  <c r="CC115" i="14"/>
  <c r="CB115" i="14"/>
  <c r="CA115" i="14"/>
  <c r="BZ115" i="14"/>
  <c r="BY115" i="14"/>
  <c r="BX115" i="14"/>
  <c r="BW115" i="14"/>
  <c r="BV115" i="14"/>
  <c r="BU115" i="14"/>
  <c r="BT115" i="14"/>
  <c r="BS115" i="14"/>
  <c r="BR115" i="14"/>
  <c r="BQ115" i="14"/>
  <c r="BP115" i="14"/>
  <c r="BO115" i="14"/>
  <c r="BN115" i="14"/>
  <c r="BM115" i="14"/>
  <c r="BL115" i="14"/>
  <c r="BK115" i="14"/>
  <c r="BJ115" i="14"/>
  <c r="BI115" i="14"/>
  <c r="BH115" i="14"/>
  <c r="BG115" i="14"/>
  <c r="BF115" i="14"/>
  <c r="BE115" i="14"/>
  <c r="BD115" i="14"/>
  <c r="BC115" i="14"/>
  <c r="BB115" i="14"/>
  <c r="BA115" i="14"/>
  <c r="AZ115" i="14"/>
  <c r="AY115" i="14"/>
  <c r="AX115" i="14"/>
  <c r="AW115" i="14"/>
  <c r="AV115" i="14"/>
  <c r="AU115" i="14"/>
  <c r="AT115" i="14"/>
  <c r="AS115" i="14"/>
  <c r="AR115" i="14"/>
  <c r="AQ115" i="14"/>
  <c r="AP115" i="14"/>
  <c r="AO115" i="14"/>
  <c r="AN115" i="14"/>
  <c r="AM115" i="14"/>
  <c r="AL115" i="14"/>
  <c r="AK115" i="14"/>
  <c r="AJ115" i="14"/>
  <c r="AI115" i="14"/>
  <c r="AH115" i="14"/>
  <c r="AG115" i="14"/>
  <c r="AF115" i="14"/>
  <c r="AE115" i="14"/>
  <c r="AD115" i="14"/>
  <c r="AC115" i="14"/>
  <c r="AB115" i="14"/>
  <c r="AA115" i="14"/>
  <c r="Z115" i="14"/>
  <c r="Y115" i="14"/>
  <c r="X115" i="14"/>
  <c r="W115" i="14"/>
  <c r="V115" i="14"/>
  <c r="U115" i="14"/>
  <c r="T115" i="14"/>
  <c r="S115" i="14"/>
  <c r="R115" i="14"/>
  <c r="Q115" i="14"/>
  <c r="P115" i="14"/>
  <c r="O115" i="14"/>
  <c r="N115" i="14"/>
  <c r="M115" i="14"/>
  <c r="L115" i="14"/>
  <c r="K115" i="14"/>
  <c r="J115" i="14"/>
  <c r="I115" i="14"/>
  <c r="CE114" i="14"/>
  <c r="CD114" i="14"/>
  <c r="CC114" i="14"/>
  <c r="CB114" i="14"/>
  <c r="CA114" i="14"/>
  <c r="BZ114" i="14"/>
  <c r="BY114" i="14"/>
  <c r="BX114" i="14"/>
  <c r="BW114" i="14"/>
  <c r="BV114" i="14"/>
  <c r="BU114" i="14"/>
  <c r="BT114" i="14"/>
  <c r="BS114" i="14"/>
  <c r="BR114" i="14"/>
  <c r="BQ114" i="14"/>
  <c r="BP114" i="14"/>
  <c r="BO114" i="14"/>
  <c r="BN114" i="14"/>
  <c r="BM114" i="14"/>
  <c r="BL114" i="14"/>
  <c r="BK114" i="14"/>
  <c r="BJ114" i="14"/>
  <c r="BI114" i="14"/>
  <c r="BH114" i="14"/>
  <c r="BG114" i="14"/>
  <c r="BF114" i="14"/>
  <c r="BE114" i="14"/>
  <c r="BD114" i="14"/>
  <c r="BC114" i="14"/>
  <c r="BB114" i="14"/>
  <c r="BA114" i="14"/>
  <c r="AZ114" i="14"/>
  <c r="AY114" i="14"/>
  <c r="AX114" i="14"/>
  <c r="AW114" i="14"/>
  <c r="AV114" i="14"/>
  <c r="AU114" i="14"/>
  <c r="AT114" i="14"/>
  <c r="AS114" i="14"/>
  <c r="AR114" i="14"/>
  <c r="AQ114" i="14"/>
  <c r="AP114" i="14"/>
  <c r="AO114" i="14"/>
  <c r="AN114" i="14"/>
  <c r="AM114" i="14"/>
  <c r="AL114" i="14"/>
  <c r="AK114" i="14"/>
  <c r="AJ114" i="14"/>
  <c r="AI114" i="14"/>
  <c r="AH114" i="14"/>
  <c r="AG114" i="14"/>
  <c r="AF114" i="14"/>
  <c r="AE114" i="14"/>
  <c r="AD114" i="14"/>
  <c r="AC114" i="14"/>
  <c r="AB114" i="14"/>
  <c r="AA114" i="14"/>
  <c r="Z114" i="14"/>
  <c r="Y114" i="14"/>
  <c r="X114" i="14"/>
  <c r="W114" i="14"/>
  <c r="V114" i="14"/>
  <c r="U114" i="14"/>
  <c r="T114" i="14"/>
  <c r="S114" i="14"/>
  <c r="R114" i="14"/>
  <c r="Q114" i="14"/>
  <c r="P114" i="14"/>
  <c r="O114" i="14"/>
  <c r="N114" i="14"/>
  <c r="M114" i="14"/>
  <c r="L114" i="14"/>
  <c r="K114" i="14"/>
  <c r="J114" i="14"/>
  <c r="I114" i="14"/>
  <c r="CE113" i="14"/>
  <c r="CD113" i="14"/>
  <c r="CC113" i="14"/>
  <c r="CB113" i="14"/>
  <c r="CA113" i="14"/>
  <c r="BZ113" i="14"/>
  <c r="BY113" i="14"/>
  <c r="BX113" i="14"/>
  <c r="BW113" i="14"/>
  <c r="BV113" i="14"/>
  <c r="BU113" i="14"/>
  <c r="BT113" i="14"/>
  <c r="BS113" i="14"/>
  <c r="BR113" i="14"/>
  <c r="BQ113" i="14"/>
  <c r="BP113" i="14"/>
  <c r="BO113" i="14"/>
  <c r="BN113" i="14"/>
  <c r="BM113" i="14"/>
  <c r="BL113" i="14"/>
  <c r="BK113" i="14"/>
  <c r="BJ113" i="14"/>
  <c r="BI113" i="14"/>
  <c r="BH113" i="14"/>
  <c r="BG113" i="14"/>
  <c r="BF113" i="14"/>
  <c r="BE113" i="14"/>
  <c r="BD113" i="14"/>
  <c r="BC113" i="14"/>
  <c r="BB113" i="14"/>
  <c r="BA113" i="14"/>
  <c r="AZ113" i="14"/>
  <c r="AY113" i="14"/>
  <c r="AX113" i="14"/>
  <c r="AW113" i="14"/>
  <c r="AV113" i="14"/>
  <c r="AU113" i="14"/>
  <c r="AT113" i="14"/>
  <c r="AS113" i="14"/>
  <c r="AR113" i="14"/>
  <c r="AQ113" i="14"/>
  <c r="AP113" i="14"/>
  <c r="AO113" i="14"/>
  <c r="AN113" i="14"/>
  <c r="AM113" i="14"/>
  <c r="AL113" i="14"/>
  <c r="AK113" i="14"/>
  <c r="AJ113" i="14"/>
  <c r="AI113" i="14"/>
  <c r="AH113" i="14"/>
  <c r="AG113" i="14"/>
  <c r="AF113" i="14"/>
  <c r="AE113" i="14"/>
  <c r="AD113" i="14"/>
  <c r="AC113" i="14"/>
  <c r="AB113" i="14"/>
  <c r="AA113" i="14"/>
  <c r="Z113" i="14"/>
  <c r="Y113" i="14"/>
  <c r="X113" i="14"/>
  <c r="W113" i="14"/>
  <c r="V113" i="14"/>
  <c r="U113" i="14"/>
  <c r="T113" i="14"/>
  <c r="S113" i="14"/>
  <c r="R113" i="14"/>
  <c r="Q113" i="14"/>
  <c r="P113" i="14"/>
  <c r="O113" i="14"/>
  <c r="N113" i="14"/>
  <c r="M113" i="14"/>
  <c r="L113" i="14"/>
  <c r="K113" i="14"/>
  <c r="J113" i="14"/>
  <c r="I113" i="14"/>
  <c r="CE112" i="14"/>
  <c r="CD112" i="14"/>
  <c r="CC112" i="14"/>
  <c r="CB112" i="14"/>
  <c r="CA112" i="14"/>
  <c r="BZ112" i="14"/>
  <c r="BY112" i="14"/>
  <c r="BX112" i="14"/>
  <c r="BW112" i="14"/>
  <c r="BV112" i="14"/>
  <c r="BU112" i="14"/>
  <c r="BT112" i="14"/>
  <c r="BS112" i="14"/>
  <c r="BR112" i="14"/>
  <c r="BQ112" i="14"/>
  <c r="BP112" i="14"/>
  <c r="BO112" i="14"/>
  <c r="BN112" i="14"/>
  <c r="BM112" i="14"/>
  <c r="BL112" i="14"/>
  <c r="BK112" i="14"/>
  <c r="BJ112" i="14"/>
  <c r="BI112" i="14"/>
  <c r="BH112" i="14"/>
  <c r="BG112" i="14"/>
  <c r="BF112" i="14"/>
  <c r="BE112" i="14"/>
  <c r="BD112" i="14"/>
  <c r="BC112" i="14"/>
  <c r="BB112" i="14"/>
  <c r="BA112" i="14"/>
  <c r="AZ112" i="14"/>
  <c r="AY112" i="14"/>
  <c r="AX112" i="14"/>
  <c r="AW112" i="14"/>
  <c r="AV112" i="14"/>
  <c r="AU112" i="14"/>
  <c r="AT112" i="14"/>
  <c r="AS112" i="14"/>
  <c r="AR112" i="14"/>
  <c r="AQ112" i="14"/>
  <c r="AP112" i="14"/>
  <c r="AO112" i="14"/>
  <c r="AN112" i="14"/>
  <c r="AM112" i="14"/>
  <c r="AL112" i="14"/>
  <c r="AK112" i="14"/>
  <c r="AJ112" i="14"/>
  <c r="AI112" i="14"/>
  <c r="AH112" i="14"/>
  <c r="AG112" i="14"/>
  <c r="AF112" i="14"/>
  <c r="AE112" i="14"/>
  <c r="AD112" i="14"/>
  <c r="AC112" i="14"/>
  <c r="AB112" i="14"/>
  <c r="AA112" i="14"/>
  <c r="Z112" i="14"/>
  <c r="Y112" i="14"/>
  <c r="X112" i="14"/>
  <c r="W112" i="14"/>
  <c r="V112" i="14"/>
  <c r="U112" i="14"/>
  <c r="T112" i="14"/>
  <c r="S112" i="14"/>
  <c r="R112" i="14"/>
  <c r="Q112" i="14"/>
  <c r="P112" i="14"/>
  <c r="O112" i="14"/>
  <c r="N112" i="14"/>
  <c r="M112" i="14"/>
  <c r="L112" i="14"/>
  <c r="K112" i="14"/>
  <c r="J112" i="14"/>
  <c r="I112" i="14"/>
  <c r="CE111" i="14"/>
  <c r="CD111" i="14"/>
  <c r="CC111" i="14"/>
  <c r="CB111" i="14"/>
  <c r="CA111" i="14"/>
  <c r="BZ111" i="14"/>
  <c r="BY111" i="14"/>
  <c r="BX111" i="14"/>
  <c r="BW111" i="14"/>
  <c r="BV111" i="14"/>
  <c r="BU111" i="14"/>
  <c r="BT111" i="14"/>
  <c r="BS111" i="14"/>
  <c r="BR111" i="14"/>
  <c r="BQ111" i="14"/>
  <c r="BP111" i="14"/>
  <c r="BO111" i="14"/>
  <c r="BN111" i="14"/>
  <c r="BM111" i="14"/>
  <c r="BL111" i="14"/>
  <c r="BK111" i="14"/>
  <c r="BJ111" i="14"/>
  <c r="BI111" i="14"/>
  <c r="BH111" i="14"/>
  <c r="BG111" i="14"/>
  <c r="BF111" i="14"/>
  <c r="BE111" i="14"/>
  <c r="BD111" i="14"/>
  <c r="BC111" i="14"/>
  <c r="BB111" i="14"/>
  <c r="BA111" i="14"/>
  <c r="AZ111" i="14"/>
  <c r="AY111" i="14"/>
  <c r="AX111" i="14"/>
  <c r="AW111" i="14"/>
  <c r="AV111" i="14"/>
  <c r="AU111" i="14"/>
  <c r="AT111" i="14"/>
  <c r="AS111" i="14"/>
  <c r="AR111" i="14"/>
  <c r="AQ111" i="14"/>
  <c r="AP111" i="14"/>
  <c r="AO111" i="14"/>
  <c r="AN111" i="14"/>
  <c r="AM111" i="14"/>
  <c r="AL111" i="14"/>
  <c r="AK111" i="14"/>
  <c r="AJ111" i="14"/>
  <c r="AI111" i="14"/>
  <c r="AH111" i="14"/>
  <c r="AG111" i="14"/>
  <c r="AF111" i="14"/>
  <c r="AE111" i="14"/>
  <c r="AD111" i="14"/>
  <c r="AC111" i="14"/>
  <c r="AB111" i="14"/>
  <c r="AA111" i="14"/>
  <c r="Z111" i="14"/>
  <c r="Y111" i="14"/>
  <c r="X111" i="14"/>
  <c r="W111" i="14"/>
  <c r="V111" i="14"/>
  <c r="U111" i="14"/>
  <c r="T111" i="14"/>
  <c r="S111" i="14"/>
  <c r="R111" i="14"/>
  <c r="Q111" i="14"/>
  <c r="P111" i="14"/>
  <c r="O111" i="14"/>
  <c r="N111" i="14"/>
  <c r="M111" i="14"/>
  <c r="L111" i="14"/>
  <c r="K111" i="14"/>
  <c r="J111" i="14"/>
  <c r="I111" i="14"/>
  <c r="CE110" i="14"/>
  <c r="CD110" i="14"/>
  <c r="CC110" i="14"/>
  <c r="CB110" i="14"/>
  <c r="CA110" i="14"/>
  <c r="BZ110" i="14"/>
  <c r="BY110" i="14"/>
  <c r="BX110" i="14"/>
  <c r="BW110" i="14"/>
  <c r="BV110" i="14"/>
  <c r="BU110" i="14"/>
  <c r="BT110" i="14"/>
  <c r="BS110" i="14"/>
  <c r="BR110" i="14"/>
  <c r="BQ110" i="14"/>
  <c r="BP110" i="14"/>
  <c r="BO110" i="14"/>
  <c r="BN110" i="14"/>
  <c r="BM110" i="14"/>
  <c r="BL110" i="14"/>
  <c r="BK110" i="14"/>
  <c r="BJ110" i="14"/>
  <c r="BI110" i="14"/>
  <c r="BH110" i="14"/>
  <c r="BG110" i="14"/>
  <c r="BF110" i="14"/>
  <c r="BE110" i="14"/>
  <c r="BD110" i="14"/>
  <c r="BC110" i="14"/>
  <c r="BB110" i="14"/>
  <c r="BA110" i="14"/>
  <c r="AZ110" i="14"/>
  <c r="AY110" i="14"/>
  <c r="AX110" i="14"/>
  <c r="AW110" i="14"/>
  <c r="AV110" i="14"/>
  <c r="AU110" i="14"/>
  <c r="AT110" i="14"/>
  <c r="AS110" i="14"/>
  <c r="AR110" i="14"/>
  <c r="AQ110" i="14"/>
  <c r="AP110" i="14"/>
  <c r="AO110" i="14"/>
  <c r="AN110" i="14"/>
  <c r="AM110" i="14"/>
  <c r="AL110" i="14"/>
  <c r="AK110" i="14"/>
  <c r="AJ110" i="14"/>
  <c r="AI110" i="14"/>
  <c r="AH110" i="14"/>
  <c r="AG110" i="14"/>
  <c r="AF110" i="14"/>
  <c r="AE110" i="14"/>
  <c r="AD110" i="14"/>
  <c r="AC110" i="14"/>
  <c r="AB110" i="14"/>
  <c r="AA110" i="14"/>
  <c r="Z110" i="14"/>
  <c r="Y110" i="14"/>
  <c r="X110" i="14"/>
  <c r="W110" i="14"/>
  <c r="V110" i="14"/>
  <c r="U110" i="14"/>
  <c r="T110" i="14"/>
  <c r="S110" i="14"/>
  <c r="R110" i="14"/>
  <c r="Q110" i="14"/>
  <c r="P110" i="14"/>
  <c r="O110" i="14"/>
  <c r="N110" i="14"/>
  <c r="M110" i="14"/>
  <c r="L110" i="14"/>
  <c r="K110" i="14"/>
  <c r="J110" i="14"/>
  <c r="I110" i="14"/>
  <c r="CE109" i="14"/>
  <c r="CD109" i="14"/>
  <c r="CC109" i="14"/>
  <c r="CB109" i="14"/>
  <c r="CA109" i="14"/>
  <c r="BZ109" i="14"/>
  <c r="BY109" i="14"/>
  <c r="BX109" i="14"/>
  <c r="BW109" i="14"/>
  <c r="BV109" i="14"/>
  <c r="BU109" i="14"/>
  <c r="BT109" i="14"/>
  <c r="BS109" i="14"/>
  <c r="BR109" i="14"/>
  <c r="BQ109" i="14"/>
  <c r="BP109" i="14"/>
  <c r="BO109" i="14"/>
  <c r="BN109" i="14"/>
  <c r="BM109" i="14"/>
  <c r="BL109" i="14"/>
  <c r="BK109" i="14"/>
  <c r="BJ109" i="14"/>
  <c r="BI109" i="14"/>
  <c r="BH109" i="14"/>
  <c r="BG109" i="14"/>
  <c r="BF109" i="14"/>
  <c r="BE109" i="14"/>
  <c r="BD109" i="14"/>
  <c r="BC109" i="14"/>
  <c r="BB109" i="14"/>
  <c r="BA109" i="14"/>
  <c r="AZ109" i="14"/>
  <c r="AY109" i="14"/>
  <c r="AX109" i="14"/>
  <c r="AW109" i="14"/>
  <c r="AV109" i="14"/>
  <c r="AU109" i="14"/>
  <c r="AT109" i="14"/>
  <c r="AS109" i="14"/>
  <c r="AR109" i="14"/>
  <c r="AQ109" i="14"/>
  <c r="AP109" i="14"/>
  <c r="AO109" i="14"/>
  <c r="AN109" i="14"/>
  <c r="AM109" i="14"/>
  <c r="AL109" i="14"/>
  <c r="AK109" i="14"/>
  <c r="AJ109" i="14"/>
  <c r="AI109" i="14"/>
  <c r="AH109" i="14"/>
  <c r="AG109" i="14"/>
  <c r="AF109" i="14"/>
  <c r="AE109" i="14"/>
  <c r="AD109" i="14"/>
  <c r="AC109" i="14"/>
  <c r="AB109" i="14"/>
  <c r="AA109" i="14"/>
  <c r="Z109" i="14"/>
  <c r="Y109" i="14"/>
  <c r="X109" i="14"/>
  <c r="W109" i="14"/>
  <c r="V109" i="14"/>
  <c r="U109" i="14"/>
  <c r="T109" i="14"/>
  <c r="S109" i="14"/>
  <c r="R109" i="14"/>
  <c r="Q109" i="14"/>
  <c r="P109" i="14"/>
  <c r="O109" i="14"/>
  <c r="N109" i="14"/>
  <c r="M109" i="14"/>
  <c r="L109" i="14"/>
  <c r="K109" i="14"/>
  <c r="J109" i="14"/>
  <c r="I109" i="14"/>
  <c r="CE108" i="14"/>
  <c r="CD108" i="14"/>
  <c r="CC108" i="14"/>
  <c r="CB108" i="14"/>
  <c r="CA108" i="14"/>
  <c r="BZ108" i="14"/>
  <c r="BY108" i="14"/>
  <c r="BX108" i="14"/>
  <c r="BW108" i="14"/>
  <c r="BV108" i="14"/>
  <c r="BU108" i="14"/>
  <c r="BT108" i="14"/>
  <c r="BS108" i="14"/>
  <c r="BR108" i="14"/>
  <c r="BQ108" i="14"/>
  <c r="BP108" i="14"/>
  <c r="BO108" i="14"/>
  <c r="BN108" i="14"/>
  <c r="BM108" i="14"/>
  <c r="BL108" i="14"/>
  <c r="BK108" i="14"/>
  <c r="BJ108" i="14"/>
  <c r="BI108" i="14"/>
  <c r="BH108" i="14"/>
  <c r="BG108" i="14"/>
  <c r="BF108" i="14"/>
  <c r="BE108" i="14"/>
  <c r="BD108" i="14"/>
  <c r="BC108" i="14"/>
  <c r="BB108" i="14"/>
  <c r="BA108" i="14"/>
  <c r="AZ108" i="14"/>
  <c r="AY108" i="14"/>
  <c r="AX108" i="14"/>
  <c r="AW108" i="14"/>
  <c r="AV108" i="14"/>
  <c r="AU108" i="14"/>
  <c r="AT108" i="14"/>
  <c r="AS108" i="14"/>
  <c r="AR108" i="14"/>
  <c r="AQ108" i="14"/>
  <c r="AP108" i="14"/>
  <c r="AO108" i="14"/>
  <c r="AN108" i="14"/>
  <c r="AM108" i="14"/>
  <c r="AL108" i="14"/>
  <c r="AK108" i="14"/>
  <c r="AJ108" i="14"/>
  <c r="AI108" i="14"/>
  <c r="AH108" i="14"/>
  <c r="AG108" i="14"/>
  <c r="AF108" i="14"/>
  <c r="AE108" i="14"/>
  <c r="AD108" i="14"/>
  <c r="AC108" i="14"/>
  <c r="AB108" i="14"/>
  <c r="AA108" i="14"/>
  <c r="Z108" i="14"/>
  <c r="Y108" i="14"/>
  <c r="X108" i="14"/>
  <c r="W108" i="14"/>
  <c r="V108" i="14"/>
  <c r="U108" i="14"/>
  <c r="T108" i="14"/>
  <c r="S108" i="14"/>
  <c r="R108" i="14"/>
  <c r="Q108" i="14"/>
  <c r="P108" i="14"/>
  <c r="O108" i="14"/>
  <c r="N108" i="14"/>
  <c r="M108" i="14"/>
  <c r="L108" i="14"/>
  <c r="K108" i="14"/>
  <c r="J108" i="14"/>
  <c r="I108" i="14"/>
  <c r="CE107" i="14"/>
  <c r="CD107" i="14"/>
  <c r="CC107" i="14"/>
  <c r="CB107" i="14"/>
  <c r="CA107" i="14"/>
  <c r="BZ107" i="14"/>
  <c r="BY107" i="14"/>
  <c r="BX107" i="14"/>
  <c r="BW107" i="14"/>
  <c r="BV107" i="14"/>
  <c r="BU107" i="14"/>
  <c r="BT107" i="14"/>
  <c r="BS107" i="14"/>
  <c r="BR107" i="14"/>
  <c r="BQ107" i="14"/>
  <c r="BP107" i="14"/>
  <c r="BO107" i="14"/>
  <c r="BN107" i="14"/>
  <c r="BM107" i="14"/>
  <c r="BL107" i="14"/>
  <c r="BK107" i="14"/>
  <c r="BJ107" i="14"/>
  <c r="BI107" i="14"/>
  <c r="BH107" i="14"/>
  <c r="BG107" i="14"/>
  <c r="BF107" i="14"/>
  <c r="BE107" i="14"/>
  <c r="BD107" i="14"/>
  <c r="BC107" i="14"/>
  <c r="BB107" i="14"/>
  <c r="BA107" i="14"/>
  <c r="AZ107" i="14"/>
  <c r="AY107" i="14"/>
  <c r="AX107" i="14"/>
  <c r="AW107" i="14"/>
  <c r="AV107" i="14"/>
  <c r="AU107" i="14"/>
  <c r="AT107" i="14"/>
  <c r="AS107" i="14"/>
  <c r="AR107" i="14"/>
  <c r="AQ107" i="14"/>
  <c r="AP107" i="14"/>
  <c r="AO107" i="14"/>
  <c r="AN107" i="14"/>
  <c r="AM107" i="14"/>
  <c r="AL107" i="14"/>
  <c r="AK107" i="14"/>
  <c r="AJ107" i="14"/>
  <c r="AI107" i="14"/>
  <c r="AH107" i="14"/>
  <c r="AG107" i="14"/>
  <c r="AF107" i="14"/>
  <c r="AE107" i="14"/>
  <c r="AD107" i="14"/>
  <c r="AC107" i="14"/>
  <c r="AB107" i="14"/>
  <c r="AA107" i="14"/>
  <c r="Z107" i="14"/>
  <c r="Y107" i="14"/>
  <c r="X107" i="14"/>
  <c r="W107" i="14"/>
  <c r="V107" i="14"/>
  <c r="U107" i="14"/>
  <c r="T107" i="14"/>
  <c r="S107" i="14"/>
  <c r="R107" i="14"/>
  <c r="Q107" i="14"/>
  <c r="P107" i="14"/>
  <c r="O107" i="14"/>
  <c r="N107" i="14"/>
  <c r="M107" i="14"/>
  <c r="L107" i="14"/>
  <c r="K107" i="14"/>
  <c r="J107" i="14"/>
  <c r="I107" i="14"/>
  <c r="CE106" i="14"/>
  <c r="CD106" i="14"/>
  <c r="CC106" i="14"/>
  <c r="CB106" i="14"/>
  <c r="CA106" i="14"/>
  <c r="BZ106" i="14"/>
  <c r="BY106" i="14"/>
  <c r="BX106" i="14"/>
  <c r="BW106" i="14"/>
  <c r="BV106" i="14"/>
  <c r="BU106" i="14"/>
  <c r="BT106" i="14"/>
  <c r="BS106" i="14"/>
  <c r="BR106" i="14"/>
  <c r="BQ106" i="14"/>
  <c r="BP106" i="14"/>
  <c r="BO106" i="14"/>
  <c r="BN106" i="14"/>
  <c r="BM106" i="14"/>
  <c r="BL106" i="14"/>
  <c r="BK106" i="14"/>
  <c r="BJ106" i="14"/>
  <c r="BI106" i="14"/>
  <c r="BH106" i="14"/>
  <c r="BG106" i="14"/>
  <c r="BF106" i="14"/>
  <c r="BE106" i="14"/>
  <c r="BD106" i="14"/>
  <c r="BC106" i="14"/>
  <c r="BB106" i="14"/>
  <c r="BA106" i="14"/>
  <c r="AZ106" i="14"/>
  <c r="AY106" i="14"/>
  <c r="AX106" i="14"/>
  <c r="AW106" i="14"/>
  <c r="AV106" i="14"/>
  <c r="AU106" i="14"/>
  <c r="AT106" i="14"/>
  <c r="AS106" i="14"/>
  <c r="AR106" i="14"/>
  <c r="AQ106" i="14"/>
  <c r="AP106" i="14"/>
  <c r="AO106" i="14"/>
  <c r="AN106" i="14"/>
  <c r="AM106" i="14"/>
  <c r="AL106" i="14"/>
  <c r="AK106" i="14"/>
  <c r="AJ106" i="14"/>
  <c r="AI106" i="14"/>
  <c r="AH106" i="14"/>
  <c r="AG106" i="14"/>
  <c r="AF106" i="14"/>
  <c r="AE106" i="14"/>
  <c r="AD106" i="14"/>
  <c r="AC106" i="14"/>
  <c r="AB106" i="14"/>
  <c r="AA106" i="14"/>
  <c r="Z106" i="14"/>
  <c r="Y106" i="14"/>
  <c r="X106" i="14"/>
  <c r="W106" i="14"/>
  <c r="V106" i="14"/>
  <c r="U106" i="14"/>
  <c r="T106" i="14"/>
  <c r="S106" i="14"/>
  <c r="R106" i="14"/>
  <c r="Q106" i="14"/>
  <c r="P106" i="14"/>
  <c r="O106" i="14"/>
  <c r="N106" i="14"/>
  <c r="M106" i="14"/>
  <c r="L106" i="14"/>
  <c r="K106" i="14"/>
  <c r="J106" i="14"/>
  <c r="I106" i="14"/>
  <c r="CE105" i="14"/>
  <c r="CD105" i="14"/>
  <c r="CC105" i="14"/>
  <c r="CB105" i="14"/>
  <c r="CA105" i="14"/>
  <c r="BZ105" i="14"/>
  <c r="BY105" i="14"/>
  <c r="BX105" i="14"/>
  <c r="BW105" i="14"/>
  <c r="BV105" i="14"/>
  <c r="BU105" i="14"/>
  <c r="BT105" i="14"/>
  <c r="BS105" i="14"/>
  <c r="BR105" i="14"/>
  <c r="BQ105" i="14"/>
  <c r="BP105" i="14"/>
  <c r="BO105" i="14"/>
  <c r="BN105" i="14"/>
  <c r="BM105" i="14"/>
  <c r="BL105" i="14"/>
  <c r="BK105" i="14"/>
  <c r="BJ105" i="14"/>
  <c r="BI105" i="14"/>
  <c r="BH105" i="14"/>
  <c r="BG105" i="14"/>
  <c r="BF105" i="14"/>
  <c r="BE105" i="14"/>
  <c r="BD105" i="14"/>
  <c r="BC105" i="14"/>
  <c r="BB105" i="14"/>
  <c r="BA105" i="14"/>
  <c r="AZ105" i="14"/>
  <c r="AY105" i="14"/>
  <c r="AX105" i="14"/>
  <c r="AW105" i="14"/>
  <c r="AV105" i="14"/>
  <c r="AU105" i="14"/>
  <c r="AT105" i="14"/>
  <c r="AS105" i="14"/>
  <c r="AR105" i="14"/>
  <c r="AQ105" i="14"/>
  <c r="AP105" i="14"/>
  <c r="AO105" i="14"/>
  <c r="AN105" i="14"/>
  <c r="AM105" i="14"/>
  <c r="AL105" i="14"/>
  <c r="AK105" i="14"/>
  <c r="AJ105" i="14"/>
  <c r="AI105" i="14"/>
  <c r="AH105" i="14"/>
  <c r="AG105" i="14"/>
  <c r="AF105" i="14"/>
  <c r="AE105" i="14"/>
  <c r="AD105" i="14"/>
  <c r="AC105" i="14"/>
  <c r="AB105" i="14"/>
  <c r="AA105" i="14"/>
  <c r="Z105" i="14"/>
  <c r="Y105" i="14"/>
  <c r="X105" i="14"/>
  <c r="W105" i="14"/>
  <c r="V105" i="14"/>
  <c r="U105" i="14"/>
  <c r="T105" i="14"/>
  <c r="S105" i="14"/>
  <c r="R105" i="14"/>
  <c r="Q105" i="14"/>
  <c r="P105" i="14"/>
  <c r="O105" i="14"/>
  <c r="N105" i="14"/>
  <c r="M105" i="14"/>
  <c r="L105" i="14"/>
  <c r="K105" i="14"/>
  <c r="J105" i="14"/>
  <c r="I105" i="14"/>
  <c r="CE104" i="14"/>
  <c r="CD104" i="14"/>
  <c r="CC104" i="14"/>
  <c r="CB104" i="14"/>
  <c r="CA104" i="14"/>
  <c r="BZ104" i="14"/>
  <c r="BY104" i="14"/>
  <c r="BX104" i="14"/>
  <c r="BW104" i="14"/>
  <c r="BV104" i="14"/>
  <c r="BU104" i="14"/>
  <c r="BT104" i="14"/>
  <c r="BS104" i="14"/>
  <c r="BR104" i="14"/>
  <c r="BQ104" i="14"/>
  <c r="BP104" i="14"/>
  <c r="BO104" i="14"/>
  <c r="BN104" i="14"/>
  <c r="BM104" i="14"/>
  <c r="BL104" i="14"/>
  <c r="BK104" i="14"/>
  <c r="BJ104" i="14"/>
  <c r="BI104" i="14"/>
  <c r="BH104" i="14"/>
  <c r="BG104" i="14"/>
  <c r="BF104" i="14"/>
  <c r="BE104" i="14"/>
  <c r="BD104" i="14"/>
  <c r="BC104" i="14"/>
  <c r="BB104" i="14"/>
  <c r="BA104" i="14"/>
  <c r="AZ104" i="14"/>
  <c r="AY104" i="14"/>
  <c r="AX104" i="14"/>
  <c r="AW104" i="14"/>
  <c r="AV104" i="14"/>
  <c r="AU104" i="14"/>
  <c r="AT104" i="14"/>
  <c r="AS104" i="14"/>
  <c r="AR104" i="14"/>
  <c r="AQ104" i="14"/>
  <c r="AP104" i="14"/>
  <c r="AO104" i="14"/>
  <c r="AN104" i="14"/>
  <c r="AM104" i="14"/>
  <c r="AL104" i="14"/>
  <c r="AK104" i="14"/>
  <c r="AJ104" i="14"/>
  <c r="AI104" i="14"/>
  <c r="AH104" i="14"/>
  <c r="AG104" i="14"/>
  <c r="AF104" i="14"/>
  <c r="AE104" i="14"/>
  <c r="AD104" i="14"/>
  <c r="AC104" i="14"/>
  <c r="AB104" i="14"/>
  <c r="AA104" i="14"/>
  <c r="Z104" i="14"/>
  <c r="Y104" i="14"/>
  <c r="X104" i="14"/>
  <c r="W104" i="14"/>
  <c r="V104" i="14"/>
  <c r="U104" i="14"/>
  <c r="T104" i="14"/>
  <c r="S104" i="14"/>
  <c r="R104" i="14"/>
  <c r="Q104" i="14"/>
  <c r="P104" i="14"/>
  <c r="O104" i="14"/>
  <c r="N104" i="14"/>
  <c r="M104" i="14"/>
  <c r="L104" i="14"/>
  <c r="K104" i="14"/>
  <c r="J104" i="14"/>
  <c r="I104" i="14"/>
  <c r="CE103" i="14"/>
  <c r="CD103" i="14"/>
  <c r="CC103" i="14"/>
  <c r="CB103" i="14"/>
  <c r="CA103" i="14"/>
  <c r="BZ103" i="14"/>
  <c r="BY103" i="14"/>
  <c r="BX103" i="14"/>
  <c r="BW103" i="14"/>
  <c r="BV103" i="14"/>
  <c r="BU103" i="14"/>
  <c r="BT103" i="14"/>
  <c r="BS103" i="14"/>
  <c r="BR103" i="14"/>
  <c r="BQ103" i="14"/>
  <c r="BP103" i="14"/>
  <c r="BO103" i="14"/>
  <c r="BN103" i="14"/>
  <c r="BM103" i="14"/>
  <c r="BL103" i="14"/>
  <c r="BK103" i="14"/>
  <c r="BJ103" i="14"/>
  <c r="BI103" i="14"/>
  <c r="BH103" i="14"/>
  <c r="BG103" i="14"/>
  <c r="BF103" i="14"/>
  <c r="BE103" i="14"/>
  <c r="BD103" i="14"/>
  <c r="BC103" i="14"/>
  <c r="BB103" i="14"/>
  <c r="BA103" i="14"/>
  <c r="AZ103" i="14"/>
  <c r="AY103" i="14"/>
  <c r="AX103" i="14"/>
  <c r="AW103" i="14"/>
  <c r="AV103" i="14"/>
  <c r="AU103" i="14"/>
  <c r="AT103" i="14"/>
  <c r="AS103" i="14"/>
  <c r="AR103" i="14"/>
  <c r="AQ103" i="14"/>
  <c r="AP103" i="14"/>
  <c r="AO103" i="14"/>
  <c r="AN103" i="14"/>
  <c r="AM103" i="14"/>
  <c r="AL103" i="14"/>
  <c r="AK103" i="14"/>
  <c r="AJ103" i="14"/>
  <c r="AI103" i="14"/>
  <c r="AH103" i="14"/>
  <c r="AG103" i="14"/>
  <c r="AF103" i="14"/>
  <c r="AE103" i="14"/>
  <c r="AD103" i="14"/>
  <c r="AC103" i="14"/>
  <c r="AB103" i="14"/>
  <c r="AA103" i="14"/>
  <c r="Z103" i="14"/>
  <c r="Y103" i="14"/>
  <c r="X103" i="14"/>
  <c r="W103" i="14"/>
  <c r="V103" i="14"/>
  <c r="U103" i="14"/>
  <c r="T103" i="14"/>
  <c r="S103" i="14"/>
  <c r="R103" i="14"/>
  <c r="Q103" i="14"/>
  <c r="P103" i="14"/>
  <c r="O103" i="14"/>
  <c r="N103" i="14"/>
  <c r="M103" i="14"/>
  <c r="L103" i="14"/>
  <c r="K103" i="14"/>
  <c r="J103" i="14"/>
  <c r="I103" i="14"/>
  <c r="CE102" i="14"/>
  <c r="CD102" i="14"/>
  <c r="CC102" i="14"/>
  <c r="CB102" i="14"/>
  <c r="CA102" i="14"/>
  <c r="BZ102" i="14"/>
  <c r="BY102" i="14"/>
  <c r="BX102" i="14"/>
  <c r="BW102" i="14"/>
  <c r="BV102" i="14"/>
  <c r="BU102" i="14"/>
  <c r="BT102" i="14"/>
  <c r="BS102" i="14"/>
  <c r="BR102" i="14"/>
  <c r="BQ102" i="14"/>
  <c r="BP102" i="14"/>
  <c r="BO102" i="14"/>
  <c r="BN102" i="14"/>
  <c r="BM102" i="14"/>
  <c r="BL102" i="14"/>
  <c r="BK102" i="14"/>
  <c r="BJ102" i="14"/>
  <c r="BI102" i="14"/>
  <c r="BH102" i="14"/>
  <c r="BG102" i="14"/>
  <c r="BF102" i="14"/>
  <c r="BE102" i="14"/>
  <c r="BD102" i="14"/>
  <c r="BC102" i="14"/>
  <c r="BB102" i="14"/>
  <c r="BA102" i="14"/>
  <c r="AZ102" i="14"/>
  <c r="AY102" i="14"/>
  <c r="AX102" i="14"/>
  <c r="AW102" i="14"/>
  <c r="AV102" i="14"/>
  <c r="AU102" i="14"/>
  <c r="AT102" i="14"/>
  <c r="AS102" i="14"/>
  <c r="AR102" i="14"/>
  <c r="AQ102" i="14"/>
  <c r="AP102" i="14"/>
  <c r="AO102" i="14"/>
  <c r="AN102" i="14"/>
  <c r="AM102" i="14"/>
  <c r="AL102" i="14"/>
  <c r="AK102" i="14"/>
  <c r="AJ102" i="14"/>
  <c r="AI102" i="14"/>
  <c r="AH102" i="14"/>
  <c r="AG102" i="14"/>
  <c r="AF102" i="14"/>
  <c r="AE102" i="14"/>
  <c r="AD102" i="14"/>
  <c r="AC102" i="14"/>
  <c r="AB102" i="14"/>
  <c r="AA102" i="14"/>
  <c r="Z102" i="14"/>
  <c r="Y102" i="14"/>
  <c r="X102" i="14"/>
  <c r="W102" i="14"/>
  <c r="V102" i="14"/>
  <c r="U102" i="14"/>
  <c r="T102" i="14"/>
  <c r="S102" i="14"/>
  <c r="R102" i="14"/>
  <c r="Q102" i="14"/>
  <c r="P102" i="14"/>
  <c r="O102" i="14"/>
  <c r="N102" i="14"/>
  <c r="M102" i="14"/>
  <c r="L102" i="14"/>
  <c r="K102" i="14"/>
  <c r="J102" i="14"/>
  <c r="I102" i="14"/>
  <c r="CE101" i="14"/>
  <c r="CD101" i="14"/>
  <c r="CC101" i="14"/>
  <c r="CB101" i="14"/>
  <c r="CA101" i="14"/>
  <c r="BZ101" i="14"/>
  <c r="BY101" i="14"/>
  <c r="BX101" i="14"/>
  <c r="BW101" i="14"/>
  <c r="BV101" i="14"/>
  <c r="BU101" i="14"/>
  <c r="BT101" i="14"/>
  <c r="BS101" i="14"/>
  <c r="BR101" i="14"/>
  <c r="BQ101" i="14"/>
  <c r="BP101" i="14"/>
  <c r="BO101" i="14"/>
  <c r="BN101" i="14"/>
  <c r="BM101" i="14"/>
  <c r="BL101" i="14"/>
  <c r="BK101" i="14"/>
  <c r="BJ101" i="14"/>
  <c r="BI101" i="14"/>
  <c r="BH101" i="14"/>
  <c r="BG101" i="14"/>
  <c r="BF101" i="14"/>
  <c r="BE101" i="14"/>
  <c r="BD101" i="14"/>
  <c r="BC101" i="14"/>
  <c r="BB101" i="14"/>
  <c r="BA101" i="14"/>
  <c r="AZ101" i="14"/>
  <c r="AY101" i="14"/>
  <c r="AX101" i="14"/>
  <c r="AW101" i="14"/>
  <c r="AV101" i="14"/>
  <c r="AU101" i="14"/>
  <c r="AT101" i="14"/>
  <c r="AS101" i="14"/>
  <c r="AR101" i="14"/>
  <c r="AQ101" i="14"/>
  <c r="AP101" i="14"/>
  <c r="AO101" i="14"/>
  <c r="AN101" i="14"/>
  <c r="AM101" i="14"/>
  <c r="AL101" i="14"/>
  <c r="AK101" i="14"/>
  <c r="AJ101" i="14"/>
  <c r="AI101" i="14"/>
  <c r="AH101" i="14"/>
  <c r="AG101" i="14"/>
  <c r="AF101" i="14"/>
  <c r="AE101" i="14"/>
  <c r="AD101" i="14"/>
  <c r="AC101" i="14"/>
  <c r="AB101" i="14"/>
  <c r="AA101" i="14"/>
  <c r="Z101" i="14"/>
  <c r="Y101" i="14"/>
  <c r="X101" i="14"/>
  <c r="W101" i="14"/>
  <c r="V101" i="14"/>
  <c r="U101" i="14"/>
  <c r="T101" i="14"/>
  <c r="S101" i="14"/>
  <c r="R101" i="14"/>
  <c r="Q101" i="14"/>
  <c r="P101" i="14"/>
  <c r="O101" i="14"/>
  <c r="N101" i="14"/>
  <c r="M101" i="14"/>
  <c r="L101" i="14"/>
  <c r="K101" i="14"/>
  <c r="J101" i="14"/>
  <c r="I101" i="14"/>
  <c r="B99" i="12"/>
  <c r="F99" i="12" s="1"/>
  <c r="B98" i="12"/>
  <c r="F98" i="12" s="1"/>
  <c r="B97" i="12"/>
  <c r="F97" i="12" s="1"/>
  <c r="B96" i="12"/>
  <c r="F96" i="12" s="1"/>
  <c r="B95" i="12"/>
  <c r="F95" i="12" s="1"/>
  <c r="B94" i="12"/>
  <c r="F94" i="12" s="1"/>
  <c r="B93" i="12"/>
  <c r="F93" i="12" s="1"/>
  <c r="B92" i="12"/>
  <c r="F92" i="12" s="1"/>
  <c r="B91" i="12"/>
  <c r="F91" i="12" s="1"/>
  <c r="B90" i="12"/>
  <c r="F90" i="12" s="1"/>
  <c r="B89" i="12"/>
  <c r="F89" i="12" s="1"/>
  <c r="B88" i="12"/>
  <c r="F88" i="12" s="1"/>
  <c r="B87" i="12"/>
  <c r="F87" i="12" s="1"/>
  <c r="B86" i="12"/>
  <c r="F86" i="12" s="1"/>
  <c r="B85" i="12"/>
  <c r="F85" i="12" s="1"/>
  <c r="B84" i="12"/>
  <c r="F84" i="12" s="1"/>
  <c r="B83" i="12"/>
  <c r="F83" i="12" s="1"/>
  <c r="B82" i="12"/>
  <c r="F82" i="12" s="1"/>
  <c r="B81" i="12"/>
  <c r="F81" i="12" s="1"/>
  <c r="B80" i="12"/>
  <c r="F80" i="12" s="1"/>
  <c r="B79" i="12"/>
  <c r="F79" i="12" s="1"/>
  <c r="B78" i="12"/>
  <c r="F78" i="12" s="1"/>
  <c r="B77" i="12"/>
  <c r="F77" i="12" s="1"/>
  <c r="B76" i="12"/>
  <c r="F76" i="12" s="1"/>
  <c r="B75" i="12"/>
  <c r="F75" i="12" s="1"/>
  <c r="B74" i="12"/>
  <c r="F74" i="12" s="1"/>
  <c r="B73" i="12"/>
  <c r="F73" i="12" s="1"/>
  <c r="D8" i="12"/>
  <c r="D91" i="13" a="1"/>
  <c r="D97" i="13" s="1"/>
  <c r="D92" i="13"/>
  <c r="D93" i="13"/>
  <c r="D94" i="13"/>
  <c r="D95" i="13"/>
  <c r="D96" i="13"/>
  <c r="D98" i="13"/>
  <c r="D100" i="13"/>
  <c r="D101" i="13"/>
  <c r="D102" i="13"/>
  <c r="D103" i="13"/>
  <c r="D104" i="13"/>
  <c r="D106" i="13"/>
  <c r="D108" i="13"/>
  <c r="D109" i="13"/>
  <c r="D110" i="13"/>
  <c r="D111" i="13"/>
  <c r="D112" i="13"/>
  <c r="D114" i="13"/>
  <c r="D116" i="13"/>
  <c r="D117" i="13"/>
  <c r="D118" i="13"/>
  <c r="D119" i="13"/>
  <c r="D120" i="13"/>
  <c r="D122" i="13"/>
  <c r="D124" i="13"/>
  <c r="D125" i="13"/>
  <c r="D126" i="13"/>
  <c r="D127" i="13"/>
  <c r="D128" i="13"/>
  <c r="D130" i="13"/>
  <c r="D132" i="13"/>
  <c r="D133" i="13"/>
  <c r="D134" i="13"/>
  <c r="D135" i="13"/>
  <c r="D136" i="13"/>
  <c r="D138" i="13"/>
  <c r="D140" i="13"/>
  <c r="D141" i="13"/>
  <c r="D142" i="13"/>
  <c r="D143" i="13"/>
  <c r="D144" i="13"/>
  <c r="D146" i="13"/>
  <c r="D148" i="13"/>
  <c r="D149" i="13"/>
  <c r="D150" i="13"/>
  <c r="D151" i="13"/>
  <c r="D152" i="13"/>
  <c r="E91" i="13" a="1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F91" i="13" a="1"/>
  <c r="F94" i="13"/>
  <c r="F95" i="13"/>
  <c r="F96" i="13"/>
  <c r="F97" i="13"/>
  <c r="F98" i="13"/>
  <c r="F102" i="13"/>
  <c r="F104" i="13"/>
  <c r="F105" i="13"/>
  <c r="F106" i="13"/>
  <c r="F110" i="13"/>
  <c r="F111" i="13"/>
  <c r="F112" i="13"/>
  <c r="F113" i="13"/>
  <c r="F118" i="13"/>
  <c r="F119" i="13"/>
  <c r="F120" i="13"/>
  <c r="F121" i="13"/>
  <c r="F122" i="13"/>
  <c r="F126" i="13"/>
  <c r="F127" i="13"/>
  <c r="F129" i="13"/>
  <c r="F130" i="13"/>
  <c r="F134" i="13"/>
  <c r="F135" i="13"/>
  <c r="F136" i="13"/>
  <c r="F137" i="13"/>
  <c r="F138" i="13"/>
  <c r="F143" i="13"/>
  <c r="F144" i="13"/>
  <c r="F145" i="13"/>
  <c r="F146" i="13"/>
  <c r="F150" i="13"/>
  <c r="F151" i="13"/>
  <c r="F152" i="13"/>
  <c r="G91" i="13" a="1"/>
  <c r="G91" i="13"/>
  <c r="G95" i="13"/>
  <c r="G96" i="13"/>
  <c r="G97" i="13"/>
  <c r="G98" i="13"/>
  <c r="G99" i="13"/>
  <c r="G103" i="13"/>
  <c r="G104" i="13"/>
  <c r="G105" i="13"/>
  <c r="G106" i="13"/>
  <c r="G107" i="13"/>
  <c r="G111" i="13"/>
  <c r="G112" i="13"/>
  <c r="G113" i="13"/>
  <c r="G114" i="13"/>
  <c r="G115" i="13"/>
  <c r="G119" i="13"/>
  <c r="G120" i="13"/>
  <c r="G121" i="13"/>
  <c r="G122" i="13"/>
  <c r="G123" i="13"/>
  <c r="G127" i="13"/>
  <c r="G128" i="13"/>
  <c r="G129" i="13"/>
  <c r="G130" i="13"/>
  <c r="G131" i="13"/>
  <c r="G135" i="13"/>
  <c r="G136" i="13"/>
  <c r="G137" i="13"/>
  <c r="G138" i="13"/>
  <c r="G139" i="13"/>
  <c r="G143" i="13"/>
  <c r="G144" i="13"/>
  <c r="G145" i="13"/>
  <c r="G146" i="13"/>
  <c r="G147" i="13"/>
  <c r="G151" i="13"/>
  <c r="G152" i="13"/>
  <c r="H91" i="13" a="1"/>
  <c r="H91" i="13" s="1"/>
  <c r="H96" i="13"/>
  <c r="H97" i="13"/>
  <c r="H98" i="13"/>
  <c r="H99" i="13"/>
  <c r="H100" i="13"/>
  <c r="H104" i="13"/>
  <c r="H107" i="13"/>
  <c r="H108" i="13"/>
  <c r="H112" i="13"/>
  <c r="H113" i="13"/>
  <c r="H114" i="13"/>
  <c r="H115" i="13"/>
  <c r="H121" i="13"/>
  <c r="H122" i="13"/>
  <c r="H123" i="13"/>
  <c r="H124" i="13"/>
  <c r="H128" i="13"/>
  <c r="H129" i="13"/>
  <c r="H132" i="13"/>
  <c r="H136" i="13"/>
  <c r="H137" i="13"/>
  <c r="H138" i="13"/>
  <c r="H139" i="13"/>
  <c r="H140" i="13"/>
  <c r="H146" i="13"/>
  <c r="H147" i="13"/>
  <c r="H148" i="13"/>
  <c r="H152" i="13"/>
  <c r="I91" i="13" a="1"/>
  <c r="I98" i="13" s="1"/>
  <c r="I113" i="13"/>
  <c r="I115" i="13"/>
  <c r="I133" i="13"/>
  <c r="I138" i="13"/>
  <c r="J91" i="13" a="1"/>
  <c r="J138" i="13"/>
  <c r="K91" i="13" a="1"/>
  <c r="K96" i="13" s="1"/>
  <c r="K91" i="13"/>
  <c r="K92" i="13"/>
  <c r="K93" i="13"/>
  <c r="K94" i="13"/>
  <c r="K95" i="13"/>
  <c r="K98" i="13"/>
  <c r="K99" i="13"/>
  <c r="K100" i="13"/>
  <c r="K101" i="13"/>
  <c r="K102" i="13"/>
  <c r="K103" i="13"/>
  <c r="K106" i="13"/>
  <c r="K107" i="13"/>
  <c r="K108" i="13"/>
  <c r="K109" i="13"/>
  <c r="K110" i="13"/>
  <c r="K111" i="13"/>
  <c r="K114" i="13"/>
  <c r="K115" i="13"/>
  <c r="K116" i="13"/>
  <c r="K117" i="13"/>
  <c r="K118" i="13"/>
  <c r="K119" i="13"/>
  <c r="K122" i="13"/>
  <c r="K123" i="13"/>
  <c r="K124" i="13"/>
  <c r="K125" i="13"/>
  <c r="K126" i="13"/>
  <c r="K127" i="13"/>
  <c r="K130" i="13"/>
  <c r="K131" i="13"/>
  <c r="K132" i="13"/>
  <c r="K133" i="13"/>
  <c r="K134" i="13"/>
  <c r="K135" i="13"/>
  <c r="K138" i="13"/>
  <c r="K139" i="13"/>
  <c r="K140" i="13"/>
  <c r="K141" i="13"/>
  <c r="K142" i="13"/>
  <c r="K143" i="13"/>
  <c r="K146" i="13"/>
  <c r="K147" i="13"/>
  <c r="K148" i="13"/>
  <c r="K149" i="13"/>
  <c r="K150" i="13"/>
  <c r="K151" i="13"/>
  <c r="L91" i="13" a="1"/>
  <c r="L97" i="13" s="1"/>
  <c r="L91" i="13"/>
  <c r="L92" i="13"/>
  <c r="L93" i="13"/>
  <c r="L94" i="13"/>
  <c r="L95" i="13"/>
  <c r="L96" i="13"/>
  <c r="L98" i="13"/>
  <c r="L99" i="13"/>
  <c r="L100" i="13"/>
  <c r="L101" i="13"/>
  <c r="L102" i="13"/>
  <c r="L103" i="13"/>
  <c r="L104" i="13"/>
  <c r="L106" i="13"/>
  <c r="L107" i="13"/>
  <c r="L108" i="13"/>
  <c r="L109" i="13"/>
  <c r="L110" i="13"/>
  <c r="L111" i="13"/>
  <c r="L112" i="13"/>
  <c r="L114" i="13"/>
  <c r="L115" i="13"/>
  <c r="L116" i="13"/>
  <c r="L117" i="13"/>
  <c r="L118" i="13"/>
  <c r="L119" i="13"/>
  <c r="L120" i="13"/>
  <c r="L122" i="13"/>
  <c r="L123" i="13"/>
  <c r="L124" i="13"/>
  <c r="L125" i="13"/>
  <c r="L126" i="13"/>
  <c r="L127" i="13"/>
  <c r="L128" i="13"/>
  <c r="L130" i="13"/>
  <c r="L131" i="13"/>
  <c r="L132" i="13"/>
  <c r="L133" i="13"/>
  <c r="L134" i="13"/>
  <c r="L135" i="13"/>
  <c r="L136" i="13"/>
  <c r="L138" i="13"/>
  <c r="L139" i="13"/>
  <c r="L140" i="13"/>
  <c r="L141" i="13"/>
  <c r="L142" i="13"/>
  <c r="L143" i="13"/>
  <c r="L144" i="13"/>
  <c r="L146" i="13"/>
  <c r="L147" i="13"/>
  <c r="L148" i="13"/>
  <c r="L149" i="13"/>
  <c r="L150" i="13"/>
  <c r="L151" i="13"/>
  <c r="L152" i="13"/>
  <c r="M91" i="13" a="1"/>
  <c r="M91" i="13"/>
  <c r="M92" i="13"/>
  <c r="M93" i="13"/>
  <c r="M94" i="13"/>
  <c r="M95" i="13"/>
  <c r="M96" i="13"/>
  <c r="M97" i="13"/>
  <c r="M98" i="13"/>
  <c r="M99" i="13"/>
  <c r="M100" i="13"/>
  <c r="M101" i="13"/>
  <c r="M102" i="13"/>
  <c r="M103" i="13"/>
  <c r="M104" i="13"/>
  <c r="M105" i="13"/>
  <c r="M106" i="13"/>
  <c r="M107" i="13"/>
  <c r="M108" i="13"/>
  <c r="M109" i="13"/>
  <c r="M110" i="13"/>
  <c r="M111" i="13"/>
  <c r="M112" i="13"/>
  <c r="M113" i="13"/>
  <c r="M114" i="13"/>
  <c r="M115" i="13"/>
  <c r="M116" i="13"/>
  <c r="M117" i="13"/>
  <c r="M118" i="13"/>
  <c r="M119" i="13"/>
  <c r="M120" i="13"/>
  <c r="M121" i="13"/>
  <c r="M122" i="13"/>
  <c r="M123" i="13"/>
  <c r="M124" i="13"/>
  <c r="M125" i="13"/>
  <c r="M126" i="13"/>
  <c r="M127" i="13"/>
  <c r="M128" i="13"/>
  <c r="M129" i="13"/>
  <c r="M130" i="13"/>
  <c r="M131" i="13"/>
  <c r="M132" i="13"/>
  <c r="M133" i="13"/>
  <c r="M134" i="13"/>
  <c r="M135" i="13"/>
  <c r="M136" i="13"/>
  <c r="M137" i="13"/>
  <c r="M138" i="13"/>
  <c r="M139" i="13"/>
  <c r="M140" i="13"/>
  <c r="M141" i="13"/>
  <c r="M142" i="13"/>
  <c r="M143" i="13"/>
  <c r="M144" i="13"/>
  <c r="M145" i="13"/>
  <c r="M146" i="13"/>
  <c r="M147" i="13"/>
  <c r="M148" i="13"/>
  <c r="M149" i="13"/>
  <c r="M150" i="13"/>
  <c r="M151" i="13"/>
  <c r="M152" i="13"/>
  <c r="N91" i="13" a="1"/>
  <c r="N95" i="13"/>
  <c r="N113" i="13"/>
  <c r="O91" i="13" a="1"/>
  <c r="O95" i="13"/>
  <c r="O107" i="13"/>
  <c r="O115" i="13"/>
  <c r="O130" i="13"/>
  <c r="P91" i="13" a="1"/>
  <c r="P92" i="13" s="1"/>
  <c r="P107" i="13"/>
  <c r="P115" i="13"/>
  <c r="P130" i="13"/>
  <c r="P132" i="13"/>
  <c r="P147" i="13"/>
  <c r="Q91" i="13" a="1"/>
  <c r="Q91" i="13"/>
  <c r="Q92" i="13"/>
  <c r="Q93" i="13"/>
  <c r="Q97" i="13"/>
  <c r="Q98" i="13"/>
  <c r="Q99" i="13"/>
  <c r="Q101" i="13"/>
  <c r="Q105" i="13"/>
  <c r="Q106" i="13"/>
  <c r="Q107" i="13"/>
  <c r="Q108" i="13"/>
  <c r="Q109" i="13"/>
  <c r="Q113" i="13"/>
  <c r="Q115" i="13"/>
  <c r="Q116" i="13"/>
  <c r="Q117" i="13"/>
  <c r="Q121" i="13"/>
  <c r="Q122" i="13"/>
  <c r="Q123" i="13"/>
  <c r="Q124" i="13"/>
  <c r="Q129" i="13"/>
  <c r="Q130" i="13"/>
  <c r="Q131" i="13"/>
  <c r="Q132" i="13"/>
  <c r="Q133" i="13"/>
  <c r="Q137" i="13"/>
  <c r="Q140" i="13"/>
  <c r="Q141" i="13"/>
  <c r="Q145" i="13"/>
  <c r="Q146" i="13"/>
  <c r="Q147" i="13"/>
  <c r="Q148" i="13"/>
  <c r="R91" i="13" a="1"/>
  <c r="R91" i="13"/>
  <c r="R92" i="13"/>
  <c r="R93" i="13"/>
  <c r="R94" i="13"/>
  <c r="R98" i="13"/>
  <c r="R99" i="13"/>
  <c r="R100" i="13"/>
  <c r="R101" i="13"/>
  <c r="R102" i="13"/>
  <c r="R106" i="13"/>
  <c r="R107" i="13"/>
  <c r="R108" i="13"/>
  <c r="R109" i="13"/>
  <c r="R110" i="13"/>
  <c r="R114" i="13"/>
  <c r="R115" i="13"/>
  <c r="R116" i="13"/>
  <c r="R117" i="13"/>
  <c r="R118" i="13"/>
  <c r="R122" i="13"/>
  <c r="R123" i="13"/>
  <c r="R124" i="13"/>
  <c r="R125" i="13"/>
  <c r="R126" i="13"/>
  <c r="R130" i="13"/>
  <c r="R131" i="13"/>
  <c r="R132" i="13"/>
  <c r="R133" i="13"/>
  <c r="R134" i="13"/>
  <c r="R138" i="13"/>
  <c r="R140" i="13"/>
  <c r="R141" i="13"/>
  <c r="R142" i="13"/>
  <c r="R146" i="13"/>
  <c r="R147" i="13"/>
  <c r="R148" i="13"/>
  <c r="R149" i="13"/>
  <c r="S91" i="13" a="1"/>
  <c r="S96" i="13" s="1"/>
  <c r="S91" i="13"/>
  <c r="S92" i="13"/>
  <c r="S93" i="13"/>
  <c r="S94" i="13"/>
  <c r="S95" i="13"/>
  <c r="S98" i="13"/>
  <c r="S99" i="13"/>
  <c r="S100" i="13"/>
  <c r="S101" i="13"/>
  <c r="S102" i="13"/>
  <c r="S103" i="13"/>
  <c r="S106" i="13"/>
  <c r="S107" i="13"/>
  <c r="S108" i="13"/>
  <c r="S109" i="13"/>
  <c r="S110" i="13"/>
  <c r="S111" i="13"/>
  <c r="S114" i="13"/>
  <c r="S115" i="13"/>
  <c r="S116" i="13"/>
  <c r="S117" i="13"/>
  <c r="S118" i="13"/>
  <c r="S119" i="13"/>
  <c r="S122" i="13"/>
  <c r="S123" i="13"/>
  <c r="S124" i="13"/>
  <c r="S125" i="13"/>
  <c r="S126" i="13"/>
  <c r="S127" i="13"/>
  <c r="S130" i="13"/>
  <c r="S131" i="13"/>
  <c r="S132" i="13"/>
  <c r="S133" i="13"/>
  <c r="S134" i="13"/>
  <c r="S135" i="13"/>
  <c r="S138" i="13"/>
  <c r="S139" i="13"/>
  <c r="S140" i="13"/>
  <c r="S141" i="13"/>
  <c r="S142" i="13"/>
  <c r="S143" i="13"/>
  <c r="S146" i="13"/>
  <c r="S147" i="13"/>
  <c r="S148" i="13"/>
  <c r="S149" i="13"/>
  <c r="S150" i="13"/>
  <c r="S151" i="13"/>
  <c r="T91" i="13" a="1"/>
  <c r="T97" i="13" s="1"/>
  <c r="T91" i="13"/>
  <c r="T92" i="13"/>
  <c r="T93" i="13"/>
  <c r="T94" i="13"/>
  <c r="T95" i="13"/>
  <c r="T96" i="13"/>
  <c r="T98" i="13"/>
  <c r="T99" i="13"/>
  <c r="T100" i="13"/>
  <c r="T101" i="13"/>
  <c r="T102" i="13"/>
  <c r="T103" i="13"/>
  <c r="T104" i="13"/>
  <c r="T106" i="13"/>
  <c r="T107" i="13"/>
  <c r="T108" i="13"/>
  <c r="T109" i="13"/>
  <c r="T110" i="13"/>
  <c r="T111" i="13"/>
  <c r="T112" i="13"/>
  <c r="T114" i="13"/>
  <c r="T115" i="13"/>
  <c r="T116" i="13"/>
  <c r="T117" i="13"/>
  <c r="T118" i="13"/>
  <c r="T119" i="13"/>
  <c r="T120" i="13"/>
  <c r="T122" i="13"/>
  <c r="T123" i="13"/>
  <c r="T124" i="13"/>
  <c r="T125" i="13"/>
  <c r="T126" i="13"/>
  <c r="T127" i="13"/>
  <c r="T128" i="13"/>
  <c r="T130" i="13"/>
  <c r="T131" i="13"/>
  <c r="T132" i="13"/>
  <c r="T133" i="13"/>
  <c r="T134" i="13"/>
  <c r="T135" i="13"/>
  <c r="T136" i="13"/>
  <c r="T138" i="13"/>
  <c r="T139" i="13"/>
  <c r="T140" i="13"/>
  <c r="T141" i="13"/>
  <c r="T142" i="13"/>
  <c r="T143" i="13"/>
  <c r="T144" i="13"/>
  <c r="T146" i="13"/>
  <c r="T147" i="13"/>
  <c r="T148" i="13"/>
  <c r="T149" i="13"/>
  <c r="T150" i="13"/>
  <c r="T151" i="13"/>
  <c r="T152" i="13"/>
  <c r="U91" i="13" a="1"/>
  <c r="U91" i="13"/>
  <c r="U92" i="13"/>
  <c r="U93" i="13"/>
  <c r="U94" i="13"/>
  <c r="U95" i="13"/>
  <c r="U96" i="13"/>
  <c r="U97" i="13"/>
  <c r="U98" i="13"/>
  <c r="U99" i="13"/>
  <c r="U100" i="13"/>
  <c r="U101" i="13"/>
  <c r="U102" i="13"/>
  <c r="U103" i="13"/>
  <c r="U104" i="13"/>
  <c r="U105" i="13"/>
  <c r="U106" i="13"/>
  <c r="U107" i="13"/>
  <c r="U108" i="13"/>
  <c r="U109" i="13"/>
  <c r="U110" i="13"/>
  <c r="U111" i="13"/>
  <c r="U112" i="13"/>
  <c r="U113" i="13"/>
  <c r="U114" i="13"/>
  <c r="U115" i="13"/>
  <c r="U116" i="13"/>
  <c r="U117" i="13"/>
  <c r="U118" i="13"/>
  <c r="U119" i="13"/>
  <c r="U120" i="13"/>
  <c r="U121" i="13"/>
  <c r="U122" i="13"/>
  <c r="U123" i="13"/>
  <c r="U124" i="13"/>
  <c r="U125" i="13"/>
  <c r="U126" i="13"/>
  <c r="U127" i="13"/>
  <c r="U128" i="13"/>
  <c r="U129" i="13"/>
  <c r="U130" i="13"/>
  <c r="U131" i="13"/>
  <c r="U132" i="13"/>
  <c r="U133" i="13"/>
  <c r="U134" i="13"/>
  <c r="U135" i="13"/>
  <c r="U136" i="13"/>
  <c r="U137" i="13"/>
  <c r="U138" i="13"/>
  <c r="U139" i="13"/>
  <c r="U140" i="13"/>
  <c r="U141" i="13"/>
  <c r="U142" i="13"/>
  <c r="U143" i="13"/>
  <c r="U144" i="13"/>
  <c r="U145" i="13"/>
  <c r="U146" i="13"/>
  <c r="U147" i="13"/>
  <c r="U148" i="13"/>
  <c r="U149" i="13"/>
  <c r="U150" i="13"/>
  <c r="U151" i="13"/>
  <c r="U152" i="13"/>
  <c r="V91" i="13" a="1"/>
  <c r="V94" i="13" s="1"/>
  <c r="V96" i="13"/>
  <c r="V97" i="13"/>
  <c r="V98" i="13"/>
  <c r="V102" i="13"/>
  <c r="V103" i="13"/>
  <c r="V104" i="13"/>
  <c r="V110" i="13"/>
  <c r="V111" i="13"/>
  <c r="V112" i="13"/>
  <c r="V113" i="13"/>
  <c r="V114" i="13"/>
  <c r="V118" i="13"/>
  <c r="V121" i="13"/>
  <c r="V122" i="13"/>
  <c r="V126" i="13"/>
  <c r="V127" i="13"/>
  <c r="V128" i="13"/>
  <c r="V129" i="13"/>
  <c r="V135" i="13"/>
  <c r="V136" i="13"/>
  <c r="V137" i="13"/>
  <c r="V138" i="13"/>
  <c r="V142" i="13"/>
  <c r="V143" i="13"/>
  <c r="V146" i="13"/>
  <c r="V150" i="13"/>
  <c r="V151" i="13"/>
  <c r="V152" i="13"/>
  <c r="W91" i="13" a="1"/>
  <c r="W97" i="13" s="1"/>
  <c r="W98" i="13"/>
  <c r="W99" i="13"/>
  <c r="W103" i="13"/>
  <c r="W104" i="13"/>
  <c r="W111" i="13"/>
  <c r="W112" i="13"/>
  <c r="W113" i="13"/>
  <c r="W115" i="13"/>
  <c r="W122" i="13"/>
  <c r="W123" i="13"/>
  <c r="W127" i="13"/>
  <c r="W128" i="13"/>
  <c r="W129" i="13"/>
  <c r="W136" i="13"/>
  <c r="W138" i="13"/>
  <c r="W139" i="13"/>
  <c r="W143" i="13"/>
  <c r="W147" i="13"/>
  <c r="W151" i="13"/>
  <c r="W152" i="13"/>
  <c r="X91" i="13" a="1"/>
  <c r="X91" i="13" s="1"/>
  <c r="X98" i="13"/>
  <c r="X99" i="13"/>
  <c r="X100" i="13"/>
  <c r="X104" i="13"/>
  <c r="X105" i="13"/>
  <c r="X112" i="13"/>
  <c r="X113" i="13"/>
  <c r="X115" i="13"/>
  <c r="X116" i="13"/>
  <c r="X123" i="13"/>
  <c r="X124" i="13"/>
  <c r="X128" i="13"/>
  <c r="X129" i="13"/>
  <c r="X130" i="13"/>
  <c r="X138" i="13"/>
  <c r="X139" i="13"/>
  <c r="X140" i="13"/>
  <c r="X144" i="13"/>
  <c r="X148" i="13"/>
  <c r="X152" i="13"/>
  <c r="Y91" i="13" a="1"/>
  <c r="Y91" i="13" s="1"/>
  <c r="Y92" i="13"/>
  <c r="Y99" i="13"/>
  <c r="Y100" i="13"/>
  <c r="Y101" i="13"/>
  <c r="Y105" i="13"/>
  <c r="Y106" i="13"/>
  <c r="Y113" i="13"/>
  <c r="Y115" i="13"/>
  <c r="Y116" i="13"/>
  <c r="Y117" i="13"/>
  <c r="Y124" i="13"/>
  <c r="Y125" i="13"/>
  <c r="Y129" i="13"/>
  <c r="Y130" i="13"/>
  <c r="Y138" i="13"/>
  <c r="Y139" i="13"/>
  <c r="Y140" i="13"/>
  <c r="Y141" i="13"/>
  <c r="Y145" i="13"/>
  <c r="Y149" i="13"/>
  <c r="Z91" i="13" a="1"/>
  <c r="Z91" i="13" s="1"/>
  <c r="Z92" i="13"/>
  <c r="Z93" i="13"/>
  <c r="Z100" i="13"/>
  <c r="Z101" i="13"/>
  <c r="Z102" i="13"/>
  <c r="Z106" i="13"/>
  <c r="Z107" i="13"/>
  <c r="Z115" i="13"/>
  <c r="Z116" i="13"/>
  <c r="Z117" i="13"/>
  <c r="Z118" i="13"/>
  <c r="Z125" i="13"/>
  <c r="Z126" i="13"/>
  <c r="Z130" i="13"/>
  <c r="Z132" i="13"/>
  <c r="Z139" i="13"/>
  <c r="Z140" i="13"/>
  <c r="Z141" i="13"/>
  <c r="Z142" i="13"/>
  <c r="Z146" i="13"/>
  <c r="Z150" i="13"/>
  <c r="AA91" i="13" a="1"/>
  <c r="AA96" i="13" s="1"/>
  <c r="AA91" i="13"/>
  <c r="AA92" i="13"/>
  <c r="AA93" i="13"/>
  <c r="AA94" i="13"/>
  <c r="AA95" i="13"/>
  <c r="AA98" i="13"/>
  <c r="AA99" i="13"/>
  <c r="AA100" i="13"/>
  <c r="AA101" i="13"/>
  <c r="AA102" i="13"/>
  <c r="AA103" i="13"/>
  <c r="AA106" i="13"/>
  <c r="AA107" i="13"/>
  <c r="AA108" i="13"/>
  <c r="AA109" i="13"/>
  <c r="AA110" i="13"/>
  <c r="AA111" i="13"/>
  <c r="AA114" i="13"/>
  <c r="AA115" i="13"/>
  <c r="AA116" i="13"/>
  <c r="AA117" i="13"/>
  <c r="AA118" i="13"/>
  <c r="AA119" i="13"/>
  <c r="AA122" i="13"/>
  <c r="AA123" i="13"/>
  <c r="AA124" i="13"/>
  <c r="AA125" i="13"/>
  <c r="AA126" i="13"/>
  <c r="AA127" i="13"/>
  <c r="AA130" i="13"/>
  <c r="AA131" i="13"/>
  <c r="AA132" i="13"/>
  <c r="AA133" i="13"/>
  <c r="AA134" i="13"/>
  <c r="AA135" i="13"/>
  <c r="AA138" i="13"/>
  <c r="AA139" i="13"/>
  <c r="AA140" i="13"/>
  <c r="AA141" i="13"/>
  <c r="AA142" i="13"/>
  <c r="AA143" i="13"/>
  <c r="AA146" i="13"/>
  <c r="AA147" i="13"/>
  <c r="AA148" i="13"/>
  <c r="AA149" i="13"/>
  <c r="AA150" i="13"/>
  <c r="AA151" i="13"/>
  <c r="AB91" i="13" a="1"/>
  <c r="AB97" i="13" s="1"/>
  <c r="AB91" i="13"/>
  <c r="AB92" i="13"/>
  <c r="AB93" i="13"/>
  <c r="AB94" i="13"/>
  <c r="AB95" i="13"/>
  <c r="AB96" i="13"/>
  <c r="AB98" i="13"/>
  <c r="AB99" i="13"/>
  <c r="AB100" i="13"/>
  <c r="AB101" i="13"/>
  <c r="AB102" i="13"/>
  <c r="AB103" i="13"/>
  <c r="AB104" i="13"/>
  <c r="AB106" i="13"/>
  <c r="AB107" i="13"/>
  <c r="AB108" i="13"/>
  <c r="AB109" i="13"/>
  <c r="AB110" i="13"/>
  <c r="AB111" i="13"/>
  <c r="AB112" i="13"/>
  <c r="AB114" i="13"/>
  <c r="AB115" i="13"/>
  <c r="AB116" i="13"/>
  <c r="AB117" i="13"/>
  <c r="AB118" i="13"/>
  <c r="AB119" i="13"/>
  <c r="AB120" i="13"/>
  <c r="AB122" i="13"/>
  <c r="AB123" i="13"/>
  <c r="AB124" i="13"/>
  <c r="AB125" i="13"/>
  <c r="AB126" i="13"/>
  <c r="AB127" i="13"/>
  <c r="AB128" i="13"/>
  <c r="AB130" i="13"/>
  <c r="AB131" i="13"/>
  <c r="AB132" i="13"/>
  <c r="AB133" i="13"/>
  <c r="AB134" i="13"/>
  <c r="AB135" i="13"/>
  <c r="AB136" i="13"/>
  <c r="AB138" i="13"/>
  <c r="AB139" i="13"/>
  <c r="AB140" i="13"/>
  <c r="AB141" i="13"/>
  <c r="AB142" i="13"/>
  <c r="AB143" i="13"/>
  <c r="AB144" i="13"/>
  <c r="AB146" i="13"/>
  <c r="AB147" i="13"/>
  <c r="AB148" i="13"/>
  <c r="AB149" i="13"/>
  <c r="AB150" i="13"/>
  <c r="AB151" i="13"/>
  <c r="AB152" i="13"/>
  <c r="AC91" i="13" a="1"/>
  <c r="AC91" i="13"/>
  <c r="AC92" i="13"/>
  <c r="AC93" i="13"/>
  <c r="AC94" i="13"/>
  <c r="AC95" i="13"/>
  <c r="AC96" i="13"/>
  <c r="AC97" i="13"/>
  <c r="AC98" i="13"/>
  <c r="AC99" i="13"/>
  <c r="AC100" i="13"/>
  <c r="AC101" i="13"/>
  <c r="AC102" i="13"/>
  <c r="AC103" i="13"/>
  <c r="AC104" i="13"/>
  <c r="AC105" i="13"/>
  <c r="AC106" i="13"/>
  <c r="AC107" i="13"/>
  <c r="AC108" i="13"/>
  <c r="AC109" i="13"/>
  <c r="AC110" i="13"/>
  <c r="AC111" i="13"/>
  <c r="AC112" i="13"/>
  <c r="AC113" i="13"/>
  <c r="AC114" i="13"/>
  <c r="AC115" i="13"/>
  <c r="AC116" i="13"/>
  <c r="AC117" i="13"/>
  <c r="AC118" i="13"/>
  <c r="AC119" i="13"/>
  <c r="AC120" i="13"/>
  <c r="AC121" i="13"/>
  <c r="AC122" i="13"/>
  <c r="AC123" i="13"/>
  <c r="AC124" i="13"/>
  <c r="AC125" i="13"/>
  <c r="AC126" i="13"/>
  <c r="AC127" i="13"/>
  <c r="AC128" i="13"/>
  <c r="AC129" i="13"/>
  <c r="AC130" i="13"/>
  <c r="AC131" i="13"/>
  <c r="AC132" i="13"/>
  <c r="AC133" i="13"/>
  <c r="AC134" i="13"/>
  <c r="AC135" i="13"/>
  <c r="AC136" i="13"/>
  <c r="AC137" i="13"/>
  <c r="AC138" i="13"/>
  <c r="AC139" i="13"/>
  <c r="AC140" i="13"/>
  <c r="AC141" i="13"/>
  <c r="AC142" i="13"/>
  <c r="AC143" i="13"/>
  <c r="AC144" i="13"/>
  <c r="AC145" i="13"/>
  <c r="AC146" i="13"/>
  <c r="AC147" i="13"/>
  <c r="AC148" i="13"/>
  <c r="AC149" i="13"/>
  <c r="AC150" i="13"/>
  <c r="AC151" i="13"/>
  <c r="AC152" i="13"/>
  <c r="AD91" i="13" a="1"/>
  <c r="AD94" i="13" s="1"/>
  <c r="AD95" i="13"/>
  <c r="AD96" i="13"/>
  <c r="AD97" i="13"/>
  <c r="AD104" i="13"/>
  <c r="AD105" i="13"/>
  <c r="AD106" i="13"/>
  <c r="AD110" i="13"/>
  <c r="AD118" i="13"/>
  <c r="AD119" i="13"/>
  <c r="AD120" i="13"/>
  <c r="AD121" i="13"/>
  <c r="AD122" i="13"/>
  <c r="AD129" i="13"/>
  <c r="AD130" i="13"/>
  <c r="AD135" i="13"/>
  <c r="AD136" i="13"/>
  <c r="AD143" i="13"/>
  <c r="AD144" i="13"/>
  <c r="AD145" i="13"/>
  <c r="AD146" i="13"/>
  <c r="AD150" i="13"/>
  <c r="AE91" i="13" a="1"/>
  <c r="AE91" i="13"/>
  <c r="AE95" i="13"/>
  <c r="AE96" i="13"/>
  <c r="AE97" i="13"/>
  <c r="AE98" i="13"/>
  <c r="AE104" i="13"/>
  <c r="AE105" i="13"/>
  <c r="AE106" i="13"/>
  <c r="AE107" i="13"/>
  <c r="AE111" i="13"/>
  <c r="AE112" i="13"/>
  <c r="AE115" i="13"/>
  <c r="AE119" i="13"/>
  <c r="AE120" i="13"/>
  <c r="AE121" i="13"/>
  <c r="AE122" i="13"/>
  <c r="AE123" i="13"/>
  <c r="AE129" i="13"/>
  <c r="AE130" i="13"/>
  <c r="AE131" i="13"/>
  <c r="AE135" i="13"/>
  <c r="AE136" i="13"/>
  <c r="AE137" i="13"/>
  <c r="AE143" i="13"/>
  <c r="AE144" i="13"/>
  <c r="AE145" i="13"/>
  <c r="AE146" i="13"/>
  <c r="AE147" i="13"/>
  <c r="AE151" i="13"/>
  <c r="AF91" i="13" a="1"/>
  <c r="AF91" i="13"/>
  <c r="AF92" i="13"/>
  <c r="AF96" i="13"/>
  <c r="AF97" i="13"/>
  <c r="AF98" i="13"/>
  <c r="AF99" i="13"/>
  <c r="AF104" i="13"/>
  <c r="AF105" i="13"/>
  <c r="AF106" i="13"/>
  <c r="AF107" i="13"/>
  <c r="AF108" i="13"/>
  <c r="AF112" i="13"/>
  <c r="AF113" i="13"/>
  <c r="AF115" i="13"/>
  <c r="AF116" i="13"/>
  <c r="AF120" i="13"/>
  <c r="AF121" i="13"/>
  <c r="AF122" i="13"/>
  <c r="AF123" i="13"/>
  <c r="AF124" i="13"/>
  <c r="AF129" i="13"/>
  <c r="AF130" i="13"/>
  <c r="AF131" i="13"/>
  <c r="AF132" i="13"/>
  <c r="AF136" i="13"/>
  <c r="AF137" i="13"/>
  <c r="AF138" i="13"/>
  <c r="AF140" i="13"/>
  <c r="AF144" i="13"/>
  <c r="AF145" i="13"/>
  <c r="AF146" i="13"/>
  <c r="AF147" i="13"/>
  <c r="AF148" i="13"/>
  <c r="AF152" i="13"/>
  <c r="AG91" i="13" a="1"/>
  <c r="AG91" i="13"/>
  <c r="AG92" i="13"/>
  <c r="AG93" i="13"/>
  <c r="AG97" i="13"/>
  <c r="AG98" i="13"/>
  <c r="AG99" i="13"/>
  <c r="AG100" i="13"/>
  <c r="AG101" i="13"/>
  <c r="AG105" i="13"/>
  <c r="AG106" i="13"/>
  <c r="AG107" i="13"/>
  <c r="AG108" i="13"/>
  <c r="AG109" i="13"/>
  <c r="AG113" i="13"/>
  <c r="AG114" i="13"/>
  <c r="AG115" i="13"/>
  <c r="AG116" i="13"/>
  <c r="AG117" i="13"/>
  <c r="AG121" i="13"/>
  <c r="AG122" i="13"/>
  <c r="AG123" i="13"/>
  <c r="AG124" i="13"/>
  <c r="AG125" i="13"/>
  <c r="AG129" i="13"/>
  <c r="AG130" i="13"/>
  <c r="AG131" i="13"/>
  <c r="AG132" i="13"/>
  <c r="AG133" i="13"/>
  <c r="AG135" i="13"/>
  <c r="AG136" i="13"/>
  <c r="AG137" i="13"/>
  <c r="AG138" i="13"/>
  <c r="AG139" i="13"/>
  <c r="AG140" i="13"/>
  <c r="AG141" i="13"/>
  <c r="AG142" i="13"/>
  <c r="AG143" i="13"/>
  <c r="AG144" i="13"/>
  <c r="AG145" i="13"/>
  <c r="AG146" i="13"/>
  <c r="AG147" i="13"/>
  <c r="AG148" i="13"/>
  <c r="AG149" i="13"/>
  <c r="AG150" i="13"/>
  <c r="AG151" i="13"/>
  <c r="AG152" i="13"/>
  <c r="AH91" i="13" a="1"/>
  <c r="AH94" i="13"/>
  <c r="AH95" i="13"/>
  <c r="AH96" i="13"/>
  <c r="AH97" i="13"/>
  <c r="AH98" i="13"/>
  <c r="AH102" i="13"/>
  <c r="AH103" i="13"/>
  <c r="AH104" i="13"/>
  <c r="AH105" i="13"/>
  <c r="AH106" i="13"/>
  <c r="AH110" i="13"/>
  <c r="AH111" i="13"/>
  <c r="AH112" i="13"/>
  <c r="AH113" i="13"/>
  <c r="AH114" i="13"/>
  <c r="AH118" i="13"/>
  <c r="AH119" i="13"/>
  <c r="AH120" i="13"/>
  <c r="AH121" i="13"/>
  <c r="AH122" i="13"/>
  <c r="AH126" i="13"/>
  <c r="AH127" i="13"/>
  <c r="AH128" i="13"/>
  <c r="AH129" i="13"/>
  <c r="AH130" i="13"/>
  <c r="AH134" i="13"/>
  <c r="AH135" i="13"/>
  <c r="AH136" i="13"/>
  <c r="AH137" i="13"/>
  <c r="AH138" i="13"/>
  <c r="AH142" i="13"/>
  <c r="AH143" i="13"/>
  <c r="AH144" i="13"/>
  <c r="AH145" i="13"/>
  <c r="AH146" i="13"/>
  <c r="AH150" i="13"/>
  <c r="AH151" i="13"/>
  <c r="AH152" i="13"/>
  <c r="AI91" i="13" a="1"/>
  <c r="AI91" i="13" s="1"/>
  <c r="AI95" i="13"/>
  <c r="AI96" i="13"/>
  <c r="AI97" i="13"/>
  <c r="AI98" i="13"/>
  <c r="AI99" i="13"/>
  <c r="AI103" i="13"/>
  <c r="AI104" i="13"/>
  <c r="AI106" i="13"/>
  <c r="AI107" i="13"/>
  <c r="AI111" i="13"/>
  <c r="AI112" i="13"/>
  <c r="AI113" i="13"/>
  <c r="AI114" i="13"/>
  <c r="AI115" i="13"/>
  <c r="AI120" i="13"/>
  <c r="AI121" i="13"/>
  <c r="AI122" i="13"/>
  <c r="AI123" i="13"/>
  <c r="AI127" i="13"/>
  <c r="AI128" i="13"/>
  <c r="AI129" i="13"/>
  <c r="AI131" i="13"/>
  <c r="AI135" i="13"/>
  <c r="AI136" i="13"/>
  <c r="AI137" i="13"/>
  <c r="AI138" i="13"/>
  <c r="AI139" i="13"/>
  <c r="AI143" i="13"/>
  <c r="AI145" i="13"/>
  <c r="AI146" i="13"/>
  <c r="AI147" i="13"/>
  <c r="AI151" i="13"/>
  <c r="AI152" i="13"/>
  <c r="AJ91" i="13" a="1"/>
  <c r="AJ98" i="13"/>
  <c r="AJ100" i="13"/>
  <c r="AJ104" i="13"/>
  <c r="AJ112" i="13"/>
  <c r="AJ114" i="13"/>
  <c r="AJ115" i="13"/>
  <c r="AJ123" i="13"/>
  <c r="AJ128" i="13"/>
  <c r="AJ129" i="13"/>
  <c r="AJ137" i="13"/>
  <c r="AJ139" i="13"/>
  <c r="AJ140" i="13"/>
  <c r="AJ148" i="13"/>
  <c r="AK91" i="13" a="1"/>
  <c r="AK99" i="13" s="1"/>
  <c r="AK140" i="13"/>
  <c r="AL91" i="13" a="1"/>
  <c r="AL142" i="13" s="1"/>
  <c r="AL91" i="13"/>
  <c r="AL92" i="13"/>
  <c r="AL100" i="13"/>
  <c r="AL101" i="13"/>
  <c r="AL102" i="13"/>
  <c r="AL106" i="13"/>
  <c r="AL114" i="13"/>
  <c r="AL115" i="13"/>
  <c r="AL116" i="13"/>
  <c r="AL117" i="13"/>
  <c r="AL125" i="13"/>
  <c r="AL126" i="13"/>
  <c r="AL130" i="13"/>
  <c r="AL131" i="13"/>
  <c r="AL139" i="13"/>
  <c r="AL140" i="13"/>
  <c r="AL141" i="13"/>
  <c r="AL150" i="13"/>
  <c r="AM91" i="13" a="1"/>
  <c r="AM96" i="13" s="1"/>
  <c r="AM91" i="13"/>
  <c r="AM92" i="13"/>
  <c r="AM93" i="13"/>
  <c r="AM94" i="13"/>
  <c r="AM95" i="13"/>
  <c r="AM98" i="13"/>
  <c r="AM99" i="13"/>
  <c r="AM100" i="13"/>
  <c r="AM101" i="13"/>
  <c r="AM102" i="13"/>
  <c r="AM103" i="13"/>
  <c r="AM106" i="13"/>
  <c r="AM107" i="13"/>
  <c r="AM108" i="13"/>
  <c r="AM109" i="13"/>
  <c r="AM110" i="13"/>
  <c r="AM111" i="13"/>
  <c r="AM114" i="13"/>
  <c r="AM115" i="13"/>
  <c r="AM116" i="13"/>
  <c r="AM117" i="13"/>
  <c r="AM118" i="13"/>
  <c r="AM119" i="13"/>
  <c r="AM122" i="13"/>
  <c r="AM123" i="13"/>
  <c r="AM124" i="13"/>
  <c r="AM125" i="13"/>
  <c r="AM126" i="13"/>
  <c r="AM127" i="13"/>
  <c r="AM130" i="13"/>
  <c r="AM131" i="13"/>
  <c r="AM132" i="13"/>
  <c r="AM133" i="13"/>
  <c r="AM134" i="13"/>
  <c r="AM135" i="13"/>
  <c r="AM138" i="13"/>
  <c r="AM139" i="13"/>
  <c r="AM140" i="13"/>
  <c r="AM141" i="13"/>
  <c r="AM142" i="13"/>
  <c r="AM143" i="13"/>
  <c r="AM146" i="13"/>
  <c r="AM147" i="13"/>
  <c r="AM148" i="13"/>
  <c r="AM149" i="13"/>
  <c r="AM150" i="13"/>
  <c r="AM151" i="13"/>
  <c r="AN91" i="13" a="1"/>
  <c r="AN97" i="13" s="1"/>
  <c r="AN91" i="13"/>
  <c r="AN92" i="13"/>
  <c r="AN93" i="13"/>
  <c r="AN94" i="13"/>
  <c r="AN95" i="13"/>
  <c r="AN96" i="13"/>
  <c r="AN98" i="13"/>
  <c r="AN99" i="13"/>
  <c r="AN100" i="13"/>
  <c r="AN101" i="13"/>
  <c r="AN102" i="13"/>
  <c r="AN103" i="13"/>
  <c r="AN104" i="13"/>
  <c r="AN106" i="13"/>
  <c r="AN107" i="13"/>
  <c r="AN108" i="13"/>
  <c r="AN109" i="13"/>
  <c r="AN110" i="13"/>
  <c r="AN111" i="13"/>
  <c r="AN112" i="13"/>
  <c r="AN114" i="13"/>
  <c r="AN115" i="13"/>
  <c r="AN116" i="13"/>
  <c r="AN117" i="13"/>
  <c r="AN118" i="13"/>
  <c r="AN119" i="13"/>
  <c r="AN120" i="13"/>
  <c r="AN122" i="13"/>
  <c r="AN123" i="13"/>
  <c r="AN124" i="13"/>
  <c r="AN125" i="13"/>
  <c r="AN126" i="13"/>
  <c r="AN127" i="13"/>
  <c r="AN128" i="13"/>
  <c r="AN130" i="13"/>
  <c r="AN131" i="13"/>
  <c r="AN132" i="13"/>
  <c r="AN133" i="13"/>
  <c r="AN134" i="13"/>
  <c r="AN135" i="13"/>
  <c r="AN136" i="13"/>
  <c r="AN138" i="13"/>
  <c r="AN139" i="13"/>
  <c r="AN140" i="13"/>
  <c r="AN141" i="13"/>
  <c r="AN142" i="13"/>
  <c r="AN143" i="13"/>
  <c r="AN144" i="13"/>
  <c r="AN146" i="13"/>
  <c r="AN147" i="13"/>
  <c r="AN148" i="13"/>
  <c r="AN149" i="13"/>
  <c r="AN150" i="13"/>
  <c r="AN151" i="13"/>
  <c r="AN152" i="13"/>
  <c r="AO91" i="13" a="1"/>
  <c r="AO91" i="13"/>
  <c r="AO92" i="13"/>
  <c r="AO93" i="13"/>
  <c r="AO94" i="13"/>
  <c r="AO95" i="13"/>
  <c r="AO96" i="13"/>
  <c r="AO97" i="13"/>
  <c r="AO98" i="13"/>
  <c r="AO99" i="13"/>
  <c r="AO100" i="13"/>
  <c r="AO101" i="13"/>
  <c r="AO102" i="13"/>
  <c r="AO103" i="13"/>
  <c r="AO104" i="13"/>
  <c r="AO105" i="13"/>
  <c r="AO106" i="13"/>
  <c r="AO107" i="13"/>
  <c r="AO108" i="13"/>
  <c r="AO109" i="13"/>
  <c r="AO110" i="13"/>
  <c r="AO111" i="13"/>
  <c r="AO112" i="13"/>
  <c r="AO113" i="13"/>
  <c r="AO114" i="13"/>
  <c r="AO115" i="13"/>
  <c r="AO116" i="13"/>
  <c r="AO117" i="13"/>
  <c r="AO118" i="13"/>
  <c r="AO119" i="13"/>
  <c r="AO120" i="13"/>
  <c r="AO121" i="13"/>
  <c r="AO122" i="13"/>
  <c r="AO123" i="13"/>
  <c r="AO124" i="13"/>
  <c r="AO125" i="13"/>
  <c r="AO126" i="13"/>
  <c r="AO127" i="13"/>
  <c r="AO128" i="13"/>
  <c r="AO129" i="13"/>
  <c r="AO130" i="13"/>
  <c r="AO131" i="13"/>
  <c r="AO132" i="13"/>
  <c r="AO133" i="13"/>
  <c r="AO134" i="13"/>
  <c r="AO135" i="13"/>
  <c r="AO136" i="13"/>
  <c r="AO137" i="13"/>
  <c r="AO138" i="13"/>
  <c r="AO139" i="13"/>
  <c r="AO140" i="13"/>
  <c r="AO141" i="13"/>
  <c r="AO142" i="13"/>
  <c r="AO143" i="13"/>
  <c r="AO144" i="13"/>
  <c r="AO145" i="13"/>
  <c r="AO146" i="13"/>
  <c r="AO147" i="13"/>
  <c r="AO148" i="13"/>
  <c r="AO149" i="13"/>
  <c r="AO150" i="13"/>
  <c r="AO151" i="13"/>
  <c r="AO152" i="13"/>
  <c r="AP91" i="13" a="1"/>
  <c r="AP104" i="13" s="1"/>
  <c r="AP95" i="13"/>
  <c r="AP106" i="13"/>
  <c r="AP118" i="13"/>
  <c r="AP120" i="13"/>
  <c r="AP129" i="13"/>
  <c r="AP134" i="13"/>
  <c r="AP143" i="13"/>
  <c r="AP145" i="13"/>
  <c r="AQ91" i="13" a="1"/>
  <c r="AQ91" i="13"/>
  <c r="AQ95" i="13"/>
  <c r="AQ96" i="13"/>
  <c r="AQ97" i="13"/>
  <c r="AQ104" i="13"/>
  <c r="AQ105" i="13"/>
  <c r="AQ106" i="13"/>
  <c r="AQ107" i="13"/>
  <c r="AQ111" i="13"/>
  <c r="AQ115" i="13"/>
  <c r="AQ119" i="13"/>
  <c r="AQ120" i="13"/>
  <c r="AQ121" i="13"/>
  <c r="AQ122" i="13"/>
  <c r="AQ129" i="13"/>
  <c r="AQ130" i="13"/>
  <c r="AQ131" i="13"/>
  <c r="AQ135" i="13"/>
  <c r="AQ136" i="13"/>
  <c r="AQ143" i="13"/>
  <c r="AQ144" i="13"/>
  <c r="AQ145" i="13"/>
  <c r="AQ146" i="13"/>
  <c r="AQ147" i="13"/>
  <c r="AR91" i="13" a="1"/>
  <c r="AR91" i="13"/>
  <c r="AR92" i="13"/>
  <c r="AR96" i="13"/>
  <c r="AR97" i="13"/>
  <c r="AR98" i="13"/>
  <c r="AR104" i="13"/>
  <c r="AR105" i="13"/>
  <c r="AR106" i="13"/>
  <c r="AR107" i="13"/>
  <c r="AR108" i="13"/>
  <c r="AR112" i="13"/>
  <c r="AR115" i="13"/>
  <c r="AR116" i="13"/>
  <c r="AR120" i="13"/>
  <c r="AR121" i="13"/>
  <c r="AR122" i="13"/>
  <c r="AR123" i="13"/>
  <c r="AR129" i="13"/>
  <c r="AR130" i="13"/>
  <c r="AR131" i="13"/>
  <c r="AR132" i="13"/>
  <c r="AR136" i="13"/>
  <c r="AR137" i="13"/>
  <c r="AR140" i="13"/>
  <c r="AR144" i="13"/>
  <c r="AR145" i="13"/>
  <c r="AR146" i="13"/>
  <c r="AR147" i="13"/>
  <c r="AR148" i="13"/>
  <c r="AS91" i="13" a="1"/>
  <c r="AS91" i="13"/>
  <c r="AS92" i="13"/>
  <c r="AS93" i="13"/>
  <c r="AS97" i="13"/>
  <c r="AS98" i="13"/>
  <c r="AS99" i="13"/>
  <c r="AS100" i="13"/>
  <c r="AS101" i="13"/>
  <c r="AS105" i="13"/>
  <c r="AS106" i="13"/>
  <c r="AS107" i="13"/>
  <c r="AS108" i="13"/>
  <c r="AS109" i="13"/>
  <c r="AS113" i="13"/>
  <c r="AS114" i="13"/>
  <c r="AS115" i="13"/>
  <c r="AS116" i="13"/>
  <c r="AS117" i="13"/>
  <c r="AS121" i="13"/>
  <c r="AS122" i="13"/>
  <c r="AS123" i="13"/>
  <c r="AS124" i="13"/>
  <c r="AS125" i="13"/>
  <c r="AS129" i="13"/>
  <c r="AS130" i="13"/>
  <c r="AS131" i="13"/>
  <c r="AS132" i="13"/>
  <c r="AS133" i="13"/>
  <c r="AS137" i="13"/>
  <c r="AS138" i="13"/>
  <c r="AS139" i="13"/>
  <c r="AS140" i="13"/>
  <c r="AS141" i="13"/>
  <c r="AS145" i="13"/>
  <c r="AS146" i="13"/>
  <c r="AS147" i="13"/>
  <c r="AS148" i="13"/>
  <c r="AS149" i="13"/>
  <c r="AT91" i="13" a="1"/>
  <c r="AT91" i="13" s="1"/>
  <c r="AT92" i="13"/>
  <c r="AT93" i="13"/>
  <c r="AT94" i="13"/>
  <c r="AT98" i="13"/>
  <c r="AT99" i="13"/>
  <c r="AT100" i="13"/>
  <c r="AT101" i="13"/>
  <c r="AT106" i="13"/>
  <c r="AT107" i="13"/>
  <c r="AT108" i="13"/>
  <c r="AT109" i="13"/>
  <c r="AT110" i="13"/>
  <c r="AT114" i="13"/>
  <c r="AT115" i="13"/>
  <c r="AT117" i="13"/>
  <c r="AT118" i="13"/>
  <c r="AT122" i="13"/>
  <c r="AT123" i="13"/>
  <c r="AT124" i="13"/>
  <c r="AT125" i="13"/>
  <c r="AT126" i="13"/>
  <c r="AT131" i="13"/>
  <c r="AT132" i="13"/>
  <c r="AT133" i="13"/>
  <c r="AT134" i="13"/>
  <c r="AT138" i="13"/>
  <c r="AT139" i="13"/>
  <c r="AT140" i="13"/>
  <c r="AT142" i="13"/>
  <c r="AT146" i="13"/>
  <c r="AT147" i="13"/>
  <c r="AT148" i="13"/>
  <c r="AT149" i="13"/>
  <c r="AT150" i="13"/>
  <c r="AU91" i="13" a="1"/>
  <c r="AU96" i="13" s="1"/>
  <c r="AU91" i="13"/>
  <c r="AU92" i="13"/>
  <c r="AU93" i="13"/>
  <c r="AU94" i="13"/>
  <c r="AU95" i="13"/>
  <c r="AU98" i="13"/>
  <c r="AU99" i="13"/>
  <c r="AU100" i="13"/>
  <c r="AU101" i="13"/>
  <c r="AU102" i="13"/>
  <c r="AU103" i="13"/>
  <c r="AU106" i="13"/>
  <c r="AU107" i="13"/>
  <c r="AU108" i="13"/>
  <c r="AU109" i="13"/>
  <c r="AU110" i="13"/>
  <c r="AU111" i="13"/>
  <c r="AU114" i="13"/>
  <c r="AU115" i="13"/>
  <c r="AU116" i="13"/>
  <c r="AU117" i="13"/>
  <c r="AU118" i="13"/>
  <c r="AU119" i="13"/>
  <c r="AU122" i="13"/>
  <c r="AU123" i="13"/>
  <c r="AU124" i="13"/>
  <c r="AU125" i="13"/>
  <c r="AU126" i="13"/>
  <c r="AU127" i="13"/>
  <c r="AU130" i="13"/>
  <c r="AU131" i="13"/>
  <c r="AU132" i="13"/>
  <c r="AU133" i="13"/>
  <c r="AU134" i="13"/>
  <c r="AU135" i="13"/>
  <c r="AU138" i="13"/>
  <c r="AU139" i="13"/>
  <c r="AU140" i="13"/>
  <c r="AU141" i="13"/>
  <c r="AU142" i="13"/>
  <c r="AU143" i="13"/>
  <c r="AU146" i="13"/>
  <c r="AU147" i="13"/>
  <c r="AU148" i="13"/>
  <c r="AU149" i="13"/>
  <c r="AU150" i="13"/>
  <c r="AU151" i="13"/>
  <c r="AV91" i="13" a="1"/>
  <c r="AV97" i="13" s="1"/>
  <c r="AV91" i="13"/>
  <c r="AV92" i="13"/>
  <c r="AV93" i="13"/>
  <c r="AV94" i="13"/>
  <c r="AV95" i="13"/>
  <c r="AV96" i="13"/>
  <c r="AV98" i="13"/>
  <c r="AV99" i="13"/>
  <c r="AV100" i="13"/>
  <c r="AV101" i="13"/>
  <c r="AV102" i="13"/>
  <c r="AV103" i="13"/>
  <c r="AV104" i="13"/>
  <c r="AV106" i="13"/>
  <c r="AV107" i="13"/>
  <c r="AV108" i="13"/>
  <c r="AV109" i="13"/>
  <c r="AV110" i="13"/>
  <c r="AV111" i="13"/>
  <c r="AV112" i="13"/>
  <c r="AV114" i="13"/>
  <c r="AV115" i="13"/>
  <c r="AV116" i="13"/>
  <c r="AV117" i="13"/>
  <c r="AV118" i="13"/>
  <c r="AV119" i="13"/>
  <c r="AV120" i="13"/>
  <c r="AV122" i="13"/>
  <c r="AV123" i="13"/>
  <c r="AV124" i="13"/>
  <c r="AV125" i="13"/>
  <c r="AV126" i="13"/>
  <c r="AV127" i="13"/>
  <c r="AV128" i="13"/>
  <c r="AV130" i="13"/>
  <c r="AV131" i="13"/>
  <c r="AV132" i="13"/>
  <c r="AV133" i="13"/>
  <c r="AV134" i="13"/>
  <c r="AV135" i="13"/>
  <c r="AV136" i="13"/>
  <c r="AV138" i="13"/>
  <c r="AV139" i="13"/>
  <c r="AV140" i="13"/>
  <c r="AV141" i="13"/>
  <c r="AV142" i="13"/>
  <c r="AV143" i="13"/>
  <c r="AV144" i="13"/>
  <c r="AV146" i="13"/>
  <c r="AV147" i="13"/>
  <c r="AV148" i="13"/>
  <c r="AV149" i="13"/>
  <c r="AV150" i="13"/>
  <c r="AV151" i="13"/>
  <c r="AV152" i="13"/>
  <c r="AW91" i="13" a="1"/>
  <c r="AW91" i="13"/>
  <c r="AW92" i="13"/>
  <c r="AW93" i="13"/>
  <c r="AW94" i="13"/>
  <c r="AW95" i="13"/>
  <c r="AW96" i="13"/>
  <c r="AW97" i="13"/>
  <c r="AW98" i="13"/>
  <c r="AW99" i="13"/>
  <c r="AW100" i="13"/>
  <c r="AW101" i="13"/>
  <c r="AW102" i="13"/>
  <c r="AW103" i="13"/>
  <c r="AW104" i="13"/>
  <c r="AW105" i="13"/>
  <c r="AW106" i="13"/>
  <c r="AW107" i="13"/>
  <c r="AW108" i="13"/>
  <c r="AW109" i="13"/>
  <c r="AW110" i="13"/>
  <c r="AW111" i="13"/>
  <c r="AW112" i="13"/>
  <c r="AW113" i="13"/>
  <c r="AW114" i="13"/>
  <c r="AW115" i="13"/>
  <c r="AW116" i="13"/>
  <c r="AW117" i="13"/>
  <c r="AW118" i="13"/>
  <c r="AW119" i="13"/>
  <c r="AW120" i="13"/>
  <c r="AW121" i="13"/>
  <c r="AW122" i="13"/>
  <c r="AW123" i="13"/>
  <c r="AW124" i="13"/>
  <c r="AW125" i="13"/>
  <c r="AW126" i="13"/>
  <c r="AW127" i="13"/>
  <c r="AW128" i="13"/>
  <c r="AW129" i="13"/>
  <c r="AW130" i="13"/>
  <c r="AW131" i="13"/>
  <c r="AW132" i="13"/>
  <c r="AW133" i="13"/>
  <c r="AW134" i="13"/>
  <c r="AW135" i="13"/>
  <c r="AW136" i="13"/>
  <c r="AW137" i="13"/>
  <c r="AW138" i="13"/>
  <c r="AW139" i="13"/>
  <c r="AW140" i="13"/>
  <c r="AW141" i="13"/>
  <c r="AW142" i="13"/>
  <c r="AW143" i="13"/>
  <c r="AW144" i="13"/>
  <c r="AW145" i="13"/>
  <c r="AW146" i="13"/>
  <c r="AW147" i="13"/>
  <c r="AW148" i="13"/>
  <c r="AW149" i="13"/>
  <c r="AW150" i="13"/>
  <c r="AW151" i="13"/>
  <c r="AW152" i="13"/>
  <c r="AX91" i="13" a="1"/>
  <c r="AX98" i="13"/>
  <c r="AX103" i="13"/>
  <c r="AX104" i="13"/>
  <c r="AX112" i="13"/>
  <c r="AX114" i="13"/>
  <c r="AX118" i="13"/>
  <c r="AX126" i="13"/>
  <c r="AX128" i="13"/>
  <c r="AX129" i="13"/>
  <c r="AX137" i="13"/>
  <c r="AX142" i="13"/>
  <c r="AX143" i="13"/>
  <c r="AX151" i="13"/>
  <c r="AY91" i="13" a="1"/>
  <c r="AY152" i="13" s="1"/>
  <c r="AY99" i="13"/>
  <c r="AY113" i="13"/>
  <c r="AY115" i="13"/>
  <c r="AY127" i="13"/>
  <c r="AY129" i="13"/>
  <c r="AY138" i="13"/>
  <c r="AY143" i="13"/>
  <c r="AZ91" i="13" a="1"/>
  <c r="AZ91" i="13"/>
  <c r="AZ92" i="13"/>
  <c r="AZ100" i="13"/>
  <c r="AZ104" i="13"/>
  <c r="AZ105" i="13"/>
  <c r="AZ106" i="13"/>
  <c r="AZ114" i="13"/>
  <c r="AZ115" i="13"/>
  <c r="AZ116" i="13"/>
  <c r="AZ120" i="13"/>
  <c r="AZ128" i="13"/>
  <c r="AZ129" i="13"/>
  <c r="AZ130" i="13"/>
  <c r="AZ131" i="13"/>
  <c r="AZ139" i="13"/>
  <c r="AZ140" i="13"/>
  <c r="AZ144" i="13"/>
  <c r="AZ145" i="13"/>
  <c r="BA91" i="13" a="1"/>
  <c r="BA92" i="13"/>
  <c r="BA101" i="13"/>
  <c r="BA121" i="13"/>
  <c r="BA127" i="13"/>
  <c r="BA129" i="13"/>
  <c r="BA135" i="13"/>
  <c r="BB91" i="13" a="1"/>
  <c r="BB96" i="13" s="1"/>
  <c r="BB122" i="13"/>
  <c r="BC91" i="13" a="1"/>
  <c r="BC93" i="13" s="1"/>
  <c r="BC91" i="13"/>
  <c r="BC97" i="13"/>
  <c r="BC98" i="13"/>
  <c r="BC99" i="13"/>
  <c r="BC105" i="13"/>
  <c r="BC106" i="13"/>
  <c r="BC107" i="13"/>
  <c r="BC113" i="13"/>
  <c r="BC114" i="13"/>
  <c r="BC115" i="13"/>
  <c r="BC121" i="13"/>
  <c r="BC122" i="13"/>
  <c r="BC123" i="13"/>
  <c r="BC129" i="13"/>
  <c r="BC130" i="13"/>
  <c r="BC131" i="13"/>
  <c r="BC137" i="13"/>
  <c r="BC138" i="13"/>
  <c r="BC139" i="13"/>
  <c r="BC145" i="13"/>
  <c r="BC146" i="13"/>
  <c r="BC147" i="13"/>
  <c r="BD91" i="13" a="1"/>
  <c r="BD130" i="13" s="1"/>
  <c r="BD92" i="13"/>
  <c r="BD98" i="13"/>
  <c r="BD100" i="13"/>
  <c r="BD106" i="13"/>
  <c r="BD122" i="13"/>
  <c r="BD124" i="13"/>
  <c r="BD132" i="13"/>
  <c r="BE91" i="13" a="1"/>
  <c r="BE95" i="13" s="1"/>
  <c r="BE91" i="13"/>
  <c r="BE92" i="13"/>
  <c r="BE93" i="13"/>
  <c r="BE94" i="13"/>
  <c r="BE98" i="13"/>
  <c r="BE99" i="13"/>
  <c r="BE100" i="13"/>
  <c r="BE101" i="13"/>
  <c r="BE102" i="13"/>
  <c r="BE106" i="13"/>
  <c r="BE107" i="13"/>
  <c r="BE108" i="13"/>
  <c r="BE109" i="13"/>
  <c r="BE110" i="13"/>
  <c r="BE114" i="13"/>
  <c r="BE115" i="13"/>
  <c r="BE116" i="13"/>
  <c r="BE117" i="13"/>
  <c r="BE118" i="13"/>
  <c r="BE122" i="13"/>
  <c r="BE123" i="13"/>
  <c r="BE124" i="13"/>
  <c r="BE125" i="13"/>
  <c r="BE126" i="13"/>
  <c r="BE130" i="13"/>
  <c r="BE131" i="13"/>
  <c r="BE132" i="13"/>
  <c r="BE133" i="13"/>
  <c r="BE134" i="13"/>
  <c r="BE138" i="13"/>
  <c r="BE139" i="13"/>
  <c r="BE140" i="13"/>
  <c r="BE141" i="13"/>
  <c r="BE142" i="13"/>
  <c r="BE146" i="13"/>
  <c r="BE147" i="13"/>
  <c r="BE148" i="13"/>
  <c r="BE149" i="13"/>
  <c r="BE150" i="13"/>
  <c r="BF91" i="13" a="1"/>
  <c r="BF96" i="13" s="1"/>
  <c r="BF91" i="13"/>
  <c r="BF92" i="13"/>
  <c r="BF93" i="13"/>
  <c r="BF94" i="13"/>
  <c r="BF95" i="13"/>
  <c r="BF98" i="13"/>
  <c r="BF99" i="13"/>
  <c r="BF100" i="13"/>
  <c r="BF101" i="13"/>
  <c r="BF102" i="13"/>
  <c r="BF103" i="13"/>
  <c r="BF106" i="13"/>
  <c r="BF107" i="13"/>
  <c r="BF108" i="13"/>
  <c r="BF109" i="13"/>
  <c r="BF110" i="13"/>
  <c r="BF111" i="13"/>
  <c r="BF114" i="13"/>
  <c r="BF115" i="13"/>
  <c r="BF116" i="13"/>
  <c r="BF117" i="13"/>
  <c r="BF118" i="13"/>
  <c r="BF119" i="13"/>
  <c r="BF122" i="13"/>
  <c r="BF123" i="13"/>
  <c r="BF124" i="13"/>
  <c r="BF125" i="13"/>
  <c r="BF126" i="13"/>
  <c r="BF127" i="13"/>
  <c r="BF130" i="13"/>
  <c r="BF131" i="13"/>
  <c r="BF132" i="13"/>
  <c r="BF133" i="13"/>
  <c r="BF134" i="13"/>
  <c r="BF135" i="13"/>
  <c r="BF138" i="13"/>
  <c r="BF139" i="13"/>
  <c r="BF140" i="13"/>
  <c r="BF141" i="13"/>
  <c r="BF142" i="13"/>
  <c r="BF143" i="13"/>
  <c r="BF146" i="13"/>
  <c r="BF147" i="13"/>
  <c r="BF148" i="13"/>
  <c r="BF149" i="13"/>
  <c r="BF150" i="13"/>
  <c r="BF151" i="13"/>
  <c r="BG91" i="13" a="1"/>
  <c r="BG97" i="13" s="1"/>
  <c r="BG91" i="13"/>
  <c r="BG92" i="13"/>
  <c r="BG93" i="13"/>
  <c r="BG94" i="13"/>
  <c r="BG95" i="13"/>
  <c r="BG96" i="13"/>
  <c r="BG98" i="13"/>
  <c r="BG99" i="13"/>
  <c r="BG100" i="13"/>
  <c r="BG101" i="13"/>
  <c r="BG102" i="13"/>
  <c r="BG103" i="13"/>
  <c r="BG104" i="13"/>
  <c r="BG106" i="13"/>
  <c r="BG107" i="13"/>
  <c r="BG108" i="13"/>
  <c r="BG109" i="13"/>
  <c r="BG110" i="13"/>
  <c r="BG111" i="13"/>
  <c r="BG112" i="13"/>
  <c r="BG114" i="13"/>
  <c r="BG115" i="13"/>
  <c r="BG116" i="13"/>
  <c r="BG117" i="13"/>
  <c r="BG118" i="13"/>
  <c r="BG119" i="13"/>
  <c r="BG120" i="13"/>
  <c r="BG122" i="13"/>
  <c r="BG123" i="13"/>
  <c r="BG124" i="13"/>
  <c r="BG125" i="13"/>
  <c r="BG126" i="13"/>
  <c r="BG127" i="13"/>
  <c r="BG128" i="13"/>
  <c r="BG130" i="13"/>
  <c r="BG131" i="13"/>
  <c r="BG132" i="13"/>
  <c r="BG133" i="13"/>
  <c r="BG134" i="13"/>
  <c r="BG135" i="13"/>
  <c r="BG136" i="13"/>
  <c r="BG138" i="13"/>
  <c r="BG139" i="13"/>
  <c r="BG140" i="13"/>
  <c r="BG141" i="13"/>
  <c r="BG142" i="13"/>
  <c r="BG143" i="13"/>
  <c r="BG144" i="13"/>
  <c r="BG146" i="13"/>
  <c r="BG147" i="13"/>
  <c r="BG148" i="13"/>
  <c r="BG149" i="13"/>
  <c r="BG150" i="13"/>
  <c r="BG151" i="13"/>
  <c r="BG152" i="13"/>
  <c r="BH91" i="13" a="1"/>
  <c r="BH91" i="13"/>
  <c r="BH92" i="13"/>
  <c r="BH93" i="13"/>
  <c r="BH94" i="13"/>
  <c r="BH95" i="13"/>
  <c r="BH96" i="13"/>
  <c r="BH97" i="13"/>
  <c r="BH98" i="13"/>
  <c r="BH99" i="13"/>
  <c r="BH100" i="13"/>
  <c r="BH101" i="13"/>
  <c r="BH102" i="13"/>
  <c r="BH103" i="13"/>
  <c r="BH104" i="13"/>
  <c r="BH105" i="13"/>
  <c r="BH106" i="13"/>
  <c r="BH107" i="13"/>
  <c r="BH108" i="13"/>
  <c r="BH109" i="13"/>
  <c r="BH110" i="13"/>
  <c r="BH111" i="13"/>
  <c r="BH112" i="13"/>
  <c r="BH113" i="13"/>
  <c r="BH114" i="13"/>
  <c r="BH115" i="13"/>
  <c r="BH116" i="13"/>
  <c r="BH117" i="13"/>
  <c r="BH118" i="13"/>
  <c r="BH119" i="13"/>
  <c r="BH120" i="13"/>
  <c r="BH121" i="13"/>
  <c r="BH122" i="13"/>
  <c r="BH123" i="13"/>
  <c r="BH124" i="13"/>
  <c r="BH125" i="13"/>
  <c r="BH126" i="13"/>
  <c r="BH127" i="13"/>
  <c r="BH128" i="13"/>
  <c r="BH129" i="13"/>
  <c r="BH130" i="13"/>
  <c r="BH131" i="13"/>
  <c r="BH132" i="13"/>
  <c r="BH133" i="13"/>
  <c r="BH134" i="13"/>
  <c r="BH135" i="13"/>
  <c r="BH136" i="13"/>
  <c r="BH137" i="13"/>
  <c r="BH138" i="13"/>
  <c r="BH139" i="13"/>
  <c r="BH140" i="13"/>
  <c r="BH141" i="13"/>
  <c r="BH142" i="13"/>
  <c r="BH143" i="13"/>
  <c r="BH144" i="13"/>
  <c r="BH145" i="13"/>
  <c r="BH146" i="13"/>
  <c r="BH147" i="13"/>
  <c r="BH148" i="13"/>
  <c r="BH149" i="13"/>
  <c r="BH150" i="13"/>
  <c r="BH151" i="13"/>
  <c r="BH152" i="13"/>
  <c r="BI91" i="13" a="1"/>
  <c r="BI91" i="13" s="1"/>
  <c r="BI95" i="13"/>
  <c r="BI96" i="13"/>
  <c r="BI97" i="13"/>
  <c r="BI98" i="13"/>
  <c r="BI103" i="13"/>
  <c r="BI105" i="13"/>
  <c r="BI106" i="13"/>
  <c r="BI111" i="13"/>
  <c r="BI113" i="13"/>
  <c r="BI114" i="13"/>
  <c r="BI119" i="13"/>
  <c r="BI121" i="13"/>
  <c r="BI122" i="13"/>
  <c r="BI127" i="13"/>
  <c r="BI129" i="13"/>
  <c r="BI130" i="13"/>
  <c r="BI135" i="13"/>
  <c r="BI137" i="13"/>
  <c r="BI138" i="13"/>
  <c r="BI143" i="13"/>
  <c r="BI145" i="13"/>
  <c r="BI146" i="13"/>
  <c r="BI151" i="13"/>
  <c r="BJ91" i="13" a="1"/>
  <c r="BJ96" i="13"/>
  <c r="BJ98" i="13"/>
  <c r="BJ104" i="13"/>
  <c r="BJ106" i="13"/>
  <c r="BJ112" i="13"/>
  <c r="BJ114" i="13"/>
  <c r="BJ120" i="13"/>
  <c r="BJ122" i="13"/>
  <c r="BJ128" i="13"/>
  <c r="BJ130" i="13"/>
  <c r="BJ136" i="13"/>
  <c r="BJ138" i="13"/>
  <c r="BJ144" i="13"/>
  <c r="BJ146" i="13"/>
  <c r="BJ152" i="13"/>
  <c r="BK91" i="13" a="1"/>
  <c r="BK93" i="13" s="1"/>
  <c r="BK91" i="13"/>
  <c r="BK92" i="13"/>
  <c r="BK97" i="13"/>
  <c r="BK98" i="13"/>
  <c r="BK99" i="13"/>
  <c r="BK100" i="13"/>
  <c r="BK105" i="13"/>
  <c r="BK106" i="13"/>
  <c r="BK107" i="13"/>
  <c r="BK113" i="13"/>
  <c r="BK114" i="13"/>
  <c r="BK115" i="13"/>
  <c r="BK121" i="13"/>
  <c r="BK122" i="13"/>
  <c r="BK123" i="13"/>
  <c r="BK129" i="13"/>
  <c r="BK130" i="13"/>
  <c r="BK131" i="13"/>
  <c r="BK137" i="13"/>
  <c r="BK138" i="13"/>
  <c r="BK139" i="13"/>
  <c r="BK145" i="13"/>
  <c r="BK146" i="13"/>
  <c r="BK147" i="13"/>
  <c r="BL91" i="13" a="1"/>
  <c r="BL92" i="13" s="1"/>
  <c r="BL91" i="13"/>
  <c r="BL98" i="13"/>
  <c r="BL108" i="13"/>
  <c r="BL114" i="13"/>
  <c r="BL116" i="13"/>
  <c r="BL125" i="13"/>
  <c r="BL130" i="13"/>
  <c r="BL132" i="13"/>
  <c r="BL141" i="13"/>
  <c r="BL146" i="13"/>
  <c r="BL148" i="13"/>
  <c r="C91" i="13" a="1"/>
  <c r="C95" i="13" s="1"/>
  <c r="C91" i="13"/>
  <c r="C92" i="13"/>
  <c r="C93" i="13"/>
  <c r="C94" i="13"/>
  <c r="C98" i="13"/>
  <c r="C99" i="13"/>
  <c r="C100" i="13"/>
  <c r="C101" i="13"/>
  <c r="C102" i="13"/>
  <c r="C106" i="13"/>
  <c r="C107" i="13"/>
  <c r="C108" i="13"/>
  <c r="C109" i="13"/>
  <c r="C110" i="13"/>
  <c r="C114" i="13"/>
  <c r="C115" i="13"/>
  <c r="C116" i="13"/>
  <c r="C117" i="13"/>
  <c r="C118" i="13"/>
  <c r="C122" i="13"/>
  <c r="C123" i="13"/>
  <c r="C124" i="13"/>
  <c r="C125" i="13"/>
  <c r="C126" i="13"/>
  <c r="C130" i="13"/>
  <c r="C131" i="13"/>
  <c r="C132" i="13"/>
  <c r="C133" i="13"/>
  <c r="C134" i="13"/>
  <c r="C138" i="13"/>
  <c r="C139" i="13"/>
  <c r="C140" i="13"/>
  <c r="C141" i="13"/>
  <c r="C142" i="13"/>
  <c r="C146" i="13"/>
  <c r="C147" i="13"/>
  <c r="C148" i="13"/>
  <c r="C149" i="13"/>
  <c r="C150" i="13"/>
  <c r="CC189" i="12"/>
  <c r="CB189" i="12"/>
  <c r="CA189" i="12"/>
  <c r="BZ189" i="12"/>
  <c r="BY189" i="12"/>
  <c r="BX189" i="12"/>
  <c r="BW189" i="12"/>
  <c r="BV189" i="12"/>
  <c r="BU189" i="12"/>
  <c r="BT189" i="12"/>
  <c r="BS189" i="12"/>
  <c r="BR189" i="12"/>
  <c r="BQ189" i="12"/>
  <c r="BP189" i="12"/>
  <c r="BO189" i="12"/>
  <c r="BN189" i="12"/>
  <c r="BM189" i="12"/>
  <c r="BL189" i="12"/>
  <c r="BK189" i="12"/>
  <c r="BJ189" i="12"/>
  <c r="BI189" i="12"/>
  <c r="BH189" i="12"/>
  <c r="BG189" i="12"/>
  <c r="BF189" i="12"/>
  <c r="BE189" i="12"/>
  <c r="BD189" i="12"/>
  <c r="BC189" i="12"/>
  <c r="BB189" i="12"/>
  <c r="BA189" i="12"/>
  <c r="AZ189" i="12"/>
  <c r="AY189" i="12"/>
  <c r="AX189" i="12"/>
  <c r="AW189" i="12"/>
  <c r="AV189" i="12"/>
  <c r="AU189" i="12"/>
  <c r="AT189" i="12"/>
  <c r="AS189" i="12"/>
  <c r="AR189" i="12"/>
  <c r="AQ189" i="12"/>
  <c r="AP189" i="12"/>
  <c r="AO189" i="12"/>
  <c r="AN189" i="12"/>
  <c r="AM189" i="12"/>
  <c r="AL189" i="12"/>
  <c r="AK189" i="12"/>
  <c r="AJ189" i="12"/>
  <c r="AI189" i="12"/>
  <c r="AH189" i="12"/>
  <c r="AG189" i="12"/>
  <c r="AF189" i="12"/>
  <c r="AE189" i="12"/>
  <c r="AD189" i="12"/>
  <c r="AC189" i="12"/>
  <c r="AB189" i="12"/>
  <c r="AA189" i="12"/>
  <c r="Z189" i="12"/>
  <c r="Y189" i="12"/>
  <c r="X189" i="12"/>
  <c r="W189" i="12"/>
  <c r="V189" i="12"/>
  <c r="U189" i="12"/>
  <c r="T189" i="12"/>
  <c r="S189" i="12"/>
  <c r="R189" i="12"/>
  <c r="Q189" i="12"/>
  <c r="P189" i="12"/>
  <c r="O189" i="12"/>
  <c r="N189" i="12"/>
  <c r="M189" i="12"/>
  <c r="L189" i="12"/>
  <c r="K189" i="12"/>
  <c r="J189" i="12"/>
  <c r="I189" i="12"/>
  <c r="H189" i="12"/>
  <c r="G189" i="12"/>
  <c r="CC188" i="12"/>
  <c r="CB188" i="12"/>
  <c r="CA188" i="12"/>
  <c r="BZ188" i="12"/>
  <c r="BY188" i="12"/>
  <c r="BX188" i="12"/>
  <c r="BW188" i="12"/>
  <c r="BV188" i="12"/>
  <c r="BU188" i="12"/>
  <c r="BT188" i="12"/>
  <c r="BS188" i="12"/>
  <c r="BR188" i="12"/>
  <c r="BQ188" i="12"/>
  <c r="BP188" i="12"/>
  <c r="BO188" i="12"/>
  <c r="BN188" i="12"/>
  <c r="BM188" i="12"/>
  <c r="BL188" i="12"/>
  <c r="BK188" i="12"/>
  <c r="BJ188" i="12"/>
  <c r="BI188" i="12"/>
  <c r="BH188" i="12"/>
  <c r="BG188" i="12"/>
  <c r="BF188" i="12"/>
  <c r="BE188" i="12"/>
  <c r="BD188" i="12"/>
  <c r="BC188" i="12"/>
  <c r="BB188" i="12"/>
  <c r="BA188" i="12"/>
  <c r="AZ188" i="12"/>
  <c r="AY188" i="12"/>
  <c r="AX188" i="12"/>
  <c r="AW188" i="12"/>
  <c r="AV188" i="12"/>
  <c r="AU188" i="12"/>
  <c r="AT188" i="12"/>
  <c r="AS188" i="12"/>
  <c r="AR188" i="12"/>
  <c r="AQ188" i="12"/>
  <c r="AP188" i="12"/>
  <c r="AO188" i="12"/>
  <c r="AN188" i="12"/>
  <c r="AM188" i="12"/>
  <c r="AL188" i="12"/>
  <c r="AK188" i="12"/>
  <c r="AJ188" i="12"/>
  <c r="AI188" i="12"/>
  <c r="AH188" i="12"/>
  <c r="AG188" i="12"/>
  <c r="AF188" i="12"/>
  <c r="AE188" i="12"/>
  <c r="AD188" i="12"/>
  <c r="AC188" i="12"/>
  <c r="AB188" i="12"/>
  <c r="AA188" i="12"/>
  <c r="Z188" i="12"/>
  <c r="Y188" i="12"/>
  <c r="X188" i="12"/>
  <c r="W188" i="12"/>
  <c r="V188" i="12"/>
  <c r="U188" i="12"/>
  <c r="T188" i="12"/>
  <c r="S188" i="12"/>
  <c r="R188" i="12"/>
  <c r="Q188" i="12"/>
  <c r="P188" i="12"/>
  <c r="O188" i="12"/>
  <c r="N188" i="12"/>
  <c r="M188" i="12"/>
  <c r="L188" i="12"/>
  <c r="K188" i="12"/>
  <c r="J188" i="12"/>
  <c r="I188" i="12"/>
  <c r="H188" i="12"/>
  <c r="G188" i="12"/>
  <c r="CC187" i="12"/>
  <c r="CB187" i="12"/>
  <c r="CA187" i="12"/>
  <c r="BZ187" i="12"/>
  <c r="BY187" i="12"/>
  <c r="BX187" i="12"/>
  <c r="BW187" i="12"/>
  <c r="BV187" i="12"/>
  <c r="BU187" i="12"/>
  <c r="BT187" i="12"/>
  <c r="BS187" i="12"/>
  <c r="BR187" i="12"/>
  <c r="BQ187" i="12"/>
  <c r="BP187" i="12"/>
  <c r="BO187" i="12"/>
  <c r="BN187" i="12"/>
  <c r="BM187" i="12"/>
  <c r="BL187" i="12"/>
  <c r="BK187" i="12"/>
  <c r="BJ187" i="12"/>
  <c r="BI187" i="12"/>
  <c r="BH187" i="12"/>
  <c r="BG187" i="12"/>
  <c r="BF187" i="12"/>
  <c r="BE187" i="12"/>
  <c r="BD187" i="12"/>
  <c r="BC187" i="12"/>
  <c r="BB187" i="12"/>
  <c r="BA187" i="12"/>
  <c r="AZ187" i="12"/>
  <c r="AY187" i="12"/>
  <c r="AX187" i="12"/>
  <c r="AW187" i="12"/>
  <c r="AV187" i="12"/>
  <c r="AU187" i="12"/>
  <c r="AT187" i="12"/>
  <c r="AS187" i="12"/>
  <c r="AR187" i="12"/>
  <c r="AQ187" i="12"/>
  <c r="AP187" i="12"/>
  <c r="AO187" i="12"/>
  <c r="AN187" i="12"/>
  <c r="AM187" i="12"/>
  <c r="AL187" i="12"/>
  <c r="AK187" i="12"/>
  <c r="AJ187" i="12"/>
  <c r="AI187" i="12"/>
  <c r="AH187" i="12"/>
  <c r="AG187" i="12"/>
  <c r="AF187" i="12"/>
  <c r="AE187" i="12"/>
  <c r="AD187" i="12"/>
  <c r="AC187" i="12"/>
  <c r="AB187" i="12"/>
  <c r="AA187" i="12"/>
  <c r="Z187" i="12"/>
  <c r="Y187" i="12"/>
  <c r="X187" i="12"/>
  <c r="W187" i="12"/>
  <c r="V187" i="12"/>
  <c r="U187" i="12"/>
  <c r="T187" i="12"/>
  <c r="S187" i="12"/>
  <c r="R187" i="12"/>
  <c r="Q187" i="12"/>
  <c r="P187" i="12"/>
  <c r="O187" i="12"/>
  <c r="N187" i="12"/>
  <c r="M187" i="12"/>
  <c r="L187" i="12"/>
  <c r="K187" i="12"/>
  <c r="J187" i="12"/>
  <c r="I187" i="12"/>
  <c r="H187" i="12"/>
  <c r="G187" i="12"/>
  <c r="CC186" i="12"/>
  <c r="CB186" i="12"/>
  <c r="CA186" i="12"/>
  <c r="BZ186" i="12"/>
  <c r="BY186" i="12"/>
  <c r="BX186" i="12"/>
  <c r="BW186" i="12"/>
  <c r="BV186" i="12"/>
  <c r="BU186" i="12"/>
  <c r="BT186" i="12"/>
  <c r="BS186" i="12"/>
  <c r="BR186" i="12"/>
  <c r="BQ186" i="12"/>
  <c r="BP186" i="12"/>
  <c r="BO186" i="12"/>
  <c r="BN186" i="12"/>
  <c r="BM186" i="12"/>
  <c r="BL186" i="12"/>
  <c r="BK186" i="12"/>
  <c r="BJ186" i="12"/>
  <c r="BI186" i="12"/>
  <c r="BH186" i="12"/>
  <c r="BG186" i="12"/>
  <c r="BF186" i="12"/>
  <c r="BE186" i="12"/>
  <c r="BD186" i="12"/>
  <c r="BC186" i="12"/>
  <c r="BB186" i="12"/>
  <c r="BA186" i="12"/>
  <c r="AZ186" i="12"/>
  <c r="AY186" i="12"/>
  <c r="AX186" i="12"/>
  <c r="AW186" i="12"/>
  <c r="AV186" i="12"/>
  <c r="AU186" i="12"/>
  <c r="AT186" i="12"/>
  <c r="AS186" i="12"/>
  <c r="AR186" i="12"/>
  <c r="AQ186" i="12"/>
  <c r="AP186" i="12"/>
  <c r="AO186" i="12"/>
  <c r="AN186" i="12"/>
  <c r="AM186" i="12"/>
  <c r="AL186" i="12"/>
  <c r="AK186" i="12"/>
  <c r="AJ186" i="12"/>
  <c r="AI186" i="12"/>
  <c r="AH186" i="12"/>
  <c r="AG186" i="12"/>
  <c r="AF186" i="12"/>
  <c r="AE186" i="12"/>
  <c r="AD186" i="12"/>
  <c r="AC186" i="12"/>
  <c r="AB186" i="12"/>
  <c r="AA186" i="12"/>
  <c r="Z186" i="12"/>
  <c r="Y186" i="12"/>
  <c r="X186" i="12"/>
  <c r="W186" i="12"/>
  <c r="V186" i="12"/>
  <c r="U186" i="12"/>
  <c r="T186" i="12"/>
  <c r="S186" i="12"/>
  <c r="R186" i="12"/>
  <c r="Q186" i="12"/>
  <c r="P186" i="12"/>
  <c r="O186" i="12"/>
  <c r="N186" i="12"/>
  <c r="M186" i="12"/>
  <c r="L186" i="12"/>
  <c r="K186" i="12"/>
  <c r="J186" i="12"/>
  <c r="I186" i="12"/>
  <c r="H186" i="12"/>
  <c r="G186" i="12"/>
  <c r="CC185" i="12"/>
  <c r="CB185" i="12"/>
  <c r="CA185" i="12"/>
  <c r="BZ185" i="12"/>
  <c r="BY185" i="12"/>
  <c r="BX185" i="12"/>
  <c r="BW185" i="12"/>
  <c r="BV185" i="12"/>
  <c r="BU185" i="12"/>
  <c r="BT185" i="12"/>
  <c r="BS185" i="12"/>
  <c r="BR185" i="12"/>
  <c r="BQ185" i="12"/>
  <c r="BP185" i="12"/>
  <c r="BO185" i="12"/>
  <c r="BN185" i="12"/>
  <c r="BM185" i="12"/>
  <c r="BL185" i="12"/>
  <c r="BK185" i="12"/>
  <c r="BJ185" i="12"/>
  <c r="BI185" i="12"/>
  <c r="BH185" i="12"/>
  <c r="BG185" i="12"/>
  <c r="BF185" i="12"/>
  <c r="BE185" i="12"/>
  <c r="BD185" i="12"/>
  <c r="BC185" i="12"/>
  <c r="BB185" i="12"/>
  <c r="BA185" i="12"/>
  <c r="AZ185" i="12"/>
  <c r="AY185" i="12"/>
  <c r="AX185" i="12"/>
  <c r="AW185" i="12"/>
  <c r="AV185" i="12"/>
  <c r="AU185" i="12"/>
  <c r="AT185" i="12"/>
  <c r="AS185" i="12"/>
  <c r="AR185" i="12"/>
  <c r="AQ185" i="12"/>
  <c r="AP185" i="12"/>
  <c r="AO185" i="12"/>
  <c r="AN185" i="12"/>
  <c r="AM185" i="12"/>
  <c r="AL185" i="12"/>
  <c r="AK185" i="12"/>
  <c r="AJ185" i="12"/>
  <c r="AI185" i="12"/>
  <c r="AH185" i="12"/>
  <c r="AG185" i="12"/>
  <c r="AF185" i="12"/>
  <c r="AE185" i="12"/>
  <c r="AD185" i="12"/>
  <c r="AC185" i="12"/>
  <c r="AB185" i="12"/>
  <c r="AA185" i="12"/>
  <c r="Z185" i="12"/>
  <c r="Y185" i="12"/>
  <c r="X185" i="12"/>
  <c r="W185" i="12"/>
  <c r="V185" i="12"/>
  <c r="U185" i="12"/>
  <c r="T185" i="12"/>
  <c r="S185" i="12"/>
  <c r="R185" i="12"/>
  <c r="Q185" i="12"/>
  <c r="P185" i="12"/>
  <c r="O185" i="12"/>
  <c r="N185" i="12"/>
  <c r="M185" i="12"/>
  <c r="L185" i="12"/>
  <c r="K185" i="12"/>
  <c r="J185" i="12"/>
  <c r="I185" i="12"/>
  <c r="H185" i="12"/>
  <c r="G185" i="12"/>
  <c r="CC184" i="12"/>
  <c r="CB184" i="12"/>
  <c r="CA184" i="12"/>
  <c r="BZ184" i="12"/>
  <c r="BY184" i="12"/>
  <c r="BX184" i="12"/>
  <c r="BW184" i="12"/>
  <c r="BV184" i="12"/>
  <c r="BU184" i="12"/>
  <c r="BT184" i="12"/>
  <c r="BS184" i="12"/>
  <c r="BR184" i="12"/>
  <c r="BQ184" i="12"/>
  <c r="BP184" i="12"/>
  <c r="BO184" i="12"/>
  <c r="BN184" i="12"/>
  <c r="BM184" i="12"/>
  <c r="BL184" i="12"/>
  <c r="BK184" i="12"/>
  <c r="BJ184" i="12"/>
  <c r="BI184" i="12"/>
  <c r="BH184" i="12"/>
  <c r="BG184" i="12"/>
  <c r="BF184" i="12"/>
  <c r="BE184" i="12"/>
  <c r="BD184" i="12"/>
  <c r="BC184" i="12"/>
  <c r="BB184" i="12"/>
  <c r="BA184" i="12"/>
  <c r="AZ184" i="12"/>
  <c r="AY184" i="12"/>
  <c r="AX184" i="12"/>
  <c r="AW184" i="12"/>
  <c r="AV184" i="12"/>
  <c r="AU184" i="12"/>
  <c r="AT184" i="12"/>
  <c r="AS184" i="12"/>
  <c r="AR184" i="12"/>
  <c r="AQ184" i="12"/>
  <c r="AP184" i="12"/>
  <c r="AO184" i="12"/>
  <c r="AN184" i="12"/>
  <c r="AM184" i="12"/>
  <c r="AL184" i="12"/>
  <c r="AK184" i="12"/>
  <c r="AJ184" i="12"/>
  <c r="AI184" i="12"/>
  <c r="AH184" i="12"/>
  <c r="AG184" i="12"/>
  <c r="AF184" i="12"/>
  <c r="AE184" i="12"/>
  <c r="AD184" i="12"/>
  <c r="AC184" i="12"/>
  <c r="AB184" i="12"/>
  <c r="AA184" i="12"/>
  <c r="Z184" i="12"/>
  <c r="Y184" i="12"/>
  <c r="X184" i="12"/>
  <c r="W184" i="12"/>
  <c r="V184" i="12"/>
  <c r="U184" i="12"/>
  <c r="T184" i="12"/>
  <c r="S184" i="12"/>
  <c r="R184" i="12"/>
  <c r="Q184" i="12"/>
  <c r="P184" i="12"/>
  <c r="O184" i="12"/>
  <c r="N184" i="12"/>
  <c r="M184" i="12"/>
  <c r="L184" i="12"/>
  <c r="K184" i="12"/>
  <c r="J184" i="12"/>
  <c r="I184" i="12"/>
  <c r="H184" i="12"/>
  <c r="G184" i="12"/>
  <c r="CC183" i="12"/>
  <c r="CB183" i="12"/>
  <c r="CA183" i="12"/>
  <c r="BZ183" i="12"/>
  <c r="BY183" i="12"/>
  <c r="BX183" i="12"/>
  <c r="BW183" i="12"/>
  <c r="BV183" i="12"/>
  <c r="BU183" i="12"/>
  <c r="BT183" i="12"/>
  <c r="BS183" i="12"/>
  <c r="BR183" i="12"/>
  <c r="BQ183" i="12"/>
  <c r="BP183" i="12"/>
  <c r="BO183" i="12"/>
  <c r="BN183" i="12"/>
  <c r="BM183" i="12"/>
  <c r="BL183" i="12"/>
  <c r="BK183" i="12"/>
  <c r="BJ183" i="12"/>
  <c r="BI183" i="12"/>
  <c r="BH183" i="12"/>
  <c r="BG183" i="12"/>
  <c r="BF183" i="12"/>
  <c r="BE183" i="12"/>
  <c r="BD183" i="12"/>
  <c r="BC183" i="12"/>
  <c r="BB183" i="12"/>
  <c r="BA183" i="12"/>
  <c r="AZ183" i="12"/>
  <c r="AY183" i="12"/>
  <c r="AX183" i="12"/>
  <c r="AW183" i="12"/>
  <c r="AV183" i="12"/>
  <c r="AU183" i="12"/>
  <c r="AT183" i="12"/>
  <c r="AS183" i="12"/>
  <c r="AR183" i="12"/>
  <c r="AQ183" i="12"/>
  <c r="AP183" i="12"/>
  <c r="AO183" i="12"/>
  <c r="AN183" i="12"/>
  <c r="AM183" i="12"/>
  <c r="AL183" i="12"/>
  <c r="AK183" i="12"/>
  <c r="AJ183" i="12"/>
  <c r="AI183" i="12"/>
  <c r="AH183" i="12"/>
  <c r="AG183" i="12"/>
  <c r="AF183" i="12"/>
  <c r="AE183" i="12"/>
  <c r="AD183" i="12"/>
  <c r="AC183" i="12"/>
  <c r="AB183" i="12"/>
  <c r="AA183" i="12"/>
  <c r="Z183" i="12"/>
  <c r="Y183" i="12"/>
  <c r="X183" i="12"/>
  <c r="W183" i="12"/>
  <c r="V183" i="12"/>
  <c r="U183" i="12"/>
  <c r="T183" i="12"/>
  <c r="S183" i="12"/>
  <c r="R183" i="12"/>
  <c r="Q183" i="12"/>
  <c r="P183" i="12"/>
  <c r="O183" i="12"/>
  <c r="N183" i="12"/>
  <c r="M183" i="12"/>
  <c r="L183" i="12"/>
  <c r="K183" i="12"/>
  <c r="J183" i="12"/>
  <c r="I183" i="12"/>
  <c r="H183" i="12"/>
  <c r="G183" i="12"/>
  <c r="CC182" i="12"/>
  <c r="CB182" i="12"/>
  <c r="CA182" i="12"/>
  <c r="BZ182" i="12"/>
  <c r="BY182" i="12"/>
  <c r="BX182" i="12"/>
  <c r="BW182" i="12"/>
  <c r="BV182" i="12"/>
  <c r="BU182" i="12"/>
  <c r="BT182" i="12"/>
  <c r="BS182" i="12"/>
  <c r="BR182" i="12"/>
  <c r="BQ182" i="12"/>
  <c r="BP182" i="12"/>
  <c r="BO182" i="12"/>
  <c r="BN182" i="12"/>
  <c r="BM182" i="12"/>
  <c r="BL182" i="12"/>
  <c r="BK182" i="12"/>
  <c r="BJ182" i="12"/>
  <c r="BI182" i="12"/>
  <c r="BH182" i="12"/>
  <c r="BG182" i="12"/>
  <c r="BF182" i="12"/>
  <c r="BE182" i="12"/>
  <c r="BD182" i="12"/>
  <c r="BC182" i="12"/>
  <c r="BB182" i="12"/>
  <c r="BA182" i="12"/>
  <c r="AZ182" i="12"/>
  <c r="AY182" i="12"/>
  <c r="AX182" i="12"/>
  <c r="AW182" i="12"/>
  <c r="AV182" i="12"/>
  <c r="AU182" i="12"/>
  <c r="AT182" i="12"/>
  <c r="AS182" i="12"/>
  <c r="AR182" i="12"/>
  <c r="AQ182" i="12"/>
  <c r="AP182" i="12"/>
  <c r="AO182" i="12"/>
  <c r="AN182" i="12"/>
  <c r="AM182" i="12"/>
  <c r="AL182" i="12"/>
  <c r="AK182" i="12"/>
  <c r="AJ182" i="12"/>
  <c r="AI182" i="12"/>
  <c r="AH182" i="12"/>
  <c r="AG182" i="12"/>
  <c r="AF182" i="12"/>
  <c r="AE182" i="12"/>
  <c r="AD182" i="12"/>
  <c r="AC182" i="12"/>
  <c r="AB182" i="12"/>
  <c r="AA182" i="12"/>
  <c r="Z182" i="12"/>
  <c r="Y182" i="12"/>
  <c r="X182" i="12"/>
  <c r="W182" i="12"/>
  <c r="V182" i="12"/>
  <c r="U182" i="12"/>
  <c r="T182" i="12"/>
  <c r="S182" i="12"/>
  <c r="R182" i="12"/>
  <c r="Q182" i="12"/>
  <c r="P182" i="12"/>
  <c r="O182" i="12"/>
  <c r="N182" i="12"/>
  <c r="M182" i="12"/>
  <c r="L182" i="12"/>
  <c r="K182" i="12"/>
  <c r="J182" i="12"/>
  <c r="I182" i="12"/>
  <c r="H182" i="12"/>
  <c r="G182" i="12"/>
  <c r="CC181" i="12"/>
  <c r="CB181" i="12"/>
  <c r="CA181" i="12"/>
  <c r="BZ181" i="12"/>
  <c r="BY181" i="12"/>
  <c r="BX181" i="12"/>
  <c r="BW181" i="12"/>
  <c r="BV181" i="12"/>
  <c r="BU181" i="12"/>
  <c r="BT181" i="12"/>
  <c r="BS181" i="12"/>
  <c r="BR181" i="12"/>
  <c r="BQ181" i="12"/>
  <c r="BP181" i="12"/>
  <c r="BO181" i="12"/>
  <c r="BN181" i="12"/>
  <c r="BM181" i="12"/>
  <c r="BL181" i="12"/>
  <c r="BK181" i="12"/>
  <c r="BJ181" i="12"/>
  <c r="BI181" i="12"/>
  <c r="BH181" i="12"/>
  <c r="BG181" i="12"/>
  <c r="BF181" i="12"/>
  <c r="BE181" i="12"/>
  <c r="BD181" i="12"/>
  <c r="BC181" i="12"/>
  <c r="BB181" i="12"/>
  <c r="BA181" i="12"/>
  <c r="AZ181" i="12"/>
  <c r="AY181" i="12"/>
  <c r="AX181" i="12"/>
  <c r="AW181" i="12"/>
  <c r="AV181" i="12"/>
  <c r="AU181" i="12"/>
  <c r="AT181" i="12"/>
  <c r="AS181" i="12"/>
  <c r="AR181" i="12"/>
  <c r="AQ181" i="12"/>
  <c r="AP181" i="12"/>
  <c r="AO181" i="12"/>
  <c r="AN181" i="12"/>
  <c r="AM181" i="12"/>
  <c r="AL181" i="12"/>
  <c r="AK181" i="12"/>
  <c r="AJ181" i="12"/>
  <c r="AI181" i="12"/>
  <c r="AH181" i="12"/>
  <c r="AG181" i="12"/>
  <c r="AF181" i="12"/>
  <c r="AE181" i="12"/>
  <c r="AD181" i="12"/>
  <c r="AC181" i="12"/>
  <c r="AB181" i="12"/>
  <c r="AA181" i="12"/>
  <c r="Z181" i="12"/>
  <c r="Y181" i="12"/>
  <c r="X181" i="12"/>
  <c r="W181" i="12"/>
  <c r="V181" i="12"/>
  <c r="U181" i="12"/>
  <c r="T181" i="12"/>
  <c r="S181" i="12"/>
  <c r="R181" i="12"/>
  <c r="Q181" i="12"/>
  <c r="P181" i="12"/>
  <c r="O181" i="12"/>
  <c r="N181" i="12"/>
  <c r="M181" i="12"/>
  <c r="L181" i="12"/>
  <c r="K181" i="12"/>
  <c r="J181" i="12"/>
  <c r="I181" i="12"/>
  <c r="H181" i="12"/>
  <c r="G181" i="12"/>
  <c r="CC180" i="12"/>
  <c r="CB180" i="12"/>
  <c r="CA180" i="12"/>
  <c r="BZ180" i="12"/>
  <c r="BY180" i="12"/>
  <c r="BX180" i="12"/>
  <c r="BW180" i="12"/>
  <c r="BV180" i="12"/>
  <c r="BU180" i="12"/>
  <c r="BT180" i="12"/>
  <c r="BS180" i="12"/>
  <c r="BR180" i="12"/>
  <c r="BQ180" i="12"/>
  <c r="BP180" i="12"/>
  <c r="BO180" i="12"/>
  <c r="BN180" i="12"/>
  <c r="BM180" i="12"/>
  <c r="BL180" i="12"/>
  <c r="BK180" i="12"/>
  <c r="BJ180" i="12"/>
  <c r="BI180" i="12"/>
  <c r="BH180" i="12"/>
  <c r="BG180" i="12"/>
  <c r="BF180" i="12"/>
  <c r="BE180" i="12"/>
  <c r="BD180" i="12"/>
  <c r="BC180" i="12"/>
  <c r="BB180" i="12"/>
  <c r="BA180" i="12"/>
  <c r="AZ180" i="12"/>
  <c r="AY180" i="12"/>
  <c r="AX180" i="12"/>
  <c r="AW180" i="12"/>
  <c r="AV180" i="12"/>
  <c r="AU180" i="12"/>
  <c r="AT180" i="12"/>
  <c r="AS180" i="12"/>
  <c r="AR180" i="12"/>
  <c r="AQ180" i="12"/>
  <c r="AP180" i="12"/>
  <c r="AO180" i="12"/>
  <c r="AN180" i="12"/>
  <c r="AM180" i="12"/>
  <c r="AL180" i="12"/>
  <c r="AK180" i="12"/>
  <c r="AJ180" i="12"/>
  <c r="AI180" i="12"/>
  <c r="AH180" i="12"/>
  <c r="AG180" i="12"/>
  <c r="AF180" i="12"/>
  <c r="AE180" i="12"/>
  <c r="AD180" i="12"/>
  <c r="AC180" i="12"/>
  <c r="AB180" i="12"/>
  <c r="AA180" i="12"/>
  <c r="Z180" i="12"/>
  <c r="Y180" i="12"/>
  <c r="X180" i="12"/>
  <c r="W180" i="12"/>
  <c r="V180" i="12"/>
  <c r="U180" i="12"/>
  <c r="T180" i="12"/>
  <c r="S180" i="12"/>
  <c r="R180" i="12"/>
  <c r="Q180" i="12"/>
  <c r="P180" i="12"/>
  <c r="O180" i="12"/>
  <c r="N180" i="12"/>
  <c r="M180" i="12"/>
  <c r="L180" i="12"/>
  <c r="K180" i="12"/>
  <c r="J180" i="12"/>
  <c r="I180" i="12"/>
  <c r="H180" i="12"/>
  <c r="G180" i="12"/>
  <c r="CC179" i="12"/>
  <c r="CB179" i="12"/>
  <c r="CA179" i="12"/>
  <c r="BZ179" i="12"/>
  <c r="BY179" i="12"/>
  <c r="BX179" i="12"/>
  <c r="BW179" i="12"/>
  <c r="BV179" i="12"/>
  <c r="BU179" i="12"/>
  <c r="BT179" i="12"/>
  <c r="BS179" i="12"/>
  <c r="BR179" i="12"/>
  <c r="BQ179" i="12"/>
  <c r="BP179" i="12"/>
  <c r="BO179" i="12"/>
  <c r="BN179" i="12"/>
  <c r="BM179" i="12"/>
  <c r="BL179" i="12"/>
  <c r="BK179" i="12"/>
  <c r="BJ179" i="12"/>
  <c r="BI179" i="12"/>
  <c r="BH179" i="12"/>
  <c r="BG179" i="12"/>
  <c r="BF179" i="12"/>
  <c r="BE179" i="12"/>
  <c r="BD179" i="12"/>
  <c r="BC179" i="12"/>
  <c r="BB179" i="12"/>
  <c r="BA179" i="12"/>
  <c r="AZ179" i="12"/>
  <c r="AY179" i="12"/>
  <c r="AX179" i="12"/>
  <c r="AW179" i="12"/>
  <c r="AV179" i="12"/>
  <c r="AU179" i="12"/>
  <c r="AT179" i="12"/>
  <c r="AS179" i="12"/>
  <c r="AR179" i="12"/>
  <c r="AQ179" i="12"/>
  <c r="AP179" i="12"/>
  <c r="AO179" i="12"/>
  <c r="AN179" i="12"/>
  <c r="AM179" i="12"/>
  <c r="AL179" i="12"/>
  <c r="AK179" i="12"/>
  <c r="AJ179" i="12"/>
  <c r="AI179" i="12"/>
  <c r="AH179" i="12"/>
  <c r="AG179" i="12"/>
  <c r="AF179" i="12"/>
  <c r="AE179" i="12"/>
  <c r="AD179" i="12"/>
  <c r="AC179" i="12"/>
  <c r="AB179" i="12"/>
  <c r="AA179" i="12"/>
  <c r="Z179" i="12"/>
  <c r="Y179" i="12"/>
  <c r="X179" i="12"/>
  <c r="W179" i="12"/>
  <c r="V179" i="12"/>
  <c r="U179" i="12"/>
  <c r="T179" i="12"/>
  <c r="S179" i="12"/>
  <c r="R179" i="12"/>
  <c r="Q179" i="12"/>
  <c r="P179" i="12"/>
  <c r="O179" i="12"/>
  <c r="N179" i="12"/>
  <c r="M179" i="12"/>
  <c r="L179" i="12"/>
  <c r="K179" i="12"/>
  <c r="J179" i="12"/>
  <c r="I179" i="12"/>
  <c r="H179" i="12"/>
  <c r="G179" i="12"/>
  <c r="CC178" i="12"/>
  <c r="CB178" i="12"/>
  <c r="CA178" i="12"/>
  <c r="BZ178" i="12"/>
  <c r="BY178" i="12"/>
  <c r="BX178" i="12"/>
  <c r="BW178" i="12"/>
  <c r="BV178" i="12"/>
  <c r="BU178" i="12"/>
  <c r="BT178" i="12"/>
  <c r="BS178" i="12"/>
  <c r="BR178" i="12"/>
  <c r="BQ178" i="12"/>
  <c r="BP178" i="12"/>
  <c r="BO178" i="12"/>
  <c r="BN178" i="12"/>
  <c r="BM178" i="12"/>
  <c r="BL178" i="12"/>
  <c r="BK178" i="12"/>
  <c r="BJ178" i="12"/>
  <c r="BI178" i="12"/>
  <c r="BH178" i="12"/>
  <c r="BG178" i="12"/>
  <c r="BF178" i="12"/>
  <c r="BE178" i="12"/>
  <c r="BD178" i="12"/>
  <c r="BC178" i="12"/>
  <c r="BB178" i="12"/>
  <c r="BA178" i="12"/>
  <c r="AZ178" i="12"/>
  <c r="AY178" i="12"/>
  <c r="AX178" i="12"/>
  <c r="AW178" i="12"/>
  <c r="AV178" i="12"/>
  <c r="AU178" i="12"/>
  <c r="AT178" i="12"/>
  <c r="AS178" i="12"/>
  <c r="AR178" i="12"/>
  <c r="AQ178" i="12"/>
  <c r="AP178" i="12"/>
  <c r="AO178" i="12"/>
  <c r="AN178" i="12"/>
  <c r="AM178" i="12"/>
  <c r="AL178" i="12"/>
  <c r="AK178" i="12"/>
  <c r="AJ178" i="12"/>
  <c r="AI178" i="12"/>
  <c r="AH178" i="12"/>
  <c r="AG178" i="12"/>
  <c r="AF178" i="12"/>
  <c r="AE178" i="12"/>
  <c r="AD178" i="12"/>
  <c r="AC178" i="12"/>
  <c r="AB178" i="12"/>
  <c r="AA178" i="12"/>
  <c r="Z178" i="12"/>
  <c r="Y178" i="12"/>
  <c r="X178" i="12"/>
  <c r="W178" i="12"/>
  <c r="V178" i="12"/>
  <c r="U178" i="12"/>
  <c r="T178" i="12"/>
  <c r="S178" i="12"/>
  <c r="R178" i="12"/>
  <c r="Q178" i="12"/>
  <c r="P178" i="12"/>
  <c r="O178" i="12"/>
  <c r="N178" i="12"/>
  <c r="M178" i="12"/>
  <c r="L178" i="12"/>
  <c r="K178" i="12"/>
  <c r="J178" i="12"/>
  <c r="I178" i="12"/>
  <c r="H178" i="12"/>
  <c r="G178" i="12"/>
  <c r="CC177" i="12"/>
  <c r="CB177" i="12"/>
  <c r="CA177" i="12"/>
  <c r="BZ177" i="12"/>
  <c r="BY177" i="12"/>
  <c r="BX177" i="12"/>
  <c r="BW177" i="12"/>
  <c r="BV177" i="12"/>
  <c r="BU177" i="12"/>
  <c r="BT177" i="12"/>
  <c r="BS177" i="12"/>
  <c r="BR177" i="12"/>
  <c r="BQ177" i="12"/>
  <c r="BP177" i="12"/>
  <c r="BO177" i="12"/>
  <c r="BN177" i="12"/>
  <c r="BM177" i="12"/>
  <c r="BL177" i="12"/>
  <c r="BK177" i="12"/>
  <c r="BJ177" i="12"/>
  <c r="BI177" i="12"/>
  <c r="BH177" i="12"/>
  <c r="BG177" i="12"/>
  <c r="BF177" i="12"/>
  <c r="BE177" i="12"/>
  <c r="BD177" i="12"/>
  <c r="BC177" i="12"/>
  <c r="BB177" i="12"/>
  <c r="BA177" i="12"/>
  <c r="AZ177" i="12"/>
  <c r="AY177" i="12"/>
  <c r="AX177" i="12"/>
  <c r="AW177" i="12"/>
  <c r="AV177" i="12"/>
  <c r="AU177" i="12"/>
  <c r="AT177" i="12"/>
  <c r="AS177" i="12"/>
  <c r="AR177" i="12"/>
  <c r="AQ177" i="12"/>
  <c r="AP177" i="12"/>
  <c r="AO177" i="12"/>
  <c r="AN177" i="12"/>
  <c r="AM177" i="12"/>
  <c r="AL177" i="12"/>
  <c r="AK177" i="12"/>
  <c r="AJ177" i="12"/>
  <c r="AI177" i="12"/>
  <c r="AH177" i="12"/>
  <c r="AG177" i="12"/>
  <c r="AF177" i="12"/>
  <c r="AE177" i="12"/>
  <c r="AD177" i="12"/>
  <c r="AC177" i="12"/>
  <c r="AB177" i="12"/>
  <c r="AA177" i="12"/>
  <c r="Z177" i="12"/>
  <c r="Y177" i="12"/>
  <c r="X177" i="12"/>
  <c r="W177" i="12"/>
  <c r="V177" i="12"/>
  <c r="U177" i="12"/>
  <c r="T177" i="12"/>
  <c r="S177" i="12"/>
  <c r="R177" i="12"/>
  <c r="Q177" i="12"/>
  <c r="P177" i="12"/>
  <c r="O177" i="12"/>
  <c r="N177" i="12"/>
  <c r="M177" i="12"/>
  <c r="L177" i="12"/>
  <c r="K177" i="12"/>
  <c r="J177" i="12"/>
  <c r="I177" i="12"/>
  <c r="H177" i="12"/>
  <c r="G177" i="12"/>
  <c r="CC176" i="12"/>
  <c r="CB176" i="12"/>
  <c r="CA176" i="12"/>
  <c r="BZ176" i="12"/>
  <c r="BY176" i="12"/>
  <c r="BX176" i="12"/>
  <c r="BW176" i="12"/>
  <c r="BV176" i="12"/>
  <c r="BU176" i="12"/>
  <c r="BT176" i="12"/>
  <c r="BS176" i="12"/>
  <c r="BR176" i="12"/>
  <c r="BQ176" i="12"/>
  <c r="BP176" i="12"/>
  <c r="BO176" i="12"/>
  <c r="BN176" i="12"/>
  <c r="BM176" i="12"/>
  <c r="BL176" i="12"/>
  <c r="BK176" i="12"/>
  <c r="BJ176" i="12"/>
  <c r="BI176" i="12"/>
  <c r="BH176" i="12"/>
  <c r="BG176" i="12"/>
  <c r="BF176" i="12"/>
  <c r="BE176" i="12"/>
  <c r="BD176" i="12"/>
  <c r="BC176" i="12"/>
  <c r="BB176" i="12"/>
  <c r="BA176" i="12"/>
  <c r="AZ176" i="12"/>
  <c r="AY176" i="12"/>
  <c r="AX176" i="12"/>
  <c r="AW176" i="12"/>
  <c r="AV176" i="12"/>
  <c r="AU176" i="12"/>
  <c r="AT176" i="12"/>
  <c r="AS176" i="12"/>
  <c r="AR176" i="12"/>
  <c r="AQ176" i="12"/>
  <c r="AP176" i="12"/>
  <c r="AO176" i="12"/>
  <c r="AN176" i="12"/>
  <c r="AM176" i="12"/>
  <c r="AL176" i="12"/>
  <c r="AK176" i="12"/>
  <c r="AJ176" i="12"/>
  <c r="AI176" i="12"/>
  <c r="AH176" i="12"/>
  <c r="AG176" i="12"/>
  <c r="AF176" i="12"/>
  <c r="AE176" i="12"/>
  <c r="AD176" i="12"/>
  <c r="AC176" i="12"/>
  <c r="AB176" i="12"/>
  <c r="AA176" i="12"/>
  <c r="Z176" i="12"/>
  <c r="Y176" i="12"/>
  <c r="X176" i="12"/>
  <c r="W176" i="12"/>
  <c r="V176" i="12"/>
  <c r="U176" i="12"/>
  <c r="T176" i="12"/>
  <c r="S176" i="12"/>
  <c r="R176" i="12"/>
  <c r="Q176" i="12"/>
  <c r="P176" i="12"/>
  <c r="O176" i="12"/>
  <c r="N176" i="12"/>
  <c r="M176" i="12"/>
  <c r="L176" i="12"/>
  <c r="K176" i="12"/>
  <c r="J176" i="12"/>
  <c r="I176" i="12"/>
  <c r="H176" i="12"/>
  <c r="G176" i="12"/>
  <c r="CC175" i="12"/>
  <c r="CB175" i="12"/>
  <c r="CA175" i="12"/>
  <c r="BZ175" i="12"/>
  <c r="BY175" i="12"/>
  <c r="BX175" i="12"/>
  <c r="BW175" i="12"/>
  <c r="BV175" i="12"/>
  <c r="BU175" i="12"/>
  <c r="BT175" i="12"/>
  <c r="BS175" i="12"/>
  <c r="BR175" i="12"/>
  <c r="BQ175" i="12"/>
  <c r="BP175" i="12"/>
  <c r="BO175" i="12"/>
  <c r="BN175" i="12"/>
  <c r="BM175" i="12"/>
  <c r="BL175" i="12"/>
  <c r="BK175" i="12"/>
  <c r="BJ175" i="12"/>
  <c r="BI175" i="12"/>
  <c r="BH175" i="12"/>
  <c r="BG175" i="12"/>
  <c r="BF175" i="12"/>
  <c r="BE175" i="12"/>
  <c r="BD175" i="12"/>
  <c r="BC175" i="12"/>
  <c r="BB175" i="12"/>
  <c r="BA175" i="12"/>
  <c r="AZ175" i="12"/>
  <c r="AY175" i="12"/>
  <c r="AX175" i="12"/>
  <c r="AW175" i="12"/>
  <c r="AV175" i="12"/>
  <c r="AU175" i="12"/>
  <c r="AT175" i="12"/>
  <c r="AS175" i="12"/>
  <c r="AR175" i="12"/>
  <c r="AQ175" i="12"/>
  <c r="AP175" i="12"/>
  <c r="AO175" i="12"/>
  <c r="AN175" i="12"/>
  <c r="AM175" i="12"/>
  <c r="AL175" i="12"/>
  <c r="AK175" i="12"/>
  <c r="AJ175" i="12"/>
  <c r="AI175" i="12"/>
  <c r="AH175" i="12"/>
  <c r="AG175" i="12"/>
  <c r="AF175" i="12"/>
  <c r="AE175" i="12"/>
  <c r="AD175" i="12"/>
  <c r="AC175" i="12"/>
  <c r="AB175" i="12"/>
  <c r="AA175" i="12"/>
  <c r="Z175" i="12"/>
  <c r="Y175" i="12"/>
  <c r="X175" i="12"/>
  <c r="W175" i="12"/>
  <c r="V175" i="12"/>
  <c r="U175" i="12"/>
  <c r="T175" i="12"/>
  <c r="S175" i="12"/>
  <c r="R175" i="12"/>
  <c r="Q175" i="12"/>
  <c r="P175" i="12"/>
  <c r="O175" i="12"/>
  <c r="N175" i="12"/>
  <c r="M175" i="12"/>
  <c r="L175" i="12"/>
  <c r="K175" i="12"/>
  <c r="J175" i="12"/>
  <c r="I175" i="12"/>
  <c r="H175" i="12"/>
  <c r="G175" i="12"/>
  <c r="CC174" i="12"/>
  <c r="CB174" i="12"/>
  <c r="CA174" i="12"/>
  <c r="BZ174" i="12"/>
  <c r="BY174" i="12"/>
  <c r="BX174" i="12"/>
  <c r="BW174" i="12"/>
  <c r="BV174" i="12"/>
  <c r="BU174" i="12"/>
  <c r="BT174" i="12"/>
  <c r="BS174" i="12"/>
  <c r="BR174" i="12"/>
  <c r="BQ174" i="12"/>
  <c r="BP174" i="12"/>
  <c r="BO174" i="12"/>
  <c r="BN174" i="12"/>
  <c r="BM174" i="12"/>
  <c r="BL174" i="12"/>
  <c r="BK174" i="12"/>
  <c r="BJ174" i="12"/>
  <c r="BI174" i="12"/>
  <c r="BH174" i="12"/>
  <c r="BG174" i="12"/>
  <c r="BF174" i="12"/>
  <c r="BE174" i="12"/>
  <c r="BD174" i="12"/>
  <c r="BC174" i="12"/>
  <c r="BB174" i="12"/>
  <c r="BA174" i="12"/>
  <c r="AZ174" i="12"/>
  <c r="AY174" i="12"/>
  <c r="AX174" i="12"/>
  <c r="AW174" i="12"/>
  <c r="AV174" i="12"/>
  <c r="AU174" i="12"/>
  <c r="AT174" i="12"/>
  <c r="AS174" i="12"/>
  <c r="AR174" i="12"/>
  <c r="AQ174" i="12"/>
  <c r="AP174" i="12"/>
  <c r="AO174" i="12"/>
  <c r="AN174" i="12"/>
  <c r="AM174" i="12"/>
  <c r="AL174" i="12"/>
  <c r="AK174" i="12"/>
  <c r="AJ174" i="12"/>
  <c r="AI174" i="12"/>
  <c r="AH174" i="12"/>
  <c r="AG174" i="12"/>
  <c r="AF174" i="12"/>
  <c r="AE174" i="12"/>
  <c r="AD174" i="12"/>
  <c r="AC174" i="12"/>
  <c r="AB174" i="12"/>
  <c r="AA174" i="12"/>
  <c r="Z174" i="12"/>
  <c r="Y174" i="12"/>
  <c r="X174" i="12"/>
  <c r="W174" i="12"/>
  <c r="V174" i="12"/>
  <c r="U174" i="12"/>
  <c r="T174" i="12"/>
  <c r="S174" i="12"/>
  <c r="R174" i="12"/>
  <c r="Q174" i="12"/>
  <c r="P174" i="12"/>
  <c r="O174" i="12"/>
  <c r="N174" i="12"/>
  <c r="M174" i="12"/>
  <c r="L174" i="12"/>
  <c r="K174" i="12"/>
  <c r="J174" i="12"/>
  <c r="I174" i="12"/>
  <c r="H174" i="12"/>
  <c r="G174" i="12"/>
  <c r="CC173" i="12"/>
  <c r="CB173" i="12"/>
  <c r="CA173" i="12"/>
  <c r="BZ173" i="12"/>
  <c r="BY173" i="12"/>
  <c r="BX173" i="12"/>
  <c r="BW173" i="12"/>
  <c r="BV173" i="12"/>
  <c r="BU173" i="12"/>
  <c r="BT173" i="12"/>
  <c r="BS173" i="12"/>
  <c r="BR173" i="12"/>
  <c r="BQ173" i="12"/>
  <c r="BP173" i="12"/>
  <c r="BO173" i="12"/>
  <c r="BN173" i="12"/>
  <c r="BM173" i="12"/>
  <c r="BL173" i="12"/>
  <c r="BK173" i="12"/>
  <c r="BJ173" i="12"/>
  <c r="BI173" i="12"/>
  <c r="BH173" i="12"/>
  <c r="BG173" i="12"/>
  <c r="BF173" i="12"/>
  <c r="BE173" i="12"/>
  <c r="BD173" i="12"/>
  <c r="BC173" i="12"/>
  <c r="BB173" i="12"/>
  <c r="BA173" i="12"/>
  <c r="AZ173" i="12"/>
  <c r="AY173" i="12"/>
  <c r="AX173" i="12"/>
  <c r="AW173" i="12"/>
  <c r="AV173" i="12"/>
  <c r="AU173" i="12"/>
  <c r="AT173" i="12"/>
  <c r="AS173" i="12"/>
  <c r="AR173" i="12"/>
  <c r="AQ173" i="12"/>
  <c r="AP173" i="12"/>
  <c r="AO173" i="12"/>
  <c r="AN173" i="12"/>
  <c r="AM173" i="12"/>
  <c r="AL173" i="12"/>
  <c r="AK173" i="12"/>
  <c r="AJ173" i="12"/>
  <c r="AI173" i="12"/>
  <c r="AH173" i="12"/>
  <c r="AG173" i="12"/>
  <c r="AF173" i="12"/>
  <c r="AE173" i="12"/>
  <c r="AD173" i="12"/>
  <c r="AC173" i="12"/>
  <c r="AB173" i="12"/>
  <c r="AA173" i="12"/>
  <c r="Z173" i="12"/>
  <c r="Y173" i="12"/>
  <c r="X173" i="12"/>
  <c r="W173" i="12"/>
  <c r="V173" i="12"/>
  <c r="U173" i="12"/>
  <c r="T173" i="12"/>
  <c r="S173" i="12"/>
  <c r="R173" i="12"/>
  <c r="Q173" i="12"/>
  <c r="P173" i="12"/>
  <c r="O173" i="12"/>
  <c r="N173" i="12"/>
  <c r="M173" i="12"/>
  <c r="L173" i="12"/>
  <c r="K173" i="12"/>
  <c r="J173" i="12"/>
  <c r="I173" i="12"/>
  <c r="H173" i="12"/>
  <c r="G173" i="12"/>
  <c r="CC172" i="12"/>
  <c r="CB172" i="12"/>
  <c r="CA172" i="12"/>
  <c r="BZ172" i="12"/>
  <c r="BY172" i="12"/>
  <c r="BX172" i="12"/>
  <c r="BW172" i="12"/>
  <c r="BV172" i="12"/>
  <c r="BU172" i="12"/>
  <c r="BT172" i="12"/>
  <c r="BS172" i="12"/>
  <c r="BR172" i="12"/>
  <c r="BQ172" i="12"/>
  <c r="BP172" i="12"/>
  <c r="BO172" i="12"/>
  <c r="BN172" i="12"/>
  <c r="BM172" i="12"/>
  <c r="BL172" i="12"/>
  <c r="BK172" i="12"/>
  <c r="BJ172" i="12"/>
  <c r="BI172" i="12"/>
  <c r="BH172" i="12"/>
  <c r="BG172" i="12"/>
  <c r="BF172" i="12"/>
  <c r="BE172" i="12"/>
  <c r="BD172" i="12"/>
  <c r="BC172" i="12"/>
  <c r="BB172" i="12"/>
  <c r="BA172" i="12"/>
  <c r="AZ172" i="12"/>
  <c r="AY172" i="12"/>
  <c r="AX172" i="12"/>
  <c r="AW172" i="12"/>
  <c r="AV172" i="12"/>
  <c r="AU172" i="12"/>
  <c r="AT172" i="12"/>
  <c r="AS172" i="12"/>
  <c r="AR172" i="12"/>
  <c r="AQ172" i="12"/>
  <c r="AP172" i="12"/>
  <c r="AO172" i="12"/>
  <c r="AN172" i="12"/>
  <c r="AM172" i="12"/>
  <c r="AL172" i="12"/>
  <c r="AK172" i="12"/>
  <c r="AJ172" i="12"/>
  <c r="AI172" i="12"/>
  <c r="AH172" i="12"/>
  <c r="AG172" i="12"/>
  <c r="AF172" i="12"/>
  <c r="AE172" i="12"/>
  <c r="AD172" i="12"/>
  <c r="AC172" i="12"/>
  <c r="AB172" i="12"/>
  <c r="AA172" i="12"/>
  <c r="Z172" i="12"/>
  <c r="Y172" i="12"/>
  <c r="X172" i="12"/>
  <c r="W172" i="12"/>
  <c r="V172" i="12"/>
  <c r="U172" i="12"/>
  <c r="T172" i="12"/>
  <c r="S172" i="12"/>
  <c r="R172" i="12"/>
  <c r="Q172" i="12"/>
  <c r="P172" i="12"/>
  <c r="O172" i="12"/>
  <c r="N172" i="12"/>
  <c r="M172" i="12"/>
  <c r="L172" i="12"/>
  <c r="K172" i="12"/>
  <c r="J172" i="12"/>
  <c r="I172" i="12"/>
  <c r="H172" i="12"/>
  <c r="G172" i="12"/>
  <c r="CC171" i="12"/>
  <c r="CB171" i="12"/>
  <c r="CA171" i="12"/>
  <c r="BZ171" i="12"/>
  <c r="BY171" i="12"/>
  <c r="BX171" i="12"/>
  <c r="BW171" i="12"/>
  <c r="BV171" i="12"/>
  <c r="BU171" i="12"/>
  <c r="BT171" i="12"/>
  <c r="BS171" i="12"/>
  <c r="BR171" i="12"/>
  <c r="BQ171" i="12"/>
  <c r="BP171" i="12"/>
  <c r="BO171" i="12"/>
  <c r="BN171" i="12"/>
  <c r="BM171" i="12"/>
  <c r="BL171" i="12"/>
  <c r="BK171" i="12"/>
  <c r="BJ171" i="12"/>
  <c r="BI171" i="12"/>
  <c r="BH171" i="12"/>
  <c r="BG171" i="12"/>
  <c r="BF171" i="12"/>
  <c r="BE171" i="12"/>
  <c r="BD171" i="12"/>
  <c r="BC171" i="12"/>
  <c r="BB171" i="12"/>
  <c r="BA171" i="12"/>
  <c r="AZ171" i="12"/>
  <c r="AY171" i="12"/>
  <c r="AX171" i="12"/>
  <c r="AW171" i="12"/>
  <c r="AV171" i="12"/>
  <c r="AU171" i="12"/>
  <c r="AT171" i="12"/>
  <c r="AS171" i="12"/>
  <c r="AR171" i="12"/>
  <c r="AQ171" i="12"/>
  <c r="AP171" i="12"/>
  <c r="AO171" i="12"/>
  <c r="AN171" i="12"/>
  <c r="AM171" i="12"/>
  <c r="AL171" i="12"/>
  <c r="AK171" i="12"/>
  <c r="AJ171" i="12"/>
  <c r="AI171" i="12"/>
  <c r="AH171" i="12"/>
  <c r="AG171" i="12"/>
  <c r="AF171" i="12"/>
  <c r="AE171" i="12"/>
  <c r="AD171" i="12"/>
  <c r="AC171" i="12"/>
  <c r="AB171" i="12"/>
  <c r="AA171" i="12"/>
  <c r="Z171" i="12"/>
  <c r="Y171" i="12"/>
  <c r="X171" i="12"/>
  <c r="W171" i="12"/>
  <c r="V171" i="12"/>
  <c r="U171" i="12"/>
  <c r="T171" i="12"/>
  <c r="S171" i="12"/>
  <c r="R171" i="12"/>
  <c r="Q171" i="12"/>
  <c r="P171" i="12"/>
  <c r="O171" i="12"/>
  <c r="N171" i="12"/>
  <c r="M171" i="12"/>
  <c r="L171" i="12"/>
  <c r="K171" i="12"/>
  <c r="J171" i="12"/>
  <c r="I171" i="12"/>
  <c r="H171" i="12"/>
  <c r="G171" i="12"/>
  <c r="CC170" i="12"/>
  <c r="CB170" i="12"/>
  <c r="CA170" i="12"/>
  <c r="BZ170" i="12"/>
  <c r="BY170" i="12"/>
  <c r="BX170" i="12"/>
  <c r="BW170" i="12"/>
  <c r="BV170" i="12"/>
  <c r="BU170" i="12"/>
  <c r="BT170" i="12"/>
  <c r="BS170" i="12"/>
  <c r="BR170" i="12"/>
  <c r="BQ170" i="12"/>
  <c r="BP170" i="12"/>
  <c r="BO170" i="12"/>
  <c r="BN170" i="12"/>
  <c r="BM170" i="12"/>
  <c r="BL170" i="12"/>
  <c r="BK170" i="12"/>
  <c r="BJ170" i="12"/>
  <c r="BI170" i="12"/>
  <c r="BH170" i="12"/>
  <c r="BG170" i="12"/>
  <c r="BF170" i="12"/>
  <c r="BE170" i="12"/>
  <c r="BD170" i="12"/>
  <c r="BC170" i="12"/>
  <c r="BB170" i="12"/>
  <c r="BA170" i="12"/>
  <c r="AZ170" i="12"/>
  <c r="AY170" i="12"/>
  <c r="AX170" i="12"/>
  <c r="AW170" i="12"/>
  <c r="AV170" i="12"/>
  <c r="AU170" i="12"/>
  <c r="AT170" i="12"/>
  <c r="AS170" i="12"/>
  <c r="AR170" i="12"/>
  <c r="AQ170" i="12"/>
  <c r="AP170" i="12"/>
  <c r="AO170" i="12"/>
  <c r="AN170" i="12"/>
  <c r="AM170" i="12"/>
  <c r="AL170" i="12"/>
  <c r="AK170" i="12"/>
  <c r="AJ170" i="12"/>
  <c r="AI170" i="12"/>
  <c r="AH170" i="12"/>
  <c r="AG170" i="12"/>
  <c r="AF170" i="12"/>
  <c r="AE170" i="12"/>
  <c r="AD170" i="12"/>
  <c r="AC170" i="12"/>
  <c r="AB170" i="12"/>
  <c r="AA170" i="12"/>
  <c r="Z170" i="12"/>
  <c r="Y170" i="12"/>
  <c r="X170" i="12"/>
  <c r="W170" i="12"/>
  <c r="V170" i="12"/>
  <c r="U170" i="12"/>
  <c r="T170" i="12"/>
  <c r="S170" i="12"/>
  <c r="R170" i="12"/>
  <c r="Q170" i="12"/>
  <c r="P170" i="12"/>
  <c r="O170" i="12"/>
  <c r="N170" i="12"/>
  <c r="M170" i="12"/>
  <c r="L170" i="12"/>
  <c r="K170" i="12"/>
  <c r="J170" i="12"/>
  <c r="I170" i="12"/>
  <c r="H170" i="12"/>
  <c r="G170" i="12"/>
  <c r="CC169" i="12"/>
  <c r="CB169" i="12"/>
  <c r="CA169" i="12"/>
  <c r="BZ169" i="12"/>
  <c r="BY169" i="12"/>
  <c r="BX169" i="12"/>
  <c r="BW169" i="12"/>
  <c r="BV169" i="12"/>
  <c r="BU169" i="12"/>
  <c r="BT169" i="12"/>
  <c r="BS169" i="12"/>
  <c r="BR169" i="12"/>
  <c r="BQ169" i="12"/>
  <c r="BP169" i="12"/>
  <c r="BO169" i="12"/>
  <c r="BN169" i="12"/>
  <c r="BM169" i="12"/>
  <c r="BL169" i="12"/>
  <c r="BK169" i="12"/>
  <c r="BJ169" i="12"/>
  <c r="BI169" i="12"/>
  <c r="BH169" i="12"/>
  <c r="BG169" i="12"/>
  <c r="BF169" i="12"/>
  <c r="BE169" i="12"/>
  <c r="BD169" i="12"/>
  <c r="BC169" i="12"/>
  <c r="BB169" i="12"/>
  <c r="BA169" i="12"/>
  <c r="AZ169" i="12"/>
  <c r="AY169" i="12"/>
  <c r="AX169" i="12"/>
  <c r="AW169" i="12"/>
  <c r="AV169" i="12"/>
  <c r="AU169" i="12"/>
  <c r="AT169" i="12"/>
  <c r="AS169" i="12"/>
  <c r="AR169" i="12"/>
  <c r="AQ169" i="12"/>
  <c r="AP169" i="12"/>
  <c r="AO169" i="12"/>
  <c r="AN169" i="12"/>
  <c r="AM169" i="12"/>
  <c r="AL169" i="12"/>
  <c r="AK169" i="12"/>
  <c r="AJ169" i="12"/>
  <c r="AI169" i="12"/>
  <c r="AH169" i="12"/>
  <c r="AG169" i="12"/>
  <c r="AF169" i="12"/>
  <c r="AE169" i="12"/>
  <c r="AD169" i="12"/>
  <c r="AC169" i="12"/>
  <c r="AB169" i="12"/>
  <c r="AA169" i="12"/>
  <c r="Z169" i="12"/>
  <c r="Y169" i="12"/>
  <c r="X169" i="12"/>
  <c r="W169" i="12"/>
  <c r="V169" i="12"/>
  <c r="U169" i="12"/>
  <c r="T169" i="12"/>
  <c r="S169" i="12"/>
  <c r="R169" i="12"/>
  <c r="Q169" i="12"/>
  <c r="P169" i="12"/>
  <c r="O169" i="12"/>
  <c r="N169" i="12"/>
  <c r="M169" i="12"/>
  <c r="L169" i="12"/>
  <c r="K169" i="12"/>
  <c r="J169" i="12"/>
  <c r="I169" i="12"/>
  <c r="H169" i="12"/>
  <c r="G169" i="12"/>
  <c r="CC168" i="12"/>
  <c r="CB168" i="12"/>
  <c r="CA168" i="12"/>
  <c r="BZ168" i="12"/>
  <c r="BY168" i="12"/>
  <c r="BX168" i="12"/>
  <c r="BW168" i="12"/>
  <c r="BV168" i="12"/>
  <c r="BU168" i="12"/>
  <c r="BT168" i="12"/>
  <c r="BS168" i="12"/>
  <c r="BR168" i="12"/>
  <c r="BQ168" i="12"/>
  <c r="BP168" i="12"/>
  <c r="BO168" i="12"/>
  <c r="BN168" i="12"/>
  <c r="BM168" i="12"/>
  <c r="BL168" i="12"/>
  <c r="BK168" i="12"/>
  <c r="BJ168" i="12"/>
  <c r="BI168" i="12"/>
  <c r="BH168" i="12"/>
  <c r="BG168" i="12"/>
  <c r="BF168" i="12"/>
  <c r="BE168" i="12"/>
  <c r="BD168" i="12"/>
  <c r="BC168" i="12"/>
  <c r="BB168" i="12"/>
  <c r="BA168" i="12"/>
  <c r="AZ168" i="12"/>
  <c r="AY168" i="12"/>
  <c r="AX168" i="12"/>
  <c r="AW168" i="12"/>
  <c r="AV168" i="12"/>
  <c r="AU168" i="12"/>
  <c r="AT168" i="12"/>
  <c r="AS168" i="12"/>
  <c r="AR168" i="12"/>
  <c r="AQ168" i="12"/>
  <c r="AP168" i="12"/>
  <c r="AO168" i="12"/>
  <c r="AN168" i="12"/>
  <c r="AM168" i="12"/>
  <c r="AL168" i="12"/>
  <c r="AK168" i="12"/>
  <c r="AJ168" i="12"/>
  <c r="AI168" i="12"/>
  <c r="AH168" i="12"/>
  <c r="AG168" i="12"/>
  <c r="AF168" i="12"/>
  <c r="AE168" i="12"/>
  <c r="AD168" i="12"/>
  <c r="AC168" i="12"/>
  <c r="AB168" i="12"/>
  <c r="AA168" i="12"/>
  <c r="Z168" i="12"/>
  <c r="Y168" i="12"/>
  <c r="X168" i="12"/>
  <c r="W168" i="12"/>
  <c r="V168" i="12"/>
  <c r="U168" i="12"/>
  <c r="T168" i="12"/>
  <c r="S168" i="12"/>
  <c r="R168" i="12"/>
  <c r="Q168" i="12"/>
  <c r="P168" i="12"/>
  <c r="O168" i="12"/>
  <c r="N168" i="12"/>
  <c r="M168" i="12"/>
  <c r="L168" i="12"/>
  <c r="K168" i="12"/>
  <c r="J168" i="12"/>
  <c r="I168" i="12"/>
  <c r="H168" i="12"/>
  <c r="G168" i="12"/>
  <c r="CC167" i="12"/>
  <c r="CB167" i="12"/>
  <c r="CA167" i="12"/>
  <c r="BZ167" i="12"/>
  <c r="BY167" i="12"/>
  <c r="BX167" i="12"/>
  <c r="BW167" i="12"/>
  <c r="BV167" i="12"/>
  <c r="BU167" i="12"/>
  <c r="BT167" i="12"/>
  <c r="BS167" i="12"/>
  <c r="BR167" i="12"/>
  <c r="BQ167" i="12"/>
  <c r="BP167" i="12"/>
  <c r="BO167" i="12"/>
  <c r="BN167" i="12"/>
  <c r="BM167" i="12"/>
  <c r="BL167" i="12"/>
  <c r="BK167" i="12"/>
  <c r="BJ167" i="12"/>
  <c r="BI167" i="12"/>
  <c r="BH167" i="12"/>
  <c r="BG167" i="12"/>
  <c r="BF167" i="12"/>
  <c r="BE167" i="12"/>
  <c r="BD167" i="12"/>
  <c r="BC167" i="12"/>
  <c r="BB167" i="12"/>
  <c r="BA167" i="12"/>
  <c r="AZ167" i="12"/>
  <c r="AY167" i="12"/>
  <c r="AX167" i="12"/>
  <c r="AW167" i="12"/>
  <c r="AV167" i="12"/>
  <c r="AU167" i="12"/>
  <c r="AT167" i="12"/>
  <c r="AS167" i="12"/>
  <c r="AR167" i="12"/>
  <c r="AQ167" i="12"/>
  <c r="AP167" i="12"/>
  <c r="AO167" i="12"/>
  <c r="AN167" i="12"/>
  <c r="AM167" i="12"/>
  <c r="AL167" i="12"/>
  <c r="AK167" i="12"/>
  <c r="AJ167" i="12"/>
  <c r="AI167" i="12"/>
  <c r="AH167" i="12"/>
  <c r="AG167" i="12"/>
  <c r="AF167" i="12"/>
  <c r="AE167" i="12"/>
  <c r="AD167" i="12"/>
  <c r="AC167" i="12"/>
  <c r="AB167" i="12"/>
  <c r="AA167" i="12"/>
  <c r="Z167" i="12"/>
  <c r="Y167" i="12"/>
  <c r="X167" i="12"/>
  <c r="W167" i="12"/>
  <c r="V167" i="12"/>
  <c r="U167" i="12"/>
  <c r="T167" i="12"/>
  <c r="S167" i="12"/>
  <c r="R167" i="12"/>
  <c r="Q167" i="12"/>
  <c r="P167" i="12"/>
  <c r="O167" i="12"/>
  <c r="N167" i="12"/>
  <c r="M167" i="12"/>
  <c r="L167" i="12"/>
  <c r="K167" i="12"/>
  <c r="J167" i="12"/>
  <c r="I167" i="12"/>
  <c r="H167" i="12"/>
  <c r="G167" i="12"/>
  <c r="CC166" i="12"/>
  <c r="CB166" i="12"/>
  <c r="CA166" i="12"/>
  <c r="BZ166" i="12"/>
  <c r="BY166" i="12"/>
  <c r="BX166" i="12"/>
  <c r="BW166" i="12"/>
  <c r="BV166" i="12"/>
  <c r="BU166" i="12"/>
  <c r="BT166" i="12"/>
  <c r="BS166" i="12"/>
  <c r="BR166" i="12"/>
  <c r="BQ166" i="12"/>
  <c r="BP166" i="12"/>
  <c r="BO166" i="12"/>
  <c r="BN166" i="12"/>
  <c r="BM166" i="12"/>
  <c r="BL166" i="12"/>
  <c r="BK166" i="12"/>
  <c r="BJ166" i="12"/>
  <c r="BI166" i="12"/>
  <c r="BH166" i="12"/>
  <c r="BG166" i="12"/>
  <c r="BF166" i="12"/>
  <c r="BE166" i="12"/>
  <c r="BD166" i="12"/>
  <c r="BC166" i="12"/>
  <c r="BB166" i="12"/>
  <c r="BA166" i="12"/>
  <c r="AZ166" i="12"/>
  <c r="AY166" i="12"/>
  <c r="AX166" i="12"/>
  <c r="AW166" i="12"/>
  <c r="AV166" i="12"/>
  <c r="AU166" i="12"/>
  <c r="AT166" i="12"/>
  <c r="AS166" i="12"/>
  <c r="AR166" i="12"/>
  <c r="AQ166" i="12"/>
  <c r="AP166" i="12"/>
  <c r="AO166" i="12"/>
  <c r="AN166" i="12"/>
  <c r="AM166" i="12"/>
  <c r="AL166" i="12"/>
  <c r="AK166" i="12"/>
  <c r="AJ166" i="12"/>
  <c r="AI166" i="12"/>
  <c r="AH166" i="12"/>
  <c r="AG166" i="12"/>
  <c r="AF166" i="12"/>
  <c r="AE166" i="12"/>
  <c r="AD166" i="12"/>
  <c r="AC166" i="12"/>
  <c r="AB166" i="12"/>
  <c r="AA166" i="12"/>
  <c r="Z166" i="12"/>
  <c r="Y166" i="12"/>
  <c r="X166" i="12"/>
  <c r="W166" i="12"/>
  <c r="V166" i="12"/>
  <c r="U166" i="12"/>
  <c r="T166" i="12"/>
  <c r="S166" i="12"/>
  <c r="R166" i="12"/>
  <c r="Q166" i="12"/>
  <c r="P166" i="12"/>
  <c r="O166" i="12"/>
  <c r="N166" i="12"/>
  <c r="M166" i="12"/>
  <c r="L166" i="12"/>
  <c r="K166" i="12"/>
  <c r="J166" i="12"/>
  <c r="I166" i="12"/>
  <c r="H166" i="12"/>
  <c r="G166" i="12"/>
  <c r="CC165" i="12"/>
  <c r="CB165" i="12"/>
  <c r="CA165" i="12"/>
  <c r="BZ165" i="12"/>
  <c r="BY165" i="12"/>
  <c r="BX165" i="12"/>
  <c r="BW165" i="12"/>
  <c r="BV165" i="12"/>
  <c r="BU165" i="12"/>
  <c r="BT165" i="12"/>
  <c r="BS165" i="12"/>
  <c r="BR165" i="12"/>
  <c r="BQ165" i="12"/>
  <c r="BP165" i="12"/>
  <c r="BO165" i="12"/>
  <c r="BN165" i="12"/>
  <c r="BM165" i="12"/>
  <c r="BL165" i="12"/>
  <c r="BK165" i="12"/>
  <c r="BJ165" i="12"/>
  <c r="BI165" i="12"/>
  <c r="BH165" i="12"/>
  <c r="BG165" i="12"/>
  <c r="BF165" i="12"/>
  <c r="BE165" i="12"/>
  <c r="BD165" i="12"/>
  <c r="BC165" i="12"/>
  <c r="BB165" i="12"/>
  <c r="BA165" i="12"/>
  <c r="AZ165" i="12"/>
  <c r="AY165" i="12"/>
  <c r="AX165" i="12"/>
  <c r="AW165" i="12"/>
  <c r="AV165" i="12"/>
  <c r="AU165" i="12"/>
  <c r="AT165" i="12"/>
  <c r="AS165" i="12"/>
  <c r="AR165" i="12"/>
  <c r="AQ165" i="12"/>
  <c r="AP165" i="12"/>
  <c r="AO165" i="12"/>
  <c r="AN165" i="12"/>
  <c r="AM165" i="12"/>
  <c r="AL165" i="12"/>
  <c r="AK165" i="12"/>
  <c r="AJ165" i="12"/>
  <c r="AI165" i="12"/>
  <c r="AH165" i="12"/>
  <c r="AG165" i="12"/>
  <c r="AF165" i="12"/>
  <c r="AE165" i="12"/>
  <c r="AD165" i="12"/>
  <c r="AC165" i="12"/>
  <c r="AB165" i="12"/>
  <c r="AA165" i="12"/>
  <c r="Z165" i="12"/>
  <c r="Y165" i="12"/>
  <c r="X165" i="12"/>
  <c r="W165" i="12"/>
  <c r="V165" i="12"/>
  <c r="U165" i="12"/>
  <c r="T165" i="12"/>
  <c r="S165" i="12"/>
  <c r="R165" i="12"/>
  <c r="Q165" i="12"/>
  <c r="P165" i="12"/>
  <c r="O165" i="12"/>
  <c r="N165" i="12"/>
  <c r="M165" i="12"/>
  <c r="L165" i="12"/>
  <c r="K165" i="12"/>
  <c r="J165" i="12"/>
  <c r="I165" i="12"/>
  <c r="H165" i="12"/>
  <c r="G165" i="12"/>
  <c r="CC164" i="12"/>
  <c r="CB164" i="12"/>
  <c r="CA164" i="12"/>
  <c r="BZ164" i="12"/>
  <c r="BY164" i="12"/>
  <c r="BX164" i="12"/>
  <c r="BW164" i="12"/>
  <c r="BV164" i="12"/>
  <c r="BU164" i="12"/>
  <c r="BT164" i="12"/>
  <c r="BS164" i="12"/>
  <c r="BR164" i="12"/>
  <c r="BQ164" i="12"/>
  <c r="BP164" i="12"/>
  <c r="BO164" i="12"/>
  <c r="BN164" i="12"/>
  <c r="BM164" i="12"/>
  <c r="BL164" i="12"/>
  <c r="BK164" i="12"/>
  <c r="BJ164" i="12"/>
  <c r="BI164" i="12"/>
  <c r="BH164" i="12"/>
  <c r="BG164" i="12"/>
  <c r="BF164" i="12"/>
  <c r="BE164" i="12"/>
  <c r="BD164" i="12"/>
  <c r="BC164" i="12"/>
  <c r="BB164" i="12"/>
  <c r="BA164" i="12"/>
  <c r="AZ164" i="12"/>
  <c r="AY164" i="12"/>
  <c r="AX164" i="12"/>
  <c r="AW164" i="12"/>
  <c r="AV164" i="12"/>
  <c r="AU164" i="12"/>
  <c r="AT164" i="12"/>
  <c r="AS164" i="12"/>
  <c r="AR164" i="12"/>
  <c r="AQ164" i="12"/>
  <c r="AP164" i="12"/>
  <c r="AO164" i="12"/>
  <c r="AN164" i="12"/>
  <c r="AM164" i="12"/>
  <c r="AL164" i="12"/>
  <c r="AK164" i="12"/>
  <c r="AJ164" i="12"/>
  <c r="AI164" i="12"/>
  <c r="AH164" i="12"/>
  <c r="AG164" i="12"/>
  <c r="AF164" i="12"/>
  <c r="AE164" i="12"/>
  <c r="AD164" i="12"/>
  <c r="AC164" i="12"/>
  <c r="AB164" i="12"/>
  <c r="AA164" i="12"/>
  <c r="Z164" i="12"/>
  <c r="Y164" i="12"/>
  <c r="X164" i="12"/>
  <c r="W164" i="12"/>
  <c r="V164" i="12"/>
  <c r="U164" i="12"/>
  <c r="T164" i="12"/>
  <c r="S164" i="12"/>
  <c r="R164" i="12"/>
  <c r="Q164" i="12"/>
  <c r="P164" i="12"/>
  <c r="O164" i="12"/>
  <c r="N164" i="12"/>
  <c r="M164" i="12"/>
  <c r="L164" i="12"/>
  <c r="K164" i="12"/>
  <c r="J164" i="12"/>
  <c r="I164" i="12"/>
  <c r="H164" i="12"/>
  <c r="G164" i="12"/>
  <c r="CC163" i="12"/>
  <c r="CB163" i="12"/>
  <c r="CA163" i="12"/>
  <c r="BZ163" i="12"/>
  <c r="BY163" i="12"/>
  <c r="BX163" i="12"/>
  <c r="BW163" i="12"/>
  <c r="BV163" i="12"/>
  <c r="BU163" i="12"/>
  <c r="BT163" i="12"/>
  <c r="BS163" i="12"/>
  <c r="BR163" i="12"/>
  <c r="BQ163" i="12"/>
  <c r="BP163" i="12"/>
  <c r="BO163" i="12"/>
  <c r="BN163" i="12"/>
  <c r="BM163" i="12"/>
  <c r="BL163" i="12"/>
  <c r="BK163" i="12"/>
  <c r="BJ163" i="12"/>
  <c r="BI163" i="12"/>
  <c r="BH163" i="12"/>
  <c r="BG163" i="12"/>
  <c r="BF163" i="12"/>
  <c r="BE163" i="12"/>
  <c r="BD163" i="12"/>
  <c r="BC163" i="12"/>
  <c r="BB163" i="12"/>
  <c r="BA163" i="12"/>
  <c r="AZ163" i="12"/>
  <c r="AY163" i="12"/>
  <c r="AX163" i="12"/>
  <c r="AW163" i="12"/>
  <c r="AV163" i="12"/>
  <c r="AU163" i="12"/>
  <c r="AT163" i="12"/>
  <c r="AS163" i="12"/>
  <c r="AR163" i="12"/>
  <c r="AQ163" i="12"/>
  <c r="AP163" i="12"/>
  <c r="AO163" i="12"/>
  <c r="AN163" i="12"/>
  <c r="AM163" i="12"/>
  <c r="AL163" i="12"/>
  <c r="AK163" i="12"/>
  <c r="AJ163" i="12"/>
  <c r="AI163" i="12"/>
  <c r="AH163" i="12"/>
  <c r="AG163" i="12"/>
  <c r="AF163" i="12"/>
  <c r="AE163" i="12"/>
  <c r="AD163" i="12"/>
  <c r="AC163" i="12"/>
  <c r="AB163" i="12"/>
  <c r="AA163" i="12"/>
  <c r="Z163" i="12"/>
  <c r="Y163" i="12"/>
  <c r="X163" i="12"/>
  <c r="W163" i="12"/>
  <c r="V163" i="12"/>
  <c r="U163" i="12"/>
  <c r="T163" i="12"/>
  <c r="S163" i="12"/>
  <c r="R163" i="12"/>
  <c r="Q163" i="12"/>
  <c r="P163" i="12"/>
  <c r="O163" i="12"/>
  <c r="N163" i="12"/>
  <c r="M163" i="12"/>
  <c r="L163" i="12"/>
  <c r="K163" i="12"/>
  <c r="J163" i="12"/>
  <c r="I163" i="12"/>
  <c r="H163" i="12"/>
  <c r="G163" i="12"/>
  <c r="CC162" i="12"/>
  <c r="CB162" i="12"/>
  <c r="CA162" i="12"/>
  <c r="BZ162" i="12"/>
  <c r="BY162" i="12"/>
  <c r="BX162" i="12"/>
  <c r="BW162" i="12"/>
  <c r="BV162" i="12"/>
  <c r="BU162" i="12"/>
  <c r="BT162" i="12"/>
  <c r="BS162" i="12"/>
  <c r="BR162" i="12"/>
  <c r="BQ162" i="12"/>
  <c r="BP162" i="12"/>
  <c r="BO162" i="12"/>
  <c r="BN162" i="12"/>
  <c r="BM162" i="12"/>
  <c r="BL162" i="12"/>
  <c r="BK162" i="12"/>
  <c r="BJ162" i="12"/>
  <c r="BI162" i="12"/>
  <c r="BH162" i="12"/>
  <c r="BG162" i="12"/>
  <c r="BF162" i="12"/>
  <c r="BE162" i="12"/>
  <c r="BD162" i="12"/>
  <c r="BC162" i="12"/>
  <c r="BB162" i="12"/>
  <c r="BA162" i="12"/>
  <c r="AZ162" i="12"/>
  <c r="AY162" i="12"/>
  <c r="AX162" i="12"/>
  <c r="AW162" i="12"/>
  <c r="AV162" i="12"/>
  <c r="AU162" i="12"/>
  <c r="AT162" i="12"/>
  <c r="AS162" i="12"/>
  <c r="AR162" i="12"/>
  <c r="AQ162" i="12"/>
  <c r="AP162" i="12"/>
  <c r="AO162" i="12"/>
  <c r="AN162" i="12"/>
  <c r="AM162" i="12"/>
  <c r="AL162" i="12"/>
  <c r="AK162" i="12"/>
  <c r="AJ162" i="12"/>
  <c r="AI162" i="12"/>
  <c r="AH162" i="12"/>
  <c r="AG162" i="12"/>
  <c r="AF162" i="12"/>
  <c r="AE162" i="12"/>
  <c r="AD162" i="12"/>
  <c r="AC162" i="12"/>
  <c r="AB162" i="12"/>
  <c r="AA162" i="12"/>
  <c r="Z162" i="12"/>
  <c r="Y162" i="12"/>
  <c r="X162" i="12"/>
  <c r="W162" i="12"/>
  <c r="V162" i="12"/>
  <c r="U162" i="12"/>
  <c r="T162" i="12"/>
  <c r="S162" i="12"/>
  <c r="R162" i="12"/>
  <c r="Q162" i="12"/>
  <c r="P162" i="12"/>
  <c r="O162" i="12"/>
  <c r="N162" i="12"/>
  <c r="M162" i="12"/>
  <c r="L162" i="12"/>
  <c r="K162" i="12"/>
  <c r="J162" i="12"/>
  <c r="I162" i="12"/>
  <c r="H162" i="12"/>
  <c r="G162" i="12"/>
  <c r="CC161" i="12"/>
  <c r="CB161" i="12"/>
  <c r="CA161" i="12"/>
  <c r="BZ161" i="12"/>
  <c r="BY161" i="12"/>
  <c r="BX161" i="12"/>
  <c r="BW161" i="12"/>
  <c r="BV161" i="12"/>
  <c r="BU161" i="12"/>
  <c r="BT161" i="12"/>
  <c r="BS161" i="12"/>
  <c r="BR161" i="12"/>
  <c r="BQ161" i="12"/>
  <c r="BP161" i="12"/>
  <c r="BO161" i="12"/>
  <c r="BN161" i="12"/>
  <c r="BM161" i="12"/>
  <c r="BL161" i="12"/>
  <c r="BK161" i="12"/>
  <c r="BJ161" i="12"/>
  <c r="BI161" i="12"/>
  <c r="BH161" i="12"/>
  <c r="BG161" i="12"/>
  <c r="BF161" i="12"/>
  <c r="BE161" i="12"/>
  <c r="BD161" i="12"/>
  <c r="BC161" i="12"/>
  <c r="BB161" i="12"/>
  <c r="BA161" i="12"/>
  <c r="AZ161" i="12"/>
  <c r="AY161" i="12"/>
  <c r="AX161" i="12"/>
  <c r="AW161" i="12"/>
  <c r="AV161" i="12"/>
  <c r="AU161" i="12"/>
  <c r="AT161" i="12"/>
  <c r="AS161" i="12"/>
  <c r="AR161" i="12"/>
  <c r="AQ161" i="12"/>
  <c r="AP161" i="12"/>
  <c r="AO161" i="12"/>
  <c r="AN161" i="12"/>
  <c r="AM161" i="12"/>
  <c r="AL161" i="12"/>
  <c r="AK161" i="12"/>
  <c r="AJ161" i="12"/>
  <c r="AI161" i="12"/>
  <c r="AH161" i="12"/>
  <c r="AG161" i="12"/>
  <c r="AF161" i="12"/>
  <c r="AE161" i="12"/>
  <c r="AD161" i="12"/>
  <c r="AC161" i="12"/>
  <c r="AB161" i="12"/>
  <c r="AA161" i="12"/>
  <c r="Z161" i="12"/>
  <c r="Y161" i="12"/>
  <c r="X161" i="12"/>
  <c r="W161" i="12"/>
  <c r="V161" i="12"/>
  <c r="U161" i="12"/>
  <c r="T161" i="12"/>
  <c r="S161" i="12"/>
  <c r="R161" i="12"/>
  <c r="Q161" i="12"/>
  <c r="P161" i="12"/>
  <c r="O161" i="12"/>
  <c r="N161" i="12"/>
  <c r="M161" i="12"/>
  <c r="L161" i="12"/>
  <c r="K161" i="12"/>
  <c r="J161" i="12"/>
  <c r="I161" i="12"/>
  <c r="H161" i="12"/>
  <c r="G161" i="12"/>
  <c r="CC160" i="12"/>
  <c r="CB160" i="12"/>
  <c r="CA160" i="12"/>
  <c r="BZ160" i="12"/>
  <c r="BY160" i="12"/>
  <c r="BX160" i="12"/>
  <c r="BW160" i="12"/>
  <c r="BV160" i="12"/>
  <c r="BU160" i="12"/>
  <c r="BT160" i="12"/>
  <c r="BS160" i="12"/>
  <c r="BR160" i="12"/>
  <c r="BQ160" i="12"/>
  <c r="BP160" i="12"/>
  <c r="BO160" i="12"/>
  <c r="BN160" i="12"/>
  <c r="BM160" i="12"/>
  <c r="BL160" i="12"/>
  <c r="BK160" i="12"/>
  <c r="BJ160" i="12"/>
  <c r="BI160" i="12"/>
  <c r="BH160" i="12"/>
  <c r="BG160" i="12"/>
  <c r="BF160" i="12"/>
  <c r="BE160" i="12"/>
  <c r="BD160" i="12"/>
  <c r="BC160" i="12"/>
  <c r="BB160" i="12"/>
  <c r="BA160" i="12"/>
  <c r="AZ160" i="12"/>
  <c r="AY160" i="12"/>
  <c r="AX160" i="12"/>
  <c r="AW160" i="12"/>
  <c r="AV160" i="12"/>
  <c r="AU160" i="12"/>
  <c r="AT160" i="12"/>
  <c r="AS160" i="12"/>
  <c r="AR160" i="12"/>
  <c r="AQ160" i="12"/>
  <c r="AP160" i="12"/>
  <c r="AO160" i="12"/>
  <c r="AN160" i="12"/>
  <c r="AM160" i="12"/>
  <c r="AL160" i="12"/>
  <c r="AK160" i="12"/>
  <c r="AJ160" i="12"/>
  <c r="AI160" i="12"/>
  <c r="AH160" i="12"/>
  <c r="AG160" i="12"/>
  <c r="AF160" i="12"/>
  <c r="AE160" i="12"/>
  <c r="AD160" i="12"/>
  <c r="AC160" i="12"/>
  <c r="AB160" i="12"/>
  <c r="AA160" i="12"/>
  <c r="Z160" i="12"/>
  <c r="Y160" i="12"/>
  <c r="X160" i="12"/>
  <c r="W160" i="12"/>
  <c r="V160" i="12"/>
  <c r="U160" i="12"/>
  <c r="T160" i="12"/>
  <c r="S160" i="12"/>
  <c r="R160" i="12"/>
  <c r="Q160" i="12"/>
  <c r="P160" i="12"/>
  <c r="O160" i="12"/>
  <c r="N160" i="12"/>
  <c r="M160" i="12"/>
  <c r="L160" i="12"/>
  <c r="K160" i="12"/>
  <c r="J160" i="12"/>
  <c r="I160" i="12"/>
  <c r="H160" i="12"/>
  <c r="G160" i="12"/>
  <c r="CC159" i="12"/>
  <c r="CB159" i="12"/>
  <c r="CA159" i="12"/>
  <c r="BZ159" i="12"/>
  <c r="BY159" i="12"/>
  <c r="BX159" i="12"/>
  <c r="BW159" i="12"/>
  <c r="BV159" i="12"/>
  <c r="BU159" i="12"/>
  <c r="BT159" i="12"/>
  <c r="BS159" i="12"/>
  <c r="BR159" i="12"/>
  <c r="BQ159" i="12"/>
  <c r="BP159" i="12"/>
  <c r="BO159" i="12"/>
  <c r="BN159" i="12"/>
  <c r="BM159" i="12"/>
  <c r="BL159" i="12"/>
  <c r="BK159" i="12"/>
  <c r="BJ159" i="12"/>
  <c r="BI159" i="12"/>
  <c r="BH159" i="12"/>
  <c r="BG159" i="12"/>
  <c r="BF159" i="12"/>
  <c r="BE159" i="12"/>
  <c r="BD159" i="12"/>
  <c r="BC159" i="12"/>
  <c r="BB159" i="12"/>
  <c r="BA159" i="12"/>
  <c r="AZ159" i="12"/>
  <c r="AY159" i="12"/>
  <c r="AX159" i="12"/>
  <c r="AW159" i="12"/>
  <c r="AV159" i="12"/>
  <c r="AU159" i="12"/>
  <c r="AT159" i="12"/>
  <c r="AS159" i="12"/>
  <c r="AR159" i="12"/>
  <c r="AQ159" i="12"/>
  <c r="AP159" i="12"/>
  <c r="AO159" i="12"/>
  <c r="AN159" i="12"/>
  <c r="AM159" i="12"/>
  <c r="AL159" i="12"/>
  <c r="AK159" i="12"/>
  <c r="AJ159" i="12"/>
  <c r="AI159" i="12"/>
  <c r="AH159" i="12"/>
  <c r="AG159" i="12"/>
  <c r="AF159" i="12"/>
  <c r="AE159" i="12"/>
  <c r="AD159" i="12"/>
  <c r="AC159" i="12"/>
  <c r="AB159" i="12"/>
  <c r="AA159" i="12"/>
  <c r="Z159" i="12"/>
  <c r="Y159" i="12"/>
  <c r="X159" i="12"/>
  <c r="W159" i="12"/>
  <c r="V159" i="12"/>
  <c r="U159" i="12"/>
  <c r="T159" i="12"/>
  <c r="S159" i="12"/>
  <c r="R159" i="12"/>
  <c r="Q159" i="12"/>
  <c r="P159" i="12"/>
  <c r="O159" i="12"/>
  <c r="N159" i="12"/>
  <c r="M159" i="12"/>
  <c r="L159" i="12"/>
  <c r="K159" i="12"/>
  <c r="J159" i="12"/>
  <c r="I159" i="12"/>
  <c r="H159" i="12"/>
  <c r="G159" i="12"/>
  <c r="CC158" i="12"/>
  <c r="CB158" i="12"/>
  <c r="CA158" i="12"/>
  <c r="BZ158" i="12"/>
  <c r="BY158" i="12"/>
  <c r="BX158" i="12"/>
  <c r="BW158" i="12"/>
  <c r="BV158" i="12"/>
  <c r="BU158" i="12"/>
  <c r="BT158" i="12"/>
  <c r="BS158" i="12"/>
  <c r="BR158" i="12"/>
  <c r="BQ158" i="12"/>
  <c r="BP158" i="12"/>
  <c r="BO158" i="12"/>
  <c r="BN158" i="12"/>
  <c r="BM158" i="12"/>
  <c r="BL158" i="12"/>
  <c r="BK158" i="12"/>
  <c r="BJ158" i="12"/>
  <c r="BI158" i="12"/>
  <c r="BH158" i="12"/>
  <c r="BG158" i="12"/>
  <c r="BF158" i="12"/>
  <c r="BE158" i="12"/>
  <c r="BD158" i="12"/>
  <c r="BC158" i="12"/>
  <c r="BB158" i="12"/>
  <c r="BA158" i="12"/>
  <c r="AZ158" i="12"/>
  <c r="AY158" i="12"/>
  <c r="AX158" i="12"/>
  <c r="AW158" i="12"/>
  <c r="AV158" i="12"/>
  <c r="AU158" i="12"/>
  <c r="AT158" i="12"/>
  <c r="AS158" i="12"/>
  <c r="AR158" i="12"/>
  <c r="AQ158" i="12"/>
  <c r="AP158" i="12"/>
  <c r="AO158" i="12"/>
  <c r="AN158" i="12"/>
  <c r="AM158" i="12"/>
  <c r="AL158" i="12"/>
  <c r="AK158" i="12"/>
  <c r="AJ158" i="12"/>
  <c r="AI158" i="12"/>
  <c r="AH158" i="12"/>
  <c r="AG158" i="12"/>
  <c r="AF158" i="12"/>
  <c r="AE158" i="12"/>
  <c r="AD158" i="12"/>
  <c r="AC158" i="12"/>
  <c r="AB158" i="12"/>
  <c r="AA158" i="12"/>
  <c r="Z158" i="12"/>
  <c r="Y158" i="12"/>
  <c r="X158" i="12"/>
  <c r="W158" i="12"/>
  <c r="V158" i="12"/>
  <c r="U158" i="12"/>
  <c r="T158" i="12"/>
  <c r="S158" i="12"/>
  <c r="R158" i="12"/>
  <c r="Q158" i="12"/>
  <c r="P158" i="12"/>
  <c r="O158" i="12"/>
  <c r="N158" i="12"/>
  <c r="M158" i="12"/>
  <c r="L158" i="12"/>
  <c r="K158" i="12"/>
  <c r="J158" i="12"/>
  <c r="I158" i="12"/>
  <c r="H158" i="12"/>
  <c r="G158" i="12"/>
  <c r="CC157" i="12"/>
  <c r="CB157" i="12"/>
  <c r="CA157" i="12"/>
  <c r="BZ157" i="12"/>
  <c r="BY157" i="12"/>
  <c r="BX157" i="12"/>
  <c r="BW157" i="12"/>
  <c r="BV157" i="12"/>
  <c r="BU157" i="12"/>
  <c r="BT157" i="12"/>
  <c r="BS157" i="12"/>
  <c r="BR157" i="12"/>
  <c r="BQ157" i="12"/>
  <c r="BP157" i="12"/>
  <c r="BO157" i="12"/>
  <c r="BN157" i="12"/>
  <c r="BM157" i="12"/>
  <c r="BL157" i="12"/>
  <c r="BK157" i="12"/>
  <c r="BJ157" i="12"/>
  <c r="BI157" i="12"/>
  <c r="BH157" i="12"/>
  <c r="BG157" i="12"/>
  <c r="BF157" i="12"/>
  <c r="BE157" i="12"/>
  <c r="BD157" i="12"/>
  <c r="BC157" i="12"/>
  <c r="BB157" i="12"/>
  <c r="BA157" i="12"/>
  <c r="AZ157" i="12"/>
  <c r="AY157" i="12"/>
  <c r="AX157" i="12"/>
  <c r="AW157" i="12"/>
  <c r="AV157" i="12"/>
  <c r="AU157" i="12"/>
  <c r="AT157" i="12"/>
  <c r="AS157" i="12"/>
  <c r="AR157" i="12"/>
  <c r="AQ157" i="12"/>
  <c r="AP157" i="12"/>
  <c r="AO157" i="12"/>
  <c r="AN157" i="12"/>
  <c r="AM157" i="12"/>
  <c r="AL157" i="12"/>
  <c r="AK157" i="12"/>
  <c r="AJ157" i="12"/>
  <c r="AI157" i="12"/>
  <c r="AH157" i="12"/>
  <c r="AG157" i="12"/>
  <c r="AF157" i="12"/>
  <c r="AE157" i="12"/>
  <c r="AD157" i="12"/>
  <c r="AC157" i="12"/>
  <c r="AB157" i="12"/>
  <c r="AA157" i="12"/>
  <c r="Z157" i="12"/>
  <c r="Y157" i="12"/>
  <c r="X157" i="12"/>
  <c r="W157" i="12"/>
  <c r="V157" i="12"/>
  <c r="U157" i="12"/>
  <c r="T157" i="12"/>
  <c r="S157" i="12"/>
  <c r="R157" i="12"/>
  <c r="Q157" i="12"/>
  <c r="P157" i="12"/>
  <c r="O157" i="12"/>
  <c r="N157" i="12"/>
  <c r="M157" i="12"/>
  <c r="L157" i="12"/>
  <c r="K157" i="12"/>
  <c r="J157" i="12"/>
  <c r="I157" i="12"/>
  <c r="H157" i="12"/>
  <c r="G157" i="12"/>
  <c r="CC156" i="12"/>
  <c r="CB156" i="12"/>
  <c r="CA156" i="12"/>
  <c r="BZ156" i="12"/>
  <c r="BY156" i="12"/>
  <c r="BX156" i="12"/>
  <c r="BW156" i="12"/>
  <c r="BV156" i="12"/>
  <c r="BU156" i="12"/>
  <c r="BT156" i="12"/>
  <c r="BS156" i="12"/>
  <c r="BR156" i="12"/>
  <c r="BQ156" i="12"/>
  <c r="BP156" i="12"/>
  <c r="BO156" i="12"/>
  <c r="BN156" i="12"/>
  <c r="BM156" i="12"/>
  <c r="BL156" i="12"/>
  <c r="BK156" i="12"/>
  <c r="BJ156" i="12"/>
  <c r="BI156" i="12"/>
  <c r="BH156" i="12"/>
  <c r="BG156" i="12"/>
  <c r="BF156" i="12"/>
  <c r="BE156" i="12"/>
  <c r="BD156" i="12"/>
  <c r="BC156" i="12"/>
  <c r="BB156" i="12"/>
  <c r="BA156" i="12"/>
  <c r="AZ156" i="12"/>
  <c r="AY156" i="12"/>
  <c r="AX156" i="12"/>
  <c r="AW156" i="12"/>
  <c r="AV156" i="12"/>
  <c r="AU156" i="12"/>
  <c r="AT156" i="12"/>
  <c r="AS156" i="12"/>
  <c r="AR156" i="12"/>
  <c r="AQ156" i="12"/>
  <c r="AP156" i="12"/>
  <c r="AO156" i="12"/>
  <c r="AN156" i="12"/>
  <c r="AM156" i="12"/>
  <c r="AL156" i="12"/>
  <c r="AK156" i="12"/>
  <c r="AJ156" i="12"/>
  <c r="AI156" i="12"/>
  <c r="AH156" i="12"/>
  <c r="AG156" i="12"/>
  <c r="AF156" i="12"/>
  <c r="AE156" i="12"/>
  <c r="AD156" i="12"/>
  <c r="AC156" i="12"/>
  <c r="AB156" i="12"/>
  <c r="AA156" i="12"/>
  <c r="Z156" i="12"/>
  <c r="Y156" i="12"/>
  <c r="X156" i="12"/>
  <c r="W156" i="12"/>
  <c r="V156" i="12"/>
  <c r="U156" i="12"/>
  <c r="T156" i="12"/>
  <c r="S156" i="12"/>
  <c r="R156" i="12"/>
  <c r="Q156" i="12"/>
  <c r="P156" i="12"/>
  <c r="O156" i="12"/>
  <c r="N156" i="12"/>
  <c r="M156" i="12"/>
  <c r="L156" i="12"/>
  <c r="K156" i="12"/>
  <c r="J156" i="12"/>
  <c r="I156" i="12"/>
  <c r="H156" i="12"/>
  <c r="G156" i="12"/>
  <c r="CC155" i="12"/>
  <c r="CB155" i="12"/>
  <c r="CA155" i="12"/>
  <c r="BZ155" i="12"/>
  <c r="BY155" i="12"/>
  <c r="BX155" i="12"/>
  <c r="BW155" i="12"/>
  <c r="BV155" i="12"/>
  <c r="BU155" i="12"/>
  <c r="BT155" i="12"/>
  <c r="BS155" i="12"/>
  <c r="BR155" i="12"/>
  <c r="BQ155" i="12"/>
  <c r="BP155" i="12"/>
  <c r="BO155" i="12"/>
  <c r="BN155" i="12"/>
  <c r="BM155" i="12"/>
  <c r="BL155" i="12"/>
  <c r="BK155" i="12"/>
  <c r="BJ155" i="12"/>
  <c r="BI155" i="12"/>
  <c r="BH155" i="12"/>
  <c r="BG155" i="12"/>
  <c r="BF155" i="12"/>
  <c r="BE155" i="12"/>
  <c r="BD155" i="12"/>
  <c r="BC155" i="12"/>
  <c r="BB155" i="12"/>
  <c r="BA155" i="12"/>
  <c r="AZ155" i="12"/>
  <c r="AY155" i="12"/>
  <c r="AX155" i="12"/>
  <c r="AW155" i="12"/>
  <c r="AV155" i="12"/>
  <c r="AU155" i="12"/>
  <c r="AT155" i="12"/>
  <c r="AS155" i="12"/>
  <c r="AR155" i="12"/>
  <c r="AQ155" i="12"/>
  <c r="AP155" i="12"/>
  <c r="AO155" i="12"/>
  <c r="AN155" i="12"/>
  <c r="AM155" i="12"/>
  <c r="AL155" i="12"/>
  <c r="AK155" i="12"/>
  <c r="AJ155" i="12"/>
  <c r="AI155" i="12"/>
  <c r="AH155" i="12"/>
  <c r="AG155" i="12"/>
  <c r="AF155" i="12"/>
  <c r="AE155" i="12"/>
  <c r="AD155" i="12"/>
  <c r="AC155" i="12"/>
  <c r="AB155" i="12"/>
  <c r="AA155" i="12"/>
  <c r="Z155" i="12"/>
  <c r="Y155" i="12"/>
  <c r="X155" i="12"/>
  <c r="W155" i="12"/>
  <c r="V155" i="12"/>
  <c r="U155" i="12"/>
  <c r="T155" i="12"/>
  <c r="S155" i="12"/>
  <c r="R155" i="12"/>
  <c r="Q155" i="12"/>
  <c r="P155" i="12"/>
  <c r="O155" i="12"/>
  <c r="N155" i="12"/>
  <c r="M155" i="12"/>
  <c r="L155" i="12"/>
  <c r="K155" i="12"/>
  <c r="J155" i="12"/>
  <c r="I155" i="12"/>
  <c r="H155" i="12"/>
  <c r="G155" i="12"/>
  <c r="CC154" i="12"/>
  <c r="CB154" i="12"/>
  <c r="CA154" i="12"/>
  <c r="BZ154" i="12"/>
  <c r="BY154" i="12"/>
  <c r="BX154" i="12"/>
  <c r="BW154" i="12"/>
  <c r="BV154" i="12"/>
  <c r="BU154" i="12"/>
  <c r="BT154" i="12"/>
  <c r="BS154" i="12"/>
  <c r="BR154" i="12"/>
  <c r="BQ154" i="12"/>
  <c r="BP154" i="12"/>
  <c r="BO154" i="12"/>
  <c r="BN154" i="12"/>
  <c r="BM154" i="12"/>
  <c r="BL154" i="12"/>
  <c r="BK154" i="12"/>
  <c r="BJ154" i="12"/>
  <c r="BI154" i="12"/>
  <c r="BH154" i="12"/>
  <c r="BG154" i="12"/>
  <c r="BF154" i="12"/>
  <c r="BE154" i="12"/>
  <c r="BD154" i="12"/>
  <c r="BC154" i="12"/>
  <c r="BB154" i="12"/>
  <c r="BA154" i="12"/>
  <c r="AZ154" i="12"/>
  <c r="AY154" i="12"/>
  <c r="AX154" i="12"/>
  <c r="AW154" i="12"/>
  <c r="AV154" i="12"/>
  <c r="AU154" i="12"/>
  <c r="AT154" i="12"/>
  <c r="AS154" i="12"/>
  <c r="AR154" i="12"/>
  <c r="AQ154" i="12"/>
  <c r="AP154" i="12"/>
  <c r="AO154" i="12"/>
  <c r="AN154" i="12"/>
  <c r="AM154" i="12"/>
  <c r="AL154" i="12"/>
  <c r="AK154" i="12"/>
  <c r="AJ154" i="12"/>
  <c r="AI154" i="12"/>
  <c r="AH154" i="12"/>
  <c r="AG154" i="12"/>
  <c r="AF154" i="12"/>
  <c r="AE154" i="12"/>
  <c r="AD154" i="12"/>
  <c r="AC154" i="12"/>
  <c r="AB154" i="12"/>
  <c r="AA154" i="12"/>
  <c r="Z154" i="12"/>
  <c r="Y154" i="12"/>
  <c r="X154" i="12"/>
  <c r="W154" i="12"/>
  <c r="V154" i="12"/>
  <c r="U154" i="12"/>
  <c r="T154" i="12"/>
  <c r="S154" i="12"/>
  <c r="R154" i="12"/>
  <c r="Q154" i="12"/>
  <c r="P154" i="12"/>
  <c r="O154" i="12"/>
  <c r="N154" i="12"/>
  <c r="M154" i="12"/>
  <c r="L154" i="12"/>
  <c r="K154" i="12"/>
  <c r="J154" i="12"/>
  <c r="I154" i="12"/>
  <c r="H154" i="12"/>
  <c r="G154" i="12"/>
  <c r="CC153" i="12"/>
  <c r="CB153" i="12"/>
  <c r="CA153" i="12"/>
  <c r="BZ153" i="12"/>
  <c r="BY153" i="12"/>
  <c r="BX153" i="12"/>
  <c r="BW153" i="12"/>
  <c r="BV153" i="12"/>
  <c r="BU153" i="12"/>
  <c r="BT153" i="12"/>
  <c r="BS153" i="12"/>
  <c r="BR153" i="12"/>
  <c r="BQ153" i="12"/>
  <c r="BP153" i="12"/>
  <c r="BO153" i="12"/>
  <c r="BN153" i="12"/>
  <c r="BM153" i="12"/>
  <c r="BL153" i="12"/>
  <c r="BK153" i="12"/>
  <c r="BJ153" i="12"/>
  <c r="BI153" i="12"/>
  <c r="BH153" i="12"/>
  <c r="BG153" i="12"/>
  <c r="BF153" i="12"/>
  <c r="BE153" i="12"/>
  <c r="BD153" i="12"/>
  <c r="BC153" i="12"/>
  <c r="BB153" i="12"/>
  <c r="BA153" i="12"/>
  <c r="AZ153" i="12"/>
  <c r="AY153" i="12"/>
  <c r="AX153" i="12"/>
  <c r="AW153" i="12"/>
  <c r="AV153" i="12"/>
  <c r="AU153" i="12"/>
  <c r="AT153" i="12"/>
  <c r="AS153" i="12"/>
  <c r="AR153" i="12"/>
  <c r="AQ153" i="12"/>
  <c r="AP153" i="12"/>
  <c r="AO153" i="12"/>
  <c r="AN153" i="12"/>
  <c r="AM153" i="12"/>
  <c r="AL153" i="12"/>
  <c r="AK153" i="12"/>
  <c r="AJ153" i="12"/>
  <c r="AI153" i="12"/>
  <c r="AH153" i="12"/>
  <c r="AG153" i="12"/>
  <c r="AF153" i="12"/>
  <c r="AE153" i="12"/>
  <c r="AD153" i="12"/>
  <c r="AC153" i="12"/>
  <c r="AB153" i="12"/>
  <c r="AA153" i="12"/>
  <c r="Z153" i="12"/>
  <c r="Y153" i="12"/>
  <c r="X153" i="12"/>
  <c r="W153" i="12"/>
  <c r="V153" i="12"/>
  <c r="U153" i="12"/>
  <c r="T153" i="12"/>
  <c r="S153" i="12"/>
  <c r="R153" i="12"/>
  <c r="Q153" i="12"/>
  <c r="P153" i="12"/>
  <c r="O153" i="12"/>
  <c r="N153" i="12"/>
  <c r="M153" i="12"/>
  <c r="L153" i="12"/>
  <c r="K153" i="12"/>
  <c r="J153" i="12"/>
  <c r="I153" i="12"/>
  <c r="H153" i="12"/>
  <c r="G153" i="12"/>
  <c r="CC152" i="12"/>
  <c r="CB152" i="12"/>
  <c r="CA152" i="12"/>
  <c r="BZ152" i="12"/>
  <c r="BY152" i="12"/>
  <c r="BX152" i="12"/>
  <c r="BW152" i="12"/>
  <c r="BV152" i="12"/>
  <c r="BU152" i="12"/>
  <c r="BT152" i="12"/>
  <c r="BS152" i="12"/>
  <c r="BR152" i="12"/>
  <c r="BQ152" i="12"/>
  <c r="BP152" i="12"/>
  <c r="BO152" i="12"/>
  <c r="BN152" i="12"/>
  <c r="BM152" i="12"/>
  <c r="BL152" i="12"/>
  <c r="BK152" i="12"/>
  <c r="BJ152" i="12"/>
  <c r="BI152" i="12"/>
  <c r="BH152" i="12"/>
  <c r="BG152" i="12"/>
  <c r="BF152" i="12"/>
  <c r="BE152" i="12"/>
  <c r="BD152" i="12"/>
  <c r="BC152" i="12"/>
  <c r="BB152" i="12"/>
  <c r="BA152" i="12"/>
  <c r="AZ152" i="12"/>
  <c r="AY152" i="12"/>
  <c r="AX152" i="12"/>
  <c r="AW152" i="12"/>
  <c r="AV152" i="12"/>
  <c r="AU152" i="12"/>
  <c r="AT152" i="12"/>
  <c r="AS152" i="12"/>
  <c r="AR152" i="12"/>
  <c r="AQ152" i="12"/>
  <c r="AP152" i="12"/>
  <c r="AO152" i="12"/>
  <c r="AN152" i="12"/>
  <c r="AM152" i="12"/>
  <c r="AL152" i="12"/>
  <c r="AK152" i="12"/>
  <c r="AJ152" i="12"/>
  <c r="AI152" i="12"/>
  <c r="AH152" i="12"/>
  <c r="AG152" i="12"/>
  <c r="AF152" i="12"/>
  <c r="AE152" i="12"/>
  <c r="AD152" i="12"/>
  <c r="AC152" i="12"/>
  <c r="AB152" i="12"/>
  <c r="AA152" i="12"/>
  <c r="Z152" i="12"/>
  <c r="Y152" i="12"/>
  <c r="X152" i="12"/>
  <c r="W152" i="12"/>
  <c r="V152" i="12"/>
  <c r="U152" i="12"/>
  <c r="T152" i="12"/>
  <c r="S152" i="12"/>
  <c r="R152" i="12"/>
  <c r="Q152" i="12"/>
  <c r="P152" i="12"/>
  <c r="O152" i="12"/>
  <c r="N152" i="12"/>
  <c r="M152" i="12"/>
  <c r="L152" i="12"/>
  <c r="K152" i="12"/>
  <c r="J152" i="12"/>
  <c r="I152" i="12"/>
  <c r="H152" i="12"/>
  <c r="G152" i="12"/>
  <c r="CC151" i="12"/>
  <c r="CB151" i="12"/>
  <c r="CA151" i="12"/>
  <c r="BZ151" i="12"/>
  <c r="BY151" i="12"/>
  <c r="BX151" i="12"/>
  <c r="BW151" i="12"/>
  <c r="BV151" i="12"/>
  <c r="BU151" i="12"/>
  <c r="BT151" i="12"/>
  <c r="BS151" i="12"/>
  <c r="BR151" i="12"/>
  <c r="BQ151" i="12"/>
  <c r="BP151" i="12"/>
  <c r="BO151" i="12"/>
  <c r="BN151" i="12"/>
  <c r="BM151" i="12"/>
  <c r="BL151" i="12"/>
  <c r="BK151" i="12"/>
  <c r="BJ151" i="12"/>
  <c r="BI151" i="12"/>
  <c r="BH151" i="12"/>
  <c r="BG151" i="12"/>
  <c r="BF151" i="12"/>
  <c r="BE151" i="12"/>
  <c r="BD151" i="12"/>
  <c r="BC151" i="12"/>
  <c r="BB151" i="12"/>
  <c r="BA151" i="12"/>
  <c r="AZ151" i="12"/>
  <c r="AY151" i="12"/>
  <c r="AX151" i="12"/>
  <c r="AW151" i="12"/>
  <c r="AV151" i="12"/>
  <c r="AU151" i="12"/>
  <c r="AT151" i="12"/>
  <c r="AS151" i="12"/>
  <c r="AR151" i="12"/>
  <c r="AQ151" i="12"/>
  <c r="AP151" i="12"/>
  <c r="AO151" i="12"/>
  <c r="AN151" i="12"/>
  <c r="AM151" i="12"/>
  <c r="AL151" i="12"/>
  <c r="AK151" i="12"/>
  <c r="AJ151" i="12"/>
  <c r="AI151" i="12"/>
  <c r="AH151" i="12"/>
  <c r="AG151" i="12"/>
  <c r="AF151" i="12"/>
  <c r="AE151" i="12"/>
  <c r="AD151" i="12"/>
  <c r="AC151" i="12"/>
  <c r="AB151" i="12"/>
  <c r="AA151" i="12"/>
  <c r="Z151" i="12"/>
  <c r="Y151" i="12"/>
  <c r="X151" i="12"/>
  <c r="W151" i="12"/>
  <c r="V151" i="12"/>
  <c r="U151" i="12"/>
  <c r="T151" i="12"/>
  <c r="S151" i="12"/>
  <c r="R151" i="12"/>
  <c r="Q151" i="12"/>
  <c r="P151" i="12"/>
  <c r="O151" i="12"/>
  <c r="N151" i="12"/>
  <c r="M151" i="12"/>
  <c r="L151" i="12"/>
  <c r="K151" i="12"/>
  <c r="J151" i="12"/>
  <c r="I151" i="12"/>
  <c r="H151" i="12"/>
  <c r="G151" i="12"/>
  <c r="CC150" i="12"/>
  <c r="CB150" i="12"/>
  <c r="CA150" i="12"/>
  <c r="BZ150" i="12"/>
  <c r="BY150" i="12"/>
  <c r="BX150" i="12"/>
  <c r="BW150" i="12"/>
  <c r="BV150" i="12"/>
  <c r="BU150" i="12"/>
  <c r="BT150" i="12"/>
  <c r="BS150" i="12"/>
  <c r="BR150" i="12"/>
  <c r="BQ150" i="12"/>
  <c r="BP150" i="12"/>
  <c r="BO150" i="12"/>
  <c r="BN150" i="12"/>
  <c r="BM150" i="12"/>
  <c r="BL150" i="12"/>
  <c r="BK150" i="12"/>
  <c r="BJ150" i="12"/>
  <c r="BI150" i="12"/>
  <c r="BH150" i="12"/>
  <c r="BG150" i="12"/>
  <c r="BF150" i="12"/>
  <c r="BE150" i="12"/>
  <c r="BD150" i="12"/>
  <c r="BC150" i="12"/>
  <c r="BB150" i="12"/>
  <c r="BA150" i="12"/>
  <c r="AZ150" i="12"/>
  <c r="AY150" i="12"/>
  <c r="AX150" i="12"/>
  <c r="AW150" i="12"/>
  <c r="AV150" i="12"/>
  <c r="AU150" i="12"/>
  <c r="AT150" i="12"/>
  <c r="AS150" i="12"/>
  <c r="AR150" i="12"/>
  <c r="AQ150" i="12"/>
  <c r="AP150" i="12"/>
  <c r="AO150" i="12"/>
  <c r="AN150" i="12"/>
  <c r="AM150" i="12"/>
  <c r="AL150" i="12"/>
  <c r="AK150" i="12"/>
  <c r="AJ150" i="12"/>
  <c r="AI150" i="12"/>
  <c r="AH150" i="12"/>
  <c r="AG150" i="12"/>
  <c r="AF150" i="12"/>
  <c r="AE150" i="12"/>
  <c r="AD150" i="12"/>
  <c r="AC150" i="12"/>
  <c r="AB150" i="12"/>
  <c r="AA150" i="12"/>
  <c r="Z150" i="12"/>
  <c r="Y150" i="12"/>
  <c r="X150" i="12"/>
  <c r="W150" i="12"/>
  <c r="V150" i="12"/>
  <c r="U150" i="12"/>
  <c r="T150" i="12"/>
  <c r="S150" i="12"/>
  <c r="R150" i="12"/>
  <c r="Q150" i="12"/>
  <c r="P150" i="12"/>
  <c r="O150" i="12"/>
  <c r="N150" i="12"/>
  <c r="M150" i="12"/>
  <c r="L150" i="12"/>
  <c r="K150" i="12"/>
  <c r="J150" i="12"/>
  <c r="I150" i="12"/>
  <c r="H150" i="12"/>
  <c r="G150" i="12"/>
  <c r="CC149" i="12"/>
  <c r="CB149" i="12"/>
  <c r="CA149" i="12"/>
  <c r="BZ149" i="12"/>
  <c r="BY149" i="12"/>
  <c r="BX149" i="12"/>
  <c r="BW149" i="12"/>
  <c r="BV149" i="12"/>
  <c r="BU149" i="12"/>
  <c r="BT149" i="12"/>
  <c r="BS149" i="12"/>
  <c r="BR149" i="12"/>
  <c r="BQ149" i="12"/>
  <c r="BP149" i="12"/>
  <c r="BO149" i="12"/>
  <c r="BN149" i="12"/>
  <c r="BM149" i="12"/>
  <c r="BL149" i="12"/>
  <c r="BK149" i="12"/>
  <c r="BJ149" i="12"/>
  <c r="BI149" i="12"/>
  <c r="BH149" i="12"/>
  <c r="BG149" i="12"/>
  <c r="BF149" i="12"/>
  <c r="BE149" i="12"/>
  <c r="BD149" i="12"/>
  <c r="BC149" i="12"/>
  <c r="BB149" i="12"/>
  <c r="BA149" i="12"/>
  <c r="AZ149" i="12"/>
  <c r="AY149" i="12"/>
  <c r="AX149" i="12"/>
  <c r="AW149" i="12"/>
  <c r="AV149" i="12"/>
  <c r="AU149" i="12"/>
  <c r="AT149" i="12"/>
  <c r="AS149" i="12"/>
  <c r="AR149" i="12"/>
  <c r="AQ149" i="12"/>
  <c r="AP149" i="12"/>
  <c r="AO149" i="12"/>
  <c r="AN149" i="12"/>
  <c r="AM149" i="12"/>
  <c r="AL149" i="12"/>
  <c r="AK149" i="12"/>
  <c r="AJ149" i="12"/>
  <c r="AI149" i="12"/>
  <c r="AH149" i="12"/>
  <c r="AG149" i="12"/>
  <c r="AF149" i="12"/>
  <c r="AE149" i="12"/>
  <c r="AD149" i="12"/>
  <c r="AC149" i="12"/>
  <c r="AB149" i="12"/>
  <c r="AA149" i="12"/>
  <c r="Z149" i="12"/>
  <c r="Y149" i="12"/>
  <c r="X149" i="12"/>
  <c r="W149" i="12"/>
  <c r="V149" i="12"/>
  <c r="U149" i="12"/>
  <c r="T149" i="12"/>
  <c r="S149" i="12"/>
  <c r="R149" i="12"/>
  <c r="Q149" i="12"/>
  <c r="P149" i="12"/>
  <c r="O149" i="12"/>
  <c r="N149" i="12"/>
  <c r="M149" i="12"/>
  <c r="L149" i="12"/>
  <c r="K149" i="12"/>
  <c r="J149" i="12"/>
  <c r="I149" i="12"/>
  <c r="H149" i="12"/>
  <c r="G149" i="12"/>
  <c r="CC148" i="12"/>
  <c r="CB148" i="12"/>
  <c r="CA148" i="12"/>
  <c r="BZ148" i="12"/>
  <c r="BY148" i="12"/>
  <c r="BX148" i="12"/>
  <c r="BW148" i="12"/>
  <c r="BV148" i="12"/>
  <c r="BU148" i="12"/>
  <c r="BT148" i="12"/>
  <c r="BS148" i="12"/>
  <c r="BR148" i="12"/>
  <c r="BQ148" i="12"/>
  <c r="BP148" i="12"/>
  <c r="BO148" i="12"/>
  <c r="BN148" i="12"/>
  <c r="BM148" i="12"/>
  <c r="BL148" i="12"/>
  <c r="BK148" i="12"/>
  <c r="BJ148" i="12"/>
  <c r="BI148" i="12"/>
  <c r="BH148" i="12"/>
  <c r="BG148" i="12"/>
  <c r="BF148" i="12"/>
  <c r="BE148" i="12"/>
  <c r="BD148" i="12"/>
  <c r="BC148" i="12"/>
  <c r="BB148" i="12"/>
  <c r="BA148" i="12"/>
  <c r="AZ148" i="12"/>
  <c r="AY148" i="12"/>
  <c r="AX148" i="12"/>
  <c r="AW148" i="12"/>
  <c r="AV148" i="12"/>
  <c r="AU148" i="12"/>
  <c r="AT148" i="12"/>
  <c r="AS148" i="12"/>
  <c r="AR148" i="12"/>
  <c r="AQ148" i="12"/>
  <c r="AP148" i="12"/>
  <c r="AO148" i="12"/>
  <c r="AN148" i="12"/>
  <c r="AM148" i="12"/>
  <c r="AL148" i="12"/>
  <c r="AK148" i="12"/>
  <c r="AJ148" i="12"/>
  <c r="AI148" i="12"/>
  <c r="AH148" i="12"/>
  <c r="AG148" i="12"/>
  <c r="AF148" i="12"/>
  <c r="AE148" i="12"/>
  <c r="AD148" i="12"/>
  <c r="AC148" i="12"/>
  <c r="AB148" i="12"/>
  <c r="AA148" i="12"/>
  <c r="Z148" i="12"/>
  <c r="Y148" i="12"/>
  <c r="X148" i="12"/>
  <c r="W148" i="12"/>
  <c r="V148" i="12"/>
  <c r="U148" i="12"/>
  <c r="T148" i="12"/>
  <c r="S148" i="12"/>
  <c r="R148" i="12"/>
  <c r="Q148" i="12"/>
  <c r="P148" i="12"/>
  <c r="O148" i="12"/>
  <c r="N148" i="12"/>
  <c r="M148" i="12"/>
  <c r="L148" i="12"/>
  <c r="K148" i="12"/>
  <c r="J148" i="12"/>
  <c r="I148" i="12"/>
  <c r="H148" i="12"/>
  <c r="G148" i="12"/>
  <c r="CC147" i="12"/>
  <c r="CB147" i="12"/>
  <c r="CA147" i="12"/>
  <c r="BZ147" i="12"/>
  <c r="BY147" i="12"/>
  <c r="BX147" i="12"/>
  <c r="BW147" i="12"/>
  <c r="BV147" i="12"/>
  <c r="BU147" i="12"/>
  <c r="BT147" i="12"/>
  <c r="BS147" i="12"/>
  <c r="BR147" i="12"/>
  <c r="BQ147" i="12"/>
  <c r="BP147" i="12"/>
  <c r="BO147" i="12"/>
  <c r="BN147" i="12"/>
  <c r="BM147" i="12"/>
  <c r="BL147" i="12"/>
  <c r="BK147" i="12"/>
  <c r="BJ147" i="12"/>
  <c r="BI147" i="12"/>
  <c r="BH147" i="12"/>
  <c r="BG147" i="12"/>
  <c r="BF147" i="12"/>
  <c r="BE147" i="12"/>
  <c r="BD147" i="12"/>
  <c r="BC147" i="12"/>
  <c r="BB147" i="12"/>
  <c r="BA147" i="12"/>
  <c r="AZ147" i="12"/>
  <c r="AY147" i="12"/>
  <c r="AX147" i="12"/>
  <c r="AW147" i="12"/>
  <c r="AV147" i="12"/>
  <c r="AU147" i="12"/>
  <c r="AT147" i="12"/>
  <c r="AS147" i="12"/>
  <c r="AR147" i="12"/>
  <c r="AQ147" i="12"/>
  <c r="AP147" i="12"/>
  <c r="AO147" i="12"/>
  <c r="AN147" i="12"/>
  <c r="AM147" i="12"/>
  <c r="AL147" i="12"/>
  <c r="AK147" i="12"/>
  <c r="AJ147" i="12"/>
  <c r="AI147" i="12"/>
  <c r="AH147" i="12"/>
  <c r="AG147" i="12"/>
  <c r="AF147" i="12"/>
  <c r="AE147" i="12"/>
  <c r="AD147" i="12"/>
  <c r="AC147" i="12"/>
  <c r="AB147" i="12"/>
  <c r="AA147" i="12"/>
  <c r="Z147" i="12"/>
  <c r="Y147" i="12"/>
  <c r="X147" i="12"/>
  <c r="W147" i="12"/>
  <c r="V147" i="12"/>
  <c r="U147" i="12"/>
  <c r="T147" i="12"/>
  <c r="S147" i="12"/>
  <c r="R147" i="12"/>
  <c r="Q147" i="12"/>
  <c r="P147" i="12"/>
  <c r="O147" i="12"/>
  <c r="N147" i="12"/>
  <c r="M147" i="12"/>
  <c r="L147" i="12"/>
  <c r="K147" i="12"/>
  <c r="J147" i="12"/>
  <c r="I147" i="12"/>
  <c r="H147" i="12"/>
  <c r="G147" i="12"/>
  <c r="CC146" i="12"/>
  <c r="CB146" i="12"/>
  <c r="CA146" i="12"/>
  <c r="BZ146" i="12"/>
  <c r="BY146" i="12"/>
  <c r="BX146" i="12"/>
  <c r="BW146" i="12"/>
  <c r="BV146" i="12"/>
  <c r="BU146" i="12"/>
  <c r="BT146" i="12"/>
  <c r="BS146" i="12"/>
  <c r="BR146" i="12"/>
  <c r="BQ146" i="12"/>
  <c r="BP146" i="12"/>
  <c r="BO146" i="12"/>
  <c r="BN146" i="12"/>
  <c r="BM146" i="12"/>
  <c r="BL146" i="12"/>
  <c r="BK146" i="12"/>
  <c r="BJ146" i="12"/>
  <c r="BI146" i="12"/>
  <c r="BH146" i="12"/>
  <c r="BG146" i="12"/>
  <c r="BF146" i="12"/>
  <c r="BE146" i="12"/>
  <c r="BD146" i="12"/>
  <c r="BC146" i="12"/>
  <c r="BB146" i="12"/>
  <c r="BA146" i="12"/>
  <c r="AZ146" i="12"/>
  <c r="AY146" i="12"/>
  <c r="AX146" i="12"/>
  <c r="AW146" i="12"/>
  <c r="AV146" i="12"/>
  <c r="AU146" i="12"/>
  <c r="AT146" i="12"/>
  <c r="AS146" i="12"/>
  <c r="AR146" i="12"/>
  <c r="AQ146" i="12"/>
  <c r="AP146" i="12"/>
  <c r="AO146" i="12"/>
  <c r="AN146" i="12"/>
  <c r="AM146" i="12"/>
  <c r="AL146" i="12"/>
  <c r="AK146" i="12"/>
  <c r="AJ146" i="12"/>
  <c r="AI146" i="12"/>
  <c r="AH146" i="12"/>
  <c r="AG146" i="12"/>
  <c r="AF146" i="12"/>
  <c r="AE146" i="12"/>
  <c r="AD146" i="12"/>
  <c r="AC146" i="12"/>
  <c r="AB146" i="12"/>
  <c r="AA146" i="12"/>
  <c r="Z146" i="12"/>
  <c r="Y146" i="12"/>
  <c r="X146" i="12"/>
  <c r="W146" i="12"/>
  <c r="V146" i="12"/>
  <c r="U146" i="12"/>
  <c r="T146" i="12"/>
  <c r="S146" i="12"/>
  <c r="R146" i="12"/>
  <c r="Q146" i="12"/>
  <c r="P146" i="12"/>
  <c r="O146" i="12"/>
  <c r="N146" i="12"/>
  <c r="M146" i="12"/>
  <c r="L146" i="12"/>
  <c r="K146" i="12"/>
  <c r="J146" i="12"/>
  <c r="I146" i="12"/>
  <c r="H146" i="12"/>
  <c r="G146" i="12"/>
  <c r="CC145" i="12"/>
  <c r="CB145" i="12"/>
  <c r="CA145" i="12"/>
  <c r="BZ145" i="12"/>
  <c r="BY145" i="12"/>
  <c r="BX145" i="12"/>
  <c r="BW145" i="12"/>
  <c r="BV145" i="12"/>
  <c r="BU145" i="12"/>
  <c r="BT145" i="12"/>
  <c r="BS145" i="12"/>
  <c r="BR145" i="12"/>
  <c r="BQ145" i="12"/>
  <c r="BP145" i="12"/>
  <c r="BO145" i="12"/>
  <c r="BN145" i="12"/>
  <c r="BM145" i="12"/>
  <c r="BL145" i="12"/>
  <c r="BK145" i="12"/>
  <c r="BJ145" i="12"/>
  <c r="BI145" i="12"/>
  <c r="BH145" i="12"/>
  <c r="BG145" i="12"/>
  <c r="BF145" i="12"/>
  <c r="BE145" i="12"/>
  <c r="BD145" i="12"/>
  <c r="BC145" i="12"/>
  <c r="BB145" i="12"/>
  <c r="BA145" i="12"/>
  <c r="AZ145" i="12"/>
  <c r="AY145" i="12"/>
  <c r="AX145" i="12"/>
  <c r="AW145" i="12"/>
  <c r="AV145" i="12"/>
  <c r="AU145" i="12"/>
  <c r="AT145" i="12"/>
  <c r="AS145" i="12"/>
  <c r="AR145" i="12"/>
  <c r="AQ145" i="12"/>
  <c r="AP145" i="12"/>
  <c r="AO145" i="12"/>
  <c r="AN145" i="12"/>
  <c r="AM145" i="12"/>
  <c r="AL145" i="12"/>
  <c r="AK145" i="12"/>
  <c r="AJ145" i="12"/>
  <c r="AI145" i="12"/>
  <c r="AH145" i="12"/>
  <c r="AG145" i="12"/>
  <c r="AF145" i="12"/>
  <c r="AE145" i="12"/>
  <c r="AD145" i="12"/>
  <c r="AC145" i="12"/>
  <c r="AB145" i="12"/>
  <c r="AA145" i="12"/>
  <c r="Z145" i="12"/>
  <c r="Y145" i="12"/>
  <c r="X145" i="12"/>
  <c r="W145" i="12"/>
  <c r="V145" i="12"/>
  <c r="U145" i="12"/>
  <c r="T145" i="12"/>
  <c r="S145" i="12"/>
  <c r="R145" i="12"/>
  <c r="Q145" i="12"/>
  <c r="P145" i="12"/>
  <c r="O145" i="12"/>
  <c r="N145" i="12"/>
  <c r="M145" i="12"/>
  <c r="L145" i="12"/>
  <c r="K145" i="12"/>
  <c r="J145" i="12"/>
  <c r="I145" i="12"/>
  <c r="H145" i="12"/>
  <c r="G145" i="12"/>
  <c r="CC144" i="12"/>
  <c r="CB144" i="12"/>
  <c r="CA144" i="12"/>
  <c r="BZ144" i="12"/>
  <c r="BY144" i="12"/>
  <c r="BX144" i="12"/>
  <c r="BW144" i="12"/>
  <c r="BV144" i="12"/>
  <c r="BU144" i="12"/>
  <c r="BT144" i="12"/>
  <c r="BS144" i="12"/>
  <c r="BR144" i="12"/>
  <c r="BQ144" i="12"/>
  <c r="BP144" i="12"/>
  <c r="BO144" i="12"/>
  <c r="BN144" i="12"/>
  <c r="BM144" i="12"/>
  <c r="BL144" i="12"/>
  <c r="BK144" i="12"/>
  <c r="BJ144" i="12"/>
  <c r="BI144" i="12"/>
  <c r="BH144" i="12"/>
  <c r="BG144" i="12"/>
  <c r="BF144" i="12"/>
  <c r="BE144" i="12"/>
  <c r="BD144" i="12"/>
  <c r="BC144" i="12"/>
  <c r="BB144" i="12"/>
  <c r="BA144" i="12"/>
  <c r="AZ144" i="12"/>
  <c r="AY144" i="12"/>
  <c r="AX144" i="12"/>
  <c r="AW144" i="12"/>
  <c r="AV144" i="12"/>
  <c r="AU144" i="12"/>
  <c r="AT144" i="12"/>
  <c r="AS144" i="12"/>
  <c r="AR144" i="12"/>
  <c r="AQ144" i="12"/>
  <c r="AP144" i="12"/>
  <c r="AO144" i="12"/>
  <c r="AN144" i="12"/>
  <c r="AM144" i="12"/>
  <c r="AL144" i="12"/>
  <c r="AK144" i="12"/>
  <c r="AJ144" i="12"/>
  <c r="AI144" i="12"/>
  <c r="AH144" i="12"/>
  <c r="AG144" i="12"/>
  <c r="AF144" i="12"/>
  <c r="AE144" i="12"/>
  <c r="AD144" i="12"/>
  <c r="AC144" i="12"/>
  <c r="AB144" i="12"/>
  <c r="AA144" i="12"/>
  <c r="Z144" i="12"/>
  <c r="Y144" i="12"/>
  <c r="X144" i="12"/>
  <c r="W144" i="12"/>
  <c r="V144" i="12"/>
  <c r="U144" i="12"/>
  <c r="T144" i="12"/>
  <c r="S144" i="12"/>
  <c r="R144" i="12"/>
  <c r="Q144" i="12"/>
  <c r="P144" i="12"/>
  <c r="O144" i="12"/>
  <c r="N144" i="12"/>
  <c r="M144" i="12"/>
  <c r="L144" i="12"/>
  <c r="K144" i="12"/>
  <c r="J144" i="12"/>
  <c r="I144" i="12"/>
  <c r="H144" i="12"/>
  <c r="G144" i="12"/>
  <c r="CC143" i="12"/>
  <c r="CB143" i="12"/>
  <c r="CA143" i="12"/>
  <c r="BZ143" i="12"/>
  <c r="BY143" i="12"/>
  <c r="BX143" i="12"/>
  <c r="BW143" i="12"/>
  <c r="BV143" i="12"/>
  <c r="BU143" i="12"/>
  <c r="BT143" i="12"/>
  <c r="BS143" i="12"/>
  <c r="BR143" i="12"/>
  <c r="BQ143" i="12"/>
  <c r="BP143" i="12"/>
  <c r="BO143" i="12"/>
  <c r="BN143" i="12"/>
  <c r="BM143" i="12"/>
  <c r="BL143" i="12"/>
  <c r="BK143" i="12"/>
  <c r="BJ143" i="12"/>
  <c r="BI143" i="12"/>
  <c r="BH143" i="12"/>
  <c r="BG143" i="12"/>
  <c r="BF143" i="12"/>
  <c r="BE143" i="12"/>
  <c r="BD143" i="12"/>
  <c r="BC143" i="12"/>
  <c r="BB143" i="12"/>
  <c r="BA143" i="12"/>
  <c r="AZ143" i="12"/>
  <c r="AY143" i="12"/>
  <c r="AX143" i="12"/>
  <c r="AW143" i="12"/>
  <c r="AV143" i="12"/>
  <c r="AU143" i="12"/>
  <c r="AT143" i="12"/>
  <c r="AS143" i="12"/>
  <c r="AR143" i="12"/>
  <c r="AQ143" i="12"/>
  <c r="AP143" i="12"/>
  <c r="AO143" i="12"/>
  <c r="AN143" i="12"/>
  <c r="AM143" i="12"/>
  <c r="AL143" i="12"/>
  <c r="AK143" i="12"/>
  <c r="AJ143" i="12"/>
  <c r="AI143" i="12"/>
  <c r="AH143" i="12"/>
  <c r="AG143" i="12"/>
  <c r="AF143" i="12"/>
  <c r="AE143" i="12"/>
  <c r="AD143" i="12"/>
  <c r="AC143" i="12"/>
  <c r="AB143" i="12"/>
  <c r="AA143" i="12"/>
  <c r="Z143" i="12"/>
  <c r="Y143" i="12"/>
  <c r="X143" i="12"/>
  <c r="W143" i="12"/>
  <c r="V143" i="12"/>
  <c r="U143" i="12"/>
  <c r="T143" i="12"/>
  <c r="S143" i="12"/>
  <c r="R143" i="12"/>
  <c r="Q143" i="12"/>
  <c r="P143" i="12"/>
  <c r="O143" i="12"/>
  <c r="N143" i="12"/>
  <c r="M143" i="12"/>
  <c r="L143" i="12"/>
  <c r="K143" i="12"/>
  <c r="J143" i="12"/>
  <c r="I143" i="12"/>
  <c r="H143" i="12"/>
  <c r="G143" i="12"/>
  <c r="CC142" i="12"/>
  <c r="CB142" i="12"/>
  <c r="CA142" i="12"/>
  <c r="BZ142" i="12"/>
  <c r="BY142" i="12"/>
  <c r="BX142" i="12"/>
  <c r="BW142" i="12"/>
  <c r="BV142" i="12"/>
  <c r="BU142" i="12"/>
  <c r="BT142" i="12"/>
  <c r="BS142" i="12"/>
  <c r="BR142" i="12"/>
  <c r="BQ142" i="12"/>
  <c r="BP142" i="12"/>
  <c r="BO142" i="12"/>
  <c r="BN142" i="12"/>
  <c r="BM142" i="12"/>
  <c r="BL142" i="12"/>
  <c r="BK142" i="12"/>
  <c r="BJ142" i="12"/>
  <c r="BI142" i="12"/>
  <c r="BH142" i="12"/>
  <c r="BG142" i="12"/>
  <c r="BF142" i="12"/>
  <c r="BE142" i="12"/>
  <c r="BD142" i="12"/>
  <c r="BC142" i="12"/>
  <c r="BB142" i="12"/>
  <c r="BA142" i="12"/>
  <c r="AZ142" i="12"/>
  <c r="AY142" i="12"/>
  <c r="AX142" i="12"/>
  <c r="AW142" i="12"/>
  <c r="AV142" i="12"/>
  <c r="AU142" i="12"/>
  <c r="AT142" i="12"/>
  <c r="AS142" i="12"/>
  <c r="AR142" i="12"/>
  <c r="AQ142" i="12"/>
  <c r="AP142" i="12"/>
  <c r="AO142" i="12"/>
  <c r="AN142" i="12"/>
  <c r="AM142" i="12"/>
  <c r="AL142" i="12"/>
  <c r="AK142" i="12"/>
  <c r="AJ142" i="12"/>
  <c r="AI142" i="12"/>
  <c r="AH142" i="12"/>
  <c r="AG142" i="12"/>
  <c r="AF142" i="12"/>
  <c r="AE142" i="12"/>
  <c r="AD142" i="12"/>
  <c r="AC142" i="12"/>
  <c r="AB142" i="12"/>
  <c r="AA142" i="12"/>
  <c r="Z142" i="12"/>
  <c r="Y142" i="12"/>
  <c r="X142" i="12"/>
  <c r="W142" i="12"/>
  <c r="V142" i="12"/>
  <c r="U142" i="12"/>
  <c r="T142" i="12"/>
  <c r="S142" i="12"/>
  <c r="R142" i="12"/>
  <c r="Q142" i="12"/>
  <c r="P142" i="12"/>
  <c r="O142" i="12"/>
  <c r="N142" i="12"/>
  <c r="M142" i="12"/>
  <c r="L142" i="12"/>
  <c r="K142" i="12"/>
  <c r="J142" i="12"/>
  <c r="I142" i="12"/>
  <c r="H142" i="12"/>
  <c r="G142" i="12"/>
  <c r="CC141" i="12"/>
  <c r="CB141" i="12"/>
  <c r="CA141" i="12"/>
  <c r="BZ141" i="12"/>
  <c r="BY141" i="12"/>
  <c r="BX141" i="12"/>
  <c r="BW141" i="12"/>
  <c r="BV141" i="12"/>
  <c r="BU141" i="12"/>
  <c r="BT141" i="12"/>
  <c r="BS141" i="12"/>
  <c r="BR141" i="12"/>
  <c r="BQ141" i="12"/>
  <c r="BP141" i="12"/>
  <c r="BO141" i="12"/>
  <c r="BN141" i="12"/>
  <c r="BM141" i="12"/>
  <c r="BL141" i="12"/>
  <c r="BK141" i="12"/>
  <c r="BJ141" i="12"/>
  <c r="BI141" i="12"/>
  <c r="BH141" i="12"/>
  <c r="BG141" i="12"/>
  <c r="BF141" i="12"/>
  <c r="BE141" i="12"/>
  <c r="BD141" i="12"/>
  <c r="BC141" i="12"/>
  <c r="BB141" i="12"/>
  <c r="BA141" i="12"/>
  <c r="AZ141" i="12"/>
  <c r="AY141" i="12"/>
  <c r="AX141" i="12"/>
  <c r="AW141" i="12"/>
  <c r="AV141" i="12"/>
  <c r="AU141" i="12"/>
  <c r="AT141" i="12"/>
  <c r="AS141" i="12"/>
  <c r="AR141" i="12"/>
  <c r="AQ141" i="12"/>
  <c r="AP141" i="12"/>
  <c r="AO141" i="12"/>
  <c r="AN141" i="12"/>
  <c r="AM141" i="12"/>
  <c r="AL141" i="12"/>
  <c r="AK141" i="12"/>
  <c r="AJ141" i="12"/>
  <c r="AI141" i="12"/>
  <c r="AH141" i="12"/>
  <c r="AG141" i="12"/>
  <c r="AF141" i="12"/>
  <c r="AE141" i="12"/>
  <c r="AD141" i="12"/>
  <c r="AC141" i="12"/>
  <c r="AB141" i="12"/>
  <c r="AA141" i="12"/>
  <c r="Z141" i="12"/>
  <c r="Y141" i="12"/>
  <c r="X141" i="12"/>
  <c r="W141" i="12"/>
  <c r="V141" i="12"/>
  <c r="U141" i="12"/>
  <c r="T141" i="12"/>
  <c r="S141" i="12"/>
  <c r="R141" i="12"/>
  <c r="Q141" i="12"/>
  <c r="P141" i="12"/>
  <c r="O141" i="12"/>
  <c r="N141" i="12"/>
  <c r="M141" i="12"/>
  <c r="L141" i="12"/>
  <c r="K141" i="12"/>
  <c r="J141" i="12"/>
  <c r="I141" i="12"/>
  <c r="H141" i="12"/>
  <c r="G141" i="12"/>
  <c r="CC140" i="12"/>
  <c r="CB140" i="12"/>
  <c r="CA140" i="12"/>
  <c r="BZ140" i="12"/>
  <c r="BY140" i="12"/>
  <c r="BX140" i="12"/>
  <c r="BW140" i="12"/>
  <c r="BV140" i="12"/>
  <c r="BU140" i="12"/>
  <c r="BT140" i="12"/>
  <c r="BS140" i="12"/>
  <c r="BR140" i="12"/>
  <c r="BQ140" i="12"/>
  <c r="BP140" i="12"/>
  <c r="BO140" i="12"/>
  <c r="BN140" i="12"/>
  <c r="BM140" i="12"/>
  <c r="BL140" i="12"/>
  <c r="BK140" i="12"/>
  <c r="BJ140" i="12"/>
  <c r="BI140" i="12"/>
  <c r="BH140" i="12"/>
  <c r="BG140" i="12"/>
  <c r="BF140" i="12"/>
  <c r="BE140" i="12"/>
  <c r="BD140" i="12"/>
  <c r="BC140" i="12"/>
  <c r="BB140" i="12"/>
  <c r="BA140" i="12"/>
  <c r="AZ140" i="12"/>
  <c r="AY140" i="12"/>
  <c r="AX140" i="12"/>
  <c r="AW140" i="12"/>
  <c r="AV140" i="12"/>
  <c r="AU140" i="12"/>
  <c r="AT140" i="12"/>
  <c r="AS140" i="12"/>
  <c r="AR140" i="12"/>
  <c r="AQ140" i="12"/>
  <c r="AP140" i="12"/>
  <c r="AO140" i="12"/>
  <c r="AN140" i="12"/>
  <c r="AM140" i="12"/>
  <c r="AL140" i="12"/>
  <c r="AK140" i="12"/>
  <c r="AJ140" i="12"/>
  <c r="AI140" i="12"/>
  <c r="AH140" i="12"/>
  <c r="AG140" i="12"/>
  <c r="AF140" i="12"/>
  <c r="AE140" i="12"/>
  <c r="AD140" i="12"/>
  <c r="AC140" i="12"/>
  <c r="AB140" i="12"/>
  <c r="AA140" i="12"/>
  <c r="Z140" i="12"/>
  <c r="Y140" i="12"/>
  <c r="X140" i="12"/>
  <c r="W140" i="12"/>
  <c r="V140" i="12"/>
  <c r="U140" i="12"/>
  <c r="T140" i="12"/>
  <c r="S140" i="12"/>
  <c r="R140" i="12"/>
  <c r="Q140" i="12"/>
  <c r="P140" i="12"/>
  <c r="O140" i="12"/>
  <c r="N140" i="12"/>
  <c r="M140" i="12"/>
  <c r="L140" i="12"/>
  <c r="K140" i="12"/>
  <c r="J140" i="12"/>
  <c r="I140" i="12"/>
  <c r="H140" i="12"/>
  <c r="G140" i="12"/>
  <c r="CC139" i="12"/>
  <c r="CB139" i="12"/>
  <c r="CA139" i="12"/>
  <c r="BZ139" i="12"/>
  <c r="BY139" i="12"/>
  <c r="BX139" i="12"/>
  <c r="BW139" i="12"/>
  <c r="BV139" i="12"/>
  <c r="BU139" i="12"/>
  <c r="BT139" i="12"/>
  <c r="BS139" i="12"/>
  <c r="BR139" i="12"/>
  <c r="BQ139" i="12"/>
  <c r="BP139" i="12"/>
  <c r="BO139" i="12"/>
  <c r="BN139" i="12"/>
  <c r="BM139" i="12"/>
  <c r="BL139" i="12"/>
  <c r="BK139" i="12"/>
  <c r="BJ139" i="12"/>
  <c r="BI139" i="12"/>
  <c r="BH139" i="12"/>
  <c r="BG139" i="12"/>
  <c r="BF139" i="12"/>
  <c r="BE139" i="12"/>
  <c r="BD139" i="12"/>
  <c r="BC139" i="12"/>
  <c r="BB139" i="12"/>
  <c r="BA139" i="12"/>
  <c r="AZ139" i="12"/>
  <c r="AY139" i="12"/>
  <c r="AX139" i="12"/>
  <c r="AW139" i="12"/>
  <c r="AV139" i="12"/>
  <c r="AU139" i="12"/>
  <c r="AT139" i="12"/>
  <c r="AS139" i="12"/>
  <c r="AR139" i="12"/>
  <c r="AQ139" i="12"/>
  <c r="AP139" i="12"/>
  <c r="AO139" i="12"/>
  <c r="AN139" i="12"/>
  <c r="AM139" i="12"/>
  <c r="AL139" i="12"/>
  <c r="AK139" i="12"/>
  <c r="AJ139" i="12"/>
  <c r="AI139" i="12"/>
  <c r="AH139" i="12"/>
  <c r="AG139" i="12"/>
  <c r="AF139" i="12"/>
  <c r="AE139" i="12"/>
  <c r="AD139" i="12"/>
  <c r="AC139" i="12"/>
  <c r="AB139" i="12"/>
  <c r="AA139" i="12"/>
  <c r="Z139" i="12"/>
  <c r="Y139" i="12"/>
  <c r="X139" i="12"/>
  <c r="W139" i="12"/>
  <c r="V139" i="12"/>
  <c r="U139" i="12"/>
  <c r="T139" i="12"/>
  <c r="S139" i="12"/>
  <c r="R139" i="12"/>
  <c r="Q139" i="12"/>
  <c r="P139" i="12"/>
  <c r="O139" i="12"/>
  <c r="N139" i="12"/>
  <c r="M139" i="12"/>
  <c r="L139" i="12"/>
  <c r="K139" i="12"/>
  <c r="J139" i="12"/>
  <c r="I139" i="12"/>
  <c r="H139" i="12"/>
  <c r="G139" i="12"/>
  <c r="CC138" i="12"/>
  <c r="CB138" i="12"/>
  <c r="CA138" i="12"/>
  <c r="BZ138" i="12"/>
  <c r="BY138" i="12"/>
  <c r="BX138" i="12"/>
  <c r="BW138" i="12"/>
  <c r="BV138" i="12"/>
  <c r="BU138" i="12"/>
  <c r="BT138" i="12"/>
  <c r="BS138" i="12"/>
  <c r="BR138" i="12"/>
  <c r="BQ138" i="12"/>
  <c r="BP138" i="12"/>
  <c r="BO138" i="12"/>
  <c r="BN138" i="12"/>
  <c r="BM138" i="12"/>
  <c r="BL138" i="12"/>
  <c r="BK138" i="12"/>
  <c r="BJ138" i="12"/>
  <c r="BI138" i="12"/>
  <c r="BH138" i="12"/>
  <c r="BG138" i="12"/>
  <c r="BF138" i="12"/>
  <c r="BE138" i="12"/>
  <c r="BD138" i="12"/>
  <c r="BC138" i="12"/>
  <c r="BB138" i="12"/>
  <c r="BA138" i="12"/>
  <c r="AZ138" i="12"/>
  <c r="AY138" i="12"/>
  <c r="AX138" i="12"/>
  <c r="AW138" i="12"/>
  <c r="AV138" i="12"/>
  <c r="AU138" i="12"/>
  <c r="AT138" i="12"/>
  <c r="AS138" i="12"/>
  <c r="AR138" i="12"/>
  <c r="AQ138" i="12"/>
  <c r="AP138" i="12"/>
  <c r="AO138" i="12"/>
  <c r="AN138" i="12"/>
  <c r="AM138" i="12"/>
  <c r="AL138" i="12"/>
  <c r="AK138" i="12"/>
  <c r="AJ138" i="12"/>
  <c r="AI138" i="12"/>
  <c r="AH138" i="12"/>
  <c r="AG138" i="12"/>
  <c r="AF138" i="12"/>
  <c r="AE138" i="12"/>
  <c r="AD138" i="12"/>
  <c r="AC138" i="12"/>
  <c r="AB138" i="12"/>
  <c r="AA138" i="12"/>
  <c r="Z138" i="12"/>
  <c r="Y138" i="12"/>
  <c r="X138" i="12"/>
  <c r="W138" i="12"/>
  <c r="V138" i="12"/>
  <c r="U138" i="12"/>
  <c r="T138" i="12"/>
  <c r="S138" i="12"/>
  <c r="R138" i="12"/>
  <c r="Q138" i="12"/>
  <c r="P138" i="12"/>
  <c r="O138" i="12"/>
  <c r="N138" i="12"/>
  <c r="M138" i="12"/>
  <c r="L138" i="12"/>
  <c r="K138" i="12"/>
  <c r="J138" i="12"/>
  <c r="I138" i="12"/>
  <c r="H138" i="12"/>
  <c r="G138" i="12"/>
  <c r="CC137" i="12"/>
  <c r="CB137" i="12"/>
  <c r="CA137" i="12"/>
  <c r="BZ137" i="12"/>
  <c r="BY137" i="12"/>
  <c r="BX137" i="12"/>
  <c r="BW137" i="12"/>
  <c r="BV137" i="12"/>
  <c r="BU137" i="12"/>
  <c r="BT137" i="12"/>
  <c r="BS137" i="12"/>
  <c r="BR137" i="12"/>
  <c r="BQ137" i="12"/>
  <c r="BP137" i="12"/>
  <c r="BO137" i="12"/>
  <c r="BN137" i="12"/>
  <c r="BM137" i="12"/>
  <c r="BL137" i="12"/>
  <c r="BK137" i="12"/>
  <c r="BJ137" i="12"/>
  <c r="BI137" i="12"/>
  <c r="BH137" i="12"/>
  <c r="BG137" i="12"/>
  <c r="BF137" i="12"/>
  <c r="BE137" i="12"/>
  <c r="BD137" i="12"/>
  <c r="BC137" i="12"/>
  <c r="BB137" i="12"/>
  <c r="BA137" i="12"/>
  <c r="AZ137" i="12"/>
  <c r="AY137" i="12"/>
  <c r="AX137" i="12"/>
  <c r="AW137" i="12"/>
  <c r="AV137" i="12"/>
  <c r="AU137" i="12"/>
  <c r="AT137" i="12"/>
  <c r="AS137" i="12"/>
  <c r="AR137" i="12"/>
  <c r="AQ137" i="12"/>
  <c r="AP137" i="12"/>
  <c r="AO137" i="12"/>
  <c r="AN137" i="12"/>
  <c r="AM137" i="12"/>
  <c r="AL137" i="12"/>
  <c r="AK137" i="12"/>
  <c r="AJ137" i="12"/>
  <c r="AI137" i="12"/>
  <c r="AH137" i="12"/>
  <c r="AG137" i="12"/>
  <c r="AF137" i="12"/>
  <c r="AE137" i="12"/>
  <c r="AD137" i="12"/>
  <c r="AC137" i="12"/>
  <c r="AB137" i="12"/>
  <c r="AA137" i="12"/>
  <c r="Z137" i="12"/>
  <c r="Y137" i="12"/>
  <c r="X137" i="12"/>
  <c r="W137" i="12"/>
  <c r="V137" i="12"/>
  <c r="U137" i="12"/>
  <c r="T137" i="12"/>
  <c r="S137" i="12"/>
  <c r="R137" i="12"/>
  <c r="Q137" i="12"/>
  <c r="P137" i="12"/>
  <c r="O137" i="12"/>
  <c r="N137" i="12"/>
  <c r="M137" i="12"/>
  <c r="L137" i="12"/>
  <c r="K137" i="12"/>
  <c r="J137" i="12"/>
  <c r="I137" i="12"/>
  <c r="H137" i="12"/>
  <c r="G137" i="12"/>
  <c r="CC136" i="12"/>
  <c r="CB136" i="12"/>
  <c r="CA136" i="12"/>
  <c r="BZ136" i="12"/>
  <c r="BY136" i="12"/>
  <c r="BX136" i="12"/>
  <c r="BW136" i="12"/>
  <c r="BV136" i="12"/>
  <c r="BU136" i="12"/>
  <c r="BT136" i="12"/>
  <c r="BS136" i="12"/>
  <c r="BR136" i="12"/>
  <c r="BQ136" i="12"/>
  <c r="BP136" i="12"/>
  <c r="BO136" i="12"/>
  <c r="BN136" i="12"/>
  <c r="BM136" i="12"/>
  <c r="BL136" i="12"/>
  <c r="BK136" i="12"/>
  <c r="BJ136" i="12"/>
  <c r="BI136" i="12"/>
  <c r="BH136" i="12"/>
  <c r="BG136" i="12"/>
  <c r="BF136" i="12"/>
  <c r="BE136" i="12"/>
  <c r="BD136" i="12"/>
  <c r="BC136" i="12"/>
  <c r="BB136" i="12"/>
  <c r="BA136" i="12"/>
  <c r="AZ136" i="12"/>
  <c r="AY136" i="12"/>
  <c r="AX136" i="12"/>
  <c r="AW136" i="12"/>
  <c r="AV136" i="12"/>
  <c r="AU136" i="12"/>
  <c r="AT136" i="12"/>
  <c r="AS136" i="12"/>
  <c r="AR136" i="12"/>
  <c r="AQ136" i="12"/>
  <c r="AP136" i="12"/>
  <c r="AO136" i="12"/>
  <c r="AN136" i="12"/>
  <c r="AM136" i="12"/>
  <c r="AL136" i="12"/>
  <c r="AK136" i="12"/>
  <c r="AJ136" i="12"/>
  <c r="AI136" i="12"/>
  <c r="AH136" i="12"/>
  <c r="AG136" i="12"/>
  <c r="AF136" i="12"/>
  <c r="AE136" i="12"/>
  <c r="AD136" i="12"/>
  <c r="AC136" i="12"/>
  <c r="AB136" i="12"/>
  <c r="AA136" i="12"/>
  <c r="Z136" i="12"/>
  <c r="Y136" i="12"/>
  <c r="X136" i="12"/>
  <c r="W136" i="12"/>
  <c r="V136" i="12"/>
  <c r="U136" i="12"/>
  <c r="T136" i="12"/>
  <c r="S136" i="12"/>
  <c r="R136" i="12"/>
  <c r="Q136" i="12"/>
  <c r="P136" i="12"/>
  <c r="O136" i="12"/>
  <c r="N136" i="12"/>
  <c r="M136" i="12"/>
  <c r="L136" i="12"/>
  <c r="K136" i="12"/>
  <c r="J136" i="12"/>
  <c r="I136" i="12"/>
  <c r="H136" i="12"/>
  <c r="G136" i="12"/>
  <c r="CC135" i="12"/>
  <c r="CB135" i="12"/>
  <c r="CA135" i="12"/>
  <c r="BZ135" i="12"/>
  <c r="BY135" i="12"/>
  <c r="BX135" i="12"/>
  <c r="BW135" i="12"/>
  <c r="BV135" i="12"/>
  <c r="BU135" i="12"/>
  <c r="BT135" i="12"/>
  <c r="BS135" i="12"/>
  <c r="BR135" i="12"/>
  <c r="BQ135" i="12"/>
  <c r="BP135" i="12"/>
  <c r="BO135" i="12"/>
  <c r="BN135" i="12"/>
  <c r="BM135" i="12"/>
  <c r="BL135" i="12"/>
  <c r="BK135" i="12"/>
  <c r="BJ135" i="12"/>
  <c r="BI135" i="12"/>
  <c r="BH135" i="12"/>
  <c r="BG135" i="12"/>
  <c r="BF135" i="12"/>
  <c r="BE135" i="12"/>
  <c r="BD135" i="12"/>
  <c r="BC135" i="12"/>
  <c r="BB135" i="12"/>
  <c r="BA135" i="12"/>
  <c r="AZ135" i="12"/>
  <c r="AY135" i="12"/>
  <c r="AX135" i="12"/>
  <c r="AW135" i="12"/>
  <c r="AV135" i="12"/>
  <c r="AU135" i="12"/>
  <c r="AT135" i="12"/>
  <c r="AS135" i="12"/>
  <c r="AR135" i="12"/>
  <c r="AQ135" i="12"/>
  <c r="AP135" i="12"/>
  <c r="AO135" i="12"/>
  <c r="AN135" i="12"/>
  <c r="AM135" i="12"/>
  <c r="AL135" i="12"/>
  <c r="AK135" i="12"/>
  <c r="AJ135" i="12"/>
  <c r="AI135" i="12"/>
  <c r="AH135" i="12"/>
  <c r="AG135" i="12"/>
  <c r="AF135" i="12"/>
  <c r="AE135" i="12"/>
  <c r="AD135" i="12"/>
  <c r="AC135" i="12"/>
  <c r="AB135" i="12"/>
  <c r="AA135" i="12"/>
  <c r="Z135" i="12"/>
  <c r="Y135" i="12"/>
  <c r="X135" i="12"/>
  <c r="W135" i="12"/>
  <c r="V135" i="12"/>
  <c r="U135" i="12"/>
  <c r="T135" i="12"/>
  <c r="S135" i="12"/>
  <c r="R135" i="12"/>
  <c r="Q135" i="12"/>
  <c r="P135" i="12"/>
  <c r="O135" i="12"/>
  <c r="N135" i="12"/>
  <c r="M135" i="12"/>
  <c r="L135" i="12"/>
  <c r="K135" i="12"/>
  <c r="J135" i="12"/>
  <c r="I135" i="12"/>
  <c r="H135" i="12"/>
  <c r="G135" i="12"/>
  <c r="CC134" i="12"/>
  <c r="CB134" i="12"/>
  <c r="CA134" i="12"/>
  <c r="BZ134" i="12"/>
  <c r="BY134" i="12"/>
  <c r="BX134" i="12"/>
  <c r="BW134" i="12"/>
  <c r="BV134" i="12"/>
  <c r="BU134" i="12"/>
  <c r="BT134" i="12"/>
  <c r="BS134" i="12"/>
  <c r="BR134" i="12"/>
  <c r="BQ134" i="12"/>
  <c r="BP134" i="12"/>
  <c r="BO134" i="12"/>
  <c r="BN134" i="12"/>
  <c r="BM134" i="12"/>
  <c r="BL134" i="12"/>
  <c r="BK134" i="12"/>
  <c r="BJ134" i="12"/>
  <c r="BI134" i="12"/>
  <c r="BH134" i="12"/>
  <c r="BG134" i="12"/>
  <c r="BF134" i="12"/>
  <c r="BE134" i="12"/>
  <c r="BD134" i="12"/>
  <c r="BC134" i="12"/>
  <c r="BB134" i="12"/>
  <c r="BA134" i="12"/>
  <c r="AZ134" i="12"/>
  <c r="AY134" i="12"/>
  <c r="AX134" i="12"/>
  <c r="AW134" i="12"/>
  <c r="AV134" i="12"/>
  <c r="AU134" i="12"/>
  <c r="AT134" i="12"/>
  <c r="AS134" i="12"/>
  <c r="AR134" i="12"/>
  <c r="AQ134" i="12"/>
  <c r="AP134" i="12"/>
  <c r="AO134" i="12"/>
  <c r="AN134" i="12"/>
  <c r="AM134" i="12"/>
  <c r="AL134" i="12"/>
  <c r="AK134" i="12"/>
  <c r="AJ134" i="12"/>
  <c r="AI134" i="12"/>
  <c r="AH134" i="12"/>
  <c r="AG134" i="12"/>
  <c r="AF134" i="12"/>
  <c r="AE134" i="12"/>
  <c r="AD134" i="12"/>
  <c r="AC134" i="12"/>
  <c r="AB134" i="12"/>
  <c r="AA134" i="12"/>
  <c r="Z134" i="12"/>
  <c r="Y134" i="12"/>
  <c r="X134" i="12"/>
  <c r="W134" i="12"/>
  <c r="V134" i="12"/>
  <c r="U134" i="12"/>
  <c r="T134" i="12"/>
  <c r="S134" i="12"/>
  <c r="R134" i="12"/>
  <c r="Q134" i="12"/>
  <c r="P134" i="12"/>
  <c r="O134" i="12"/>
  <c r="N134" i="12"/>
  <c r="M134" i="12"/>
  <c r="L134" i="12"/>
  <c r="K134" i="12"/>
  <c r="J134" i="12"/>
  <c r="I134" i="12"/>
  <c r="H134" i="12"/>
  <c r="G134" i="12"/>
  <c r="CC133" i="12"/>
  <c r="CB133" i="12"/>
  <c r="CA133" i="12"/>
  <c r="BZ133" i="12"/>
  <c r="BY133" i="12"/>
  <c r="BX133" i="12"/>
  <c r="BW133" i="12"/>
  <c r="BV133" i="12"/>
  <c r="BU133" i="12"/>
  <c r="BT133" i="12"/>
  <c r="BS133" i="12"/>
  <c r="BR133" i="12"/>
  <c r="BQ133" i="12"/>
  <c r="BP133" i="12"/>
  <c r="BO133" i="12"/>
  <c r="BN133" i="12"/>
  <c r="BM133" i="12"/>
  <c r="BL133" i="12"/>
  <c r="BK133" i="12"/>
  <c r="BJ133" i="12"/>
  <c r="BI133" i="12"/>
  <c r="BH133" i="12"/>
  <c r="BG133" i="12"/>
  <c r="BF133" i="12"/>
  <c r="BE133" i="12"/>
  <c r="BD133" i="12"/>
  <c r="BC133" i="12"/>
  <c r="BB133" i="12"/>
  <c r="BA133" i="12"/>
  <c r="AZ133" i="12"/>
  <c r="AY133" i="12"/>
  <c r="AX133" i="12"/>
  <c r="AW133" i="12"/>
  <c r="AV133" i="12"/>
  <c r="AU133" i="12"/>
  <c r="AT133" i="12"/>
  <c r="AS133" i="12"/>
  <c r="AR133" i="12"/>
  <c r="AQ133" i="12"/>
  <c r="AP133" i="12"/>
  <c r="AO133" i="12"/>
  <c r="AN133" i="12"/>
  <c r="AM133" i="12"/>
  <c r="AL133" i="12"/>
  <c r="AK133" i="12"/>
  <c r="AJ133" i="12"/>
  <c r="AI133" i="12"/>
  <c r="AH133" i="12"/>
  <c r="AG133" i="12"/>
  <c r="AF133" i="12"/>
  <c r="AE133" i="12"/>
  <c r="AD133" i="12"/>
  <c r="AC133" i="12"/>
  <c r="AB133" i="12"/>
  <c r="AA133" i="12"/>
  <c r="Z133" i="12"/>
  <c r="Y133" i="12"/>
  <c r="X133" i="12"/>
  <c r="W133" i="12"/>
  <c r="V133" i="12"/>
  <c r="U133" i="12"/>
  <c r="T133" i="12"/>
  <c r="S133" i="12"/>
  <c r="R133" i="12"/>
  <c r="Q133" i="12"/>
  <c r="P133" i="12"/>
  <c r="O133" i="12"/>
  <c r="N133" i="12"/>
  <c r="M133" i="12"/>
  <c r="L133" i="12"/>
  <c r="K133" i="12"/>
  <c r="J133" i="12"/>
  <c r="I133" i="12"/>
  <c r="H133" i="12"/>
  <c r="G133" i="12"/>
  <c r="CC132" i="12"/>
  <c r="CB132" i="12"/>
  <c r="CA132" i="12"/>
  <c r="BZ132" i="12"/>
  <c r="BY132" i="12"/>
  <c r="BX132" i="12"/>
  <c r="BW132" i="12"/>
  <c r="BV132" i="12"/>
  <c r="BU132" i="12"/>
  <c r="BT132" i="12"/>
  <c r="BS132" i="12"/>
  <c r="BR132" i="12"/>
  <c r="BQ132" i="12"/>
  <c r="BP132" i="12"/>
  <c r="BO132" i="12"/>
  <c r="BN132" i="12"/>
  <c r="BM132" i="12"/>
  <c r="BL132" i="12"/>
  <c r="BK132" i="12"/>
  <c r="BJ132" i="12"/>
  <c r="BI132" i="12"/>
  <c r="BH132" i="12"/>
  <c r="BG132" i="12"/>
  <c r="BF132" i="12"/>
  <c r="BE132" i="12"/>
  <c r="BD132" i="12"/>
  <c r="BC132" i="12"/>
  <c r="BB132" i="12"/>
  <c r="BA132" i="12"/>
  <c r="AZ132" i="12"/>
  <c r="AY132" i="12"/>
  <c r="AX132" i="12"/>
  <c r="AW132" i="12"/>
  <c r="AV132" i="12"/>
  <c r="AU132" i="12"/>
  <c r="AT132" i="12"/>
  <c r="AS132" i="12"/>
  <c r="AR132" i="12"/>
  <c r="AQ132" i="12"/>
  <c r="AP132" i="12"/>
  <c r="AO132" i="12"/>
  <c r="AN132" i="12"/>
  <c r="AM132" i="12"/>
  <c r="AL132" i="12"/>
  <c r="AK132" i="12"/>
  <c r="AJ132" i="12"/>
  <c r="AI132" i="12"/>
  <c r="AH132" i="12"/>
  <c r="AG132" i="12"/>
  <c r="AF132" i="12"/>
  <c r="AE132" i="12"/>
  <c r="AD132" i="12"/>
  <c r="AC132" i="12"/>
  <c r="AB132" i="12"/>
  <c r="AA132" i="12"/>
  <c r="Z132" i="12"/>
  <c r="Y132" i="12"/>
  <c r="X132" i="12"/>
  <c r="W132" i="12"/>
  <c r="V132" i="12"/>
  <c r="U132" i="12"/>
  <c r="T132" i="12"/>
  <c r="S132" i="12"/>
  <c r="R132" i="12"/>
  <c r="Q132" i="12"/>
  <c r="P132" i="12"/>
  <c r="O132" i="12"/>
  <c r="N132" i="12"/>
  <c r="M132" i="12"/>
  <c r="L132" i="12"/>
  <c r="K132" i="12"/>
  <c r="J132" i="12"/>
  <c r="I132" i="12"/>
  <c r="H132" i="12"/>
  <c r="G132" i="12"/>
  <c r="CC131" i="12"/>
  <c r="CB131" i="12"/>
  <c r="CA131" i="12"/>
  <c r="BZ131" i="12"/>
  <c r="BY131" i="12"/>
  <c r="BX131" i="12"/>
  <c r="BW131" i="12"/>
  <c r="BV131" i="12"/>
  <c r="BU131" i="12"/>
  <c r="BT131" i="12"/>
  <c r="BS131" i="12"/>
  <c r="BR131" i="12"/>
  <c r="BQ131" i="12"/>
  <c r="BP131" i="12"/>
  <c r="BO131" i="12"/>
  <c r="BN131" i="12"/>
  <c r="BM131" i="12"/>
  <c r="BL131" i="12"/>
  <c r="BK131" i="12"/>
  <c r="BJ131" i="12"/>
  <c r="BI131" i="12"/>
  <c r="BH131" i="12"/>
  <c r="BG131" i="12"/>
  <c r="BF131" i="12"/>
  <c r="BE131" i="12"/>
  <c r="BD131" i="12"/>
  <c r="BC131" i="12"/>
  <c r="BB131" i="12"/>
  <c r="BA131" i="12"/>
  <c r="AZ131" i="12"/>
  <c r="AY131" i="12"/>
  <c r="AX131" i="12"/>
  <c r="AW131" i="12"/>
  <c r="AV131" i="12"/>
  <c r="AU131" i="12"/>
  <c r="AT131" i="12"/>
  <c r="AS131" i="12"/>
  <c r="AR131" i="12"/>
  <c r="AQ131" i="12"/>
  <c r="AP131" i="12"/>
  <c r="AO131" i="12"/>
  <c r="AN131" i="12"/>
  <c r="AM131" i="12"/>
  <c r="AL131" i="12"/>
  <c r="AK131" i="12"/>
  <c r="AJ131" i="12"/>
  <c r="AI131" i="12"/>
  <c r="AH131" i="12"/>
  <c r="AG131" i="12"/>
  <c r="AF131" i="12"/>
  <c r="AE131" i="12"/>
  <c r="AD131" i="12"/>
  <c r="AC131" i="12"/>
  <c r="AB131" i="12"/>
  <c r="AA131" i="12"/>
  <c r="Z131" i="12"/>
  <c r="Y131" i="12"/>
  <c r="X131" i="12"/>
  <c r="W131" i="12"/>
  <c r="V131" i="12"/>
  <c r="U131" i="12"/>
  <c r="T131" i="12"/>
  <c r="S131" i="12"/>
  <c r="R131" i="12"/>
  <c r="Q131" i="12"/>
  <c r="P131" i="12"/>
  <c r="O131" i="12"/>
  <c r="N131" i="12"/>
  <c r="M131" i="12"/>
  <c r="L131" i="12"/>
  <c r="K131" i="12"/>
  <c r="J131" i="12"/>
  <c r="I131" i="12"/>
  <c r="H131" i="12"/>
  <c r="G131" i="12"/>
  <c r="CC130" i="12"/>
  <c r="CB130" i="12"/>
  <c r="CA130" i="12"/>
  <c r="BZ130" i="12"/>
  <c r="BY130" i="12"/>
  <c r="BX130" i="12"/>
  <c r="BW130" i="12"/>
  <c r="BV130" i="12"/>
  <c r="BU130" i="12"/>
  <c r="BT130" i="12"/>
  <c r="BS130" i="12"/>
  <c r="BR130" i="12"/>
  <c r="BQ130" i="12"/>
  <c r="BP130" i="12"/>
  <c r="BO130" i="12"/>
  <c r="BN130" i="12"/>
  <c r="BM130" i="12"/>
  <c r="BL130" i="12"/>
  <c r="BK130" i="12"/>
  <c r="BJ130" i="12"/>
  <c r="BI130" i="12"/>
  <c r="BH130" i="12"/>
  <c r="BG130" i="12"/>
  <c r="BF130" i="12"/>
  <c r="BE130" i="12"/>
  <c r="BD130" i="12"/>
  <c r="BC130" i="12"/>
  <c r="BB130" i="12"/>
  <c r="BA130" i="12"/>
  <c r="AZ130" i="12"/>
  <c r="AY130" i="12"/>
  <c r="AX130" i="12"/>
  <c r="AW130" i="12"/>
  <c r="AV130" i="12"/>
  <c r="AU130" i="12"/>
  <c r="AT130" i="12"/>
  <c r="AS130" i="12"/>
  <c r="AR130" i="12"/>
  <c r="AQ130" i="12"/>
  <c r="AP130" i="12"/>
  <c r="AO130" i="12"/>
  <c r="AN130" i="12"/>
  <c r="AM130" i="12"/>
  <c r="AL130" i="12"/>
  <c r="AK130" i="12"/>
  <c r="AJ130" i="12"/>
  <c r="AI130" i="12"/>
  <c r="AH130" i="12"/>
  <c r="AG130" i="12"/>
  <c r="AF130" i="12"/>
  <c r="AE130" i="12"/>
  <c r="AD130" i="12"/>
  <c r="AC130" i="12"/>
  <c r="AB130" i="12"/>
  <c r="AA130" i="12"/>
  <c r="Z130" i="12"/>
  <c r="Y130" i="12"/>
  <c r="X130" i="12"/>
  <c r="W130" i="12"/>
  <c r="V130" i="12"/>
  <c r="U130" i="12"/>
  <c r="T130" i="12"/>
  <c r="S130" i="12"/>
  <c r="R130" i="12"/>
  <c r="Q130" i="12"/>
  <c r="P130" i="12"/>
  <c r="O130" i="12"/>
  <c r="N130" i="12"/>
  <c r="M130" i="12"/>
  <c r="L130" i="12"/>
  <c r="K130" i="12"/>
  <c r="J130" i="12"/>
  <c r="I130" i="12"/>
  <c r="H130" i="12"/>
  <c r="G130" i="12"/>
  <c r="CC129" i="12"/>
  <c r="CB129" i="12"/>
  <c r="CA129" i="12"/>
  <c r="BZ129" i="12"/>
  <c r="BY129" i="12"/>
  <c r="BX129" i="12"/>
  <c r="BW129" i="12"/>
  <c r="BV129" i="12"/>
  <c r="BU129" i="12"/>
  <c r="BT129" i="12"/>
  <c r="BS129" i="12"/>
  <c r="BR129" i="12"/>
  <c r="BQ129" i="12"/>
  <c r="BP129" i="12"/>
  <c r="BO129" i="12"/>
  <c r="BN129" i="12"/>
  <c r="BM129" i="12"/>
  <c r="BL129" i="12"/>
  <c r="BK129" i="12"/>
  <c r="BJ129" i="12"/>
  <c r="BI129" i="12"/>
  <c r="BH129" i="12"/>
  <c r="BG129" i="12"/>
  <c r="BF129" i="12"/>
  <c r="BE129" i="12"/>
  <c r="BD129" i="12"/>
  <c r="BC129" i="12"/>
  <c r="BB129" i="12"/>
  <c r="BA129" i="12"/>
  <c r="AZ129" i="12"/>
  <c r="AY129" i="12"/>
  <c r="AX129" i="12"/>
  <c r="AW129" i="12"/>
  <c r="AV129" i="12"/>
  <c r="AU129" i="12"/>
  <c r="AT129" i="12"/>
  <c r="AS129" i="12"/>
  <c r="AR129" i="12"/>
  <c r="AQ129" i="12"/>
  <c r="AP129" i="12"/>
  <c r="AO129" i="12"/>
  <c r="AN129" i="12"/>
  <c r="AM129" i="12"/>
  <c r="AL129" i="12"/>
  <c r="AK129" i="12"/>
  <c r="AJ129" i="12"/>
  <c r="AI129" i="12"/>
  <c r="AH129" i="12"/>
  <c r="AG129" i="12"/>
  <c r="AF129" i="12"/>
  <c r="AE129" i="12"/>
  <c r="AD129" i="12"/>
  <c r="AC129" i="12"/>
  <c r="AB129" i="12"/>
  <c r="AA129" i="12"/>
  <c r="Z129" i="12"/>
  <c r="Y129" i="12"/>
  <c r="X129" i="12"/>
  <c r="W129" i="12"/>
  <c r="V129" i="12"/>
  <c r="U129" i="12"/>
  <c r="T129" i="12"/>
  <c r="S129" i="12"/>
  <c r="R129" i="12"/>
  <c r="Q129" i="12"/>
  <c r="P129" i="12"/>
  <c r="O129" i="12"/>
  <c r="N129" i="12"/>
  <c r="M129" i="12"/>
  <c r="L129" i="12"/>
  <c r="K129" i="12"/>
  <c r="J129" i="12"/>
  <c r="I129" i="12"/>
  <c r="H129" i="12"/>
  <c r="G129" i="12"/>
  <c r="CC128" i="12"/>
  <c r="CB128" i="12"/>
  <c r="CA128" i="12"/>
  <c r="BZ128" i="12"/>
  <c r="BY128" i="12"/>
  <c r="BX128" i="12"/>
  <c r="BW128" i="12"/>
  <c r="BV128" i="12"/>
  <c r="BU128" i="12"/>
  <c r="BT128" i="12"/>
  <c r="BS128" i="12"/>
  <c r="BR128" i="12"/>
  <c r="BQ128" i="12"/>
  <c r="BP128" i="12"/>
  <c r="BO128" i="12"/>
  <c r="BN128" i="12"/>
  <c r="BM128" i="12"/>
  <c r="BL128" i="12"/>
  <c r="BK128" i="12"/>
  <c r="BJ128" i="12"/>
  <c r="BI128" i="12"/>
  <c r="BH128" i="12"/>
  <c r="BG128" i="12"/>
  <c r="BF128" i="12"/>
  <c r="BE128" i="12"/>
  <c r="BD128" i="12"/>
  <c r="BC128" i="12"/>
  <c r="BB128" i="12"/>
  <c r="BA128" i="12"/>
  <c r="AZ128" i="12"/>
  <c r="AY128" i="12"/>
  <c r="AX128" i="12"/>
  <c r="AW128" i="12"/>
  <c r="AV128" i="12"/>
  <c r="AU128" i="12"/>
  <c r="AT128" i="12"/>
  <c r="AS128" i="12"/>
  <c r="AR128" i="12"/>
  <c r="AQ128" i="12"/>
  <c r="AP128" i="12"/>
  <c r="AO128" i="12"/>
  <c r="AN128" i="12"/>
  <c r="AM128" i="12"/>
  <c r="AL128" i="12"/>
  <c r="AK128" i="12"/>
  <c r="AJ128" i="12"/>
  <c r="AI128" i="12"/>
  <c r="AH128" i="12"/>
  <c r="AG128" i="12"/>
  <c r="AF128" i="12"/>
  <c r="AE128" i="12"/>
  <c r="AD128" i="12"/>
  <c r="AC128" i="12"/>
  <c r="AB128" i="12"/>
  <c r="AA128" i="12"/>
  <c r="Z128" i="12"/>
  <c r="Y128" i="12"/>
  <c r="X128" i="12"/>
  <c r="W128" i="12"/>
  <c r="V128" i="12"/>
  <c r="U128" i="12"/>
  <c r="T128" i="12"/>
  <c r="S128" i="12"/>
  <c r="R128" i="12"/>
  <c r="Q128" i="12"/>
  <c r="P128" i="12"/>
  <c r="O128" i="12"/>
  <c r="N128" i="12"/>
  <c r="M128" i="12"/>
  <c r="L128" i="12"/>
  <c r="K128" i="12"/>
  <c r="J128" i="12"/>
  <c r="I128" i="12"/>
  <c r="H128" i="12"/>
  <c r="G128" i="12"/>
  <c r="CC127" i="12"/>
  <c r="CB127" i="12"/>
  <c r="CA127" i="12"/>
  <c r="BZ127" i="12"/>
  <c r="BY127" i="12"/>
  <c r="BX127" i="12"/>
  <c r="BW127" i="12"/>
  <c r="BV127" i="12"/>
  <c r="BU127" i="12"/>
  <c r="BT127" i="12"/>
  <c r="BS127" i="12"/>
  <c r="BR127" i="12"/>
  <c r="BQ127" i="12"/>
  <c r="BP127" i="12"/>
  <c r="BO127" i="12"/>
  <c r="BN127" i="12"/>
  <c r="BM127" i="12"/>
  <c r="BL127" i="12"/>
  <c r="BK127" i="12"/>
  <c r="BJ127" i="12"/>
  <c r="BI127" i="12"/>
  <c r="BH127" i="12"/>
  <c r="BG127" i="12"/>
  <c r="BF127" i="12"/>
  <c r="BE127" i="12"/>
  <c r="BD127" i="12"/>
  <c r="BC127" i="12"/>
  <c r="BB127" i="12"/>
  <c r="BA127" i="12"/>
  <c r="AZ127" i="12"/>
  <c r="AY127" i="12"/>
  <c r="AX127" i="12"/>
  <c r="AW127" i="12"/>
  <c r="AV127" i="12"/>
  <c r="AU127" i="12"/>
  <c r="AT127" i="12"/>
  <c r="AS127" i="12"/>
  <c r="AR127" i="12"/>
  <c r="AQ127" i="12"/>
  <c r="AP127" i="12"/>
  <c r="AO127" i="12"/>
  <c r="AN127" i="12"/>
  <c r="AM127" i="12"/>
  <c r="AL127" i="12"/>
  <c r="AK127" i="12"/>
  <c r="AJ127" i="12"/>
  <c r="AI127" i="12"/>
  <c r="AH127" i="12"/>
  <c r="AG127" i="12"/>
  <c r="AF127" i="12"/>
  <c r="AE127" i="12"/>
  <c r="AD127" i="12"/>
  <c r="AC127" i="12"/>
  <c r="AB127" i="12"/>
  <c r="AA127" i="12"/>
  <c r="Z127" i="12"/>
  <c r="Y127" i="12"/>
  <c r="X127" i="12"/>
  <c r="W127" i="12"/>
  <c r="V127" i="12"/>
  <c r="U127" i="12"/>
  <c r="T127" i="12"/>
  <c r="S127" i="12"/>
  <c r="R127" i="12"/>
  <c r="Q127" i="12"/>
  <c r="P127" i="12"/>
  <c r="O127" i="12"/>
  <c r="N127" i="12"/>
  <c r="M127" i="12"/>
  <c r="L127" i="12"/>
  <c r="K127" i="12"/>
  <c r="J127" i="12"/>
  <c r="I127" i="12"/>
  <c r="H127" i="12"/>
  <c r="G127" i="12"/>
  <c r="CC126" i="12"/>
  <c r="CB126" i="12"/>
  <c r="CA126" i="12"/>
  <c r="BZ126" i="12"/>
  <c r="BY126" i="12"/>
  <c r="BX126" i="12"/>
  <c r="BW126" i="12"/>
  <c r="BV126" i="12"/>
  <c r="BU126" i="12"/>
  <c r="BT126" i="12"/>
  <c r="BS126" i="12"/>
  <c r="BR126" i="12"/>
  <c r="BQ126" i="12"/>
  <c r="BP126" i="12"/>
  <c r="BO126" i="12"/>
  <c r="BN126" i="12"/>
  <c r="BM126" i="12"/>
  <c r="BL126" i="12"/>
  <c r="BK126" i="12"/>
  <c r="BJ126" i="12"/>
  <c r="BI126" i="12"/>
  <c r="BH126" i="12"/>
  <c r="BG126" i="12"/>
  <c r="BF126" i="12"/>
  <c r="BE126" i="12"/>
  <c r="BD126" i="12"/>
  <c r="BC126" i="12"/>
  <c r="BB126" i="12"/>
  <c r="BA126" i="12"/>
  <c r="AZ126" i="12"/>
  <c r="AY126" i="12"/>
  <c r="AX126" i="12"/>
  <c r="AW126" i="12"/>
  <c r="AV126" i="12"/>
  <c r="AU126" i="12"/>
  <c r="AT126" i="12"/>
  <c r="AS126" i="12"/>
  <c r="AR126" i="12"/>
  <c r="AQ126" i="12"/>
  <c r="AP126" i="12"/>
  <c r="AO126" i="12"/>
  <c r="AN126" i="12"/>
  <c r="AM126" i="12"/>
  <c r="AL126" i="12"/>
  <c r="AK126" i="12"/>
  <c r="AJ126" i="12"/>
  <c r="AI126" i="12"/>
  <c r="AH126" i="12"/>
  <c r="AG126" i="12"/>
  <c r="AF126" i="12"/>
  <c r="AE126" i="12"/>
  <c r="AD126" i="12"/>
  <c r="AC126" i="12"/>
  <c r="AB126" i="12"/>
  <c r="AA126" i="12"/>
  <c r="Z126" i="12"/>
  <c r="Y126" i="12"/>
  <c r="X126" i="12"/>
  <c r="W126" i="12"/>
  <c r="V126" i="12"/>
  <c r="U126" i="12"/>
  <c r="T126" i="12"/>
  <c r="S126" i="12"/>
  <c r="R126" i="12"/>
  <c r="Q126" i="12"/>
  <c r="P126" i="12"/>
  <c r="O126" i="12"/>
  <c r="N126" i="12"/>
  <c r="M126" i="12"/>
  <c r="L126" i="12"/>
  <c r="K126" i="12"/>
  <c r="J126" i="12"/>
  <c r="I126" i="12"/>
  <c r="H126" i="12"/>
  <c r="G126" i="12"/>
  <c r="CC125" i="12"/>
  <c r="CB125" i="12"/>
  <c r="CA125" i="12"/>
  <c r="BZ125" i="12"/>
  <c r="BY125" i="12"/>
  <c r="BX125" i="12"/>
  <c r="BW125" i="12"/>
  <c r="BV125" i="12"/>
  <c r="BU125" i="12"/>
  <c r="BT125" i="12"/>
  <c r="BS125" i="12"/>
  <c r="BR125" i="12"/>
  <c r="BQ125" i="12"/>
  <c r="BP125" i="12"/>
  <c r="BO125" i="12"/>
  <c r="BN125" i="12"/>
  <c r="BM125" i="12"/>
  <c r="BL125" i="12"/>
  <c r="BK125" i="12"/>
  <c r="BJ125" i="12"/>
  <c r="BI125" i="12"/>
  <c r="BH125" i="12"/>
  <c r="BG125" i="12"/>
  <c r="BF125" i="12"/>
  <c r="BE125" i="12"/>
  <c r="BD125" i="12"/>
  <c r="BC125" i="12"/>
  <c r="BB125" i="12"/>
  <c r="BA125" i="12"/>
  <c r="AZ125" i="12"/>
  <c r="AY125" i="12"/>
  <c r="AX125" i="12"/>
  <c r="AW125" i="12"/>
  <c r="AV125" i="12"/>
  <c r="AU125" i="12"/>
  <c r="AT125" i="12"/>
  <c r="AS125" i="12"/>
  <c r="AR125" i="12"/>
  <c r="AQ125" i="12"/>
  <c r="AP125" i="12"/>
  <c r="AO125" i="12"/>
  <c r="AN125" i="12"/>
  <c r="AM125" i="12"/>
  <c r="AL125" i="12"/>
  <c r="AK125" i="12"/>
  <c r="AJ125" i="12"/>
  <c r="AI125" i="12"/>
  <c r="AH125" i="12"/>
  <c r="AG125" i="12"/>
  <c r="AF125" i="12"/>
  <c r="AE125" i="12"/>
  <c r="AD125" i="12"/>
  <c r="AC125" i="12"/>
  <c r="AB125" i="12"/>
  <c r="AA125" i="12"/>
  <c r="Z125" i="12"/>
  <c r="Y125" i="12"/>
  <c r="X125" i="12"/>
  <c r="W125" i="12"/>
  <c r="V125" i="12"/>
  <c r="U125" i="12"/>
  <c r="T125" i="12"/>
  <c r="S125" i="12"/>
  <c r="R125" i="12"/>
  <c r="Q125" i="12"/>
  <c r="P125" i="12"/>
  <c r="O125" i="12"/>
  <c r="N125" i="12"/>
  <c r="M125" i="12"/>
  <c r="L125" i="12"/>
  <c r="K125" i="12"/>
  <c r="J125" i="12"/>
  <c r="I125" i="12"/>
  <c r="H125" i="12"/>
  <c r="G125" i="12"/>
  <c r="CC124" i="12"/>
  <c r="CB124" i="12"/>
  <c r="CA124" i="12"/>
  <c r="BZ124" i="12"/>
  <c r="BY124" i="12"/>
  <c r="BX124" i="12"/>
  <c r="BW124" i="12"/>
  <c r="BV124" i="12"/>
  <c r="BU124" i="12"/>
  <c r="BT124" i="12"/>
  <c r="BS124" i="12"/>
  <c r="BR124" i="12"/>
  <c r="BQ124" i="12"/>
  <c r="BP124" i="12"/>
  <c r="BO124" i="12"/>
  <c r="BN124" i="12"/>
  <c r="BM124" i="12"/>
  <c r="BL124" i="12"/>
  <c r="BK124" i="12"/>
  <c r="BJ124" i="12"/>
  <c r="BI124" i="12"/>
  <c r="BH124" i="12"/>
  <c r="BG124" i="12"/>
  <c r="BF124" i="12"/>
  <c r="BE124" i="12"/>
  <c r="BD124" i="12"/>
  <c r="BC124" i="12"/>
  <c r="BB124" i="12"/>
  <c r="BA124" i="12"/>
  <c r="AZ124" i="12"/>
  <c r="AY124" i="12"/>
  <c r="AX124" i="12"/>
  <c r="AW124" i="12"/>
  <c r="AV124" i="12"/>
  <c r="AU124" i="12"/>
  <c r="AT124" i="12"/>
  <c r="AS124" i="12"/>
  <c r="AR124" i="12"/>
  <c r="AQ124" i="12"/>
  <c r="AP124" i="12"/>
  <c r="AO124" i="12"/>
  <c r="AN124" i="12"/>
  <c r="AM124" i="12"/>
  <c r="AL124" i="12"/>
  <c r="AK124" i="12"/>
  <c r="AJ124" i="12"/>
  <c r="AI124" i="12"/>
  <c r="AH124" i="12"/>
  <c r="AG124" i="12"/>
  <c r="AF124" i="12"/>
  <c r="AE124" i="12"/>
  <c r="AD124" i="12"/>
  <c r="AC124" i="12"/>
  <c r="AB124" i="12"/>
  <c r="AA124" i="12"/>
  <c r="Z124" i="12"/>
  <c r="Y124" i="12"/>
  <c r="X124" i="12"/>
  <c r="W124" i="12"/>
  <c r="V124" i="12"/>
  <c r="U124" i="12"/>
  <c r="T124" i="12"/>
  <c r="S124" i="12"/>
  <c r="R124" i="12"/>
  <c r="Q124" i="12"/>
  <c r="P124" i="12"/>
  <c r="O124" i="12"/>
  <c r="N124" i="12"/>
  <c r="M124" i="12"/>
  <c r="L124" i="12"/>
  <c r="K124" i="12"/>
  <c r="J124" i="12"/>
  <c r="I124" i="12"/>
  <c r="H124" i="12"/>
  <c r="G124" i="12"/>
  <c r="CC123" i="12"/>
  <c r="CB123" i="12"/>
  <c r="CA123" i="12"/>
  <c r="BZ123" i="12"/>
  <c r="BY123" i="12"/>
  <c r="BX123" i="12"/>
  <c r="BW123" i="12"/>
  <c r="BV123" i="12"/>
  <c r="BU123" i="12"/>
  <c r="BT123" i="12"/>
  <c r="BS123" i="12"/>
  <c r="BR123" i="12"/>
  <c r="BQ123" i="12"/>
  <c r="BP123" i="12"/>
  <c r="BO123" i="12"/>
  <c r="BN123" i="12"/>
  <c r="BM123" i="12"/>
  <c r="BL123" i="12"/>
  <c r="BK123" i="12"/>
  <c r="BJ123" i="12"/>
  <c r="BI123" i="12"/>
  <c r="BH123" i="12"/>
  <c r="BG123" i="12"/>
  <c r="BF123" i="12"/>
  <c r="BE123" i="12"/>
  <c r="BD123" i="12"/>
  <c r="BC123" i="12"/>
  <c r="BB123" i="12"/>
  <c r="BA123" i="12"/>
  <c r="AZ123" i="12"/>
  <c r="AY123" i="12"/>
  <c r="AX123" i="12"/>
  <c r="AW123" i="12"/>
  <c r="AV123" i="12"/>
  <c r="AU123" i="12"/>
  <c r="AT123" i="12"/>
  <c r="AS123" i="12"/>
  <c r="AR123" i="12"/>
  <c r="AQ123" i="12"/>
  <c r="AP123" i="12"/>
  <c r="AO123" i="12"/>
  <c r="AN123" i="12"/>
  <c r="AM123" i="12"/>
  <c r="AL123" i="12"/>
  <c r="AK123" i="12"/>
  <c r="AJ123" i="12"/>
  <c r="AI123" i="12"/>
  <c r="AH123" i="12"/>
  <c r="AG123" i="12"/>
  <c r="AF123" i="12"/>
  <c r="AE123" i="12"/>
  <c r="AD123" i="12"/>
  <c r="AC123" i="12"/>
  <c r="AB123" i="12"/>
  <c r="AA123" i="12"/>
  <c r="Z123" i="12"/>
  <c r="Y123" i="12"/>
  <c r="X123" i="12"/>
  <c r="W123" i="12"/>
  <c r="V123" i="12"/>
  <c r="U123" i="12"/>
  <c r="T123" i="12"/>
  <c r="S123" i="12"/>
  <c r="R123" i="12"/>
  <c r="Q123" i="12"/>
  <c r="P123" i="12"/>
  <c r="O123" i="12"/>
  <c r="N123" i="12"/>
  <c r="M123" i="12"/>
  <c r="L123" i="12"/>
  <c r="K123" i="12"/>
  <c r="J123" i="12"/>
  <c r="I123" i="12"/>
  <c r="H123" i="12"/>
  <c r="G123" i="12"/>
  <c r="CC122" i="12"/>
  <c r="CB122" i="12"/>
  <c r="CA122" i="12"/>
  <c r="BZ122" i="12"/>
  <c r="BY122" i="12"/>
  <c r="BX122" i="12"/>
  <c r="BW122" i="12"/>
  <c r="BV122" i="12"/>
  <c r="BU122" i="12"/>
  <c r="BT122" i="12"/>
  <c r="BS122" i="12"/>
  <c r="BR122" i="12"/>
  <c r="BQ122" i="12"/>
  <c r="BP122" i="12"/>
  <c r="BO122" i="12"/>
  <c r="BN122" i="12"/>
  <c r="BM122" i="12"/>
  <c r="BL122" i="12"/>
  <c r="BK122" i="12"/>
  <c r="BJ122" i="12"/>
  <c r="BI122" i="12"/>
  <c r="BH122" i="12"/>
  <c r="BG122" i="12"/>
  <c r="BF122" i="12"/>
  <c r="BE122" i="12"/>
  <c r="BD122" i="12"/>
  <c r="BC122" i="12"/>
  <c r="BB122" i="12"/>
  <c r="BA122" i="12"/>
  <c r="AZ122" i="12"/>
  <c r="AY122" i="12"/>
  <c r="AX122" i="12"/>
  <c r="AW122" i="12"/>
  <c r="AV122" i="12"/>
  <c r="AU122" i="12"/>
  <c r="AT122" i="12"/>
  <c r="AS122" i="12"/>
  <c r="AR122" i="12"/>
  <c r="AQ122" i="12"/>
  <c r="AP122" i="12"/>
  <c r="AO122" i="12"/>
  <c r="AN122" i="12"/>
  <c r="AM122" i="12"/>
  <c r="AL122" i="12"/>
  <c r="AK122" i="12"/>
  <c r="AJ122" i="12"/>
  <c r="AI122" i="12"/>
  <c r="AH122" i="12"/>
  <c r="AG122" i="12"/>
  <c r="AF122" i="12"/>
  <c r="AE122" i="12"/>
  <c r="AD122" i="12"/>
  <c r="AC122" i="12"/>
  <c r="AB122" i="12"/>
  <c r="AA122" i="12"/>
  <c r="Z122" i="12"/>
  <c r="Y122" i="12"/>
  <c r="X122" i="12"/>
  <c r="W122" i="12"/>
  <c r="V122" i="12"/>
  <c r="U122" i="12"/>
  <c r="T122" i="12"/>
  <c r="S122" i="12"/>
  <c r="R122" i="12"/>
  <c r="Q122" i="12"/>
  <c r="P122" i="12"/>
  <c r="O122" i="12"/>
  <c r="N122" i="12"/>
  <c r="M122" i="12"/>
  <c r="L122" i="12"/>
  <c r="K122" i="12"/>
  <c r="J122" i="12"/>
  <c r="I122" i="12"/>
  <c r="H122" i="12"/>
  <c r="G122" i="12"/>
  <c r="CC121" i="12"/>
  <c r="CB121" i="12"/>
  <c r="CA121" i="12"/>
  <c r="BZ121" i="12"/>
  <c r="BY121" i="12"/>
  <c r="BX121" i="12"/>
  <c r="BW121" i="12"/>
  <c r="BV121" i="12"/>
  <c r="BU121" i="12"/>
  <c r="BT121" i="12"/>
  <c r="BS121" i="12"/>
  <c r="BR121" i="12"/>
  <c r="BQ121" i="12"/>
  <c r="BP121" i="12"/>
  <c r="BO121" i="12"/>
  <c r="BN121" i="12"/>
  <c r="BM121" i="12"/>
  <c r="BL121" i="12"/>
  <c r="BK121" i="12"/>
  <c r="BJ121" i="12"/>
  <c r="BI121" i="12"/>
  <c r="BH121" i="12"/>
  <c r="BG121" i="12"/>
  <c r="BF121" i="12"/>
  <c r="BE121" i="12"/>
  <c r="BD121" i="12"/>
  <c r="BC121" i="12"/>
  <c r="BB121" i="12"/>
  <c r="BA121" i="12"/>
  <c r="AZ121" i="12"/>
  <c r="AY121" i="12"/>
  <c r="AX121" i="12"/>
  <c r="AW121" i="12"/>
  <c r="AV121" i="12"/>
  <c r="AU121" i="12"/>
  <c r="AT121" i="12"/>
  <c r="AS121" i="12"/>
  <c r="AR121" i="12"/>
  <c r="AQ121" i="12"/>
  <c r="AP121" i="12"/>
  <c r="AO121" i="12"/>
  <c r="AN121" i="12"/>
  <c r="AM121" i="12"/>
  <c r="AL121" i="12"/>
  <c r="AK121" i="12"/>
  <c r="AJ121" i="12"/>
  <c r="AI121" i="12"/>
  <c r="AH121" i="12"/>
  <c r="AG121" i="12"/>
  <c r="AF121" i="12"/>
  <c r="AE121" i="12"/>
  <c r="AD121" i="12"/>
  <c r="AC121" i="12"/>
  <c r="AB121" i="12"/>
  <c r="AA121" i="12"/>
  <c r="Z121" i="12"/>
  <c r="Y121" i="12"/>
  <c r="X121" i="12"/>
  <c r="W121" i="12"/>
  <c r="V121" i="12"/>
  <c r="U121" i="12"/>
  <c r="T121" i="12"/>
  <c r="S121" i="12"/>
  <c r="R121" i="12"/>
  <c r="Q121" i="12"/>
  <c r="P121" i="12"/>
  <c r="O121" i="12"/>
  <c r="N121" i="12"/>
  <c r="M121" i="12"/>
  <c r="L121" i="12"/>
  <c r="K121" i="12"/>
  <c r="J121" i="12"/>
  <c r="I121" i="12"/>
  <c r="H121" i="12"/>
  <c r="G121" i="12"/>
  <c r="CC120" i="12"/>
  <c r="CB120" i="12"/>
  <c r="CA120" i="12"/>
  <c r="BZ120" i="12"/>
  <c r="BY120" i="12"/>
  <c r="BX120" i="12"/>
  <c r="BW120" i="12"/>
  <c r="BV120" i="12"/>
  <c r="BU120" i="12"/>
  <c r="BT120" i="12"/>
  <c r="BS120" i="12"/>
  <c r="BR120" i="12"/>
  <c r="BQ120" i="12"/>
  <c r="BP120" i="12"/>
  <c r="BO120" i="12"/>
  <c r="BN120" i="12"/>
  <c r="BM120" i="12"/>
  <c r="BL120" i="12"/>
  <c r="BK120" i="12"/>
  <c r="BJ120" i="12"/>
  <c r="BI120" i="12"/>
  <c r="BH120" i="12"/>
  <c r="BG120" i="12"/>
  <c r="BF120" i="12"/>
  <c r="BE120" i="12"/>
  <c r="BD120" i="12"/>
  <c r="BC120" i="12"/>
  <c r="BB120" i="12"/>
  <c r="BA120" i="12"/>
  <c r="AZ120" i="12"/>
  <c r="AY120" i="12"/>
  <c r="AX120" i="12"/>
  <c r="AW120" i="12"/>
  <c r="AV120" i="12"/>
  <c r="AU120" i="12"/>
  <c r="AT120" i="12"/>
  <c r="AS120" i="12"/>
  <c r="AR120" i="12"/>
  <c r="AQ120" i="12"/>
  <c r="AP120" i="12"/>
  <c r="AO120" i="12"/>
  <c r="AN120" i="12"/>
  <c r="AM120" i="12"/>
  <c r="AL120" i="12"/>
  <c r="AK120" i="12"/>
  <c r="AJ120" i="12"/>
  <c r="AI120" i="12"/>
  <c r="AH120" i="12"/>
  <c r="AG120" i="12"/>
  <c r="AF120" i="12"/>
  <c r="AE120" i="12"/>
  <c r="AD120" i="12"/>
  <c r="AC120" i="12"/>
  <c r="AB120" i="12"/>
  <c r="AA120" i="12"/>
  <c r="Z120" i="12"/>
  <c r="Y120" i="12"/>
  <c r="X120" i="12"/>
  <c r="W120" i="12"/>
  <c r="V120" i="12"/>
  <c r="U120" i="12"/>
  <c r="T120" i="12"/>
  <c r="S120" i="12"/>
  <c r="R120" i="12"/>
  <c r="Q120" i="12"/>
  <c r="P120" i="12"/>
  <c r="O120" i="12"/>
  <c r="N120" i="12"/>
  <c r="M120" i="12"/>
  <c r="L120" i="12"/>
  <c r="K120" i="12"/>
  <c r="J120" i="12"/>
  <c r="I120" i="12"/>
  <c r="H120" i="12"/>
  <c r="G120" i="12"/>
  <c r="CC119" i="12"/>
  <c r="CB119" i="12"/>
  <c r="CA119" i="12"/>
  <c r="BZ119" i="12"/>
  <c r="BY119" i="12"/>
  <c r="BX119" i="12"/>
  <c r="BW119" i="12"/>
  <c r="BV119" i="12"/>
  <c r="BU119" i="12"/>
  <c r="BT119" i="12"/>
  <c r="BS119" i="12"/>
  <c r="BR119" i="12"/>
  <c r="BQ119" i="12"/>
  <c r="BP119" i="12"/>
  <c r="BO119" i="12"/>
  <c r="BN119" i="12"/>
  <c r="BM119" i="12"/>
  <c r="BL119" i="12"/>
  <c r="BK119" i="12"/>
  <c r="BJ119" i="12"/>
  <c r="BI119" i="12"/>
  <c r="BH119" i="12"/>
  <c r="BG119" i="12"/>
  <c r="BF119" i="12"/>
  <c r="BE119" i="12"/>
  <c r="BD119" i="12"/>
  <c r="BC119" i="12"/>
  <c r="BB119" i="12"/>
  <c r="BA119" i="12"/>
  <c r="AZ119" i="12"/>
  <c r="AY119" i="12"/>
  <c r="AX119" i="12"/>
  <c r="AW119" i="12"/>
  <c r="AV119" i="12"/>
  <c r="AU119" i="12"/>
  <c r="AT119" i="12"/>
  <c r="AS119" i="12"/>
  <c r="AR119" i="12"/>
  <c r="AQ119" i="12"/>
  <c r="AP119" i="12"/>
  <c r="AO119" i="12"/>
  <c r="AN119" i="12"/>
  <c r="AM119" i="12"/>
  <c r="AL119" i="12"/>
  <c r="AK119" i="12"/>
  <c r="AJ119" i="12"/>
  <c r="AI119" i="12"/>
  <c r="AH119" i="12"/>
  <c r="AG119" i="12"/>
  <c r="AF119" i="12"/>
  <c r="AE119" i="12"/>
  <c r="AD119" i="12"/>
  <c r="AC119" i="12"/>
  <c r="AB119" i="12"/>
  <c r="AA119" i="12"/>
  <c r="Z119" i="12"/>
  <c r="Y119" i="12"/>
  <c r="X119" i="12"/>
  <c r="W119" i="12"/>
  <c r="V119" i="12"/>
  <c r="U119" i="12"/>
  <c r="T119" i="12"/>
  <c r="S119" i="12"/>
  <c r="R119" i="12"/>
  <c r="Q119" i="12"/>
  <c r="P119" i="12"/>
  <c r="O119" i="12"/>
  <c r="N119" i="12"/>
  <c r="M119" i="12"/>
  <c r="L119" i="12"/>
  <c r="K119" i="12"/>
  <c r="J119" i="12"/>
  <c r="I119" i="12"/>
  <c r="H119" i="12"/>
  <c r="G119" i="12"/>
  <c r="CC118" i="12"/>
  <c r="CB118" i="12"/>
  <c r="CA118" i="12"/>
  <c r="BZ118" i="12"/>
  <c r="BY118" i="12"/>
  <c r="BX118" i="12"/>
  <c r="BW118" i="12"/>
  <c r="BV118" i="12"/>
  <c r="BU118" i="12"/>
  <c r="BT118" i="12"/>
  <c r="BS118" i="12"/>
  <c r="BR118" i="12"/>
  <c r="BQ118" i="12"/>
  <c r="BP118" i="12"/>
  <c r="BO118" i="12"/>
  <c r="BN118" i="12"/>
  <c r="BM118" i="12"/>
  <c r="BL118" i="12"/>
  <c r="BK118" i="12"/>
  <c r="BJ118" i="12"/>
  <c r="BI118" i="12"/>
  <c r="BH118" i="12"/>
  <c r="BG118" i="12"/>
  <c r="BF118" i="12"/>
  <c r="BE118" i="12"/>
  <c r="BD118" i="12"/>
  <c r="BC118" i="12"/>
  <c r="BB118" i="12"/>
  <c r="BA118" i="12"/>
  <c r="AZ118" i="12"/>
  <c r="AY118" i="12"/>
  <c r="AX118" i="12"/>
  <c r="AW118" i="12"/>
  <c r="AV118" i="12"/>
  <c r="AU118" i="12"/>
  <c r="AT118" i="12"/>
  <c r="AS118" i="12"/>
  <c r="AR118" i="12"/>
  <c r="AQ118" i="12"/>
  <c r="AP118" i="12"/>
  <c r="AO118" i="12"/>
  <c r="AN118" i="12"/>
  <c r="AM118" i="12"/>
  <c r="AL118" i="12"/>
  <c r="AK118" i="12"/>
  <c r="AJ118" i="12"/>
  <c r="AI118" i="12"/>
  <c r="AH118" i="12"/>
  <c r="AG118" i="12"/>
  <c r="AF118" i="12"/>
  <c r="AE118" i="12"/>
  <c r="AD118" i="12"/>
  <c r="AC118" i="12"/>
  <c r="AB118" i="12"/>
  <c r="AA118" i="12"/>
  <c r="Z118" i="12"/>
  <c r="Y118" i="12"/>
  <c r="X118" i="12"/>
  <c r="W118" i="12"/>
  <c r="V118" i="12"/>
  <c r="U118" i="12"/>
  <c r="T118" i="12"/>
  <c r="S118" i="12"/>
  <c r="R118" i="12"/>
  <c r="Q118" i="12"/>
  <c r="P118" i="12"/>
  <c r="O118" i="12"/>
  <c r="N118" i="12"/>
  <c r="M118" i="12"/>
  <c r="L118" i="12"/>
  <c r="K118" i="12"/>
  <c r="J118" i="12"/>
  <c r="I118" i="12"/>
  <c r="H118" i="12"/>
  <c r="G118" i="12"/>
  <c r="CC117" i="12"/>
  <c r="CB117" i="12"/>
  <c r="CA117" i="12"/>
  <c r="BZ117" i="12"/>
  <c r="BY117" i="12"/>
  <c r="BX117" i="12"/>
  <c r="BW117" i="12"/>
  <c r="BV117" i="12"/>
  <c r="BU117" i="12"/>
  <c r="BT117" i="12"/>
  <c r="BS117" i="12"/>
  <c r="BR117" i="12"/>
  <c r="BQ117" i="12"/>
  <c r="BP117" i="12"/>
  <c r="BO117" i="12"/>
  <c r="BN117" i="12"/>
  <c r="BM117" i="12"/>
  <c r="BL117" i="12"/>
  <c r="BK117" i="12"/>
  <c r="BJ117" i="12"/>
  <c r="BI117" i="12"/>
  <c r="BH117" i="12"/>
  <c r="BG117" i="12"/>
  <c r="BF117" i="12"/>
  <c r="BE117" i="12"/>
  <c r="BD117" i="12"/>
  <c r="BC117" i="12"/>
  <c r="BB117" i="12"/>
  <c r="BA117" i="12"/>
  <c r="AZ117" i="12"/>
  <c r="AY117" i="12"/>
  <c r="AX117" i="12"/>
  <c r="AW117" i="12"/>
  <c r="AV117" i="12"/>
  <c r="AU117" i="12"/>
  <c r="AT117" i="12"/>
  <c r="AS117" i="12"/>
  <c r="AR117" i="12"/>
  <c r="AQ117" i="12"/>
  <c r="AP117" i="12"/>
  <c r="AO117" i="12"/>
  <c r="AN117" i="12"/>
  <c r="AM117" i="12"/>
  <c r="AL117" i="12"/>
  <c r="AK117" i="12"/>
  <c r="AJ117" i="12"/>
  <c r="AI117" i="12"/>
  <c r="AH117" i="12"/>
  <c r="AG117" i="12"/>
  <c r="AF117" i="12"/>
  <c r="AE117" i="12"/>
  <c r="AD117" i="12"/>
  <c r="AC117" i="12"/>
  <c r="AB117" i="12"/>
  <c r="AA117" i="12"/>
  <c r="Z117" i="12"/>
  <c r="Y117" i="12"/>
  <c r="X117" i="12"/>
  <c r="W117" i="12"/>
  <c r="V117" i="12"/>
  <c r="U117" i="12"/>
  <c r="T117" i="12"/>
  <c r="S117" i="12"/>
  <c r="R117" i="12"/>
  <c r="Q117" i="12"/>
  <c r="P117" i="12"/>
  <c r="O117" i="12"/>
  <c r="N117" i="12"/>
  <c r="M117" i="12"/>
  <c r="L117" i="12"/>
  <c r="K117" i="12"/>
  <c r="J117" i="12"/>
  <c r="I117" i="12"/>
  <c r="H117" i="12"/>
  <c r="G117" i="12"/>
  <c r="CC116" i="12"/>
  <c r="CB116" i="12"/>
  <c r="CA116" i="12"/>
  <c r="BZ116" i="12"/>
  <c r="BY116" i="12"/>
  <c r="BX116" i="12"/>
  <c r="BW116" i="12"/>
  <c r="BV116" i="12"/>
  <c r="BU116" i="12"/>
  <c r="BT116" i="12"/>
  <c r="BS116" i="12"/>
  <c r="BR116" i="12"/>
  <c r="BQ116" i="12"/>
  <c r="BP116" i="12"/>
  <c r="BO116" i="12"/>
  <c r="BN116" i="12"/>
  <c r="BM116" i="12"/>
  <c r="BL116" i="12"/>
  <c r="BK116" i="12"/>
  <c r="BJ116" i="12"/>
  <c r="BI116" i="12"/>
  <c r="BH116" i="12"/>
  <c r="BG116" i="12"/>
  <c r="BF116" i="12"/>
  <c r="BE116" i="12"/>
  <c r="BD116" i="12"/>
  <c r="BC116" i="12"/>
  <c r="BB116" i="12"/>
  <c r="BA116" i="12"/>
  <c r="AZ116" i="12"/>
  <c r="AY116" i="12"/>
  <c r="AX116" i="12"/>
  <c r="AW116" i="12"/>
  <c r="AV116" i="12"/>
  <c r="AU116" i="12"/>
  <c r="AT116" i="12"/>
  <c r="AS116" i="12"/>
  <c r="AR116" i="12"/>
  <c r="AQ116" i="12"/>
  <c r="AP116" i="12"/>
  <c r="AO116" i="12"/>
  <c r="AN116" i="12"/>
  <c r="AM116" i="12"/>
  <c r="AL116" i="12"/>
  <c r="AK116" i="12"/>
  <c r="AJ116" i="12"/>
  <c r="AI116" i="12"/>
  <c r="AH116" i="12"/>
  <c r="AG116" i="12"/>
  <c r="AF116" i="12"/>
  <c r="AE116" i="12"/>
  <c r="AD116" i="12"/>
  <c r="AC116" i="12"/>
  <c r="AB116" i="12"/>
  <c r="AA116" i="12"/>
  <c r="Z116" i="12"/>
  <c r="Y116" i="12"/>
  <c r="X116" i="12"/>
  <c r="W116" i="12"/>
  <c r="V116" i="12"/>
  <c r="U116" i="12"/>
  <c r="T116" i="12"/>
  <c r="S116" i="12"/>
  <c r="R116" i="12"/>
  <c r="Q116" i="12"/>
  <c r="P116" i="12"/>
  <c r="O116" i="12"/>
  <c r="N116" i="12"/>
  <c r="M116" i="12"/>
  <c r="L116" i="12"/>
  <c r="K116" i="12"/>
  <c r="J116" i="12"/>
  <c r="I116" i="12"/>
  <c r="H116" i="12"/>
  <c r="G116" i="12"/>
  <c r="CC115" i="12"/>
  <c r="CB115" i="12"/>
  <c r="CA115" i="12"/>
  <c r="BZ115" i="12"/>
  <c r="BY115" i="12"/>
  <c r="BX115" i="12"/>
  <c r="BW115" i="12"/>
  <c r="BV115" i="12"/>
  <c r="BU115" i="12"/>
  <c r="BT115" i="12"/>
  <c r="BS115" i="12"/>
  <c r="BR115" i="12"/>
  <c r="BQ115" i="12"/>
  <c r="BP115" i="12"/>
  <c r="BO115" i="12"/>
  <c r="BN115" i="12"/>
  <c r="BM115" i="12"/>
  <c r="BL115" i="12"/>
  <c r="BK115" i="12"/>
  <c r="BJ115" i="12"/>
  <c r="BI115" i="12"/>
  <c r="BH115" i="12"/>
  <c r="BG115" i="12"/>
  <c r="BF115" i="12"/>
  <c r="BE115" i="12"/>
  <c r="BD115" i="12"/>
  <c r="BC115" i="12"/>
  <c r="BB115" i="12"/>
  <c r="BA115" i="12"/>
  <c r="AZ115" i="12"/>
  <c r="AY115" i="12"/>
  <c r="AX115" i="12"/>
  <c r="AW115" i="12"/>
  <c r="AV115" i="12"/>
  <c r="AU115" i="12"/>
  <c r="AT115" i="12"/>
  <c r="AS115" i="12"/>
  <c r="AR115" i="12"/>
  <c r="AQ115" i="12"/>
  <c r="AP115" i="12"/>
  <c r="AO115" i="12"/>
  <c r="AN115" i="12"/>
  <c r="AM115" i="12"/>
  <c r="AL115" i="12"/>
  <c r="AK115" i="12"/>
  <c r="AJ115" i="12"/>
  <c r="AI115" i="12"/>
  <c r="AH115" i="12"/>
  <c r="AG115" i="12"/>
  <c r="AF115" i="12"/>
  <c r="AE115" i="12"/>
  <c r="AD115" i="12"/>
  <c r="AC115" i="12"/>
  <c r="AB115" i="12"/>
  <c r="AA115" i="12"/>
  <c r="Z115" i="12"/>
  <c r="Y115" i="12"/>
  <c r="X115" i="12"/>
  <c r="W115" i="12"/>
  <c r="V115" i="12"/>
  <c r="U115" i="12"/>
  <c r="T115" i="12"/>
  <c r="S115" i="12"/>
  <c r="R115" i="12"/>
  <c r="Q115" i="12"/>
  <c r="P115" i="12"/>
  <c r="O115" i="12"/>
  <c r="N115" i="12"/>
  <c r="M115" i="12"/>
  <c r="L115" i="12"/>
  <c r="K115" i="12"/>
  <c r="J115" i="12"/>
  <c r="I115" i="12"/>
  <c r="H115" i="12"/>
  <c r="G115" i="12"/>
  <c r="CC114" i="12"/>
  <c r="CB114" i="12"/>
  <c r="CA114" i="12"/>
  <c r="BZ114" i="12"/>
  <c r="BY114" i="12"/>
  <c r="BX114" i="12"/>
  <c r="BW114" i="12"/>
  <c r="BV114" i="12"/>
  <c r="BU114" i="12"/>
  <c r="BT114" i="12"/>
  <c r="BS114" i="12"/>
  <c r="BR114" i="12"/>
  <c r="BQ114" i="12"/>
  <c r="BP114" i="12"/>
  <c r="BO114" i="12"/>
  <c r="BN114" i="12"/>
  <c r="BM114" i="12"/>
  <c r="BL114" i="12"/>
  <c r="BK114" i="12"/>
  <c r="BJ114" i="12"/>
  <c r="BI114" i="12"/>
  <c r="BH114" i="12"/>
  <c r="BG114" i="12"/>
  <c r="BF114" i="12"/>
  <c r="BE114" i="12"/>
  <c r="BD114" i="12"/>
  <c r="BC114" i="12"/>
  <c r="BB114" i="12"/>
  <c r="BA114" i="12"/>
  <c r="AZ114" i="12"/>
  <c r="AY114" i="12"/>
  <c r="AX114" i="12"/>
  <c r="AW114" i="12"/>
  <c r="AV114" i="12"/>
  <c r="AU114" i="12"/>
  <c r="AT114" i="12"/>
  <c r="AS114" i="12"/>
  <c r="AR114" i="12"/>
  <c r="AQ114" i="12"/>
  <c r="AP114" i="12"/>
  <c r="AO114" i="12"/>
  <c r="AN114" i="12"/>
  <c r="AM114" i="12"/>
  <c r="AL114" i="12"/>
  <c r="AK114" i="12"/>
  <c r="AJ114" i="12"/>
  <c r="AI114" i="12"/>
  <c r="AH114" i="12"/>
  <c r="AG114" i="12"/>
  <c r="AF114" i="12"/>
  <c r="AE114" i="12"/>
  <c r="AD114" i="12"/>
  <c r="AC114" i="12"/>
  <c r="AB114" i="12"/>
  <c r="AA114" i="12"/>
  <c r="Z114" i="12"/>
  <c r="Y114" i="12"/>
  <c r="X114" i="12"/>
  <c r="W114" i="12"/>
  <c r="V114" i="12"/>
  <c r="U114" i="12"/>
  <c r="T114" i="12"/>
  <c r="S114" i="12"/>
  <c r="R114" i="12"/>
  <c r="Q114" i="12"/>
  <c r="P114" i="12"/>
  <c r="O114" i="12"/>
  <c r="N114" i="12"/>
  <c r="M114" i="12"/>
  <c r="L114" i="12"/>
  <c r="K114" i="12"/>
  <c r="J114" i="12"/>
  <c r="I114" i="12"/>
  <c r="H114" i="12"/>
  <c r="G114" i="12"/>
  <c r="CC113" i="12"/>
  <c r="CB113" i="12"/>
  <c r="CA113" i="12"/>
  <c r="BZ113" i="12"/>
  <c r="BY113" i="12"/>
  <c r="BX113" i="12"/>
  <c r="BW113" i="12"/>
  <c r="BV113" i="12"/>
  <c r="BU113" i="12"/>
  <c r="BT113" i="12"/>
  <c r="BS113" i="12"/>
  <c r="BR113" i="12"/>
  <c r="BQ113" i="12"/>
  <c r="BP113" i="12"/>
  <c r="BO113" i="12"/>
  <c r="BN113" i="12"/>
  <c r="BM113" i="12"/>
  <c r="BL113" i="12"/>
  <c r="BK113" i="12"/>
  <c r="BJ113" i="12"/>
  <c r="BI113" i="12"/>
  <c r="BH113" i="12"/>
  <c r="BG113" i="12"/>
  <c r="BF113" i="12"/>
  <c r="BE113" i="12"/>
  <c r="BD113" i="12"/>
  <c r="BC113" i="12"/>
  <c r="BB113" i="12"/>
  <c r="BA113" i="12"/>
  <c r="AZ113" i="12"/>
  <c r="AY113" i="12"/>
  <c r="AX113" i="12"/>
  <c r="AW113" i="12"/>
  <c r="AV113" i="12"/>
  <c r="AU113" i="12"/>
  <c r="AT113" i="12"/>
  <c r="AS113" i="12"/>
  <c r="AR113" i="12"/>
  <c r="AQ113" i="12"/>
  <c r="AP113" i="12"/>
  <c r="AO113" i="12"/>
  <c r="AN113" i="12"/>
  <c r="AM113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CC112" i="12"/>
  <c r="CB112" i="12"/>
  <c r="CA112" i="12"/>
  <c r="BZ112" i="12"/>
  <c r="BY112" i="12"/>
  <c r="BX112" i="12"/>
  <c r="BW112" i="12"/>
  <c r="BV112" i="12"/>
  <c r="BU112" i="12"/>
  <c r="BT112" i="12"/>
  <c r="BS112" i="12"/>
  <c r="BR112" i="12"/>
  <c r="BQ112" i="12"/>
  <c r="BP112" i="12"/>
  <c r="BO112" i="12"/>
  <c r="BN112" i="12"/>
  <c r="BM112" i="12"/>
  <c r="BL112" i="12"/>
  <c r="BK112" i="12"/>
  <c r="BJ112" i="12"/>
  <c r="BI112" i="12"/>
  <c r="BH112" i="12"/>
  <c r="BG112" i="12"/>
  <c r="BF112" i="12"/>
  <c r="BE112" i="12"/>
  <c r="BD112" i="12"/>
  <c r="BC112" i="12"/>
  <c r="BB112" i="12"/>
  <c r="BA112" i="12"/>
  <c r="AZ112" i="12"/>
  <c r="AY112" i="12"/>
  <c r="AX112" i="12"/>
  <c r="AW112" i="12"/>
  <c r="AV112" i="12"/>
  <c r="AU112" i="12"/>
  <c r="AT112" i="12"/>
  <c r="AS112" i="12"/>
  <c r="AR112" i="12"/>
  <c r="AQ112" i="12"/>
  <c r="AP112" i="12"/>
  <c r="AO112" i="12"/>
  <c r="AN112" i="12"/>
  <c r="AM112" i="12"/>
  <c r="AL112" i="12"/>
  <c r="AK112" i="12"/>
  <c r="AJ112" i="12"/>
  <c r="AI112" i="12"/>
  <c r="AH112" i="12"/>
  <c r="AG112" i="12"/>
  <c r="AF112" i="12"/>
  <c r="AE112" i="12"/>
  <c r="AD112" i="12"/>
  <c r="AC112" i="12"/>
  <c r="AB112" i="12"/>
  <c r="AA112" i="12"/>
  <c r="Z112" i="12"/>
  <c r="Y112" i="12"/>
  <c r="X112" i="12"/>
  <c r="W112" i="12"/>
  <c r="V112" i="12"/>
  <c r="U112" i="12"/>
  <c r="T112" i="12"/>
  <c r="S112" i="12"/>
  <c r="R112" i="12"/>
  <c r="Q112" i="12"/>
  <c r="P112" i="12"/>
  <c r="O112" i="12"/>
  <c r="N112" i="12"/>
  <c r="M112" i="12"/>
  <c r="L112" i="12"/>
  <c r="K112" i="12"/>
  <c r="J112" i="12"/>
  <c r="I112" i="12"/>
  <c r="H112" i="12"/>
  <c r="G112" i="12"/>
  <c r="CC111" i="12"/>
  <c r="CB111" i="12"/>
  <c r="CA111" i="12"/>
  <c r="BZ111" i="12"/>
  <c r="BY111" i="12"/>
  <c r="BX111" i="12"/>
  <c r="BW111" i="12"/>
  <c r="BV111" i="12"/>
  <c r="BU111" i="12"/>
  <c r="BT111" i="12"/>
  <c r="BS111" i="12"/>
  <c r="BR111" i="12"/>
  <c r="BQ111" i="12"/>
  <c r="BP111" i="12"/>
  <c r="BO111" i="12"/>
  <c r="BN111" i="12"/>
  <c r="BM111" i="12"/>
  <c r="BL111" i="12"/>
  <c r="BK111" i="12"/>
  <c r="BJ111" i="12"/>
  <c r="BI111" i="12"/>
  <c r="BH111" i="12"/>
  <c r="BG111" i="12"/>
  <c r="BF111" i="12"/>
  <c r="BE111" i="12"/>
  <c r="BD111" i="12"/>
  <c r="BC111" i="12"/>
  <c r="BB111" i="12"/>
  <c r="BA111" i="12"/>
  <c r="AZ111" i="12"/>
  <c r="AY111" i="12"/>
  <c r="AX111" i="12"/>
  <c r="AW111" i="12"/>
  <c r="AV111" i="12"/>
  <c r="AU111" i="12"/>
  <c r="AT111" i="12"/>
  <c r="AS111" i="12"/>
  <c r="AR111" i="12"/>
  <c r="AQ111" i="12"/>
  <c r="AP111" i="12"/>
  <c r="AO111" i="12"/>
  <c r="AN111" i="12"/>
  <c r="AM111" i="12"/>
  <c r="AL111" i="12"/>
  <c r="AK111" i="12"/>
  <c r="AJ111" i="12"/>
  <c r="AI111" i="12"/>
  <c r="AH111" i="12"/>
  <c r="AG111" i="12"/>
  <c r="AF111" i="12"/>
  <c r="AE111" i="12"/>
  <c r="AD111" i="12"/>
  <c r="AC111" i="12"/>
  <c r="AB111" i="12"/>
  <c r="AA111" i="12"/>
  <c r="Z111" i="12"/>
  <c r="Y111" i="12"/>
  <c r="X111" i="12"/>
  <c r="W111" i="12"/>
  <c r="V111" i="12"/>
  <c r="U111" i="12"/>
  <c r="T111" i="12"/>
  <c r="S111" i="12"/>
  <c r="R111" i="12"/>
  <c r="Q111" i="12"/>
  <c r="P111" i="12"/>
  <c r="O111" i="12"/>
  <c r="N111" i="12"/>
  <c r="M111" i="12"/>
  <c r="L111" i="12"/>
  <c r="K111" i="12"/>
  <c r="J111" i="12"/>
  <c r="I111" i="12"/>
  <c r="H111" i="12"/>
  <c r="G111" i="12"/>
  <c r="CC110" i="12"/>
  <c r="CB110" i="12"/>
  <c r="CA110" i="12"/>
  <c r="BZ110" i="12"/>
  <c r="BY110" i="12"/>
  <c r="BX110" i="12"/>
  <c r="BW110" i="12"/>
  <c r="BV110" i="12"/>
  <c r="BU110" i="12"/>
  <c r="BT110" i="12"/>
  <c r="BS110" i="12"/>
  <c r="BR110" i="12"/>
  <c r="BQ110" i="12"/>
  <c r="BP110" i="12"/>
  <c r="BO110" i="12"/>
  <c r="BN110" i="12"/>
  <c r="BM110" i="12"/>
  <c r="BL110" i="12"/>
  <c r="BK110" i="12"/>
  <c r="BJ110" i="12"/>
  <c r="BI110" i="12"/>
  <c r="BH110" i="12"/>
  <c r="BG110" i="12"/>
  <c r="BF110" i="12"/>
  <c r="BE110" i="12"/>
  <c r="BD110" i="12"/>
  <c r="BC110" i="12"/>
  <c r="BB110" i="12"/>
  <c r="BA110" i="12"/>
  <c r="AZ110" i="12"/>
  <c r="AY110" i="12"/>
  <c r="AX110" i="12"/>
  <c r="AW110" i="12"/>
  <c r="AV110" i="12"/>
  <c r="AU110" i="12"/>
  <c r="AT110" i="12"/>
  <c r="AS110" i="12"/>
  <c r="AR110" i="12"/>
  <c r="AQ110" i="12"/>
  <c r="AP110" i="12"/>
  <c r="AO110" i="12"/>
  <c r="AN110" i="12"/>
  <c r="AM110" i="12"/>
  <c r="AL110" i="12"/>
  <c r="AK110" i="12"/>
  <c r="AJ110" i="12"/>
  <c r="AI110" i="12"/>
  <c r="AH110" i="12"/>
  <c r="AG110" i="12"/>
  <c r="AF110" i="12"/>
  <c r="AE110" i="12"/>
  <c r="AD110" i="12"/>
  <c r="AC110" i="12"/>
  <c r="AB110" i="12"/>
  <c r="AA110" i="12"/>
  <c r="Z110" i="12"/>
  <c r="Y110" i="12"/>
  <c r="X110" i="12"/>
  <c r="W110" i="12"/>
  <c r="V110" i="12"/>
  <c r="U110" i="12"/>
  <c r="T110" i="12"/>
  <c r="S110" i="12"/>
  <c r="R110" i="12"/>
  <c r="Q110" i="12"/>
  <c r="P110" i="12"/>
  <c r="O110" i="12"/>
  <c r="N110" i="12"/>
  <c r="M110" i="12"/>
  <c r="L110" i="12"/>
  <c r="K110" i="12"/>
  <c r="J110" i="12"/>
  <c r="I110" i="12"/>
  <c r="H110" i="12"/>
  <c r="G110" i="12"/>
  <c r="CC109" i="12"/>
  <c r="CB109" i="12"/>
  <c r="CA109" i="12"/>
  <c r="BZ109" i="12"/>
  <c r="BY109" i="12"/>
  <c r="BX109" i="12"/>
  <c r="BW109" i="12"/>
  <c r="BV109" i="12"/>
  <c r="BU109" i="12"/>
  <c r="BT109" i="12"/>
  <c r="BS109" i="12"/>
  <c r="BR109" i="12"/>
  <c r="BQ109" i="12"/>
  <c r="BP109" i="12"/>
  <c r="BO109" i="12"/>
  <c r="BN109" i="12"/>
  <c r="BM109" i="12"/>
  <c r="BL109" i="12"/>
  <c r="BK109" i="12"/>
  <c r="BJ109" i="12"/>
  <c r="BI109" i="12"/>
  <c r="BH109" i="12"/>
  <c r="BG109" i="12"/>
  <c r="BF109" i="12"/>
  <c r="BE109" i="12"/>
  <c r="BD109" i="12"/>
  <c r="BC109" i="12"/>
  <c r="BB109" i="12"/>
  <c r="BA109" i="12"/>
  <c r="AZ109" i="12"/>
  <c r="AY109" i="12"/>
  <c r="AX109" i="12"/>
  <c r="AW109" i="12"/>
  <c r="AV109" i="12"/>
  <c r="AU109" i="12"/>
  <c r="AT109" i="12"/>
  <c r="AS109" i="12"/>
  <c r="AR109" i="12"/>
  <c r="AQ109" i="12"/>
  <c r="AP109" i="12"/>
  <c r="AO109" i="12"/>
  <c r="AN109" i="12"/>
  <c r="AM109" i="12"/>
  <c r="AL109" i="12"/>
  <c r="AK109" i="12"/>
  <c r="AJ109" i="12"/>
  <c r="AI109" i="12"/>
  <c r="AH109" i="12"/>
  <c r="AG109" i="12"/>
  <c r="AF109" i="12"/>
  <c r="AE109" i="12"/>
  <c r="AD109" i="12"/>
  <c r="AC109" i="12"/>
  <c r="AB109" i="12"/>
  <c r="AA109" i="12"/>
  <c r="Z109" i="12"/>
  <c r="Y109" i="12"/>
  <c r="X109" i="12"/>
  <c r="W109" i="12"/>
  <c r="V109" i="12"/>
  <c r="U109" i="12"/>
  <c r="T109" i="12"/>
  <c r="S109" i="12"/>
  <c r="R109" i="12"/>
  <c r="Q109" i="12"/>
  <c r="P109" i="12"/>
  <c r="O109" i="12"/>
  <c r="N109" i="12"/>
  <c r="M109" i="12"/>
  <c r="L109" i="12"/>
  <c r="K109" i="12"/>
  <c r="J109" i="12"/>
  <c r="I109" i="12"/>
  <c r="H109" i="12"/>
  <c r="G109" i="12"/>
  <c r="CC108" i="12"/>
  <c r="CB108" i="12"/>
  <c r="CA108" i="12"/>
  <c r="BZ108" i="12"/>
  <c r="BY108" i="12"/>
  <c r="BX108" i="12"/>
  <c r="BW108" i="12"/>
  <c r="BV108" i="12"/>
  <c r="BU108" i="12"/>
  <c r="BT108" i="12"/>
  <c r="BS108" i="12"/>
  <c r="BR108" i="12"/>
  <c r="BQ108" i="12"/>
  <c r="BP108" i="12"/>
  <c r="BO108" i="12"/>
  <c r="BN108" i="12"/>
  <c r="BM108" i="12"/>
  <c r="BL108" i="12"/>
  <c r="BK108" i="12"/>
  <c r="BJ108" i="12"/>
  <c r="BI108" i="12"/>
  <c r="BH108" i="12"/>
  <c r="BG108" i="12"/>
  <c r="BF108" i="12"/>
  <c r="BE108" i="12"/>
  <c r="BD108" i="12"/>
  <c r="BC108" i="12"/>
  <c r="BB108" i="12"/>
  <c r="BA108" i="12"/>
  <c r="AZ108" i="12"/>
  <c r="AY108" i="12"/>
  <c r="AX108" i="12"/>
  <c r="AW108" i="12"/>
  <c r="AV108" i="12"/>
  <c r="AU108" i="12"/>
  <c r="AT108" i="12"/>
  <c r="AS108" i="12"/>
  <c r="AR108" i="12"/>
  <c r="AQ108" i="12"/>
  <c r="AP108" i="12"/>
  <c r="AO108" i="12"/>
  <c r="AN108" i="12"/>
  <c r="AM108" i="12"/>
  <c r="AL108" i="12"/>
  <c r="AK108" i="12"/>
  <c r="AJ108" i="12"/>
  <c r="AI108" i="12"/>
  <c r="AH108" i="12"/>
  <c r="AG108" i="12"/>
  <c r="AF108" i="12"/>
  <c r="AE108" i="12"/>
  <c r="AD108" i="12"/>
  <c r="AC108" i="12"/>
  <c r="AB108" i="12"/>
  <c r="AA108" i="12"/>
  <c r="Z108" i="12"/>
  <c r="Y108" i="12"/>
  <c r="X108" i="12"/>
  <c r="W108" i="12"/>
  <c r="V108" i="12"/>
  <c r="U108" i="12"/>
  <c r="T108" i="12"/>
  <c r="S108" i="12"/>
  <c r="R108" i="12"/>
  <c r="Q108" i="12"/>
  <c r="P108" i="12"/>
  <c r="O108" i="12"/>
  <c r="N108" i="12"/>
  <c r="M108" i="12"/>
  <c r="L108" i="12"/>
  <c r="K108" i="12"/>
  <c r="J108" i="12"/>
  <c r="I108" i="12"/>
  <c r="H108" i="12"/>
  <c r="G108" i="12"/>
  <c r="CC107" i="12"/>
  <c r="CB107" i="12"/>
  <c r="CA107" i="12"/>
  <c r="BZ107" i="12"/>
  <c r="BY107" i="12"/>
  <c r="BX107" i="12"/>
  <c r="BW107" i="12"/>
  <c r="BV107" i="12"/>
  <c r="BU107" i="12"/>
  <c r="BT107" i="12"/>
  <c r="BS107" i="12"/>
  <c r="BR107" i="12"/>
  <c r="BQ107" i="12"/>
  <c r="BP107" i="12"/>
  <c r="BO107" i="12"/>
  <c r="BN107" i="12"/>
  <c r="BM107" i="12"/>
  <c r="BL107" i="12"/>
  <c r="BK107" i="12"/>
  <c r="BJ107" i="12"/>
  <c r="BI107" i="12"/>
  <c r="BH107" i="12"/>
  <c r="BG107" i="12"/>
  <c r="BF107" i="12"/>
  <c r="BE107" i="12"/>
  <c r="BD107" i="12"/>
  <c r="BC107" i="12"/>
  <c r="BB107" i="12"/>
  <c r="BA107" i="12"/>
  <c r="AZ107" i="12"/>
  <c r="AY107" i="12"/>
  <c r="AX107" i="12"/>
  <c r="AW107" i="12"/>
  <c r="AV107" i="12"/>
  <c r="AU107" i="12"/>
  <c r="AT107" i="12"/>
  <c r="AS107" i="12"/>
  <c r="AR107" i="12"/>
  <c r="AQ107" i="12"/>
  <c r="AP107" i="12"/>
  <c r="AO107" i="12"/>
  <c r="AN107" i="12"/>
  <c r="AM107" i="12"/>
  <c r="AL107" i="12"/>
  <c r="AK107" i="12"/>
  <c r="AJ107" i="12"/>
  <c r="AI107" i="12"/>
  <c r="AH107" i="12"/>
  <c r="AG107" i="12"/>
  <c r="AF107" i="12"/>
  <c r="AE107" i="12"/>
  <c r="AD107" i="12"/>
  <c r="AC107" i="12"/>
  <c r="AB107" i="12"/>
  <c r="AA107" i="12"/>
  <c r="Z107" i="12"/>
  <c r="Y107" i="12"/>
  <c r="X107" i="12"/>
  <c r="W107" i="12"/>
  <c r="V107" i="12"/>
  <c r="U107" i="12"/>
  <c r="T107" i="12"/>
  <c r="S107" i="12"/>
  <c r="R107" i="12"/>
  <c r="Q107" i="12"/>
  <c r="P107" i="12"/>
  <c r="O107" i="12"/>
  <c r="N107" i="12"/>
  <c r="M107" i="12"/>
  <c r="L107" i="12"/>
  <c r="K107" i="12"/>
  <c r="J107" i="12"/>
  <c r="I107" i="12"/>
  <c r="H107" i="12"/>
  <c r="G107" i="12"/>
  <c r="CC106" i="12"/>
  <c r="CB106" i="12"/>
  <c r="CA106" i="12"/>
  <c r="BZ106" i="12"/>
  <c r="BY106" i="12"/>
  <c r="BX106" i="12"/>
  <c r="BW106" i="12"/>
  <c r="BV106" i="12"/>
  <c r="BU106" i="12"/>
  <c r="BT106" i="12"/>
  <c r="BS106" i="12"/>
  <c r="BR106" i="12"/>
  <c r="BQ106" i="12"/>
  <c r="BP106" i="12"/>
  <c r="BO106" i="12"/>
  <c r="BN106" i="12"/>
  <c r="BM106" i="12"/>
  <c r="BL106" i="12"/>
  <c r="BK106" i="12"/>
  <c r="BJ106" i="12"/>
  <c r="BI106" i="12"/>
  <c r="BH106" i="12"/>
  <c r="BG106" i="12"/>
  <c r="BF106" i="12"/>
  <c r="BE106" i="12"/>
  <c r="BD106" i="12"/>
  <c r="BC106" i="12"/>
  <c r="BB106" i="12"/>
  <c r="BA106" i="12"/>
  <c r="AZ106" i="12"/>
  <c r="AY106" i="12"/>
  <c r="AX106" i="12"/>
  <c r="AW106" i="12"/>
  <c r="AV106" i="12"/>
  <c r="AU106" i="12"/>
  <c r="AT106" i="12"/>
  <c r="AS106" i="12"/>
  <c r="AR106" i="12"/>
  <c r="AQ106" i="12"/>
  <c r="AP106" i="12"/>
  <c r="AO106" i="12"/>
  <c r="AN106" i="12"/>
  <c r="AM106" i="12"/>
  <c r="AL106" i="12"/>
  <c r="AK106" i="12"/>
  <c r="AJ106" i="12"/>
  <c r="AI106" i="12"/>
  <c r="AH106" i="12"/>
  <c r="AG106" i="12"/>
  <c r="AF106" i="12"/>
  <c r="AE106" i="12"/>
  <c r="AD106" i="12"/>
  <c r="AC106" i="12"/>
  <c r="AB106" i="12"/>
  <c r="AA106" i="12"/>
  <c r="Z106" i="12"/>
  <c r="Y106" i="12"/>
  <c r="X106" i="12"/>
  <c r="W106" i="12"/>
  <c r="V106" i="12"/>
  <c r="U106" i="12"/>
  <c r="T106" i="12"/>
  <c r="S106" i="12"/>
  <c r="R106" i="12"/>
  <c r="Q106" i="12"/>
  <c r="P106" i="12"/>
  <c r="O106" i="12"/>
  <c r="N106" i="12"/>
  <c r="M106" i="12"/>
  <c r="L106" i="12"/>
  <c r="K106" i="12"/>
  <c r="J106" i="12"/>
  <c r="I106" i="12"/>
  <c r="H106" i="12"/>
  <c r="G106" i="12"/>
  <c r="CC105" i="12"/>
  <c r="CB105" i="12"/>
  <c r="CA105" i="12"/>
  <c r="BZ105" i="12"/>
  <c r="BY105" i="12"/>
  <c r="BX105" i="12"/>
  <c r="BW105" i="12"/>
  <c r="BV105" i="12"/>
  <c r="BU105" i="12"/>
  <c r="BT105" i="12"/>
  <c r="BS105" i="12"/>
  <c r="BR105" i="12"/>
  <c r="BQ105" i="12"/>
  <c r="BP105" i="12"/>
  <c r="BO105" i="12"/>
  <c r="BN105" i="12"/>
  <c r="BM105" i="12"/>
  <c r="BL105" i="12"/>
  <c r="BK105" i="12"/>
  <c r="BJ105" i="12"/>
  <c r="BI105" i="12"/>
  <c r="BH105" i="12"/>
  <c r="BG105" i="12"/>
  <c r="BF105" i="12"/>
  <c r="BE105" i="12"/>
  <c r="BD105" i="12"/>
  <c r="BC105" i="12"/>
  <c r="BB105" i="12"/>
  <c r="BA105" i="12"/>
  <c r="AZ105" i="12"/>
  <c r="AY105" i="12"/>
  <c r="AX105" i="12"/>
  <c r="AW105" i="12"/>
  <c r="AV105" i="12"/>
  <c r="AU105" i="12"/>
  <c r="AT105" i="12"/>
  <c r="AS105" i="12"/>
  <c r="AR105" i="12"/>
  <c r="AQ105" i="12"/>
  <c r="AP105" i="12"/>
  <c r="AO105" i="12"/>
  <c r="AN105" i="12"/>
  <c r="AM105" i="12"/>
  <c r="AL105" i="12"/>
  <c r="AK105" i="12"/>
  <c r="AJ105" i="12"/>
  <c r="AI105" i="12"/>
  <c r="AH105" i="12"/>
  <c r="AG105" i="12"/>
  <c r="AF105" i="12"/>
  <c r="AE105" i="12"/>
  <c r="AD105" i="12"/>
  <c r="AC105" i="12"/>
  <c r="AB105" i="12"/>
  <c r="AA105" i="12"/>
  <c r="Z105" i="12"/>
  <c r="Y105" i="12"/>
  <c r="X105" i="12"/>
  <c r="W105" i="12"/>
  <c r="V105" i="12"/>
  <c r="U105" i="12"/>
  <c r="T105" i="12"/>
  <c r="S105" i="12"/>
  <c r="R105" i="12"/>
  <c r="Q105" i="12"/>
  <c r="P105" i="12"/>
  <c r="O105" i="12"/>
  <c r="N105" i="12"/>
  <c r="M105" i="12"/>
  <c r="L105" i="12"/>
  <c r="K105" i="12"/>
  <c r="J105" i="12"/>
  <c r="I105" i="12"/>
  <c r="H105" i="12"/>
  <c r="G105" i="12"/>
  <c r="CC104" i="12"/>
  <c r="CB104" i="12"/>
  <c r="CA104" i="12"/>
  <c r="BZ104" i="12"/>
  <c r="BY104" i="12"/>
  <c r="BX104" i="12"/>
  <c r="BW104" i="12"/>
  <c r="BV104" i="12"/>
  <c r="BU104" i="12"/>
  <c r="BT104" i="12"/>
  <c r="BS104" i="12"/>
  <c r="BR104" i="12"/>
  <c r="BQ104" i="12"/>
  <c r="BP104" i="12"/>
  <c r="BO104" i="12"/>
  <c r="BN104" i="12"/>
  <c r="BM104" i="12"/>
  <c r="BL104" i="12"/>
  <c r="BK104" i="12"/>
  <c r="BJ104" i="12"/>
  <c r="BI104" i="12"/>
  <c r="BH104" i="12"/>
  <c r="BG104" i="12"/>
  <c r="BF104" i="12"/>
  <c r="BE104" i="12"/>
  <c r="BD104" i="12"/>
  <c r="BC104" i="12"/>
  <c r="BB104" i="12"/>
  <c r="BA104" i="12"/>
  <c r="AZ104" i="12"/>
  <c r="AY104" i="12"/>
  <c r="AX104" i="12"/>
  <c r="AW104" i="12"/>
  <c r="AV104" i="12"/>
  <c r="AU104" i="12"/>
  <c r="AT104" i="12"/>
  <c r="AS104" i="12"/>
  <c r="AR104" i="12"/>
  <c r="AQ104" i="12"/>
  <c r="AP104" i="12"/>
  <c r="AO104" i="12"/>
  <c r="AN104" i="12"/>
  <c r="AM104" i="12"/>
  <c r="AL104" i="12"/>
  <c r="AK104" i="12"/>
  <c r="AJ104" i="12"/>
  <c r="AI104" i="12"/>
  <c r="AH104" i="12"/>
  <c r="AG104" i="12"/>
  <c r="AF104" i="12"/>
  <c r="AE104" i="12"/>
  <c r="AD104" i="12"/>
  <c r="AC104" i="12"/>
  <c r="AB104" i="12"/>
  <c r="AA104" i="12"/>
  <c r="Z104" i="12"/>
  <c r="Y104" i="12"/>
  <c r="X104" i="12"/>
  <c r="W104" i="12"/>
  <c r="V104" i="12"/>
  <c r="U104" i="12"/>
  <c r="T104" i="12"/>
  <c r="S104" i="12"/>
  <c r="R104" i="12"/>
  <c r="Q104" i="12"/>
  <c r="P104" i="12"/>
  <c r="O104" i="12"/>
  <c r="N104" i="12"/>
  <c r="M104" i="12"/>
  <c r="L104" i="12"/>
  <c r="K104" i="12"/>
  <c r="J104" i="12"/>
  <c r="I104" i="12"/>
  <c r="H104" i="12"/>
  <c r="G104" i="12"/>
  <c r="CC103" i="12"/>
  <c r="CB103" i="12"/>
  <c r="CA103" i="12"/>
  <c r="BZ103" i="12"/>
  <c r="BY103" i="12"/>
  <c r="BX103" i="12"/>
  <c r="BW103" i="12"/>
  <c r="BV103" i="12"/>
  <c r="BU103" i="12"/>
  <c r="BT103" i="12"/>
  <c r="BS103" i="12"/>
  <c r="BR103" i="12"/>
  <c r="BQ103" i="12"/>
  <c r="BP103" i="12"/>
  <c r="BO103" i="12"/>
  <c r="BN103" i="12"/>
  <c r="BM103" i="12"/>
  <c r="BL103" i="12"/>
  <c r="BK103" i="12"/>
  <c r="BJ103" i="12"/>
  <c r="BI103" i="12"/>
  <c r="BH103" i="12"/>
  <c r="BG103" i="12"/>
  <c r="BF103" i="12"/>
  <c r="BE103" i="12"/>
  <c r="BD103" i="12"/>
  <c r="BC103" i="12"/>
  <c r="BB103" i="12"/>
  <c r="BA103" i="12"/>
  <c r="AZ103" i="12"/>
  <c r="AY103" i="12"/>
  <c r="AX103" i="12"/>
  <c r="AW103" i="12"/>
  <c r="AV103" i="12"/>
  <c r="AU103" i="12"/>
  <c r="AT103" i="12"/>
  <c r="AS103" i="12"/>
  <c r="AR103" i="12"/>
  <c r="AQ103" i="12"/>
  <c r="AP103" i="12"/>
  <c r="AO103" i="12"/>
  <c r="AN103" i="12"/>
  <c r="AM103" i="12"/>
  <c r="AL103" i="12"/>
  <c r="AK103" i="12"/>
  <c r="AJ103" i="12"/>
  <c r="AI103" i="12"/>
  <c r="AH103" i="12"/>
  <c r="AG103" i="12"/>
  <c r="AF103" i="12"/>
  <c r="AE103" i="12"/>
  <c r="AD103" i="12"/>
  <c r="AC103" i="12"/>
  <c r="AB103" i="12"/>
  <c r="AA103" i="12"/>
  <c r="Z103" i="12"/>
  <c r="Y103" i="12"/>
  <c r="X103" i="12"/>
  <c r="W103" i="12"/>
  <c r="V103" i="12"/>
  <c r="U103" i="12"/>
  <c r="T103" i="12"/>
  <c r="S103" i="12"/>
  <c r="R103" i="12"/>
  <c r="Q103" i="12"/>
  <c r="P103" i="12"/>
  <c r="O103" i="12"/>
  <c r="N103" i="12"/>
  <c r="M103" i="12"/>
  <c r="L103" i="12"/>
  <c r="K103" i="12"/>
  <c r="J103" i="12"/>
  <c r="I103" i="12"/>
  <c r="H103" i="12"/>
  <c r="G103" i="12"/>
  <c r="CC102" i="12"/>
  <c r="CB102" i="12"/>
  <c r="CA102" i="12"/>
  <c r="BZ102" i="12"/>
  <c r="BY102" i="12"/>
  <c r="BX102" i="12"/>
  <c r="BW102" i="12"/>
  <c r="BV102" i="12"/>
  <c r="BU102" i="12"/>
  <c r="BT102" i="12"/>
  <c r="BS102" i="12"/>
  <c r="BR102" i="12"/>
  <c r="BQ102" i="12"/>
  <c r="BP102" i="12"/>
  <c r="BO102" i="12"/>
  <c r="BN102" i="12"/>
  <c r="BM102" i="12"/>
  <c r="BL102" i="12"/>
  <c r="BK102" i="12"/>
  <c r="BJ102" i="12"/>
  <c r="BI102" i="12"/>
  <c r="BH102" i="12"/>
  <c r="BG102" i="12"/>
  <c r="BF102" i="12"/>
  <c r="BE102" i="12"/>
  <c r="BD102" i="12"/>
  <c r="BC102" i="12"/>
  <c r="BB102" i="12"/>
  <c r="BA102" i="12"/>
  <c r="AZ102" i="12"/>
  <c r="AY102" i="12"/>
  <c r="AX102" i="12"/>
  <c r="AW102" i="12"/>
  <c r="AV102" i="12"/>
  <c r="AU102" i="12"/>
  <c r="AT102" i="12"/>
  <c r="AS102" i="12"/>
  <c r="AR102" i="12"/>
  <c r="AQ102" i="12"/>
  <c r="AP102" i="12"/>
  <c r="AO102" i="12"/>
  <c r="AN102" i="12"/>
  <c r="AM102" i="12"/>
  <c r="AL102" i="12"/>
  <c r="AK102" i="12"/>
  <c r="AJ102" i="12"/>
  <c r="AI102" i="12"/>
  <c r="AH102" i="12"/>
  <c r="AG102" i="12"/>
  <c r="AF102" i="12"/>
  <c r="AE102" i="12"/>
  <c r="AD102" i="12"/>
  <c r="AC102" i="12"/>
  <c r="AB102" i="12"/>
  <c r="AA102" i="12"/>
  <c r="Z102" i="12"/>
  <c r="Y102" i="12"/>
  <c r="X102" i="12"/>
  <c r="W102" i="12"/>
  <c r="V102" i="12"/>
  <c r="U102" i="12"/>
  <c r="T102" i="12"/>
  <c r="S102" i="12"/>
  <c r="R102" i="12"/>
  <c r="Q102" i="12"/>
  <c r="P102" i="12"/>
  <c r="O102" i="12"/>
  <c r="N102" i="12"/>
  <c r="M102" i="12"/>
  <c r="L102" i="12"/>
  <c r="K102" i="12"/>
  <c r="J102" i="12"/>
  <c r="I102" i="12"/>
  <c r="H102" i="12"/>
  <c r="G102" i="12"/>
  <c r="CC101" i="12"/>
  <c r="CB101" i="12"/>
  <c r="CA101" i="12"/>
  <c r="BZ101" i="12"/>
  <c r="BY101" i="12"/>
  <c r="BX101" i="12"/>
  <c r="BW101" i="12"/>
  <c r="BV101" i="12"/>
  <c r="BU101" i="12"/>
  <c r="BT101" i="12"/>
  <c r="BS101" i="12"/>
  <c r="BR101" i="12"/>
  <c r="BQ101" i="12"/>
  <c r="BP101" i="12"/>
  <c r="BO101" i="12"/>
  <c r="BN101" i="12"/>
  <c r="BM101" i="12"/>
  <c r="BL101" i="12"/>
  <c r="BK101" i="12"/>
  <c r="BJ101" i="12"/>
  <c r="BI101" i="12"/>
  <c r="BH101" i="12"/>
  <c r="BG101" i="12"/>
  <c r="BF101" i="12"/>
  <c r="BE101" i="12"/>
  <c r="BD101" i="12"/>
  <c r="BC101" i="12"/>
  <c r="BB101" i="12"/>
  <c r="BA101" i="12"/>
  <c r="AZ101" i="12"/>
  <c r="AY101" i="12"/>
  <c r="AX101" i="12"/>
  <c r="AW101" i="12"/>
  <c r="AV101" i="12"/>
  <c r="AU101" i="12"/>
  <c r="AT101" i="12"/>
  <c r="AS101" i="12"/>
  <c r="AR101" i="12"/>
  <c r="AQ101" i="12"/>
  <c r="AP101" i="12"/>
  <c r="AO101" i="12"/>
  <c r="AN101" i="12"/>
  <c r="AM101" i="12"/>
  <c r="AL101" i="12"/>
  <c r="AK101" i="12"/>
  <c r="AJ101" i="12"/>
  <c r="AI101" i="12"/>
  <c r="AH101" i="12"/>
  <c r="AG101" i="12"/>
  <c r="AF101" i="12"/>
  <c r="AE101" i="12"/>
  <c r="AD101" i="12"/>
  <c r="AC101" i="12"/>
  <c r="AB101" i="12"/>
  <c r="AA101" i="12"/>
  <c r="Z101" i="12"/>
  <c r="Y101" i="12"/>
  <c r="X101" i="12"/>
  <c r="W101" i="12"/>
  <c r="V101" i="12"/>
  <c r="U101" i="12"/>
  <c r="T101" i="12"/>
  <c r="S101" i="12"/>
  <c r="R101" i="12"/>
  <c r="Q101" i="12"/>
  <c r="P101" i="12"/>
  <c r="O101" i="12"/>
  <c r="N101" i="12"/>
  <c r="M101" i="12"/>
  <c r="L101" i="12"/>
  <c r="K101" i="12"/>
  <c r="J101" i="12"/>
  <c r="I101" i="12"/>
  <c r="H101" i="12"/>
  <c r="G101" i="12"/>
  <c r="G9" i="12" a="1"/>
  <c r="M9" i="12" s="1"/>
  <c r="P9" i="12"/>
  <c r="Z9" i="12"/>
  <c r="AL9" i="12"/>
  <c r="AV9" i="12"/>
  <c r="BF9" i="12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B5" i="8"/>
  <c r="D73" i="8"/>
  <c r="G73" i="8" s="1"/>
  <c r="D74" i="8"/>
  <c r="D75" i="8"/>
  <c r="D76" i="8"/>
  <c r="G76" i="8" s="1"/>
  <c r="D77" i="8"/>
  <c r="D78" i="8"/>
  <c r="G78" i="8" s="1"/>
  <c r="D79" i="8"/>
  <c r="G79" i="8" s="1"/>
  <c r="D80" i="8"/>
  <c r="D81" i="8"/>
  <c r="G81" i="8" s="1"/>
  <c r="D82" i="8"/>
  <c r="D83" i="8"/>
  <c r="D84" i="8"/>
  <c r="G84" i="8" s="1"/>
  <c r="D85" i="8"/>
  <c r="D86" i="8"/>
  <c r="G86" i="8" s="1"/>
  <c r="D87" i="8"/>
  <c r="G87" i="8" s="1"/>
  <c r="D88" i="8"/>
  <c r="D89" i="8"/>
  <c r="G89" i="8" s="1"/>
  <c r="D90" i="8"/>
  <c r="D91" i="8"/>
  <c r="D92" i="8"/>
  <c r="G92" i="8" s="1"/>
  <c r="D93" i="8"/>
  <c r="D94" i="8"/>
  <c r="G94" i="8" s="1"/>
  <c r="D95" i="8"/>
  <c r="G95" i="8" s="1"/>
  <c r="D96" i="8"/>
  <c r="D97" i="8"/>
  <c r="G97" i="8" s="1"/>
  <c r="D98" i="8"/>
  <c r="D99" i="8"/>
  <c r="FA190" i="8"/>
  <c r="EZ190" i="8"/>
  <c r="EY190" i="8"/>
  <c r="EX190" i="8"/>
  <c r="EW190" i="8"/>
  <c r="EV190" i="8"/>
  <c r="EU190" i="8"/>
  <c r="ET190" i="8"/>
  <c r="ES190" i="8"/>
  <c r="ER190" i="8"/>
  <c r="EQ190" i="8"/>
  <c r="EP190" i="8"/>
  <c r="EO190" i="8"/>
  <c r="EN190" i="8"/>
  <c r="EM190" i="8"/>
  <c r="EL190" i="8"/>
  <c r="EK190" i="8"/>
  <c r="EJ190" i="8"/>
  <c r="EI190" i="8"/>
  <c r="EH190" i="8"/>
  <c r="EG190" i="8"/>
  <c r="EF190" i="8"/>
  <c r="EE190" i="8"/>
  <c r="ED190" i="8"/>
  <c r="EC190" i="8"/>
  <c r="EB190" i="8"/>
  <c r="EA190" i="8"/>
  <c r="DZ190" i="8"/>
  <c r="DY190" i="8"/>
  <c r="DX190" i="8"/>
  <c r="DW190" i="8"/>
  <c r="DV190" i="8"/>
  <c r="DU190" i="8"/>
  <c r="DT190" i="8"/>
  <c r="DS190" i="8"/>
  <c r="DR190" i="8"/>
  <c r="DQ190" i="8"/>
  <c r="DP190" i="8"/>
  <c r="DO190" i="8"/>
  <c r="DN190" i="8"/>
  <c r="DM190" i="8"/>
  <c r="DL190" i="8"/>
  <c r="DK190" i="8"/>
  <c r="DJ190" i="8"/>
  <c r="DI190" i="8"/>
  <c r="DH190" i="8"/>
  <c r="DG190" i="8"/>
  <c r="DF190" i="8"/>
  <c r="DE190" i="8"/>
  <c r="DD190" i="8"/>
  <c r="DC190" i="8"/>
  <c r="DB190" i="8"/>
  <c r="DA190" i="8"/>
  <c r="CZ190" i="8"/>
  <c r="CY190" i="8"/>
  <c r="CX190" i="8"/>
  <c r="CW190" i="8"/>
  <c r="CV190" i="8"/>
  <c r="CU190" i="8"/>
  <c r="CT190" i="8"/>
  <c r="CS190" i="8"/>
  <c r="CR190" i="8"/>
  <c r="CQ190" i="8"/>
  <c r="CP190" i="8"/>
  <c r="CO190" i="8"/>
  <c r="CN190" i="8"/>
  <c r="CM190" i="8"/>
  <c r="CL190" i="8"/>
  <c r="CK190" i="8"/>
  <c r="CJ190" i="8"/>
  <c r="CI190" i="8"/>
  <c r="CH190" i="8"/>
  <c r="CG190" i="8"/>
  <c r="CF190" i="8"/>
  <c r="CE190" i="8"/>
  <c r="FA189" i="8"/>
  <c r="EZ189" i="8"/>
  <c r="EY189" i="8"/>
  <c r="EX189" i="8"/>
  <c r="EW189" i="8"/>
  <c r="EV189" i="8"/>
  <c r="EU189" i="8"/>
  <c r="ET189" i="8"/>
  <c r="ES189" i="8"/>
  <c r="ER189" i="8"/>
  <c r="EQ189" i="8"/>
  <c r="EP189" i="8"/>
  <c r="EO189" i="8"/>
  <c r="EN189" i="8"/>
  <c r="EM189" i="8"/>
  <c r="EL189" i="8"/>
  <c r="EK189" i="8"/>
  <c r="EJ189" i="8"/>
  <c r="EI189" i="8"/>
  <c r="EH189" i="8"/>
  <c r="EG189" i="8"/>
  <c r="EF189" i="8"/>
  <c r="EE189" i="8"/>
  <c r="ED189" i="8"/>
  <c r="EC189" i="8"/>
  <c r="EB189" i="8"/>
  <c r="EA189" i="8"/>
  <c r="DZ189" i="8"/>
  <c r="DY189" i="8"/>
  <c r="DX189" i="8"/>
  <c r="DW189" i="8"/>
  <c r="DV189" i="8"/>
  <c r="DU189" i="8"/>
  <c r="DT189" i="8"/>
  <c r="DS189" i="8"/>
  <c r="DR189" i="8"/>
  <c r="DQ189" i="8"/>
  <c r="DP189" i="8"/>
  <c r="DO189" i="8"/>
  <c r="DN189" i="8"/>
  <c r="DM189" i="8"/>
  <c r="DL189" i="8"/>
  <c r="DK189" i="8"/>
  <c r="DJ189" i="8"/>
  <c r="DI189" i="8"/>
  <c r="DH189" i="8"/>
  <c r="DG189" i="8"/>
  <c r="DF189" i="8"/>
  <c r="DE189" i="8"/>
  <c r="DD189" i="8"/>
  <c r="DC189" i="8"/>
  <c r="DB189" i="8"/>
  <c r="DA189" i="8"/>
  <c r="CZ189" i="8"/>
  <c r="CY189" i="8"/>
  <c r="CX189" i="8"/>
  <c r="CW189" i="8"/>
  <c r="CV189" i="8"/>
  <c r="CU189" i="8"/>
  <c r="CT189" i="8"/>
  <c r="CS189" i="8"/>
  <c r="CR189" i="8"/>
  <c r="CQ189" i="8"/>
  <c r="CP189" i="8"/>
  <c r="CO189" i="8"/>
  <c r="CN189" i="8"/>
  <c r="CM189" i="8"/>
  <c r="CL189" i="8"/>
  <c r="CK189" i="8"/>
  <c r="CJ189" i="8"/>
  <c r="CI189" i="8"/>
  <c r="CH189" i="8"/>
  <c r="CG189" i="8"/>
  <c r="CF189" i="8"/>
  <c r="CE189" i="8"/>
  <c r="FA188" i="8"/>
  <c r="EZ188" i="8"/>
  <c r="EY188" i="8"/>
  <c r="EX188" i="8"/>
  <c r="EW188" i="8"/>
  <c r="EV188" i="8"/>
  <c r="EU188" i="8"/>
  <c r="ET188" i="8"/>
  <c r="ES188" i="8"/>
  <c r="ER188" i="8"/>
  <c r="EQ188" i="8"/>
  <c r="EP188" i="8"/>
  <c r="EO188" i="8"/>
  <c r="EN188" i="8"/>
  <c r="EM188" i="8"/>
  <c r="EL188" i="8"/>
  <c r="EK188" i="8"/>
  <c r="EJ188" i="8"/>
  <c r="EI188" i="8"/>
  <c r="EH188" i="8"/>
  <c r="EG188" i="8"/>
  <c r="EF188" i="8"/>
  <c r="EE188" i="8"/>
  <c r="ED188" i="8"/>
  <c r="EC188" i="8"/>
  <c r="EB188" i="8"/>
  <c r="EA188" i="8"/>
  <c r="DZ188" i="8"/>
  <c r="DY188" i="8"/>
  <c r="DX188" i="8"/>
  <c r="DW188" i="8"/>
  <c r="DV188" i="8"/>
  <c r="DU188" i="8"/>
  <c r="DT188" i="8"/>
  <c r="DS188" i="8"/>
  <c r="DR188" i="8"/>
  <c r="DQ188" i="8"/>
  <c r="DP188" i="8"/>
  <c r="DO188" i="8"/>
  <c r="DN188" i="8"/>
  <c r="DM188" i="8"/>
  <c r="DL188" i="8"/>
  <c r="DK188" i="8"/>
  <c r="DJ188" i="8"/>
  <c r="DI188" i="8"/>
  <c r="DH188" i="8"/>
  <c r="DG188" i="8"/>
  <c r="DF188" i="8"/>
  <c r="DE188" i="8"/>
  <c r="DD188" i="8"/>
  <c r="DC188" i="8"/>
  <c r="DB188" i="8"/>
  <c r="DA188" i="8"/>
  <c r="CZ188" i="8"/>
  <c r="CY188" i="8"/>
  <c r="CX188" i="8"/>
  <c r="CW188" i="8"/>
  <c r="CV188" i="8"/>
  <c r="CU188" i="8"/>
  <c r="CT188" i="8"/>
  <c r="CS188" i="8"/>
  <c r="CR188" i="8"/>
  <c r="CQ188" i="8"/>
  <c r="CP188" i="8"/>
  <c r="CO188" i="8"/>
  <c r="CN188" i="8"/>
  <c r="CM188" i="8"/>
  <c r="CL188" i="8"/>
  <c r="CK188" i="8"/>
  <c r="CJ188" i="8"/>
  <c r="CI188" i="8"/>
  <c r="CH188" i="8"/>
  <c r="CG188" i="8"/>
  <c r="CF188" i="8"/>
  <c r="CE188" i="8"/>
  <c r="FA187" i="8"/>
  <c r="EZ187" i="8"/>
  <c r="EY187" i="8"/>
  <c r="EX187" i="8"/>
  <c r="EW187" i="8"/>
  <c r="EV187" i="8"/>
  <c r="EU187" i="8"/>
  <c r="ET187" i="8"/>
  <c r="ES187" i="8"/>
  <c r="ER187" i="8"/>
  <c r="EQ187" i="8"/>
  <c r="EP187" i="8"/>
  <c r="EO187" i="8"/>
  <c r="EN187" i="8"/>
  <c r="EM187" i="8"/>
  <c r="EL187" i="8"/>
  <c r="EK187" i="8"/>
  <c r="EJ187" i="8"/>
  <c r="EI187" i="8"/>
  <c r="EH187" i="8"/>
  <c r="EG187" i="8"/>
  <c r="EF187" i="8"/>
  <c r="EE187" i="8"/>
  <c r="ED187" i="8"/>
  <c r="EC187" i="8"/>
  <c r="EB187" i="8"/>
  <c r="EA187" i="8"/>
  <c r="DZ187" i="8"/>
  <c r="DY187" i="8"/>
  <c r="DX187" i="8"/>
  <c r="DW187" i="8"/>
  <c r="DV187" i="8"/>
  <c r="DU187" i="8"/>
  <c r="DT187" i="8"/>
  <c r="DS187" i="8"/>
  <c r="DR187" i="8"/>
  <c r="DQ187" i="8"/>
  <c r="DP187" i="8"/>
  <c r="DO187" i="8"/>
  <c r="DN187" i="8"/>
  <c r="DM187" i="8"/>
  <c r="DL187" i="8"/>
  <c r="DK187" i="8"/>
  <c r="DJ187" i="8"/>
  <c r="DI187" i="8"/>
  <c r="DH187" i="8"/>
  <c r="DG187" i="8"/>
  <c r="DF187" i="8"/>
  <c r="DE187" i="8"/>
  <c r="DD187" i="8"/>
  <c r="DC187" i="8"/>
  <c r="DB187" i="8"/>
  <c r="DA187" i="8"/>
  <c r="CZ187" i="8"/>
  <c r="CY187" i="8"/>
  <c r="CX187" i="8"/>
  <c r="CW187" i="8"/>
  <c r="CV187" i="8"/>
  <c r="CU187" i="8"/>
  <c r="CT187" i="8"/>
  <c r="CS187" i="8"/>
  <c r="CR187" i="8"/>
  <c r="CQ187" i="8"/>
  <c r="CP187" i="8"/>
  <c r="CO187" i="8"/>
  <c r="CN187" i="8"/>
  <c r="CM187" i="8"/>
  <c r="CL187" i="8"/>
  <c r="CK187" i="8"/>
  <c r="CJ187" i="8"/>
  <c r="CI187" i="8"/>
  <c r="CH187" i="8"/>
  <c r="CG187" i="8"/>
  <c r="CF187" i="8"/>
  <c r="CE187" i="8"/>
  <c r="FA186" i="8"/>
  <c r="EZ186" i="8"/>
  <c r="EY186" i="8"/>
  <c r="EX186" i="8"/>
  <c r="EW186" i="8"/>
  <c r="EV186" i="8"/>
  <c r="EU186" i="8"/>
  <c r="ET186" i="8"/>
  <c r="ES186" i="8"/>
  <c r="ER186" i="8"/>
  <c r="EQ186" i="8"/>
  <c r="EP186" i="8"/>
  <c r="EO186" i="8"/>
  <c r="EN186" i="8"/>
  <c r="EM186" i="8"/>
  <c r="EL186" i="8"/>
  <c r="EK186" i="8"/>
  <c r="EJ186" i="8"/>
  <c r="EI186" i="8"/>
  <c r="EH186" i="8"/>
  <c r="EG186" i="8"/>
  <c r="EF186" i="8"/>
  <c r="EE186" i="8"/>
  <c r="ED186" i="8"/>
  <c r="EC186" i="8"/>
  <c r="EB186" i="8"/>
  <c r="EA186" i="8"/>
  <c r="DZ186" i="8"/>
  <c r="DY186" i="8"/>
  <c r="DX186" i="8"/>
  <c r="DW186" i="8"/>
  <c r="DV186" i="8"/>
  <c r="DU186" i="8"/>
  <c r="DT186" i="8"/>
  <c r="DS186" i="8"/>
  <c r="DR186" i="8"/>
  <c r="DQ186" i="8"/>
  <c r="DP186" i="8"/>
  <c r="DO186" i="8"/>
  <c r="DN186" i="8"/>
  <c r="DM186" i="8"/>
  <c r="DL186" i="8"/>
  <c r="DK186" i="8"/>
  <c r="DJ186" i="8"/>
  <c r="DI186" i="8"/>
  <c r="DH186" i="8"/>
  <c r="DG186" i="8"/>
  <c r="DF186" i="8"/>
  <c r="DE186" i="8"/>
  <c r="DD186" i="8"/>
  <c r="DC186" i="8"/>
  <c r="DB186" i="8"/>
  <c r="DA186" i="8"/>
  <c r="CZ186" i="8"/>
  <c r="CY186" i="8"/>
  <c r="CX186" i="8"/>
  <c r="CW186" i="8"/>
  <c r="CV186" i="8"/>
  <c r="CU186" i="8"/>
  <c r="CT186" i="8"/>
  <c r="CS186" i="8"/>
  <c r="CR186" i="8"/>
  <c r="CQ186" i="8"/>
  <c r="CP186" i="8"/>
  <c r="CO186" i="8"/>
  <c r="CN186" i="8"/>
  <c r="CM186" i="8"/>
  <c r="CL186" i="8"/>
  <c r="CK186" i="8"/>
  <c r="CJ186" i="8"/>
  <c r="CI186" i="8"/>
  <c r="CH186" i="8"/>
  <c r="CG186" i="8"/>
  <c r="CF186" i="8"/>
  <c r="CE186" i="8"/>
  <c r="FA185" i="8"/>
  <c r="EZ185" i="8"/>
  <c r="EY185" i="8"/>
  <c r="EX185" i="8"/>
  <c r="EW185" i="8"/>
  <c r="EV185" i="8"/>
  <c r="EU185" i="8"/>
  <c r="ET185" i="8"/>
  <c r="ES185" i="8"/>
  <c r="ER185" i="8"/>
  <c r="EQ185" i="8"/>
  <c r="EP185" i="8"/>
  <c r="EO185" i="8"/>
  <c r="EN185" i="8"/>
  <c r="EM185" i="8"/>
  <c r="EL185" i="8"/>
  <c r="EK185" i="8"/>
  <c r="EJ185" i="8"/>
  <c r="EI185" i="8"/>
  <c r="EH185" i="8"/>
  <c r="EG185" i="8"/>
  <c r="EF185" i="8"/>
  <c r="EE185" i="8"/>
  <c r="ED185" i="8"/>
  <c r="EC185" i="8"/>
  <c r="EB185" i="8"/>
  <c r="EA185" i="8"/>
  <c r="DZ185" i="8"/>
  <c r="DY185" i="8"/>
  <c r="DX185" i="8"/>
  <c r="DW185" i="8"/>
  <c r="DV185" i="8"/>
  <c r="DU185" i="8"/>
  <c r="DT185" i="8"/>
  <c r="DS185" i="8"/>
  <c r="DR185" i="8"/>
  <c r="DQ185" i="8"/>
  <c r="DP185" i="8"/>
  <c r="DO185" i="8"/>
  <c r="DN185" i="8"/>
  <c r="DM185" i="8"/>
  <c r="DL185" i="8"/>
  <c r="DK185" i="8"/>
  <c r="DJ185" i="8"/>
  <c r="DI185" i="8"/>
  <c r="DH185" i="8"/>
  <c r="DG185" i="8"/>
  <c r="DF185" i="8"/>
  <c r="DE185" i="8"/>
  <c r="DD185" i="8"/>
  <c r="DC185" i="8"/>
  <c r="DB185" i="8"/>
  <c r="DA185" i="8"/>
  <c r="CZ185" i="8"/>
  <c r="CY185" i="8"/>
  <c r="CX185" i="8"/>
  <c r="CW185" i="8"/>
  <c r="CV185" i="8"/>
  <c r="CU185" i="8"/>
  <c r="CT185" i="8"/>
  <c r="CS185" i="8"/>
  <c r="CR185" i="8"/>
  <c r="CQ185" i="8"/>
  <c r="CP185" i="8"/>
  <c r="CO185" i="8"/>
  <c r="CN185" i="8"/>
  <c r="CM185" i="8"/>
  <c r="CL185" i="8"/>
  <c r="CK185" i="8"/>
  <c r="CJ185" i="8"/>
  <c r="CI185" i="8"/>
  <c r="CH185" i="8"/>
  <c r="CG185" i="8"/>
  <c r="CF185" i="8"/>
  <c r="CE185" i="8"/>
  <c r="FA184" i="8"/>
  <c r="EZ184" i="8"/>
  <c r="EY184" i="8"/>
  <c r="EX184" i="8"/>
  <c r="EW184" i="8"/>
  <c r="EV184" i="8"/>
  <c r="EU184" i="8"/>
  <c r="ET184" i="8"/>
  <c r="ES184" i="8"/>
  <c r="ER184" i="8"/>
  <c r="EQ184" i="8"/>
  <c r="EP184" i="8"/>
  <c r="EO184" i="8"/>
  <c r="EN184" i="8"/>
  <c r="EM184" i="8"/>
  <c r="EL184" i="8"/>
  <c r="EK184" i="8"/>
  <c r="EJ184" i="8"/>
  <c r="EI184" i="8"/>
  <c r="EH184" i="8"/>
  <c r="EG184" i="8"/>
  <c r="EF184" i="8"/>
  <c r="EE184" i="8"/>
  <c r="ED184" i="8"/>
  <c r="EC184" i="8"/>
  <c r="EB184" i="8"/>
  <c r="EA184" i="8"/>
  <c r="DZ184" i="8"/>
  <c r="DY184" i="8"/>
  <c r="DX184" i="8"/>
  <c r="DW184" i="8"/>
  <c r="DV184" i="8"/>
  <c r="DU184" i="8"/>
  <c r="DT184" i="8"/>
  <c r="DS184" i="8"/>
  <c r="DR184" i="8"/>
  <c r="DQ184" i="8"/>
  <c r="DP184" i="8"/>
  <c r="DO184" i="8"/>
  <c r="DN184" i="8"/>
  <c r="DM184" i="8"/>
  <c r="DL184" i="8"/>
  <c r="DK184" i="8"/>
  <c r="DJ184" i="8"/>
  <c r="DI184" i="8"/>
  <c r="DH184" i="8"/>
  <c r="DG184" i="8"/>
  <c r="DF184" i="8"/>
  <c r="DE184" i="8"/>
  <c r="DD184" i="8"/>
  <c r="DC184" i="8"/>
  <c r="DB184" i="8"/>
  <c r="DA184" i="8"/>
  <c r="CZ184" i="8"/>
  <c r="CY184" i="8"/>
  <c r="CX184" i="8"/>
  <c r="CW184" i="8"/>
  <c r="CV184" i="8"/>
  <c r="CU184" i="8"/>
  <c r="CT184" i="8"/>
  <c r="CS184" i="8"/>
  <c r="CR184" i="8"/>
  <c r="CQ184" i="8"/>
  <c r="CP184" i="8"/>
  <c r="CO184" i="8"/>
  <c r="CN184" i="8"/>
  <c r="CM184" i="8"/>
  <c r="CL184" i="8"/>
  <c r="CK184" i="8"/>
  <c r="CJ184" i="8"/>
  <c r="CI184" i="8"/>
  <c r="CH184" i="8"/>
  <c r="CG184" i="8"/>
  <c r="CF184" i="8"/>
  <c r="CE184" i="8"/>
  <c r="FA183" i="8"/>
  <c r="EZ183" i="8"/>
  <c r="EY183" i="8"/>
  <c r="EX183" i="8"/>
  <c r="EW183" i="8"/>
  <c r="EV183" i="8"/>
  <c r="EU183" i="8"/>
  <c r="ET183" i="8"/>
  <c r="ES183" i="8"/>
  <c r="ER183" i="8"/>
  <c r="EQ183" i="8"/>
  <c r="EP183" i="8"/>
  <c r="EO183" i="8"/>
  <c r="EN183" i="8"/>
  <c r="EM183" i="8"/>
  <c r="EL183" i="8"/>
  <c r="EK183" i="8"/>
  <c r="EJ183" i="8"/>
  <c r="EI183" i="8"/>
  <c r="EH183" i="8"/>
  <c r="EG183" i="8"/>
  <c r="EF183" i="8"/>
  <c r="EE183" i="8"/>
  <c r="ED183" i="8"/>
  <c r="EC183" i="8"/>
  <c r="EB183" i="8"/>
  <c r="EA183" i="8"/>
  <c r="DZ183" i="8"/>
  <c r="DY183" i="8"/>
  <c r="DX183" i="8"/>
  <c r="DW183" i="8"/>
  <c r="DV183" i="8"/>
  <c r="DU183" i="8"/>
  <c r="DT183" i="8"/>
  <c r="DS183" i="8"/>
  <c r="DR183" i="8"/>
  <c r="DQ183" i="8"/>
  <c r="DP183" i="8"/>
  <c r="DO183" i="8"/>
  <c r="DN183" i="8"/>
  <c r="DM183" i="8"/>
  <c r="DL183" i="8"/>
  <c r="DK183" i="8"/>
  <c r="DJ183" i="8"/>
  <c r="DI183" i="8"/>
  <c r="DH183" i="8"/>
  <c r="DG183" i="8"/>
  <c r="DF183" i="8"/>
  <c r="DE183" i="8"/>
  <c r="DD183" i="8"/>
  <c r="DC183" i="8"/>
  <c r="DB183" i="8"/>
  <c r="DA183" i="8"/>
  <c r="CZ183" i="8"/>
  <c r="CY183" i="8"/>
  <c r="CX183" i="8"/>
  <c r="CW183" i="8"/>
  <c r="CV183" i="8"/>
  <c r="CU183" i="8"/>
  <c r="CT183" i="8"/>
  <c r="CS183" i="8"/>
  <c r="CR183" i="8"/>
  <c r="CQ183" i="8"/>
  <c r="CP183" i="8"/>
  <c r="CO183" i="8"/>
  <c r="CN183" i="8"/>
  <c r="CM183" i="8"/>
  <c r="CL183" i="8"/>
  <c r="CK183" i="8"/>
  <c r="CJ183" i="8"/>
  <c r="CI183" i="8"/>
  <c r="CH183" i="8"/>
  <c r="CG183" i="8"/>
  <c r="CF183" i="8"/>
  <c r="CE183" i="8"/>
  <c r="FA182" i="8"/>
  <c r="EZ182" i="8"/>
  <c r="EY182" i="8"/>
  <c r="EX182" i="8"/>
  <c r="EW182" i="8"/>
  <c r="EV182" i="8"/>
  <c r="EU182" i="8"/>
  <c r="ET182" i="8"/>
  <c r="ES182" i="8"/>
  <c r="ER182" i="8"/>
  <c r="EQ182" i="8"/>
  <c r="EP182" i="8"/>
  <c r="EO182" i="8"/>
  <c r="EN182" i="8"/>
  <c r="EM182" i="8"/>
  <c r="EL182" i="8"/>
  <c r="EK182" i="8"/>
  <c r="EJ182" i="8"/>
  <c r="EI182" i="8"/>
  <c r="EH182" i="8"/>
  <c r="EG182" i="8"/>
  <c r="EF182" i="8"/>
  <c r="EE182" i="8"/>
  <c r="ED182" i="8"/>
  <c r="EC182" i="8"/>
  <c r="EB182" i="8"/>
  <c r="EA182" i="8"/>
  <c r="DZ182" i="8"/>
  <c r="DY182" i="8"/>
  <c r="DX182" i="8"/>
  <c r="DW182" i="8"/>
  <c r="DV182" i="8"/>
  <c r="DU182" i="8"/>
  <c r="DT182" i="8"/>
  <c r="DS182" i="8"/>
  <c r="DR182" i="8"/>
  <c r="DQ182" i="8"/>
  <c r="DP182" i="8"/>
  <c r="DO182" i="8"/>
  <c r="DN182" i="8"/>
  <c r="DM182" i="8"/>
  <c r="DL182" i="8"/>
  <c r="DK182" i="8"/>
  <c r="DJ182" i="8"/>
  <c r="DI182" i="8"/>
  <c r="DH182" i="8"/>
  <c r="DG182" i="8"/>
  <c r="DF182" i="8"/>
  <c r="DE182" i="8"/>
  <c r="DD182" i="8"/>
  <c r="DC182" i="8"/>
  <c r="DB182" i="8"/>
  <c r="DA182" i="8"/>
  <c r="CZ182" i="8"/>
  <c r="CY182" i="8"/>
  <c r="CX182" i="8"/>
  <c r="CW182" i="8"/>
  <c r="CV182" i="8"/>
  <c r="CU182" i="8"/>
  <c r="CT182" i="8"/>
  <c r="CS182" i="8"/>
  <c r="CR182" i="8"/>
  <c r="CQ182" i="8"/>
  <c r="CP182" i="8"/>
  <c r="CO182" i="8"/>
  <c r="CN182" i="8"/>
  <c r="CM182" i="8"/>
  <c r="CL182" i="8"/>
  <c r="CK182" i="8"/>
  <c r="CJ182" i="8"/>
  <c r="CI182" i="8"/>
  <c r="CH182" i="8"/>
  <c r="CG182" i="8"/>
  <c r="CF182" i="8"/>
  <c r="CE182" i="8"/>
  <c r="FA181" i="8"/>
  <c r="EZ181" i="8"/>
  <c r="EY181" i="8"/>
  <c r="EX181" i="8"/>
  <c r="EW181" i="8"/>
  <c r="EV181" i="8"/>
  <c r="EU181" i="8"/>
  <c r="ET181" i="8"/>
  <c r="ES181" i="8"/>
  <c r="ER181" i="8"/>
  <c r="EQ181" i="8"/>
  <c r="EP181" i="8"/>
  <c r="EO181" i="8"/>
  <c r="EN181" i="8"/>
  <c r="EM181" i="8"/>
  <c r="EL181" i="8"/>
  <c r="EK181" i="8"/>
  <c r="EJ181" i="8"/>
  <c r="EI181" i="8"/>
  <c r="EH181" i="8"/>
  <c r="EG181" i="8"/>
  <c r="EF181" i="8"/>
  <c r="EE181" i="8"/>
  <c r="ED181" i="8"/>
  <c r="EC181" i="8"/>
  <c r="EB181" i="8"/>
  <c r="EA181" i="8"/>
  <c r="DZ181" i="8"/>
  <c r="DY181" i="8"/>
  <c r="DX181" i="8"/>
  <c r="DW181" i="8"/>
  <c r="DV181" i="8"/>
  <c r="DU181" i="8"/>
  <c r="DT181" i="8"/>
  <c r="DS181" i="8"/>
  <c r="DR181" i="8"/>
  <c r="DQ181" i="8"/>
  <c r="DP181" i="8"/>
  <c r="DO181" i="8"/>
  <c r="DN181" i="8"/>
  <c r="DM181" i="8"/>
  <c r="DL181" i="8"/>
  <c r="DK181" i="8"/>
  <c r="DJ181" i="8"/>
  <c r="DI181" i="8"/>
  <c r="DH181" i="8"/>
  <c r="DG181" i="8"/>
  <c r="DF181" i="8"/>
  <c r="DE181" i="8"/>
  <c r="DD181" i="8"/>
  <c r="DC181" i="8"/>
  <c r="DB181" i="8"/>
  <c r="DA181" i="8"/>
  <c r="CZ181" i="8"/>
  <c r="CY181" i="8"/>
  <c r="CX181" i="8"/>
  <c r="CW181" i="8"/>
  <c r="CV181" i="8"/>
  <c r="CU181" i="8"/>
  <c r="CT181" i="8"/>
  <c r="CS181" i="8"/>
  <c r="CR181" i="8"/>
  <c r="CQ181" i="8"/>
  <c r="CP181" i="8"/>
  <c r="CO181" i="8"/>
  <c r="CN181" i="8"/>
  <c r="CM181" i="8"/>
  <c r="CL181" i="8"/>
  <c r="CK181" i="8"/>
  <c r="CJ181" i="8"/>
  <c r="CI181" i="8"/>
  <c r="CH181" i="8"/>
  <c r="CG181" i="8"/>
  <c r="CF181" i="8"/>
  <c r="CE181" i="8"/>
  <c r="FA180" i="8"/>
  <c r="EZ180" i="8"/>
  <c r="EY180" i="8"/>
  <c r="EX180" i="8"/>
  <c r="EW180" i="8"/>
  <c r="EV180" i="8"/>
  <c r="EU180" i="8"/>
  <c r="ET180" i="8"/>
  <c r="ES180" i="8"/>
  <c r="ER180" i="8"/>
  <c r="EQ180" i="8"/>
  <c r="EP180" i="8"/>
  <c r="EO180" i="8"/>
  <c r="EN180" i="8"/>
  <c r="EM180" i="8"/>
  <c r="EL180" i="8"/>
  <c r="EK180" i="8"/>
  <c r="EJ180" i="8"/>
  <c r="EI180" i="8"/>
  <c r="EH180" i="8"/>
  <c r="EG180" i="8"/>
  <c r="EF180" i="8"/>
  <c r="EE180" i="8"/>
  <c r="ED180" i="8"/>
  <c r="EC180" i="8"/>
  <c r="EB180" i="8"/>
  <c r="EA180" i="8"/>
  <c r="DZ180" i="8"/>
  <c r="DY180" i="8"/>
  <c r="DX180" i="8"/>
  <c r="DW180" i="8"/>
  <c r="DV180" i="8"/>
  <c r="DU180" i="8"/>
  <c r="DT180" i="8"/>
  <c r="DS180" i="8"/>
  <c r="DR180" i="8"/>
  <c r="DQ180" i="8"/>
  <c r="DP180" i="8"/>
  <c r="DO180" i="8"/>
  <c r="DN180" i="8"/>
  <c r="DM180" i="8"/>
  <c r="DL180" i="8"/>
  <c r="DK180" i="8"/>
  <c r="DJ180" i="8"/>
  <c r="DI180" i="8"/>
  <c r="DH180" i="8"/>
  <c r="DG180" i="8"/>
  <c r="DF180" i="8"/>
  <c r="DE180" i="8"/>
  <c r="DD180" i="8"/>
  <c r="DC180" i="8"/>
  <c r="DB180" i="8"/>
  <c r="DA180" i="8"/>
  <c r="CZ180" i="8"/>
  <c r="CY180" i="8"/>
  <c r="CX180" i="8"/>
  <c r="CW180" i="8"/>
  <c r="CV180" i="8"/>
  <c r="CU180" i="8"/>
  <c r="CT180" i="8"/>
  <c r="CS180" i="8"/>
  <c r="CR180" i="8"/>
  <c r="CQ180" i="8"/>
  <c r="CP180" i="8"/>
  <c r="CO180" i="8"/>
  <c r="CN180" i="8"/>
  <c r="CM180" i="8"/>
  <c r="CL180" i="8"/>
  <c r="CK180" i="8"/>
  <c r="CJ180" i="8"/>
  <c r="CI180" i="8"/>
  <c r="CH180" i="8"/>
  <c r="CG180" i="8"/>
  <c r="CF180" i="8"/>
  <c r="CE180" i="8"/>
  <c r="FA179" i="8"/>
  <c r="EZ179" i="8"/>
  <c r="EY179" i="8"/>
  <c r="EX179" i="8"/>
  <c r="EW179" i="8"/>
  <c r="EV179" i="8"/>
  <c r="EU179" i="8"/>
  <c r="ET179" i="8"/>
  <c r="ES179" i="8"/>
  <c r="ER179" i="8"/>
  <c r="EQ179" i="8"/>
  <c r="EP179" i="8"/>
  <c r="EO179" i="8"/>
  <c r="EN179" i="8"/>
  <c r="EM179" i="8"/>
  <c r="EL179" i="8"/>
  <c r="EK179" i="8"/>
  <c r="EJ179" i="8"/>
  <c r="EI179" i="8"/>
  <c r="EH179" i="8"/>
  <c r="EG179" i="8"/>
  <c r="EF179" i="8"/>
  <c r="EE179" i="8"/>
  <c r="ED179" i="8"/>
  <c r="EC179" i="8"/>
  <c r="EB179" i="8"/>
  <c r="EA179" i="8"/>
  <c r="DZ179" i="8"/>
  <c r="DY179" i="8"/>
  <c r="DX179" i="8"/>
  <c r="DW179" i="8"/>
  <c r="DV179" i="8"/>
  <c r="DU179" i="8"/>
  <c r="DT179" i="8"/>
  <c r="DS179" i="8"/>
  <c r="DR179" i="8"/>
  <c r="DQ179" i="8"/>
  <c r="DP179" i="8"/>
  <c r="DO179" i="8"/>
  <c r="DN179" i="8"/>
  <c r="DM179" i="8"/>
  <c r="DL179" i="8"/>
  <c r="DK179" i="8"/>
  <c r="DJ179" i="8"/>
  <c r="DI179" i="8"/>
  <c r="DH179" i="8"/>
  <c r="DG179" i="8"/>
  <c r="DF179" i="8"/>
  <c r="DE179" i="8"/>
  <c r="DD179" i="8"/>
  <c r="DC179" i="8"/>
  <c r="DB179" i="8"/>
  <c r="DA179" i="8"/>
  <c r="CZ179" i="8"/>
  <c r="CY179" i="8"/>
  <c r="CX179" i="8"/>
  <c r="CW179" i="8"/>
  <c r="CV179" i="8"/>
  <c r="CU179" i="8"/>
  <c r="CT179" i="8"/>
  <c r="CS179" i="8"/>
  <c r="CR179" i="8"/>
  <c r="CQ179" i="8"/>
  <c r="CP179" i="8"/>
  <c r="CO179" i="8"/>
  <c r="CN179" i="8"/>
  <c r="CM179" i="8"/>
  <c r="CL179" i="8"/>
  <c r="CK179" i="8"/>
  <c r="CJ179" i="8"/>
  <c r="CI179" i="8"/>
  <c r="CH179" i="8"/>
  <c r="CG179" i="8"/>
  <c r="CF179" i="8"/>
  <c r="CE179" i="8"/>
  <c r="FA178" i="8"/>
  <c r="EZ178" i="8"/>
  <c r="EY178" i="8"/>
  <c r="EX178" i="8"/>
  <c r="EW178" i="8"/>
  <c r="EV178" i="8"/>
  <c r="EU178" i="8"/>
  <c r="ET178" i="8"/>
  <c r="ES178" i="8"/>
  <c r="ER178" i="8"/>
  <c r="EQ178" i="8"/>
  <c r="EP178" i="8"/>
  <c r="EO178" i="8"/>
  <c r="EN178" i="8"/>
  <c r="EM178" i="8"/>
  <c r="EL178" i="8"/>
  <c r="EK178" i="8"/>
  <c r="EJ178" i="8"/>
  <c r="EI178" i="8"/>
  <c r="EH178" i="8"/>
  <c r="EG178" i="8"/>
  <c r="EF178" i="8"/>
  <c r="EE178" i="8"/>
  <c r="ED178" i="8"/>
  <c r="EC178" i="8"/>
  <c r="EB178" i="8"/>
  <c r="EA178" i="8"/>
  <c r="DZ178" i="8"/>
  <c r="DY178" i="8"/>
  <c r="DX178" i="8"/>
  <c r="DW178" i="8"/>
  <c r="DV178" i="8"/>
  <c r="DU178" i="8"/>
  <c r="DT178" i="8"/>
  <c r="DS178" i="8"/>
  <c r="DR178" i="8"/>
  <c r="DQ178" i="8"/>
  <c r="DP178" i="8"/>
  <c r="DO178" i="8"/>
  <c r="DN178" i="8"/>
  <c r="DM178" i="8"/>
  <c r="DL178" i="8"/>
  <c r="DK178" i="8"/>
  <c r="DJ178" i="8"/>
  <c r="DI178" i="8"/>
  <c r="DH178" i="8"/>
  <c r="DG178" i="8"/>
  <c r="DF178" i="8"/>
  <c r="DE178" i="8"/>
  <c r="DD178" i="8"/>
  <c r="DC178" i="8"/>
  <c r="DB178" i="8"/>
  <c r="DA178" i="8"/>
  <c r="CZ178" i="8"/>
  <c r="CY178" i="8"/>
  <c r="CX178" i="8"/>
  <c r="CW178" i="8"/>
  <c r="CV178" i="8"/>
  <c r="CU178" i="8"/>
  <c r="CT178" i="8"/>
  <c r="CS178" i="8"/>
  <c r="CR178" i="8"/>
  <c r="CQ178" i="8"/>
  <c r="CP178" i="8"/>
  <c r="CO178" i="8"/>
  <c r="CN178" i="8"/>
  <c r="CM178" i="8"/>
  <c r="CL178" i="8"/>
  <c r="CK178" i="8"/>
  <c r="CJ178" i="8"/>
  <c r="CI178" i="8"/>
  <c r="CH178" i="8"/>
  <c r="CG178" i="8"/>
  <c r="CF178" i="8"/>
  <c r="CE178" i="8"/>
  <c r="FA177" i="8"/>
  <c r="EZ177" i="8"/>
  <c r="EY177" i="8"/>
  <c r="EX177" i="8"/>
  <c r="EW177" i="8"/>
  <c r="EV177" i="8"/>
  <c r="EU177" i="8"/>
  <c r="ET177" i="8"/>
  <c r="ES177" i="8"/>
  <c r="ER177" i="8"/>
  <c r="EQ177" i="8"/>
  <c r="EP177" i="8"/>
  <c r="EO177" i="8"/>
  <c r="EN177" i="8"/>
  <c r="EM177" i="8"/>
  <c r="EL177" i="8"/>
  <c r="EK177" i="8"/>
  <c r="EJ177" i="8"/>
  <c r="EI177" i="8"/>
  <c r="EH177" i="8"/>
  <c r="EG177" i="8"/>
  <c r="EF177" i="8"/>
  <c r="EE177" i="8"/>
  <c r="ED177" i="8"/>
  <c r="EC177" i="8"/>
  <c r="EB177" i="8"/>
  <c r="EA177" i="8"/>
  <c r="DZ177" i="8"/>
  <c r="DY177" i="8"/>
  <c r="DX177" i="8"/>
  <c r="DW177" i="8"/>
  <c r="DV177" i="8"/>
  <c r="DU177" i="8"/>
  <c r="DT177" i="8"/>
  <c r="DS177" i="8"/>
  <c r="DR177" i="8"/>
  <c r="DQ177" i="8"/>
  <c r="DP177" i="8"/>
  <c r="DO177" i="8"/>
  <c r="DN177" i="8"/>
  <c r="DM177" i="8"/>
  <c r="DL177" i="8"/>
  <c r="DK177" i="8"/>
  <c r="DJ177" i="8"/>
  <c r="DI177" i="8"/>
  <c r="DH177" i="8"/>
  <c r="DG177" i="8"/>
  <c r="DF177" i="8"/>
  <c r="DE177" i="8"/>
  <c r="DD177" i="8"/>
  <c r="DC177" i="8"/>
  <c r="DB177" i="8"/>
  <c r="DA177" i="8"/>
  <c r="CZ177" i="8"/>
  <c r="CY177" i="8"/>
  <c r="CX177" i="8"/>
  <c r="CW177" i="8"/>
  <c r="CV177" i="8"/>
  <c r="CU177" i="8"/>
  <c r="CT177" i="8"/>
  <c r="CS177" i="8"/>
  <c r="CR177" i="8"/>
  <c r="CQ177" i="8"/>
  <c r="CP177" i="8"/>
  <c r="CO177" i="8"/>
  <c r="CN177" i="8"/>
  <c r="CM177" i="8"/>
  <c r="CL177" i="8"/>
  <c r="CK177" i="8"/>
  <c r="CJ177" i="8"/>
  <c r="CI177" i="8"/>
  <c r="CH177" i="8"/>
  <c r="CG177" i="8"/>
  <c r="CF177" i="8"/>
  <c r="CE177" i="8"/>
  <c r="FA176" i="8"/>
  <c r="EZ176" i="8"/>
  <c r="EY176" i="8"/>
  <c r="EX176" i="8"/>
  <c r="EW176" i="8"/>
  <c r="EV176" i="8"/>
  <c r="EU176" i="8"/>
  <c r="ET176" i="8"/>
  <c r="ES176" i="8"/>
  <c r="ER176" i="8"/>
  <c r="EQ176" i="8"/>
  <c r="EP176" i="8"/>
  <c r="EO176" i="8"/>
  <c r="EN176" i="8"/>
  <c r="EM176" i="8"/>
  <c r="EL176" i="8"/>
  <c r="EK176" i="8"/>
  <c r="EJ176" i="8"/>
  <c r="EI176" i="8"/>
  <c r="EH176" i="8"/>
  <c r="EG176" i="8"/>
  <c r="EF176" i="8"/>
  <c r="EE176" i="8"/>
  <c r="ED176" i="8"/>
  <c r="EC176" i="8"/>
  <c r="EB176" i="8"/>
  <c r="EA176" i="8"/>
  <c r="DZ176" i="8"/>
  <c r="DY176" i="8"/>
  <c r="DX176" i="8"/>
  <c r="DW176" i="8"/>
  <c r="DV176" i="8"/>
  <c r="DU176" i="8"/>
  <c r="DT176" i="8"/>
  <c r="DS176" i="8"/>
  <c r="DR176" i="8"/>
  <c r="DQ176" i="8"/>
  <c r="DP176" i="8"/>
  <c r="DO176" i="8"/>
  <c r="DN176" i="8"/>
  <c r="DM176" i="8"/>
  <c r="DL176" i="8"/>
  <c r="DK176" i="8"/>
  <c r="DJ176" i="8"/>
  <c r="DI176" i="8"/>
  <c r="DH176" i="8"/>
  <c r="DG176" i="8"/>
  <c r="DF176" i="8"/>
  <c r="DE176" i="8"/>
  <c r="DD176" i="8"/>
  <c r="DC176" i="8"/>
  <c r="DB176" i="8"/>
  <c r="DA176" i="8"/>
  <c r="CZ176" i="8"/>
  <c r="CY176" i="8"/>
  <c r="CX176" i="8"/>
  <c r="CW176" i="8"/>
  <c r="CV176" i="8"/>
  <c r="CU176" i="8"/>
  <c r="CT176" i="8"/>
  <c r="CS176" i="8"/>
  <c r="CR176" i="8"/>
  <c r="CQ176" i="8"/>
  <c r="CP176" i="8"/>
  <c r="CO176" i="8"/>
  <c r="CN176" i="8"/>
  <c r="CM176" i="8"/>
  <c r="CL176" i="8"/>
  <c r="CK176" i="8"/>
  <c r="CJ176" i="8"/>
  <c r="CI176" i="8"/>
  <c r="CH176" i="8"/>
  <c r="CG176" i="8"/>
  <c r="CF176" i="8"/>
  <c r="CE176" i="8"/>
  <c r="FA175" i="8"/>
  <c r="EZ175" i="8"/>
  <c r="EY175" i="8"/>
  <c r="EX175" i="8"/>
  <c r="EW175" i="8"/>
  <c r="EV175" i="8"/>
  <c r="EU175" i="8"/>
  <c r="ET175" i="8"/>
  <c r="ES175" i="8"/>
  <c r="ER175" i="8"/>
  <c r="EQ175" i="8"/>
  <c r="EP175" i="8"/>
  <c r="EO175" i="8"/>
  <c r="EN175" i="8"/>
  <c r="EM175" i="8"/>
  <c r="EL175" i="8"/>
  <c r="EK175" i="8"/>
  <c r="EJ175" i="8"/>
  <c r="EI175" i="8"/>
  <c r="EH175" i="8"/>
  <c r="EG175" i="8"/>
  <c r="EF175" i="8"/>
  <c r="EE175" i="8"/>
  <c r="ED175" i="8"/>
  <c r="EC175" i="8"/>
  <c r="EB175" i="8"/>
  <c r="EA175" i="8"/>
  <c r="DZ175" i="8"/>
  <c r="DY175" i="8"/>
  <c r="DX175" i="8"/>
  <c r="DW175" i="8"/>
  <c r="DV175" i="8"/>
  <c r="DU175" i="8"/>
  <c r="DT175" i="8"/>
  <c r="DS175" i="8"/>
  <c r="DR175" i="8"/>
  <c r="DQ175" i="8"/>
  <c r="DP175" i="8"/>
  <c r="DO175" i="8"/>
  <c r="DN175" i="8"/>
  <c r="DM175" i="8"/>
  <c r="DL175" i="8"/>
  <c r="DK175" i="8"/>
  <c r="DJ175" i="8"/>
  <c r="DI175" i="8"/>
  <c r="DH175" i="8"/>
  <c r="DG175" i="8"/>
  <c r="DF175" i="8"/>
  <c r="DE175" i="8"/>
  <c r="DD175" i="8"/>
  <c r="DC175" i="8"/>
  <c r="DB175" i="8"/>
  <c r="DA175" i="8"/>
  <c r="CZ175" i="8"/>
  <c r="CY175" i="8"/>
  <c r="CX175" i="8"/>
  <c r="CW175" i="8"/>
  <c r="CV175" i="8"/>
  <c r="CU175" i="8"/>
  <c r="CT175" i="8"/>
  <c r="CS175" i="8"/>
  <c r="CR175" i="8"/>
  <c r="CQ175" i="8"/>
  <c r="CP175" i="8"/>
  <c r="CO175" i="8"/>
  <c r="CN175" i="8"/>
  <c r="CM175" i="8"/>
  <c r="CL175" i="8"/>
  <c r="CK175" i="8"/>
  <c r="CJ175" i="8"/>
  <c r="CI175" i="8"/>
  <c r="CH175" i="8"/>
  <c r="CG175" i="8"/>
  <c r="CF175" i="8"/>
  <c r="CE175" i="8"/>
  <c r="FA174" i="8"/>
  <c r="EZ174" i="8"/>
  <c r="EY174" i="8"/>
  <c r="EX174" i="8"/>
  <c r="EW174" i="8"/>
  <c r="EV174" i="8"/>
  <c r="EU174" i="8"/>
  <c r="ET174" i="8"/>
  <c r="ES174" i="8"/>
  <c r="ER174" i="8"/>
  <c r="EQ174" i="8"/>
  <c r="EP174" i="8"/>
  <c r="EO174" i="8"/>
  <c r="EN174" i="8"/>
  <c r="EM174" i="8"/>
  <c r="EL174" i="8"/>
  <c r="EK174" i="8"/>
  <c r="EJ174" i="8"/>
  <c r="EI174" i="8"/>
  <c r="EH174" i="8"/>
  <c r="EG174" i="8"/>
  <c r="EF174" i="8"/>
  <c r="EE174" i="8"/>
  <c r="ED174" i="8"/>
  <c r="EC174" i="8"/>
  <c r="EB174" i="8"/>
  <c r="EA174" i="8"/>
  <c r="DZ174" i="8"/>
  <c r="DY174" i="8"/>
  <c r="DX174" i="8"/>
  <c r="DW174" i="8"/>
  <c r="DV174" i="8"/>
  <c r="DU174" i="8"/>
  <c r="DT174" i="8"/>
  <c r="DS174" i="8"/>
  <c r="DR174" i="8"/>
  <c r="DQ174" i="8"/>
  <c r="DP174" i="8"/>
  <c r="DO174" i="8"/>
  <c r="DN174" i="8"/>
  <c r="DM174" i="8"/>
  <c r="DL174" i="8"/>
  <c r="DK174" i="8"/>
  <c r="DJ174" i="8"/>
  <c r="DI174" i="8"/>
  <c r="DH174" i="8"/>
  <c r="DG174" i="8"/>
  <c r="DF174" i="8"/>
  <c r="DE174" i="8"/>
  <c r="DD174" i="8"/>
  <c r="DC174" i="8"/>
  <c r="DB174" i="8"/>
  <c r="DA174" i="8"/>
  <c r="CZ174" i="8"/>
  <c r="CY174" i="8"/>
  <c r="CX174" i="8"/>
  <c r="CW174" i="8"/>
  <c r="CV174" i="8"/>
  <c r="CU174" i="8"/>
  <c r="CT174" i="8"/>
  <c r="CS174" i="8"/>
  <c r="CR174" i="8"/>
  <c r="CQ174" i="8"/>
  <c r="CP174" i="8"/>
  <c r="CO174" i="8"/>
  <c r="CN174" i="8"/>
  <c r="CM174" i="8"/>
  <c r="CL174" i="8"/>
  <c r="CK174" i="8"/>
  <c r="CJ174" i="8"/>
  <c r="CI174" i="8"/>
  <c r="CH174" i="8"/>
  <c r="CG174" i="8"/>
  <c r="CF174" i="8"/>
  <c r="CE174" i="8"/>
  <c r="FA173" i="8"/>
  <c r="EZ173" i="8"/>
  <c r="EY173" i="8"/>
  <c r="EX173" i="8"/>
  <c r="EW173" i="8"/>
  <c r="EV173" i="8"/>
  <c r="EU173" i="8"/>
  <c r="ET173" i="8"/>
  <c r="ES173" i="8"/>
  <c r="ER173" i="8"/>
  <c r="EQ173" i="8"/>
  <c r="EP173" i="8"/>
  <c r="EO173" i="8"/>
  <c r="EN173" i="8"/>
  <c r="EM173" i="8"/>
  <c r="EL173" i="8"/>
  <c r="EK173" i="8"/>
  <c r="EJ173" i="8"/>
  <c r="EI173" i="8"/>
  <c r="EH173" i="8"/>
  <c r="EG173" i="8"/>
  <c r="EF173" i="8"/>
  <c r="EE173" i="8"/>
  <c r="ED173" i="8"/>
  <c r="EC173" i="8"/>
  <c r="EB173" i="8"/>
  <c r="EA173" i="8"/>
  <c r="DZ173" i="8"/>
  <c r="DY173" i="8"/>
  <c r="DX173" i="8"/>
  <c r="DW173" i="8"/>
  <c r="DV173" i="8"/>
  <c r="DU173" i="8"/>
  <c r="DT173" i="8"/>
  <c r="DS173" i="8"/>
  <c r="DR173" i="8"/>
  <c r="DQ173" i="8"/>
  <c r="DP173" i="8"/>
  <c r="DO173" i="8"/>
  <c r="DN173" i="8"/>
  <c r="DM173" i="8"/>
  <c r="DL173" i="8"/>
  <c r="DK173" i="8"/>
  <c r="DJ173" i="8"/>
  <c r="DI173" i="8"/>
  <c r="DH173" i="8"/>
  <c r="DG173" i="8"/>
  <c r="DF173" i="8"/>
  <c r="DE173" i="8"/>
  <c r="DD173" i="8"/>
  <c r="DC173" i="8"/>
  <c r="DB173" i="8"/>
  <c r="DA173" i="8"/>
  <c r="CZ173" i="8"/>
  <c r="CY173" i="8"/>
  <c r="CX173" i="8"/>
  <c r="CW173" i="8"/>
  <c r="CV173" i="8"/>
  <c r="CU173" i="8"/>
  <c r="CT173" i="8"/>
  <c r="CS173" i="8"/>
  <c r="CR173" i="8"/>
  <c r="CQ173" i="8"/>
  <c r="CP173" i="8"/>
  <c r="CO173" i="8"/>
  <c r="CN173" i="8"/>
  <c r="CM173" i="8"/>
  <c r="CL173" i="8"/>
  <c r="CK173" i="8"/>
  <c r="CJ173" i="8"/>
  <c r="CI173" i="8"/>
  <c r="CH173" i="8"/>
  <c r="CG173" i="8"/>
  <c r="CF173" i="8"/>
  <c r="CE173" i="8"/>
  <c r="FA172" i="8"/>
  <c r="EZ172" i="8"/>
  <c r="EY172" i="8"/>
  <c r="EX172" i="8"/>
  <c r="EW172" i="8"/>
  <c r="EV172" i="8"/>
  <c r="EU172" i="8"/>
  <c r="ET172" i="8"/>
  <c r="ES172" i="8"/>
  <c r="ER172" i="8"/>
  <c r="EQ172" i="8"/>
  <c r="EP172" i="8"/>
  <c r="EO172" i="8"/>
  <c r="EN172" i="8"/>
  <c r="EM172" i="8"/>
  <c r="EL172" i="8"/>
  <c r="EK172" i="8"/>
  <c r="EJ172" i="8"/>
  <c r="EI172" i="8"/>
  <c r="EH172" i="8"/>
  <c r="EG172" i="8"/>
  <c r="EF172" i="8"/>
  <c r="EE172" i="8"/>
  <c r="ED172" i="8"/>
  <c r="EC172" i="8"/>
  <c r="EB172" i="8"/>
  <c r="EA172" i="8"/>
  <c r="DZ172" i="8"/>
  <c r="DY172" i="8"/>
  <c r="DX172" i="8"/>
  <c r="DW172" i="8"/>
  <c r="DV172" i="8"/>
  <c r="DU172" i="8"/>
  <c r="DT172" i="8"/>
  <c r="DS172" i="8"/>
  <c r="DR172" i="8"/>
  <c r="DQ172" i="8"/>
  <c r="DP172" i="8"/>
  <c r="DO172" i="8"/>
  <c r="DN172" i="8"/>
  <c r="DM172" i="8"/>
  <c r="DL172" i="8"/>
  <c r="DK172" i="8"/>
  <c r="DJ172" i="8"/>
  <c r="DI172" i="8"/>
  <c r="DH172" i="8"/>
  <c r="DG172" i="8"/>
  <c r="DF172" i="8"/>
  <c r="DE172" i="8"/>
  <c r="DD172" i="8"/>
  <c r="DC172" i="8"/>
  <c r="DB172" i="8"/>
  <c r="DA172" i="8"/>
  <c r="CZ172" i="8"/>
  <c r="CY172" i="8"/>
  <c r="CX172" i="8"/>
  <c r="CW172" i="8"/>
  <c r="CV172" i="8"/>
  <c r="CU172" i="8"/>
  <c r="CT172" i="8"/>
  <c r="CS172" i="8"/>
  <c r="CR172" i="8"/>
  <c r="CQ172" i="8"/>
  <c r="CP172" i="8"/>
  <c r="CO172" i="8"/>
  <c r="CN172" i="8"/>
  <c r="CM172" i="8"/>
  <c r="CL172" i="8"/>
  <c r="CK172" i="8"/>
  <c r="CJ172" i="8"/>
  <c r="CI172" i="8"/>
  <c r="CH172" i="8"/>
  <c r="CG172" i="8"/>
  <c r="CF172" i="8"/>
  <c r="CE172" i="8"/>
  <c r="FA171" i="8"/>
  <c r="EZ171" i="8"/>
  <c r="EY171" i="8"/>
  <c r="EX171" i="8"/>
  <c r="EW171" i="8"/>
  <c r="EV171" i="8"/>
  <c r="EU171" i="8"/>
  <c r="ET171" i="8"/>
  <c r="ES171" i="8"/>
  <c r="ER171" i="8"/>
  <c r="EQ171" i="8"/>
  <c r="EP171" i="8"/>
  <c r="EO171" i="8"/>
  <c r="EN171" i="8"/>
  <c r="EM171" i="8"/>
  <c r="EL171" i="8"/>
  <c r="EK171" i="8"/>
  <c r="EJ171" i="8"/>
  <c r="EI171" i="8"/>
  <c r="EH171" i="8"/>
  <c r="EG171" i="8"/>
  <c r="EF171" i="8"/>
  <c r="EE171" i="8"/>
  <c r="ED171" i="8"/>
  <c r="EC171" i="8"/>
  <c r="EB171" i="8"/>
  <c r="EA171" i="8"/>
  <c r="DZ171" i="8"/>
  <c r="DY171" i="8"/>
  <c r="DX171" i="8"/>
  <c r="DW171" i="8"/>
  <c r="DV171" i="8"/>
  <c r="DU171" i="8"/>
  <c r="DT171" i="8"/>
  <c r="DS171" i="8"/>
  <c r="DR171" i="8"/>
  <c r="DQ171" i="8"/>
  <c r="DP171" i="8"/>
  <c r="DO171" i="8"/>
  <c r="DN171" i="8"/>
  <c r="DM171" i="8"/>
  <c r="DL171" i="8"/>
  <c r="DK171" i="8"/>
  <c r="DJ171" i="8"/>
  <c r="DI171" i="8"/>
  <c r="DH171" i="8"/>
  <c r="DG171" i="8"/>
  <c r="DF171" i="8"/>
  <c r="DE171" i="8"/>
  <c r="DD171" i="8"/>
  <c r="DC171" i="8"/>
  <c r="DB171" i="8"/>
  <c r="DA171" i="8"/>
  <c r="CZ171" i="8"/>
  <c r="CY171" i="8"/>
  <c r="CX171" i="8"/>
  <c r="CW171" i="8"/>
  <c r="CV171" i="8"/>
  <c r="CU171" i="8"/>
  <c r="CT171" i="8"/>
  <c r="CS171" i="8"/>
  <c r="CR171" i="8"/>
  <c r="CQ171" i="8"/>
  <c r="CP171" i="8"/>
  <c r="CO171" i="8"/>
  <c r="CN171" i="8"/>
  <c r="CM171" i="8"/>
  <c r="CL171" i="8"/>
  <c r="CK171" i="8"/>
  <c r="CJ171" i="8"/>
  <c r="CI171" i="8"/>
  <c r="CH171" i="8"/>
  <c r="CG171" i="8"/>
  <c r="CF171" i="8"/>
  <c r="CE171" i="8"/>
  <c r="FA170" i="8"/>
  <c r="EZ170" i="8"/>
  <c r="EY170" i="8"/>
  <c r="EX170" i="8"/>
  <c r="EW170" i="8"/>
  <c r="EV170" i="8"/>
  <c r="EU170" i="8"/>
  <c r="ET170" i="8"/>
  <c r="ES170" i="8"/>
  <c r="ER170" i="8"/>
  <c r="EQ170" i="8"/>
  <c r="EP170" i="8"/>
  <c r="EO170" i="8"/>
  <c r="EN170" i="8"/>
  <c r="EM170" i="8"/>
  <c r="EL170" i="8"/>
  <c r="EK170" i="8"/>
  <c r="EJ170" i="8"/>
  <c r="EI170" i="8"/>
  <c r="EH170" i="8"/>
  <c r="EG170" i="8"/>
  <c r="EF170" i="8"/>
  <c r="EE170" i="8"/>
  <c r="ED170" i="8"/>
  <c r="EC170" i="8"/>
  <c r="EB170" i="8"/>
  <c r="EA170" i="8"/>
  <c r="DZ170" i="8"/>
  <c r="DY170" i="8"/>
  <c r="DX170" i="8"/>
  <c r="DW170" i="8"/>
  <c r="DV170" i="8"/>
  <c r="DU170" i="8"/>
  <c r="DT170" i="8"/>
  <c r="DS170" i="8"/>
  <c r="DR170" i="8"/>
  <c r="DQ170" i="8"/>
  <c r="DP170" i="8"/>
  <c r="DO170" i="8"/>
  <c r="DN170" i="8"/>
  <c r="DM170" i="8"/>
  <c r="DL170" i="8"/>
  <c r="DK170" i="8"/>
  <c r="DJ170" i="8"/>
  <c r="DI170" i="8"/>
  <c r="DH170" i="8"/>
  <c r="DG170" i="8"/>
  <c r="DF170" i="8"/>
  <c r="DE170" i="8"/>
  <c r="DD170" i="8"/>
  <c r="DC170" i="8"/>
  <c r="DB170" i="8"/>
  <c r="DA170" i="8"/>
  <c r="CZ170" i="8"/>
  <c r="CY170" i="8"/>
  <c r="CX170" i="8"/>
  <c r="CW170" i="8"/>
  <c r="CV170" i="8"/>
  <c r="CU170" i="8"/>
  <c r="CT170" i="8"/>
  <c r="CS170" i="8"/>
  <c r="CR170" i="8"/>
  <c r="CQ170" i="8"/>
  <c r="CP170" i="8"/>
  <c r="CO170" i="8"/>
  <c r="CN170" i="8"/>
  <c r="CM170" i="8"/>
  <c r="CL170" i="8"/>
  <c r="CK170" i="8"/>
  <c r="CJ170" i="8"/>
  <c r="CI170" i="8"/>
  <c r="CH170" i="8"/>
  <c r="CG170" i="8"/>
  <c r="CF170" i="8"/>
  <c r="CE170" i="8"/>
  <c r="FA169" i="8"/>
  <c r="EZ169" i="8"/>
  <c r="EY169" i="8"/>
  <c r="EX169" i="8"/>
  <c r="EW169" i="8"/>
  <c r="EV169" i="8"/>
  <c r="EU169" i="8"/>
  <c r="ET169" i="8"/>
  <c r="ES169" i="8"/>
  <c r="ER169" i="8"/>
  <c r="EQ169" i="8"/>
  <c r="EP169" i="8"/>
  <c r="EO169" i="8"/>
  <c r="EN169" i="8"/>
  <c r="EM169" i="8"/>
  <c r="EL169" i="8"/>
  <c r="EK169" i="8"/>
  <c r="EJ169" i="8"/>
  <c r="EI169" i="8"/>
  <c r="EH169" i="8"/>
  <c r="EG169" i="8"/>
  <c r="EF169" i="8"/>
  <c r="EE169" i="8"/>
  <c r="ED169" i="8"/>
  <c r="EC169" i="8"/>
  <c r="EB169" i="8"/>
  <c r="EA169" i="8"/>
  <c r="DZ169" i="8"/>
  <c r="DY169" i="8"/>
  <c r="DX169" i="8"/>
  <c r="DW169" i="8"/>
  <c r="DV169" i="8"/>
  <c r="DU169" i="8"/>
  <c r="DT169" i="8"/>
  <c r="DS169" i="8"/>
  <c r="DR169" i="8"/>
  <c r="DQ169" i="8"/>
  <c r="DP169" i="8"/>
  <c r="DO169" i="8"/>
  <c r="DN169" i="8"/>
  <c r="DM169" i="8"/>
  <c r="DL169" i="8"/>
  <c r="DK169" i="8"/>
  <c r="DJ169" i="8"/>
  <c r="DI169" i="8"/>
  <c r="DH169" i="8"/>
  <c r="DG169" i="8"/>
  <c r="DF169" i="8"/>
  <c r="DE169" i="8"/>
  <c r="DD169" i="8"/>
  <c r="DC169" i="8"/>
  <c r="DB169" i="8"/>
  <c r="DA169" i="8"/>
  <c r="CZ169" i="8"/>
  <c r="CY169" i="8"/>
  <c r="CX169" i="8"/>
  <c r="CW169" i="8"/>
  <c r="CV169" i="8"/>
  <c r="CU169" i="8"/>
  <c r="CT169" i="8"/>
  <c r="CS169" i="8"/>
  <c r="CR169" i="8"/>
  <c r="CQ169" i="8"/>
  <c r="CP169" i="8"/>
  <c r="CO169" i="8"/>
  <c r="CN169" i="8"/>
  <c r="CM169" i="8"/>
  <c r="CL169" i="8"/>
  <c r="CK169" i="8"/>
  <c r="CJ169" i="8"/>
  <c r="CI169" i="8"/>
  <c r="CH169" i="8"/>
  <c r="CG169" i="8"/>
  <c r="CF169" i="8"/>
  <c r="CE169" i="8"/>
  <c r="FA168" i="8"/>
  <c r="EZ168" i="8"/>
  <c r="EY168" i="8"/>
  <c r="EX168" i="8"/>
  <c r="EW168" i="8"/>
  <c r="EV168" i="8"/>
  <c r="EU168" i="8"/>
  <c r="ET168" i="8"/>
  <c r="ES168" i="8"/>
  <c r="ER168" i="8"/>
  <c r="EQ168" i="8"/>
  <c r="EP168" i="8"/>
  <c r="EO168" i="8"/>
  <c r="EN168" i="8"/>
  <c r="EM168" i="8"/>
  <c r="EL168" i="8"/>
  <c r="EK168" i="8"/>
  <c r="EJ168" i="8"/>
  <c r="EI168" i="8"/>
  <c r="EH168" i="8"/>
  <c r="EG168" i="8"/>
  <c r="EF168" i="8"/>
  <c r="EE168" i="8"/>
  <c r="ED168" i="8"/>
  <c r="EC168" i="8"/>
  <c r="EB168" i="8"/>
  <c r="EA168" i="8"/>
  <c r="DZ168" i="8"/>
  <c r="DY168" i="8"/>
  <c r="DX168" i="8"/>
  <c r="DW168" i="8"/>
  <c r="DV168" i="8"/>
  <c r="DU168" i="8"/>
  <c r="DT168" i="8"/>
  <c r="DS168" i="8"/>
  <c r="DR168" i="8"/>
  <c r="DQ168" i="8"/>
  <c r="DP168" i="8"/>
  <c r="DO168" i="8"/>
  <c r="DN168" i="8"/>
  <c r="DM168" i="8"/>
  <c r="DL168" i="8"/>
  <c r="DK168" i="8"/>
  <c r="DJ168" i="8"/>
  <c r="DI168" i="8"/>
  <c r="DH168" i="8"/>
  <c r="DG168" i="8"/>
  <c r="DF168" i="8"/>
  <c r="DE168" i="8"/>
  <c r="DD168" i="8"/>
  <c r="DC168" i="8"/>
  <c r="DB168" i="8"/>
  <c r="DA168" i="8"/>
  <c r="CZ168" i="8"/>
  <c r="CY168" i="8"/>
  <c r="CX168" i="8"/>
  <c r="CW168" i="8"/>
  <c r="CV168" i="8"/>
  <c r="CU168" i="8"/>
  <c r="CT168" i="8"/>
  <c r="CS168" i="8"/>
  <c r="CR168" i="8"/>
  <c r="CQ168" i="8"/>
  <c r="CP168" i="8"/>
  <c r="CO168" i="8"/>
  <c r="CN168" i="8"/>
  <c r="CM168" i="8"/>
  <c r="CL168" i="8"/>
  <c r="CK168" i="8"/>
  <c r="CJ168" i="8"/>
  <c r="CI168" i="8"/>
  <c r="CH168" i="8"/>
  <c r="CG168" i="8"/>
  <c r="CF168" i="8"/>
  <c r="CE168" i="8"/>
  <c r="FA167" i="8"/>
  <c r="EZ167" i="8"/>
  <c r="EY167" i="8"/>
  <c r="EX167" i="8"/>
  <c r="EW167" i="8"/>
  <c r="EV167" i="8"/>
  <c r="EU167" i="8"/>
  <c r="ET167" i="8"/>
  <c r="ES167" i="8"/>
  <c r="ER167" i="8"/>
  <c r="EQ167" i="8"/>
  <c r="EP167" i="8"/>
  <c r="EO167" i="8"/>
  <c r="EN167" i="8"/>
  <c r="EM167" i="8"/>
  <c r="EL167" i="8"/>
  <c r="EK167" i="8"/>
  <c r="EJ167" i="8"/>
  <c r="EI167" i="8"/>
  <c r="EH167" i="8"/>
  <c r="EG167" i="8"/>
  <c r="EF167" i="8"/>
  <c r="EE167" i="8"/>
  <c r="ED167" i="8"/>
  <c r="EC167" i="8"/>
  <c r="EB167" i="8"/>
  <c r="EA167" i="8"/>
  <c r="DZ167" i="8"/>
  <c r="DY167" i="8"/>
  <c r="DX167" i="8"/>
  <c r="DW167" i="8"/>
  <c r="DV167" i="8"/>
  <c r="DU167" i="8"/>
  <c r="DT167" i="8"/>
  <c r="DS167" i="8"/>
  <c r="DR167" i="8"/>
  <c r="DQ167" i="8"/>
  <c r="DP167" i="8"/>
  <c r="DO167" i="8"/>
  <c r="DN167" i="8"/>
  <c r="DM167" i="8"/>
  <c r="DL167" i="8"/>
  <c r="DK167" i="8"/>
  <c r="DJ167" i="8"/>
  <c r="DI167" i="8"/>
  <c r="DH167" i="8"/>
  <c r="DG167" i="8"/>
  <c r="DF167" i="8"/>
  <c r="DE167" i="8"/>
  <c r="DD167" i="8"/>
  <c r="DC167" i="8"/>
  <c r="DB167" i="8"/>
  <c r="DA167" i="8"/>
  <c r="CZ167" i="8"/>
  <c r="CY167" i="8"/>
  <c r="CX167" i="8"/>
  <c r="CW167" i="8"/>
  <c r="CV167" i="8"/>
  <c r="CU167" i="8"/>
  <c r="CT167" i="8"/>
  <c r="CS167" i="8"/>
  <c r="CR167" i="8"/>
  <c r="CQ167" i="8"/>
  <c r="CP167" i="8"/>
  <c r="CO167" i="8"/>
  <c r="CN167" i="8"/>
  <c r="CM167" i="8"/>
  <c r="CL167" i="8"/>
  <c r="CK167" i="8"/>
  <c r="CJ167" i="8"/>
  <c r="CI167" i="8"/>
  <c r="CH167" i="8"/>
  <c r="CG167" i="8"/>
  <c r="CF167" i="8"/>
  <c r="CE167" i="8"/>
  <c r="FA166" i="8"/>
  <c r="EZ166" i="8"/>
  <c r="EY166" i="8"/>
  <c r="EX166" i="8"/>
  <c r="EW166" i="8"/>
  <c r="EV166" i="8"/>
  <c r="EU166" i="8"/>
  <c r="ET166" i="8"/>
  <c r="ES166" i="8"/>
  <c r="ER166" i="8"/>
  <c r="EQ166" i="8"/>
  <c r="EP166" i="8"/>
  <c r="EO166" i="8"/>
  <c r="EN166" i="8"/>
  <c r="EM166" i="8"/>
  <c r="EL166" i="8"/>
  <c r="EK166" i="8"/>
  <c r="EJ166" i="8"/>
  <c r="EI166" i="8"/>
  <c r="EH166" i="8"/>
  <c r="EG166" i="8"/>
  <c r="EF166" i="8"/>
  <c r="EE166" i="8"/>
  <c r="ED166" i="8"/>
  <c r="EC166" i="8"/>
  <c r="EB166" i="8"/>
  <c r="EA166" i="8"/>
  <c r="DZ166" i="8"/>
  <c r="DY166" i="8"/>
  <c r="DX166" i="8"/>
  <c r="DW166" i="8"/>
  <c r="DV166" i="8"/>
  <c r="DU166" i="8"/>
  <c r="DT166" i="8"/>
  <c r="DS166" i="8"/>
  <c r="DR166" i="8"/>
  <c r="DQ166" i="8"/>
  <c r="DP166" i="8"/>
  <c r="DO166" i="8"/>
  <c r="DN166" i="8"/>
  <c r="DM166" i="8"/>
  <c r="DL166" i="8"/>
  <c r="DK166" i="8"/>
  <c r="DJ166" i="8"/>
  <c r="DI166" i="8"/>
  <c r="DH166" i="8"/>
  <c r="DG166" i="8"/>
  <c r="DF166" i="8"/>
  <c r="DE166" i="8"/>
  <c r="DD166" i="8"/>
  <c r="DC166" i="8"/>
  <c r="DB166" i="8"/>
  <c r="DA166" i="8"/>
  <c r="CZ166" i="8"/>
  <c r="CY166" i="8"/>
  <c r="CX166" i="8"/>
  <c r="CW166" i="8"/>
  <c r="CV166" i="8"/>
  <c r="CU166" i="8"/>
  <c r="CT166" i="8"/>
  <c r="CS166" i="8"/>
  <c r="CR166" i="8"/>
  <c r="CQ166" i="8"/>
  <c r="CP166" i="8"/>
  <c r="CO166" i="8"/>
  <c r="CN166" i="8"/>
  <c r="CM166" i="8"/>
  <c r="CL166" i="8"/>
  <c r="CK166" i="8"/>
  <c r="CJ166" i="8"/>
  <c r="CI166" i="8"/>
  <c r="CH166" i="8"/>
  <c r="CG166" i="8"/>
  <c r="CF166" i="8"/>
  <c r="CE166" i="8"/>
  <c r="FA165" i="8"/>
  <c r="EZ165" i="8"/>
  <c r="EY165" i="8"/>
  <c r="EX165" i="8"/>
  <c r="EW165" i="8"/>
  <c r="EV165" i="8"/>
  <c r="EU165" i="8"/>
  <c r="ET165" i="8"/>
  <c r="ES165" i="8"/>
  <c r="ER165" i="8"/>
  <c r="EQ165" i="8"/>
  <c r="EP165" i="8"/>
  <c r="EO165" i="8"/>
  <c r="EN165" i="8"/>
  <c r="EM165" i="8"/>
  <c r="EL165" i="8"/>
  <c r="EK165" i="8"/>
  <c r="EJ165" i="8"/>
  <c r="EI165" i="8"/>
  <c r="EH165" i="8"/>
  <c r="EG165" i="8"/>
  <c r="EF165" i="8"/>
  <c r="EE165" i="8"/>
  <c r="ED165" i="8"/>
  <c r="EC165" i="8"/>
  <c r="EB165" i="8"/>
  <c r="EA165" i="8"/>
  <c r="DZ165" i="8"/>
  <c r="DY165" i="8"/>
  <c r="DX165" i="8"/>
  <c r="DW165" i="8"/>
  <c r="DV165" i="8"/>
  <c r="DU165" i="8"/>
  <c r="DT165" i="8"/>
  <c r="DS165" i="8"/>
  <c r="DR165" i="8"/>
  <c r="DQ165" i="8"/>
  <c r="DP165" i="8"/>
  <c r="DO165" i="8"/>
  <c r="DN165" i="8"/>
  <c r="DM165" i="8"/>
  <c r="DL165" i="8"/>
  <c r="DK165" i="8"/>
  <c r="DJ165" i="8"/>
  <c r="DI165" i="8"/>
  <c r="DH165" i="8"/>
  <c r="DG165" i="8"/>
  <c r="DF165" i="8"/>
  <c r="DE165" i="8"/>
  <c r="DD165" i="8"/>
  <c r="DC165" i="8"/>
  <c r="DB165" i="8"/>
  <c r="DA165" i="8"/>
  <c r="CZ165" i="8"/>
  <c r="CY165" i="8"/>
  <c r="CX165" i="8"/>
  <c r="CW165" i="8"/>
  <c r="CV165" i="8"/>
  <c r="CU165" i="8"/>
  <c r="CT165" i="8"/>
  <c r="CS165" i="8"/>
  <c r="CR165" i="8"/>
  <c r="CQ165" i="8"/>
  <c r="CP165" i="8"/>
  <c r="CO165" i="8"/>
  <c r="CN165" i="8"/>
  <c r="CM165" i="8"/>
  <c r="CL165" i="8"/>
  <c r="CK165" i="8"/>
  <c r="CJ165" i="8"/>
  <c r="CI165" i="8"/>
  <c r="CH165" i="8"/>
  <c r="CG165" i="8"/>
  <c r="CF165" i="8"/>
  <c r="CE165" i="8"/>
  <c r="FA164" i="8"/>
  <c r="EZ164" i="8"/>
  <c r="EY164" i="8"/>
  <c r="EX164" i="8"/>
  <c r="EW164" i="8"/>
  <c r="EV164" i="8"/>
  <c r="EU164" i="8"/>
  <c r="ET164" i="8"/>
  <c r="ES164" i="8"/>
  <c r="ER164" i="8"/>
  <c r="EQ164" i="8"/>
  <c r="EP164" i="8"/>
  <c r="EO164" i="8"/>
  <c r="EN164" i="8"/>
  <c r="EM164" i="8"/>
  <c r="EL164" i="8"/>
  <c r="EK164" i="8"/>
  <c r="EJ164" i="8"/>
  <c r="EI164" i="8"/>
  <c r="EH164" i="8"/>
  <c r="EG164" i="8"/>
  <c r="EF164" i="8"/>
  <c r="EE164" i="8"/>
  <c r="ED164" i="8"/>
  <c r="EC164" i="8"/>
  <c r="EB164" i="8"/>
  <c r="EA164" i="8"/>
  <c r="DZ164" i="8"/>
  <c r="DY164" i="8"/>
  <c r="DX164" i="8"/>
  <c r="DW164" i="8"/>
  <c r="DV164" i="8"/>
  <c r="DU164" i="8"/>
  <c r="DT164" i="8"/>
  <c r="DS164" i="8"/>
  <c r="DR164" i="8"/>
  <c r="DQ164" i="8"/>
  <c r="DP164" i="8"/>
  <c r="DO164" i="8"/>
  <c r="DN164" i="8"/>
  <c r="DM164" i="8"/>
  <c r="DL164" i="8"/>
  <c r="DK164" i="8"/>
  <c r="DJ164" i="8"/>
  <c r="DI164" i="8"/>
  <c r="DH164" i="8"/>
  <c r="DG164" i="8"/>
  <c r="DF164" i="8"/>
  <c r="DE164" i="8"/>
  <c r="DD164" i="8"/>
  <c r="DC164" i="8"/>
  <c r="DB164" i="8"/>
  <c r="DA164" i="8"/>
  <c r="CZ164" i="8"/>
  <c r="CY164" i="8"/>
  <c r="CX164" i="8"/>
  <c r="CW164" i="8"/>
  <c r="CV164" i="8"/>
  <c r="CU164" i="8"/>
  <c r="CT164" i="8"/>
  <c r="CS164" i="8"/>
  <c r="CR164" i="8"/>
  <c r="CQ164" i="8"/>
  <c r="CP164" i="8"/>
  <c r="CO164" i="8"/>
  <c r="CN164" i="8"/>
  <c r="CM164" i="8"/>
  <c r="CL164" i="8"/>
  <c r="CK164" i="8"/>
  <c r="CJ164" i="8"/>
  <c r="CI164" i="8"/>
  <c r="CH164" i="8"/>
  <c r="CG164" i="8"/>
  <c r="CF164" i="8"/>
  <c r="CE164" i="8"/>
  <c r="FA163" i="8"/>
  <c r="EZ163" i="8"/>
  <c r="EY163" i="8"/>
  <c r="EX163" i="8"/>
  <c r="EW163" i="8"/>
  <c r="EV163" i="8"/>
  <c r="EU163" i="8"/>
  <c r="ET163" i="8"/>
  <c r="ES163" i="8"/>
  <c r="ER163" i="8"/>
  <c r="EQ163" i="8"/>
  <c r="EP163" i="8"/>
  <c r="EO163" i="8"/>
  <c r="EN163" i="8"/>
  <c r="EM163" i="8"/>
  <c r="EL163" i="8"/>
  <c r="EK163" i="8"/>
  <c r="EJ163" i="8"/>
  <c r="EI163" i="8"/>
  <c r="EH163" i="8"/>
  <c r="EG163" i="8"/>
  <c r="EF163" i="8"/>
  <c r="EE163" i="8"/>
  <c r="ED163" i="8"/>
  <c r="EC163" i="8"/>
  <c r="EB163" i="8"/>
  <c r="EA163" i="8"/>
  <c r="DZ163" i="8"/>
  <c r="DY163" i="8"/>
  <c r="DX163" i="8"/>
  <c r="DW163" i="8"/>
  <c r="DV163" i="8"/>
  <c r="DU163" i="8"/>
  <c r="DT163" i="8"/>
  <c r="DS163" i="8"/>
  <c r="DR163" i="8"/>
  <c r="DQ163" i="8"/>
  <c r="DP163" i="8"/>
  <c r="DO163" i="8"/>
  <c r="DN163" i="8"/>
  <c r="DM163" i="8"/>
  <c r="DL163" i="8"/>
  <c r="DK163" i="8"/>
  <c r="DJ163" i="8"/>
  <c r="DI163" i="8"/>
  <c r="DH163" i="8"/>
  <c r="DG163" i="8"/>
  <c r="DF163" i="8"/>
  <c r="DE163" i="8"/>
  <c r="DD163" i="8"/>
  <c r="DC163" i="8"/>
  <c r="DB163" i="8"/>
  <c r="DA163" i="8"/>
  <c r="CZ163" i="8"/>
  <c r="CY163" i="8"/>
  <c r="CX163" i="8"/>
  <c r="CW163" i="8"/>
  <c r="CV163" i="8"/>
  <c r="CU163" i="8"/>
  <c r="CT163" i="8"/>
  <c r="CS163" i="8"/>
  <c r="CR163" i="8"/>
  <c r="CQ163" i="8"/>
  <c r="CP163" i="8"/>
  <c r="CO163" i="8"/>
  <c r="CN163" i="8"/>
  <c r="CM163" i="8"/>
  <c r="CL163" i="8"/>
  <c r="CK163" i="8"/>
  <c r="CJ163" i="8"/>
  <c r="CI163" i="8"/>
  <c r="CH163" i="8"/>
  <c r="CG163" i="8"/>
  <c r="CF163" i="8"/>
  <c r="CE163" i="8"/>
  <c r="FA162" i="8"/>
  <c r="EZ162" i="8"/>
  <c r="EY162" i="8"/>
  <c r="EX162" i="8"/>
  <c r="EW162" i="8"/>
  <c r="EV162" i="8"/>
  <c r="EU162" i="8"/>
  <c r="ET162" i="8"/>
  <c r="ES162" i="8"/>
  <c r="ER162" i="8"/>
  <c r="EQ162" i="8"/>
  <c r="EP162" i="8"/>
  <c r="EO162" i="8"/>
  <c r="EN162" i="8"/>
  <c r="EM162" i="8"/>
  <c r="EL162" i="8"/>
  <c r="EK162" i="8"/>
  <c r="EJ162" i="8"/>
  <c r="EI162" i="8"/>
  <c r="EH162" i="8"/>
  <c r="EG162" i="8"/>
  <c r="EF162" i="8"/>
  <c r="EE162" i="8"/>
  <c r="ED162" i="8"/>
  <c r="EC162" i="8"/>
  <c r="EB162" i="8"/>
  <c r="EA162" i="8"/>
  <c r="DZ162" i="8"/>
  <c r="DY162" i="8"/>
  <c r="DX162" i="8"/>
  <c r="DW162" i="8"/>
  <c r="DV162" i="8"/>
  <c r="DU162" i="8"/>
  <c r="DT162" i="8"/>
  <c r="DS162" i="8"/>
  <c r="DR162" i="8"/>
  <c r="DQ162" i="8"/>
  <c r="DP162" i="8"/>
  <c r="DO162" i="8"/>
  <c r="DN162" i="8"/>
  <c r="DM162" i="8"/>
  <c r="DL162" i="8"/>
  <c r="DK162" i="8"/>
  <c r="DJ162" i="8"/>
  <c r="DI162" i="8"/>
  <c r="DH162" i="8"/>
  <c r="DG162" i="8"/>
  <c r="DF162" i="8"/>
  <c r="DE162" i="8"/>
  <c r="DD162" i="8"/>
  <c r="DC162" i="8"/>
  <c r="DB162" i="8"/>
  <c r="DA162" i="8"/>
  <c r="CZ162" i="8"/>
  <c r="CY162" i="8"/>
  <c r="CX162" i="8"/>
  <c r="CW162" i="8"/>
  <c r="CV162" i="8"/>
  <c r="CU162" i="8"/>
  <c r="CT162" i="8"/>
  <c r="CS162" i="8"/>
  <c r="CR162" i="8"/>
  <c r="CQ162" i="8"/>
  <c r="CP162" i="8"/>
  <c r="CO162" i="8"/>
  <c r="CN162" i="8"/>
  <c r="CM162" i="8"/>
  <c r="CL162" i="8"/>
  <c r="CK162" i="8"/>
  <c r="CJ162" i="8"/>
  <c r="CI162" i="8"/>
  <c r="CH162" i="8"/>
  <c r="CG162" i="8"/>
  <c r="CF162" i="8"/>
  <c r="CE162" i="8"/>
  <c r="FA161" i="8"/>
  <c r="EZ161" i="8"/>
  <c r="EY161" i="8"/>
  <c r="EX161" i="8"/>
  <c r="EW161" i="8"/>
  <c r="EV161" i="8"/>
  <c r="EU161" i="8"/>
  <c r="ET161" i="8"/>
  <c r="ES161" i="8"/>
  <c r="ER161" i="8"/>
  <c r="EQ161" i="8"/>
  <c r="EP161" i="8"/>
  <c r="EO161" i="8"/>
  <c r="EN161" i="8"/>
  <c r="EM161" i="8"/>
  <c r="EL161" i="8"/>
  <c r="EK161" i="8"/>
  <c r="EJ161" i="8"/>
  <c r="EI161" i="8"/>
  <c r="EH161" i="8"/>
  <c r="EG161" i="8"/>
  <c r="EF161" i="8"/>
  <c r="EE161" i="8"/>
  <c r="ED161" i="8"/>
  <c r="EC161" i="8"/>
  <c r="EB161" i="8"/>
  <c r="EA161" i="8"/>
  <c r="DZ161" i="8"/>
  <c r="DY161" i="8"/>
  <c r="DX161" i="8"/>
  <c r="DW161" i="8"/>
  <c r="DV161" i="8"/>
  <c r="DU161" i="8"/>
  <c r="DT161" i="8"/>
  <c r="DS161" i="8"/>
  <c r="DR161" i="8"/>
  <c r="DQ161" i="8"/>
  <c r="DP161" i="8"/>
  <c r="DO161" i="8"/>
  <c r="DN161" i="8"/>
  <c r="DM161" i="8"/>
  <c r="DL161" i="8"/>
  <c r="DK161" i="8"/>
  <c r="DJ161" i="8"/>
  <c r="DI161" i="8"/>
  <c r="DH161" i="8"/>
  <c r="DG161" i="8"/>
  <c r="DF161" i="8"/>
  <c r="DE161" i="8"/>
  <c r="DD161" i="8"/>
  <c r="DC161" i="8"/>
  <c r="DB161" i="8"/>
  <c r="DA161" i="8"/>
  <c r="CZ161" i="8"/>
  <c r="CY161" i="8"/>
  <c r="CX161" i="8"/>
  <c r="CW161" i="8"/>
  <c r="CV161" i="8"/>
  <c r="CU161" i="8"/>
  <c r="CT161" i="8"/>
  <c r="CS161" i="8"/>
  <c r="CR161" i="8"/>
  <c r="CQ161" i="8"/>
  <c r="CP161" i="8"/>
  <c r="CO161" i="8"/>
  <c r="CN161" i="8"/>
  <c r="CM161" i="8"/>
  <c r="CL161" i="8"/>
  <c r="CK161" i="8"/>
  <c r="CJ161" i="8"/>
  <c r="CI161" i="8"/>
  <c r="CH161" i="8"/>
  <c r="CG161" i="8"/>
  <c r="CF161" i="8"/>
  <c r="CE161" i="8"/>
  <c r="FA160" i="8"/>
  <c r="EZ160" i="8"/>
  <c r="EY160" i="8"/>
  <c r="EX160" i="8"/>
  <c r="EW160" i="8"/>
  <c r="EV160" i="8"/>
  <c r="EU160" i="8"/>
  <c r="ET160" i="8"/>
  <c r="ES160" i="8"/>
  <c r="ER160" i="8"/>
  <c r="EQ160" i="8"/>
  <c r="EP160" i="8"/>
  <c r="EO160" i="8"/>
  <c r="EN160" i="8"/>
  <c r="EM160" i="8"/>
  <c r="EL160" i="8"/>
  <c r="EK160" i="8"/>
  <c r="EJ160" i="8"/>
  <c r="EI160" i="8"/>
  <c r="EH160" i="8"/>
  <c r="EG160" i="8"/>
  <c r="EF160" i="8"/>
  <c r="EE160" i="8"/>
  <c r="ED160" i="8"/>
  <c r="EC160" i="8"/>
  <c r="EB160" i="8"/>
  <c r="EA160" i="8"/>
  <c r="DZ160" i="8"/>
  <c r="DY160" i="8"/>
  <c r="DX160" i="8"/>
  <c r="DW160" i="8"/>
  <c r="DV160" i="8"/>
  <c r="DU160" i="8"/>
  <c r="DT160" i="8"/>
  <c r="DS160" i="8"/>
  <c r="DR160" i="8"/>
  <c r="DQ160" i="8"/>
  <c r="DP160" i="8"/>
  <c r="DO160" i="8"/>
  <c r="DN160" i="8"/>
  <c r="DM160" i="8"/>
  <c r="DL160" i="8"/>
  <c r="DK160" i="8"/>
  <c r="DJ160" i="8"/>
  <c r="DI160" i="8"/>
  <c r="DH160" i="8"/>
  <c r="DG160" i="8"/>
  <c r="DF160" i="8"/>
  <c r="DE160" i="8"/>
  <c r="DD160" i="8"/>
  <c r="DC160" i="8"/>
  <c r="DB160" i="8"/>
  <c r="DA160" i="8"/>
  <c r="CZ160" i="8"/>
  <c r="CY160" i="8"/>
  <c r="CX160" i="8"/>
  <c r="CW160" i="8"/>
  <c r="CV160" i="8"/>
  <c r="CU160" i="8"/>
  <c r="CT160" i="8"/>
  <c r="CS160" i="8"/>
  <c r="CR160" i="8"/>
  <c r="CQ160" i="8"/>
  <c r="CP160" i="8"/>
  <c r="CO160" i="8"/>
  <c r="CN160" i="8"/>
  <c r="CM160" i="8"/>
  <c r="CL160" i="8"/>
  <c r="CK160" i="8"/>
  <c r="CJ160" i="8"/>
  <c r="CI160" i="8"/>
  <c r="CH160" i="8"/>
  <c r="CG160" i="8"/>
  <c r="CF160" i="8"/>
  <c r="CE160" i="8"/>
  <c r="FA159" i="8"/>
  <c r="EZ159" i="8"/>
  <c r="EY159" i="8"/>
  <c r="EX159" i="8"/>
  <c r="EW159" i="8"/>
  <c r="EV159" i="8"/>
  <c r="EU159" i="8"/>
  <c r="ET159" i="8"/>
  <c r="ES159" i="8"/>
  <c r="ER159" i="8"/>
  <c r="EQ159" i="8"/>
  <c r="EP159" i="8"/>
  <c r="EO159" i="8"/>
  <c r="EN159" i="8"/>
  <c r="EM159" i="8"/>
  <c r="EL159" i="8"/>
  <c r="EK159" i="8"/>
  <c r="EJ159" i="8"/>
  <c r="EI159" i="8"/>
  <c r="EH159" i="8"/>
  <c r="EG159" i="8"/>
  <c r="EF159" i="8"/>
  <c r="EE159" i="8"/>
  <c r="ED159" i="8"/>
  <c r="EC159" i="8"/>
  <c r="EB159" i="8"/>
  <c r="EA159" i="8"/>
  <c r="DZ159" i="8"/>
  <c r="DY159" i="8"/>
  <c r="DX159" i="8"/>
  <c r="DW159" i="8"/>
  <c r="DV159" i="8"/>
  <c r="DU159" i="8"/>
  <c r="DT159" i="8"/>
  <c r="DS159" i="8"/>
  <c r="DR159" i="8"/>
  <c r="DQ159" i="8"/>
  <c r="DP159" i="8"/>
  <c r="DO159" i="8"/>
  <c r="DN159" i="8"/>
  <c r="DM159" i="8"/>
  <c r="DL159" i="8"/>
  <c r="DK159" i="8"/>
  <c r="DJ159" i="8"/>
  <c r="DI159" i="8"/>
  <c r="DH159" i="8"/>
  <c r="DG159" i="8"/>
  <c r="DF159" i="8"/>
  <c r="DE159" i="8"/>
  <c r="DD159" i="8"/>
  <c r="DC159" i="8"/>
  <c r="DB159" i="8"/>
  <c r="DA159" i="8"/>
  <c r="CZ159" i="8"/>
  <c r="CY159" i="8"/>
  <c r="CX159" i="8"/>
  <c r="CW159" i="8"/>
  <c r="CV159" i="8"/>
  <c r="CU159" i="8"/>
  <c r="CT159" i="8"/>
  <c r="CS159" i="8"/>
  <c r="CR159" i="8"/>
  <c r="CQ159" i="8"/>
  <c r="CP159" i="8"/>
  <c r="CO159" i="8"/>
  <c r="CN159" i="8"/>
  <c r="CM159" i="8"/>
  <c r="CL159" i="8"/>
  <c r="CK159" i="8"/>
  <c r="CJ159" i="8"/>
  <c r="CI159" i="8"/>
  <c r="CH159" i="8"/>
  <c r="CG159" i="8"/>
  <c r="CF159" i="8"/>
  <c r="CE159" i="8"/>
  <c r="FA158" i="8"/>
  <c r="EZ158" i="8"/>
  <c r="EY158" i="8"/>
  <c r="EX158" i="8"/>
  <c r="EW158" i="8"/>
  <c r="EV158" i="8"/>
  <c r="EU158" i="8"/>
  <c r="ET158" i="8"/>
  <c r="ES158" i="8"/>
  <c r="ER158" i="8"/>
  <c r="EQ158" i="8"/>
  <c r="EP158" i="8"/>
  <c r="EO158" i="8"/>
  <c r="EN158" i="8"/>
  <c r="EM158" i="8"/>
  <c r="EL158" i="8"/>
  <c r="EK158" i="8"/>
  <c r="EJ158" i="8"/>
  <c r="EI158" i="8"/>
  <c r="EH158" i="8"/>
  <c r="EG158" i="8"/>
  <c r="EF158" i="8"/>
  <c r="EE158" i="8"/>
  <c r="ED158" i="8"/>
  <c r="EC158" i="8"/>
  <c r="EB158" i="8"/>
  <c r="EA158" i="8"/>
  <c r="DZ158" i="8"/>
  <c r="DY158" i="8"/>
  <c r="DX158" i="8"/>
  <c r="DW158" i="8"/>
  <c r="DV158" i="8"/>
  <c r="DU158" i="8"/>
  <c r="DT158" i="8"/>
  <c r="DS158" i="8"/>
  <c r="DR158" i="8"/>
  <c r="DQ158" i="8"/>
  <c r="DP158" i="8"/>
  <c r="DO158" i="8"/>
  <c r="DN158" i="8"/>
  <c r="DM158" i="8"/>
  <c r="DL158" i="8"/>
  <c r="DK158" i="8"/>
  <c r="DJ158" i="8"/>
  <c r="DI158" i="8"/>
  <c r="DH158" i="8"/>
  <c r="DG158" i="8"/>
  <c r="DF158" i="8"/>
  <c r="DE158" i="8"/>
  <c r="DD158" i="8"/>
  <c r="DC158" i="8"/>
  <c r="DB158" i="8"/>
  <c r="DA158" i="8"/>
  <c r="CZ158" i="8"/>
  <c r="CY158" i="8"/>
  <c r="CX158" i="8"/>
  <c r="CW158" i="8"/>
  <c r="CV158" i="8"/>
  <c r="CU158" i="8"/>
  <c r="CT158" i="8"/>
  <c r="CS158" i="8"/>
  <c r="CR158" i="8"/>
  <c r="CQ158" i="8"/>
  <c r="CP158" i="8"/>
  <c r="CO158" i="8"/>
  <c r="CN158" i="8"/>
  <c r="CM158" i="8"/>
  <c r="CL158" i="8"/>
  <c r="CK158" i="8"/>
  <c r="CJ158" i="8"/>
  <c r="CI158" i="8"/>
  <c r="CH158" i="8"/>
  <c r="CG158" i="8"/>
  <c r="CF158" i="8"/>
  <c r="CE158" i="8"/>
  <c r="FA157" i="8"/>
  <c r="EZ157" i="8"/>
  <c r="EY157" i="8"/>
  <c r="EX157" i="8"/>
  <c r="EW157" i="8"/>
  <c r="EV157" i="8"/>
  <c r="EU157" i="8"/>
  <c r="ET157" i="8"/>
  <c r="ES157" i="8"/>
  <c r="ER157" i="8"/>
  <c r="EQ157" i="8"/>
  <c r="EP157" i="8"/>
  <c r="EO157" i="8"/>
  <c r="EN157" i="8"/>
  <c r="EM157" i="8"/>
  <c r="EL157" i="8"/>
  <c r="EK157" i="8"/>
  <c r="EJ157" i="8"/>
  <c r="EI157" i="8"/>
  <c r="EH157" i="8"/>
  <c r="EG157" i="8"/>
  <c r="EF157" i="8"/>
  <c r="EE157" i="8"/>
  <c r="ED157" i="8"/>
  <c r="EC157" i="8"/>
  <c r="EB157" i="8"/>
  <c r="EA157" i="8"/>
  <c r="DZ157" i="8"/>
  <c r="DY157" i="8"/>
  <c r="DX157" i="8"/>
  <c r="DW157" i="8"/>
  <c r="DV157" i="8"/>
  <c r="DU157" i="8"/>
  <c r="DT157" i="8"/>
  <c r="DS157" i="8"/>
  <c r="DR157" i="8"/>
  <c r="DQ157" i="8"/>
  <c r="DP157" i="8"/>
  <c r="DO157" i="8"/>
  <c r="DN157" i="8"/>
  <c r="DM157" i="8"/>
  <c r="DL157" i="8"/>
  <c r="DK157" i="8"/>
  <c r="DJ157" i="8"/>
  <c r="DI157" i="8"/>
  <c r="DH157" i="8"/>
  <c r="DG157" i="8"/>
  <c r="DF157" i="8"/>
  <c r="DE157" i="8"/>
  <c r="DD157" i="8"/>
  <c r="DC157" i="8"/>
  <c r="DB157" i="8"/>
  <c r="DA157" i="8"/>
  <c r="CZ157" i="8"/>
  <c r="CY157" i="8"/>
  <c r="CX157" i="8"/>
  <c r="CW157" i="8"/>
  <c r="CV157" i="8"/>
  <c r="CU157" i="8"/>
  <c r="CT157" i="8"/>
  <c r="CS157" i="8"/>
  <c r="CR157" i="8"/>
  <c r="CQ157" i="8"/>
  <c r="CP157" i="8"/>
  <c r="CO157" i="8"/>
  <c r="CN157" i="8"/>
  <c r="CM157" i="8"/>
  <c r="CL157" i="8"/>
  <c r="CK157" i="8"/>
  <c r="CJ157" i="8"/>
  <c r="CI157" i="8"/>
  <c r="CH157" i="8"/>
  <c r="CG157" i="8"/>
  <c r="CF157" i="8"/>
  <c r="CE157" i="8"/>
  <c r="FA156" i="8"/>
  <c r="EZ156" i="8"/>
  <c r="EY156" i="8"/>
  <c r="EX156" i="8"/>
  <c r="EW156" i="8"/>
  <c r="EV156" i="8"/>
  <c r="EU156" i="8"/>
  <c r="ET156" i="8"/>
  <c r="ES156" i="8"/>
  <c r="ER156" i="8"/>
  <c r="EQ156" i="8"/>
  <c r="EP156" i="8"/>
  <c r="EO156" i="8"/>
  <c r="EN156" i="8"/>
  <c r="EM156" i="8"/>
  <c r="EL156" i="8"/>
  <c r="EK156" i="8"/>
  <c r="EJ156" i="8"/>
  <c r="EI156" i="8"/>
  <c r="EH156" i="8"/>
  <c r="EG156" i="8"/>
  <c r="EF156" i="8"/>
  <c r="EE156" i="8"/>
  <c r="ED156" i="8"/>
  <c r="EC156" i="8"/>
  <c r="EB156" i="8"/>
  <c r="EA156" i="8"/>
  <c r="DZ156" i="8"/>
  <c r="DY156" i="8"/>
  <c r="DX156" i="8"/>
  <c r="DW156" i="8"/>
  <c r="DV156" i="8"/>
  <c r="DU156" i="8"/>
  <c r="DT156" i="8"/>
  <c r="DS156" i="8"/>
  <c r="DR156" i="8"/>
  <c r="DQ156" i="8"/>
  <c r="DP156" i="8"/>
  <c r="DO156" i="8"/>
  <c r="DN156" i="8"/>
  <c r="DM156" i="8"/>
  <c r="DL156" i="8"/>
  <c r="DK156" i="8"/>
  <c r="DJ156" i="8"/>
  <c r="DI156" i="8"/>
  <c r="DH156" i="8"/>
  <c r="DG156" i="8"/>
  <c r="DF156" i="8"/>
  <c r="DE156" i="8"/>
  <c r="DD156" i="8"/>
  <c r="DC156" i="8"/>
  <c r="DB156" i="8"/>
  <c r="DA156" i="8"/>
  <c r="CZ156" i="8"/>
  <c r="CY156" i="8"/>
  <c r="CX156" i="8"/>
  <c r="CW156" i="8"/>
  <c r="CV156" i="8"/>
  <c r="CU156" i="8"/>
  <c r="CT156" i="8"/>
  <c r="CS156" i="8"/>
  <c r="CR156" i="8"/>
  <c r="CQ156" i="8"/>
  <c r="CP156" i="8"/>
  <c r="CO156" i="8"/>
  <c r="CN156" i="8"/>
  <c r="CM156" i="8"/>
  <c r="CL156" i="8"/>
  <c r="CK156" i="8"/>
  <c r="CJ156" i="8"/>
  <c r="CI156" i="8"/>
  <c r="CH156" i="8"/>
  <c r="CG156" i="8"/>
  <c r="CF156" i="8"/>
  <c r="CE156" i="8"/>
  <c r="FA155" i="8"/>
  <c r="EZ155" i="8"/>
  <c r="EY155" i="8"/>
  <c r="EX155" i="8"/>
  <c r="EW155" i="8"/>
  <c r="EV155" i="8"/>
  <c r="EU155" i="8"/>
  <c r="ET155" i="8"/>
  <c r="ES155" i="8"/>
  <c r="ER155" i="8"/>
  <c r="EQ155" i="8"/>
  <c r="EP155" i="8"/>
  <c r="EO155" i="8"/>
  <c r="EN155" i="8"/>
  <c r="EM155" i="8"/>
  <c r="EL155" i="8"/>
  <c r="EK155" i="8"/>
  <c r="EJ155" i="8"/>
  <c r="EI155" i="8"/>
  <c r="EH155" i="8"/>
  <c r="EG155" i="8"/>
  <c r="EF155" i="8"/>
  <c r="EE155" i="8"/>
  <c r="ED155" i="8"/>
  <c r="EC155" i="8"/>
  <c r="EB155" i="8"/>
  <c r="EA155" i="8"/>
  <c r="DZ155" i="8"/>
  <c r="DY155" i="8"/>
  <c r="DX155" i="8"/>
  <c r="DW155" i="8"/>
  <c r="DV155" i="8"/>
  <c r="DU155" i="8"/>
  <c r="DT155" i="8"/>
  <c r="DS155" i="8"/>
  <c r="DR155" i="8"/>
  <c r="DQ155" i="8"/>
  <c r="DP155" i="8"/>
  <c r="DO155" i="8"/>
  <c r="DN155" i="8"/>
  <c r="DM155" i="8"/>
  <c r="DL155" i="8"/>
  <c r="DK155" i="8"/>
  <c r="DJ155" i="8"/>
  <c r="DI155" i="8"/>
  <c r="DH155" i="8"/>
  <c r="DG155" i="8"/>
  <c r="DF155" i="8"/>
  <c r="DE155" i="8"/>
  <c r="DD155" i="8"/>
  <c r="DC155" i="8"/>
  <c r="DB155" i="8"/>
  <c r="DA155" i="8"/>
  <c r="CZ155" i="8"/>
  <c r="CY155" i="8"/>
  <c r="CX155" i="8"/>
  <c r="CW155" i="8"/>
  <c r="CV155" i="8"/>
  <c r="CU155" i="8"/>
  <c r="CT155" i="8"/>
  <c r="CS155" i="8"/>
  <c r="CR155" i="8"/>
  <c r="CQ155" i="8"/>
  <c r="CP155" i="8"/>
  <c r="CO155" i="8"/>
  <c r="CN155" i="8"/>
  <c r="CM155" i="8"/>
  <c r="CL155" i="8"/>
  <c r="CK155" i="8"/>
  <c r="CJ155" i="8"/>
  <c r="CI155" i="8"/>
  <c r="CH155" i="8"/>
  <c r="CG155" i="8"/>
  <c r="CF155" i="8"/>
  <c r="CE155" i="8"/>
  <c r="FA154" i="8"/>
  <c r="EZ154" i="8"/>
  <c r="EY154" i="8"/>
  <c r="EX154" i="8"/>
  <c r="EW154" i="8"/>
  <c r="EV154" i="8"/>
  <c r="EU154" i="8"/>
  <c r="ET154" i="8"/>
  <c r="ES154" i="8"/>
  <c r="ER154" i="8"/>
  <c r="EQ154" i="8"/>
  <c r="EP154" i="8"/>
  <c r="EO154" i="8"/>
  <c r="EN154" i="8"/>
  <c r="EM154" i="8"/>
  <c r="EL154" i="8"/>
  <c r="EK154" i="8"/>
  <c r="EJ154" i="8"/>
  <c r="EI154" i="8"/>
  <c r="EH154" i="8"/>
  <c r="EG154" i="8"/>
  <c r="EF154" i="8"/>
  <c r="EE154" i="8"/>
  <c r="ED154" i="8"/>
  <c r="EC154" i="8"/>
  <c r="EB154" i="8"/>
  <c r="EA154" i="8"/>
  <c r="DZ154" i="8"/>
  <c r="DY154" i="8"/>
  <c r="DX154" i="8"/>
  <c r="DW154" i="8"/>
  <c r="DV154" i="8"/>
  <c r="DU154" i="8"/>
  <c r="DT154" i="8"/>
  <c r="DS154" i="8"/>
  <c r="DR154" i="8"/>
  <c r="DQ154" i="8"/>
  <c r="DP154" i="8"/>
  <c r="DO154" i="8"/>
  <c r="DN154" i="8"/>
  <c r="DM154" i="8"/>
  <c r="DL154" i="8"/>
  <c r="DK154" i="8"/>
  <c r="DJ154" i="8"/>
  <c r="DI154" i="8"/>
  <c r="DH154" i="8"/>
  <c r="DG154" i="8"/>
  <c r="DF154" i="8"/>
  <c r="DE154" i="8"/>
  <c r="DD154" i="8"/>
  <c r="DC154" i="8"/>
  <c r="DB154" i="8"/>
  <c r="DA154" i="8"/>
  <c r="CZ154" i="8"/>
  <c r="CY154" i="8"/>
  <c r="CX154" i="8"/>
  <c r="CW154" i="8"/>
  <c r="CV154" i="8"/>
  <c r="CU154" i="8"/>
  <c r="CT154" i="8"/>
  <c r="CS154" i="8"/>
  <c r="CR154" i="8"/>
  <c r="CQ154" i="8"/>
  <c r="CP154" i="8"/>
  <c r="CO154" i="8"/>
  <c r="CN154" i="8"/>
  <c r="CM154" i="8"/>
  <c r="CL154" i="8"/>
  <c r="CK154" i="8"/>
  <c r="CJ154" i="8"/>
  <c r="CI154" i="8"/>
  <c r="CH154" i="8"/>
  <c r="CG154" i="8"/>
  <c r="CF154" i="8"/>
  <c r="CE154" i="8"/>
  <c r="FA153" i="8"/>
  <c r="EZ153" i="8"/>
  <c r="EY153" i="8"/>
  <c r="EX153" i="8"/>
  <c r="EW153" i="8"/>
  <c r="EV153" i="8"/>
  <c r="EU153" i="8"/>
  <c r="ET153" i="8"/>
  <c r="ES153" i="8"/>
  <c r="ER153" i="8"/>
  <c r="EQ153" i="8"/>
  <c r="EP153" i="8"/>
  <c r="EO153" i="8"/>
  <c r="EN153" i="8"/>
  <c r="EM153" i="8"/>
  <c r="EL153" i="8"/>
  <c r="EK153" i="8"/>
  <c r="EJ153" i="8"/>
  <c r="EI153" i="8"/>
  <c r="EH153" i="8"/>
  <c r="EG153" i="8"/>
  <c r="EF153" i="8"/>
  <c r="EE153" i="8"/>
  <c r="ED153" i="8"/>
  <c r="EC153" i="8"/>
  <c r="EB153" i="8"/>
  <c r="EA153" i="8"/>
  <c r="DZ153" i="8"/>
  <c r="DY153" i="8"/>
  <c r="DX153" i="8"/>
  <c r="DW153" i="8"/>
  <c r="DV153" i="8"/>
  <c r="DU153" i="8"/>
  <c r="DT153" i="8"/>
  <c r="DS153" i="8"/>
  <c r="DR153" i="8"/>
  <c r="DQ153" i="8"/>
  <c r="DP153" i="8"/>
  <c r="DO153" i="8"/>
  <c r="DN153" i="8"/>
  <c r="DM153" i="8"/>
  <c r="DL153" i="8"/>
  <c r="DK153" i="8"/>
  <c r="DJ153" i="8"/>
  <c r="DI153" i="8"/>
  <c r="DH153" i="8"/>
  <c r="DG153" i="8"/>
  <c r="DF153" i="8"/>
  <c r="DE153" i="8"/>
  <c r="DD153" i="8"/>
  <c r="DC153" i="8"/>
  <c r="DB153" i="8"/>
  <c r="DA153" i="8"/>
  <c r="CZ153" i="8"/>
  <c r="CY153" i="8"/>
  <c r="CX153" i="8"/>
  <c r="CW153" i="8"/>
  <c r="CV153" i="8"/>
  <c r="CU153" i="8"/>
  <c r="CT153" i="8"/>
  <c r="CS153" i="8"/>
  <c r="CR153" i="8"/>
  <c r="CQ153" i="8"/>
  <c r="CP153" i="8"/>
  <c r="CO153" i="8"/>
  <c r="CN153" i="8"/>
  <c r="CM153" i="8"/>
  <c r="CL153" i="8"/>
  <c r="CK153" i="8"/>
  <c r="CJ153" i="8"/>
  <c r="CI153" i="8"/>
  <c r="CH153" i="8"/>
  <c r="CG153" i="8"/>
  <c r="CF153" i="8"/>
  <c r="CE153" i="8"/>
  <c r="FA152" i="8"/>
  <c r="EZ152" i="8"/>
  <c r="EY152" i="8"/>
  <c r="EX152" i="8"/>
  <c r="EW152" i="8"/>
  <c r="EV152" i="8"/>
  <c r="EU152" i="8"/>
  <c r="ET152" i="8"/>
  <c r="ES152" i="8"/>
  <c r="ER152" i="8"/>
  <c r="EQ152" i="8"/>
  <c r="EP152" i="8"/>
  <c r="EO152" i="8"/>
  <c r="EN152" i="8"/>
  <c r="EM152" i="8"/>
  <c r="EL152" i="8"/>
  <c r="EK152" i="8"/>
  <c r="EJ152" i="8"/>
  <c r="EI152" i="8"/>
  <c r="EH152" i="8"/>
  <c r="EG152" i="8"/>
  <c r="EF152" i="8"/>
  <c r="EE152" i="8"/>
  <c r="ED152" i="8"/>
  <c r="EC152" i="8"/>
  <c r="EB152" i="8"/>
  <c r="EA152" i="8"/>
  <c r="DZ152" i="8"/>
  <c r="DY152" i="8"/>
  <c r="DX152" i="8"/>
  <c r="DW152" i="8"/>
  <c r="DV152" i="8"/>
  <c r="DU152" i="8"/>
  <c r="DT152" i="8"/>
  <c r="DS152" i="8"/>
  <c r="DR152" i="8"/>
  <c r="DQ152" i="8"/>
  <c r="DP152" i="8"/>
  <c r="DO152" i="8"/>
  <c r="DN152" i="8"/>
  <c r="DM152" i="8"/>
  <c r="DL152" i="8"/>
  <c r="DK152" i="8"/>
  <c r="DJ152" i="8"/>
  <c r="DI152" i="8"/>
  <c r="DH152" i="8"/>
  <c r="DG152" i="8"/>
  <c r="DF152" i="8"/>
  <c r="DE152" i="8"/>
  <c r="DD152" i="8"/>
  <c r="DC152" i="8"/>
  <c r="DB152" i="8"/>
  <c r="DA152" i="8"/>
  <c r="CZ152" i="8"/>
  <c r="CY152" i="8"/>
  <c r="CX152" i="8"/>
  <c r="CW152" i="8"/>
  <c r="CV152" i="8"/>
  <c r="CU152" i="8"/>
  <c r="CT152" i="8"/>
  <c r="CS152" i="8"/>
  <c r="CR152" i="8"/>
  <c r="CQ152" i="8"/>
  <c r="CP152" i="8"/>
  <c r="CO152" i="8"/>
  <c r="CN152" i="8"/>
  <c r="CM152" i="8"/>
  <c r="CL152" i="8"/>
  <c r="CK152" i="8"/>
  <c r="CJ152" i="8"/>
  <c r="CI152" i="8"/>
  <c r="CH152" i="8"/>
  <c r="CG152" i="8"/>
  <c r="CF152" i="8"/>
  <c r="CE152" i="8"/>
  <c r="FA151" i="8"/>
  <c r="EZ151" i="8"/>
  <c r="EY151" i="8"/>
  <c r="EX151" i="8"/>
  <c r="EW151" i="8"/>
  <c r="EV151" i="8"/>
  <c r="EU151" i="8"/>
  <c r="ET151" i="8"/>
  <c r="ES151" i="8"/>
  <c r="ER151" i="8"/>
  <c r="EQ151" i="8"/>
  <c r="EP151" i="8"/>
  <c r="EO151" i="8"/>
  <c r="EN151" i="8"/>
  <c r="EM151" i="8"/>
  <c r="EL151" i="8"/>
  <c r="EK151" i="8"/>
  <c r="EJ151" i="8"/>
  <c r="EI151" i="8"/>
  <c r="EH151" i="8"/>
  <c r="EG151" i="8"/>
  <c r="EF151" i="8"/>
  <c r="EE151" i="8"/>
  <c r="ED151" i="8"/>
  <c r="EC151" i="8"/>
  <c r="EB151" i="8"/>
  <c r="EA151" i="8"/>
  <c r="DZ151" i="8"/>
  <c r="DY151" i="8"/>
  <c r="DX151" i="8"/>
  <c r="DW151" i="8"/>
  <c r="DV151" i="8"/>
  <c r="DU151" i="8"/>
  <c r="DT151" i="8"/>
  <c r="DS151" i="8"/>
  <c r="DR151" i="8"/>
  <c r="DQ151" i="8"/>
  <c r="DP151" i="8"/>
  <c r="DO151" i="8"/>
  <c r="DN151" i="8"/>
  <c r="DM151" i="8"/>
  <c r="DL151" i="8"/>
  <c r="DK151" i="8"/>
  <c r="DJ151" i="8"/>
  <c r="DI151" i="8"/>
  <c r="DH151" i="8"/>
  <c r="DG151" i="8"/>
  <c r="DF151" i="8"/>
  <c r="DE151" i="8"/>
  <c r="DD151" i="8"/>
  <c r="DC151" i="8"/>
  <c r="DB151" i="8"/>
  <c r="DA151" i="8"/>
  <c r="CZ151" i="8"/>
  <c r="CY151" i="8"/>
  <c r="CX151" i="8"/>
  <c r="CW151" i="8"/>
  <c r="CV151" i="8"/>
  <c r="CU151" i="8"/>
  <c r="CT151" i="8"/>
  <c r="CS151" i="8"/>
  <c r="CR151" i="8"/>
  <c r="CQ151" i="8"/>
  <c r="CP151" i="8"/>
  <c r="CO151" i="8"/>
  <c r="CN151" i="8"/>
  <c r="CM151" i="8"/>
  <c r="CL151" i="8"/>
  <c r="CK151" i="8"/>
  <c r="CJ151" i="8"/>
  <c r="CI151" i="8"/>
  <c r="CH151" i="8"/>
  <c r="CG151" i="8"/>
  <c r="CF151" i="8"/>
  <c r="CE151" i="8"/>
  <c r="FA150" i="8"/>
  <c r="EZ150" i="8"/>
  <c r="EY150" i="8"/>
  <c r="EX150" i="8"/>
  <c r="EW150" i="8"/>
  <c r="EV150" i="8"/>
  <c r="EU150" i="8"/>
  <c r="ET150" i="8"/>
  <c r="ES150" i="8"/>
  <c r="ER150" i="8"/>
  <c r="EQ150" i="8"/>
  <c r="EP150" i="8"/>
  <c r="EO150" i="8"/>
  <c r="EN150" i="8"/>
  <c r="EM150" i="8"/>
  <c r="EL150" i="8"/>
  <c r="EK150" i="8"/>
  <c r="EJ150" i="8"/>
  <c r="EI150" i="8"/>
  <c r="EH150" i="8"/>
  <c r="EG150" i="8"/>
  <c r="EF150" i="8"/>
  <c r="EE150" i="8"/>
  <c r="ED150" i="8"/>
  <c r="EC150" i="8"/>
  <c r="EB150" i="8"/>
  <c r="EA150" i="8"/>
  <c r="DZ150" i="8"/>
  <c r="DY150" i="8"/>
  <c r="DX150" i="8"/>
  <c r="DW150" i="8"/>
  <c r="DV150" i="8"/>
  <c r="DU150" i="8"/>
  <c r="DT150" i="8"/>
  <c r="DS150" i="8"/>
  <c r="DR150" i="8"/>
  <c r="DQ150" i="8"/>
  <c r="DP150" i="8"/>
  <c r="DO150" i="8"/>
  <c r="DN150" i="8"/>
  <c r="DM150" i="8"/>
  <c r="DL150" i="8"/>
  <c r="DK150" i="8"/>
  <c r="DJ150" i="8"/>
  <c r="DI150" i="8"/>
  <c r="DH150" i="8"/>
  <c r="DG150" i="8"/>
  <c r="DF150" i="8"/>
  <c r="DE150" i="8"/>
  <c r="DD150" i="8"/>
  <c r="DC150" i="8"/>
  <c r="DB150" i="8"/>
  <c r="DA150" i="8"/>
  <c r="CZ150" i="8"/>
  <c r="CY150" i="8"/>
  <c r="CX150" i="8"/>
  <c r="CW150" i="8"/>
  <c r="CV150" i="8"/>
  <c r="CU150" i="8"/>
  <c r="CT150" i="8"/>
  <c r="CS150" i="8"/>
  <c r="CR150" i="8"/>
  <c r="CQ150" i="8"/>
  <c r="CP150" i="8"/>
  <c r="CO150" i="8"/>
  <c r="CN150" i="8"/>
  <c r="CM150" i="8"/>
  <c r="CL150" i="8"/>
  <c r="CK150" i="8"/>
  <c r="CJ150" i="8"/>
  <c r="CI150" i="8"/>
  <c r="CH150" i="8"/>
  <c r="CG150" i="8"/>
  <c r="CF150" i="8"/>
  <c r="CE150" i="8"/>
  <c r="FA149" i="8"/>
  <c r="EZ149" i="8"/>
  <c r="EY149" i="8"/>
  <c r="EX149" i="8"/>
  <c r="EW149" i="8"/>
  <c r="EV149" i="8"/>
  <c r="EU149" i="8"/>
  <c r="ET149" i="8"/>
  <c r="ES149" i="8"/>
  <c r="ER149" i="8"/>
  <c r="EQ149" i="8"/>
  <c r="EP149" i="8"/>
  <c r="EO149" i="8"/>
  <c r="EN149" i="8"/>
  <c r="EM149" i="8"/>
  <c r="EL149" i="8"/>
  <c r="EK149" i="8"/>
  <c r="EJ149" i="8"/>
  <c r="EI149" i="8"/>
  <c r="EH149" i="8"/>
  <c r="EG149" i="8"/>
  <c r="EF149" i="8"/>
  <c r="EE149" i="8"/>
  <c r="ED149" i="8"/>
  <c r="EC149" i="8"/>
  <c r="EB149" i="8"/>
  <c r="EA149" i="8"/>
  <c r="DZ149" i="8"/>
  <c r="DY149" i="8"/>
  <c r="DX149" i="8"/>
  <c r="DW149" i="8"/>
  <c r="DV149" i="8"/>
  <c r="DU149" i="8"/>
  <c r="DT149" i="8"/>
  <c r="DS149" i="8"/>
  <c r="DR149" i="8"/>
  <c r="DQ149" i="8"/>
  <c r="DP149" i="8"/>
  <c r="DO149" i="8"/>
  <c r="DN149" i="8"/>
  <c r="DM149" i="8"/>
  <c r="DL149" i="8"/>
  <c r="DK149" i="8"/>
  <c r="DJ149" i="8"/>
  <c r="DI149" i="8"/>
  <c r="DH149" i="8"/>
  <c r="DG149" i="8"/>
  <c r="DF149" i="8"/>
  <c r="DE149" i="8"/>
  <c r="DD149" i="8"/>
  <c r="DC149" i="8"/>
  <c r="DB149" i="8"/>
  <c r="DA149" i="8"/>
  <c r="CZ149" i="8"/>
  <c r="CY149" i="8"/>
  <c r="CX149" i="8"/>
  <c r="CW149" i="8"/>
  <c r="CV149" i="8"/>
  <c r="CU149" i="8"/>
  <c r="CT149" i="8"/>
  <c r="CS149" i="8"/>
  <c r="CR149" i="8"/>
  <c r="CQ149" i="8"/>
  <c r="CP149" i="8"/>
  <c r="CO149" i="8"/>
  <c r="CN149" i="8"/>
  <c r="CM149" i="8"/>
  <c r="CL149" i="8"/>
  <c r="CK149" i="8"/>
  <c r="CJ149" i="8"/>
  <c r="CI149" i="8"/>
  <c r="CH149" i="8"/>
  <c r="CG149" i="8"/>
  <c r="CF149" i="8"/>
  <c r="CE149" i="8"/>
  <c r="FA148" i="8"/>
  <c r="EZ148" i="8"/>
  <c r="EY148" i="8"/>
  <c r="EX148" i="8"/>
  <c r="EW148" i="8"/>
  <c r="EV148" i="8"/>
  <c r="EU148" i="8"/>
  <c r="ET148" i="8"/>
  <c r="ES148" i="8"/>
  <c r="ER148" i="8"/>
  <c r="EQ148" i="8"/>
  <c r="EP148" i="8"/>
  <c r="EO148" i="8"/>
  <c r="EN148" i="8"/>
  <c r="EM148" i="8"/>
  <c r="EL148" i="8"/>
  <c r="EK148" i="8"/>
  <c r="EJ148" i="8"/>
  <c r="EI148" i="8"/>
  <c r="EH148" i="8"/>
  <c r="EG148" i="8"/>
  <c r="EF148" i="8"/>
  <c r="EE148" i="8"/>
  <c r="ED148" i="8"/>
  <c r="EC148" i="8"/>
  <c r="EB148" i="8"/>
  <c r="EA148" i="8"/>
  <c r="DZ148" i="8"/>
  <c r="DY148" i="8"/>
  <c r="DX148" i="8"/>
  <c r="DW148" i="8"/>
  <c r="DV148" i="8"/>
  <c r="DU148" i="8"/>
  <c r="DT148" i="8"/>
  <c r="DS148" i="8"/>
  <c r="DR148" i="8"/>
  <c r="DQ148" i="8"/>
  <c r="DP148" i="8"/>
  <c r="DO148" i="8"/>
  <c r="DN148" i="8"/>
  <c r="DM148" i="8"/>
  <c r="DL148" i="8"/>
  <c r="DK148" i="8"/>
  <c r="DJ148" i="8"/>
  <c r="DI148" i="8"/>
  <c r="DH148" i="8"/>
  <c r="DG148" i="8"/>
  <c r="DF148" i="8"/>
  <c r="DE148" i="8"/>
  <c r="DD148" i="8"/>
  <c r="DC148" i="8"/>
  <c r="DB148" i="8"/>
  <c r="DA148" i="8"/>
  <c r="CZ148" i="8"/>
  <c r="CY148" i="8"/>
  <c r="CX148" i="8"/>
  <c r="CW148" i="8"/>
  <c r="CV148" i="8"/>
  <c r="CU148" i="8"/>
  <c r="CT148" i="8"/>
  <c r="CS148" i="8"/>
  <c r="CR148" i="8"/>
  <c r="CQ148" i="8"/>
  <c r="CP148" i="8"/>
  <c r="CO148" i="8"/>
  <c r="CN148" i="8"/>
  <c r="CM148" i="8"/>
  <c r="CL148" i="8"/>
  <c r="CK148" i="8"/>
  <c r="CJ148" i="8"/>
  <c r="CI148" i="8"/>
  <c r="CH148" i="8"/>
  <c r="CG148" i="8"/>
  <c r="CF148" i="8"/>
  <c r="CE148" i="8"/>
  <c r="FA147" i="8"/>
  <c r="EZ147" i="8"/>
  <c r="EY147" i="8"/>
  <c r="EX147" i="8"/>
  <c r="EW147" i="8"/>
  <c r="EV147" i="8"/>
  <c r="EU147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X147" i="8"/>
  <c r="DW147" i="8"/>
  <c r="DV147" i="8"/>
  <c r="DU147" i="8"/>
  <c r="DT147" i="8"/>
  <c r="DS147" i="8"/>
  <c r="DR147" i="8"/>
  <c r="DQ147" i="8"/>
  <c r="DP147" i="8"/>
  <c r="DO147" i="8"/>
  <c r="DN147" i="8"/>
  <c r="DM147" i="8"/>
  <c r="DL147" i="8"/>
  <c r="DK147" i="8"/>
  <c r="DJ147" i="8"/>
  <c r="DI147" i="8"/>
  <c r="DH147" i="8"/>
  <c r="DG147" i="8"/>
  <c r="DF147" i="8"/>
  <c r="DE147" i="8"/>
  <c r="DD147" i="8"/>
  <c r="DC147" i="8"/>
  <c r="DB147" i="8"/>
  <c r="DA147" i="8"/>
  <c r="CZ147" i="8"/>
  <c r="CY147" i="8"/>
  <c r="CX147" i="8"/>
  <c r="CW147" i="8"/>
  <c r="CV147" i="8"/>
  <c r="CU147" i="8"/>
  <c r="CT147" i="8"/>
  <c r="CS147" i="8"/>
  <c r="CR147" i="8"/>
  <c r="CQ147" i="8"/>
  <c r="CP147" i="8"/>
  <c r="CO147" i="8"/>
  <c r="CN147" i="8"/>
  <c r="CM147" i="8"/>
  <c r="CL147" i="8"/>
  <c r="CK147" i="8"/>
  <c r="CJ147" i="8"/>
  <c r="CI147" i="8"/>
  <c r="CH147" i="8"/>
  <c r="CG147" i="8"/>
  <c r="CF147" i="8"/>
  <c r="CE147" i="8"/>
  <c r="FA146" i="8"/>
  <c r="EZ146" i="8"/>
  <c r="EY146" i="8"/>
  <c r="EX146" i="8"/>
  <c r="EW146" i="8"/>
  <c r="EV146" i="8"/>
  <c r="EU146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X146" i="8"/>
  <c r="DW146" i="8"/>
  <c r="DV146" i="8"/>
  <c r="DU146" i="8"/>
  <c r="DT146" i="8"/>
  <c r="DS146" i="8"/>
  <c r="DR146" i="8"/>
  <c r="DQ146" i="8"/>
  <c r="DP146" i="8"/>
  <c r="DO146" i="8"/>
  <c r="DN146" i="8"/>
  <c r="DM146" i="8"/>
  <c r="DL146" i="8"/>
  <c r="DK146" i="8"/>
  <c r="DJ146" i="8"/>
  <c r="DI146" i="8"/>
  <c r="DH146" i="8"/>
  <c r="DG146" i="8"/>
  <c r="DF146" i="8"/>
  <c r="DE146" i="8"/>
  <c r="DD146" i="8"/>
  <c r="DC146" i="8"/>
  <c r="DB146" i="8"/>
  <c r="DA146" i="8"/>
  <c r="CZ146" i="8"/>
  <c r="CY146" i="8"/>
  <c r="CX146" i="8"/>
  <c r="CW146" i="8"/>
  <c r="CV146" i="8"/>
  <c r="CU146" i="8"/>
  <c r="CT146" i="8"/>
  <c r="CS146" i="8"/>
  <c r="CR146" i="8"/>
  <c r="CQ146" i="8"/>
  <c r="CP146" i="8"/>
  <c r="CO146" i="8"/>
  <c r="CN146" i="8"/>
  <c r="CM146" i="8"/>
  <c r="CL146" i="8"/>
  <c r="CK146" i="8"/>
  <c r="CJ146" i="8"/>
  <c r="CI146" i="8"/>
  <c r="CH146" i="8"/>
  <c r="CG146" i="8"/>
  <c r="CF146" i="8"/>
  <c r="CE146" i="8"/>
  <c r="FA145" i="8"/>
  <c r="EZ145" i="8"/>
  <c r="EY145" i="8"/>
  <c r="EX145" i="8"/>
  <c r="EW145" i="8"/>
  <c r="EV145" i="8"/>
  <c r="EU145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DV145" i="8"/>
  <c r="DU145" i="8"/>
  <c r="DT145" i="8"/>
  <c r="DS145" i="8"/>
  <c r="DR145" i="8"/>
  <c r="DQ145" i="8"/>
  <c r="DP145" i="8"/>
  <c r="DO145" i="8"/>
  <c r="DN145" i="8"/>
  <c r="DM145" i="8"/>
  <c r="DL145" i="8"/>
  <c r="DK145" i="8"/>
  <c r="DJ145" i="8"/>
  <c r="DI145" i="8"/>
  <c r="DH145" i="8"/>
  <c r="DG145" i="8"/>
  <c r="DF145" i="8"/>
  <c r="DE145" i="8"/>
  <c r="DD145" i="8"/>
  <c r="DC145" i="8"/>
  <c r="DB145" i="8"/>
  <c r="DA145" i="8"/>
  <c r="CZ145" i="8"/>
  <c r="CY145" i="8"/>
  <c r="CX145" i="8"/>
  <c r="CW145" i="8"/>
  <c r="CV145" i="8"/>
  <c r="CU145" i="8"/>
  <c r="CT145" i="8"/>
  <c r="CS145" i="8"/>
  <c r="CR145" i="8"/>
  <c r="CQ145" i="8"/>
  <c r="CP145" i="8"/>
  <c r="CO145" i="8"/>
  <c r="CN145" i="8"/>
  <c r="CM145" i="8"/>
  <c r="CL145" i="8"/>
  <c r="CK145" i="8"/>
  <c r="CJ145" i="8"/>
  <c r="CI145" i="8"/>
  <c r="CH145" i="8"/>
  <c r="CG145" i="8"/>
  <c r="CF145" i="8"/>
  <c r="CE145" i="8"/>
  <c r="FA144" i="8"/>
  <c r="EZ144" i="8"/>
  <c r="EY144" i="8"/>
  <c r="EX144" i="8"/>
  <c r="EW144" i="8"/>
  <c r="EV144" i="8"/>
  <c r="EU144" i="8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DV144" i="8"/>
  <c r="DU144" i="8"/>
  <c r="DT144" i="8"/>
  <c r="DS144" i="8"/>
  <c r="DR144" i="8"/>
  <c r="DQ144" i="8"/>
  <c r="DP144" i="8"/>
  <c r="DO144" i="8"/>
  <c r="DN144" i="8"/>
  <c r="DM144" i="8"/>
  <c r="DL144" i="8"/>
  <c r="DK144" i="8"/>
  <c r="DJ144" i="8"/>
  <c r="DI144" i="8"/>
  <c r="DH144" i="8"/>
  <c r="DG144" i="8"/>
  <c r="DF144" i="8"/>
  <c r="DE144" i="8"/>
  <c r="DD144" i="8"/>
  <c r="DC144" i="8"/>
  <c r="DB144" i="8"/>
  <c r="DA144" i="8"/>
  <c r="CZ144" i="8"/>
  <c r="CY144" i="8"/>
  <c r="CX144" i="8"/>
  <c r="CW144" i="8"/>
  <c r="CV144" i="8"/>
  <c r="CU144" i="8"/>
  <c r="CT144" i="8"/>
  <c r="CS144" i="8"/>
  <c r="CR144" i="8"/>
  <c r="CQ144" i="8"/>
  <c r="CP144" i="8"/>
  <c r="CO144" i="8"/>
  <c r="CN144" i="8"/>
  <c r="CM144" i="8"/>
  <c r="CL144" i="8"/>
  <c r="CK144" i="8"/>
  <c r="CJ144" i="8"/>
  <c r="CI144" i="8"/>
  <c r="CH144" i="8"/>
  <c r="CG144" i="8"/>
  <c r="CF144" i="8"/>
  <c r="CE144" i="8"/>
  <c r="FA143" i="8"/>
  <c r="EZ143" i="8"/>
  <c r="EY143" i="8"/>
  <c r="EX143" i="8"/>
  <c r="EW143" i="8"/>
  <c r="EV143" i="8"/>
  <c r="EU143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DV143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I143" i="8"/>
  <c r="DH143" i="8"/>
  <c r="DG143" i="8"/>
  <c r="DF143" i="8"/>
  <c r="DE143" i="8"/>
  <c r="DD143" i="8"/>
  <c r="DC143" i="8"/>
  <c r="DB143" i="8"/>
  <c r="DA143" i="8"/>
  <c r="CZ143" i="8"/>
  <c r="CY143" i="8"/>
  <c r="CX143" i="8"/>
  <c r="CW143" i="8"/>
  <c r="CV143" i="8"/>
  <c r="CU143" i="8"/>
  <c r="CT143" i="8"/>
  <c r="CS143" i="8"/>
  <c r="CR143" i="8"/>
  <c r="CQ143" i="8"/>
  <c r="CP143" i="8"/>
  <c r="CO143" i="8"/>
  <c r="CN143" i="8"/>
  <c r="CM143" i="8"/>
  <c r="CL143" i="8"/>
  <c r="CK143" i="8"/>
  <c r="CJ143" i="8"/>
  <c r="CI143" i="8"/>
  <c r="CH143" i="8"/>
  <c r="CG143" i="8"/>
  <c r="CF143" i="8"/>
  <c r="CE143" i="8"/>
  <c r="FA142" i="8"/>
  <c r="EZ142" i="8"/>
  <c r="EY142" i="8"/>
  <c r="EX142" i="8"/>
  <c r="EW142" i="8"/>
  <c r="EV142" i="8"/>
  <c r="EU142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DV142" i="8"/>
  <c r="DU142" i="8"/>
  <c r="DT142" i="8"/>
  <c r="DS142" i="8"/>
  <c r="DR142" i="8"/>
  <c r="DQ142" i="8"/>
  <c r="DP142" i="8"/>
  <c r="DO142" i="8"/>
  <c r="DN142" i="8"/>
  <c r="DM142" i="8"/>
  <c r="DL142" i="8"/>
  <c r="DK142" i="8"/>
  <c r="DJ142" i="8"/>
  <c r="DI142" i="8"/>
  <c r="DH142" i="8"/>
  <c r="DG142" i="8"/>
  <c r="DF142" i="8"/>
  <c r="DE142" i="8"/>
  <c r="DD142" i="8"/>
  <c r="DC142" i="8"/>
  <c r="DB142" i="8"/>
  <c r="DA142" i="8"/>
  <c r="CZ142" i="8"/>
  <c r="CY142" i="8"/>
  <c r="CX142" i="8"/>
  <c r="CW142" i="8"/>
  <c r="CV142" i="8"/>
  <c r="CU142" i="8"/>
  <c r="CT142" i="8"/>
  <c r="CS142" i="8"/>
  <c r="CR142" i="8"/>
  <c r="CQ142" i="8"/>
  <c r="CP142" i="8"/>
  <c r="CO142" i="8"/>
  <c r="CN142" i="8"/>
  <c r="CM142" i="8"/>
  <c r="CL142" i="8"/>
  <c r="CK142" i="8"/>
  <c r="CJ142" i="8"/>
  <c r="CI142" i="8"/>
  <c r="CH142" i="8"/>
  <c r="CG142" i="8"/>
  <c r="CF142" i="8"/>
  <c r="CE142" i="8"/>
  <c r="FA141" i="8"/>
  <c r="EZ141" i="8"/>
  <c r="EY141" i="8"/>
  <c r="EX141" i="8"/>
  <c r="EW141" i="8"/>
  <c r="EV141" i="8"/>
  <c r="EU141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DV141" i="8"/>
  <c r="DU141" i="8"/>
  <c r="DT141" i="8"/>
  <c r="DS141" i="8"/>
  <c r="DR141" i="8"/>
  <c r="DQ141" i="8"/>
  <c r="DP141" i="8"/>
  <c r="DO141" i="8"/>
  <c r="DN141" i="8"/>
  <c r="DM141" i="8"/>
  <c r="DL141" i="8"/>
  <c r="DK141" i="8"/>
  <c r="DJ141" i="8"/>
  <c r="DI141" i="8"/>
  <c r="DH141" i="8"/>
  <c r="DG141" i="8"/>
  <c r="DF141" i="8"/>
  <c r="DE141" i="8"/>
  <c r="DD141" i="8"/>
  <c r="DC141" i="8"/>
  <c r="DB141" i="8"/>
  <c r="DA141" i="8"/>
  <c r="CZ141" i="8"/>
  <c r="CY141" i="8"/>
  <c r="CX141" i="8"/>
  <c r="CW141" i="8"/>
  <c r="CV141" i="8"/>
  <c r="CU141" i="8"/>
  <c r="CT141" i="8"/>
  <c r="CS141" i="8"/>
  <c r="CR141" i="8"/>
  <c r="CQ141" i="8"/>
  <c r="CP141" i="8"/>
  <c r="CO141" i="8"/>
  <c r="CN141" i="8"/>
  <c r="CM141" i="8"/>
  <c r="CL141" i="8"/>
  <c r="CK141" i="8"/>
  <c r="CJ141" i="8"/>
  <c r="CI141" i="8"/>
  <c r="CH141" i="8"/>
  <c r="CG141" i="8"/>
  <c r="CF141" i="8"/>
  <c r="CE141" i="8"/>
  <c r="FA140" i="8"/>
  <c r="EZ140" i="8"/>
  <c r="EY140" i="8"/>
  <c r="EX140" i="8"/>
  <c r="EW140" i="8"/>
  <c r="EV140" i="8"/>
  <c r="EU140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DV140" i="8"/>
  <c r="DU140" i="8"/>
  <c r="DT140" i="8"/>
  <c r="DS140" i="8"/>
  <c r="DR140" i="8"/>
  <c r="DQ140" i="8"/>
  <c r="DP140" i="8"/>
  <c r="DO140" i="8"/>
  <c r="DN140" i="8"/>
  <c r="DM140" i="8"/>
  <c r="DL140" i="8"/>
  <c r="DK140" i="8"/>
  <c r="DJ140" i="8"/>
  <c r="DI140" i="8"/>
  <c r="DH140" i="8"/>
  <c r="DG140" i="8"/>
  <c r="DF140" i="8"/>
  <c r="DE140" i="8"/>
  <c r="DD140" i="8"/>
  <c r="DC140" i="8"/>
  <c r="DB140" i="8"/>
  <c r="DA140" i="8"/>
  <c r="CZ140" i="8"/>
  <c r="CY140" i="8"/>
  <c r="CX140" i="8"/>
  <c r="CW140" i="8"/>
  <c r="CV140" i="8"/>
  <c r="CU140" i="8"/>
  <c r="CT140" i="8"/>
  <c r="CS140" i="8"/>
  <c r="CR140" i="8"/>
  <c r="CQ140" i="8"/>
  <c r="CP140" i="8"/>
  <c r="CO140" i="8"/>
  <c r="CN140" i="8"/>
  <c r="CM140" i="8"/>
  <c r="CL140" i="8"/>
  <c r="CK140" i="8"/>
  <c r="CJ140" i="8"/>
  <c r="CI140" i="8"/>
  <c r="CH140" i="8"/>
  <c r="CG140" i="8"/>
  <c r="CF140" i="8"/>
  <c r="CE140" i="8"/>
  <c r="FA139" i="8"/>
  <c r="EZ139" i="8"/>
  <c r="EY139" i="8"/>
  <c r="EX139" i="8"/>
  <c r="EW139" i="8"/>
  <c r="EV139" i="8"/>
  <c r="EU139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DV139" i="8"/>
  <c r="DU139" i="8"/>
  <c r="DT139" i="8"/>
  <c r="DS139" i="8"/>
  <c r="DR139" i="8"/>
  <c r="DQ139" i="8"/>
  <c r="DP139" i="8"/>
  <c r="DO139" i="8"/>
  <c r="DN139" i="8"/>
  <c r="DM139" i="8"/>
  <c r="DL139" i="8"/>
  <c r="DK139" i="8"/>
  <c r="DJ139" i="8"/>
  <c r="DI139" i="8"/>
  <c r="DH139" i="8"/>
  <c r="DG139" i="8"/>
  <c r="DF139" i="8"/>
  <c r="DE139" i="8"/>
  <c r="DD139" i="8"/>
  <c r="DC139" i="8"/>
  <c r="DB139" i="8"/>
  <c r="DA139" i="8"/>
  <c r="CZ139" i="8"/>
  <c r="CY139" i="8"/>
  <c r="CX139" i="8"/>
  <c r="CW139" i="8"/>
  <c r="CV139" i="8"/>
  <c r="CU139" i="8"/>
  <c r="CT139" i="8"/>
  <c r="CS139" i="8"/>
  <c r="CR139" i="8"/>
  <c r="CQ139" i="8"/>
  <c r="CP139" i="8"/>
  <c r="CO139" i="8"/>
  <c r="CN139" i="8"/>
  <c r="CM139" i="8"/>
  <c r="CL139" i="8"/>
  <c r="CK139" i="8"/>
  <c r="CJ139" i="8"/>
  <c r="CI139" i="8"/>
  <c r="CH139" i="8"/>
  <c r="CG139" i="8"/>
  <c r="CF139" i="8"/>
  <c r="CE139" i="8"/>
  <c r="FA138" i="8"/>
  <c r="EZ138" i="8"/>
  <c r="EY138" i="8"/>
  <c r="EX138" i="8"/>
  <c r="EW138" i="8"/>
  <c r="EV138" i="8"/>
  <c r="EU138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DV138" i="8"/>
  <c r="DU138" i="8"/>
  <c r="DT138" i="8"/>
  <c r="DS138" i="8"/>
  <c r="DR138" i="8"/>
  <c r="DQ138" i="8"/>
  <c r="DP138" i="8"/>
  <c r="DO138" i="8"/>
  <c r="DN138" i="8"/>
  <c r="DM138" i="8"/>
  <c r="DL138" i="8"/>
  <c r="DK138" i="8"/>
  <c r="DJ138" i="8"/>
  <c r="DI138" i="8"/>
  <c r="DH138" i="8"/>
  <c r="DG138" i="8"/>
  <c r="DF138" i="8"/>
  <c r="DE138" i="8"/>
  <c r="DD138" i="8"/>
  <c r="DC138" i="8"/>
  <c r="DB138" i="8"/>
  <c r="DA138" i="8"/>
  <c r="CZ138" i="8"/>
  <c r="CY138" i="8"/>
  <c r="CX138" i="8"/>
  <c r="CW138" i="8"/>
  <c r="CV138" i="8"/>
  <c r="CU138" i="8"/>
  <c r="CT138" i="8"/>
  <c r="CS138" i="8"/>
  <c r="CR138" i="8"/>
  <c r="CQ138" i="8"/>
  <c r="CP138" i="8"/>
  <c r="CO138" i="8"/>
  <c r="CN138" i="8"/>
  <c r="CM138" i="8"/>
  <c r="CL138" i="8"/>
  <c r="CK138" i="8"/>
  <c r="CJ138" i="8"/>
  <c r="CI138" i="8"/>
  <c r="CH138" i="8"/>
  <c r="CG138" i="8"/>
  <c r="CF138" i="8"/>
  <c r="CE138" i="8"/>
  <c r="FA137" i="8"/>
  <c r="EZ137" i="8"/>
  <c r="EY137" i="8"/>
  <c r="EX137" i="8"/>
  <c r="EW137" i="8"/>
  <c r="EV137" i="8"/>
  <c r="EU137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DV137" i="8"/>
  <c r="DU137" i="8"/>
  <c r="DT137" i="8"/>
  <c r="DS137" i="8"/>
  <c r="DR137" i="8"/>
  <c r="DQ137" i="8"/>
  <c r="DP137" i="8"/>
  <c r="DO137" i="8"/>
  <c r="DN137" i="8"/>
  <c r="DM137" i="8"/>
  <c r="DL137" i="8"/>
  <c r="DK137" i="8"/>
  <c r="DJ137" i="8"/>
  <c r="DI137" i="8"/>
  <c r="DH137" i="8"/>
  <c r="DG137" i="8"/>
  <c r="DF137" i="8"/>
  <c r="DE137" i="8"/>
  <c r="DD137" i="8"/>
  <c r="DC137" i="8"/>
  <c r="DB137" i="8"/>
  <c r="DA137" i="8"/>
  <c r="CZ137" i="8"/>
  <c r="CY137" i="8"/>
  <c r="CX137" i="8"/>
  <c r="CW137" i="8"/>
  <c r="CV137" i="8"/>
  <c r="CU137" i="8"/>
  <c r="CT137" i="8"/>
  <c r="CS137" i="8"/>
  <c r="CR137" i="8"/>
  <c r="CQ137" i="8"/>
  <c r="CP137" i="8"/>
  <c r="CO137" i="8"/>
  <c r="CN137" i="8"/>
  <c r="CM137" i="8"/>
  <c r="CL137" i="8"/>
  <c r="CK137" i="8"/>
  <c r="CJ137" i="8"/>
  <c r="CI137" i="8"/>
  <c r="CH137" i="8"/>
  <c r="CG137" i="8"/>
  <c r="CF137" i="8"/>
  <c r="CE137" i="8"/>
  <c r="FA136" i="8"/>
  <c r="EZ136" i="8"/>
  <c r="EY136" i="8"/>
  <c r="EX136" i="8"/>
  <c r="EW136" i="8"/>
  <c r="EV136" i="8"/>
  <c r="EU136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DV136" i="8"/>
  <c r="DU136" i="8"/>
  <c r="DT136" i="8"/>
  <c r="DS136" i="8"/>
  <c r="DR136" i="8"/>
  <c r="DQ136" i="8"/>
  <c r="DP136" i="8"/>
  <c r="DO136" i="8"/>
  <c r="DN136" i="8"/>
  <c r="DM136" i="8"/>
  <c r="DL136" i="8"/>
  <c r="DK136" i="8"/>
  <c r="DJ136" i="8"/>
  <c r="DI136" i="8"/>
  <c r="DH136" i="8"/>
  <c r="DG136" i="8"/>
  <c r="DF136" i="8"/>
  <c r="DE136" i="8"/>
  <c r="DD136" i="8"/>
  <c r="DC136" i="8"/>
  <c r="DB136" i="8"/>
  <c r="DA136" i="8"/>
  <c r="CZ136" i="8"/>
  <c r="CY136" i="8"/>
  <c r="CX136" i="8"/>
  <c r="CW136" i="8"/>
  <c r="CV136" i="8"/>
  <c r="CU136" i="8"/>
  <c r="CT136" i="8"/>
  <c r="CS136" i="8"/>
  <c r="CR136" i="8"/>
  <c r="CQ136" i="8"/>
  <c r="CP136" i="8"/>
  <c r="CO136" i="8"/>
  <c r="CN136" i="8"/>
  <c r="CM136" i="8"/>
  <c r="CL136" i="8"/>
  <c r="CK136" i="8"/>
  <c r="CJ136" i="8"/>
  <c r="CI136" i="8"/>
  <c r="CH136" i="8"/>
  <c r="CG136" i="8"/>
  <c r="CF136" i="8"/>
  <c r="CE136" i="8"/>
  <c r="FA135" i="8"/>
  <c r="EZ135" i="8"/>
  <c r="EY135" i="8"/>
  <c r="EX135" i="8"/>
  <c r="EW135" i="8"/>
  <c r="EV135" i="8"/>
  <c r="EU135" i="8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DV135" i="8"/>
  <c r="DU135" i="8"/>
  <c r="DT135" i="8"/>
  <c r="DS135" i="8"/>
  <c r="DR135" i="8"/>
  <c r="DQ135" i="8"/>
  <c r="DP135" i="8"/>
  <c r="DO135" i="8"/>
  <c r="DN135" i="8"/>
  <c r="DM135" i="8"/>
  <c r="DL135" i="8"/>
  <c r="DK135" i="8"/>
  <c r="DJ135" i="8"/>
  <c r="DI135" i="8"/>
  <c r="DH135" i="8"/>
  <c r="DG135" i="8"/>
  <c r="DF135" i="8"/>
  <c r="DE135" i="8"/>
  <c r="DD135" i="8"/>
  <c r="DC135" i="8"/>
  <c r="DB135" i="8"/>
  <c r="DA135" i="8"/>
  <c r="CZ135" i="8"/>
  <c r="CY135" i="8"/>
  <c r="CX135" i="8"/>
  <c r="CW135" i="8"/>
  <c r="CV135" i="8"/>
  <c r="CU135" i="8"/>
  <c r="CT135" i="8"/>
  <c r="CS135" i="8"/>
  <c r="CR135" i="8"/>
  <c r="CQ135" i="8"/>
  <c r="CP135" i="8"/>
  <c r="CO135" i="8"/>
  <c r="CN135" i="8"/>
  <c r="CM135" i="8"/>
  <c r="CL135" i="8"/>
  <c r="CK135" i="8"/>
  <c r="CJ135" i="8"/>
  <c r="CI135" i="8"/>
  <c r="CH135" i="8"/>
  <c r="CG135" i="8"/>
  <c r="CF135" i="8"/>
  <c r="CE135" i="8"/>
  <c r="FA134" i="8"/>
  <c r="EZ134" i="8"/>
  <c r="EY134" i="8"/>
  <c r="EX134" i="8"/>
  <c r="EW134" i="8"/>
  <c r="EV134" i="8"/>
  <c r="EU134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DV134" i="8"/>
  <c r="DU134" i="8"/>
  <c r="DT134" i="8"/>
  <c r="DS134" i="8"/>
  <c r="DR134" i="8"/>
  <c r="DQ134" i="8"/>
  <c r="DP134" i="8"/>
  <c r="DO134" i="8"/>
  <c r="DN134" i="8"/>
  <c r="DM134" i="8"/>
  <c r="DL134" i="8"/>
  <c r="DK134" i="8"/>
  <c r="DJ134" i="8"/>
  <c r="DI134" i="8"/>
  <c r="DH134" i="8"/>
  <c r="DG134" i="8"/>
  <c r="DF134" i="8"/>
  <c r="DE134" i="8"/>
  <c r="DD134" i="8"/>
  <c r="DC134" i="8"/>
  <c r="DB134" i="8"/>
  <c r="DA134" i="8"/>
  <c r="CZ134" i="8"/>
  <c r="CY134" i="8"/>
  <c r="CX134" i="8"/>
  <c r="CW134" i="8"/>
  <c r="CV134" i="8"/>
  <c r="CU134" i="8"/>
  <c r="CT134" i="8"/>
  <c r="CS134" i="8"/>
  <c r="CR134" i="8"/>
  <c r="CQ134" i="8"/>
  <c r="CP134" i="8"/>
  <c r="CO134" i="8"/>
  <c r="CN134" i="8"/>
  <c r="CM134" i="8"/>
  <c r="CL134" i="8"/>
  <c r="CK134" i="8"/>
  <c r="CJ134" i="8"/>
  <c r="CI134" i="8"/>
  <c r="CH134" i="8"/>
  <c r="CG134" i="8"/>
  <c r="CF134" i="8"/>
  <c r="CE134" i="8"/>
  <c r="FA133" i="8"/>
  <c r="EZ133" i="8"/>
  <c r="EY133" i="8"/>
  <c r="EX133" i="8"/>
  <c r="EW133" i="8"/>
  <c r="EV133" i="8"/>
  <c r="EU133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DV133" i="8"/>
  <c r="DU133" i="8"/>
  <c r="DT133" i="8"/>
  <c r="DS133" i="8"/>
  <c r="DR133" i="8"/>
  <c r="DQ133" i="8"/>
  <c r="DP133" i="8"/>
  <c r="DO133" i="8"/>
  <c r="DN133" i="8"/>
  <c r="DM133" i="8"/>
  <c r="DL133" i="8"/>
  <c r="DK133" i="8"/>
  <c r="DJ133" i="8"/>
  <c r="DI133" i="8"/>
  <c r="DH133" i="8"/>
  <c r="DG133" i="8"/>
  <c r="DF133" i="8"/>
  <c r="DE133" i="8"/>
  <c r="DD133" i="8"/>
  <c r="DC133" i="8"/>
  <c r="DB133" i="8"/>
  <c r="DA133" i="8"/>
  <c r="CZ133" i="8"/>
  <c r="CY133" i="8"/>
  <c r="CX133" i="8"/>
  <c r="CW133" i="8"/>
  <c r="CV133" i="8"/>
  <c r="CU133" i="8"/>
  <c r="CT133" i="8"/>
  <c r="CS133" i="8"/>
  <c r="CR133" i="8"/>
  <c r="CQ133" i="8"/>
  <c r="CP133" i="8"/>
  <c r="CO133" i="8"/>
  <c r="CN133" i="8"/>
  <c r="CM133" i="8"/>
  <c r="CL133" i="8"/>
  <c r="CK133" i="8"/>
  <c r="CJ133" i="8"/>
  <c r="CI133" i="8"/>
  <c r="CH133" i="8"/>
  <c r="CG133" i="8"/>
  <c r="CF133" i="8"/>
  <c r="CE133" i="8"/>
  <c r="FA132" i="8"/>
  <c r="EZ132" i="8"/>
  <c r="EY132" i="8"/>
  <c r="EX132" i="8"/>
  <c r="EW132" i="8"/>
  <c r="EV132" i="8"/>
  <c r="EU132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DV132" i="8"/>
  <c r="DU132" i="8"/>
  <c r="DT132" i="8"/>
  <c r="DS132" i="8"/>
  <c r="DR132" i="8"/>
  <c r="DQ132" i="8"/>
  <c r="DP132" i="8"/>
  <c r="DO132" i="8"/>
  <c r="DN132" i="8"/>
  <c r="DM132" i="8"/>
  <c r="DL132" i="8"/>
  <c r="DK132" i="8"/>
  <c r="DJ132" i="8"/>
  <c r="DI132" i="8"/>
  <c r="DH132" i="8"/>
  <c r="DG132" i="8"/>
  <c r="DF132" i="8"/>
  <c r="DE132" i="8"/>
  <c r="DD132" i="8"/>
  <c r="DC132" i="8"/>
  <c r="DB132" i="8"/>
  <c r="DA132" i="8"/>
  <c r="CZ132" i="8"/>
  <c r="CY132" i="8"/>
  <c r="CX132" i="8"/>
  <c r="CW132" i="8"/>
  <c r="CV132" i="8"/>
  <c r="CU132" i="8"/>
  <c r="CT132" i="8"/>
  <c r="CS132" i="8"/>
  <c r="CR132" i="8"/>
  <c r="CQ132" i="8"/>
  <c r="CP132" i="8"/>
  <c r="CO132" i="8"/>
  <c r="CN132" i="8"/>
  <c r="CM132" i="8"/>
  <c r="CL132" i="8"/>
  <c r="CK132" i="8"/>
  <c r="CJ132" i="8"/>
  <c r="CI132" i="8"/>
  <c r="CH132" i="8"/>
  <c r="CG132" i="8"/>
  <c r="CF132" i="8"/>
  <c r="CE132" i="8"/>
  <c r="FA131" i="8"/>
  <c r="EZ131" i="8"/>
  <c r="EY131" i="8"/>
  <c r="EX131" i="8"/>
  <c r="EW131" i="8"/>
  <c r="EV131" i="8"/>
  <c r="EU131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DW131" i="8"/>
  <c r="DV131" i="8"/>
  <c r="DU131" i="8"/>
  <c r="DT131" i="8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F131" i="8"/>
  <c r="DE131" i="8"/>
  <c r="DD131" i="8"/>
  <c r="DC131" i="8"/>
  <c r="DB131" i="8"/>
  <c r="DA131" i="8"/>
  <c r="CZ131" i="8"/>
  <c r="CY131" i="8"/>
  <c r="CX131" i="8"/>
  <c r="CW131" i="8"/>
  <c r="CV131" i="8"/>
  <c r="CU131" i="8"/>
  <c r="CT131" i="8"/>
  <c r="CS131" i="8"/>
  <c r="CR131" i="8"/>
  <c r="CQ131" i="8"/>
  <c r="CP131" i="8"/>
  <c r="CO131" i="8"/>
  <c r="CN131" i="8"/>
  <c r="CM131" i="8"/>
  <c r="CL131" i="8"/>
  <c r="CK131" i="8"/>
  <c r="CJ131" i="8"/>
  <c r="CI131" i="8"/>
  <c r="CH131" i="8"/>
  <c r="CG131" i="8"/>
  <c r="CF131" i="8"/>
  <c r="CE131" i="8"/>
  <c r="FA130" i="8"/>
  <c r="EZ130" i="8"/>
  <c r="EY130" i="8"/>
  <c r="EX130" i="8"/>
  <c r="EW130" i="8"/>
  <c r="EV130" i="8"/>
  <c r="EU130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DW130" i="8"/>
  <c r="DV130" i="8"/>
  <c r="DU130" i="8"/>
  <c r="DT130" i="8"/>
  <c r="DS130" i="8"/>
  <c r="DR130" i="8"/>
  <c r="DQ130" i="8"/>
  <c r="DP130" i="8"/>
  <c r="DO130" i="8"/>
  <c r="DN130" i="8"/>
  <c r="DM130" i="8"/>
  <c r="DL130" i="8"/>
  <c r="DK130" i="8"/>
  <c r="DJ130" i="8"/>
  <c r="DI130" i="8"/>
  <c r="DH130" i="8"/>
  <c r="DG130" i="8"/>
  <c r="DF130" i="8"/>
  <c r="DE130" i="8"/>
  <c r="DD130" i="8"/>
  <c r="DC130" i="8"/>
  <c r="DB130" i="8"/>
  <c r="DA130" i="8"/>
  <c r="CZ130" i="8"/>
  <c r="CY130" i="8"/>
  <c r="CX130" i="8"/>
  <c r="CW130" i="8"/>
  <c r="CV130" i="8"/>
  <c r="CU130" i="8"/>
  <c r="CT130" i="8"/>
  <c r="CS130" i="8"/>
  <c r="CR130" i="8"/>
  <c r="CQ130" i="8"/>
  <c r="CP130" i="8"/>
  <c r="CO130" i="8"/>
  <c r="CN130" i="8"/>
  <c r="CM130" i="8"/>
  <c r="CL130" i="8"/>
  <c r="CK130" i="8"/>
  <c r="CJ130" i="8"/>
  <c r="CI130" i="8"/>
  <c r="CH130" i="8"/>
  <c r="CG130" i="8"/>
  <c r="CF130" i="8"/>
  <c r="CE130" i="8"/>
  <c r="FA129" i="8"/>
  <c r="EZ129" i="8"/>
  <c r="EY129" i="8"/>
  <c r="EX129" i="8"/>
  <c r="EW129" i="8"/>
  <c r="EV129" i="8"/>
  <c r="EU129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DW129" i="8"/>
  <c r="DV129" i="8"/>
  <c r="DU129" i="8"/>
  <c r="DT129" i="8"/>
  <c r="DS129" i="8"/>
  <c r="DR129" i="8"/>
  <c r="DQ129" i="8"/>
  <c r="DP129" i="8"/>
  <c r="DO129" i="8"/>
  <c r="DN129" i="8"/>
  <c r="DM129" i="8"/>
  <c r="DL129" i="8"/>
  <c r="DK129" i="8"/>
  <c r="DJ129" i="8"/>
  <c r="DI129" i="8"/>
  <c r="DH129" i="8"/>
  <c r="DG129" i="8"/>
  <c r="DF129" i="8"/>
  <c r="DE129" i="8"/>
  <c r="DD129" i="8"/>
  <c r="DC129" i="8"/>
  <c r="DB129" i="8"/>
  <c r="DA129" i="8"/>
  <c r="CZ129" i="8"/>
  <c r="CY129" i="8"/>
  <c r="CX129" i="8"/>
  <c r="CW129" i="8"/>
  <c r="CV129" i="8"/>
  <c r="CU129" i="8"/>
  <c r="CT129" i="8"/>
  <c r="CS129" i="8"/>
  <c r="CR129" i="8"/>
  <c r="CQ129" i="8"/>
  <c r="CP129" i="8"/>
  <c r="CO129" i="8"/>
  <c r="CN129" i="8"/>
  <c r="CM129" i="8"/>
  <c r="CL129" i="8"/>
  <c r="CK129" i="8"/>
  <c r="CJ129" i="8"/>
  <c r="CI129" i="8"/>
  <c r="CH129" i="8"/>
  <c r="CG129" i="8"/>
  <c r="CF129" i="8"/>
  <c r="CE129" i="8"/>
  <c r="FA128" i="8"/>
  <c r="EZ128" i="8"/>
  <c r="EY128" i="8"/>
  <c r="EX128" i="8"/>
  <c r="EW128" i="8"/>
  <c r="EV128" i="8"/>
  <c r="EU128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DW128" i="8"/>
  <c r="DV128" i="8"/>
  <c r="DU128" i="8"/>
  <c r="DT128" i="8"/>
  <c r="DS128" i="8"/>
  <c r="DR128" i="8"/>
  <c r="DQ128" i="8"/>
  <c r="DP128" i="8"/>
  <c r="DO128" i="8"/>
  <c r="DN128" i="8"/>
  <c r="DM128" i="8"/>
  <c r="DL128" i="8"/>
  <c r="DK128" i="8"/>
  <c r="DJ128" i="8"/>
  <c r="DI128" i="8"/>
  <c r="DH128" i="8"/>
  <c r="DG128" i="8"/>
  <c r="DF128" i="8"/>
  <c r="DE128" i="8"/>
  <c r="DD128" i="8"/>
  <c r="DC128" i="8"/>
  <c r="DB128" i="8"/>
  <c r="DA128" i="8"/>
  <c r="CZ128" i="8"/>
  <c r="CY128" i="8"/>
  <c r="CX128" i="8"/>
  <c r="CW128" i="8"/>
  <c r="CV128" i="8"/>
  <c r="CU128" i="8"/>
  <c r="CT128" i="8"/>
  <c r="CS128" i="8"/>
  <c r="CR128" i="8"/>
  <c r="CQ128" i="8"/>
  <c r="CP128" i="8"/>
  <c r="CO128" i="8"/>
  <c r="CN128" i="8"/>
  <c r="CM128" i="8"/>
  <c r="CL128" i="8"/>
  <c r="CK128" i="8"/>
  <c r="CJ128" i="8"/>
  <c r="CI128" i="8"/>
  <c r="CH128" i="8"/>
  <c r="CG128" i="8"/>
  <c r="CF128" i="8"/>
  <c r="CE128" i="8"/>
  <c r="FA127" i="8"/>
  <c r="EZ127" i="8"/>
  <c r="EY127" i="8"/>
  <c r="EX127" i="8"/>
  <c r="EW127" i="8"/>
  <c r="EV127" i="8"/>
  <c r="EU127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DW127" i="8"/>
  <c r="DV127" i="8"/>
  <c r="DU127" i="8"/>
  <c r="DT127" i="8"/>
  <c r="DS127" i="8"/>
  <c r="DR127" i="8"/>
  <c r="DQ127" i="8"/>
  <c r="DP127" i="8"/>
  <c r="DO127" i="8"/>
  <c r="DN127" i="8"/>
  <c r="DM127" i="8"/>
  <c r="DL127" i="8"/>
  <c r="DK127" i="8"/>
  <c r="DJ127" i="8"/>
  <c r="DI127" i="8"/>
  <c r="DH127" i="8"/>
  <c r="DG127" i="8"/>
  <c r="DF127" i="8"/>
  <c r="DE127" i="8"/>
  <c r="DD127" i="8"/>
  <c r="DC127" i="8"/>
  <c r="DB127" i="8"/>
  <c r="DA127" i="8"/>
  <c r="CZ127" i="8"/>
  <c r="CY127" i="8"/>
  <c r="CX127" i="8"/>
  <c r="CW127" i="8"/>
  <c r="CV127" i="8"/>
  <c r="CU127" i="8"/>
  <c r="CT127" i="8"/>
  <c r="CS127" i="8"/>
  <c r="CR127" i="8"/>
  <c r="CQ127" i="8"/>
  <c r="CP127" i="8"/>
  <c r="CO127" i="8"/>
  <c r="CN127" i="8"/>
  <c r="CM127" i="8"/>
  <c r="CL127" i="8"/>
  <c r="CK127" i="8"/>
  <c r="CJ127" i="8"/>
  <c r="CI127" i="8"/>
  <c r="CH127" i="8"/>
  <c r="CG127" i="8"/>
  <c r="CF127" i="8"/>
  <c r="CE127" i="8"/>
  <c r="FA126" i="8"/>
  <c r="EZ126" i="8"/>
  <c r="EY126" i="8"/>
  <c r="EX126" i="8"/>
  <c r="EW126" i="8"/>
  <c r="EV126" i="8"/>
  <c r="EU126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DW126" i="8"/>
  <c r="DV126" i="8"/>
  <c r="DU126" i="8"/>
  <c r="DT126" i="8"/>
  <c r="DS126" i="8"/>
  <c r="DR126" i="8"/>
  <c r="DQ126" i="8"/>
  <c r="DP126" i="8"/>
  <c r="DO126" i="8"/>
  <c r="DN126" i="8"/>
  <c r="DM126" i="8"/>
  <c r="DL126" i="8"/>
  <c r="DK126" i="8"/>
  <c r="DJ126" i="8"/>
  <c r="DI126" i="8"/>
  <c r="DH126" i="8"/>
  <c r="DG126" i="8"/>
  <c r="DF126" i="8"/>
  <c r="DE126" i="8"/>
  <c r="DD126" i="8"/>
  <c r="DC126" i="8"/>
  <c r="DB126" i="8"/>
  <c r="DA126" i="8"/>
  <c r="CZ126" i="8"/>
  <c r="CY126" i="8"/>
  <c r="CX126" i="8"/>
  <c r="CW126" i="8"/>
  <c r="CV126" i="8"/>
  <c r="CU126" i="8"/>
  <c r="CT126" i="8"/>
  <c r="CS126" i="8"/>
  <c r="CR126" i="8"/>
  <c r="CQ126" i="8"/>
  <c r="CP126" i="8"/>
  <c r="CO126" i="8"/>
  <c r="CN126" i="8"/>
  <c r="CM126" i="8"/>
  <c r="CL126" i="8"/>
  <c r="CK126" i="8"/>
  <c r="CJ126" i="8"/>
  <c r="CI126" i="8"/>
  <c r="CH126" i="8"/>
  <c r="CG126" i="8"/>
  <c r="CF126" i="8"/>
  <c r="CE126" i="8"/>
  <c r="FA125" i="8"/>
  <c r="EZ125" i="8"/>
  <c r="EY125" i="8"/>
  <c r="EX125" i="8"/>
  <c r="EW125" i="8"/>
  <c r="EV125" i="8"/>
  <c r="EU125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DW125" i="8"/>
  <c r="DV125" i="8"/>
  <c r="DU125" i="8"/>
  <c r="DT125" i="8"/>
  <c r="DS125" i="8"/>
  <c r="DR125" i="8"/>
  <c r="DQ125" i="8"/>
  <c r="DP125" i="8"/>
  <c r="DO125" i="8"/>
  <c r="DN125" i="8"/>
  <c r="DM125" i="8"/>
  <c r="DL125" i="8"/>
  <c r="DK125" i="8"/>
  <c r="DJ125" i="8"/>
  <c r="DI125" i="8"/>
  <c r="DH125" i="8"/>
  <c r="DG125" i="8"/>
  <c r="DF125" i="8"/>
  <c r="DE125" i="8"/>
  <c r="DD125" i="8"/>
  <c r="DC125" i="8"/>
  <c r="DB125" i="8"/>
  <c r="DA125" i="8"/>
  <c r="CZ125" i="8"/>
  <c r="CY125" i="8"/>
  <c r="CX125" i="8"/>
  <c r="CW125" i="8"/>
  <c r="CV125" i="8"/>
  <c r="CU125" i="8"/>
  <c r="CT125" i="8"/>
  <c r="CS125" i="8"/>
  <c r="CR125" i="8"/>
  <c r="CQ125" i="8"/>
  <c r="CP125" i="8"/>
  <c r="CO125" i="8"/>
  <c r="CN125" i="8"/>
  <c r="CM125" i="8"/>
  <c r="CL125" i="8"/>
  <c r="CK125" i="8"/>
  <c r="CJ125" i="8"/>
  <c r="CI125" i="8"/>
  <c r="CH125" i="8"/>
  <c r="CG125" i="8"/>
  <c r="CF125" i="8"/>
  <c r="CE125" i="8"/>
  <c r="FA124" i="8"/>
  <c r="EZ124" i="8"/>
  <c r="EY124" i="8"/>
  <c r="EX124" i="8"/>
  <c r="EW124" i="8"/>
  <c r="EV124" i="8"/>
  <c r="EU124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V124" i="8"/>
  <c r="DU124" i="8"/>
  <c r="DT124" i="8"/>
  <c r="DS124" i="8"/>
  <c r="DR124" i="8"/>
  <c r="DQ124" i="8"/>
  <c r="DP124" i="8"/>
  <c r="DO124" i="8"/>
  <c r="DN124" i="8"/>
  <c r="DM124" i="8"/>
  <c r="DL124" i="8"/>
  <c r="DK124" i="8"/>
  <c r="DJ124" i="8"/>
  <c r="DI124" i="8"/>
  <c r="DH124" i="8"/>
  <c r="DG124" i="8"/>
  <c r="DF124" i="8"/>
  <c r="DE124" i="8"/>
  <c r="DD124" i="8"/>
  <c r="DC124" i="8"/>
  <c r="DB124" i="8"/>
  <c r="DA124" i="8"/>
  <c r="CZ124" i="8"/>
  <c r="CY124" i="8"/>
  <c r="CX124" i="8"/>
  <c r="CW124" i="8"/>
  <c r="CV124" i="8"/>
  <c r="CU124" i="8"/>
  <c r="CT124" i="8"/>
  <c r="CS124" i="8"/>
  <c r="CR124" i="8"/>
  <c r="CQ124" i="8"/>
  <c r="CP124" i="8"/>
  <c r="CO124" i="8"/>
  <c r="CN124" i="8"/>
  <c r="CM124" i="8"/>
  <c r="CL124" i="8"/>
  <c r="CK124" i="8"/>
  <c r="CJ124" i="8"/>
  <c r="CI124" i="8"/>
  <c r="CH124" i="8"/>
  <c r="CG124" i="8"/>
  <c r="CF124" i="8"/>
  <c r="CE124" i="8"/>
  <c r="FA123" i="8"/>
  <c r="EZ123" i="8"/>
  <c r="EY123" i="8"/>
  <c r="EX123" i="8"/>
  <c r="EW123" i="8"/>
  <c r="EV123" i="8"/>
  <c r="EU123" i="8"/>
  <c r="ET123" i="8"/>
  <c r="ES123" i="8"/>
  <c r="ER123" i="8"/>
  <c r="EQ123" i="8"/>
  <c r="EP123" i="8"/>
  <c r="EO123" i="8"/>
  <c r="EN123" i="8"/>
  <c r="EM123" i="8"/>
  <c r="EL123" i="8"/>
  <c r="EK123" i="8"/>
  <c r="EJ123" i="8"/>
  <c r="EI123" i="8"/>
  <c r="EH123" i="8"/>
  <c r="EG123" i="8"/>
  <c r="EF123" i="8"/>
  <c r="EE123" i="8"/>
  <c r="ED123" i="8"/>
  <c r="EC123" i="8"/>
  <c r="EB123" i="8"/>
  <c r="EA123" i="8"/>
  <c r="DZ123" i="8"/>
  <c r="DY123" i="8"/>
  <c r="DX123" i="8"/>
  <c r="DW123" i="8"/>
  <c r="DV123" i="8"/>
  <c r="DU123" i="8"/>
  <c r="DT123" i="8"/>
  <c r="DS123" i="8"/>
  <c r="DR123" i="8"/>
  <c r="DQ123" i="8"/>
  <c r="DP123" i="8"/>
  <c r="DO123" i="8"/>
  <c r="DN123" i="8"/>
  <c r="DM123" i="8"/>
  <c r="DL123" i="8"/>
  <c r="DK123" i="8"/>
  <c r="DJ123" i="8"/>
  <c r="DI123" i="8"/>
  <c r="DH123" i="8"/>
  <c r="DG123" i="8"/>
  <c r="DF123" i="8"/>
  <c r="DE123" i="8"/>
  <c r="DD123" i="8"/>
  <c r="DC123" i="8"/>
  <c r="DB123" i="8"/>
  <c r="DA123" i="8"/>
  <c r="CZ123" i="8"/>
  <c r="CY123" i="8"/>
  <c r="CX123" i="8"/>
  <c r="CW123" i="8"/>
  <c r="CV123" i="8"/>
  <c r="CU123" i="8"/>
  <c r="CT123" i="8"/>
  <c r="CS123" i="8"/>
  <c r="CR123" i="8"/>
  <c r="CQ123" i="8"/>
  <c r="CP123" i="8"/>
  <c r="CO123" i="8"/>
  <c r="CN123" i="8"/>
  <c r="CM123" i="8"/>
  <c r="CL123" i="8"/>
  <c r="CK123" i="8"/>
  <c r="CJ123" i="8"/>
  <c r="CI123" i="8"/>
  <c r="CH123" i="8"/>
  <c r="CG123" i="8"/>
  <c r="CF123" i="8"/>
  <c r="CE123" i="8"/>
  <c r="FA122" i="8"/>
  <c r="EZ122" i="8"/>
  <c r="EY122" i="8"/>
  <c r="EX122" i="8"/>
  <c r="EW122" i="8"/>
  <c r="EV122" i="8"/>
  <c r="EU122" i="8"/>
  <c r="ET122" i="8"/>
  <c r="ES122" i="8"/>
  <c r="ER122" i="8"/>
  <c r="EQ122" i="8"/>
  <c r="EP122" i="8"/>
  <c r="EO122" i="8"/>
  <c r="EN122" i="8"/>
  <c r="EM122" i="8"/>
  <c r="EL122" i="8"/>
  <c r="EK122" i="8"/>
  <c r="EJ122" i="8"/>
  <c r="EI122" i="8"/>
  <c r="EH122" i="8"/>
  <c r="EG122" i="8"/>
  <c r="EF122" i="8"/>
  <c r="EE122" i="8"/>
  <c r="ED122" i="8"/>
  <c r="EC122" i="8"/>
  <c r="EB122" i="8"/>
  <c r="EA122" i="8"/>
  <c r="DZ122" i="8"/>
  <c r="DY122" i="8"/>
  <c r="DX122" i="8"/>
  <c r="DW122" i="8"/>
  <c r="DV122" i="8"/>
  <c r="DU122" i="8"/>
  <c r="DT122" i="8"/>
  <c r="DS122" i="8"/>
  <c r="DR122" i="8"/>
  <c r="DQ122" i="8"/>
  <c r="DP122" i="8"/>
  <c r="DO122" i="8"/>
  <c r="DN122" i="8"/>
  <c r="DM122" i="8"/>
  <c r="DL122" i="8"/>
  <c r="DK122" i="8"/>
  <c r="DJ122" i="8"/>
  <c r="DI122" i="8"/>
  <c r="DH122" i="8"/>
  <c r="DG122" i="8"/>
  <c r="DF122" i="8"/>
  <c r="DE122" i="8"/>
  <c r="DD122" i="8"/>
  <c r="DC122" i="8"/>
  <c r="DB122" i="8"/>
  <c r="DA122" i="8"/>
  <c r="CZ122" i="8"/>
  <c r="CY122" i="8"/>
  <c r="CX122" i="8"/>
  <c r="CW122" i="8"/>
  <c r="CV122" i="8"/>
  <c r="CU122" i="8"/>
  <c r="CT122" i="8"/>
  <c r="CS122" i="8"/>
  <c r="CR122" i="8"/>
  <c r="CQ122" i="8"/>
  <c r="CP122" i="8"/>
  <c r="CO122" i="8"/>
  <c r="CN122" i="8"/>
  <c r="CM122" i="8"/>
  <c r="CL122" i="8"/>
  <c r="CK122" i="8"/>
  <c r="CJ122" i="8"/>
  <c r="CI122" i="8"/>
  <c r="CH122" i="8"/>
  <c r="CG122" i="8"/>
  <c r="CF122" i="8"/>
  <c r="CE122" i="8"/>
  <c r="FA121" i="8"/>
  <c r="EZ121" i="8"/>
  <c r="EY121" i="8"/>
  <c r="EX121" i="8"/>
  <c r="EW121" i="8"/>
  <c r="EV121" i="8"/>
  <c r="EU121" i="8"/>
  <c r="ET121" i="8"/>
  <c r="ES121" i="8"/>
  <c r="ER121" i="8"/>
  <c r="EQ121" i="8"/>
  <c r="EP121" i="8"/>
  <c r="EO121" i="8"/>
  <c r="EN121" i="8"/>
  <c r="EM121" i="8"/>
  <c r="EL121" i="8"/>
  <c r="EK121" i="8"/>
  <c r="EJ121" i="8"/>
  <c r="EI121" i="8"/>
  <c r="EH121" i="8"/>
  <c r="EG121" i="8"/>
  <c r="EF121" i="8"/>
  <c r="EE121" i="8"/>
  <c r="ED121" i="8"/>
  <c r="EC121" i="8"/>
  <c r="EB121" i="8"/>
  <c r="EA121" i="8"/>
  <c r="DZ121" i="8"/>
  <c r="DY121" i="8"/>
  <c r="DX121" i="8"/>
  <c r="DW121" i="8"/>
  <c r="DV121" i="8"/>
  <c r="DU121" i="8"/>
  <c r="DT121" i="8"/>
  <c r="DS121" i="8"/>
  <c r="DR121" i="8"/>
  <c r="DQ121" i="8"/>
  <c r="DP121" i="8"/>
  <c r="DO121" i="8"/>
  <c r="DN121" i="8"/>
  <c r="DM121" i="8"/>
  <c r="DL121" i="8"/>
  <c r="DK121" i="8"/>
  <c r="DJ121" i="8"/>
  <c r="DI121" i="8"/>
  <c r="DH121" i="8"/>
  <c r="DG121" i="8"/>
  <c r="DF121" i="8"/>
  <c r="DE121" i="8"/>
  <c r="DD121" i="8"/>
  <c r="DC121" i="8"/>
  <c r="DB121" i="8"/>
  <c r="DA121" i="8"/>
  <c r="CZ121" i="8"/>
  <c r="CY121" i="8"/>
  <c r="CX121" i="8"/>
  <c r="CW121" i="8"/>
  <c r="CV121" i="8"/>
  <c r="CU121" i="8"/>
  <c r="CT121" i="8"/>
  <c r="CS121" i="8"/>
  <c r="CR121" i="8"/>
  <c r="CQ121" i="8"/>
  <c r="CP121" i="8"/>
  <c r="CO121" i="8"/>
  <c r="CN121" i="8"/>
  <c r="CM121" i="8"/>
  <c r="CL121" i="8"/>
  <c r="CK121" i="8"/>
  <c r="CJ121" i="8"/>
  <c r="CI121" i="8"/>
  <c r="CH121" i="8"/>
  <c r="CG121" i="8"/>
  <c r="CF121" i="8"/>
  <c r="CE121" i="8"/>
  <c r="FA120" i="8"/>
  <c r="EZ120" i="8"/>
  <c r="EY120" i="8"/>
  <c r="EX120" i="8"/>
  <c r="EW120" i="8"/>
  <c r="EV120" i="8"/>
  <c r="EU120" i="8"/>
  <c r="ET120" i="8"/>
  <c r="ES120" i="8"/>
  <c r="ER120" i="8"/>
  <c r="EQ120" i="8"/>
  <c r="EP120" i="8"/>
  <c r="EO120" i="8"/>
  <c r="EN120" i="8"/>
  <c r="EM120" i="8"/>
  <c r="EL120" i="8"/>
  <c r="EK120" i="8"/>
  <c r="EJ120" i="8"/>
  <c r="EI120" i="8"/>
  <c r="EH120" i="8"/>
  <c r="EG120" i="8"/>
  <c r="EF120" i="8"/>
  <c r="EE120" i="8"/>
  <c r="ED120" i="8"/>
  <c r="EC120" i="8"/>
  <c r="EB120" i="8"/>
  <c r="EA120" i="8"/>
  <c r="DZ120" i="8"/>
  <c r="DY120" i="8"/>
  <c r="DX120" i="8"/>
  <c r="DW120" i="8"/>
  <c r="DV120" i="8"/>
  <c r="DU120" i="8"/>
  <c r="DT120" i="8"/>
  <c r="DS120" i="8"/>
  <c r="DR120" i="8"/>
  <c r="DQ120" i="8"/>
  <c r="DP120" i="8"/>
  <c r="DO120" i="8"/>
  <c r="DN120" i="8"/>
  <c r="DM120" i="8"/>
  <c r="DL120" i="8"/>
  <c r="DK120" i="8"/>
  <c r="DJ120" i="8"/>
  <c r="DI120" i="8"/>
  <c r="DH120" i="8"/>
  <c r="DG120" i="8"/>
  <c r="DF120" i="8"/>
  <c r="DE120" i="8"/>
  <c r="DD120" i="8"/>
  <c r="DC120" i="8"/>
  <c r="DB120" i="8"/>
  <c r="DA120" i="8"/>
  <c r="CZ120" i="8"/>
  <c r="CY120" i="8"/>
  <c r="CX120" i="8"/>
  <c r="CW120" i="8"/>
  <c r="CV120" i="8"/>
  <c r="CU120" i="8"/>
  <c r="CT120" i="8"/>
  <c r="CS120" i="8"/>
  <c r="CR120" i="8"/>
  <c r="CQ120" i="8"/>
  <c r="CP120" i="8"/>
  <c r="CO120" i="8"/>
  <c r="CN120" i="8"/>
  <c r="CM120" i="8"/>
  <c r="CL120" i="8"/>
  <c r="CK120" i="8"/>
  <c r="CJ120" i="8"/>
  <c r="CI120" i="8"/>
  <c r="CH120" i="8"/>
  <c r="CG120" i="8"/>
  <c r="CF120" i="8"/>
  <c r="CE120" i="8"/>
  <c r="FA119" i="8"/>
  <c r="EZ119" i="8"/>
  <c r="EY119" i="8"/>
  <c r="EX119" i="8"/>
  <c r="EW119" i="8"/>
  <c r="EV119" i="8"/>
  <c r="EU119" i="8"/>
  <c r="ET119" i="8"/>
  <c r="ES119" i="8"/>
  <c r="ER119" i="8"/>
  <c r="EQ119" i="8"/>
  <c r="EP119" i="8"/>
  <c r="EO119" i="8"/>
  <c r="EN119" i="8"/>
  <c r="EM119" i="8"/>
  <c r="EL119" i="8"/>
  <c r="EK119" i="8"/>
  <c r="EJ119" i="8"/>
  <c r="EI119" i="8"/>
  <c r="EH119" i="8"/>
  <c r="EG119" i="8"/>
  <c r="EF119" i="8"/>
  <c r="EE119" i="8"/>
  <c r="ED119" i="8"/>
  <c r="EC119" i="8"/>
  <c r="EB119" i="8"/>
  <c r="EA119" i="8"/>
  <c r="DZ119" i="8"/>
  <c r="DY119" i="8"/>
  <c r="DX119" i="8"/>
  <c r="DW119" i="8"/>
  <c r="DV119" i="8"/>
  <c r="DU119" i="8"/>
  <c r="DT119" i="8"/>
  <c r="DS119" i="8"/>
  <c r="DR119" i="8"/>
  <c r="DQ119" i="8"/>
  <c r="DP119" i="8"/>
  <c r="DO119" i="8"/>
  <c r="DN119" i="8"/>
  <c r="DM119" i="8"/>
  <c r="DL119" i="8"/>
  <c r="DK119" i="8"/>
  <c r="DJ119" i="8"/>
  <c r="DI119" i="8"/>
  <c r="DH119" i="8"/>
  <c r="DG119" i="8"/>
  <c r="DF119" i="8"/>
  <c r="DE119" i="8"/>
  <c r="DD119" i="8"/>
  <c r="DC119" i="8"/>
  <c r="DB119" i="8"/>
  <c r="DA119" i="8"/>
  <c r="CZ119" i="8"/>
  <c r="CY119" i="8"/>
  <c r="CX119" i="8"/>
  <c r="CW119" i="8"/>
  <c r="CV119" i="8"/>
  <c r="CU119" i="8"/>
  <c r="CT119" i="8"/>
  <c r="CS119" i="8"/>
  <c r="CR119" i="8"/>
  <c r="CQ119" i="8"/>
  <c r="CP119" i="8"/>
  <c r="CO119" i="8"/>
  <c r="CN119" i="8"/>
  <c r="CM119" i="8"/>
  <c r="CL119" i="8"/>
  <c r="CK119" i="8"/>
  <c r="CJ119" i="8"/>
  <c r="CI119" i="8"/>
  <c r="CH119" i="8"/>
  <c r="CG119" i="8"/>
  <c r="CF119" i="8"/>
  <c r="CE119" i="8"/>
  <c r="FA118" i="8"/>
  <c r="EZ118" i="8"/>
  <c r="EY118" i="8"/>
  <c r="EX118" i="8"/>
  <c r="EW118" i="8"/>
  <c r="EV118" i="8"/>
  <c r="EU118" i="8"/>
  <c r="ET118" i="8"/>
  <c r="ES118" i="8"/>
  <c r="ER118" i="8"/>
  <c r="EQ118" i="8"/>
  <c r="EP118" i="8"/>
  <c r="EO118" i="8"/>
  <c r="EN118" i="8"/>
  <c r="EM118" i="8"/>
  <c r="EL118" i="8"/>
  <c r="EK118" i="8"/>
  <c r="EJ118" i="8"/>
  <c r="EI118" i="8"/>
  <c r="EH118" i="8"/>
  <c r="EG118" i="8"/>
  <c r="EF118" i="8"/>
  <c r="EE118" i="8"/>
  <c r="ED118" i="8"/>
  <c r="EC118" i="8"/>
  <c r="EB118" i="8"/>
  <c r="EA118" i="8"/>
  <c r="DZ118" i="8"/>
  <c r="DY118" i="8"/>
  <c r="DX118" i="8"/>
  <c r="DW118" i="8"/>
  <c r="DV118" i="8"/>
  <c r="DU118" i="8"/>
  <c r="DT118" i="8"/>
  <c r="DS118" i="8"/>
  <c r="DR118" i="8"/>
  <c r="DQ118" i="8"/>
  <c r="DP118" i="8"/>
  <c r="DO118" i="8"/>
  <c r="DN118" i="8"/>
  <c r="DM118" i="8"/>
  <c r="DL118" i="8"/>
  <c r="DK118" i="8"/>
  <c r="DJ118" i="8"/>
  <c r="DI118" i="8"/>
  <c r="DH118" i="8"/>
  <c r="DG118" i="8"/>
  <c r="DF118" i="8"/>
  <c r="DE118" i="8"/>
  <c r="DD118" i="8"/>
  <c r="DC118" i="8"/>
  <c r="DB118" i="8"/>
  <c r="DA118" i="8"/>
  <c r="CZ118" i="8"/>
  <c r="CY118" i="8"/>
  <c r="CX118" i="8"/>
  <c r="CW118" i="8"/>
  <c r="CV118" i="8"/>
  <c r="CU118" i="8"/>
  <c r="CT118" i="8"/>
  <c r="CS118" i="8"/>
  <c r="CR118" i="8"/>
  <c r="CQ118" i="8"/>
  <c r="CP118" i="8"/>
  <c r="CO118" i="8"/>
  <c r="CN118" i="8"/>
  <c r="CM118" i="8"/>
  <c r="CL118" i="8"/>
  <c r="CK118" i="8"/>
  <c r="CJ118" i="8"/>
  <c r="CI118" i="8"/>
  <c r="CH118" i="8"/>
  <c r="CG118" i="8"/>
  <c r="CF118" i="8"/>
  <c r="CE118" i="8"/>
  <c r="FA117" i="8"/>
  <c r="EZ117" i="8"/>
  <c r="EY117" i="8"/>
  <c r="EX117" i="8"/>
  <c r="EW117" i="8"/>
  <c r="EV117" i="8"/>
  <c r="EU117" i="8"/>
  <c r="ET117" i="8"/>
  <c r="ES117" i="8"/>
  <c r="ER117" i="8"/>
  <c r="EQ117" i="8"/>
  <c r="EP117" i="8"/>
  <c r="EO117" i="8"/>
  <c r="EN117" i="8"/>
  <c r="EM117" i="8"/>
  <c r="EL117" i="8"/>
  <c r="EK117" i="8"/>
  <c r="EJ117" i="8"/>
  <c r="EI117" i="8"/>
  <c r="EH117" i="8"/>
  <c r="EG117" i="8"/>
  <c r="EF117" i="8"/>
  <c r="EE117" i="8"/>
  <c r="ED117" i="8"/>
  <c r="EC117" i="8"/>
  <c r="EB117" i="8"/>
  <c r="EA117" i="8"/>
  <c r="DZ117" i="8"/>
  <c r="DY117" i="8"/>
  <c r="DX117" i="8"/>
  <c r="DW117" i="8"/>
  <c r="DV117" i="8"/>
  <c r="DU117" i="8"/>
  <c r="DT117" i="8"/>
  <c r="DS117" i="8"/>
  <c r="DR117" i="8"/>
  <c r="DQ117" i="8"/>
  <c r="DP117" i="8"/>
  <c r="DO117" i="8"/>
  <c r="DN117" i="8"/>
  <c r="DM117" i="8"/>
  <c r="DL117" i="8"/>
  <c r="DK117" i="8"/>
  <c r="DJ117" i="8"/>
  <c r="DI117" i="8"/>
  <c r="DH117" i="8"/>
  <c r="DG117" i="8"/>
  <c r="DF117" i="8"/>
  <c r="DE117" i="8"/>
  <c r="DD117" i="8"/>
  <c r="DC117" i="8"/>
  <c r="DB117" i="8"/>
  <c r="DA117" i="8"/>
  <c r="CZ117" i="8"/>
  <c r="CY117" i="8"/>
  <c r="CX117" i="8"/>
  <c r="CW117" i="8"/>
  <c r="CV117" i="8"/>
  <c r="CU117" i="8"/>
  <c r="CT117" i="8"/>
  <c r="CS117" i="8"/>
  <c r="CR117" i="8"/>
  <c r="CQ117" i="8"/>
  <c r="CP117" i="8"/>
  <c r="CO117" i="8"/>
  <c r="CN117" i="8"/>
  <c r="CM117" i="8"/>
  <c r="CL117" i="8"/>
  <c r="CK117" i="8"/>
  <c r="CJ117" i="8"/>
  <c r="CI117" i="8"/>
  <c r="CH117" i="8"/>
  <c r="CG117" i="8"/>
  <c r="CF117" i="8"/>
  <c r="CE117" i="8"/>
  <c r="FA116" i="8"/>
  <c r="EZ116" i="8"/>
  <c r="EY116" i="8"/>
  <c r="EX116" i="8"/>
  <c r="EW116" i="8"/>
  <c r="EV116" i="8"/>
  <c r="EU116" i="8"/>
  <c r="ET116" i="8"/>
  <c r="ES116" i="8"/>
  <c r="ER116" i="8"/>
  <c r="EQ116" i="8"/>
  <c r="EP116" i="8"/>
  <c r="EO116" i="8"/>
  <c r="EN116" i="8"/>
  <c r="EM116" i="8"/>
  <c r="EL116" i="8"/>
  <c r="EK116" i="8"/>
  <c r="EJ116" i="8"/>
  <c r="EI116" i="8"/>
  <c r="EH116" i="8"/>
  <c r="EG116" i="8"/>
  <c r="EF116" i="8"/>
  <c r="EE116" i="8"/>
  <c r="ED116" i="8"/>
  <c r="EC116" i="8"/>
  <c r="EB116" i="8"/>
  <c r="EA116" i="8"/>
  <c r="DZ116" i="8"/>
  <c r="DY116" i="8"/>
  <c r="DX116" i="8"/>
  <c r="DW116" i="8"/>
  <c r="DV116" i="8"/>
  <c r="DU116" i="8"/>
  <c r="DT116" i="8"/>
  <c r="DS116" i="8"/>
  <c r="DR116" i="8"/>
  <c r="DQ116" i="8"/>
  <c r="DP116" i="8"/>
  <c r="DO116" i="8"/>
  <c r="DN116" i="8"/>
  <c r="DM116" i="8"/>
  <c r="DL116" i="8"/>
  <c r="DK116" i="8"/>
  <c r="DJ116" i="8"/>
  <c r="DI116" i="8"/>
  <c r="DH116" i="8"/>
  <c r="DG116" i="8"/>
  <c r="DF116" i="8"/>
  <c r="DE116" i="8"/>
  <c r="DD116" i="8"/>
  <c r="DC116" i="8"/>
  <c r="DB116" i="8"/>
  <c r="DA116" i="8"/>
  <c r="CZ116" i="8"/>
  <c r="CY116" i="8"/>
  <c r="CX116" i="8"/>
  <c r="CW116" i="8"/>
  <c r="CV116" i="8"/>
  <c r="CU116" i="8"/>
  <c r="CT116" i="8"/>
  <c r="CS116" i="8"/>
  <c r="CR116" i="8"/>
  <c r="CQ116" i="8"/>
  <c r="CP116" i="8"/>
  <c r="CO116" i="8"/>
  <c r="CN116" i="8"/>
  <c r="CM116" i="8"/>
  <c r="CL116" i="8"/>
  <c r="CK116" i="8"/>
  <c r="CJ116" i="8"/>
  <c r="CI116" i="8"/>
  <c r="CH116" i="8"/>
  <c r="CG116" i="8"/>
  <c r="CF116" i="8"/>
  <c r="CE116" i="8"/>
  <c r="FA115" i="8"/>
  <c r="EZ115" i="8"/>
  <c r="EY115" i="8"/>
  <c r="EX115" i="8"/>
  <c r="EW115" i="8"/>
  <c r="EV115" i="8"/>
  <c r="EU115" i="8"/>
  <c r="ET115" i="8"/>
  <c r="ES115" i="8"/>
  <c r="ER115" i="8"/>
  <c r="EQ115" i="8"/>
  <c r="EP115" i="8"/>
  <c r="EO115" i="8"/>
  <c r="EN115" i="8"/>
  <c r="EM115" i="8"/>
  <c r="EL115" i="8"/>
  <c r="EK115" i="8"/>
  <c r="EJ115" i="8"/>
  <c r="EI115" i="8"/>
  <c r="EH115" i="8"/>
  <c r="EG115" i="8"/>
  <c r="EF115" i="8"/>
  <c r="EE115" i="8"/>
  <c r="ED115" i="8"/>
  <c r="EC115" i="8"/>
  <c r="EB115" i="8"/>
  <c r="EA115" i="8"/>
  <c r="DZ115" i="8"/>
  <c r="DY115" i="8"/>
  <c r="DX115" i="8"/>
  <c r="DW115" i="8"/>
  <c r="DV115" i="8"/>
  <c r="DU115" i="8"/>
  <c r="DT115" i="8"/>
  <c r="DS115" i="8"/>
  <c r="DR115" i="8"/>
  <c r="DQ115" i="8"/>
  <c r="DP115" i="8"/>
  <c r="DO115" i="8"/>
  <c r="DN115" i="8"/>
  <c r="DM115" i="8"/>
  <c r="DL115" i="8"/>
  <c r="DK115" i="8"/>
  <c r="DJ115" i="8"/>
  <c r="DI115" i="8"/>
  <c r="DH115" i="8"/>
  <c r="DG115" i="8"/>
  <c r="DF115" i="8"/>
  <c r="DE115" i="8"/>
  <c r="DD115" i="8"/>
  <c r="DC115" i="8"/>
  <c r="DB115" i="8"/>
  <c r="DA115" i="8"/>
  <c r="CZ115" i="8"/>
  <c r="CY115" i="8"/>
  <c r="CX115" i="8"/>
  <c r="CW115" i="8"/>
  <c r="CV115" i="8"/>
  <c r="CU115" i="8"/>
  <c r="CT115" i="8"/>
  <c r="CS115" i="8"/>
  <c r="CR115" i="8"/>
  <c r="CQ115" i="8"/>
  <c r="CP115" i="8"/>
  <c r="CO115" i="8"/>
  <c r="CN115" i="8"/>
  <c r="CM115" i="8"/>
  <c r="CL115" i="8"/>
  <c r="CK115" i="8"/>
  <c r="CJ115" i="8"/>
  <c r="CI115" i="8"/>
  <c r="CH115" i="8"/>
  <c r="CG115" i="8"/>
  <c r="CF115" i="8"/>
  <c r="CE115" i="8"/>
  <c r="FA114" i="8"/>
  <c r="EZ114" i="8"/>
  <c r="EY114" i="8"/>
  <c r="EX114" i="8"/>
  <c r="EW114" i="8"/>
  <c r="EV114" i="8"/>
  <c r="EU114" i="8"/>
  <c r="ET114" i="8"/>
  <c r="ES114" i="8"/>
  <c r="ER114" i="8"/>
  <c r="EQ114" i="8"/>
  <c r="EP114" i="8"/>
  <c r="EO114" i="8"/>
  <c r="EN114" i="8"/>
  <c r="EM114" i="8"/>
  <c r="EL114" i="8"/>
  <c r="EK114" i="8"/>
  <c r="EJ114" i="8"/>
  <c r="EI114" i="8"/>
  <c r="EH114" i="8"/>
  <c r="EG114" i="8"/>
  <c r="EF114" i="8"/>
  <c r="EE114" i="8"/>
  <c r="ED114" i="8"/>
  <c r="EC114" i="8"/>
  <c r="EB114" i="8"/>
  <c r="EA114" i="8"/>
  <c r="DZ114" i="8"/>
  <c r="DY114" i="8"/>
  <c r="DX114" i="8"/>
  <c r="DW114" i="8"/>
  <c r="DV114" i="8"/>
  <c r="DU114" i="8"/>
  <c r="DT114" i="8"/>
  <c r="DS114" i="8"/>
  <c r="DR114" i="8"/>
  <c r="DQ114" i="8"/>
  <c r="DP114" i="8"/>
  <c r="DO114" i="8"/>
  <c r="DN114" i="8"/>
  <c r="DM114" i="8"/>
  <c r="DL114" i="8"/>
  <c r="DK114" i="8"/>
  <c r="DJ114" i="8"/>
  <c r="DI114" i="8"/>
  <c r="DH114" i="8"/>
  <c r="DG114" i="8"/>
  <c r="DF114" i="8"/>
  <c r="DE114" i="8"/>
  <c r="DD114" i="8"/>
  <c r="DC114" i="8"/>
  <c r="DB114" i="8"/>
  <c r="DA114" i="8"/>
  <c r="CZ114" i="8"/>
  <c r="CY114" i="8"/>
  <c r="CX114" i="8"/>
  <c r="CW114" i="8"/>
  <c r="CV114" i="8"/>
  <c r="CU114" i="8"/>
  <c r="CT114" i="8"/>
  <c r="CS114" i="8"/>
  <c r="CR114" i="8"/>
  <c r="CQ114" i="8"/>
  <c r="CP114" i="8"/>
  <c r="CO114" i="8"/>
  <c r="CN114" i="8"/>
  <c r="CM114" i="8"/>
  <c r="CL114" i="8"/>
  <c r="CK114" i="8"/>
  <c r="CJ114" i="8"/>
  <c r="CI114" i="8"/>
  <c r="CH114" i="8"/>
  <c r="CG114" i="8"/>
  <c r="CF114" i="8"/>
  <c r="CE114" i="8"/>
  <c r="FA113" i="8"/>
  <c r="EZ113" i="8"/>
  <c r="EY113" i="8"/>
  <c r="EX113" i="8"/>
  <c r="EW113" i="8"/>
  <c r="EV113" i="8"/>
  <c r="EU113" i="8"/>
  <c r="ET113" i="8"/>
  <c r="ES113" i="8"/>
  <c r="ER113" i="8"/>
  <c r="EQ113" i="8"/>
  <c r="EP113" i="8"/>
  <c r="EO113" i="8"/>
  <c r="EN113" i="8"/>
  <c r="EM113" i="8"/>
  <c r="EL113" i="8"/>
  <c r="EK113" i="8"/>
  <c r="EJ113" i="8"/>
  <c r="EI113" i="8"/>
  <c r="EH113" i="8"/>
  <c r="EG113" i="8"/>
  <c r="EF113" i="8"/>
  <c r="EE113" i="8"/>
  <c r="ED113" i="8"/>
  <c r="EC113" i="8"/>
  <c r="EB113" i="8"/>
  <c r="EA113" i="8"/>
  <c r="DZ113" i="8"/>
  <c r="DY113" i="8"/>
  <c r="DX113" i="8"/>
  <c r="DW113" i="8"/>
  <c r="DV113" i="8"/>
  <c r="DU113" i="8"/>
  <c r="DT113" i="8"/>
  <c r="DS113" i="8"/>
  <c r="DR113" i="8"/>
  <c r="DQ113" i="8"/>
  <c r="DP113" i="8"/>
  <c r="DO113" i="8"/>
  <c r="DN113" i="8"/>
  <c r="DM113" i="8"/>
  <c r="DL113" i="8"/>
  <c r="DK113" i="8"/>
  <c r="DJ113" i="8"/>
  <c r="DI113" i="8"/>
  <c r="DH113" i="8"/>
  <c r="DG113" i="8"/>
  <c r="DF113" i="8"/>
  <c r="DE113" i="8"/>
  <c r="DD113" i="8"/>
  <c r="DC113" i="8"/>
  <c r="DB113" i="8"/>
  <c r="DA113" i="8"/>
  <c r="CZ113" i="8"/>
  <c r="CY113" i="8"/>
  <c r="CX113" i="8"/>
  <c r="CW113" i="8"/>
  <c r="CV113" i="8"/>
  <c r="CU113" i="8"/>
  <c r="CT113" i="8"/>
  <c r="CS113" i="8"/>
  <c r="CR113" i="8"/>
  <c r="CQ113" i="8"/>
  <c r="CP113" i="8"/>
  <c r="CO113" i="8"/>
  <c r="CN113" i="8"/>
  <c r="CM113" i="8"/>
  <c r="CL113" i="8"/>
  <c r="CK113" i="8"/>
  <c r="CJ113" i="8"/>
  <c r="CI113" i="8"/>
  <c r="CH113" i="8"/>
  <c r="CG113" i="8"/>
  <c r="CF113" i="8"/>
  <c r="CE113" i="8"/>
  <c r="FA112" i="8"/>
  <c r="EZ112" i="8"/>
  <c r="EY112" i="8"/>
  <c r="EX112" i="8"/>
  <c r="EW112" i="8"/>
  <c r="EV112" i="8"/>
  <c r="EU112" i="8"/>
  <c r="ET112" i="8"/>
  <c r="ES112" i="8"/>
  <c r="ER112" i="8"/>
  <c r="EQ112" i="8"/>
  <c r="EP112" i="8"/>
  <c r="EO112" i="8"/>
  <c r="EN112" i="8"/>
  <c r="EM112" i="8"/>
  <c r="EL112" i="8"/>
  <c r="EK112" i="8"/>
  <c r="EJ112" i="8"/>
  <c r="EI112" i="8"/>
  <c r="EH112" i="8"/>
  <c r="EG112" i="8"/>
  <c r="EF112" i="8"/>
  <c r="EE112" i="8"/>
  <c r="ED112" i="8"/>
  <c r="EC112" i="8"/>
  <c r="EB112" i="8"/>
  <c r="EA112" i="8"/>
  <c r="DZ112" i="8"/>
  <c r="DY112" i="8"/>
  <c r="DX112" i="8"/>
  <c r="DW112" i="8"/>
  <c r="DV112" i="8"/>
  <c r="DU112" i="8"/>
  <c r="DT112" i="8"/>
  <c r="DS112" i="8"/>
  <c r="DR112" i="8"/>
  <c r="DQ112" i="8"/>
  <c r="DP112" i="8"/>
  <c r="DO112" i="8"/>
  <c r="DN112" i="8"/>
  <c r="DM112" i="8"/>
  <c r="DL112" i="8"/>
  <c r="DK112" i="8"/>
  <c r="DJ112" i="8"/>
  <c r="DI112" i="8"/>
  <c r="DH112" i="8"/>
  <c r="DG112" i="8"/>
  <c r="DF112" i="8"/>
  <c r="DE112" i="8"/>
  <c r="DD112" i="8"/>
  <c r="DC112" i="8"/>
  <c r="DB112" i="8"/>
  <c r="DA112" i="8"/>
  <c r="CZ112" i="8"/>
  <c r="CY112" i="8"/>
  <c r="CX112" i="8"/>
  <c r="CW112" i="8"/>
  <c r="CV112" i="8"/>
  <c r="CU112" i="8"/>
  <c r="CT112" i="8"/>
  <c r="CS112" i="8"/>
  <c r="CR112" i="8"/>
  <c r="CQ112" i="8"/>
  <c r="CP112" i="8"/>
  <c r="CO112" i="8"/>
  <c r="CN112" i="8"/>
  <c r="CM112" i="8"/>
  <c r="CL112" i="8"/>
  <c r="CK112" i="8"/>
  <c r="CJ112" i="8"/>
  <c r="CI112" i="8"/>
  <c r="CH112" i="8"/>
  <c r="CG112" i="8"/>
  <c r="CF112" i="8"/>
  <c r="CE112" i="8"/>
  <c r="FA111" i="8"/>
  <c r="EZ111" i="8"/>
  <c r="EY111" i="8"/>
  <c r="EX111" i="8"/>
  <c r="EW111" i="8"/>
  <c r="EV111" i="8"/>
  <c r="EU111" i="8"/>
  <c r="ET111" i="8"/>
  <c r="ES111" i="8"/>
  <c r="ER111" i="8"/>
  <c r="EQ111" i="8"/>
  <c r="EP111" i="8"/>
  <c r="EO111" i="8"/>
  <c r="EN111" i="8"/>
  <c r="EM111" i="8"/>
  <c r="EL111" i="8"/>
  <c r="EK111" i="8"/>
  <c r="EJ111" i="8"/>
  <c r="EI111" i="8"/>
  <c r="EH111" i="8"/>
  <c r="EG111" i="8"/>
  <c r="EF111" i="8"/>
  <c r="EE111" i="8"/>
  <c r="ED111" i="8"/>
  <c r="EC111" i="8"/>
  <c r="EB111" i="8"/>
  <c r="EA111" i="8"/>
  <c r="DZ111" i="8"/>
  <c r="DY111" i="8"/>
  <c r="DX111" i="8"/>
  <c r="DW111" i="8"/>
  <c r="DV111" i="8"/>
  <c r="DU111" i="8"/>
  <c r="DT111" i="8"/>
  <c r="DS111" i="8"/>
  <c r="DR111" i="8"/>
  <c r="DQ111" i="8"/>
  <c r="DP111" i="8"/>
  <c r="DO111" i="8"/>
  <c r="DN111" i="8"/>
  <c r="DM111" i="8"/>
  <c r="DL111" i="8"/>
  <c r="DK111" i="8"/>
  <c r="DJ111" i="8"/>
  <c r="DI111" i="8"/>
  <c r="DH111" i="8"/>
  <c r="DG111" i="8"/>
  <c r="DF111" i="8"/>
  <c r="DE111" i="8"/>
  <c r="DD111" i="8"/>
  <c r="DC111" i="8"/>
  <c r="DB111" i="8"/>
  <c r="DA111" i="8"/>
  <c r="CZ111" i="8"/>
  <c r="CY111" i="8"/>
  <c r="CX111" i="8"/>
  <c r="CW111" i="8"/>
  <c r="CV111" i="8"/>
  <c r="CU111" i="8"/>
  <c r="CT111" i="8"/>
  <c r="CS111" i="8"/>
  <c r="CR111" i="8"/>
  <c r="CQ111" i="8"/>
  <c r="CP111" i="8"/>
  <c r="CO111" i="8"/>
  <c r="CN111" i="8"/>
  <c r="CM111" i="8"/>
  <c r="CL111" i="8"/>
  <c r="CK111" i="8"/>
  <c r="CJ111" i="8"/>
  <c r="CI111" i="8"/>
  <c r="CH111" i="8"/>
  <c r="CG111" i="8"/>
  <c r="CF111" i="8"/>
  <c r="CE111" i="8"/>
  <c r="FA110" i="8"/>
  <c r="EZ110" i="8"/>
  <c r="EY110" i="8"/>
  <c r="EX110" i="8"/>
  <c r="EW110" i="8"/>
  <c r="EV110" i="8"/>
  <c r="EU110" i="8"/>
  <c r="ET110" i="8"/>
  <c r="ES110" i="8"/>
  <c r="ER110" i="8"/>
  <c r="EQ110" i="8"/>
  <c r="EP110" i="8"/>
  <c r="EO110" i="8"/>
  <c r="EN110" i="8"/>
  <c r="EM110" i="8"/>
  <c r="EL110" i="8"/>
  <c r="EK110" i="8"/>
  <c r="EJ110" i="8"/>
  <c r="EI110" i="8"/>
  <c r="EH110" i="8"/>
  <c r="EG110" i="8"/>
  <c r="EF110" i="8"/>
  <c r="EE110" i="8"/>
  <c r="ED110" i="8"/>
  <c r="EC110" i="8"/>
  <c r="EB110" i="8"/>
  <c r="EA110" i="8"/>
  <c r="DZ110" i="8"/>
  <c r="DY110" i="8"/>
  <c r="DX110" i="8"/>
  <c r="DW110" i="8"/>
  <c r="DV110" i="8"/>
  <c r="DU110" i="8"/>
  <c r="DT110" i="8"/>
  <c r="DS110" i="8"/>
  <c r="DR110" i="8"/>
  <c r="DQ110" i="8"/>
  <c r="DP110" i="8"/>
  <c r="DO110" i="8"/>
  <c r="DN110" i="8"/>
  <c r="DM110" i="8"/>
  <c r="DL110" i="8"/>
  <c r="DK110" i="8"/>
  <c r="DJ110" i="8"/>
  <c r="DI110" i="8"/>
  <c r="DH110" i="8"/>
  <c r="DG110" i="8"/>
  <c r="DF110" i="8"/>
  <c r="DE110" i="8"/>
  <c r="DD110" i="8"/>
  <c r="DC110" i="8"/>
  <c r="DB110" i="8"/>
  <c r="DA110" i="8"/>
  <c r="CZ110" i="8"/>
  <c r="CY110" i="8"/>
  <c r="CX110" i="8"/>
  <c r="CW110" i="8"/>
  <c r="CV110" i="8"/>
  <c r="CU110" i="8"/>
  <c r="CT110" i="8"/>
  <c r="CS110" i="8"/>
  <c r="CR110" i="8"/>
  <c r="CQ110" i="8"/>
  <c r="CP110" i="8"/>
  <c r="CO110" i="8"/>
  <c r="CN110" i="8"/>
  <c r="CM110" i="8"/>
  <c r="CL110" i="8"/>
  <c r="CK110" i="8"/>
  <c r="CJ110" i="8"/>
  <c r="CI110" i="8"/>
  <c r="CH110" i="8"/>
  <c r="CG110" i="8"/>
  <c r="CF110" i="8"/>
  <c r="CE110" i="8"/>
  <c r="FA109" i="8"/>
  <c r="EZ109" i="8"/>
  <c r="EY109" i="8"/>
  <c r="EX109" i="8"/>
  <c r="EW109" i="8"/>
  <c r="EV109" i="8"/>
  <c r="EU109" i="8"/>
  <c r="ET109" i="8"/>
  <c r="ES109" i="8"/>
  <c r="ER109" i="8"/>
  <c r="EQ109" i="8"/>
  <c r="EP109" i="8"/>
  <c r="EO109" i="8"/>
  <c r="EN109" i="8"/>
  <c r="EM109" i="8"/>
  <c r="EL109" i="8"/>
  <c r="EK109" i="8"/>
  <c r="EJ109" i="8"/>
  <c r="EI109" i="8"/>
  <c r="EH109" i="8"/>
  <c r="EG109" i="8"/>
  <c r="EF109" i="8"/>
  <c r="EE109" i="8"/>
  <c r="ED109" i="8"/>
  <c r="EC109" i="8"/>
  <c r="EB109" i="8"/>
  <c r="EA109" i="8"/>
  <c r="DZ109" i="8"/>
  <c r="DY109" i="8"/>
  <c r="DX109" i="8"/>
  <c r="DW109" i="8"/>
  <c r="DV109" i="8"/>
  <c r="DU109" i="8"/>
  <c r="DT109" i="8"/>
  <c r="DS109" i="8"/>
  <c r="DR109" i="8"/>
  <c r="DQ109" i="8"/>
  <c r="DP109" i="8"/>
  <c r="DO109" i="8"/>
  <c r="DN109" i="8"/>
  <c r="DM109" i="8"/>
  <c r="DL109" i="8"/>
  <c r="DK109" i="8"/>
  <c r="DJ109" i="8"/>
  <c r="DI109" i="8"/>
  <c r="DH109" i="8"/>
  <c r="DG109" i="8"/>
  <c r="DF109" i="8"/>
  <c r="DE109" i="8"/>
  <c r="DD109" i="8"/>
  <c r="DC109" i="8"/>
  <c r="DB109" i="8"/>
  <c r="DA109" i="8"/>
  <c r="CZ109" i="8"/>
  <c r="CY109" i="8"/>
  <c r="CX109" i="8"/>
  <c r="CW109" i="8"/>
  <c r="CV109" i="8"/>
  <c r="CU109" i="8"/>
  <c r="CT109" i="8"/>
  <c r="CS109" i="8"/>
  <c r="CR109" i="8"/>
  <c r="CQ109" i="8"/>
  <c r="CP109" i="8"/>
  <c r="CO109" i="8"/>
  <c r="CN109" i="8"/>
  <c r="CM109" i="8"/>
  <c r="CL109" i="8"/>
  <c r="CK109" i="8"/>
  <c r="CJ109" i="8"/>
  <c r="CI109" i="8"/>
  <c r="CH109" i="8"/>
  <c r="CG109" i="8"/>
  <c r="CF109" i="8"/>
  <c r="CE109" i="8"/>
  <c r="FA108" i="8"/>
  <c r="EZ108" i="8"/>
  <c r="EY108" i="8"/>
  <c r="EX108" i="8"/>
  <c r="EW108" i="8"/>
  <c r="EV108" i="8"/>
  <c r="EU108" i="8"/>
  <c r="ET108" i="8"/>
  <c r="ES108" i="8"/>
  <c r="ER108" i="8"/>
  <c r="EQ108" i="8"/>
  <c r="EP108" i="8"/>
  <c r="EO108" i="8"/>
  <c r="EN108" i="8"/>
  <c r="EM108" i="8"/>
  <c r="EL108" i="8"/>
  <c r="EK108" i="8"/>
  <c r="EJ108" i="8"/>
  <c r="EI108" i="8"/>
  <c r="EH108" i="8"/>
  <c r="EG108" i="8"/>
  <c r="EF108" i="8"/>
  <c r="EE108" i="8"/>
  <c r="ED108" i="8"/>
  <c r="EC108" i="8"/>
  <c r="EB108" i="8"/>
  <c r="EA108" i="8"/>
  <c r="DZ108" i="8"/>
  <c r="DY108" i="8"/>
  <c r="DX108" i="8"/>
  <c r="DW108" i="8"/>
  <c r="DV108" i="8"/>
  <c r="DU108" i="8"/>
  <c r="DT108" i="8"/>
  <c r="DS108" i="8"/>
  <c r="DR108" i="8"/>
  <c r="DQ108" i="8"/>
  <c r="DP108" i="8"/>
  <c r="DO108" i="8"/>
  <c r="DN108" i="8"/>
  <c r="DM108" i="8"/>
  <c r="DL108" i="8"/>
  <c r="DK108" i="8"/>
  <c r="DJ108" i="8"/>
  <c r="DI108" i="8"/>
  <c r="DH108" i="8"/>
  <c r="DG108" i="8"/>
  <c r="DF108" i="8"/>
  <c r="DE108" i="8"/>
  <c r="DD108" i="8"/>
  <c r="DC108" i="8"/>
  <c r="DB108" i="8"/>
  <c r="DA108" i="8"/>
  <c r="CZ108" i="8"/>
  <c r="CY108" i="8"/>
  <c r="CX108" i="8"/>
  <c r="CW108" i="8"/>
  <c r="CV108" i="8"/>
  <c r="CU108" i="8"/>
  <c r="CT108" i="8"/>
  <c r="CS108" i="8"/>
  <c r="CR108" i="8"/>
  <c r="CQ108" i="8"/>
  <c r="CP108" i="8"/>
  <c r="CO108" i="8"/>
  <c r="CN108" i="8"/>
  <c r="CM108" i="8"/>
  <c r="CL108" i="8"/>
  <c r="CK108" i="8"/>
  <c r="CJ108" i="8"/>
  <c r="CI108" i="8"/>
  <c r="CH108" i="8"/>
  <c r="CG108" i="8"/>
  <c r="CF108" i="8"/>
  <c r="CE108" i="8"/>
  <c r="FA107" i="8"/>
  <c r="EZ107" i="8"/>
  <c r="EY107" i="8"/>
  <c r="EX107" i="8"/>
  <c r="EW107" i="8"/>
  <c r="EV107" i="8"/>
  <c r="EU107" i="8"/>
  <c r="ET107" i="8"/>
  <c r="ES107" i="8"/>
  <c r="ER107" i="8"/>
  <c r="EQ107" i="8"/>
  <c r="EP107" i="8"/>
  <c r="EO107" i="8"/>
  <c r="EN107" i="8"/>
  <c r="EM107" i="8"/>
  <c r="EL107" i="8"/>
  <c r="EK107" i="8"/>
  <c r="EJ107" i="8"/>
  <c r="EI107" i="8"/>
  <c r="EH107" i="8"/>
  <c r="EG107" i="8"/>
  <c r="EF107" i="8"/>
  <c r="EE107" i="8"/>
  <c r="ED107" i="8"/>
  <c r="EC107" i="8"/>
  <c r="EB107" i="8"/>
  <c r="EA107" i="8"/>
  <c r="DZ107" i="8"/>
  <c r="DY107" i="8"/>
  <c r="DX107" i="8"/>
  <c r="DW107" i="8"/>
  <c r="DV107" i="8"/>
  <c r="DU107" i="8"/>
  <c r="DT107" i="8"/>
  <c r="DS107" i="8"/>
  <c r="DR107" i="8"/>
  <c r="DQ107" i="8"/>
  <c r="DP107" i="8"/>
  <c r="DO107" i="8"/>
  <c r="DN107" i="8"/>
  <c r="DM107" i="8"/>
  <c r="DL107" i="8"/>
  <c r="DK107" i="8"/>
  <c r="DJ107" i="8"/>
  <c r="DI107" i="8"/>
  <c r="DH107" i="8"/>
  <c r="DG107" i="8"/>
  <c r="DF107" i="8"/>
  <c r="DE107" i="8"/>
  <c r="DD107" i="8"/>
  <c r="DC107" i="8"/>
  <c r="DB107" i="8"/>
  <c r="DA107" i="8"/>
  <c r="CZ107" i="8"/>
  <c r="CY107" i="8"/>
  <c r="CX107" i="8"/>
  <c r="CW107" i="8"/>
  <c r="CV107" i="8"/>
  <c r="CU107" i="8"/>
  <c r="CT107" i="8"/>
  <c r="CS107" i="8"/>
  <c r="CR107" i="8"/>
  <c r="CQ107" i="8"/>
  <c r="CP107" i="8"/>
  <c r="CO107" i="8"/>
  <c r="CN107" i="8"/>
  <c r="CM107" i="8"/>
  <c r="CL107" i="8"/>
  <c r="CK107" i="8"/>
  <c r="CJ107" i="8"/>
  <c r="CI107" i="8"/>
  <c r="CH107" i="8"/>
  <c r="CG107" i="8"/>
  <c r="CF107" i="8"/>
  <c r="CE107" i="8"/>
  <c r="FA106" i="8"/>
  <c r="EZ106" i="8"/>
  <c r="EY106" i="8"/>
  <c r="EX106" i="8"/>
  <c r="EW106" i="8"/>
  <c r="EV106" i="8"/>
  <c r="EU106" i="8"/>
  <c r="ET106" i="8"/>
  <c r="ES106" i="8"/>
  <c r="ER106" i="8"/>
  <c r="EQ106" i="8"/>
  <c r="EP106" i="8"/>
  <c r="EO106" i="8"/>
  <c r="EN106" i="8"/>
  <c r="EM106" i="8"/>
  <c r="EL106" i="8"/>
  <c r="EK106" i="8"/>
  <c r="EJ106" i="8"/>
  <c r="EI106" i="8"/>
  <c r="EH106" i="8"/>
  <c r="EG106" i="8"/>
  <c r="EF106" i="8"/>
  <c r="EE106" i="8"/>
  <c r="ED106" i="8"/>
  <c r="EC106" i="8"/>
  <c r="EB106" i="8"/>
  <c r="EA106" i="8"/>
  <c r="DZ106" i="8"/>
  <c r="DY106" i="8"/>
  <c r="DX106" i="8"/>
  <c r="DW106" i="8"/>
  <c r="DV106" i="8"/>
  <c r="DU106" i="8"/>
  <c r="DT106" i="8"/>
  <c r="DS106" i="8"/>
  <c r="DR106" i="8"/>
  <c r="DQ106" i="8"/>
  <c r="DP106" i="8"/>
  <c r="DO106" i="8"/>
  <c r="DN106" i="8"/>
  <c r="DM106" i="8"/>
  <c r="DL106" i="8"/>
  <c r="DK106" i="8"/>
  <c r="DJ106" i="8"/>
  <c r="DI106" i="8"/>
  <c r="DH106" i="8"/>
  <c r="DG106" i="8"/>
  <c r="DF106" i="8"/>
  <c r="DE106" i="8"/>
  <c r="DD106" i="8"/>
  <c r="DC106" i="8"/>
  <c r="DB106" i="8"/>
  <c r="DA106" i="8"/>
  <c r="CZ106" i="8"/>
  <c r="CY106" i="8"/>
  <c r="CX106" i="8"/>
  <c r="CW106" i="8"/>
  <c r="CV106" i="8"/>
  <c r="CU106" i="8"/>
  <c r="CT106" i="8"/>
  <c r="CS106" i="8"/>
  <c r="CR106" i="8"/>
  <c r="CQ106" i="8"/>
  <c r="CP106" i="8"/>
  <c r="CO106" i="8"/>
  <c r="CN106" i="8"/>
  <c r="CM106" i="8"/>
  <c r="CL106" i="8"/>
  <c r="CK106" i="8"/>
  <c r="CJ106" i="8"/>
  <c r="CI106" i="8"/>
  <c r="CH106" i="8"/>
  <c r="CG106" i="8"/>
  <c r="CF106" i="8"/>
  <c r="CE106" i="8"/>
  <c r="FA105" i="8"/>
  <c r="EZ105" i="8"/>
  <c r="EY105" i="8"/>
  <c r="EX105" i="8"/>
  <c r="EW105" i="8"/>
  <c r="EV105" i="8"/>
  <c r="EU105" i="8"/>
  <c r="ET105" i="8"/>
  <c r="ES105" i="8"/>
  <c r="ER105" i="8"/>
  <c r="EQ105" i="8"/>
  <c r="EP105" i="8"/>
  <c r="EO105" i="8"/>
  <c r="EN105" i="8"/>
  <c r="EM105" i="8"/>
  <c r="EL105" i="8"/>
  <c r="EK105" i="8"/>
  <c r="EJ105" i="8"/>
  <c r="EI105" i="8"/>
  <c r="EH105" i="8"/>
  <c r="EG105" i="8"/>
  <c r="EF105" i="8"/>
  <c r="EE105" i="8"/>
  <c r="ED105" i="8"/>
  <c r="EC105" i="8"/>
  <c r="EB105" i="8"/>
  <c r="EA105" i="8"/>
  <c r="DZ105" i="8"/>
  <c r="DY105" i="8"/>
  <c r="DX105" i="8"/>
  <c r="DW105" i="8"/>
  <c r="DV105" i="8"/>
  <c r="DU105" i="8"/>
  <c r="DT105" i="8"/>
  <c r="DS105" i="8"/>
  <c r="DR105" i="8"/>
  <c r="DQ105" i="8"/>
  <c r="DP105" i="8"/>
  <c r="DO105" i="8"/>
  <c r="DN105" i="8"/>
  <c r="DM105" i="8"/>
  <c r="DL105" i="8"/>
  <c r="DK105" i="8"/>
  <c r="DJ105" i="8"/>
  <c r="DI105" i="8"/>
  <c r="DH105" i="8"/>
  <c r="DG105" i="8"/>
  <c r="DF105" i="8"/>
  <c r="DE105" i="8"/>
  <c r="DD105" i="8"/>
  <c r="DC105" i="8"/>
  <c r="DB105" i="8"/>
  <c r="DA105" i="8"/>
  <c r="CZ105" i="8"/>
  <c r="CY105" i="8"/>
  <c r="CX105" i="8"/>
  <c r="CW105" i="8"/>
  <c r="CV105" i="8"/>
  <c r="CU105" i="8"/>
  <c r="CT105" i="8"/>
  <c r="CS105" i="8"/>
  <c r="CR105" i="8"/>
  <c r="CQ105" i="8"/>
  <c r="CP105" i="8"/>
  <c r="CO105" i="8"/>
  <c r="CN105" i="8"/>
  <c r="CM105" i="8"/>
  <c r="CL105" i="8"/>
  <c r="CK105" i="8"/>
  <c r="CJ105" i="8"/>
  <c r="CI105" i="8"/>
  <c r="CH105" i="8"/>
  <c r="CG105" i="8"/>
  <c r="CF105" i="8"/>
  <c r="CE105" i="8"/>
  <c r="FA104" i="8"/>
  <c r="EZ104" i="8"/>
  <c r="EY104" i="8"/>
  <c r="EX104" i="8"/>
  <c r="EW104" i="8"/>
  <c r="EV104" i="8"/>
  <c r="EU104" i="8"/>
  <c r="ET104" i="8"/>
  <c r="ES104" i="8"/>
  <c r="ER104" i="8"/>
  <c r="EQ104" i="8"/>
  <c r="EP104" i="8"/>
  <c r="EO104" i="8"/>
  <c r="EN104" i="8"/>
  <c r="EM104" i="8"/>
  <c r="EL104" i="8"/>
  <c r="EK104" i="8"/>
  <c r="EJ104" i="8"/>
  <c r="EI104" i="8"/>
  <c r="EH104" i="8"/>
  <c r="EG104" i="8"/>
  <c r="EF104" i="8"/>
  <c r="EE104" i="8"/>
  <c r="ED104" i="8"/>
  <c r="EC104" i="8"/>
  <c r="EB104" i="8"/>
  <c r="EA104" i="8"/>
  <c r="DZ104" i="8"/>
  <c r="DY104" i="8"/>
  <c r="DX104" i="8"/>
  <c r="DW104" i="8"/>
  <c r="DV104" i="8"/>
  <c r="DU104" i="8"/>
  <c r="DT104" i="8"/>
  <c r="DS104" i="8"/>
  <c r="DR104" i="8"/>
  <c r="DQ104" i="8"/>
  <c r="DP104" i="8"/>
  <c r="DO104" i="8"/>
  <c r="DN104" i="8"/>
  <c r="DM104" i="8"/>
  <c r="DL104" i="8"/>
  <c r="DK104" i="8"/>
  <c r="DJ104" i="8"/>
  <c r="DI104" i="8"/>
  <c r="DH104" i="8"/>
  <c r="DG104" i="8"/>
  <c r="DF104" i="8"/>
  <c r="DE104" i="8"/>
  <c r="DD104" i="8"/>
  <c r="DC104" i="8"/>
  <c r="DB104" i="8"/>
  <c r="DA104" i="8"/>
  <c r="CZ104" i="8"/>
  <c r="CY104" i="8"/>
  <c r="CX104" i="8"/>
  <c r="CW104" i="8"/>
  <c r="CV104" i="8"/>
  <c r="CU104" i="8"/>
  <c r="CT104" i="8"/>
  <c r="CS104" i="8"/>
  <c r="CR104" i="8"/>
  <c r="CQ104" i="8"/>
  <c r="CP104" i="8"/>
  <c r="CO104" i="8"/>
  <c r="CN104" i="8"/>
  <c r="CM104" i="8"/>
  <c r="CL104" i="8"/>
  <c r="CK104" i="8"/>
  <c r="CJ104" i="8"/>
  <c r="CI104" i="8"/>
  <c r="CH104" i="8"/>
  <c r="CG104" i="8"/>
  <c r="CF104" i="8"/>
  <c r="CE104" i="8"/>
  <c r="FA103" i="8"/>
  <c r="EZ103" i="8"/>
  <c r="EY103" i="8"/>
  <c r="EX103" i="8"/>
  <c r="EW103" i="8"/>
  <c r="EV103" i="8"/>
  <c r="EU103" i="8"/>
  <c r="ET103" i="8"/>
  <c r="ES103" i="8"/>
  <c r="ER103" i="8"/>
  <c r="EQ103" i="8"/>
  <c r="EP103" i="8"/>
  <c r="EO103" i="8"/>
  <c r="EN103" i="8"/>
  <c r="EM103" i="8"/>
  <c r="EL103" i="8"/>
  <c r="EK103" i="8"/>
  <c r="EJ103" i="8"/>
  <c r="EI103" i="8"/>
  <c r="EH103" i="8"/>
  <c r="EG103" i="8"/>
  <c r="EF103" i="8"/>
  <c r="EE103" i="8"/>
  <c r="ED103" i="8"/>
  <c r="EC103" i="8"/>
  <c r="EB103" i="8"/>
  <c r="EA103" i="8"/>
  <c r="DZ103" i="8"/>
  <c r="DY103" i="8"/>
  <c r="DX103" i="8"/>
  <c r="DW103" i="8"/>
  <c r="DV103" i="8"/>
  <c r="DU103" i="8"/>
  <c r="DT103" i="8"/>
  <c r="DS103" i="8"/>
  <c r="DR103" i="8"/>
  <c r="DQ103" i="8"/>
  <c r="DP103" i="8"/>
  <c r="DO103" i="8"/>
  <c r="DN103" i="8"/>
  <c r="DM103" i="8"/>
  <c r="DL103" i="8"/>
  <c r="DK103" i="8"/>
  <c r="DJ103" i="8"/>
  <c r="DI103" i="8"/>
  <c r="DH103" i="8"/>
  <c r="DG103" i="8"/>
  <c r="DF103" i="8"/>
  <c r="DE103" i="8"/>
  <c r="DD103" i="8"/>
  <c r="DC103" i="8"/>
  <c r="DB103" i="8"/>
  <c r="DA103" i="8"/>
  <c r="CZ103" i="8"/>
  <c r="CY103" i="8"/>
  <c r="CX103" i="8"/>
  <c r="CW103" i="8"/>
  <c r="CV103" i="8"/>
  <c r="CU103" i="8"/>
  <c r="CT103" i="8"/>
  <c r="CS103" i="8"/>
  <c r="CR103" i="8"/>
  <c r="CQ103" i="8"/>
  <c r="CP103" i="8"/>
  <c r="CO103" i="8"/>
  <c r="CN103" i="8"/>
  <c r="CM103" i="8"/>
  <c r="CL103" i="8"/>
  <c r="CK103" i="8"/>
  <c r="CJ103" i="8"/>
  <c r="CI103" i="8"/>
  <c r="CH103" i="8"/>
  <c r="CG103" i="8"/>
  <c r="CF103" i="8"/>
  <c r="CE103" i="8"/>
  <c r="FA102" i="8"/>
  <c r="EZ102" i="8"/>
  <c r="EY102" i="8"/>
  <c r="EX102" i="8"/>
  <c r="EW102" i="8"/>
  <c r="EV102" i="8"/>
  <c r="EU102" i="8"/>
  <c r="ET102" i="8"/>
  <c r="ES102" i="8"/>
  <c r="ER102" i="8"/>
  <c r="EQ102" i="8"/>
  <c r="EP102" i="8"/>
  <c r="EO102" i="8"/>
  <c r="EN102" i="8"/>
  <c r="EM102" i="8"/>
  <c r="EL102" i="8"/>
  <c r="EK102" i="8"/>
  <c r="EJ102" i="8"/>
  <c r="EI102" i="8"/>
  <c r="EH102" i="8"/>
  <c r="EG102" i="8"/>
  <c r="EF102" i="8"/>
  <c r="EE102" i="8"/>
  <c r="ED102" i="8"/>
  <c r="EC102" i="8"/>
  <c r="EB102" i="8"/>
  <c r="EA102" i="8"/>
  <c r="DZ102" i="8"/>
  <c r="DY102" i="8"/>
  <c r="DX102" i="8"/>
  <c r="DW102" i="8"/>
  <c r="DV102" i="8"/>
  <c r="DU102" i="8"/>
  <c r="DT102" i="8"/>
  <c r="DS102" i="8"/>
  <c r="DR102" i="8"/>
  <c r="DQ102" i="8"/>
  <c r="DP102" i="8"/>
  <c r="DO102" i="8"/>
  <c r="DN102" i="8"/>
  <c r="DM102" i="8"/>
  <c r="DL102" i="8"/>
  <c r="DK102" i="8"/>
  <c r="DJ102" i="8"/>
  <c r="DI102" i="8"/>
  <c r="DH102" i="8"/>
  <c r="DG102" i="8"/>
  <c r="DF102" i="8"/>
  <c r="DE102" i="8"/>
  <c r="DD102" i="8"/>
  <c r="DC102" i="8"/>
  <c r="DB102" i="8"/>
  <c r="DA102" i="8"/>
  <c r="CZ102" i="8"/>
  <c r="CY102" i="8"/>
  <c r="CX102" i="8"/>
  <c r="CW102" i="8"/>
  <c r="CV102" i="8"/>
  <c r="CU102" i="8"/>
  <c r="CT102" i="8"/>
  <c r="CS102" i="8"/>
  <c r="CR102" i="8"/>
  <c r="CQ102" i="8"/>
  <c r="CP102" i="8"/>
  <c r="CO102" i="8"/>
  <c r="CN102" i="8"/>
  <c r="CM102" i="8"/>
  <c r="CL102" i="8"/>
  <c r="CK102" i="8"/>
  <c r="CJ102" i="8"/>
  <c r="CI102" i="8"/>
  <c r="CH102" i="8"/>
  <c r="CG102" i="8"/>
  <c r="CF102" i="8"/>
  <c r="CE102" i="8"/>
  <c r="CD190" i="8"/>
  <c r="CC190" i="8"/>
  <c r="CB190" i="8"/>
  <c r="CA190" i="8"/>
  <c r="BZ190" i="8"/>
  <c r="BY190" i="8"/>
  <c r="BX190" i="8"/>
  <c r="BW190" i="8"/>
  <c r="BV190" i="8"/>
  <c r="BU190" i="8"/>
  <c r="BT190" i="8"/>
  <c r="BS190" i="8"/>
  <c r="BR190" i="8"/>
  <c r="BQ190" i="8"/>
  <c r="BP190" i="8"/>
  <c r="BO190" i="8"/>
  <c r="BN190" i="8"/>
  <c r="BM190" i="8"/>
  <c r="BL190" i="8"/>
  <c r="BK190" i="8"/>
  <c r="BJ190" i="8"/>
  <c r="BI190" i="8"/>
  <c r="BH190" i="8"/>
  <c r="BG190" i="8"/>
  <c r="BF190" i="8"/>
  <c r="BE190" i="8"/>
  <c r="BD190" i="8"/>
  <c r="BC190" i="8"/>
  <c r="BB190" i="8"/>
  <c r="BA190" i="8"/>
  <c r="AZ190" i="8"/>
  <c r="AY190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Z190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CD189" i="8"/>
  <c r="CC189" i="8"/>
  <c r="CB189" i="8"/>
  <c r="CA189" i="8"/>
  <c r="BZ189" i="8"/>
  <c r="BY189" i="8"/>
  <c r="BX189" i="8"/>
  <c r="BW189" i="8"/>
  <c r="BV189" i="8"/>
  <c r="BU189" i="8"/>
  <c r="BT189" i="8"/>
  <c r="BS189" i="8"/>
  <c r="BR189" i="8"/>
  <c r="BQ189" i="8"/>
  <c r="BP189" i="8"/>
  <c r="BO189" i="8"/>
  <c r="BN189" i="8"/>
  <c r="BM189" i="8"/>
  <c r="BL189" i="8"/>
  <c r="BK189" i="8"/>
  <c r="BJ189" i="8"/>
  <c r="BI189" i="8"/>
  <c r="BH189" i="8"/>
  <c r="BG189" i="8"/>
  <c r="BF189" i="8"/>
  <c r="BE189" i="8"/>
  <c r="BD189" i="8"/>
  <c r="BC189" i="8"/>
  <c r="BB189" i="8"/>
  <c r="BA189" i="8"/>
  <c r="AZ189" i="8"/>
  <c r="AY189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Z189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CD188" i="8"/>
  <c r="CC188" i="8"/>
  <c r="CB188" i="8"/>
  <c r="CA188" i="8"/>
  <c r="BZ188" i="8"/>
  <c r="BY188" i="8"/>
  <c r="BX188" i="8"/>
  <c r="BW188" i="8"/>
  <c r="BV188" i="8"/>
  <c r="BU188" i="8"/>
  <c r="BT188" i="8"/>
  <c r="BS188" i="8"/>
  <c r="BR188" i="8"/>
  <c r="BQ188" i="8"/>
  <c r="BP188" i="8"/>
  <c r="BO188" i="8"/>
  <c r="BN188" i="8"/>
  <c r="BM188" i="8"/>
  <c r="BL188" i="8"/>
  <c r="BK188" i="8"/>
  <c r="BJ188" i="8"/>
  <c r="BI188" i="8"/>
  <c r="BH188" i="8"/>
  <c r="BG188" i="8"/>
  <c r="BF188" i="8"/>
  <c r="BE188" i="8"/>
  <c r="BD188" i="8"/>
  <c r="BC188" i="8"/>
  <c r="BB188" i="8"/>
  <c r="BA188" i="8"/>
  <c r="AZ188" i="8"/>
  <c r="AY188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Z188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CD187" i="8"/>
  <c r="CC187" i="8"/>
  <c r="CB187" i="8"/>
  <c r="CA187" i="8"/>
  <c r="BZ187" i="8"/>
  <c r="BY187" i="8"/>
  <c r="BX187" i="8"/>
  <c r="BW187" i="8"/>
  <c r="BV187" i="8"/>
  <c r="BU187" i="8"/>
  <c r="BT187" i="8"/>
  <c r="BS187" i="8"/>
  <c r="BR187" i="8"/>
  <c r="BQ187" i="8"/>
  <c r="BP187" i="8"/>
  <c r="BO187" i="8"/>
  <c r="BN187" i="8"/>
  <c r="BM187" i="8"/>
  <c r="BL187" i="8"/>
  <c r="BK187" i="8"/>
  <c r="BJ187" i="8"/>
  <c r="BI187" i="8"/>
  <c r="BH187" i="8"/>
  <c r="BG187" i="8"/>
  <c r="BF187" i="8"/>
  <c r="BE187" i="8"/>
  <c r="BD187" i="8"/>
  <c r="BC187" i="8"/>
  <c r="BB187" i="8"/>
  <c r="BA187" i="8"/>
  <c r="AZ187" i="8"/>
  <c r="AY187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Z187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CD186" i="8"/>
  <c r="CC186" i="8"/>
  <c r="CB186" i="8"/>
  <c r="CA186" i="8"/>
  <c r="BZ186" i="8"/>
  <c r="BY186" i="8"/>
  <c r="BX186" i="8"/>
  <c r="BW186" i="8"/>
  <c r="BV186" i="8"/>
  <c r="BU186" i="8"/>
  <c r="BT186" i="8"/>
  <c r="BS186" i="8"/>
  <c r="BR186" i="8"/>
  <c r="BQ186" i="8"/>
  <c r="BP186" i="8"/>
  <c r="BO186" i="8"/>
  <c r="BN186" i="8"/>
  <c r="BM186" i="8"/>
  <c r="BL186" i="8"/>
  <c r="BK186" i="8"/>
  <c r="BJ186" i="8"/>
  <c r="BI186" i="8"/>
  <c r="BH186" i="8"/>
  <c r="BG186" i="8"/>
  <c r="BF186" i="8"/>
  <c r="BE186" i="8"/>
  <c r="BD186" i="8"/>
  <c r="BC186" i="8"/>
  <c r="BB186" i="8"/>
  <c r="BA186" i="8"/>
  <c r="AZ186" i="8"/>
  <c r="AY186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Z186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CD185" i="8"/>
  <c r="CC185" i="8"/>
  <c r="CB185" i="8"/>
  <c r="CA185" i="8"/>
  <c r="BZ185" i="8"/>
  <c r="BY185" i="8"/>
  <c r="BX185" i="8"/>
  <c r="BW185" i="8"/>
  <c r="BV185" i="8"/>
  <c r="BU185" i="8"/>
  <c r="BT185" i="8"/>
  <c r="BS185" i="8"/>
  <c r="BR185" i="8"/>
  <c r="BQ185" i="8"/>
  <c r="BP185" i="8"/>
  <c r="BO185" i="8"/>
  <c r="BN185" i="8"/>
  <c r="BM185" i="8"/>
  <c r="BL185" i="8"/>
  <c r="BK185" i="8"/>
  <c r="BJ185" i="8"/>
  <c r="BI185" i="8"/>
  <c r="BH185" i="8"/>
  <c r="BG185" i="8"/>
  <c r="BF185" i="8"/>
  <c r="BE185" i="8"/>
  <c r="BD185" i="8"/>
  <c r="BC185" i="8"/>
  <c r="BB185" i="8"/>
  <c r="BA185" i="8"/>
  <c r="AZ185" i="8"/>
  <c r="AY185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Z185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CD184" i="8"/>
  <c r="CC184" i="8"/>
  <c r="CB184" i="8"/>
  <c r="CA184" i="8"/>
  <c r="BZ184" i="8"/>
  <c r="BY184" i="8"/>
  <c r="BX184" i="8"/>
  <c r="BW184" i="8"/>
  <c r="BV184" i="8"/>
  <c r="BU184" i="8"/>
  <c r="BT184" i="8"/>
  <c r="BS184" i="8"/>
  <c r="BR184" i="8"/>
  <c r="BQ184" i="8"/>
  <c r="BP184" i="8"/>
  <c r="BO184" i="8"/>
  <c r="BN184" i="8"/>
  <c r="BM184" i="8"/>
  <c r="BL184" i="8"/>
  <c r="BK184" i="8"/>
  <c r="BJ184" i="8"/>
  <c r="BI184" i="8"/>
  <c r="BH184" i="8"/>
  <c r="BG184" i="8"/>
  <c r="BF184" i="8"/>
  <c r="BE184" i="8"/>
  <c r="BD184" i="8"/>
  <c r="BC184" i="8"/>
  <c r="BB184" i="8"/>
  <c r="BA184" i="8"/>
  <c r="AZ184" i="8"/>
  <c r="AY184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Z184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CD183" i="8"/>
  <c r="CC183" i="8"/>
  <c r="CB183" i="8"/>
  <c r="CA183" i="8"/>
  <c r="BZ183" i="8"/>
  <c r="BY183" i="8"/>
  <c r="BX183" i="8"/>
  <c r="BW183" i="8"/>
  <c r="BV183" i="8"/>
  <c r="BU183" i="8"/>
  <c r="BT183" i="8"/>
  <c r="BS183" i="8"/>
  <c r="BR183" i="8"/>
  <c r="BQ183" i="8"/>
  <c r="BP183" i="8"/>
  <c r="BO183" i="8"/>
  <c r="BN183" i="8"/>
  <c r="BM183" i="8"/>
  <c r="BL183" i="8"/>
  <c r="BK183" i="8"/>
  <c r="BJ183" i="8"/>
  <c r="BI183" i="8"/>
  <c r="BH183" i="8"/>
  <c r="BG183" i="8"/>
  <c r="BF183" i="8"/>
  <c r="BE183" i="8"/>
  <c r="BD183" i="8"/>
  <c r="BC183" i="8"/>
  <c r="BB183" i="8"/>
  <c r="BA183" i="8"/>
  <c r="AZ183" i="8"/>
  <c r="AY183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Z183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CD182" i="8"/>
  <c r="CC182" i="8"/>
  <c r="CB182" i="8"/>
  <c r="CA182" i="8"/>
  <c r="BZ182" i="8"/>
  <c r="BY182" i="8"/>
  <c r="BX182" i="8"/>
  <c r="BW182" i="8"/>
  <c r="BV182" i="8"/>
  <c r="BU182" i="8"/>
  <c r="BT182" i="8"/>
  <c r="BS182" i="8"/>
  <c r="BR182" i="8"/>
  <c r="BQ182" i="8"/>
  <c r="BP182" i="8"/>
  <c r="BO182" i="8"/>
  <c r="BN182" i="8"/>
  <c r="BM182" i="8"/>
  <c r="BL182" i="8"/>
  <c r="BK182" i="8"/>
  <c r="BJ182" i="8"/>
  <c r="BI182" i="8"/>
  <c r="BH182" i="8"/>
  <c r="BG182" i="8"/>
  <c r="BF182" i="8"/>
  <c r="BE182" i="8"/>
  <c r="BD182" i="8"/>
  <c r="BC182" i="8"/>
  <c r="BB182" i="8"/>
  <c r="BA182" i="8"/>
  <c r="AZ182" i="8"/>
  <c r="AY182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Z182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CD181" i="8"/>
  <c r="CC181" i="8"/>
  <c r="CB181" i="8"/>
  <c r="CA181" i="8"/>
  <c r="BZ181" i="8"/>
  <c r="BY181" i="8"/>
  <c r="BX181" i="8"/>
  <c r="BW181" i="8"/>
  <c r="BV181" i="8"/>
  <c r="BU181" i="8"/>
  <c r="BT181" i="8"/>
  <c r="BS181" i="8"/>
  <c r="BR181" i="8"/>
  <c r="BQ181" i="8"/>
  <c r="BP181" i="8"/>
  <c r="BO181" i="8"/>
  <c r="BN181" i="8"/>
  <c r="BM181" i="8"/>
  <c r="BL181" i="8"/>
  <c r="BK181" i="8"/>
  <c r="BJ181" i="8"/>
  <c r="BI181" i="8"/>
  <c r="BH181" i="8"/>
  <c r="BG181" i="8"/>
  <c r="BF181" i="8"/>
  <c r="BE181" i="8"/>
  <c r="BD181" i="8"/>
  <c r="BC181" i="8"/>
  <c r="BB181" i="8"/>
  <c r="BA181" i="8"/>
  <c r="AZ181" i="8"/>
  <c r="AY181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Z181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CD180" i="8"/>
  <c r="CC180" i="8"/>
  <c r="CB180" i="8"/>
  <c r="CA180" i="8"/>
  <c r="BZ180" i="8"/>
  <c r="BY180" i="8"/>
  <c r="BX180" i="8"/>
  <c r="BW180" i="8"/>
  <c r="BV180" i="8"/>
  <c r="BU180" i="8"/>
  <c r="BT180" i="8"/>
  <c r="BS180" i="8"/>
  <c r="BR180" i="8"/>
  <c r="BQ180" i="8"/>
  <c r="BP180" i="8"/>
  <c r="BO180" i="8"/>
  <c r="BN180" i="8"/>
  <c r="BM180" i="8"/>
  <c r="BL180" i="8"/>
  <c r="BK180" i="8"/>
  <c r="BJ180" i="8"/>
  <c r="BI180" i="8"/>
  <c r="BH180" i="8"/>
  <c r="BG180" i="8"/>
  <c r="BF180" i="8"/>
  <c r="BE180" i="8"/>
  <c r="BD180" i="8"/>
  <c r="BC180" i="8"/>
  <c r="BB180" i="8"/>
  <c r="BA180" i="8"/>
  <c r="AZ180" i="8"/>
  <c r="AY180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Z180" i="8"/>
  <c r="Y180" i="8"/>
  <c r="X180" i="8"/>
  <c r="W180" i="8"/>
  <c r="V180" i="8"/>
  <c r="U180" i="8"/>
  <c r="T180" i="8"/>
  <c r="S180" i="8"/>
  <c r="R180" i="8"/>
  <c r="Q180" i="8"/>
  <c r="P180" i="8"/>
  <c r="O180" i="8"/>
  <c r="N180" i="8"/>
  <c r="M180" i="8"/>
  <c r="L180" i="8"/>
  <c r="K180" i="8"/>
  <c r="J180" i="8"/>
  <c r="I180" i="8"/>
  <c r="H180" i="8"/>
  <c r="CD179" i="8"/>
  <c r="CC179" i="8"/>
  <c r="CB179" i="8"/>
  <c r="CA179" i="8"/>
  <c r="BZ179" i="8"/>
  <c r="BY179" i="8"/>
  <c r="BX179" i="8"/>
  <c r="BW179" i="8"/>
  <c r="BV179" i="8"/>
  <c r="BU179" i="8"/>
  <c r="BT179" i="8"/>
  <c r="BS179" i="8"/>
  <c r="BR179" i="8"/>
  <c r="BQ179" i="8"/>
  <c r="BP179" i="8"/>
  <c r="BO179" i="8"/>
  <c r="BN179" i="8"/>
  <c r="BM179" i="8"/>
  <c r="BL179" i="8"/>
  <c r="BK179" i="8"/>
  <c r="BJ179" i="8"/>
  <c r="BI179" i="8"/>
  <c r="BH179" i="8"/>
  <c r="BG179" i="8"/>
  <c r="BF179" i="8"/>
  <c r="BE179" i="8"/>
  <c r="BD179" i="8"/>
  <c r="BC179" i="8"/>
  <c r="BB179" i="8"/>
  <c r="BA179" i="8"/>
  <c r="AZ179" i="8"/>
  <c r="AY179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Z179" i="8"/>
  <c r="Y179" i="8"/>
  <c r="X179" i="8"/>
  <c r="W179" i="8"/>
  <c r="V179" i="8"/>
  <c r="U179" i="8"/>
  <c r="T179" i="8"/>
  <c r="S179" i="8"/>
  <c r="R179" i="8"/>
  <c r="Q179" i="8"/>
  <c r="P179" i="8"/>
  <c r="O179" i="8"/>
  <c r="N179" i="8"/>
  <c r="M179" i="8"/>
  <c r="L179" i="8"/>
  <c r="K179" i="8"/>
  <c r="J179" i="8"/>
  <c r="I179" i="8"/>
  <c r="H179" i="8"/>
  <c r="CD178" i="8"/>
  <c r="CC178" i="8"/>
  <c r="CB178" i="8"/>
  <c r="CA178" i="8"/>
  <c r="BZ178" i="8"/>
  <c r="BY178" i="8"/>
  <c r="BX178" i="8"/>
  <c r="BW178" i="8"/>
  <c r="BV178" i="8"/>
  <c r="BU178" i="8"/>
  <c r="BT178" i="8"/>
  <c r="BS178" i="8"/>
  <c r="BR178" i="8"/>
  <c r="BQ178" i="8"/>
  <c r="BP178" i="8"/>
  <c r="BO178" i="8"/>
  <c r="BN178" i="8"/>
  <c r="BM178" i="8"/>
  <c r="BL178" i="8"/>
  <c r="BK178" i="8"/>
  <c r="BJ178" i="8"/>
  <c r="BI178" i="8"/>
  <c r="BH178" i="8"/>
  <c r="BG178" i="8"/>
  <c r="BF178" i="8"/>
  <c r="BE178" i="8"/>
  <c r="BD178" i="8"/>
  <c r="BC178" i="8"/>
  <c r="BB178" i="8"/>
  <c r="BA178" i="8"/>
  <c r="AZ178" i="8"/>
  <c r="AY178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Z178" i="8"/>
  <c r="Y178" i="8"/>
  <c r="X178" i="8"/>
  <c r="W178" i="8"/>
  <c r="V178" i="8"/>
  <c r="U178" i="8"/>
  <c r="T178" i="8"/>
  <c r="S178" i="8"/>
  <c r="R178" i="8"/>
  <c r="Q178" i="8"/>
  <c r="P178" i="8"/>
  <c r="O178" i="8"/>
  <c r="N178" i="8"/>
  <c r="M178" i="8"/>
  <c r="L178" i="8"/>
  <c r="K178" i="8"/>
  <c r="J178" i="8"/>
  <c r="I178" i="8"/>
  <c r="H178" i="8"/>
  <c r="CD177" i="8"/>
  <c r="CC177" i="8"/>
  <c r="CB177" i="8"/>
  <c r="CA177" i="8"/>
  <c r="BZ177" i="8"/>
  <c r="BY177" i="8"/>
  <c r="BX177" i="8"/>
  <c r="BW177" i="8"/>
  <c r="BV177" i="8"/>
  <c r="BU177" i="8"/>
  <c r="BT177" i="8"/>
  <c r="BS177" i="8"/>
  <c r="BR177" i="8"/>
  <c r="BQ177" i="8"/>
  <c r="BP177" i="8"/>
  <c r="BO177" i="8"/>
  <c r="BN177" i="8"/>
  <c r="BM177" i="8"/>
  <c r="BL177" i="8"/>
  <c r="BK177" i="8"/>
  <c r="BJ177" i="8"/>
  <c r="BI177" i="8"/>
  <c r="BH177" i="8"/>
  <c r="BG177" i="8"/>
  <c r="BF177" i="8"/>
  <c r="BE177" i="8"/>
  <c r="BD177" i="8"/>
  <c r="BC177" i="8"/>
  <c r="BB177" i="8"/>
  <c r="BA177" i="8"/>
  <c r="AZ177" i="8"/>
  <c r="AY177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Z177" i="8"/>
  <c r="Y177" i="8"/>
  <c r="X177" i="8"/>
  <c r="W177" i="8"/>
  <c r="V177" i="8"/>
  <c r="U177" i="8"/>
  <c r="T177" i="8"/>
  <c r="S177" i="8"/>
  <c r="R177" i="8"/>
  <c r="Q177" i="8"/>
  <c r="P177" i="8"/>
  <c r="O177" i="8"/>
  <c r="N177" i="8"/>
  <c r="M177" i="8"/>
  <c r="L177" i="8"/>
  <c r="K177" i="8"/>
  <c r="J177" i="8"/>
  <c r="I177" i="8"/>
  <c r="H177" i="8"/>
  <c r="CD176" i="8"/>
  <c r="CC176" i="8"/>
  <c r="CB176" i="8"/>
  <c r="CA176" i="8"/>
  <c r="BZ176" i="8"/>
  <c r="BY176" i="8"/>
  <c r="BX176" i="8"/>
  <c r="BW176" i="8"/>
  <c r="BV176" i="8"/>
  <c r="BU176" i="8"/>
  <c r="BT176" i="8"/>
  <c r="BS176" i="8"/>
  <c r="BR176" i="8"/>
  <c r="BQ176" i="8"/>
  <c r="BP176" i="8"/>
  <c r="BO176" i="8"/>
  <c r="BN176" i="8"/>
  <c r="BM176" i="8"/>
  <c r="BL176" i="8"/>
  <c r="BK176" i="8"/>
  <c r="BJ176" i="8"/>
  <c r="BI176" i="8"/>
  <c r="BH176" i="8"/>
  <c r="BG176" i="8"/>
  <c r="BF176" i="8"/>
  <c r="BE176" i="8"/>
  <c r="BD176" i="8"/>
  <c r="BC176" i="8"/>
  <c r="BB176" i="8"/>
  <c r="BA176" i="8"/>
  <c r="AZ176" i="8"/>
  <c r="AY176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Z176" i="8"/>
  <c r="Y176" i="8"/>
  <c r="X176" i="8"/>
  <c r="W176" i="8"/>
  <c r="V176" i="8"/>
  <c r="U176" i="8"/>
  <c r="T176" i="8"/>
  <c r="S176" i="8"/>
  <c r="R176" i="8"/>
  <c r="Q176" i="8"/>
  <c r="P176" i="8"/>
  <c r="O176" i="8"/>
  <c r="N176" i="8"/>
  <c r="M176" i="8"/>
  <c r="L176" i="8"/>
  <c r="K176" i="8"/>
  <c r="J176" i="8"/>
  <c r="I176" i="8"/>
  <c r="H176" i="8"/>
  <c r="CD175" i="8"/>
  <c r="CC175" i="8"/>
  <c r="CB175" i="8"/>
  <c r="CA175" i="8"/>
  <c r="BZ175" i="8"/>
  <c r="BY175" i="8"/>
  <c r="BX175" i="8"/>
  <c r="BW175" i="8"/>
  <c r="BV175" i="8"/>
  <c r="BU175" i="8"/>
  <c r="BT175" i="8"/>
  <c r="BS175" i="8"/>
  <c r="BR175" i="8"/>
  <c r="BQ175" i="8"/>
  <c r="BP175" i="8"/>
  <c r="BO175" i="8"/>
  <c r="BN175" i="8"/>
  <c r="BM175" i="8"/>
  <c r="BL175" i="8"/>
  <c r="BK175" i="8"/>
  <c r="BJ175" i="8"/>
  <c r="BI175" i="8"/>
  <c r="BH175" i="8"/>
  <c r="BG175" i="8"/>
  <c r="BF175" i="8"/>
  <c r="BE175" i="8"/>
  <c r="BD175" i="8"/>
  <c r="BC175" i="8"/>
  <c r="BB175" i="8"/>
  <c r="BA175" i="8"/>
  <c r="AZ175" i="8"/>
  <c r="AY175" i="8"/>
  <c r="AX175" i="8"/>
  <c r="AW175" i="8"/>
  <c r="AV175" i="8"/>
  <c r="AU175" i="8"/>
  <c r="AT175" i="8"/>
  <c r="AS175" i="8"/>
  <c r="AR175" i="8"/>
  <c r="AQ175" i="8"/>
  <c r="AP175" i="8"/>
  <c r="AO175" i="8"/>
  <c r="AN175" i="8"/>
  <c r="AM175" i="8"/>
  <c r="AL175" i="8"/>
  <c r="AK175" i="8"/>
  <c r="AJ175" i="8"/>
  <c r="AI175" i="8"/>
  <c r="AH175" i="8"/>
  <c r="AG175" i="8"/>
  <c r="AF175" i="8"/>
  <c r="AE175" i="8"/>
  <c r="AD175" i="8"/>
  <c r="AC175" i="8"/>
  <c r="AB175" i="8"/>
  <c r="AA175" i="8"/>
  <c r="Z175" i="8"/>
  <c r="Y175" i="8"/>
  <c r="X175" i="8"/>
  <c r="W175" i="8"/>
  <c r="V175" i="8"/>
  <c r="U175" i="8"/>
  <c r="T175" i="8"/>
  <c r="S175" i="8"/>
  <c r="R175" i="8"/>
  <c r="Q175" i="8"/>
  <c r="P175" i="8"/>
  <c r="O175" i="8"/>
  <c r="N175" i="8"/>
  <c r="M175" i="8"/>
  <c r="L175" i="8"/>
  <c r="K175" i="8"/>
  <c r="J175" i="8"/>
  <c r="I175" i="8"/>
  <c r="H175" i="8"/>
  <c r="CD174" i="8"/>
  <c r="CC174" i="8"/>
  <c r="CB174" i="8"/>
  <c r="CA174" i="8"/>
  <c r="BZ174" i="8"/>
  <c r="BY174" i="8"/>
  <c r="BX174" i="8"/>
  <c r="BW174" i="8"/>
  <c r="BV174" i="8"/>
  <c r="BU174" i="8"/>
  <c r="BT174" i="8"/>
  <c r="BS174" i="8"/>
  <c r="BR174" i="8"/>
  <c r="BQ174" i="8"/>
  <c r="BP174" i="8"/>
  <c r="BO174" i="8"/>
  <c r="BN174" i="8"/>
  <c r="BM174" i="8"/>
  <c r="BL174" i="8"/>
  <c r="BK174" i="8"/>
  <c r="BJ174" i="8"/>
  <c r="BI174" i="8"/>
  <c r="BH174" i="8"/>
  <c r="BG174" i="8"/>
  <c r="BF174" i="8"/>
  <c r="BE174" i="8"/>
  <c r="BD174" i="8"/>
  <c r="BC174" i="8"/>
  <c r="BB174" i="8"/>
  <c r="BA174" i="8"/>
  <c r="AZ174" i="8"/>
  <c r="AY174" i="8"/>
  <c r="AX174" i="8"/>
  <c r="AW174" i="8"/>
  <c r="AV174" i="8"/>
  <c r="AU174" i="8"/>
  <c r="AT174" i="8"/>
  <c r="AS174" i="8"/>
  <c r="AR174" i="8"/>
  <c r="AQ174" i="8"/>
  <c r="AP174" i="8"/>
  <c r="AO174" i="8"/>
  <c r="AN174" i="8"/>
  <c r="AM174" i="8"/>
  <c r="AL174" i="8"/>
  <c r="AK174" i="8"/>
  <c r="AJ174" i="8"/>
  <c r="AI174" i="8"/>
  <c r="AH174" i="8"/>
  <c r="AG174" i="8"/>
  <c r="AF174" i="8"/>
  <c r="AE174" i="8"/>
  <c r="AD174" i="8"/>
  <c r="AC174" i="8"/>
  <c r="AB174" i="8"/>
  <c r="AA174" i="8"/>
  <c r="Z174" i="8"/>
  <c r="Y174" i="8"/>
  <c r="X174" i="8"/>
  <c r="W174" i="8"/>
  <c r="V174" i="8"/>
  <c r="U174" i="8"/>
  <c r="T174" i="8"/>
  <c r="S174" i="8"/>
  <c r="R174" i="8"/>
  <c r="Q174" i="8"/>
  <c r="P174" i="8"/>
  <c r="O174" i="8"/>
  <c r="N174" i="8"/>
  <c r="M174" i="8"/>
  <c r="L174" i="8"/>
  <c r="K174" i="8"/>
  <c r="J174" i="8"/>
  <c r="I174" i="8"/>
  <c r="H174" i="8"/>
  <c r="CD173" i="8"/>
  <c r="CC173" i="8"/>
  <c r="CB173" i="8"/>
  <c r="CA173" i="8"/>
  <c r="BZ173" i="8"/>
  <c r="BY173" i="8"/>
  <c r="BX173" i="8"/>
  <c r="BW173" i="8"/>
  <c r="BV173" i="8"/>
  <c r="BU173" i="8"/>
  <c r="BT173" i="8"/>
  <c r="BS173" i="8"/>
  <c r="BR173" i="8"/>
  <c r="BQ173" i="8"/>
  <c r="BP173" i="8"/>
  <c r="BO173" i="8"/>
  <c r="BN173" i="8"/>
  <c r="BM173" i="8"/>
  <c r="BL173" i="8"/>
  <c r="BK173" i="8"/>
  <c r="BJ173" i="8"/>
  <c r="BI173" i="8"/>
  <c r="BH173" i="8"/>
  <c r="BG173" i="8"/>
  <c r="BF173" i="8"/>
  <c r="BE173" i="8"/>
  <c r="BD173" i="8"/>
  <c r="BC173" i="8"/>
  <c r="BB173" i="8"/>
  <c r="BA173" i="8"/>
  <c r="AZ173" i="8"/>
  <c r="AY173" i="8"/>
  <c r="AX173" i="8"/>
  <c r="AW173" i="8"/>
  <c r="AV173" i="8"/>
  <c r="AU173" i="8"/>
  <c r="AT173" i="8"/>
  <c r="AS173" i="8"/>
  <c r="AR173" i="8"/>
  <c r="AQ173" i="8"/>
  <c r="AP173" i="8"/>
  <c r="AO173" i="8"/>
  <c r="AN173" i="8"/>
  <c r="AM173" i="8"/>
  <c r="AL173" i="8"/>
  <c r="AK173" i="8"/>
  <c r="AJ173" i="8"/>
  <c r="AI173" i="8"/>
  <c r="AH173" i="8"/>
  <c r="AG173" i="8"/>
  <c r="AF173" i="8"/>
  <c r="AE173" i="8"/>
  <c r="AD173" i="8"/>
  <c r="AC173" i="8"/>
  <c r="AB173" i="8"/>
  <c r="AA173" i="8"/>
  <c r="Z173" i="8"/>
  <c r="Y173" i="8"/>
  <c r="X173" i="8"/>
  <c r="W173" i="8"/>
  <c r="V173" i="8"/>
  <c r="U173" i="8"/>
  <c r="T173" i="8"/>
  <c r="S173" i="8"/>
  <c r="R173" i="8"/>
  <c r="Q173" i="8"/>
  <c r="P173" i="8"/>
  <c r="O173" i="8"/>
  <c r="N173" i="8"/>
  <c r="M173" i="8"/>
  <c r="L173" i="8"/>
  <c r="K173" i="8"/>
  <c r="J173" i="8"/>
  <c r="I173" i="8"/>
  <c r="H173" i="8"/>
  <c r="CD172" i="8"/>
  <c r="CC172" i="8"/>
  <c r="CB172" i="8"/>
  <c r="CA172" i="8"/>
  <c r="BZ172" i="8"/>
  <c r="BY172" i="8"/>
  <c r="BX172" i="8"/>
  <c r="BW172" i="8"/>
  <c r="BV172" i="8"/>
  <c r="BU172" i="8"/>
  <c r="BT172" i="8"/>
  <c r="BS172" i="8"/>
  <c r="BR172" i="8"/>
  <c r="BQ172" i="8"/>
  <c r="BP172" i="8"/>
  <c r="BO172" i="8"/>
  <c r="BN172" i="8"/>
  <c r="BM172" i="8"/>
  <c r="BL172" i="8"/>
  <c r="BK172" i="8"/>
  <c r="BJ172" i="8"/>
  <c r="BI172" i="8"/>
  <c r="BH172" i="8"/>
  <c r="BG172" i="8"/>
  <c r="BF172" i="8"/>
  <c r="BE172" i="8"/>
  <c r="BD172" i="8"/>
  <c r="BC172" i="8"/>
  <c r="BB172" i="8"/>
  <c r="BA172" i="8"/>
  <c r="AZ172" i="8"/>
  <c r="AY172" i="8"/>
  <c r="AX172" i="8"/>
  <c r="AW172" i="8"/>
  <c r="AV172" i="8"/>
  <c r="AU172" i="8"/>
  <c r="AT172" i="8"/>
  <c r="AS172" i="8"/>
  <c r="AR172" i="8"/>
  <c r="AQ172" i="8"/>
  <c r="AP172" i="8"/>
  <c r="AO172" i="8"/>
  <c r="AN172" i="8"/>
  <c r="AM172" i="8"/>
  <c r="AL172" i="8"/>
  <c r="AK172" i="8"/>
  <c r="AJ172" i="8"/>
  <c r="AI172" i="8"/>
  <c r="AH172" i="8"/>
  <c r="AG172" i="8"/>
  <c r="AF172" i="8"/>
  <c r="AE172" i="8"/>
  <c r="AD172" i="8"/>
  <c r="AC172" i="8"/>
  <c r="AB172" i="8"/>
  <c r="AA172" i="8"/>
  <c r="Z172" i="8"/>
  <c r="Y172" i="8"/>
  <c r="X172" i="8"/>
  <c r="W172" i="8"/>
  <c r="V172" i="8"/>
  <c r="U172" i="8"/>
  <c r="T172" i="8"/>
  <c r="S172" i="8"/>
  <c r="R172" i="8"/>
  <c r="Q172" i="8"/>
  <c r="P172" i="8"/>
  <c r="O172" i="8"/>
  <c r="N172" i="8"/>
  <c r="M172" i="8"/>
  <c r="L172" i="8"/>
  <c r="K172" i="8"/>
  <c r="J172" i="8"/>
  <c r="I172" i="8"/>
  <c r="H172" i="8"/>
  <c r="CD171" i="8"/>
  <c r="CC171" i="8"/>
  <c r="CB171" i="8"/>
  <c r="CA171" i="8"/>
  <c r="BZ171" i="8"/>
  <c r="BY171" i="8"/>
  <c r="BX171" i="8"/>
  <c r="BW171" i="8"/>
  <c r="BV171" i="8"/>
  <c r="BU171" i="8"/>
  <c r="BT171" i="8"/>
  <c r="BS171" i="8"/>
  <c r="BR171" i="8"/>
  <c r="BQ171" i="8"/>
  <c r="BP171" i="8"/>
  <c r="BO171" i="8"/>
  <c r="BN171" i="8"/>
  <c r="BM171" i="8"/>
  <c r="BL171" i="8"/>
  <c r="BK171" i="8"/>
  <c r="BJ171" i="8"/>
  <c r="BI171" i="8"/>
  <c r="BH171" i="8"/>
  <c r="BG171" i="8"/>
  <c r="BF171" i="8"/>
  <c r="BE171" i="8"/>
  <c r="BD171" i="8"/>
  <c r="BC171" i="8"/>
  <c r="BB171" i="8"/>
  <c r="BA171" i="8"/>
  <c r="AZ171" i="8"/>
  <c r="AY171" i="8"/>
  <c r="AX171" i="8"/>
  <c r="AW171" i="8"/>
  <c r="AV171" i="8"/>
  <c r="AU171" i="8"/>
  <c r="AT171" i="8"/>
  <c r="AS171" i="8"/>
  <c r="AR171" i="8"/>
  <c r="AQ171" i="8"/>
  <c r="AP171" i="8"/>
  <c r="AO171" i="8"/>
  <c r="AN171" i="8"/>
  <c r="AM171" i="8"/>
  <c r="AL171" i="8"/>
  <c r="AK171" i="8"/>
  <c r="AJ171" i="8"/>
  <c r="AI171" i="8"/>
  <c r="AH171" i="8"/>
  <c r="AG171" i="8"/>
  <c r="AF171" i="8"/>
  <c r="AE171" i="8"/>
  <c r="AD171" i="8"/>
  <c r="AC171" i="8"/>
  <c r="AB171" i="8"/>
  <c r="AA171" i="8"/>
  <c r="Z171" i="8"/>
  <c r="Y171" i="8"/>
  <c r="X171" i="8"/>
  <c r="W171" i="8"/>
  <c r="V171" i="8"/>
  <c r="U171" i="8"/>
  <c r="T171" i="8"/>
  <c r="S171" i="8"/>
  <c r="R171" i="8"/>
  <c r="Q171" i="8"/>
  <c r="P171" i="8"/>
  <c r="O171" i="8"/>
  <c r="N171" i="8"/>
  <c r="M171" i="8"/>
  <c r="L171" i="8"/>
  <c r="K171" i="8"/>
  <c r="J171" i="8"/>
  <c r="I171" i="8"/>
  <c r="H171" i="8"/>
  <c r="CD170" i="8"/>
  <c r="CC170" i="8"/>
  <c r="CB170" i="8"/>
  <c r="CA170" i="8"/>
  <c r="BZ170" i="8"/>
  <c r="BY170" i="8"/>
  <c r="BX170" i="8"/>
  <c r="BW170" i="8"/>
  <c r="BV170" i="8"/>
  <c r="BU170" i="8"/>
  <c r="BT170" i="8"/>
  <c r="BS170" i="8"/>
  <c r="BR170" i="8"/>
  <c r="BQ170" i="8"/>
  <c r="BP170" i="8"/>
  <c r="BO170" i="8"/>
  <c r="BN170" i="8"/>
  <c r="BM170" i="8"/>
  <c r="BL170" i="8"/>
  <c r="BK170" i="8"/>
  <c r="BJ170" i="8"/>
  <c r="BI170" i="8"/>
  <c r="BH170" i="8"/>
  <c r="BG170" i="8"/>
  <c r="BF170" i="8"/>
  <c r="BE170" i="8"/>
  <c r="BD170" i="8"/>
  <c r="BC170" i="8"/>
  <c r="BB170" i="8"/>
  <c r="BA170" i="8"/>
  <c r="AZ170" i="8"/>
  <c r="AY170" i="8"/>
  <c r="AX170" i="8"/>
  <c r="AW170" i="8"/>
  <c r="AV170" i="8"/>
  <c r="AU170" i="8"/>
  <c r="AT170" i="8"/>
  <c r="AS170" i="8"/>
  <c r="AR170" i="8"/>
  <c r="AQ170" i="8"/>
  <c r="AP170" i="8"/>
  <c r="AO170" i="8"/>
  <c r="AN170" i="8"/>
  <c r="AM170" i="8"/>
  <c r="AL170" i="8"/>
  <c r="AK170" i="8"/>
  <c r="AJ170" i="8"/>
  <c r="AI170" i="8"/>
  <c r="AH170" i="8"/>
  <c r="AG170" i="8"/>
  <c r="AF170" i="8"/>
  <c r="AE170" i="8"/>
  <c r="AD170" i="8"/>
  <c r="AC170" i="8"/>
  <c r="AB170" i="8"/>
  <c r="AA170" i="8"/>
  <c r="Z170" i="8"/>
  <c r="Y170" i="8"/>
  <c r="X170" i="8"/>
  <c r="W170" i="8"/>
  <c r="V170" i="8"/>
  <c r="U170" i="8"/>
  <c r="T170" i="8"/>
  <c r="S170" i="8"/>
  <c r="R170" i="8"/>
  <c r="Q170" i="8"/>
  <c r="P170" i="8"/>
  <c r="O170" i="8"/>
  <c r="N170" i="8"/>
  <c r="M170" i="8"/>
  <c r="L170" i="8"/>
  <c r="K170" i="8"/>
  <c r="J170" i="8"/>
  <c r="I170" i="8"/>
  <c r="H170" i="8"/>
  <c r="CD169" i="8"/>
  <c r="CC169" i="8"/>
  <c r="CB169" i="8"/>
  <c r="CA169" i="8"/>
  <c r="BZ169" i="8"/>
  <c r="BY169" i="8"/>
  <c r="BX169" i="8"/>
  <c r="BW169" i="8"/>
  <c r="BV169" i="8"/>
  <c r="BU169" i="8"/>
  <c r="BT169" i="8"/>
  <c r="BS169" i="8"/>
  <c r="BR169" i="8"/>
  <c r="BQ169" i="8"/>
  <c r="BP169" i="8"/>
  <c r="BO169" i="8"/>
  <c r="BN169" i="8"/>
  <c r="BM169" i="8"/>
  <c r="BL169" i="8"/>
  <c r="BK169" i="8"/>
  <c r="BJ169" i="8"/>
  <c r="BI169" i="8"/>
  <c r="BH169" i="8"/>
  <c r="BG169" i="8"/>
  <c r="BF169" i="8"/>
  <c r="BE169" i="8"/>
  <c r="BD169" i="8"/>
  <c r="BC169" i="8"/>
  <c r="BB169" i="8"/>
  <c r="BA169" i="8"/>
  <c r="AZ169" i="8"/>
  <c r="AY169" i="8"/>
  <c r="AX169" i="8"/>
  <c r="AW169" i="8"/>
  <c r="AV169" i="8"/>
  <c r="AU169" i="8"/>
  <c r="AT169" i="8"/>
  <c r="AS169" i="8"/>
  <c r="AR169" i="8"/>
  <c r="AQ169" i="8"/>
  <c r="AP169" i="8"/>
  <c r="AO169" i="8"/>
  <c r="AN169" i="8"/>
  <c r="AM169" i="8"/>
  <c r="AL169" i="8"/>
  <c r="AK169" i="8"/>
  <c r="AJ169" i="8"/>
  <c r="AI169" i="8"/>
  <c r="AH169" i="8"/>
  <c r="AG169" i="8"/>
  <c r="AF169" i="8"/>
  <c r="AE169" i="8"/>
  <c r="AD169" i="8"/>
  <c r="AC169" i="8"/>
  <c r="AB169" i="8"/>
  <c r="AA169" i="8"/>
  <c r="Z169" i="8"/>
  <c r="Y169" i="8"/>
  <c r="X169" i="8"/>
  <c r="W169" i="8"/>
  <c r="V169" i="8"/>
  <c r="U169" i="8"/>
  <c r="T169" i="8"/>
  <c r="S169" i="8"/>
  <c r="R169" i="8"/>
  <c r="Q169" i="8"/>
  <c r="P169" i="8"/>
  <c r="O169" i="8"/>
  <c r="N169" i="8"/>
  <c r="M169" i="8"/>
  <c r="L169" i="8"/>
  <c r="K169" i="8"/>
  <c r="J169" i="8"/>
  <c r="I169" i="8"/>
  <c r="H169" i="8"/>
  <c r="CD168" i="8"/>
  <c r="CC168" i="8"/>
  <c r="CB168" i="8"/>
  <c r="CA168" i="8"/>
  <c r="BZ168" i="8"/>
  <c r="BY168" i="8"/>
  <c r="BX168" i="8"/>
  <c r="BW168" i="8"/>
  <c r="BV168" i="8"/>
  <c r="BU168" i="8"/>
  <c r="BT168" i="8"/>
  <c r="BS168" i="8"/>
  <c r="BR168" i="8"/>
  <c r="BQ168" i="8"/>
  <c r="BP168" i="8"/>
  <c r="BO168" i="8"/>
  <c r="BN168" i="8"/>
  <c r="BM168" i="8"/>
  <c r="BL168" i="8"/>
  <c r="BK168" i="8"/>
  <c r="BJ168" i="8"/>
  <c r="BI168" i="8"/>
  <c r="BH168" i="8"/>
  <c r="BG168" i="8"/>
  <c r="BF168" i="8"/>
  <c r="BE168" i="8"/>
  <c r="BD168" i="8"/>
  <c r="BC168" i="8"/>
  <c r="BB168" i="8"/>
  <c r="BA168" i="8"/>
  <c r="AZ168" i="8"/>
  <c r="AY168" i="8"/>
  <c r="AX168" i="8"/>
  <c r="AW168" i="8"/>
  <c r="AV168" i="8"/>
  <c r="AU168" i="8"/>
  <c r="AT168" i="8"/>
  <c r="AS168" i="8"/>
  <c r="AR168" i="8"/>
  <c r="AQ168" i="8"/>
  <c r="AP168" i="8"/>
  <c r="AO168" i="8"/>
  <c r="AN168" i="8"/>
  <c r="AM168" i="8"/>
  <c r="AL168" i="8"/>
  <c r="AK168" i="8"/>
  <c r="AJ168" i="8"/>
  <c r="AI168" i="8"/>
  <c r="AH168" i="8"/>
  <c r="AG168" i="8"/>
  <c r="AF168" i="8"/>
  <c r="AE168" i="8"/>
  <c r="AD168" i="8"/>
  <c r="AC168" i="8"/>
  <c r="AB168" i="8"/>
  <c r="AA168" i="8"/>
  <c r="Z168" i="8"/>
  <c r="Y168" i="8"/>
  <c r="X168" i="8"/>
  <c r="W168" i="8"/>
  <c r="V168" i="8"/>
  <c r="U168" i="8"/>
  <c r="T168" i="8"/>
  <c r="S168" i="8"/>
  <c r="R168" i="8"/>
  <c r="Q168" i="8"/>
  <c r="P168" i="8"/>
  <c r="O168" i="8"/>
  <c r="N168" i="8"/>
  <c r="M168" i="8"/>
  <c r="L168" i="8"/>
  <c r="K168" i="8"/>
  <c r="J168" i="8"/>
  <c r="I168" i="8"/>
  <c r="H168" i="8"/>
  <c r="CD167" i="8"/>
  <c r="CC167" i="8"/>
  <c r="CB167" i="8"/>
  <c r="CA167" i="8"/>
  <c r="BZ167" i="8"/>
  <c r="BY167" i="8"/>
  <c r="BX167" i="8"/>
  <c r="BW167" i="8"/>
  <c r="BV167" i="8"/>
  <c r="BU167" i="8"/>
  <c r="BT167" i="8"/>
  <c r="BS167" i="8"/>
  <c r="BR167" i="8"/>
  <c r="BQ167" i="8"/>
  <c r="BP167" i="8"/>
  <c r="BO167" i="8"/>
  <c r="BN167" i="8"/>
  <c r="BM167" i="8"/>
  <c r="BL167" i="8"/>
  <c r="BK167" i="8"/>
  <c r="BJ167" i="8"/>
  <c r="BI167" i="8"/>
  <c r="BH167" i="8"/>
  <c r="BG167" i="8"/>
  <c r="BF167" i="8"/>
  <c r="BE167" i="8"/>
  <c r="BD167" i="8"/>
  <c r="BC167" i="8"/>
  <c r="BB167" i="8"/>
  <c r="BA167" i="8"/>
  <c r="AZ167" i="8"/>
  <c r="AY167" i="8"/>
  <c r="AX167" i="8"/>
  <c r="AW167" i="8"/>
  <c r="AV167" i="8"/>
  <c r="AU167" i="8"/>
  <c r="AT167" i="8"/>
  <c r="AS167" i="8"/>
  <c r="AR167" i="8"/>
  <c r="AQ167" i="8"/>
  <c r="AP167" i="8"/>
  <c r="AO167" i="8"/>
  <c r="AN167" i="8"/>
  <c r="AM167" i="8"/>
  <c r="AL167" i="8"/>
  <c r="AK167" i="8"/>
  <c r="AJ167" i="8"/>
  <c r="AI167" i="8"/>
  <c r="AH167" i="8"/>
  <c r="AG167" i="8"/>
  <c r="AF167" i="8"/>
  <c r="AE167" i="8"/>
  <c r="AD167" i="8"/>
  <c r="AC167" i="8"/>
  <c r="AB167" i="8"/>
  <c r="AA167" i="8"/>
  <c r="Z167" i="8"/>
  <c r="Y167" i="8"/>
  <c r="X167" i="8"/>
  <c r="W167" i="8"/>
  <c r="V167" i="8"/>
  <c r="U167" i="8"/>
  <c r="T167" i="8"/>
  <c r="S167" i="8"/>
  <c r="R167" i="8"/>
  <c r="Q167" i="8"/>
  <c r="P167" i="8"/>
  <c r="O167" i="8"/>
  <c r="N167" i="8"/>
  <c r="M167" i="8"/>
  <c r="L167" i="8"/>
  <c r="K167" i="8"/>
  <c r="J167" i="8"/>
  <c r="I167" i="8"/>
  <c r="H167" i="8"/>
  <c r="CD166" i="8"/>
  <c r="CC166" i="8"/>
  <c r="CB166" i="8"/>
  <c r="CA166" i="8"/>
  <c r="BZ166" i="8"/>
  <c r="BY166" i="8"/>
  <c r="BX166" i="8"/>
  <c r="BW166" i="8"/>
  <c r="BV166" i="8"/>
  <c r="BU166" i="8"/>
  <c r="BT166" i="8"/>
  <c r="BS166" i="8"/>
  <c r="BR166" i="8"/>
  <c r="BQ166" i="8"/>
  <c r="BP166" i="8"/>
  <c r="BO166" i="8"/>
  <c r="BN166" i="8"/>
  <c r="BM166" i="8"/>
  <c r="BL166" i="8"/>
  <c r="BK166" i="8"/>
  <c r="BJ166" i="8"/>
  <c r="BI166" i="8"/>
  <c r="BH166" i="8"/>
  <c r="BG166" i="8"/>
  <c r="BF166" i="8"/>
  <c r="BE166" i="8"/>
  <c r="BD166" i="8"/>
  <c r="BC166" i="8"/>
  <c r="BB166" i="8"/>
  <c r="BA166" i="8"/>
  <c r="AZ166" i="8"/>
  <c r="AY166" i="8"/>
  <c r="AX166" i="8"/>
  <c r="AW166" i="8"/>
  <c r="AV166" i="8"/>
  <c r="AU166" i="8"/>
  <c r="AT166" i="8"/>
  <c r="AS166" i="8"/>
  <c r="AR166" i="8"/>
  <c r="AQ166" i="8"/>
  <c r="AP166" i="8"/>
  <c r="AO166" i="8"/>
  <c r="AN166" i="8"/>
  <c r="AM166" i="8"/>
  <c r="AL166" i="8"/>
  <c r="AK166" i="8"/>
  <c r="AJ166" i="8"/>
  <c r="AI166" i="8"/>
  <c r="AH166" i="8"/>
  <c r="AG166" i="8"/>
  <c r="AF166" i="8"/>
  <c r="AE166" i="8"/>
  <c r="AD166" i="8"/>
  <c r="AC166" i="8"/>
  <c r="AB166" i="8"/>
  <c r="AA166" i="8"/>
  <c r="Z166" i="8"/>
  <c r="Y166" i="8"/>
  <c r="X166" i="8"/>
  <c r="W166" i="8"/>
  <c r="V166" i="8"/>
  <c r="U166" i="8"/>
  <c r="T166" i="8"/>
  <c r="S166" i="8"/>
  <c r="R166" i="8"/>
  <c r="Q166" i="8"/>
  <c r="P166" i="8"/>
  <c r="O166" i="8"/>
  <c r="N166" i="8"/>
  <c r="M166" i="8"/>
  <c r="L166" i="8"/>
  <c r="K166" i="8"/>
  <c r="J166" i="8"/>
  <c r="I166" i="8"/>
  <c r="H166" i="8"/>
  <c r="CD165" i="8"/>
  <c r="CC165" i="8"/>
  <c r="CB165" i="8"/>
  <c r="CA165" i="8"/>
  <c r="BZ165" i="8"/>
  <c r="BY165" i="8"/>
  <c r="BX165" i="8"/>
  <c r="BW165" i="8"/>
  <c r="BV165" i="8"/>
  <c r="BU165" i="8"/>
  <c r="BT165" i="8"/>
  <c r="BS165" i="8"/>
  <c r="BR165" i="8"/>
  <c r="BQ165" i="8"/>
  <c r="BP165" i="8"/>
  <c r="BO165" i="8"/>
  <c r="BN165" i="8"/>
  <c r="BM165" i="8"/>
  <c r="BL165" i="8"/>
  <c r="BK165" i="8"/>
  <c r="BJ165" i="8"/>
  <c r="BI165" i="8"/>
  <c r="BH165" i="8"/>
  <c r="BG165" i="8"/>
  <c r="BF165" i="8"/>
  <c r="BE165" i="8"/>
  <c r="BD165" i="8"/>
  <c r="BC165" i="8"/>
  <c r="BB165" i="8"/>
  <c r="BA165" i="8"/>
  <c r="AZ165" i="8"/>
  <c r="AY165" i="8"/>
  <c r="AX165" i="8"/>
  <c r="AW165" i="8"/>
  <c r="AV165" i="8"/>
  <c r="AU165" i="8"/>
  <c r="AT165" i="8"/>
  <c r="AS165" i="8"/>
  <c r="AR165" i="8"/>
  <c r="AQ165" i="8"/>
  <c r="AP165" i="8"/>
  <c r="AO165" i="8"/>
  <c r="AN165" i="8"/>
  <c r="AM165" i="8"/>
  <c r="AL165" i="8"/>
  <c r="AK165" i="8"/>
  <c r="AJ165" i="8"/>
  <c r="AI165" i="8"/>
  <c r="AH165" i="8"/>
  <c r="AG165" i="8"/>
  <c r="AF165" i="8"/>
  <c r="AE165" i="8"/>
  <c r="AD165" i="8"/>
  <c r="AC165" i="8"/>
  <c r="AB165" i="8"/>
  <c r="AA165" i="8"/>
  <c r="Z165" i="8"/>
  <c r="Y165" i="8"/>
  <c r="X165" i="8"/>
  <c r="W165" i="8"/>
  <c r="V165" i="8"/>
  <c r="U165" i="8"/>
  <c r="T165" i="8"/>
  <c r="S165" i="8"/>
  <c r="R165" i="8"/>
  <c r="Q165" i="8"/>
  <c r="P165" i="8"/>
  <c r="O165" i="8"/>
  <c r="N165" i="8"/>
  <c r="M165" i="8"/>
  <c r="L165" i="8"/>
  <c r="K165" i="8"/>
  <c r="J165" i="8"/>
  <c r="I165" i="8"/>
  <c r="H165" i="8"/>
  <c r="CD164" i="8"/>
  <c r="CC164" i="8"/>
  <c r="CB164" i="8"/>
  <c r="CA164" i="8"/>
  <c r="BZ164" i="8"/>
  <c r="BY164" i="8"/>
  <c r="BX164" i="8"/>
  <c r="BW164" i="8"/>
  <c r="BV164" i="8"/>
  <c r="BU164" i="8"/>
  <c r="BT164" i="8"/>
  <c r="BS164" i="8"/>
  <c r="BR164" i="8"/>
  <c r="BQ164" i="8"/>
  <c r="BP164" i="8"/>
  <c r="BO164" i="8"/>
  <c r="BN164" i="8"/>
  <c r="BM164" i="8"/>
  <c r="BL164" i="8"/>
  <c r="BK164" i="8"/>
  <c r="BJ164" i="8"/>
  <c r="BI164" i="8"/>
  <c r="BH164" i="8"/>
  <c r="BG164" i="8"/>
  <c r="BF164" i="8"/>
  <c r="BE164" i="8"/>
  <c r="BD164" i="8"/>
  <c r="BC164" i="8"/>
  <c r="BB164" i="8"/>
  <c r="BA164" i="8"/>
  <c r="AZ164" i="8"/>
  <c r="AY164" i="8"/>
  <c r="AX164" i="8"/>
  <c r="AW164" i="8"/>
  <c r="AV164" i="8"/>
  <c r="AU164" i="8"/>
  <c r="AT164" i="8"/>
  <c r="AS164" i="8"/>
  <c r="AR164" i="8"/>
  <c r="AQ164" i="8"/>
  <c r="AP164" i="8"/>
  <c r="AO164" i="8"/>
  <c r="AN164" i="8"/>
  <c r="AM164" i="8"/>
  <c r="AL164" i="8"/>
  <c r="AK164" i="8"/>
  <c r="AJ164" i="8"/>
  <c r="AI164" i="8"/>
  <c r="AH164" i="8"/>
  <c r="AG164" i="8"/>
  <c r="AF164" i="8"/>
  <c r="AE164" i="8"/>
  <c r="AD164" i="8"/>
  <c r="AC164" i="8"/>
  <c r="AB164" i="8"/>
  <c r="AA164" i="8"/>
  <c r="Z164" i="8"/>
  <c r="Y164" i="8"/>
  <c r="X164" i="8"/>
  <c r="W164" i="8"/>
  <c r="V164" i="8"/>
  <c r="U164" i="8"/>
  <c r="T164" i="8"/>
  <c r="S164" i="8"/>
  <c r="R164" i="8"/>
  <c r="Q164" i="8"/>
  <c r="P164" i="8"/>
  <c r="O164" i="8"/>
  <c r="N164" i="8"/>
  <c r="M164" i="8"/>
  <c r="L164" i="8"/>
  <c r="K164" i="8"/>
  <c r="J164" i="8"/>
  <c r="I164" i="8"/>
  <c r="H164" i="8"/>
  <c r="CD163" i="8"/>
  <c r="CC163" i="8"/>
  <c r="CB163" i="8"/>
  <c r="CA163" i="8"/>
  <c r="BZ163" i="8"/>
  <c r="BY163" i="8"/>
  <c r="BX163" i="8"/>
  <c r="BW163" i="8"/>
  <c r="BV163" i="8"/>
  <c r="BU163" i="8"/>
  <c r="BT163" i="8"/>
  <c r="BS163" i="8"/>
  <c r="BR163" i="8"/>
  <c r="BQ163" i="8"/>
  <c r="BP163" i="8"/>
  <c r="BO163" i="8"/>
  <c r="BN163" i="8"/>
  <c r="BM163" i="8"/>
  <c r="BL163" i="8"/>
  <c r="BK163" i="8"/>
  <c r="BJ163" i="8"/>
  <c r="BI163" i="8"/>
  <c r="BH163" i="8"/>
  <c r="BG163" i="8"/>
  <c r="BF163" i="8"/>
  <c r="BE163" i="8"/>
  <c r="BD163" i="8"/>
  <c r="BC163" i="8"/>
  <c r="BB163" i="8"/>
  <c r="BA163" i="8"/>
  <c r="AZ163" i="8"/>
  <c r="AY163" i="8"/>
  <c r="AX163" i="8"/>
  <c r="AW163" i="8"/>
  <c r="AV163" i="8"/>
  <c r="AU163" i="8"/>
  <c r="AT163" i="8"/>
  <c r="AS163" i="8"/>
  <c r="AR163" i="8"/>
  <c r="AQ163" i="8"/>
  <c r="AP163" i="8"/>
  <c r="AO163" i="8"/>
  <c r="AN163" i="8"/>
  <c r="AM163" i="8"/>
  <c r="AL163" i="8"/>
  <c r="AK163" i="8"/>
  <c r="AJ163" i="8"/>
  <c r="AI163" i="8"/>
  <c r="AH163" i="8"/>
  <c r="AG163" i="8"/>
  <c r="AF163" i="8"/>
  <c r="AE163" i="8"/>
  <c r="AD163" i="8"/>
  <c r="AC163" i="8"/>
  <c r="AB163" i="8"/>
  <c r="AA163" i="8"/>
  <c r="Z163" i="8"/>
  <c r="Y163" i="8"/>
  <c r="X163" i="8"/>
  <c r="W163" i="8"/>
  <c r="V163" i="8"/>
  <c r="U163" i="8"/>
  <c r="T163" i="8"/>
  <c r="S163" i="8"/>
  <c r="R163" i="8"/>
  <c r="Q163" i="8"/>
  <c r="P163" i="8"/>
  <c r="O163" i="8"/>
  <c r="N163" i="8"/>
  <c r="M163" i="8"/>
  <c r="L163" i="8"/>
  <c r="K163" i="8"/>
  <c r="J163" i="8"/>
  <c r="I163" i="8"/>
  <c r="H163" i="8"/>
  <c r="CD162" i="8"/>
  <c r="CC162" i="8"/>
  <c r="CB162" i="8"/>
  <c r="CA162" i="8"/>
  <c r="BZ162" i="8"/>
  <c r="BY162" i="8"/>
  <c r="BX162" i="8"/>
  <c r="BW162" i="8"/>
  <c r="BV162" i="8"/>
  <c r="BU162" i="8"/>
  <c r="BT162" i="8"/>
  <c r="BS162" i="8"/>
  <c r="BR162" i="8"/>
  <c r="BQ162" i="8"/>
  <c r="BP162" i="8"/>
  <c r="BO162" i="8"/>
  <c r="BN162" i="8"/>
  <c r="BM162" i="8"/>
  <c r="BL162" i="8"/>
  <c r="BK162" i="8"/>
  <c r="BJ162" i="8"/>
  <c r="BI162" i="8"/>
  <c r="BH162" i="8"/>
  <c r="BG162" i="8"/>
  <c r="BF162" i="8"/>
  <c r="BE162" i="8"/>
  <c r="BD162" i="8"/>
  <c r="BC162" i="8"/>
  <c r="BB162" i="8"/>
  <c r="BA162" i="8"/>
  <c r="AZ162" i="8"/>
  <c r="AY162" i="8"/>
  <c r="AX162" i="8"/>
  <c r="AW162" i="8"/>
  <c r="AV162" i="8"/>
  <c r="AU162" i="8"/>
  <c r="AT162" i="8"/>
  <c r="AS162" i="8"/>
  <c r="AR162" i="8"/>
  <c r="AQ162" i="8"/>
  <c r="AP162" i="8"/>
  <c r="AO162" i="8"/>
  <c r="AN162" i="8"/>
  <c r="AM162" i="8"/>
  <c r="AL162" i="8"/>
  <c r="AK162" i="8"/>
  <c r="AJ162" i="8"/>
  <c r="AI162" i="8"/>
  <c r="AH162" i="8"/>
  <c r="AG162" i="8"/>
  <c r="AF162" i="8"/>
  <c r="AE162" i="8"/>
  <c r="AD162" i="8"/>
  <c r="AC162" i="8"/>
  <c r="AB162" i="8"/>
  <c r="AA162" i="8"/>
  <c r="Z162" i="8"/>
  <c r="Y162" i="8"/>
  <c r="X162" i="8"/>
  <c r="W162" i="8"/>
  <c r="V162" i="8"/>
  <c r="U162" i="8"/>
  <c r="T162" i="8"/>
  <c r="S162" i="8"/>
  <c r="R162" i="8"/>
  <c r="Q162" i="8"/>
  <c r="P162" i="8"/>
  <c r="O162" i="8"/>
  <c r="N162" i="8"/>
  <c r="M162" i="8"/>
  <c r="L162" i="8"/>
  <c r="K162" i="8"/>
  <c r="J162" i="8"/>
  <c r="I162" i="8"/>
  <c r="H162" i="8"/>
  <c r="CD161" i="8"/>
  <c r="CC161" i="8"/>
  <c r="CB161" i="8"/>
  <c r="CA161" i="8"/>
  <c r="BZ161" i="8"/>
  <c r="BY161" i="8"/>
  <c r="BX161" i="8"/>
  <c r="BW161" i="8"/>
  <c r="BV161" i="8"/>
  <c r="BU161" i="8"/>
  <c r="BT161" i="8"/>
  <c r="BS161" i="8"/>
  <c r="BR161" i="8"/>
  <c r="BQ161" i="8"/>
  <c r="BP161" i="8"/>
  <c r="BO161" i="8"/>
  <c r="BN161" i="8"/>
  <c r="BM161" i="8"/>
  <c r="BL161" i="8"/>
  <c r="BK161" i="8"/>
  <c r="BJ161" i="8"/>
  <c r="BI161" i="8"/>
  <c r="BH161" i="8"/>
  <c r="BG161" i="8"/>
  <c r="BF161" i="8"/>
  <c r="BE161" i="8"/>
  <c r="BD161" i="8"/>
  <c r="BC161" i="8"/>
  <c r="BB161" i="8"/>
  <c r="BA161" i="8"/>
  <c r="AZ161" i="8"/>
  <c r="AY161" i="8"/>
  <c r="AX161" i="8"/>
  <c r="AW161" i="8"/>
  <c r="AV161" i="8"/>
  <c r="AU161" i="8"/>
  <c r="AT161" i="8"/>
  <c r="AS161" i="8"/>
  <c r="AR161" i="8"/>
  <c r="AQ161" i="8"/>
  <c r="AP161" i="8"/>
  <c r="AO161" i="8"/>
  <c r="AN161" i="8"/>
  <c r="AM161" i="8"/>
  <c r="AL161" i="8"/>
  <c r="AK161" i="8"/>
  <c r="AJ161" i="8"/>
  <c r="AI161" i="8"/>
  <c r="AH161" i="8"/>
  <c r="AG161" i="8"/>
  <c r="AF161" i="8"/>
  <c r="AE161" i="8"/>
  <c r="AD161" i="8"/>
  <c r="AC161" i="8"/>
  <c r="AB161" i="8"/>
  <c r="AA161" i="8"/>
  <c r="Z161" i="8"/>
  <c r="Y161" i="8"/>
  <c r="X161" i="8"/>
  <c r="W161" i="8"/>
  <c r="V161" i="8"/>
  <c r="U161" i="8"/>
  <c r="T161" i="8"/>
  <c r="S161" i="8"/>
  <c r="R161" i="8"/>
  <c r="Q161" i="8"/>
  <c r="P161" i="8"/>
  <c r="O161" i="8"/>
  <c r="N161" i="8"/>
  <c r="M161" i="8"/>
  <c r="L161" i="8"/>
  <c r="K161" i="8"/>
  <c r="J161" i="8"/>
  <c r="I161" i="8"/>
  <c r="H161" i="8"/>
  <c r="CD160" i="8"/>
  <c r="CC160" i="8"/>
  <c r="CB160" i="8"/>
  <c r="CA160" i="8"/>
  <c r="BZ160" i="8"/>
  <c r="BY160" i="8"/>
  <c r="BX160" i="8"/>
  <c r="BW160" i="8"/>
  <c r="BV160" i="8"/>
  <c r="BU160" i="8"/>
  <c r="BT160" i="8"/>
  <c r="BS160" i="8"/>
  <c r="BR160" i="8"/>
  <c r="BQ160" i="8"/>
  <c r="BP160" i="8"/>
  <c r="BO160" i="8"/>
  <c r="BN160" i="8"/>
  <c r="BM160" i="8"/>
  <c r="BL160" i="8"/>
  <c r="BK160" i="8"/>
  <c r="BJ160" i="8"/>
  <c r="BI160" i="8"/>
  <c r="BH160" i="8"/>
  <c r="BG160" i="8"/>
  <c r="BF160" i="8"/>
  <c r="BE160" i="8"/>
  <c r="BD160" i="8"/>
  <c r="BC160" i="8"/>
  <c r="BB160" i="8"/>
  <c r="BA160" i="8"/>
  <c r="AZ160" i="8"/>
  <c r="AY160" i="8"/>
  <c r="AX160" i="8"/>
  <c r="AW160" i="8"/>
  <c r="AV160" i="8"/>
  <c r="AU160" i="8"/>
  <c r="AT160" i="8"/>
  <c r="AS160" i="8"/>
  <c r="AR160" i="8"/>
  <c r="AQ160" i="8"/>
  <c r="AP160" i="8"/>
  <c r="AO160" i="8"/>
  <c r="AN160" i="8"/>
  <c r="AM160" i="8"/>
  <c r="AL160" i="8"/>
  <c r="AK160" i="8"/>
  <c r="AJ160" i="8"/>
  <c r="AI160" i="8"/>
  <c r="AH160" i="8"/>
  <c r="AG160" i="8"/>
  <c r="AF160" i="8"/>
  <c r="AE160" i="8"/>
  <c r="AD160" i="8"/>
  <c r="AC160" i="8"/>
  <c r="AB160" i="8"/>
  <c r="AA160" i="8"/>
  <c r="Z160" i="8"/>
  <c r="Y160" i="8"/>
  <c r="X160" i="8"/>
  <c r="W160" i="8"/>
  <c r="V160" i="8"/>
  <c r="U160" i="8"/>
  <c r="T160" i="8"/>
  <c r="S160" i="8"/>
  <c r="R160" i="8"/>
  <c r="Q160" i="8"/>
  <c r="P160" i="8"/>
  <c r="O160" i="8"/>
  <c r="N160" i="8"/>
  <c r="M160" i="8"/>
  <c r="L160" i="8"/>
  <c r="K160" i="8"/>
  <c r="J160" i="8"/>
  <c r="I160" i="8"/>
  <c r="H160" i="8"/>
  <c r="CD159" i="8"/>
  <c r="CC159" i="8"/>
  <c r="CB159" i="8"/>
  <c r="CA159" i="8"/>
  <c r="BZ159" i="8"/>
  <c r="BY159" i="8"/>
  <c r="BX159" i="8"/>
  <c r="BW159" i="8"/>
  <c r="BV159" i="8"/>
  <c r="BU159" i="8"/>
  <c r="BT159" i="8"/>
  <c r="BS159" i="8"/>
  <c r="BR159" i="8"/>
  <c r="BQ159" i="8"/>
  <c r="BP159" i="8"/>
  <c r="BO159" i="8"/>
  <c r="BN159" i="8"/>
  <c r="BM159" i="8"/>
  <c r="BL159" i="8"/>
  <c r="BK159" i="8"/>
  <c r="BJ159" i="8"/>
  <c r="BI159" i="8"/>
  <c r="BH159" i="8"/>
  <c r="BG159" i="8"/>
  <c r="BF159" i="8"/>
  <c r="BE159" i="8"/>
  <c r="BD159" i="8"/>
  <c r="BC159" i="8"/>
  <c r="BB159" i="8"/>
  <c r="BA159" i="8"/>
  <c r="AZ159" i="8"/>
  <c r="AY159" i="8"/>
  <c r="AX159" i="8"/>
  <c r="AW159" i="8"/>
  <c r="AV159" i="8"/>
  <c r="AU159" i="8"/>
  <c r="AT159" i="8"/>
  <c r="AS159" i="8"/>
  <c r="AR159" i="8"/>
  <c r="AQ159" i="8"/>
  <c r="AP159" i="8"/>
  <c r="AO159" i="8"/>
  <c r="AN159" i="8"/>
  <c r="AM159" i="8"/>
  <c r="AL159" i="8"/>
  <c r="AK159" i="8"/>
  <c r="AJ159" i="8"/>
  <c r="AI159" i="8"/>
  <c r="AH159" i="8"/>
  <c r="AG159" i="8"/>
  <c r="AF159" i="8"/>
  <c r="AE159" i="8"/>
  <c r="AD159" i="8"/>
  <c r="AC159" i="8"/>
  <c r="AB159" i="8"/>
  <c r="AA159" i="8"/>
  <c r="Z159" i="8"/>
  <c r="Y159" i="8"/>
  <c r="X159" i="8"/>
  <c r="W159" i="8"/>
  <c r="V159" i="8"/>
  <c r="U159" i="8"/>
  <c r="T159" i="8"/>
  <c r="S159" i="8"/>
  <c r="R159" i="8"/>
  <c r="Q159" i="8"/>
  <c r="P159" i="8"/>
  <c r="O159" i="8"/>
  <c r="N159" i="8"/>
  <c r="M159" i="8"/>
  <c r="L159" i="8"/>
  <c r="K159" i="8"/>
  <c r="J159" i="8"/>
  <c r="I159" i="8"/>
  <c r="H159" i="8"/>
  <c r="CD158" i="8"/>
  <c r="CC158" i="8"/>
  <c r="CB158" i="8"/>
  <c r="CA158" i="8"/>
  <c r="BZ158" i="8"/>
  <c r="BY158" i="8"/>
  <c r="BX158" i="8"/>
  <c r="BW158" i="8"/>
  <c r="BV158" i="8"/>
  <c r="BU158" i="8"/>
  <c r="BT158" i="8"/>
  <c r="BS158" i="8"/>
  <c r="BR158" i="8"/>
  <c r="BQ158" i="8"/>
  <c r="BP158" i="8"/>
  <c r="BO158" i="8"/>
  <c r="BN158" i="8"/>
  <c r="BM158" i="8"/>
  <c r="BL158" i="8"/>
  <c r="BK158" i="8"/>
  <c r="BJ158" i="8"/>
  <c r="BI158" i="8"/>
  <c r="BH158" i="8"/>
  <c r="BG158" i="8"/>
  <c r="BF158" i="8"/>
  <c r="BE158" i="8"/>
  <c r="BD158" i="8"/>
  <c r="BC158" i="8"/>
  <c r="BB158" i="8"/>
  <c r="BA158" i="8"/>
  <c r="AZ158" i="8"/>
  <c r="AY158" i="8"/>
  <c r="AX158" i="8"/>
  <c r="AW158" i="8"/>
  <c r="AV158" i="8"/>
  <c r="AU158" i="8"/>
  <c r="AT158" i="8"/>
  <c r="AS158" i="8"/>
  <c r="AR158" i="8"/>
  <c r="AQ158" i="8"/>
  <c r="AP158" i="8"/>
  <c r="AO158" i="8"/>
  <c r="AN158" i="8"/>
  <c r="AM158" i="8"/>
  <c r="AL158" i="8"/>
  <c r="AK158" i="8"/>
  <c r="AJ158" i="8"/>
  <c r="AI158" i="8"/>
  <c r="AH158" i="8"/>
  <c r="AG158" i="8"/>
  <c r="AF158" i="8"/>
  <c r="AE158" i="8"/>
  <c r="AD158" i="8"/>
  <c r="AC158" i="8"/>
  <c r="AB158" i="8"/>
  <c r="AA158" i="8"/>
  <c r="Z158" i="8"/>
  <c r="Y158" i="8"/>
  <c r="X158" i="8"/>
  <c r="W158" i="8"/>
  <c r="V158" i="8"/>
  <c r="U158" i="8"/>
  <c r="T158" i="8"/>
  <c r="S158" i="8"/>
  <c r="R158" i="8"/>
  <c r="Q158" i="8"/>
  <c r="P158" i="8"/>
  <c r="O158" i="8"/>
  <c r="N158" i="8"/>
  <c r="M158" i="8"/>
  <c r="L158" i="8"/>
  <c r="K158" i="8"/>
  <c r="J158" i="8"/>
  <c r="I158" i="8"/>
  <c r="H158" i="8"/>
  <c r="CD157" i="8"/>
  <c r="CC157" i="8"/>
  <c r="CB157" i="8"/>
  <c r="CA157" i="8"/>
  <c r="BZ157" i="8"/>
  <c r="BY157" i="8"/>
  <c r="BX157" i="8"/>
  <c r="BW157" i="8"/>
  <c r="BV157" i="8"/>
  <c r="BU157" i="8"/>
  <c r="BT157" i="8"/>
  <c r="BS157" i="8"/>
  <c r="BR157" i="8"/>
  <c r="BQ157" i="8"/>
  <c r="BP157" i="8"/>
  <c r="BO157" i="8"/>
  <c r="BN157" i="8"/>
  <c r="BM157" i="8"/>
  <c r="BL157" i="8"/>
  <c r="BK157" i="8"/>
  <c r="BJ157" i="8"/>
  <c r="BI157" i="8"/>
  <c r="BH157" i="8"/>
  <c r="BG157" i="8"/>
  <c r="BF157" i="8"/>
  <c r="BE157" i="8"/>
  <c r="BD157" i="8"/>
  <c r="BC157" i="8"/>
  <c r="BB157" i="8"/>
  <c r="BA157" i="8"/>
  <c r="AZ157" i="8"/>
  <c r="AY157" i="8"/>
  <c r="AX157" i="8"/>
  <c r="AW157" i="8"/>
  <c r="AV157" i="8"/>
  <c r="AU157" i="8"/>
  <c r="AT157" i="8"/>
  <c r="AS157" i="8"/>
  <c r="AR157" i="8"/>
  <c r="AQ157" i="8"/>
  <c r="AP157" i="8"/>
  <c r="AO157" i="8"/>
  <c r="AN157" i="8"/>
  <c r="AM157" i="8"/>
  <c r="AL157" i="8"/>
  <c r="AK157" i="8"/>
  <c r="AJ157" i="8"/>
  <c r="AI157" i="8"/>
  <c r="AH157" i="8"/>
  <c r="AG157" i="8"/>
  <c r="AF157" i="8"/>
  <c r="AE157" i="8"/>
  <c r="AD157" i="8"/>
  <c r="AC157" i="8"/>
  <c r="AB157" i="8"/>
  <c r="AA157" i="8"/>
  <c r="Z157" i="8"/>
  <c r="Y157" i="8"/>
  <c r="X157" i="8"/>
  <c r="W157" i="8"/>
  <c r="V157" i="8"/>
  <c r="U157" i="8"/>
  <c r="T157" i="8"/>
  <c r="S157" i="8"/>
  <c r="R157" i="8"/>
  <c r="Q157" i="8"/>
  <c r="P157" i="8"/>
  <c r="O157" i="8"/>
  <c r="N157" i="8"/>
  <c r="M157" i="8"/>
  <c r="L157" i="8"/>
  <c r="K157" i="8"/>
  <c r="J157" i="8"/>
  <c r="I157" i="8"/>
  <c r="H157" i="8"/>
  <c r="CD156" i="8"/>
  <c r="CC156" i="8"/>
  <c r="CB156" i="8"/>
  <c r="CA156" i="8"/>
  <c r="BZ156" i="8"/>
  <c r="BY156" i="8"/>
  <c r="BX156" i="8"/>
  <c r="BW156" i="8"/>
  <c r="BV156" i="8"/>
  <c r="BU156" i="8"/>
  <c r="BT156" i="8"/>
  <c r="BS156" i="8"/>
  <c r="BR156" i="8"/>
  <c r="BQ156" i="8"/>
  <c r="BP156" i="8"/>
  <c r="BO156" i="8"/>
  <c r="BN156" i="8"/>
  <c r="BM156" i="8"/>
  <c r="BL156" i="8"/>
  <c r="BK156" i="8"/>
  <c r="BJ156" i="8"/>
  <c r="BI156" i="8"/>
  <c r="BH156" i="8"/>
  <c r="BG156" i="8"/>
  <c r="BF156" i="8"/>
  <c r="BE156" i="8"/>
  <c r="BD156" i="8"/>
  <c r="BC156" i="8"/>
  <c r="BB156" i="8"/>
  <c r="BA156" i="8"/>
  <c r="AZ156" i="8"/>
  <c r="AY156" i="8"/>
  <c r="AX156" i="8"/>
  <c r="AW156" i="8"/>
  <c r="AV156" i="8"/>
  <c r="AU156" i="8"/>
  <c r="AT156" i="8"/>
  <c r="AS156" i="8"/>
  <c r="AR156" i="8"/>
  <c r="AQ156" i="8"/>
  <c r="AP156" i="8"/>
  <c r="AO156" i="8"/>
  <c r="AN156" i="8"/>
  <c r="AM156" i="8"/>
  <c r="AL156" i="8"/>
  <c r="AK156" i="8"/>
  <c r="AJ156" i="8"/>
  <c r="AI156" i="8"/>
  <c r="AH156" i="8"/>
  <c r="AG156" i="8"/>
  <c r="AF156" i="8"/>
  <c r="AE156" i="8"/>
  <c r="AD156" i="8"/>
  <c r="AC156" i="8"/>
  <c r="AB156" i="8"/>
  <c r="AA156" i="8"/>
  <c r="Z156" i="8"/>
  <c r="Y156" i="8"/>
  <c r="X156" i="8"/>
  <c r="W156" i="8"/>
  <c r="V156" i="8"/>
  <c r="U156" i="8"/>
  <c r="T156" i="8"/>
  <c r="S156" i="8"/>
  <c r="R156" i="8"/>
  <c r="Q156" i="8"/>
  <c r="P156" i="8"/>
  <c r="O156" i="8"/>
  <c r="N156" i="8"/>
  <c r="M156" i="8"/>
  <c r="L156" i="8"/>
  <c r="K156" i="8"/>
  <c r="J156" i="8"/>
  <c r="I156" i="8"/>
  <c r="H156" i="8"/>
  <c r="CD155" i="8"/>
  <c r="CC155" i="8"/>
  <c r="CB155" i="8"/>
  <c r="CA155" i="8"/>
  <c r="BZ155" i="8"/>
  <c r="BY155" i="8"/>
  <c r="BX155" i="8"/>
  <c r="BW155" i="8"/>
  <c r="BV155" i="8"/>
  <c r="BU155" i="8"/>
  <c r="BT155" i="8"/>
  <c r="BS155" i="8"/>
  <c r="BR155" i="8"/>
  <c r="BQ155" i="8"/>
  <c r="BP155" i="8"/>
  <c r="BO155" i="8"/>
  <c r="BN155" i="8"/>
  <c r="BM155" i="8"/>
  <c r="BL155" i="8"/>
  <c r="BK155" i="8"/>
  <c r="BJ155" i="8"/>
  <c r="BI155" i="8"/>
  <c r="BH155" i="8"/>
  <c r="BG155" i="8"/>
  <c r="BF155" i="8"/>
  <c r="BE155" i="8"/>
  <c r="BD155" i="8"/>
  <c r="BC155" i="8"/>
  <c r="BB155" i="8"/>
  <c r="BA155" i="8"/>
  <c r="AZ155" i="8"/>
  <c r="AY155" i="8"/>
  <c r="AX155" i="8"/>
  <c r="AW155" i="8"/>
  <c r="AV155" i="8"/>
  <c r="AU155" i="8"/>
  <c r="AT155" i="8"/>
  <c r="AS155" i="8"/>
  <c r="AR155" i="8"/>
  <c r="AQ155" i="8"/>
  <c r="AP155" i="8"/>
  <c r="AO155" i="8"/>
  <c r="AN155" i="8"/>
  <c r="AM155" i="8"/>
  <c r="AL155" i="8"/>
  <c r="AK155" i="8"/>
  <c r="AJ155" i="8"/>
  <c r="AI155" i="8"/>
  <c r="AH155" i="8"/>
  <c r="AG155" i="8"/>
  <c r="AF155" i="8"/>
  <c r="AE155" i="8"/>
  <c r="AD155" i="8"/>
  <c r="AC155" i="8"/>
  <c r="AB155" i="8"/>
  <c r="AA155" i="8"/>
  <c r="Z155" i="8"/>
  <c r="Y155" i="8"/>
  <c r="X155" i="8"/>
  <c r="W155" i="8"/>
  <c r="V155" i="8"/>
  <c r="U155" i="8"/>
  <c r="T155" i="8"/>
  <c r="S155" i="8"/>
  <c r="R155" i="8"/>
  <c r="Q155" i="8"/>
  <c r="P155" i="8"/>
  <c r="O155" i="8"/>
  <c r="N155" i="8"/>
  <c r="M155" i="8"/>
  <c r="L155" i="8"/>
  <c r="K155" i="8"/>
  <c r="J155" i="8"/>
  <c r="I155" i="8"/>
  <c r="H155" i="8"/>
  <c r="CD154" i="8"/>
  <c r="CC154" i="8"/>
  <c r="CB154" i="8"/>
  <c r="CA154" i="8"/>
  <c r="BZ154" i="8"/>
  <c r="BY154" i="8"/>
  <c r="BX154" i="8"/>
  <c r="BW154" i="8"/>
  <c r="BV154" i="8"/>
  <c r="BU154" i="8"/>
  <c r="BT154" i="8"/>
  <c r="BS154" i="8"/>
  <c r="BR154" i="8"/>
  <c r="BQ154" i="8"/>
  <c r="BP154" i="8"/>
  <c r="BO154" i="8"/>
  <c r="BN154" i="8"/>
  <c r="BM154" i="8"/>
  <c r="BL154" i="8"/>
  <c r="BK154" i="8"/>
  <c r="BJ154" i="8"/>
  <c r="BI154" i="8"/>
  <c r="BH154" i="8"/>
  <c r="BG154" i="8"/>
  <c r="BF154" i="8"/>
  <c r="BE154" i="8"/>
  <c r="BD154" i="8"/>
  <c r="BC154" i="8"/>
  <c r="BB154" i="8"/>
  <c r="BA154" i="8"/>
  <c r="AZ154" i="8"/>
  <c r="AY154" i="8"/>
  <c r="AX154" i="8"/>
  <c r="AW154" i="8"/>
  <c r="AV154" i="8"/>
  <c r="AU154" i="8"/>
  <c r="AT154" i="8"/>
  <c r="AS154" i="8"/>
  <c r="AR154" i="8"/>
  <c r="AQ154" i="8"/>
  <c r="AP154" i="8"/>
  <c r="AO154" i="8"/>
  <c r="AN154" i="8"/>
  <c r="AM154" i="8"/>
  <c r="AL154" i="8"/>
  <c r="AK154" i="8"/>
  <c r="AJ154" i="8"/>
  <c r="AI154" i="8"/>
  <c r="AH154" i="8"/>
  <c r="AG154" i="8"/>
  <c r="AF154" i="8"/>
  <c r="AE154" i="8"/>
  <c r="AD154" i="8"/>
  <c r="AC154" i="8"/>
  <c r="AB154" i="8"/>
  <c r="AA154" i="8"/>
  <c r="Z154" i="8"/>
  <c r="Y154" i="8"/>
  <c r="X154" i="8"/>
  <c r="W154" i="8"/>
  <c r="V154" i="8"/>
  <c r="U154" i="8"/>
  <c r="T154" i="8"/>
  <c r="S154" i="8"/>
  <c r="R154" i="8"/>
  <c r="Q154" i="8"/>
  <c r="P154" i="8"/>
  <c r="O154" i="8"/>
  <c r="N154" i="8"/>
  <c r="M154" i="8"/>
  <c r="L154" i="8"/>
  <c r="K154" i="8"/>
  <c r="J154" i="8"/>
  <c r="I154" i="8"/>
  <c r="H154" i="8"/>
  <c r="CD153" i="8"/>
  <c r="CC153" i="8"/>
  <c r="CB153" i="8"/>
  <c r="CA153" i="8"/>
  <c r="BZ153" i="8"/>
  <c r="BY153" i="8"/>
  <c r="BX153" i="8"/>
  <c r="BW153" i="8"/>
  <c r="BV153" i="8"/>
  <c r="BU153" i="8"/>
  <c r="BT153" i="8"/>
  <c r="BS153" i="8"/>
  <c r="BR153" i="8"/>
  <c r="BQ153" i="8"/>
  <c r="BP153" i="8"/>
  <c r="BO153" i="8"/>
  <c r="BN153" i="8"/>
  <c r="BM153" i="8"/>
  <c r="BL153" i="8"/>
  <c r="BK153" i="8"/>
  <c r="BJ153" i="8"/>
  <c r="BI153" i="8"/>
  <c r="BH153" i="8"/>
  <c r="BG153" i="8"/>
  <c r="BF153" i="8"/>
  <c r="BE153" i="8"/>
  <c r="BD153" i="8"/>
  <c r="BC153" i="8"/>
  <c r="BB153" i="8"/>
  <c r="BA153" i="8"/>
  <c r="AZ153" i="8"/>
  <c r="AY153" i="8"/>
  <c r="AX153" i="8"/>
  <c r="AW153" i="8"/>
  <c r="AV153" i="8"/>
  <c r="AU153" i="8"/>
  <c r="AT153" i="8"/>
  <c r="AS153" i="8"/>
  <c r="AR153" i="8"/>
  <c r="AQ153" i="8"/>
  <c r="AP153" i="8"/>
  <c r="AO153" i="8"/>
  <c r="AN153" i="8"/>
  <c r="AM153" i="8"/>
  <c r="AL153" i="8"/>
  <c r="AK153" i="8"/>
  <c r="AJ153" i="8"/>
  <c r="AI153" i="8"/>
  <c r="AH153" i="8"/>
  <c r="AG153" i="8"/>
  <c r="AF153" i="8"/>
  <c r="AE153" i="8"/>
  <c r="AD153" i="8"/>
  <c r="AC153" i="8"/>
  <c r="AB153" i="8"/>
  <c r="AA153" i="8"/>
  <c r="Z153" i="8"/>
  <c r="Y153" i="8"/>
  <c r="X153" i="8"/>
  <c r="W153" i="8"/>
  <c r="V153" i="8"/>
  <c r="U153" i="8"/>
  <c r="T153" i="8"/>
  <c r="S153" i="8"/>
  <c r="R153" i="8"/>
  <c r="Q153" i="8"/>
  <c r="P153" i="8"/>
  <c r="O153" i="8"/>
  <c r="N153" i="8"/>
  <c r="M153" i="8"/>
  <c r="L153" i="8"/>
  <c r="K153" i="8"/>
  <c r="J153" i="8"/>
  <c r="I153" i="8"/>
  <c r="H153" i="8"/>
  <c r="CD152" i="8"/>
  <c r="CC152" i="8"/>
  <c r="CB152" i="8"/>
  <c r="CA152" i="8"/>
  <c r="BZ152" i="8"/>
  <c r="BY152" i="8"/>
  <c r="BX152" i="8"/>
  <c r="BW152" i="8"/>
  <c r="BV152" i="8"/>
  <c r="BU152" i="8"/>
  <c r="BT152" i="8"/>
  <c r="BS152" i="8"/>
  <c r="BR152" i="8"/>
  <c r="BQ152" i="8"/>
  <c r="BP152" i="8"/>
  <c r="BO152" i="8"/>
  <c r="BN152" i="8"/>
  <c r="BM152" i="8"/>
  <c r="BL152" i="8"/>
  <c r="BK152" i="8"/>
  <c r="BJ152" i="8"/>
  <c r="BI152" i="8"/>
  <c r="BH152" i="8"/>
  <c r="BG152" i="8"/>
  <c r="BF152" i="8"/>
  <c r="BE152" i="8"/>
  <c r="BD152" i="8"/>
  <c r="BC152" i="8"/>
  <c r="BB152" i="8"/>
  <c r="BA152" i="8"/>
  <c r="AZ152" i="8"/>
  <c r="AY152" i="8"/>
  <c r="AX152" i="8"/>
  <c r="AW152" i="8"/>
  <c r="AV152" i="8"/>
  <c r="AU152" i="8"/>
  <c r="AT152" i="8"/>
  <c r="AS152" i="8"/>
  <c r="AR152" i="8"/>
  <c r="AQ152" i="8"/>
  <c r="AP152" i="8"/>
  <c r="AO152" i="8"/>
  <c r="AN152" i="8"/>
  <c r="AM152" i="8"/>
  <c r="AL152" i="8"/>
  <c r="AK152" i="8"/>
  <c r="AJ152" i="8"/>
  <c r="AI152" i="8"/>
  <c r="AH152" i="8"/>
  <c r="AG152" i="8"/>
  <c r="AF152" i="8"/>
  <c r="AE152" i="8"/>
  <c r="AD152" i="8"/>
  <c r="AC152" i="8"/>
  <c r="AB152" i="8"/>
  <c r="AA152" i="8"/>
  <c r="Z152" i="8"/>
  <c r="Y152" i="8"/>
  <c r="X152" i="8"/>
  <c r="W152" i="8"/>
  <c r="V152" i="8"/>
  <c r="U152" i="8"/>
  <c r="T152" i="8"/>
  <c r="S152" i="8"/>
  <c r="R152" i="8"/>
  <c r="Q152" i="8"/>
  <c r="P152" i="8"/>
  <c r="O152" i="8"/>
  <c r="N152" i="8"/>
  <c r="M152" i="8"/>
  <c r="L152" i="8"/>
  <c r="K152" i="8"/>
  <c r="J152" i="8"/>
  <c r="I152" i="8"/>
  <c r="H152" i="8"/>
  <c r="CD151" i="8"/>
  <c r="CC151" i="8"/>
  <c r="CB151" i="8"/>
  <c r="CA151" i="8"/>
  <c r="BZ151" i="8"/>
  <c r="BY151" i="8"/>
  <c r="BX151" i="8"/>
  <c r="BW151" i="8"/>
  <c r="BV151" i="8"/>
  <c r="BU151" i="8"/>
  <c r="BT151" i="8"/>
  <c r="BS151" i="8"/>
  <c r="BR151" i="8"/>
  <c r="BQ151" i="8"/>
  <c r="BP151" i="8"/>
  <c r="BO151" i="8"/>
  <c r="BN151" i="8"/>
  <c r="BM151" i="8"/>
  <c r="BL151" i="8"/>
  <c r="BK151" i="8"/>
  <c r="BJ151" i="8"/>
  <c r="BI151" i="8"/>
  <c r="BH151" i="8"/>
  <c r="BG151" i="8"/>
  <c r="BF151" i="8"/>
  <c r="BE151" i="8"/>
  <c r="BD151" i="8"/>
  <c r="BC151" i="8"/>
  <c r="BB151" i="8"/>
  <c r="BA151" i="8"/>
  <c r="AZ151" i="8"/>
  <c r="AY151" i="8"/>
  <c r="AX151" i="8"/>
  <c r="AW151" i="8"/>
  <c r="AV151" i="8"/>
  <c r="AU151" i="8"/>
  <c r="AT151" i="8"/>
  <c r="AS151" i="8"/>
  <c r="AR151" i="8"/>
  <c r="AQ151" i="8"/>
  <c r="AP151" i="8"/>
  <c r="AO151" i="8"/>
  <c r="AN151" i="8"/>
  <c r="AM151" i="8"/>
  <c r="AL151" i="8"/>
  <c r="AK151" i="8"/>
  <c r="AJ151" i="8"/>
  <c r="AI151" i="8"/>
  <c r="AH151" i="8"/>
  <c r="AG151" i="8"/>
  <c r="AF151" i="8"/>
  <c r="AE151" i="8"/>
  <c r="AD151" i="8"/>
  <c r="AC151" i="8"/>
  <c r="AB151" i="8"/>
  <c r="AA151" i="8"/>
  <c r="Z151" i="8"/>
  <c r="Y151" i="8"/>
  <c r="X151" i="8"/>
  <c r="W151" i="8"/>
  <c r="V151" i="8"/>
  <c r="U151" i="8"/>
  <c r="T151" i="8"/>
  <c r="S151" i="8"/>
  <c r="R151" i="8"/>
  <c r="Q151" i="8"/>
  <c r="P151" i="8"/>
  <c r="O151" i="8"/>
  <c r="N151" i="8"/>
  <c r="M151" i="8"/>
  <c r="L151" i="8"/>
  <c r="K151" i="8"/>
  <c r="J151" i="8"/>
  <c r="I151" i="8"/>
  <c r="H151" i="8"/>
  <c r="CD150" i="8"/>
  <c r="CC150" i="8"/>
  <c r="CB150" i="8"/>
  <c r="CA150" i="8"/>
  <c r="BZ150" i="8"/>
  <c r="BY150" i="8"/>
  <c r="BX150" i="8"/>
  <c r="BW150" i="8"/>
  <c r="BV150" i="8"/>
  <c r="BU150" i="8"/>
  <c r="BT150" i="8"/>
  <c r="BS150" i="8"/>
  <c r="BR150" i="8"/>
  <c r="BQ150" i="8"/>
  <c r="BP150" i="8"/>
  <c r="BO150" i="8"/>
  <c r="BN150" i="8"/>
  <c r="BM150" i="8"/>
  <c r="BL150" i="8"/>
  <c r="BK150" i="8"/>
  <c r="BJ150" i="8"/>
  <c r="BI150" i="8"/>
  <c r="BH150" i="8"/>
  <c r="BG150" i="8"/>
  <c r="BF150" i="8"/>
  <c r="BE150" i="8"/>
  <c r="BD150" i="8"/>
  <c r="BC150" i="8"/>
  <c r="BB150" i="8"/>
  <c r="BA150" i="8"/>
  <c r="AZ150" i="8"/>
  <c r="AY150" i="8"/>
  <c r="AX150" i="8"/>
  <c r="AW150" i="8"/>
  <c r="AV150" i="8"/>
  <c r="AU150" i="8"/>
  <c r="AT150" i="8"/>
  <c r="AS150" i="8"/>
  <c r="AR150" i="8"/>
  <c r="AQ150" i="8"/>
  <c r="AP150" i="8"/>
  <c r="AO150" i="8"/>
  <c r="AN150" i="8"/>
  <c r="AM150" i="8"/>
  <c r="AL150" i="8"/>
  <c r="AK150" i="8"/>
  <c r="AJ150" i="8"/>
  <c r="AI150" i="8"/>
  <c r="AH150" i="8"/>
  <c r="AG150" i="8"/>
  <c r="AF150" i="8"/>
  <c r="AE150" i="8"/>
  <c r="AD150" i="8"/>
  <c r="AC150" i="8"/>
  <c r="AB150" i="8"/>
  <c r="AA150" i="8"/>
  <c r="Z150" i="8"/>
  <c r="Y150" i="8"/>
  <c r="X150" i="8"/>
  <c r="W150" i="8"/>
  <c r="V150" i="8"/>
  <c r="U150" i="8"/>
  <c r="T150" i="8"/>
  <c r="S150" i="8"/>
  <c r="R150" i="8"/>
  <c r="Q150" i="8"/>
  <c r="P150" i="8"/>
  <c r="O150" i="8"/>
  <c r="N150" i="8"/>
  <c r="M150" i="8"/>
  <c r="L150" i="8"/>
  <c r="K150" i="8"/>
  <c r="J150" i="8"/>
  <c r="I150" i="8"/>
  <c r="H150" i="8"/>
  <c r="CD149" i="8"/>
  <c r="CC149" i="8"/>
  <c r="CB149" i="8"/>
  <c r="CA149" i="8"/>
  <c r="BZ149" i="8"/>
  <c r="BY149" i="8"/>
  <c r="BX149" i="8"/>
  <c r="BW149" i="8"/>
  <c r="BV149" i="8"/>
  <c r="BU149" i="8"/>
  <c r="BT149" i="8"/>
  <c r="BS149" i="8"/>
  <c r="BR149" i="8"/>
  <c r="BQ149" i="8"/>
  <c r="BP149" i="8"/>
  <c r="BO149" i="8"/>
  <c r="BN149" i="8"/>
  <c r="BM149" i="8"/>
  <c r="BL149" i="8"/>
  <c r="BK149" i="8"/>
  <c r="BJ149" i="8"/>
  <c r="BI149" i="8"/>
  <c r="BH149" i="8"/>
  <c r="BG149" i="8"/>
  <c r="BF149" i="8"/>
  <c r="BE149" i="8"/>
  <c r="BD149" i="8"/>
  <c r="BC149" i="8"/>
  <c r="BB149" i="8"/>
  <c r="BA149" i="8"/>
  <c r="AZ149" i="8"/>
  <c r="AY149" i="8"/>
  <c r="AX149" i="8"/>
  <c r="AW149" i="8"/>
  <c r="AV149" i="8"/>
  <c r="AU149" i="8"/>
  <c r="AT149" i="8"/>
  <c r="AS149" i="8"/>
  <c r="AR149" i="8"/>
  <c r="AQ149" i="8"/>
  <c r="AP149" i="8"/>
  <c r="AO149" i="8"/>
  <c r="AN149" i="8"/>
  <c r="AM149" i="8"/>
  <c r="AL149" i="8"/>
  <c r="AK149" i="8"/>
  <c r="AJ149" i="8"/>
  <c r="AI149" i="8"/>
  <c r="AH149" i="8"/>
  <c r="AG149" i="8"/>
  <c r="AF149" i="8"/>
  <c r="AE149" i="8"/>
  <c r="AD149" i="8"/>
  <c r="AC149" i="8"/>
  <c r="AB149" i="8"/>
  <c r="AA149" i="8"/>
  <c r="Z149" i="8"/>
  <c r="Y149" i="8"/>
  <c r="X149" i="8"/>
  <c r="W149" i="8"/>
  <c r="V149" i="8"/>
  <c r="U149" i="8"/>
  <c r="T149" i="8"/>
  <c r="S149" i="8"/>
  <c r="R149" i="8"/>
  <c r="Q149" i="8"/>
  <c r="P149" i="8"/>
  <c r="O149" i="8"/>
  <c r="N149" i="8"/>
  <c r="M149" i="8"/>
  <c r="L149" i="8"/>
  <c r="K149" i="8"/>
  <c r="J149" i="8"/>
  <c r="I149" i="8"/>
  <c r="H149" i="8"/>
  <c r="CD148" i="8"/>
  <c r="CC148" i="8"/>
  <c r="CB148" i="8"/>
  <c r="CA148" i="8"/>
  <c r="BZ148" i="8"/>
  <c r="BY148" i="8"/>
  <c r="BX148" i="8"/>
  <c r="BW148" i="8"/>
  <c r="BV148" i="8"/>
  <c r="BU148" i="8"/>
  <c r="BT148" i="8"/>
  <c r="BS148" i="8"/>
  <c r="BR148" i="8"/>
  <c r="BQ148" i="8"/>
  <c r="BP148" i="8"/>
  <c r="BO148" i="8"/>
  <c r="BN148" i="8"/>
  <c r="BM148" i="8"/>
  <c r="BL148" i="8"/>
  <c r="BK148" i="8"/>
  <c r="BJ148" i="8"/>
  <c r="BI148" i="8"/>
  <c r="BH148" i="8"/>
  <c r="BG148" i="8"/>
  <c r="BF148" i="8"/>
  <c r="BE148" i="8"/>
  <c r="BD148" i="8"/>
  <c r="BC148" i="8"/>
  <c r="BB148" i="8"/>
  <c r="BA148" i="8"/>
  <c r="AZ148" i="8"/>
  <c r="AY148" i="8"/>
  <c r="AX148" i="8"/>
  <c r="AW148" i="8"/>
  <c r="AV148" i="8"/>
  <c r="AU148" i="8"/>
  <c r="AT148" i="8"/>
  <c r="AS148" i="8"/>
  <c r="AR148" i="8"/>
  <c r="AQ148" i="8"/>
  <c r="AP148" i="8"/>
  <c r="AO148" i="8"/>
  <c r="AN148" i="8"/>
  <c r="AM148" i="8"/>
  <c r="AL148" i="8"/>
  <c r="AK148" i="8"/>
  <c r="AJ148" i="8"/>
  <c r="AI148" i="8"/>
  <c r="AH148" i="8"/>
  <c r="AG148" i="8"/>
  <c r="AF148" i="8"/>
  <c r="AE148" i="8"/>
  <c r="AD148" i="8"/>
  <c r="AC148" i="8"/>
  <c r="AB148" i="8"/>
  <c r="AA148" i="8"/>
  <c r="Z148" i="8"/>
  <c r="Y148" i="8"/>
  <c r="X148" i="8"/>
  <c r="W148" i="8"/>
  <c r="V148" i="8"/>
  <c r="U148" i="8"/>
  <c r="T148" i="8"/>
  <c r="S148" i="8"/>
  <c r="R148" i="8"/>
  <c r="Q148" i="8"/>
  <c r="P148" i="8"/>
  <c r="O148" i="8"/>
  <c r="N148" i="8"/>
  <c r="M148" i="8"/>
  <c r="L148" i="8"/>
  <c r="K148" i="8"/>
  <c r="J148" i="8"/>
  <c r="I148" i="8"/>
  <c r="H148" i="8"/>
  <c r="CD147" i="8"/>
  <c r="CC147" i="8"/>
  <c r="CB147" i="8"/>
  <c r="CA147" i="8"/>
  <c r="BZ147" i="8"/>
  <c r="BY147" i="8"/>
  <c r="BX147" i="8"/>
  <c r="BW147" i="8"/>
  <c r="BV147" i="8"/>
  <c r="BU147" i="8"/>
  <c r="BT147" i="8"/>
  <c r="BS147" i="8"/>
  <c r="BR147" i="8"/>
  <c r="BQ147" i="8"/>
  <c r="BP147" i="8"/>
  <c r="BO147" i="8"/>
  <c r="BN147" i="8"/>
  <c r="BM147" i="8"/>
  <c r="BL147" i="8"/>
  <c r="BK147" i="8"/>
  <c r="BJ147" i="8"/>
  <c r="BI147" i="8"/>
  <c r="BH147" i="8"/>
  <c r="BG147" i="8"/>
  <c r="BF147" i="8"/>
  <c r="BE147" i="8"/>
  <c r="BD147" i="8"/>
  <c r="BC147" i="8"/>
  <c r="BB147" i="8"/>
  <c r="BA147" i="8"/>
  <c r="AZ147" i="8"/>
  <c r="AY147" i="8"/>
  <c r="AX147" i="8"/>
  <c r="AW147" i="8"/>
  <c r="AV147" i="8"/>
  <c r="AU147" i="8"/>
  <c r="AT147" i="8"/>
  <c r="AS147" i="8"/>
  <c r="AR147" i="8"/>
  <c r="AQ147" i="8"/>
  <c r="AP147" i="8"/>
  <c r="AO147" i="8"/>
  <c r="AN147" i="8"/>
  <c r="AM147" i="8"/>
  <c r="AL147" i="8"/>
  <c r="AK147" i="8"/>
  <c r="AJ147" i="8"/>
  <c r="AI147" i="8"/>
  <c r="AH147" i="8"/>
  <c r="AG147" i="8"/>
  <c r="AF147" i="8"/>
  <c r="AE147" i="8"/>
  <c r="AD147" i="8"/>
  <c r="AC147" i="8"/>
  <c r="AB147" i="8"/>
  <c r="AA147" i="8"/>
  <c r="Z147" i="8"/>
  <c r="Y147" i="8"/>
  <c r="X147" i="8"/>
  <c r="W147" i="8"/>
  <c r="V147" i="8"/>
  <c r="U147" i="8"/>
  <c r="T147" i="8"/>
  <c r="S147" i="8"/>
  <c r="R147" i="8"/>
  <c r="Q147" i="8"/>
  <c r="P147" i="8"/>
  <c r="O147" i="8"/>
  <c r="N147" i="8"/>
  <c r="M147" i="8"/>
  <c r="L147" i="8"/>
  <c r="K147" i="8"/>
  <c r="J147" i="8"/>
  <c r="I147" i="8"/>
  <c r="H147" i="8"/>
  <c r="CD146" i="8"/>
  <c r="CC146" i="8"/>
  <c r="CB146" i="8"/>
  <c r="CA146" i="8"/>
  <c r="BZ146" i="8"/>
  <c r="BY146" i="8"/>
  <c r="BX146" i="8"/>
  <c r="BW146" i="8"/>
  <c r="BV146" i="8"/>
  <c r="BU146" i="8"/>
  <c r="BT146" i="8"/>
  <c r="BS146" i="8"/>
  <c r="BR146" i="8"/>
  <c r="BQ146" i="8"/>
  <c r="BP146" i="8"/>
  <c r="BO146" i="8"/>
  <c r="BN146" i="8"/>
  <c r="BM146" i="8"/>
  <c r="BL146" i="8"/>
  <c r="BK146" i="8"/>
  <c r="BJ146" i="8"/>
  <c r="BI146" i="8"/>
  <c r="BH146" i="8"/>
  <c r="BG146" i="8"/>
  <c r="BF146" i="8"/>
  <c r="BE146" i="8"/>
  <c r="BD146" i="8"/>
  <c r="BC146" i="8"/>
  <c r="BB146" i="8"/>
  <c r="BA146" i="8"/>
  <c r="AZ146" i="8"/>
  <c r="AY146" i="8"/>
  <c r="AX146" i="8"/>
  <c r="AW146" i="8"/>
  <c r="AV146" i="8"/>
  <c r="AU146" i="8"/>
  <c r="AT146" i="8"/>
  <c r="AS146" i="8"/>
  <c r="AR146" i="8"/>
  <c r="AQ146" i="8"/>
  <c r="AP146" i="8"/>
  <c r="AO146" i="8"/>
  <c r="AN146" i="8"/>
  <c r="AM146" i="8"/>
  <c r="AL146" i="8"/>
  <c r="AK146" i="8"/>
  <c r="AJ146" i="8"/>
  <c r="AI146" i="8"/>
  <c r="AH146" i="8"/>
  <c r="AG146" i="8"/>
  <c r="AF146" i="8"/>
  <c r="AE146" i="8"/>
  <c r="AD146" i="8"/>
  <c r="AC146" i="8"/>
  <c r="AB146" i="8"/>
  <c r="AA146" i="8"/>
  <c r="Z146" i="8"/>
  <c r="Y146" i="8"/>
  <c r="X146" i="8"/>
  <c r="W146" i="8"/>
  <c r="V146" i="8"/>
  <c r="U146" i="8"/>
  <c r="T146" i="8"/>
  <c r="S146" i="8"/>
  <c r="R146" i="8"/>
  <c r="Q146" i="8"/>
  <c r="P146" i="8"/>
  <c r="O146" i="8"/>
  <c r="N146" i="8"/>
  <c r="M146" i="8"/>
  <c r="L146" i="8"/>
  <c r="K146" i="8"/>
  <c r="J146" i="8"/>
  <c r="I146" i="8"/>
  <c r="H146" i="8"/>
  <c r="CD145" i="8"/>
  <c r="CC145" i="8"/>
  <c r="CB145" i="8"/>
  <c r="CA145" i="8"/>
  <c r="BZ145" i="8"/>
  <c r="BY145" i="8"/>
  <c r="BX145" i="8"/>
  <c r="BW145" i="8"/>
  <c r="BV145" i="8"/>
  <c r="BU145" i="8"/>
  <c r="BT145" i="8"/>
  <c r="BS145" i="8"/>
  <c r="BR145" i="8"/>
  <c r="BQ145" i="8"/>
  <c r="BP145" i="8"/>
  <c r="BO145" i="8"/>
  <c r="BN145" i="8"/>
  <c r="BM145" i="8"/>
  <c r="BL145" i="8"/>
  <c r="BK145" i="8"/>
  <c r="BJ145" i="8"/>
  <c r="BI145" i="8"/>
  <c r="BH145" i="8"/>
  <c r="BG145" i="8"/>
  <c r="BF145" i="8"/>
  <c r="BE145" i="8"/>
  <c r="BD145" i="8"/>
  <c r="BC145" i="8"/>
  <c r="BB145" i="8"/>
  <c r="BA145" i="8"/>
  <c r="AZ145" i="8"/>
  <c r="AY145" i="8"/>
  <c r="AX145" i="8"/>
  <c r="AW145" i="8"/>
  <c r="AV145" i="8"/>
  <c r="AU145" i="8"/>
  <c r="AT145" i="8"/>
  <c r="AS145" i="8"/>
  <c r="AR145" i="8"/>
  <c r="AQ145" i="8"/>
  <c r="AP145" i="8"/>
  <c r="AO145" i="8"/>
  <c r="AN145" i="8"/>
  <c r="AM145" i="8"/>
  <c r="AL145" i="8"/>
  <c r="AK145" i="8"/>
  <c r="AJ145" i="8"/>
  <c r="AI145" i="8"/>
  <c r="AH145" i="8"/>
  <c r="AG145" i="8"/>
  <c r="AF145" i="8"/>
  <c r="AE145" i="8"/>
  <c r="AD145" i="8"/>
  <c r="AC145" i="8"/>
  <c r="AB145" i="8"/>
  <c r="AA145" i="8"/>
  <c r="Z145" i="8"/>
  <c r="Y145" i="8"/>
  <c r="X145" i="8"/>
  <c r="W145" i="8"/>
  <c r="V145" i="8"/>
  <c r="U145" i="8"/>
  <c r="T145" i="8"/>
  <c r="S145" i="8"/>
  <c r="R145" i="8"/>
  <c r="Q145" i="8"/>
  <c r="P145" i="8"/>
  <c r="O145" i="8"/>
  <c r="N145" i="8"/>
  <c r="M145" i="8"/>
  <c r="L145" i="8"/>
  <c r="K145" i="8"/>
  <c r="J145" i="8"/>
  <c r="I145" i="8"/>
  <c r="H145" i="8"/>
  <c r="CD144" i="8"/>
  <c r="CC144" i="8"/>
  <c r="CB144" i="8"/>
  <c r="CA144" i="8"/>
  <c r="BZ144" i="8"/>
  <c r="BY144" i="8"/>
  <c r="BX144" i="8"/>
  <c r="BW144" i="8"/>
  <c r="BV144" i="8"/>
  <c r="BU144" i="8"/>
  <c r="BT144" i="8"/>
  <c r="BS144" i="8"/>
  <c r="BR144" i="8"/>
  <c r="BQ144" i="8"/>
  <c r="BP144" i="8"/>
  <c r="BO144" i="8"/>
  <c r="BN144" i="8"/>
  <c r="BM144" i="8"/>
  <c r="BL144" i="8"/>
  <c r="BK144" i="8"/>
  <c r="BJ144" i="8"/>
  <c r="BI144" i="8"/>
  <c r="BH144" i="8"/>
  <c r="BG144" i="8"/>
  <c r="BF144" i="8"/>
  <c r="BE144" i="8"/>
  <c r="BD144" i="8"/>
  <c r="BC144" i="8"/>
  <c r="BB144" i="8"/>
  <c r="BA144" i="8"/>
  <c r="AZ144" i="8"/>
  <c r="AY144" i="8"/>
  <c r="AX144" i="8"/>
  <c r="AW144" i="8"/>
  <c r="AV144" i="8"/>
  <c r="AU144" i="8"/>
  <c r="AT144" i="8"/>
  <c r="AS144" i="8"/>
  <c r="AR144" i="8"/>
  <c r="AQ144" i="8"/>
  <c r="AP144" i="8"/>
  <c r="AO144" i="8"/>
  <c r="AN144" i="8"/>
  <c r="AM144" i="8"/>
  <c r="AL144" i="8"/>
  <c r="AK144" i="8"/>
  <c r="AJ144" i="8"/>
  <c r="AI144" i="8"/>
  <c r="AH144" i="8"/>
  <c r="AG144" i="8"/>
  <c r="AF144" i="8"/>
  <c r="AE144" i="8"/>
  <c r="AD144" i="8"/>
  <c r="AC144" i="8"/>
  <c r="AB144" i="8"/>
  <c r="AA144" i="8"/>
  <c r="Z144" i="8"/>
  <c r="Y144" i="8"/>
  <c r="X144" i="8"/>
  <c r="W144" i="8"/>
  <c r="V144" i="8"/>
  <c r="U144" i="8"/>
  <c r="T144" i="8"/>
  <c r="S144" i="8"/>
  <c r="R144" i="8"/>
  <c r="Q144" i="8"/>
  <c r="P144" i="8"/>
  <c r="O144" i="8"/>
  <c r="N144" i="8"/>
  <c r="M144" i="8"/>
  <c r="L144" i="8"/>
  <c r="K144" i="8"/>
  <c r="J144" i="8"/>
  <c r="I144" i="8"/>
  <c r="H144" i="8"/>
  <c r="CD143" i="8"/>
  <c r="CC143" i="8"/>
  <c r="CB143" i="8"/>
  <c r="CA143" i="8"/>
  <c r="BZ143" i="8"/>
  <c r="BY143" i="8"/>
  <c r="BX143" i="8"/>
  <c r="BW143" i="8"/>
  <c r="BV143" i="8"/>
  <c r="BU143" i="8"/>
  <c r="BT143" i="8"/>
  <c r="BS143" i="8"/>
  <c r="BR143" i="8"/>
  <c r="BQ143" i="8"/>
  <c r="BP143" i="8"/>
  <c r="BO143" i="8"/>
  <c r="BN143" i="8"/>
  <c r="BM143" i="8"/>
  <c r="BL143" i="8"/>
  <c r="BK143" i="8"/>
  <c r="BJ143" i="8"/>
  <c r="BI143" i="8"/>
  <c r="BH143" i="8"/>
  <c r="BG143" i="8"/>
  <c r="BF143" i="8"/>
  <c r="BE143" i="8"/>
  <c r="BD143" i="8"/>
  <c r="BC143" i="8"/>
  <c r="BB143" i="8"/>
  <c r="BA143" i="8"/>
  <c r="AZ143" i="8"/>
  <c r="AY143" i="8"/>
  <c r="AX143" i="8"/>
  <c r="AW143" i="8"/>
  <c r="AV143" i="8"/>
  <c r="AU143" i="8"/>
  <c r="AT143" i="8"/>
  <c r="AS143" i="8"/>
  <c r="AR143" i="8"/>
  <c r="AQ143" i="8"/>
  <c r="AP143" i="8"/>
  <c r="AO143" i="8"/>
  <c r="AN143" i="8"/>
  <c r="AM143" i="8"/>
  <c r="AL143" i="8"/>
  <c r="AK143" i="8"/>
  <c r="AJ143" i="8"/>
  <c r="AI143" i="8"/>
  <c r="AH143" i="8"/>
  <c r="AG143" i="8"/>
  <c r="AF143" i="8"/>
  <c r="AE143" i="8"/>
  <c r="AD143" i="8"/>
  <c r="AC143" i="8"/>
  <c r="AB143" i="8"/>
  <c r="AA143" i="8"/>
  <c r="Z143" i="8"/>
  <c r="Y143" i="8"/>
  <c r="X143" i="8"/>
  <c r="W143" i="8"/>
  <c r="V143" i="8"/>
  <c r="U143" i="8"/>
  <c r="T143" i="8"/>
  <c r="S143" i="8"/>
  <c r="R143" i="8"/>
  <c r="Q143" i="8"/>
  <c r="P143" i="8"/>
  <c r="O143" i="8"/>
  <c r="N143" i="8"/>
  <c r="M143" i="8"/>
  <c r="L143" i="8"/>
  <c r="K143" i="8"/>
  <c r="J143" i="8"/>
  <c r="I143" i="8"/>
  <c r="H143" i="8"/>
  <c r="CD142" i="8"/>
  <c r="CC142" i="8"/>
  <c r="CB142" i="8"/>
  <c r="CA142" i="8"/>
  <c r="BZ142" i="8"/>
  <c r="BY142" i="8"/>
  <c r="BX142" i="8"/>
  <c r="BW142" i="8"/>
  <c r="BV142" i="8"/>
  <c r="BU142" i="8"/>
  <c r="BT142" i="8"/>
  <c r="BS142" i="8"/>
  <c r="BR142" i="8"/>
  <c r="BQ142" i="8"/>
  <c r="BP142" i="8"/>
  <c r="BO142" i="8"/>
  <c r="BN142" i="8"/>
  <c r="BM142" i="8"/>
  <c r="BL142" i="8"/>
  <c r="BK142" i="8"/>
  <c r="BJ142" i="8"/>
  <c r="BI142" i="8"/>
  <c r="BH142" i="8"/>
  <c r="BG142" i="8"/>
  <c r="BF142" i="8"/>
  <c r="BE142" i="8"/>
  <c r="BD142" i="8"/>
  <c r="BC142" i="8"/>
  <c r="BB142" i="8"/>
  <c r="BA142" i="8"/>
  <c r="AZ142" i="8"/>
  <c r="AY142" i="8"/>
  <c r="AX142" i="8"/>
  <c r="AW142" i="8"/>
  <c r="AV142" i="8"/>
  <c r="AU142" i="8"/>
  <c r="AT142" i="8"/>
  <c r="AS142" i="8"/>
  <c r="AR142" i="8"/>
  <c r="AQ142" i="8"/>
  <c r="AP142" i="8"/>
  <c r="AO142" i="8"/>
  <c r="AN142" i="8"/>
  <c r="AM142" i="8"/>
  <c r="AL142" i="8"/>
  <c r="AK142" i="8"/>
  <c r="AJ142" i="8"/>
  <c r="AI142" i="8"/>
  <c r="AH142" i="8"/>
  <c r="AG142" i="8"/>
  <c r="AF142" i="8"/>
  <c r="AE142" i="8"/>
  <c r="AD142" i="8"/>
  <c r="AC142" i="8"/>
  <c r="AB142" i="8"/>
  <c r="AA142" i="8"/>
  <c r="Z142" i="8"/>
  <c r="Y142" i="8"/>
  <c r="X142" i="8"/>
  <c r="W142" i="8"/>
  <c r="V142" i="8"/>
  <c r="U142" i="8"/>
  <c r="T142" i="8"/>
  <c r="S142" i="8"/>
  <c r="R142" i="8"/>
  <c r="Q142" i="8"/>
  <c r="P142" i="8"/>
  <c r="O142" i="8"/>
  <c r="N142" i="8"/>
  <c r="M142" i="8"/>
  <c r="L142" i="8"/>
  <c r="K142" i="8"/>
  <c r="J142" i="8"/>
  <c r="I142" i="8"/>
  <c r="H142" i="8"/>
  <c r="CD141" i="8"/>
  <c r="CC141" i="8"/>
  <c r="CB141" i="8"/>
  <c r="CA141" i="8"/>
  <c r="BZ141" i="8"/>
  <c r="BY141" i="8"/>
  <c r="BX141" i="8"/>
  <c r="BW141" i="8"/>
  <c r="BV141" i="8"/>
  <c r="BU141" i="8"/>
  <c r="BT141" i="8"/>
  <c r="BS141" i="8"/>
  <c r="BR141" i="8"/>
  <c r="BQ141" i="8"/>
  <c r="BP141" i="8"/>
  <c r="BO141" i="8"/>
  <c r="BN141" i="8"/>
  <c r="BM141" i="8"/>
  <c r="BL141" i="8"/>
  <c r="BK141" i="8"/>
  <c r="BJ141" i="8"/>
  <c r="BI141" i="8"/>
  <c r="BH141" i="8"/>
  <c r="BG141" i="8"/>
  <c r="BF141" i="8"/>
  <c r="BE141" i="8"/>
  <c r="BD141" i="8"/>
  <c r="BC141" i="8"/>
  <c r="BB141" i="8"/>
  <c r="BA141" i="8"/>
  <c r="AZ141" i="8"/>
  <c r="AY141" i="8"/>
  <c r="AX141" i="8"/>
  <c r="AW141" i="8"/>
  <c r="AV141" i="8"/>
  <c r="AU141" i="8"/>
  <c r="AT141" i="8"/>
  <c r="AS141" i="8"/>
  <c r="AR141" i="8"/>
  <c r="AQ141" i="8"/>
  <c r="AP141" i="8"/>
  <c r="AO141" i="8"/>
  <c r="AN141" i="8"/>
  <c r="AM141" i="8"/>
  <c r="AL141" i="8"/>
  <c r="AK141" i="8"/>
  <c r="AJ141" i="8"/>
  <c r="AI141" i="8"/>
  <c r="AH141" i="8"/>
  <c r="AG141" i="8"/>
  <c r="AF141" i="8"/>
  <c r="AE141" i="8"/>
  <c r="AD141" i="8"/>
  <c r="AC141" i="8"/>
  <c r="AB141" i="8"/>
  <c r="AA141" i="8"/>
  <c r="Z141" i="8"/>
  <c r="Y141" i="8"/>
  <c r="X141" i="8"/>
  <c r="W141" i="8"/>
  <c r="V141" i="8"/>
  <c r="U141" i="8"/>
  <c r="T141" i="8"/>
  <c r="S141" i="8"/>
  <c r="R141" i="8"/>
  <c r="Q141" i="8"/>
  <c r="P141" i="8"/>
  <c r="O141" i="8"/>
  <c r="N141" i="8"/>
  <c r="M141" i="8"/>
  <c r="L141" i="8"/>
  <c r="K141" i="8"/>
  <c r="J141" i="8"/>
  <c r="I141" i="8"/>
  <c r="H141" i="8"/>
  <c r="CD140" i="8"/>
  <c r="CC140" i="8"/>
  <c r="CB140" i="8"/>
  <c r="CA140" i="8"/>
  <c r="BZ140" i="8"/>
  <c r="BY140" i="8"/>
  <c r="BX140" i="8"/>
  <c r="BW140" i="8"/>
  <c r="BV140" i="8"/>
  <c r="BU140" i="8"/>
  <c r="BT140" i="8"/>
  <c r="BS140" i="8"/>
  <c r="BR140" i="8"/>
  <c r="BQ140" i="8"/>
  <c r="BP140" i="8"/>
  <c r="BO140" i="8"/>
  <c r="BN140" i="8"/>
  <c r="BM140" i="8"/>
  <c r="BL140" i="8"/>
  <c r="BK140" i="8"/>
  <c r="BJ140" i="8"/>
  <c r="BI140" i="8"/>
  <c r="BH140" i="8"/>
  <c r="BG140" i="8"/>
  <c r="BF140" i="8"/>
  <c r="BE140" i="8"/>
  <c r="BD140" i="8"/>
  <c r="BC140" i="8"/>
  <c r="BB140" i="8"/>
  <c r="BA140" i="8"/>
  <c r="AZ140" i="8"/>
  <c r="AY140" i="8"/>
  <c r="AX140" i="8"/>
  <c r="AW140" i="8"/>
  <c r="AV140" i="8"/>
  <c r="AU140" i="8"/>
  <c r="AT140" i="8"/>
  <c r="AS140" i="8"/>
  <c r="AR140" i="8"/>
  <c r="AQ140" i="8"/>
  <c r="AP140" i="8"/>
  <c r="AO140" i="8"/>
  <c r="AN140" i="8"/>
  <c r="AM140" i="8"/>
  <c r="AL140" i="8"/>
  <c r="AK140" i="8"/>
  <c r="AJ140" i="8"/>
  <c r="AI140" i="8"/>
  <c r="AH140" i="8"/>
  <c r="AG140" i="8"/>
  <c r="AF140" i="8"/>
  <c r="AE140" i="8"/>
  <c r="AD140" i="8"/>
  <c r="AC140" i="8"/>
  <c r="AB140" i="8"/>
  <c r="AA140" i="8"/>
  <c r="Z140" i="8"/>
  <c r="Y140" i="8"/>
  <c r="X140" i="8"/>
  <c r="W140" i="8"/>
  <c r="V140" i="8"/>
  <c r="U140" i="8"/>
  <c r="T140" i="8"/>
  <c r="S140" i="8"/>
  <c r="R140" i="8"/>
  <c r="Q140" i="8"/>
  <c r="P140" i="8"/>
  <c r="O140" i="8"/>
  <c r="N140" i="8"/>
  <c r="M140" i="8"/>
  <c r="L140" i="8"/>
  <c r="K140" i="8"/>
  <c r="J140" i="8"/>
  <c r="I140" i="8"/>
  <c r="H140" i="8"/>
  <c r="CD139" i="8"/>
  <c r="CC139" i="8"/>
  <c r="CB139" i="8"/>
  <c r="CA139" i="8"/>
  <c r="BZ139" i="8"/>
  <c r="BY139" i="8"/>
  <c r="BX139" i="8"/>
  <c r="BW139" i="8"/>
  <c r="BV139" i="8"/>
  <c r="BU139" i="8"/>
  <c r="BT139" i="8"/>
  <c r="BS139" i="8"/>
  <c r="BR139" i="8"/>
  <c r="BQ139" i="8"/>
  <c r="BP139" i="8"/>
  <c r="BO139" i="8"/>
  <c r="BN139" i="8"/>
  <c r="BM139" i="8"/>
  <c r="BL139" i="8"/>
  <c r="BK139" i="8"/>
  <c r="BJ139" i="8"/>
  <c r="BI139" i="8"/>
  <c r="BH139" i="8"/>
  <c r="BG139" i="8"/>
  <c r="BF139" i="8"/>
  <c r="BE139" i="8"/>
  <c r="BD139" i="8"/>
  <c r="BC139" i="8"/>
  <c r="BB139" i="8"/>
  <c r="BA139" i="8"/>
  <c r="AZ139" i="8"/>
  <c r="AY139" i="8"/>
  <c r="AX139" i="8"/>
  <c r="AW139" i="8"/>
  <c r="AV139" i="8"/>
  <c r="AU139" i="8"/>
  <c r="AT139" i="8"/>
  <c r="AS139" i="8"/>
  <c r="AR139" i="8"/>
  <c r="AQ139" i="8"/>
  <c r="AP139" i="8"/>
  <c r="AO139" i="8"/>
  <c r="AN139" i="8"/>
  <c r="AM139" i="8"/>
  <c r="AL139" i="8"/>
  <c r="AK139" i="8"/>
  <c r="AJ139" i="8"/>
  <c r="AI139" i="8"/>
  <c r="AH139" i="8"/>
  <c r="AG139" i="8"/>
  <c r="AF139" i="8"/>
  <c r="AE139" i="8"/>
  <c r="AD139" i="8"/>
  <c r="AC139" i="8"/>
  <c r="AB139" i="8"/>
  <c r="AA139" i="8"/>
  <c r="Z139" i="8"/>
  <c r="Y139" i="8"/>
  <c r="X139" i="8"/>
  <c r="W139" i="8"/>
  <c r="V139" i="8"/>
  <c r="U139" i="8"/>
  <c r="T139" i="8"/>
  <c r="S139" i="8"/>
  <c r="R139" i="8"/>
  <c r="Q139" i="8"/>
  <c r="P139" i="8"/>
  <c r="O139" i="8"/>
  <c r="N139" i="8"/>
  <c r="M139" i="8"/>
  <c r="L139" i="8"/>
  <c r="K139" i="8"/>
  <c r="J139" i="8"/>
  <c r="I139" i="8"/>
  <c r="H139" i="8"/>
  <c r="CD138" i="8"/>
  <c r="CC138" i="8"/>
  <c r="CB138" i="8"/>
  <c r="CA138" i="8"/>
  <c r="BZ138" i="8"/>
  <c r="BY138" i="8"/>
  <c r="BX138" i="8"/>
  <c r="BW138" i="8"/>
  <c r="BV138" i="8"/>
  <c r="BU138" i="8"/>
  <c r="BT138" i="8"/>
  <c r="BS138" i="8"/>
  <c r="BR138" i="8"/>
  <c r="BQ138" i="8"/>
  <c r="BP138" i="8"/>
  <c r="BO138" i="8"/>
  <c r="BN138" i="8"/>
  <c r="BM138" i="8"/>
  <c r="BL138" i="8"/>
  <c r="BK138" i="8"/>
  <c r="BJ138" i="8"/>
  <c r="BI138" i="8"/>
  <c r="BH138" i="8"/>
  <c r="BG138" i="8"/>
  <c r="BF138" i="8"/>
  <c r="BE138" i="8"/>
  <c r="BD138" i="8"/>
  <c r="BC138" i="8"/>
  <c r="BB138" i="8"/>
  <c r="BA138" i="8"/>
  <c r="AZ138" i="8"/>
  <c r="AY138" i="8"/>
  <c r="AX138" i="8"/>
  <c r="AW138" i="8"/>
  <c r="AV138" i="8"/>
  <c r="AU138" i="8"/>
  <c r="AT138" i="8"/>
  <c r="AS138" i="8"/>
  <c r="AR138" i="8"/>
  <c r="AQ138" i="8"/>
  <c r="AP138" i="8"/>
  <c r="AO138" i="8"/>
  <c r="AN138" i="8"/>
  <c r="AM138" i="8"/>
  <c r="AL138" i="8"/>
  <c r="AK138" i="8"/>
  <c r="AJ138" i="8"/>
  <c r="AI138" i="8"/>
  <c r="AH138" i="8"/>
  <c r="AG138" i="8"/>
  <c r="AF138" i="8"/>
  <c r="AE138" i="8"/>
  <c r="AD138" i="8"/>
  <c r="AC138" i="8"/>
  <c r="AB138" i="8"/>
  <c r="AA138" i="8"/>
  <c r="Z138" i="8"/>
  <c r="Y138" i="8"/>
  <c r="X138" i="8"/>
  <c r="W138" i="8"/>
  <c r="V138" i="8"/>
  <c r="U138" i="8"/>
  <c r="T138" i="8"/>
  <c r="S138" i="8"/>
  <c r="R138" i="8"/>
  <c r="Q138" i="8"/>
  <c r="P138" i="8"/>
  <c r="O138" i="8"/>
  <c r="N138" i="8"/>
  <c r="M138" i="8"/>
  <c r="L138" i="8"/>
  <c r="K138" i="8"/>
  <c r="J138" i="8"/>
  <c r="I138" i="8"/>
  <c r="H138" i="8"/>
  <c r="CD137" i="8"/>
  <c r="CC137" i="8"/>
  <c r="CB137" i="8"/>
  <c r="CA137" i="8"/>
  <c r="BZ137" i="8"/>
  <c r="BY137" i="8"/>
  <c r="BX137" i="8"/>
  <c r="BW137" i="8"/>
  <c r="BV137" i="8"/>
  <c r="BU137" i="8"/>
  <c r="BT137" i="8"/>
  <c r="BS137" i="8"/>
  <c r="BR137" i="8"/>
  <c r="BQ137" i="8"/>
  <c r="BP137" i="8"/>
  <c r="BO137" i="8"/>
  <c r="BN137" i="8"/>
  <c r="BM137" i="8"/>
  <c r="BL137" i="8"/>
  <c r="BK137" i="8"/>
  <c r="BJ137" i="8"/>
  <c r="BI137" i="8"/>
  <c r="BH137" i="8"/>
  <c r="BG137" i="8"/>
  <c r="BF137" i="8"/>
  <c r="BE137" i="8"/>
  <c r="BD137" i="8"/>
  <c r="BC137" i="8"/>
  <c r="BB137" i="8"/>
  <c r="BA137" i="8"/>
  <c r="AZ137" i="8"/>
  <c r="AY137" i="8"/>
  <c r="AX137" i="8"/>
  <c r="AW137" i="8"/>
  <c r="AV137" i="8"/>
  <c r="AU137" i="8"/>
  <c r="AT137" i="8"/>
  <c r="AS137" i="8"/>
  <c r="AR137" i="8"/>
  <c r="AQ137" i="8"/>
  <c r="AP137" i="8"/>
  <c r="AO137" i="8"/>
  <c r="AN137" i="8"/>
  <c r="AM137" i="8"/>
  <c r="AL137" i="8"/>
  <c r="AK137" i="8"/>
  <c r="AJ137" i="8"/>
  <c r="AI137" i="8"/>
  <c r="AH137" i="8"/>
  <c r="AG137" i="8"/>
  <c r="AF137" i="8"/>
  <c r="AE137" i="8"/>
  <c r="AD137" i="8"/>
  <c r="AC137" i="8"/>
  <c r="AB137" i="8"/>
  <c r="AA137" i="8"/>
  <c r="Z137" i="8"/>
  <c r="Y137" i="8"/>
  <c r="X137" i="8"/>
  <c r="W137" i="8"/>
  <c r="V137" i="8"/>
  <c r="U137" i="8"/>
  <c r="T137" i="8"/>
  <c r="S137" i="8"/>
  <c r="R137" i="8"/>
  <c r="Q137" i="8"/>
  <c r="P137" i="8"/>
  <c r="O137" i="8"/>
  <c r="N137" i="8"/>
  <c r="M137" i="8"/>
  <c r="L137" i="8"/>
  <c r="K137" i="8"/>
  <c r="J137" i="8"/>
  <c r="I137" i="8"/>
  <c r="H137" i="8"/>
  <c r="CD136" i="8"/>
  <c r="CC136" i="8"/>
  <c r="CB136" i="8"/>
  <c r="CA136" i="8"/>
  <c r="BZ136" i="8"/>
  <c r="BY136" i="8"/>
  <c r="BX136" i="8"/>
  <c r="BW136" i="8"/>
  <c r="BV136" i="8"/>
  <c r="BU136" i="8"/>
  <c r="BT136" i="8"/>
  <c r="BS136" i="8"/>
  <c r="BR136" i="8"/>
  <c r="BQ136" i="8"/>
  <c r="BP136" i="8"/>
  <c r="BO136" i="8"/>
  <c r="BN136" i="8"/>
  <c r="BM136" i="8"/>
  <c r="BL136" i="8"/>
  <c r="BK136" i="8"/>
  <c r="BJ136" i="8"/>
  <c r="BI136" i="8"/>
  <c r="BH136" i="8"/>
  <c r="BG136" i="8"/>
  <c r="BF136" i="8"/>
  <c r="BE136" i="8"/>
  <c r="BD136" i="8"/>
  <c r="BC136" i="8"/>
  <c r="BB136" i="8"/>
  <c r="BA136" i="8"/>
  <c r="AZ136" i="8"/>
  <c r="AY136" i="8"/>
  <c r="AX136" i="8"/>
  <c r="AW136" i="8"/>
  <c r="AV136" i="8"/>
  <c r="AU136" i="8"/>
  <c r="AT136" i="8"/>
  <c r="AS136" i="8"/>
  <c r="AR136" i="8"/>
  <c r="AQ136" i="8"/>
  <c r="AP136" i="8"/>
  <c r="AO136" i="8"/>
  <c r="AN136" i="8"/>
  <c r="AM136" i="8"/>
  <c r="AL136" i="8"/>
  <c r="AK136" i="8"/>
  <c r="AJ136" i="8"/>
  <c r="AI136" i="8"/>
  <c r="AH136" i="8"/>
  <c r="AG136" i="8"/>
  <c r="AF136" i="8"/>
  <c r="AE136" i="8"/>
  <c r="AD136" i="8"/>
  <c r="AC136" i="8"/>
  <c r="AB136" i="8"/>
  <c r="AA136" i="8"/>
  <c r="Z136" i="8"/>
  <c r="Y136" i="8"/>
  <c r="X136" i="8"/>
  <c r="W136" i="8"/>
  <c r="V136" i="8"/>
  <c r="U136" i="8"/>
  <c r="T136" i="8"/>
  <c r="S136" i="8"/>
  <c r="R136" i="8"/>
  <c r="Q136" i="8"/>
  <c r="P136" i="8"/>
  <c r="O136" i="8"/>
  <c r="N136" i="8"/>
  <c r="M136" i="8"/>
  <c r="L136" i="8"/>
  <c r="K136" i="8"/>
  <c r="J136" i="8"/>
  <c r="I136" i="8"/>
  <c r="H136" i="8"/>
  <c r="CD135" i="8"/>
  <c r="CC135" i="8"/>
  <c r="CB135" i="8"/>
  <c r="CA135" i="8"/>
  <c r="BZ135" i="8"/>
  <c r="BY135" i="8"/>
  <c r="BX135" i="8"/>
  <c r="BW135" i="8"/>
  <c r="BV135" i="8"/>
  <c r="BU135" i="8"/>
  <c r="BT135" i="8"/>
  <c r="BS135" i="8"/>
  <c r="BR135" i="8"/>
  <c r="BQ135" i="8"/>
  <c r="BP135" i="8"/>
  <c r="BO135" i="8"/>
  <c r="BN135" i="8"/>
  <c r="BM135" i="8"/>
  <c r="BL135" i="8"/>
  <c r="BK135" i="8"/>
  <c r="BJ135" i="8"/>
  <c r="BI135" i="8"/>
  <c r="BH135" i="8"/>
  <c r="BG135" i="8"/>
  <c r="BF135" i="8"/>
  <c r="BE135" i="8"/>
  <c r="BD135" i="8"/>
  <c r="BC135" i="8"/>
  <c r="BB135" i="8"/>
  <c r="BA135" i="8"/>
  <c r="AZ135" i="8"/>
  <c r="AY135" i="8"/>
  <c r="AX135" i="8"/>
  <c r="AW135" i="8"/>
  <c r="AV135" i="8"/>
  <c r="AU135" i="8"/>
  <c r="AT135" i="8"/>
  <c r="AS135" i="8"/>
  <c r="AR135" i="8"/>
  <c r="AQ135" i="8"/>
  <c r="AP135" i="8"/>
  <c r="AO135" i="8"/>
  <c r="AN135" i="8"/>
  <c r="AM135" i="8"/>
  <c r="AL135" i="8"/>
  <c r="AK135" i="8"/>
  <c r="AJ135" i="8"/>
  <c r="AI135" i="8"/>
  <c r="AH135" i="8"/>
  <c r="AG135" i="8"/>
  <c r="AF135" i="8"/>
  <c r="AE135" i="8"/>
  <c r="AD135" i="8"/>
  <c r="AC135" i="8"/>
  <c r="AB135" i="8"/>
  <c r="AA135" i="8"/>
  <c r="Z135" i="8"/>
  <c r="Y135" i="8"/>
  <c r="X135" i="8"/>
  <c r="W135" i="8"/>
  <c r="V135" i="8"/>
  <c r="U135" i="8"/>
  <c r="T135" i="8"/>
  <c r="S135" i="8"/>
  <c r="R135" i="8"/>
  <c r="Q135" i="8"/>
  <c r="P135" i="8"/>
  <c r="O135" i="8"/>
  <c r="N135" i="8"/>
  <c r="M135" i="8"/>
  <c r="L135" i="8"/>
  <c r="K135" i="8"/>
  <c r="J135" i="8"/>
  <c r="I135" i="8"/>
  <c r="H135" i="8"/>
  <c r="CD134" i="8"/>
  <c r="CC134" i="8"/>
  <c r="CB134" i="8"/>
  <c r="CA134" i="8"/>
  <c r="BZ134" i="8"/>
  <c r="BY134" i="8"/>
  <c r="BX134" i="8"/>
  <c r="BW134" i="8"/>
  <c r="BV134" i="8"/>
  <c r="BU134" i="8"/>
  <c r="BT134" i="8"/>
  <c r="BS134" i="8"/>
  <c r="BR134" i="8"/>
  <c r="BQ134" i="8"/>
  <c r="BP134" i="8"/>
  <c r="BO134" i="8"/>
  <c r="BN134" i="8"/>
  <c r="BM134" i="8"/>
  <c r="BL134" i="8"/>
  <c r="BK134" i="8"/>
  <c r="BJ134" i="8"/>
  <c r="BI134" i="8"/>
  <c r="BH134" i="8"/>
  <c r="BG134" i="8"/>
  <c r="BF134" i="8"/>
  <c r="BE134" i="8"/>
  <c r="BD134" i="8"/>
  <c r="BC134" i="8"/>
  <c r="BB134" i="8"/>
  <c r="BA134" i="8"/>
  <c r="AZ134" i="8"/>
  <c r="AY134" i="8"/>
  <c r="AX134" i="8"/>
  <c r="AW134" i="8"/>
  <c r="AV134" i="8"/>
  <c r="AU134" i="8"/>
  <c r="AT134" i="8"/>
  <c r="AS134" i="8"/>
  <c r="AR134" i="8"/>
  <c r="AQ134" i="8"/>
  <c r="AP134" i="8"/>
  <c r="AO134" i="8"/>
  <c r="AN134" i="8"/>
  <c r="AM134" i="8"/>
  <c r="AL134" i="8"/>
  <c r="AK134" i="8"/>
  <c r="AJ134" i="8"/>
  <c r="AI134" i="8"/>
  <c r="AH134" i="8"/>
  <c r="AG134" i="8"/>
  <c r="AF134" i="8"/>
  <c r="AE134" i="8"/>
  <c r="AD134" i="8"/>
  <c r="AC134" i="8"/>
  <c r="AB134" i="8"/>
  <c r="AA134" i="8"/>
  <c r="Z134" i="8"/>
  <c r="Y134" i="8"/>
  <c r="X134" i="8"/>
  <c r="W134" i="8"/>
  <c r="V134" i="8"/>
  <c r="U134" i="8"/>
  <c r="T134" i="8"/>
  <c r="S134" i="8"/>
  <c r="R134" i="8"/>
  <c r="Q134" i="8"/>
  <c r="P134" i="8"/>
  <c r="O134" i="8"/>
  <c r="N134" i="8"/>
  <c r="M134" i="8"/>
  <c r="L134" i="8"/>
  <c r="K134" i="8"/>
  <c r="J134" i="8"/>
  <c r="I134" i="8"/>
  <c r="H134" i="8"/>
  <c r="CD133" i="8"/>
  <c r="CC133" i="8"/>
  <c r="CB133" i="8"/>
  <c r="CA133" i="8"/>
  <c r="BZ133" i="8"/>
  <c r="BY133" i="8"/>
  <c r="BX133" i="8"/>
  <c r="BW133" i="8"/>
  <c r="BV133" i="8"/>
  <c r="BU133" i="8"/>
  <c r="BT133" i="8"/>
  <c r="BS133" i="8"/>
  <c r="BR133" i="8"/>
  <c r="BQ133" i="8"/>
  <c r="BP133" i="8"/>
  <c r="BO133" i="8"/>
  <c r="BN133" i="8"/>
  <c r="BM133" i="8"/>
  <c r="BL133" i="8"/>
  <c r="BK133" i="8"/>
  <c r="BJ133" i="8"/>
  <c r="BI133" i="8"/>
  <c r="BH133" i="8"/>
  <c r="BG133" i="8"/>
  <c r="BF133" i="8"/>
  <c r="BE133" i="8"/>
  <c r="BD133" i="8"/>
  <c r="BC133" i="8"/>
  <c r="BB133" i="8"/>
  <c r="BA133" i="8"/>
  <c r="AZ133" i="8"/>
  <c r="AY133" i="8"/>
  <c r="AX133" i="8"/>
  <c r="AW133" i="8"/>
  <c r="AV133" i="8"/>
  <c r="AU133" i="8"/>
  <c r="AT133" i="8"/>
  <c r="AS133" i="8"/>
  <c r="AR133" i="8"/>
  <c r="AQ133" i="8"/>
  <c r="AP133" i="8"/>
  <c r="AO133" i="8"/>
  <c r="AN133" i="8"/>
  <c r="AM133" i="8"/>
  <c r="AL133" i="8"/>
  <c r="AK133" i="8"/>
  <c r="AJ133" i="8"/>
  <c r="AI133" i="8"/>
  <c r="AH133" i="8"/>
  <c r="AG133" i="8"/>
  <c r="AF133" i="8"/>
  <c r="AE133" i="8"/>
  <c r="AD133" i="8"/>
  <c r="AC133" i="8"/>
  <c r="AB133" i="8"/>
  <c r="AA133" i="8"/>
  <c r="Z133" i="8"/>
  <c r="Y133" i="8"/>
  <c r="X133" i="8"/>
  <c r="W133" i="8"/>
  <c r="V133" i="8"/>
  <c r="U133" i="8"/>
  <c r="T133" i="8"/>
  <c r="S133" i="8"/>
  <c r="R133" i="8"/>
  <c r="Q133" i="8"/>
  <c r="P133" i="8"/>
  <c r="O133" i="8"/>
  <c r="N133" i="8"/>
  <c r="M133" i="8"/>
  <c r="L133" i="8"/>
  <c r="K133" i="8"/>
  <c r="J133" i="8"/>
  <c r="I133" i="8"/>
  <c r="H133" i="8"/>
  <c r="CD132" i="8"/>
  <c r="CC132" i="8"/>
  <c r="CB132" i="8"/>
  <c r="CA132" i="8"/>
  <c r="BZ132" i="8"/>
  <c r="BY132" i="8"/>
  <c r="BX132" i="8"/>
  <c r="BW132" i="8"/>
  <c r="BV132" i="8"/>
  <c r="BU132" i="8"/>
  <c r="BT132" i="8"/>
  <c r="BS132" i="8"/>
  <c r="BR132" i="8"/>
  <c r="BQ132" i="8"/>
  <c r="BP132" i="8"/>
  <c r="BO132" i="8"/>
  <c r="BN132" i="8"/>
  <c r="BM132" i="8"/>
  <c r="BL132" i="8"/>
  <c r="BK132" i="8"/>
  <c r="BJ132" i="8"/>
  <c r="BI132" i="8"/>
  <c r="BH132" i="8"/>
  <c r="BG132" i="8"/>
  <c r="BF132" i="8"/>
  <c r="BE132" i="8"/>
  <c r="BD132" i="8"/>
  <c r="BC132" i="8"/>
  <c r="BB132" i="8"/>
  <c r="BA132" i="8"/>
  <c r="AZ132" i="8"/>
  <c r="AY132" i="8"/>
  <c r="AX132" i="8"/>
  <c r="AW132" i="8"/>
  <c r="AV132" i="8"/>
  <c r="AU132" i="8"/>
  <c r="AT132" i="8"/>
  <c r="AS132" i="8"/>
  <c r="AR132" i="8"/>
  <c r="AQ132" i="8"/>
  <c r="AP132" i="8"/>
  <c r="AO132" i="8"/>
  <c r="AN132" i="8"/>
  <c r="AM132" i="8"/>
  <c r="AL132" i="8"/>
  <c r="AK132" i="8"/>
  <c r="AJ132" i="8"/>
  <c r="AI132" i="8"/>
  <c r="AH132" i="8"/>
  <c r="AG132" i="8"/>
  <c r="AF132" i="8"/>
  <c r="AE132" i="8"/>
  <c r="AD132" i="8"/>
  <c r="AC132" i="8"/>
  <c r="AB132" i="8"/>
  <c r="AA132" i="8"/>
  <c r="Z132" i="8"/>
  <c r="Y132" i="8"/>
  <c r="X132" i="8"/>
  <c r="W132" i="8"/>
  <c r="V132" i="8"/>
  <c r="U132" i="8"/>
  <c r="T132" i="8"/>
  <c r="S132" i="8"/>
  <c r="R132" i="8"/>
  <c r="Q132" i="8"/>
  <c r="P132" i="8"/>
  <c r="O132" i="8"/>
  <c r="N132" i="8"/>
  <c r="M132" i="8"/>
  <c r="L132" i="8"/>
  <c r="K132" i="8"/>
  <c r="J132" i="8"/>
  <c r="I132" i="8"/>
  <c r="H132" i="8"/>
  <c r="CD131" i="8"/>
  <c r="CC131" i="8"/>
  <c r="CB131" i="8"/>
  <c r="CA131" i="8"/>
  <c r="BZ131" i="8"/>
  <c r="BY131" i="8"/>
  <c r="BX131" i="8"/>
  <c r="BW131" i="8"/>
  <c r="BV131" i="8"/>
  <c r="BU131" i="8"/>
  <c r="BT131" i="8"/>
  <c r="BS131" i="8"/>
  <c r="BR131" i="8"/>
  <c r="BQ131" i="8"/>
  <c r="BP131" i="8"/>
  <c r="BO131" i="8"/>
  <c r="BN131" i="8"/>
  <c r="BM131" i="8"/>
  <c r="BL131" i="8"/>
  <c r="BK131" i="8"/>
  <c r="BJ131" i="8"/>
  <c r="BI131" i="8"/>
  <c r="BH131" i="8"/>
  <c r="BG131" i="8"/>
  <c r="BF131" i="8"/>
  <c r="BE131" i="8"/>
  <c r="BD131" i="8"/>
  <c r="BC131" i="8"/>
  <c r="BB131" i="8"/>
  <c r="BA131" i="8"/>
  <c r="AZ131" i="8"/>
  <c r="AY131" i="8"/>
  <c r="AX131" i="8"/>
  <c r="AW131" i="8"/>
  <c r="AV131" i="8"/>
  <c r="AU131" i="8"/>
  <c r="AT131" i="8"/>
  <c r="AS131" i="8"/>
  <c r="AR131" i="8"/>
  <c r="AQ131" i="8"/>
  <c r="AP131" i="8"/>
  <c r="AO131" i="8"/>
  <c r="AN131" i="8"/>
  <c r="AM131" i="8"/>
  <c r="AL131" i="8"/>
  <c r="AK131" i="8"/>
  <c r="AJ131" i="8"/>
  <c r="AI131" i="8"/>
  <c r="AH131" i="8"/>
  <c r="AG131" i="8"/>
  <c r="AF131" i="8"/>
  <c r="AE131" i="8"/>
  <c r="AD131" i="8"/>
  <c r="AC131" i="8"/>
  <c r="AB131" i="8"/>
  <c r="AA131" i="8"/>
  <c r="Z131" i="8"/>
  <c r="Y131" i="8"/>
  <c r="X131" i="8"/>
  <c r="W131" i="8"/>
  <c r="V131" i="8"/>
  <c r="U131" i="8"/>
  <c r="T131" i="8"/>
  <c r="S131" i="8"/>
  <c r="R131" i="8"/>
  <c r="Q131" i="8"/>
  <c r="P131" i="8"/>
  <c r="O131" i="8"/>
  <c r="N131" i="8"/>
  <c r="M131" i="8"/>
  <c r="L131" i="8"/>
  <c r="K131" i="8"/>
  <c r="J131" i="8"/>
  <c r="I131" i="8"/>
  <c r="H131" i="8"/>
  <c r="CD130" i="8"/>
  <c r="CC130" i="8"/>
  <c r="CB130" i="8"/>
  <c r="CA130" i="8"/>
  <c r="BZ130" i="8"/>
  <c r="BY130" i="8"/>
  <c r="BX130" i="8"/>
  <c r="BW130" i="8"/>
  <c r="BV130" i="8"/>
  <c r="BU130" i="8"/>
  <c r="BT130" i="8"/>
  <c r="BS130" i="8"/>
  <c r="BR130" i="8"/>
  <c r="BQ130" i="8"/>
  <c r="BP130" i="8"/>
  <c r="BO130" i="8"/>
  <c r="BN130" i="8"/>
  <c r="BM130" i="8"/>
  <c r="BL130" i="8"/>
  <c r="BK130" i="8"/>
  <c r="BJ130" i="8"/>
  <c r="BI130" i="8"/>
  <c r="BH130" i="8"/>
  <c r="BG130" i="8"/>
  <c r="BF130" i="8"/>
  <c r="BE130" i="8"/>
  <c r="BD130" i="8"/>
  <c r="BC130" i="8"/>
  <c r="BB130" i="8"/>
  <c r="BA130" i="8"/>
  <c r="AZ130" i="8"/>
  <c r="AY130" i="8"/>
  <c r="AX130" i="8"/>
  <c r="AW130" i="8"/>
  <c r="AV130" i="8"/>
  <c r="AU130" i="8"/>
  <c r="AT130" i="8"/>
  <c r="AS130" i="8"/>
  <c r="AR130" i="8"/>
  <c r="AQ130" i="8"/>
  <c r="AP130" i="8"/>
  <c r="AO130" i="8"/>
  <c r="AN130" i="8"/>
  <c r="AM130" i="8"/>
  <c r="AL130" i="8"/>
  <c r="AK130" i="8"/>
  <c r="AJ130" i="8"/>
  <c r="AI130" i="8"/>
  <c r="AH130" i="8"/>
  <c r="AG130" i="8"/>
  <c r="AF130" i="8"/>
  <c r="AE130" i="8"/>
  <c r="AD130" i="8"/>
  <c r="AC130" i="8"/>
  <c r="AB130" i="8"/>
  <c r="AA130" i="8"/>
  <c r="Z130" i="8"/>
  <c r="Y130" i="8"/>
  <c r="X130" i="8"/>
  <c r="W130" i="8"/>
  <c r="V130" i="8"/>
  <c r="U130" i="8"/>
  <c r="T130" i="8"/>
  <c r="S130" i="8"/>
  <c r="R130" i="8"/>
  <c r="Q130" i="8"/>
  <c r="P130" i="8"/>
  <c r="O130" i="8"/>
  <c r="N130" i="8"/>
  <c r="M130" i="8"/>
  <c r="L130" i="8"/>
  <c r="K130" i="8"/>
  <c r="J130" i="8"/>
  <c r="I130" i="8"/>
  <c r="H130" i="8"/>
  <c r="CD129" i="8"/>
  <c r="CC129" i="8"/>
  <c r="CB129" i="8"/>
  <c r="CA129" i="8"/>
  <c r="BZ129" i="8"/>
  <c r="BY129" i="8"/>
  <c r="BX129" i="8"/>
  <c r="BW129" i="8"/>
  <c r="BV129" i="8"/>
  <c r="BU129" i="8"/>
  <c r="BT129" i="8"/>
  <c r="BS129" i="8"/>
  <c r="BR129" i="8"/>
  <c r="BQ129" i="8"/>
  <c r="BP129" i="8"/>
  <c r="BO129" i="8"/>
  <c r="BN129" i="8"/>
  <c r="BM129" i="8"/>
  <c r="BL129" i="8"/>
  <c r="BK129" i="8"/>
  <c r="BJ129" i="8"/>
  <c r="BI129" i="8"/>
  <c r="BH129" i="8"/>
  <c r="BG129" i="8"/>
  <c r="BF129" i="8"/>
  <c r="BE129" i="8"/>
  <c r="BD129" i="8"/>
  <c r="BC129" i="8"/>
  <c r="BB129" i="8"/>
  <c r="BA129" i="8"/>
  <c r="AZ129" i="8"/>
  <c r="AY129" i="8"/>
  <c r="AX129" i="8"/>
  <c r="AW129" i="8"/>
  <c r="AV129" i="8"/>
  <c r="AU129" i="8"/>
  <c r="AT129" i="8"/>
  <c r="AS129" i="8"/>
  <c r="AR129" i="8"/>
  <c r="AQ129" i="8"/>
  <c r="AP129" i="8"/>
  <c r="AO129" i="8"/>
  <c r="AN129" i="8"/>
  <c r="AM129" i="8"/>
  <c r="AL129" i="8"/>
  <c r="AK129" i="8"/>
  <c r="AJ129" i="8"/>
  <c r="AI129" i="8"/>
  <c r="AH129" i="8"/>
  <c r="AG129" i="8"/>
  <c r="AF129" i="8"/>
  <c r="AE129" i="8"/>
  <c r="AD129" i="8"/>
  <c r="AC129" i="8"/>
  <c r="AB129" i="8"/>
  <c r="AA129" i="8"/>
  <c r="Z129" i="8"/>
  <c r="Y129" i="8"/>
  <c r="X129" i="8"/>
  <c r="W129" i="8"/>
  <c r="V129" i="8"/>
  <c r="U129" i="8"/>
  <c r="T129" i="8"/>
  <c r="S129" i="8"/>
  <c r="R129" i="8"/>
  <c r="Q129" i="8"/>
  <c r="P129" i="8"/>
  <c r="O129" i="8"/>
  <c r="N129" i="8"/>
  <c r="M129" i="8"/>
  <c r="L129" i="8"/>
  <c r="K129" i="8"/>
  <c r="J129" i="8"/>
  <c r="I129" i="8"/>
  <c r="H129" i="8"/>
  <c r="CD128" i="8"/>
  <c r="CC128" i="8"/>
  <c r="CB128" i="8"/>
  <c r="CA128" i="8"/>
  <c r="BZ128" i="8"/>
  <c r="BY128" i="8"/>
  <c r="BX128" i="8"/>
  <c r="BW128" i="8"/>
  <c r="BV128" i="8"/>
  <c r="BU128" i="8"/>
  <c r="BT128" i="8"/>
  <c r="BS128" i="8"/>
  <c r="BR128" i="8"/>
  <c r="BQ128" i="8"/>
  <c r="BP128" i="8"/>
  <c r="BO128" i="8"/>
  <c r="BN128" i="8"/>
  <c r="BM128" i="8"/>
  <c r="BL128" i="8"/>
  <c r="BK128" i="8"/>
  <c r="BJ128" i="8"/>
  <c r="BI128" i="8"/>
  <c r="BH128" i="8"/>
  <c r="BG128" i="8"/>
  <c r="BF128" i="8"/>
  <c r="BE128" i="8"/>
  <c r="BD128" i="8"/>
  <c r="BC128" i="8"/>
  <c r="BB128" i="8"/>
  <c r="BA128" i="8"/>
  <c r="AZ128" i="8"/>
  <c r="AY128" i="8"/>
  <c r="AX128" i="8"/>
  <c r="AW128" i="8"/>
  <c r="AV128" i="8"/>
  <c r="AU128" i="8"/>
  <c r="AT128" i="8"/>
  <c r="AS128" i="8"/>
  <c r="AR128" i="8"/>
  <c r="AQ128" i="8"/>
  <c r="AP128" i="8"/>
  <c r="AO128" i="8"/>
  <c r="AN128" i="8"/>
  <c r="AM128" i="8"/>
  <c r="AL128" i="8"/>
  <c r="AK128" i="8"/>
  <c r="AJ128" i="8"/>
  <c r="AI128" i="8"/>
  <c r="AH128" i="8"/>
  <c r="AG128" i="8"/>
  <c r="AF128" i="8"/>
  <c r="AE128" i="8"/>
  <c r="AD128" i="8"/>
  <c r="AC128" i="8"/>
  <c r="AB128" i="8"/>
  <c r="AA128" i="8"/>
  <c r="Z128" i="8"/>
  <c r="Y128" i="8"/>
  <c r="X128" i="8"/>
  <c r="W128" i="8"/>
  <c r="V128" i="8"/>
  <c r="U128" i="8"/>
  <c r="T128" i="8"/>
  <c r="S128" i="8"/>
  <c r="R128" i="8"/>
  <c r="Q128" i="8"/>
  <c r="P128" i="8"/>
  <c r="O128" i="8"/>
  <c r="N128" i="8"/>
  <c r="M128" i="8"/>
  <c r="L128" i="8"/>
  <c r="K128" i="8"/>
  <c r="J128" i="8"/>
  <c r="I128" i="8"/>
  <c r="H128" i="8"/>
  <c r="CD127" i="8"/>
  <c r="CC127" i="8"/>
  <c r="CB127" i="8"/>
  <c r="CA127" i="8"/>
  <c r="BZ127" i="8"/>
  <c r="BY127" i="8"/>
  <c r="BX127" i="8"/>
  <c r="BW127" i="8"/>
  <c r="BV127" i="8"/>
  <c r="BU127" i="8"/>
  <c r="BT127" i="8"/>
  <c r="BS127" i="8"/>
  <c r="BR127" i="8"/>
  <c r="BQ127" i="8"/>
  <c r="BP127" i="8"/>
  <c r="BO127" i="8"/>
  <c r="BN127" i="8"/>
  <c r="BM127" i="8"/>
  <c r="BL127" i="8"/>
  <c r="BK127" i="8"/>
  <c r="BJ127" i="8"/>
  <c r="BI127" i="8"/>
  <c r="BH127" i="8"/>
  <c r="BG127" i="8"/>
  <c r="BF127" i="8"/>
  <c r="BE127" i="8"/>
  <c r="BD127" i="8"/>
  <c r="BC127" i="8"/>
  <c r="BB127" i="8"/>
  <c r="BA127" i="8"/>
  <c r="AZ127" i="8"/>
  <c r="AY127" i="8"/>
  <c r="AX127" i="8"/>
  <c r="AW127" i="8"/>
  <c r="AV127" i="8"/>
  <c r="AU127" i="8"/>
  <c r="AT127" i="8"/>
  <c r="AS127" i="8"/>
  <c r="AR127" i="8"/>
  <c r="AQ127" i="8"/>
  <c r="AP127" i="8"/>
  <c r="AO127" i="8"/>
  <c r="AN127" i="8"/>
  <c r="AM127" i="8"/>
  <c r="AL127" i="8"/>
  <c r="AK127" i="8"/>
  <c r="AJ127" i="8"/>
  <c r="AI127" i="8"/>
  <c r="AH127" i="8"/>
  <c r="AG127" i="8"/>
  <c r="AF127" i="8"/>
  <c r="AE127" i="8"/>
  <c r="AD127" i="8"/>
  <c r="AC127" i="8"/>
  <c r="AB127" i="8"/>
  <c r="AA127" i="8"/>
  <c r="Z127" i="8"/>
  <c r="Y127" i="8"/>
  <c r="X127" i="8"/>
  <c r="W127" i="8"/>
  <c r="V127" i="8"/>
  <c r="U127" i="8"/>
  <c r="T127" i="8"/>
  <c r="S127" i="8"/>
  <c r="R127" i="8"/>
  <c r="Q127" i="8"/>
  <c r="P127" i="8"/>
  <c r="O127" i="8"/>
  <c r="N127" i="8"/>
  <c r="M127" i="8"/>
  <c r="L127" i="8"/>
  <c r="K127" i="8"/>
  <c r="J127" i="8"/>
  <c r="I127" i="8"/>
  <c r="H127" i="8"/>
  <c r="CD126" i="8"/>
  <c r="CC126" i="8"/>
  <c r="CB126" i="8"/>
  <c r="CA126" i="8"/>
  <c r="BZ126" i="8"/>
  <c r="BY126" i="8"/>
  <c r="BX126" i="8"/>
  <c r="BW126" i="8"/>
  <c r="BV126" i="8"/>
  <c r="BU126" i="8"/>
  <c r="BT126" i="8"/>
  <c r="BS126" i="8"/>
  <c r="BR126" i="8"/>
  <c r="BQ126" i="8"/>
  <c r="BP126" i="8"/>
  <c r="BO126" i="8"/>
  <c r="BN126" i="8"/>
  <c r="BM126" i="8"/>
  <c r="BL126" i="8"/>
  <c r="BK126" i="8"/>
  <c r="BJ126" i="8"/>
  <c r="BI126" i="8"/>
  <c r="BH126" i="8"/>
  <c r="BG126" i="8"/>
  <c r="BF126" i="8"/>
  <c r="BE126" i="8"/>
  <c r="BD126" i="8"/>
  <c r="BC126" i="8"/>
  <c r="BB126" i="8"/>
  <c r="BA126" i="8"/>
  <c r="AZ126" i="8"/>
  <c r="AY126" i="8"/>
  <c r="AX126" i="8"/>
  <c r="AW126" i="8"/>
  <c r="AV126" i="8"/>
  <c r="AU126" i="8"/>
  <c r="AT126" i="8"/>
  <c r="AS126" i="8"/>
  <c r="AR126" i="8"/>
  <c r="AQ126" i="8"/>
  <c r="AP126" i="8"/>
  <c r="AO126" i="8"/>
  <c r="AN126" i="8"/>
  <c r="AM126" i="8"/>
  <c r="AL126" i="8"/>
  <c r="AK126" i="8"/>
  <c r="AJ126" i="8"/>
  <c r="AI126" i="8"/>
  <c r="AH126" i="8"/>
  <c r="AG126" i="8"/>
  <c r="AF126" i="8"/>
  <c r="AE126" i="8"/>
  <c r="AD126" i="8"/>
  <c r="AC126" i="8"/>
  <c r="AB126" i="8"/>
  <c r="AA126" i="8"/>
  <c r="Z126" i="8"/>
  <c r="Y126" i="8"/>
  <c r="X126" i="8"/>
  <c r="W126" i="8"/>
  <c r="V126" i="8"/>
  <c r="U126" i="8"/>
  <c r="T126" i="8"/>
  <c r="S126" i="8"/>
  <c r="R126" i="8"/>
  <c r="Q126" i="8"/>
  <c r="P126" i="8"/>
  <c r="O126" i="8"/>
  <c r="N126" i="8"/>
  <c r="M126" i="8"/>
  <c r="L126" i="8"/>
  <c r="K126" i="8"/>
  <c r="J126" i="8"/>
  <c r="I126" i="8"/>
  <c r="H126" i="8"/>
  <c r="CD125" i="8"/>
  <c r="CC125" i="8"/>
  <c r="CB125" i="8"/>
  <c r="CA125" i="8"/>
  <c r="BZ125" i="8"/>
  <c r="BY125" i="8"/>
  <c r="BX125" i="8"/>
  <c r="BW125" i="8"/>
  <c r="BV125" i="8"/>
  <c r="BU125" i="8"/>
  <c r="BT125" i="8"/>
  <c r="BS125" i="8"/>
  <c r="BR125" i="8"/>
  <c r="BQ125" i="8"/>
  <c r="BP125" i="8"/>
  <c r="BO125" i="8"/>
  <c r="BN125" i="8"/>
  <c r="BM125" i="8"/>
  <c r="BL125" i="8"/>
  <c r="BK125" i="8"/>
  <c r="BJ125" i="8"/>
  <c r="BI125" i="8"/>
  <c r="BH125" i="8"/>
  <c r="BG125" i="8"/>
  <c r="BF125" i="8"/>
  <c r="BE125" i="8"/>
  <c r="BD125" i="8"/>
  <c r="BC125" i="8"/>
  <c r="BB125" i="8"/>
  <c r="BA125" i="8"/>
  <c r="AZ125" i="8"/>
  <c r="AY125" i="8"/>
  <c r="AX125" i="8"/>
  <c r="AW125" i="8"/>
  <c r="AV125" i="8"/>
  <c r="AU125" i="8"/>
  <c r="AT125" i="8"/>
  <c r="AS125" i="8"/>
  <c r="AR125" i="8"/>
  <c r="AQ125" i="8"/>
  <c r="AP125" i="8"/>
  <c r="AO125" i="8"/>
  <c r="AN125" i="8"/>
  <c r="AM125" i="8"/>
  <c r="AL125" i="8"/>
  <c r="AK125" i="8"/>
  <c r="AJ125" i="8"/>
  <c r="AI125" i="8"/>
  <c r="AH125" i="8"/>
  <c r="AG125" i="8"/>
  <c r="AF125" i="8"/>
  <c r="AE125" i="8"/>
  <c r="AD125" i="8"/>
  <c r="AC125" i="8"/>
  <c r="AB125" i="8"/>
  <c r="AA125" i="8"/>
  <c r="Z125" i="8"/>
  <c r="Y125" i="8"/>
  <c r="X125" i="8"/>
  <c r="W125" i="8"/>
  <c r="V125" i="8"/>
  <c r="U125" i="8"/>
  <c r="T125" i="8"/>
  <c r="S125" i="8"/>
  <c r="R125" i="8"/>
  <c r="Q125" i="8"/>
  <c r="P125" i="8"/>
  <c r="O125" i="8"/>
  <c r="N125" i="8"/>
  <c r="M125" i="8"/>
  <c r="L125" i="8"/>
  <c r="K125" i="8"/>
  <c r="J125" i="8"/>
  <c r="I125" i="8"/>
  <c r="H125" i="8"/>
  <c r="CD124" i="8"/>
  <c r="CC124" i="8"/>
  <c r="CB124" i="8"/>
  <c r="CA124" i="8"/>
  <c r="BZ124" i="8"/>
  <c r="BY124" i="8"/>
  <c r="BX124" i="8"/>
  <c r="BW124" i="8"/>
  <c r="BV124" i="8"/>
  <c r="BU124" i="8"/>
  <c r="BT124" i="8"/>
  <c r="BS124" i="8"/>
  <c r="BR124" i="8"/>
  <c r="BQ124" i="8"/>
  <c r="BP124" i="8"/>
  <c r="BO124" i="8"/>
  <c r="BN124" i="8"/>
  <c r="BM124" i="8"/>
  <c r="BL124" i="8"/>
  <c r="BK124" i="8"/>
  <c r="BJ124" i="8"/>
  <c r="BI124" i="8"/>
  <c r="BH124" i="8"/>
  <c r="BG124" i="8"/>
  <c r="BF124" i="8"/>
  <c r="BE124" i="8"/>
  <c r="BD124" i="8"/>
  <c r="BC124" i="8"/>
  <c r="BB124" i="8"/>
  <c r="BA124" i="8"/>
  <c r="AZ124" i="8"/>
  <c r="AY124" i="8"/>
  <c r="AX124" i="8"/>
  <c r="AW124" i="8"/>
  <c r="AV124" i="8"/>
  <c r="AU124" i="8"/>
  <c r="AT124" i="8"/>
  <c r="AS124" i="8"/>
  <c r="AR124" i="8"/>
  <c r="AQ124" i="8"/>
  <c r="AP124" i="8"/>
  <c r="AO124" i="8"/>
  <c r="AN124" i="8"/>
  <c r="AM124" i="8"/>
  <c r="AL124" i="8"/>
  <c r="AK124" i="8"/>
  <c r="AJ124" i="8"/>
  <c r="AI124" i="8"/>
  <c r="AH124" i="8"/>
  <c r="AG124" i="8"/>
  <c r="AF124" i="8"/>
  <c r="AE124" i="8"/>
  <c r="AD124" i="8"/>
  <c r="AC124" i="8"/>
  <c r="AB124" i="8"/>
  <c r="AA124" i="8"/>
  <c r="Z124" i="8"/>
  <c r="Y124" i="8"/>
  <c r="X124" i="8"/>
  <c r="W124" i="8"/>
  <c r="V124" i="8"/>
  <c r="U124" i="8"/>
  <c r="T124" i="8"/>
  <c r="S124" i="8"/>
  <c r="R124" i="8"/>
  <c r="Q124" i="8"/>
  <c r="P124" i="8"/>
  <c r="O124" i="8"/>
  <c r="N124" i="8"/>
  <c r="M124" i="8"/>
  <c r="L124" i="8"/>
  <c r="K124" i="8"/>
  <c r="J124" i="8"/>
  <c r="I124" i="8"/>
  <c r="H124" i="8"/>
  <c r="CD123" i="8"/>
  <c r="CC123" i="8"/>
  <c r="CB123" i="8"/>
  <c r="CA123" i="8"/>
  <c r="BZ123" i="8"/>
  <c r="BY123" i="8"/>
  <c r="BX123" i="8"/>
  <c r="BW123" i="8"/>
  <c r="BV123" i="8"/>
  <c r="BU123" i="8"/>
  <c r="BT123" i="8"/>
  <c r="BS123" i="8"/>
  <c r="BR123" i="8"/>
  <c r="BQ123" i="8"/>
  <c r="BP123" i="8"/>
  <c r="BO123" i="8"/>
  <c r="BN123" i="8"/>
  <c r="BM123" i="8"/>
  <c r="BL123" i="8"/>
  <c r="BK123" i="8"/>
  <c r="BJ123" i="8"/>
  <c r="BI123" i="8"/>
  <c r="BH123" i="8"/>
  <c r="BG123" i="8"/>
  <c r="BF123" i="8"/>
  <c r="BE123" i="8"/>
  <c r="BD123" i="8"/>
  <c r="BC123" i="8"/>
  <c r="BB123" i="8"/>
  <c r="BA123" i="8"/>
  <c r="AZ123" i="8"/>
  <c r="AY123" i="8"/>
  <c r="AX123" i="8"/>
  <c r="AW123" i="8"/>
  <c r="AV123" i="8"/>
  <c r="AU123" i="8"/>
  <c r="AT123" i="8"/>
  <c r="AS123" i="8"/>
  <c r="AR123" i="8"/>
  <c r="AQ123" i="8"/>
  <c r="AP123" i="8"/>
  <c r="AO123" i="8"/>
  <c r="AN123" i="8"/>
  <c r="AM123" i="8"/>
  <c r="AL123" i="8"/>
  <c r="AK123" i="8"/>
  <c r="AJ123" i="8"/>
  <c r="AI123" i="8"/>
  <c r="AH123" i="8"/>
  <c r="AG123" i="8"/>
  <c r="AF123" i="8"/>
  <c r="AE123" i="8"/>
  <c r="AD123" i="8"/>
  <c r="AC123" i="8"/>
  <c r="AB123" i="8"/>
  <c r="AA123" i="8"/>
  <c r="Z123" i="8"/>
  <c r="Y123" i="8"/>
  <c r="X123" i="8"/>
  <c r="W123" i="8"/>
  <c r="V123" i="8"/>
  <c r="U123" i="8"/>
  <c r="T123" i="8"/>
  <c r="S123" i="8"/>
  <c r="R123" i="8"/>
  <c r="Q123" i="8"/>
  <c r="P123" i="8"/>
  <c r="O123" i="8"/>
  <c r="N123" i="8"/>
  <c r="M123" i="8"/>
  <c r="L123" i="8"/>
  <c r="K123" i="8"/>
  <c r="J123" i="8"/>
  <c r="I123" i="8"/>
  <c r="H123" i="8"/>
  <c r="CD122" i="8"/>
  <c r="CC122" i="8"/>
  <c r="CB122" i="8"/>
  <c r="CA122" i="8"/>
  <c r="BZ122" i="8"/>
  <c r="BY122" i="8"/>
  <c r="BX122" i="8"/>
  <c r="BW122" i="8"/>
  <c r="BV122" i="8"/>
  <c r="BU122" i="8"/>
  <c r="BT122" i="8"/>
  <c r="BS122" i="8"/>
  <c r="BR122" i="8"/>
  <c r="BQ122" i="8"/>
  <c r="BP122" i="8"/>
  <c r="BO122" i="8"/>
  <c r="BN122" i="8"/>
  <c r="BM122" i="8"/>
  <c r="BL122" i="8"/>
  <c r="BK122" i="8"/>
  <c r="BJ122" i="8"/>
  <c r="BI122" i="8"/>
  <c r="BH122" i="8"/>
  <c r="BG122" i="8"/>
  <c r="BF122" i="8"/>
  <c r="BE122" i="8"/>
  <c r="BD122" i="8"/>
  <c r="BC122" i="8"/>
  <c r="BB122" i="8"/>
  <c r="BA122" i="8"/>
  <c r="AZ122" i="8"/>
  <c r="AY122" i="8"/>
  <c r="AX122" i="8"/>
  <c r="AW122" i="8"/>
  <c r="AV122" i="8"/>
  <c r="AU122" i="8"/>
  <c r="AT122" i="8"/>
  <c r="AS122" i="8"/>
  <c r="AR122" i="8"/>
  <c r="AQ122" i="8"/>
  <c r="AP122" i="8"/>
  <c r="AO122" i="8"/>
  <c r="AN122" i="8"/>
  <c r="AM122" i="8"/>
  <c r="AL122" i="8"/>
  <c r="AK122" i="8"/>
  <c r="AJ122" i="8"/>
  <c r="AI122" i="8"/>
  <c r="AH122" i="8"/>
  <c r="AG122" i="8"/>
  <c r="AF122" i="8"/>
  <c r="AE122" i="8"/>
  <c r="AD122" i="8"/>
  <c r="AC122" i="8"/>
  <c r="AB122" i="8"/>
  <c r="AA122" i="8"/>
  <c r="Z122" i="8"/>
  <c r="Y122" i="8"/>
  <c r="X122" i="8"/>
  <c r="W122" i="8"/>
  <c r="V122" i="8"/>
  <c r="U122" i="8"/>
  <c r="T122" i="8"/>
  <c r="S122" i="8"/>
  <c r="R122" i="8"/>
  <c r="Q122" i="8"/>
  <c r="P122" i="8"/>
  <c r="O122" i="8"/>
  <c r="N122" i="8"/>
  <c r="M122" i="8"/>
  <c r="L122" i="8"/>
  <c r="K122" i="8"/>
  <c r="J122" i="8"/>
  <c r="I122" i="8"/>
  <c r="H122" i="8"/>
  <c r="CD121" i="8"/>
  <c r="CC121" i="8"/>
  <c r="CB121" i="8"/>
  <c r="CA121" i="8"/>
  <c r="BZ121" i="8"/>
  <c r="BY121" i="8"/>
  <c r="BX121" i="8"/>
  <c r="BW121" i="8"/>
  <c r="BV121" i="8"/>
  <c r="BU121" i="8"/>
  <c r="BT121" i="8"/>
  <c r="BS121" i="8"/>
  <c r="BR121" i="8"/>
  <c r="BQ121" i="8"/>
  <c r="BP121" i="8"/>
  <c r="BO121" i="8"/>
  <c r="BN121" i="8"/>
  <c r="BM121" i="8"/>
  <c r="BL121" i="8"/>
  <c r="BK121" i="8"/>
  <c r="BJ121" i="8"/>
  <c r="BI121" i="8"/>
  <c r="BH121" i="8"/>
  <c r="BG121" i="8"/>
  <c r="BF121" i="8"/>
  <c r="BE121" i="8"/>
  <c r="BD121" i="8"/>
  <c r="BC121" i="8"/>
  <c r="BB121" i="8"/>
  <c r="BA121" i="8"/>
  <c r="AZ121" i="8"/>
  <c r="AY121" i="8"/>
  <c r="AX121" i="8"/>
  <c r="AW121" i="8"/>
  <c r="AV121" i="8"/>
  <c r="AU121" i="8"/>
  <c r="AT121" i="8"/>
  <c r="AS121" i="8"/>
  <c r="AR121" i="8"/>
  <c r="AQ121" i="8"/>
  <c r="AP121" i="8"/>
  <c r="AO121" i="8"/>
  <c r="AN121" i="8"/>
  <c r="AM121" i="8"/>
  <c r="AL121" i="8"/>
  <c r="AK121" i="8"/>
  <c r="AJ121" i="8"/>
  <c r="AI121" i="8"/>
  <c r="AH121" i="8"/>
  <c r="AG121" i="8"/>
  <c r="AF121" i="8"/>
  <c r="AE121" i="8"/>
  <c r="AD121" i="8"/>
  <c r="AC121" i="8"/>
  <c r="AB121" i="8"/>
  <c r="AA121" i="8"/>
  <c r="Z121" i="8"/>
  <c r="Y121" i="8"/>
  <c r="X121" i="8"/>
  <c r="W121" i="8"/>
  <c r="V121" i="8"/>
  <c r="U121" i="8"/>
  <c r="T121" i="8"/>
  <c r="S121" i="8"/>
  <c r="R121" i="8"/>
  <c r="Q121" i="8"/>
  <c r="P121" i="8"/>
  <c r="O121" i="8"/>
  <c r="N121" i="8"/>
  <c r="M121" i="8"/>
  <c r="L121" i="8"/>
  <c r="K121" i="8"/>
  <c r="J121" i="8"/>
  <c r="I121" i="8"/>
  <c r="H121" i="8"/>
  <c r="CD120" i="8"/>
  <c r="CC120" i="8"/>
  <c r="CB120" i="8"/>
  <c r="CA120" i="8"/>
  <c r="BZ120" i="8"/>
  <c r="BY120" i="8"/>
  <c r="BX120" i="8"/>
  <c r="BW120" i="8"/>
  <c r="BV120" i="8"/>
  <c r="BU120" i="8"/>
  <c r="BT120" i="8"/>
  <c r="BS120" i="8"/>
  <c r="BR120" i="8"/>
  <c r="BQ120" i="8"/>
  <c r="BP120" i="8"/>
  <c r="BO120" i="8"/>
  <c r="BN120" i="8"/>
  <c r="BM120" i="8"/>
  <c r="BL120" i="8"/>
  <c r="BK120" i="8"/>
  <c r="BJ120" i="8"/>
  <c r="BI120" i="8"/>
  <c r="BH120" i="8"/>
  <c r="BG120" i="8"/>
  <c r="BF120" i="8"/>
  <c r="BE120" i="8"/>
  <c r="BD120" i="8"/>
  <c r="BC120" i="8"/>
  <c r="BB120" i="8"/>
  <c r="BA120" i="8"/>
  <c r="AZ120" i="8"/>
  <c r="AY120" i="8"/>
  <c r="AX120" i="8"/>
  <c r="AW120" i="8"/>
  <c r="AV120" i="8"/>
  <c r="AU120" i="8"/>
  <c r="AT120" i="8"/>
  <c r="AS120" i="8"/>
  <c r="AR120" i="8"/>
  <c r="AQ120" i="8"/>
  <c r="AP120" i="8"/>
  <c r="AO120" i="8"/>
  <c r="AN120" i="8"/>
  <c r="AM120" i="8"/>
  <c r="AL120" i="8"/>
  <c r="AK120" i="8"/>
  <c r="AJ120" i="8"/>
  <c r="AI120" i="8"/>
  <c r="AH120" i="8"/>
  <c r="AG120" i="8"/>
  <c r="AF120" i="8"/>
  <c r="AE120" i="8"/>
  <c r="AD120" i="8"/>
  <c r="AC120" i="8"/>
  <c r="AB120" i="8"/>
  <c r="AA120" i="8"/>
  <c r="Z120" i="8"/>
  <c r="Y120" i="8"/>
  <c r="X120" i="8"/>
  <c r="W120" i="8"/>
  <c r="V120" i="8"/>
  <c r="U120" i="8"/>
  <c r="T120" i="8"/>
  <c r="S120" i="8"/>
  <c r="R120" i="8"/>
  <c r="Q120" i="8"/>
  <c r="P120" i="8"/>
  <c r="O120" i="8"/>
  <c r="N120" i="8"/>
  <c r="M120" i="8"/>
  <c r="L120" i="8"/>
  <c r="K120" i="8"/>
  <c r="J120" i="8"/>
  <c r="I120" i="8"/>
  <c r="H120" i="8"/>
  <c r="CD119" i="8"/>
  <c r="CC119" i="8"/>
  <c r="CB119" i="8"/>
  <c r="CA119" i="8"/>
  <c r="BZ119" i="8"/>
  <c r="BY119" i="8"/>
  <c r="BX119" i="8"/>
  <c r="BW119" i="8"/>
  <c r="BV119" i="8"/>
  <c r="BU119" i="8"/>
  <c r="BT119" i="8"/>
  <c r="BS119" i="8"/>
  <c r="BR119" i="8"/>
  <c r="BQ119" i="8"/>
  <c r="BP119" i="8"/>
  <c r="BO119" i="8"/>
  <c r="BN119" i="8"/>
  <c r="BM119" i="8"/>
  <c r="BL119" i="8"/>
  <c r="BK119" i="8"/>
  <c r="BJ119" i="8"/>
  <c r="BI119" i="8"/>
  <c r="BH119" i="8"/>
  <c r="BG119" i="8"/>
  <c r="BF119" i="8"/>
  <c r="BE119" i="8"/>
  <c r="BD119" i="8"/>
  <c r="BC119" i="8"/>
  <c r="BB119" i="8"/>
  <c r="BA119" i="8"/>
  <c r="AZ119" i="8"/>
  <c r="AY119" i="8"/>
  <c r="AX119" i="8"/>
  <c r="AW119" i="8"/>
  <c r="AV119" i="8"/>
  <c r="AU119" i="8"/>
  <c r="AT119" i="8"/>
  <c r="AS119" i="8"/>
  <c r="AR119" i="8"/>
  <c r="AQ119" i="8"/>
  <c r="AP119" i="8"/>
  <c r="AO119" i="8"/>
  <c r="AN119" i="8"/>
  <c r="AM119" i="8"/>
  <c r="AL119" i="8"/>
  <c r="AK119" i="8"/>
  <c r="AJ119" i="8"/>
  <c r="AI119" i="8"/>
  <c r="AH119" i="8"/>
  <c r="AG119" i="8"/>
  <c r="AF119" i="8"/>
  <c r="AE119" i="8"/>
  <c r="AD119" i="8"/>
  <c r="AC119" i="8"/>
  <c r="AB119" i="8"/>
  <c r="AA119" i="8"/>
  <c r="Z119" i="8"/>
  <c r="Y119" i="8"/>
  <c r="X119" i="8"/>
  <c r="W119" i="8"/>
  <c r="V119" i="8"/>
  <c r="U119" i="8"/>
  <c r="T119" i="8"/>
  <c r="S119" i="8"/>
  <c r="R119" i="8"/>
  <c r="Q119" i="8"/>
  <c r="P119" i="8"/>
  <c r="O119" i="8"/>
  <c r="N119" i="8"/>
  <c r="M119" i="8"/>
  <c r="L119" i="8"/>
  <c r="K119" i="8"/>
  <c r="J119" i="8"/>
  <c r="I119" i="8"/>
  <c r="H119" i="8"/>
  <c r="CD118" i="8"/>
  <c r="CC118" i="8"/>
  <c r="CB118" i="8"/>
  <c r="CA118" i="8"/>
  <c r="BZ118" i="8"/>
  <c r="BY118" i="8"/>
  <c r="BX118" i="8"/>
  <c r="BW118" i="8"/>
  <c r="BV118" i="8"/>
  <c r="BU118" i="8"/>
  <c r="BT118" i="8"/>
  <c r="BS118" i="8"/>
  <c r="BR118" i="8"/>
  <c r="BQ118" i="8"/>
  <c r="BP118" i="8"/>
  <c r="BO118" i="8"/>
  <c r="BN118" i="8"/>
  <c r="BM118" i="8"/>
  <c r="BL118" i="8"/>
  <c r="BK118" i="8"/>
  <c r="BJ118" i="8"/>
  <c r="BI118" i="8"/>
  <c r="BH118" i="8"/>
  <c r="BG118" i="8"/>
  <c r="BF118" i="8"/>
  <c r="BE118" i="8"/>
  <c r="BD118" i="8"/>
  <c r="BC118" i="8"/>
  <c r="BB118" i="8"/>
  <c r="BA118" i="8"/>
  <c r="AZ118" i="8"/>
  <c r="AY118" i="8"/>
  <c r="AX118" i="8"/>
  <c r="AW118" i="8"/>
  <c r="AV118" i="8"/>
  <c r="AU118" i="8"/>
  <c r="AT118" i="8"/>
  <c r="AS118" i="8"/>
  <c r="AR118" i="8"/>
  <c r="AQ118" i="8"/>
  <c r="AP118" i="8"/>
  <c r="AO118" i="8"/>
  <c r="AN118" i="8"/>
  <c r="AM118" i="8"/>
  <c r="AL118" i="8"/>
  <c r="AK118" i="8"/>
  <c r="AJ118" i="8"/>
  <c r="AI118" i="8"/>
  <c r="AH118" i="8"/>
  <c r="AG118" i="8"/>
  <c r="AF118" i="8"/>
  <c r="AE118" i="8"/>
  <c r="AD118" i="8"/>
  <c r="AC118" i="8"/>
  <c r="AB118" i="8"/>
  <c r="AA118" i="8"/>
  <c r="Z118" i="8"/>
  <c r="Y118" i="8"/>
  <c r="X118" i="8"/>
  <c r="W118" i="8"/>
  <c r="V118" i="8"/>
  <c r="U118" i="8"/>
  <c r="T118" i="8"/>
  <c r="S118" i="8"/>
  <c r="R118" i="8"/>
  <c r="Q118" i="8"/>
  <c r="P118" i="8"/>
  <c r="O118" i="8"/>
  <c r="N118" i="8"/>
  <c r="M118" i="8"/>
  <c r="L118" i="8"/>
  <c r="K118" i="8"/>
  <c r="J118" i="8"/>
  <c r="I118" i="8"/>
  <c r="H118" i="8"/>
  <c r="CD117" i="8"/>
  <c r="CC117" i="8"/>
  <c r="CB117" i="8"/>
  <c r="CA117" i="8"/>
  <c r="BZ117" i="8"/>
  <c r="BY117" i="8"/>
  <c r="BX117" i="8"/>
  <c r="BW117" i="8"/>
  <c r="BV117" i="8"/>
  <c r="BU117" i="8"/>
  <c r="BT117" i="8"/>
  <c r="BS117" i="8"/>
  <c r="BR117" i="8"/>
  <c r="BQ117" i="8"/>
  <c r="BP117" i="8"/>
  <c r="BO117" i="8"/>
  <c r="BN117" i="8"/>
  <c r="BM117" i="8"/>
  <c r="BL117" i="8"/>
  <c r="BK117" i="8"/>
  <c r="BJ117" i="8"/>
  <c r="BI117" i="8"/>
  <c r="BH117" i="8"/>
  <c r="BG117" i="8"/>
  <c r="BF117" i="8"/>
  <c r="BE117" i="8"/>
  <c r="BD117" i="8"/>
  <c r="BC117" i="8"/>
  <c r="BB117" i="8"/>
  <c r="BA117" i="8"/>
  <c r="AZ117" i="8"/>
  <c r="AY117" i="8"/>
  <c r="AX117" i="8"/>
  <c r="AW117" i="8"/>
  <c r="AV117" i="8"/>
  <c r="AU117" i="8"/>
  <c r="AT117" i="8"/>
  <c r="AS117" i="8"/>
  <c r="AR117" i="8"/>
  <c r="AQ117" i="8"/>
  <c r="AP117" i="8"/>
  <c r="AO117" i="8"/>
  <c r="AN117" i="8"/>
  <c r="AM117" i="8"/>
  <c r="AL117" i="8"/>
  <c r="AK117" i="8"/>
  <c r="AJ117" i="8"/>
  <c r="AI117" i="8"/>
  <c r="AH117" i="8"/>
  <c r="AG117" i="8"/>
  <c r="AF117" i="8"/>
  <c r="AE117" i="8"/>
  <c r="AD117" i="8"/>
  <c r="AC117" i="8"/>
  <c r="AB117" i="8"/>
  <c r="AA117" i="8"/>
  <c r="Z117" i="8"/>
  <c r="Y117" i="8"/>
  <c r="X117" i="8"/>
  <c r="W117" i="8"/>
  <c r="V117" i="8"/>
  <c r="U117" i="8"/>
  <c r="T117" i="8"/>
  <c r="S117" i="8"/>
  <c r="R117" i="8"/>
  <c r="Q117" i="8"/>
  <c r="P117" i="8"/>
  <c r="O117" i="8"/>
  <c r="N117" i="8"/>
  <c r="M117" i="8"/>
  <c r="L117" i="8"/>
  <c r="K117" i="8"/>
  <c r="J117" i="8"/>
  <c r="I117" i="8"/>
  <c r="H117" i="8"/>
  <c r="CD116" i="8"/>
  <c r="CC116" i="8"/>
  <c r="CB116" i="8"/>
  <c r="CA116" i="8"/>
  <c r="BZ116" i="8"/>
  <c r="BY116" i="8"/>
  <c r="BX116" i="8"/>
  <c r="BW116" i="8"/>
  <c r="BV116" i="8"/>
  <c r="BU116" i="8"/>
  <c r="BT116" i="8"/>
  <c r="BS116" i="8"/>
  <c r="BR116" i="8"/>
  <c r="BQ116" i="8"/>
  <c r="BP116" i="8"/>
  <c r="BO116" i="8"/>
  <c r="BN116" i="8"/>
  <c r="BM116" i="8"/>
  <c r="BL116" i="8"/>
  <c r="BK116" i="8"/>
  <c r="BJ116" i="8"/>
  <c r="BI116" i="8"/>
  <c r="BH116" i="8"/>
  <c r="BG116" i="8"/>
  <c r="BF116" i="8"/>
  <c r="BE116" i="8"/>
  <c r="BD116" i="8"/>
  <c r="BC116" i="8"/>
  <c r="BB116" i="8"/>
  <c r="BA116" i="8"/>
  <c r="AZ116" i="8"/>
  <c r="AY116" i="8"/>
  <c r="AX116" i="8"/>
  <c r="AW116" i="8"/>
  <c r="AV116" i="8"/>
  <c r="AU116" i="8"/>
  <c r="AT116" i="8"/>
  <c r="AS116" i="8"/>
  <c r="AR116" i="8"/>
  <c r="AQ116" i="8"/>
  <c r="AP116" i="8"/>
  <c r="AO116" i="8"/>
  <c r="AN116" i="8"/>
  <c r="AM116" i="8"/>
  <c r="AL116" i="8"/>
  <c r="AK116" i="8"/>
  <c r="AJ116" i="8"/>
  <c r="AI116" i="8"/>
  <c r="AH116" i="8"/>
  <c r="AG116" i="8"/>
  <c r="AF116" i="8"/>
  <c r="AE116" i="8"/>
  <c r="AD116" i="8"/>
  <c r="AC116" i="8"/>
  <c r="AB116" i="8"/>
  <c r="AA116" i="8"/>
  <c r="Z116" i="8"/>
  <c r="Y116" i="8"/>
  <c r="X116" i="8"/>
  <c r="W116" i="8"/>
  <c r="V116" i="8"/>
  <c r="U116" i="8"/>
  <c r="T116" i="8"/>
  <c r="S116" i="8"/>
  <c r="R116" i="8"/>
  <c r="Q116" i="8"/>
  <c r="P116" i="8"/>
  <c r="O116" i="8"/>
  <c r="N116" i="8"/>
  <c r="M116" i="8"/>
  <c r="L116" i="8"/>
  <c r="K116" i="8"/>
  <c r="J116" i="8"/>
  <c r="I116" i="8"/>
  <c r="H116" i="8"/>
  <c r="CD115" i="8"/>
  <c r="CC115" i="8"/>
  <c r="CB115" i="8"/>
  <c r="CA115" i="8"/>
  <c r="BZ115" i="8"/>
  <c r="BY115" i="8"/>
  <c r="BX115" i="8"/>
  <c r="BW115" i="8"/>
  <c r="BV115" i="8"/>
  <c r="BU115" i="8"/>
  <c r="BT115" i="8"/>
  <c r="BS115" i="8"/>
  <c r="BR115" i="8"/>
  <c r="BQ115" i="8"/>
  <c r="BP115" i="8"/>
  <c r="BO115" i="8"/>
  <c r="BN115" i="8"/>
  <c r="BM115" i="8"/>
  <c r="BL115" i="8"/>
  <c r="BK115" i="8"/>
  <c r="BJ115" i="8"/>
  <c r="BI115" i="8"/>
  <c r="BH115" i="8"/>
  <c r="BG115" i="8"/>
  <c r="BF115" i="8"/>
  <c r="BE115" i="8"/>
  <c r="BD115" i="8"/>
  <c r="BC115" i="8"/>
  <c r="BB115" i="8"/>
  <c r="BA115" i="8"/>
  <c r="AZ115" i="8"/>
  <c r="AY115" i="8"/>
  <c r="AX115" i="8"/>
  <c r="AW115" i="8"/>
  <c r="AV115" i="8"/>
  <c r="AU115" i="8"/>
  <c r="AT115" i="8"/>
  <c r="AS115" i="8"/>
  <c r="AR115" i="8"/>
  <c r="AQ115" i="8"/>
  <c r="AP115" i="8"/>
  <c r="AO115" i="8"/>
  <c r="AN115" i="8"/>
  <c r="AM115" i="8"/>
  <c r="AL115" i="8"/>
  <c r="AK115" i="8"/>
  <c r="AJ115" i="8"/>
  <c r="AI115" i="8"/>
  <c r="AH115" i="8"/>
  <c r="AG115" i="8"/>
  <c r="AF115" i="8"/>
  <c r="AE115" i="8"/>
  <c r="AD115" i="8"/>
  <c r="AC115" i="8"/>
  <c r="AB115" i="8"/>
  <c r="AA115" i="8"/>
  <c r="Z115" i="8"/>
  <c r="Y115" i="8"/>
  <c r="X115" i="8"/>
  <c r="W115" i="8"/>
  <c r="V115" i="8"/>
  <c r="U115" i="8"/>
  <c r="T115" i="8"/>
  <c r="S115" i="8"/>
  <c r="R115" i="8"/>
  <c r="Q115" i="8"/>
  <c r="P115" i="8"/>
  <c r="O115" i="8"/>
  <c r="N115" i="8"/>
  <c r="M115" i="8"/>
  <c r="L115" i="8"/>
  <c r="K115" i="8"/>
  <c r="J115" i="8"/>
  <c r="I115" i="8"/>
  <c r="H115" i="8"/>
  <c r="CD114" i="8"/>
  <c r="CC114" i="8"/>
  <c r="CB114" i="8"/>
  <c r="CA114" i="8"/>
  <c r="BZ114" i="8"/>
  <c r="BY114" i="8"/>
  <c r="BX114" i="8"/>
  <c r="BW114" i="8"/>
  <c r="BV114" i="8"/>
  <c r="BU114" i="8"/>
  <c r="BT114" i="8"/>
  <c r="BS114" i="8"/>
  <c r="BR114" i="8"/>
  <c r="BQ114" i="8"/>
  <c r="BP114" i="8"/>
  <c r="BO114" i="8"/>
  <c r="BN114" i="8"/>
  <c r="BM114" i="8"/>
  <c r="BL114" i="8"/>
  <c r="BK114" i="8"/>
  <c r="BJ114" i="8"/>
  <c r="BI114" i="8"/>
  <c r="BH114" i="8"/>
  <c r="BG114" i="8"/>
  <c r="BF114" i="8"/>
  <c r="BE114" i="8"/>
  <c r="BD114" i="8"/>
  <c r="BC114" i="8"/>
  <c r="BB114" i="8"/>
  <c r="BA114" i="8"/>
  <c r="AZ114" i="8"/>
  <c r="AY114" i="8"/>
  <c r="AX114" i="8"/>
  <c r="AW114" i="8"/>
  <c r="AV114" i="8"/>
  <c r="AU114" i="8"/>
  <c r="AT114" i="8"/>
  <c r="AS114" i="8"/>
  <c r="AR114" i="8"/>
  <c r="AQ114" i="8"/>
  <c r="AP114" i="8"/>
  <c r="AO114" i="8"/>
  <c r="AN114" i="8"/>
  <c r="AM114" i="8"/>
  <c r="AL114" i="8"/>
  <c r="AK114" i="8"/>
  <c r="AJ114" i="8"/>
  <c r="AI114" i="8"/>
  <c r="AH114" i="8"/>
  <c r="AG114" i="8"/>
  <c r="AF114" i="8"/>
  <c r="AE114" i="8"/>
  <c r="AD114" i="8"/>
  <c r="AC114" i="8"/>
  <c r="AB114" i="8"/>
  <c r="AA114" i="8"/>
  <c r="Z114" i="8"/>
  <c r="Y114" i="8"/>
  <c r="X114" i="8"/>
  <c r="W114" i="8"/>
  <c r="V114" i="8"/>
  <c r="U114" i="8"/>
  <c r="T114" i="8"/>
  <c r="S114" i="8"/>
  <c r="R114" i="8"/>
  <c r="Q114" i="8"/>
  <c r="P114" i="8"/>
  <c r="O114" i="8"/>
  <c r="N114" i="8"/>
  <c r="M114" i="8"/>
  <c r="L114" i="8"/>
  <c r="K114" i="8"/>
  <c r="J114" i="8"/>
  <c r="I114" i="8"/>
  <c r="H114" i="8"/>
  <c r="CD113" i="8"/>
  <c r="CC113" i="8"/>
  <c r="CB113" i="8"/>
  <c r="CA113" i="8"/>
  <c r="BZ113" i="8"/>
  <c r="BY113" i="8"/>
  <c r="BX113" i="8"/>
  <c r="BW113" i="8"/>
  <c r="BV113" i="8"/>
  <c r="BU113" i="8"/>
  <c r="BT113" i="8"/>
  <c r="BS113" i="8"/>
  <c r="BR113" i="8"/>
  <c r="BQ113" i="8"/>
  <c r="BP113" i="8"/>
  <c r="BO113" i="8"/>
  <c r="BN113" i="8"/>
  <c r="BM113" i="8"/>
  <c r="BL113" i="8"/>
  <c r="BK113" i="8"/>
  <c r="BJ113" i="8"/>
  <c r="BI113" i="8"/>
  <c r="BH113" i="8"/>
  <c r="BG113" i="8"/>
  <c r="BF113" i="8"/>
  <c r="BE113" i="8"/>
  <c r="BD113" i="8"/>
  <c r="BC113" i="8"/>
  <c r="BB113" i="8"/>
  <c r="BA113" i="8"/>
  <c r="AZ113" i="8"/>
  <c r="AY113" i="8"/>
  <c r="AX113" i="8"/>
  <c r="AW113" i="8"/>
  <c r="AV113" i="8"/>
  <c r="AU113" i="8"/>
  <c r="AT113" i="8"/>
  <c r="AS113" i="8"/>
  <c r="AR113" i="8"/>
  <c r="AQ113" i="8"/>
  <c r="AP113" i="8"/>
  <c r="AO113" i="8"/>
  <c r="AN113" i="8"/>
  <c r="AM113" i="8"/>
  <c r="AL113" i="8"/>
  <c r="AK113" i="8"/>
  <c r="AJ113" i="8"/>
  <c r="AI113" i="8"/>
  <c r="AH113" i="8"/>
  <c r="AG113" i="8"/>
  <c r="AF113" i="8"/>
  <c r="AE113" i="8"/>
  <c r="AD113" i="8"/>
  <c r="AC113" i="8"/>
  <c r="AB113" i="8"/>
  <c r="AA113" i="8"/>
  <c r="Z113" i="8"/>
  <c r="Y113" i="8"/>
  <c r="X113" i="8"/>
  <c r="W113" i="8"/>
  <c r="V113" i="8"/>
  <c r="U113" i="8"/>
  <c r="T113" i="8"/>
  <c r="S113" i="8"/>
  <c r="R113" i="8"/>
  <c r="Q113" i="8"/>
  <c r="P113" i="8"/>
  <c r="O113" i="8"/>
  <c r="N113" i="8"/>
  <c r="M113" i="8"/>
  <c r="L113" i="8"/>
  <c r="K113" i="8"/>
  <c r="J113" i="8"/>
  <c r="I113" i="8"/>
  <c r="H113" i="8"/>
  <c r="CD112" i="8"/>
  <c r="CC112" i="8"/>
  <c r="CB112" i="8"/>
  <c r="CA112" i="8"/>
  <c r="BZ112" i="8"/>
  <c r="BY112" i="8"/>
  <c r="BX112" i="8"/>
  <c r="BW112" i="8"/>
  <c r="BV112" i="8"/>
  <c r="BU112" i="8"/>
  <c r="BT112" i="8"/>
  <c r="BS112" i="8"/>
  <c r="BR112" i="8"/>
  <c r="BQ112" i="8"/>
  <c r="BP112" i="8"/>
  <c r="BO112" i="8"/>
  <c r="BN112" i="8"/>
  <c r="BM112" i="8"/>
  <c r="BL112" i="8"/>
  <c r="BK112" i="8"/>
  <c r="BJ112" i="8"/>
  <c r="BI112" i="8"/>
  <c r="BH112" i="8"/>
  <c r="BG112" i="8"/>
  <c r="BF112" i="8"/>
  <c r="BE112" i="8"/>
  <c r="BD112" i="8"/>
  <c r="BC112" i="8"/>
  <c r="BB112" i="8"/>
  <c r="BA112" i="8"/>
  <c r="AZ112" i="8"/>
  <c r="AY112" i="8"/>
  <c r="AX112" i="8"/>
  <c r="AW112" i="8"/>
  <c r="AV112" i="8"/>
  <c r="AU112" i="8"/>
  <c r="AT112" i="8"/>
  <c r="AS112" i="8"/>
  <c r="AR112" i="8"/>
  <c r="AQ112" i="8"/>
  <c r="AP112" i="8"/>
  <c r="AO112" i="8"/>
  <c r="AN112" i="8"/>
  <c r="AM112" i="8"/>
  <c r="AL112" i="8"/>
  <c r="AK112" i="8"/>
  <c r="AJ112" i="8"/>
  <c r="AI112" i="8"/>
  <c r="AH112" i="8"/>
  <c r="AG112" i="8"/>
  <c r="AF112" i="8"/>
  <c r="AE112" i="8"/>
  <c r="AD112" i="8"/>
  <c r="AC112" i="8"/>
  <c r="AB112" i="8"/>
  <c r="AA112" i="8"/>
  <c r="Z112" i="8"/>
  <c r="Y112" i="8"/>
  <c r="X112" i="8"/>
  <c r="W112" i="8"/>
  <c r="V112" i="8"/>
  <c r="U112" i="8"/>
  <c r="T112" i="8"/>
  <c r="S112" i="8"/>
  <c r="R112" i="8"/>
  <c r="Q112" i="8"/>
  <c r="P112" i="8"/>
  <c r="O112" i="8"/>
  <c r="N112" i="8"/>
  <c r="M112" i="8"/>
  <c r="L112" i="8"/>
  <c r="K112" i="8"/>
  <c r="J112" i="8"/>
  <c r="I112" i="8"/>
  <c r="H112" i="8"/>
  <c r="CD111" i="8"/>
  <c r="CC111" i="8"/>
  <c r="CB111" i="8"/>
  <c r="CA111" i="8"/>
  <c r="BZ111" i="8"/>
  <c r="BY111" i="8"/>
  <c r="BX111" i="8"/>
  <c r="BW111" i="8"/>
  <c r="BV111" i="8"/>
  <c r="BU111" i="8"/>
  <c r="BT111" i="8"/>
  <c r="BS111" i="8"/>
  <c r="BR111" i="8"/>
  <c r="BQ111" i="8"/>
  <c r="BP111" i="8"/>
  <c r="BO111" i="8"/>
  <c r="BN111" i="8"/>
  <c r="BM111" i="8"/>
  <c r="BL111" i="8"/>
  <c r="BK111" i="8"/>
  <c r="BJ111" i="8"/>
  <c r="BI111" i="8"/>
  <c r="BH111" i="8"/>
  <c r="BG111" i="8"/>
  <c r="BF111" i="8"/>
  <c r="BE111" i="8"/>
  <c r="BD111" i="8"/>
  <c r="BC111" i="8"/>
  <c r="BB111" i="8"/>
  <c r="BA111" i="8"/>
  <c r="AZ111" i="8"/>
  <c r="AY111" i="8"/>
  <c r="AX111" i="8"/>
  <c r="AW111" i="8"/>
  <c r="AV111" i="8"/>
  <c r="AU111" i="8"/>
  <c r="AT111" i="8"/>
  <c r="AS111" i="8"/>
  <c r="AR111" i="8"/>
  <c r="AQ111" i="8"/>
  <c r="AP111" i="8"/>
  <c r="AO111" i="8"/>
  <c r="AN111" i="8"/>
  <c r="AM111" i="8"/>
  <c r="AL111" i="8"/>
  <c r="AK111" i="8"/>
  <c r="AJ111" i="8"/>
  <c r="AI111" i="8"/>
  <c r="AH111" i="8"/>
  <c r="AG111" i="8"/>
  <c r="AF111" i="8"/>
  <c r="AE111" i="8"/>
  <c r="AD111" i="8"/>
  <c r="AC111" i="8"/>
  <c r="AB111" i="8"/>
  <c r="AA111" i="8"/>
  <c r="Z111" i="8"/>
  <c r="Y111" i="8"/>
  <c r="X111" i="8"/>
  <c r="W111" i="8"/>
  <c r="V111" i="8"/>
  <c r="U111" i="8"/>
  <c r="T111" i="8"/>
  <c r="S111" i="8"/>
  <c r="R111" i="8"/>
  <c r="Q111" i="8"/>
  <c r="P111" i="8"/>
  <c r="O111" i="8"/>
  <c r="N111" i="8"/>
  <c r="M111" i="8"/>
  <c r="L111" i="8"/>
  <c r="K111" i="8"/>
  <c r="J111" i="8"/>
  <c r="I111" i="8"/>
  <c r="H111" i="8"/>
  <c r="CD110" i="8"/>
  <c r="CC110" i="8"/>
  <c r="CB110" i="8"/>
  <c r="CA110" i="8"/>
  <c r="BZ110" i="8"/>
  <c r="BY110" i="8"/>
  <c r="BX110" i="8"/>
  <c r="BW110" i="8"/>
  <c r="BV110" i="8"/>
  <c r="BU110" i="8"/>
  <c r="BT110" i="8"/>
  <c r="BS110" i="8"/>
  <c r="BR110" i="8"/>
  <c r="BQ110" i="8"/>
  <c r="BP110" i="8"/>
  <c r="BO110" i="8"/>
  <c r="BN110" i="8"/>
  <c r="BM110" i="8"/>
  <c r="BL110" i="8"/>
  <c r="BK110" i="8"/>
  <c r="BJ110" i="8"/>
  <c r="BI110" i="8"/>
  <c r="BH110" i="8"/>
  <c r="BG110" i="8"/>
  <c r="BF110" i="8"/>
  <c r="BE110" i="8"/>
  <c r="BD110" i="8"/>
  <c r="BC110" i="8"/>
  <c r="BB110" i="8"/>
  <c r="BA110" i="8"/>
  <c r="AZ110" i="8"/>
  <c r="AY110" i="8"/>
  <c r="AX110" i="8"/>
  <c r="AW110" i="8"/>
  <c r="AV110" i="8"/>
  <c r="AU110" i="8"/>
  <c r="AT110" i="8"/>
  <c r="AS110" i="8"/>
  <c r="AR110" i="8"/>
  <c r="AQ110" i="8"/>
  <c r="AP110" i="8"/>
  <c r="AO110" i="8"/>
  <c r="AN110" i="8"/>
  <c r="AM110" i="8"/>
  <c r="AL110" i="8"/>
  <c r="AK110" i="8"/>
  <c r="AJ110" i="8"/>
  <c r="AI110" i="8"/>
  <c r="AH110" i="8"/>
  <c r="AG110" i="8"/>
  <c r="AF110" i="8"/>
  <c r="AE110" i="8"/>
  <c r="AD110" i="8"/>
  <c r="AC110" i="8"/>
  <c r="AB110" i="8"/>
  <c r="AA110" i="8"/>
  <c r="Z110" i="8"/>
  <c r="Y110" i="8"/>
  <c r="X110" i="8"/>
  <c r="W110" i="8"/>
  <c r="V110" i="8"/>
  <c r="U110" i="8"/>
  <c r="T110" i="8"/>
  <c r="S110" i="8"/>
  <c r="R110" i="8"/>
  <c r="Q110" i="8"/>
  <c r="P110" i="8"/>
  <c r="O110" i="8"/>
  <c r="N110" i="8"/>
  <c r="M110" i="8"/>
  <c r="L110" i="8"/>
  <c r="K110" i="8"/>
  <c r="J110" i="8"/>
  <c r="I110" i="8"/>
  <c r="H110" i="8"/>
  <c r="CD109" i="8"/>
  <c r="CC109" i="8"/>
  <c r="CB109" i="8"/>
  <c r="CA109" i="8"/>
  <c r="BZ109" i="8"/>
  <c r="BY109" i="8"/>
  <c r="BX109" i="8"/>
  <c r="BW109" i="8"/>
  <c r="BV109" i="8"/>
  <c r="BU109" i="8"/>
  <c r="BT109" i="8"/>
  <c r="BS109" i="8"/>
  <c r="BR109" i="8"/>
  <c r="BQ109" i="8"/>
  <c r="BP109" i="8"/>
  <c r="BO109" i="8"/>
  <c r="BN109" i="8"/>
  <c r="BM109" i="8"/>
  <c r="BL109" i="8"/>
  <c r="BK109" i="8"/>
  <c r="BJ109" i="8"/>
  <c r="BI109" i="8"/>
  <c r="BH109" i="8"/>
  <c r="BG109" i="8"/>
  <c r="BF109" i="8"/>
  <c r="BE109" i="8"/>
  <c r="BD109" i="8"/>
  <c r="BC109" i="8"/>
  <c r="BB109" i="8"/>
  <c r="BA109" i="8"/>
  <c r="AZ109" i="8"/>
  <c r="AY109" i="8"/>
  <c r="AX109" i="8"/>
  <c r="AW109" i="8"/>
  <c r="AV109" i="8"/>
  <c r="AU109" i="8"/>
  <c r="AT109" i="8"/>
  <c r="AS109" i="8"/>
  <c r="AR109" i="8"/>
  <c r="AQ109" i="8"/>
  <c r="AP109" i="8"/>
  <c r="AO109" i="8"/>
  <c r="AN109" i="8"/>
  <c r="AM109" i="8"/>
  <c r="AL109" i="8"/>
  <c r="AK109" i="8"/>
  <c r="AJ109" i="8"/>
  <c r="AI109" i="8"/>
  <c r="AH109" i="8"/>
  <c r="AG109" i="8"/>
  <c r="AF109" i="8"/>
  <c r="AE109" i="8"/>
  <c r="AD109" i="8"/>
  <c r="AC109" i="8"/>
  <c r="AB109" i="8"/>
  <c r="AA109" i="8"/>
  <c r="Z109" i="8"/>
  <c r="Y109" i="8"/>
  <c r="X109" i="8"/>
  <c r="W109" i="8"/>
  <c r="V109" i="8"/>
  <c r="U109" i="8"/>
  <c r="T109" i="8"/>
  <c r="S109" i="8"/>
  <c r="R109" i="8"/>
  <c r="Q109" i="8"/>
  <c r="P109" i="8"/>
  <c r="O109" i="8"/>
  <c r="N109" i="8"/>
  <c r="M109" i="8"/>
  <c r="L109" i="8"/>
  <c r="K109" i="8"/>
  <c r="J109" i="8"/>
  <c r="I109" i="8"/>
  <c r="H109" i="8"/>
  <c r="CD108" i="8"/>
  <c r="CC108" i="8"/>
  <c r="CB108" i="8"/>
  <c r="CA108" i="8"/>
  <c r="BZ108" i="8"/>
  <c r="BY108" i="8"/>
  <c r="BX108" i="8"/>
  <c r="BW108" i="8"/>
  <c r="BV108" i="8"/>
  <c r="BU108" i="8"/>
  <c r="BT108" i="8"/>
  <c r="BS108" i="8"/>
  <c r="BR108" i="8"/>
  <c r="BQ108" i="8"/>
  <c r="BP108" i="8"/>
  <c r="BO108" i="8"/>
  <c r="BN108" i="8"/>
  <c r="BM108" i="8"/>
  <c r="BL108" i="8"/>
  <c r="BK108" i="8"/>
  <c r="BJ108" i="8"/>
  <c r="BI108" i="8"/>
  <c r="BH108" i="8"/>
  <c r="BG108" i="8"/>
  <c r="BF108" i="8"/>
  <c r="BE108" i="8"/>
  <c r="BD108" i="8"/>
  <c r="BC108" i="8"/>
  <c r="BB108" i="8"/>
  <c r="BA108" i="8"/>
  <c r="AZ108" i="8"/>
  <c r="AY108" i="8"/>
  <c r="AX108" i="8"/>
  <c r="AW108" i="8"/>
  <c r="AV108" i="8"/>
  <c r="AU108" i="8"/>
  <c r="AT108" i="8"/>
  <c r="AS108" i="8"/>
  <c r="AR108" i="8"/>
  <c r="AQ108" i="8"/>
  <c r="AP108" i="8"/>
  <c r="AO108" i="8"/>
  <c r="AN108" i="8"/>
  <c r="AM108" i="8"/>
  <c r="AL108" i="8"/>
  <c r="AK108" i="8"/>
  <c r="AJ108" i="8"/>
  <c r="AI108" i="8"/>
  <c r="AH108" i="8"/>
  <c r="AG108" i="8"/>
  <c r="AF108" i="8"/>
  <c r="AE108" i="8"/>
  <c r="AD108" i="8"/>
  <c r="AC108" i="8"/>
  <c r="AB108" i="8"/>
  <c r="AA108" i="8"/>
  <c r="Z108" i="8"/>
  <c r="Y108" i="8"/>
  <c r="X108" i="8"/>
  <c r="W108" i="8"/>
  <c r="V108" i="8"/>
  <c r="U108" i="8"/>
  <c r="T108" i="8"/>
  <c r="S108" i="8"/>
  <c r="R108" i="8"/>
  <c r="Q108" i="8"/>
  <c r="P108" i="8"/>
  <c r="O108" i="8"/>
  <c r="N108" i="8"/>
  <c r="M108" i="8"/>
  <c r="L108" i="8"/>
  <c r="K108" i="8"/>
  <c r="J108" i="8"/>
  <c r="I108" i="8"/>
  <c r="H108" i="8"/>
  <c r="CD107" i="8"/>
  <c r="CC107" i="8"/>
  <c r="CB107" i="8"/>
  <c r="CA107" i="8"/>
  <c r="BZ107" i="8"/>
  <c r="BY107" i="8"/>
  <c r="BX107" i="8"/>
  <c r="BW107" i="8"/>
  <c r="BV107" i="8"/>
  <c r="BU107" i="8"/>
  <c r="BT107" i="8"/>
  <c r="BS107" i="8"/>
  <c r="BR107" i="8"/>
  <c r="BQ107" i="8"/>
  <c r="BP107" i="8"/>
  <c r="BO107" i="8"/>
  <c r="BN107" i="8"/>
  <c r="BM107" i="8"/>
  <c r="BL107" i="8"/>
  <c r="BK107" i="8"/>
  <c r="BJ107" i="8"/>
  <c r="BI107" i="8"/>
  <c r="BH107" i="8"/>
  <c r="BG107" i="8"/>
  <c r="BF107" i="8"/>
  <c r="BE107" i="8"/>
  <c r="BD107" i="8"/>
  <c r="BC107" i="8"/>
  <c r="BB107" i="8"/>
  <c r="BA107" i="8"/>
  <c r="AZ107" i="8"/>
  <c r="AY107" i="8"/>
  <c r="AX107" i="8"/>
  <c r="AW107" i="8"/>
  <c r="AV107" i="8"/>
  <c r="AU107" i="8"/>
  <c r="AT107" i="8"/>
  <c r="AS107" i="8"/>
  <c r="AR107" i="8"/>
  <c r="AQ107" i="8"/>
  <c r="AP107" i="8"/>
  <c r="AO107" i="8"/>
  <c r="AN107" i="8"/>
  <c r="AM107" i="8"/>
  <c r="AL107" i="8"/>
  <c r="AK107" i="8"/>
  <c r="AJ107" i="8"/>
  <c r="AI107" i="8"/>
  <c r="AH107" i="8"/>
  <c r="AG107" i="8"/>
  <c r="AF107" i="8"/>
  <c r="AE107" i="8"/>
  <c r="AD107" i="8"/>
  <c r="AC107" i="8"/>
  <c r="AB107" i="8"/>
  <c r="AA107" i="8"/>
  <c r="Z107" i="8"/>
  <c r="Y107" i="8"/>
  <c r="X107" i="8"/>
  <c r="W107" i="8"/>
  <c r="V107" i="8"/>
  <c r="U107" i="8"/>
  <c r="T107" i="8"/>
  <c r="S107" i="8"/>
  <c r="R107" i="8"/>
  <c r="Q107" i="8"/>
  <c r="P107" i="8"/>
  <c r="O107" i="8"/>
  <c r="N107" i="8"/>
  <c r="M107" i="8"/>
  <c r="L107" i="8"/>
  <c r="K107" i="8"/>
  <c r="J107" i="8"/>
  <c r="I107" i="8"/>
  <c r="H107" i="8"/>
  <c r="CD106" i="8"/>
  <c r="CC106" i="8"/>
  <c r="CB106" i="8"/>
  <c r="CA106" i="8"/>
  <c r="BZ106" i="8"/>
  <c r="BY106" i="8"/>
  <c r="BX106" i="8"/>
  <c r="BW106" i="8"/>
  <c r="BV106" i="8"/>
  <c r="BU106" i="8"/>
  <c r="BT106" i="8"/>
  <c r="BS106" i="8"/>
  <c r="BR106" i="8"/>
  <c r="BQ106" i="8"/>
  <c r="BP106" i="8"/>
  <c r="BO106" i="8"/>
  <c r="BN106" i="8"/>
  <c r="BM106" i="8"/>
  <c r="BL106" i="8"/>
  <c r="BK106" i="8"/>
  <c r="BJ106" i="8"/>
  <c r="BI106" i="8"/>
  <c r="BH106" i="8"/>
  <c r="BG106" i="8"/>
  <c r="BF106" i="8"/>
  <c r="BE106" i="8"/>
  <c r="BD106" i="8"/>
  <c r="BC106" i="8"/>
  <c r="BB106" i="8"/>
  <c r="BA106" i="8"/>
  <c r="AZ106" i="8"/>
  <c r="AY106" i="8"/>
  <c r="AX106" i="8"/>
  <c r="AW106" i="8"/>
  <c r="AV106" i="8"/>
  <c r="AU106" i="8"/>
  <c r="AT106" i="8"/>
  <c r="AS106" i="8"/>
  <c r="AR106" i="8"/>
  <c r="AQ106" i="8"/>
  <c r="AP106" i="8"/>
  <c r="AO106" i="8"/>
  <c r="AN106" i="8"/>
  <c r="AM106" i="8"/>
  <c r="AL106" i="8"/>
  <c r="AK106" i="8"/>
  <c r="AJ106" i="8"/>
  <c r="AI106" i="8"/>
  <c r="AH106" i="8"/>
  <c r="AG106" i="8"/>
  <c r="AF106" i="8"/>
  <c r="AE106" i="8"/>
  <c r="AD106" i="8"/>
  <c r="AC106" i="8"/>
  <c r="AB106" i="8"/>
  <c r="AA106" i="8"/>
  <c r="Z106" i="8"/>
  <c r="Y106" i="8"/>
  <c r="X106" i="8"/>
  <c r="W106" i="8"/>
  <c r="V106" i="8"/>
  <c r="U106" i="8"/>
  <c r="T106" i="8"/>
  <c r="S106" i="8"/>
  <c r="R106" i="8"/>
  <c r="Q106" i="8"/>
  <c r="P106" i="8"/>
  <c r="O106" i="8"/>
  <c r="N106" i="8"/>
  <c r="M106" i="8"/>
  <c r="L106" i="8"/>
  <c r="K106" i="8"/>
  <c r="J106" i="8"/>
  <c r="I106" i="8"/>
  <c r="H106" i="8"/>
  <c r="CD105" i="8"/>
  <c r="CC105" i="8"/>
  <c r="CB105" i="8"/>
  <c r="CA105" i="8"/>
  <c r="BZ105" i="8"/>
  <c r="BY105" i="8"/>
  <c r="BX105" i="8"/>
  <c r="BW105" i="8"/>
  <c r="BV105" i="8"/>
  <c r="BU105" i="8"/>
  <c r="BT105" i="8"/>
  <c r="BS105" i="8"/>
  <c r="BR105" i="8"/>
  <c r="BQ105" i="8"/>
  <c r="BP105" i="8"/>
  <c r="BO105" i="8"/>
  <c r="BN105" i="8"/>
  <c r="BM105" i="8"/>
  <c r="BL105" i="8"/>
  <c r="BK105" i="8"/>
  <c r="BJ105" i="8"/>
  <c r="BI105" i="8"/>
  <c r="BH105" i="8"/>
  <c r="BG105" i="8"/>
  <c r="BF105" i="8"/>
  <c r="BE105" i="8"/>
  <c r="BD105" i="8"/>
  <c r="BC105" i="8"/>
  <c r="BB105" i="8"/>
  <c r="BA105" i="8"/>
  <c r="AZ105" i="8"/>
  <c r="AY105" i="8"/>
  <c r="AX105" i="8"/>
  <c r="AW105" i="8"/>
  <c r="AV105" i="8"/>
  <c r="AU105" i="8"/>
  <c r="AT105" i="8"/>
  <c r="AS105" i="8"/>
  <c r="AR105" i="8"/>
  <c r="AQ105" i="8"/>
  <c r="AP105" i="8"/>
  <c r="AO105" i="8"/>
  <c r="AN105" i="8"/>
  <c r="AM105" i="8"/>
  <c r="AL105" i="8"/>
  <c r="AK105" i="8"/>
  <c r="AJ105" i="8"/>
  <c r="AI105" i="8"/>
  <c r="AH105" i="8"/>
  <c r="AG105" i="8"/>
  <c r="AF105" i="8"/>
  <c r="AE105" i="8"/>
  <c r="AD105" i="8"/>
  <c r="AC105" i="8"/>
  <c r="AB105" i="8"/>
  <c r="AA105" i="8"/>
  <c r="Z105" i="8"/>
  <c r="Y105" i="8"/>
  <c r="X105" i="8"/>
  <c r="W105" i="8"/>
  <c r="V105" i="8"/>
  <c r="U105" i="8"/>
  <c r="T105" i="8"/>
  <c r="S105" i="8"/>
  <c r="R105" i="8"/>
  <c r="Q105" i="8"/>
  <c r="P105" i="8"/>
  <c r="O105" i="8"/>
  <c r="N105" i="8"/>
  <c r="M105" i="8"/>
  <c r="L105" i="8"/>
  <c r="K105" i="8"/>
  <c r="J105" i="8"/>
  <c r="I105" i="8"/>
  <c r="H105" i="8"/>
  <c r="CD104" i="8"/>
  <c r="CC104" i="8"/>
  <c r="CB104" i="8"/>
  <c r="CA104" i="8"/>
  <c r="BZ104" i="8"/>
  <c r="BY104" i="8"/>
  <c r="BX104" i="8"/>
  <c r="BW104" i="8"/>
  <c r="BV104" i="8"/>
  <c r="BU104" i="8"/>
  <c r="BT104" i="8"/>
  <c r="BS104" i="8"/>
  <c r="BR104" i="8"/>
  <c r="BQ104" i="8"/>
  <c r="BP104" i="8"/>
  <c r="BO104" i="8"/>
  <c r="BN104" i="8"/>
  <c r="BM104" i="8"/>
  <c r="BL104" i="8"/>
  <c r="BK104" i="8"/>
  <c r="BJ104" i="8"/>
  <c r="BI104" i="8"/>
  <c r="BH104" i="8"/>
  <c r="BG104" i="8"/>
  <c r="BF104" i="8"/>
  <c r="BE104" i="8"/>
  <c r="BD104" i="8"/>
  <c r="BC104" i="8"/>
  <c r="BB104" i="8"/>
  <c r="BA104" i="8"/>
  <c r="AZ104" i="8"/>
  <c r="AY104" i="8"/>
  <c r="AX104" i="8"/>
  <c r="AW104" i="8"/>
  <c r="AV104" i="8"/>
  <c r="AU104" i="8"/>
  <c r="AT104" i="8"/>
  <c r="AS104" i="8"/>
  <c r="AR104" i="8"/>
  <c r="AQ104" i="8"/>
  <c r="AP104" i="8"/>
  <c r="AO104" i="8"/>
  <c r="AN104" i="8"/>
  <c r="AM104" i="8"/>
  <c r="AL104" i="8"/>
  <c r="AK104" i="8"/>
  <c r="AJ104" i="8"/>
  <c r="AI104" i="8"/>
  <c r="AH104" i="8"/>
  <c r="AG104" i="8"/>
  <c r="AF104" i="8"/>
  <c r="AE104" i="8"/>
  <c r="AD104" i="8"/>
  <c r="AC104" i="8"/>
  <c r="AB104" i="8"/>
  <c r="AA104" i="8"/>
  <c r="Z104" i="8"/>
  <c r="Y104" i="8"/>
  <c r="X104" i="8"/>
  <c r="W104" i="8"/>
  <c r="V104" i="8"/>
  <c r="U104" i="8"/>
  <c r="T104" i="8"/>
  <c r="S104" i="8"/>
  <c r="R104" i="8"/>
  <c r="Q104" i="8"/>
  <c r="P104" i="8"/>
  <c r="O104" i="8"/>
  <c r="N104" i="8"/>
  <c r="M104" i="8"/>
  <c r="L104" i="8"/>
  <c r="K104" i="8"/>
  <c r="J104" i="8"/>
  <c r="I104" i="8"/>
  <c r="H104" i="8"/>
  <c r="CD103" i="8"/>
  <c r="CC103" i="8"/>
  <c r="CB103" i="8"/>
  <c r="CA103" i="8"/>
  <c r="BZ103" i="8"/>
  <c r="BY103" i="8"/>
  <c r="BX103" i="8"/>
  <c r="BW103" i="8"/>
  <c r="BV103" i="8"/>
  <c r="BU103" i="8"/>
  <c r="BT103" i="8"/>
  <c r="BS103" i="8"/>
  <c r="BR103" i="8"/>
  <c r="BQ103" i="8"/>
  <c r="BP103" i="8"/>
  <c r="BO103" i="8"/>
  <c r="BN103" i="8"/>
  <c r="BM103" i="8"/>
  <c r="BL103" i="8"/>
  <c r="BK103" i="8"/>
  <c r="BJ103" i="8"/>
  <c r="BI103" i="8"/>
  <c r="BH103" i="8"/>
  <c r="BG103" i="8"/>
  <c r="BF103" i="8"/>
  <c r="BE103" i="8"/>
  <c r="BD103" i="8"/>
  <c r="BC103" i="8"/>
  <c r="BB103" i="8"/>
  <c r="BA103" i="8"/>
  <c r="AZ103" i="8"/>
  <c r="AY103" i="8"/>
  <c r="AX103" i="8"/>
  <c r="AW103" i="8"/>
  <c r="AV103" i="8"/>
  <c r="AU103" i="8"/>
  <c r="AT103" i="8"/>
  <c r="AS103" i="8"/>
  <c r="AR103" i="8"/>
  <c r="AQ103" i="8"/>
  <c r="AP103" i="8"/>
  <c r="AO103" i="8"/>
  <c r="AN103" i="8"/>
  <c r="AM103" i="8"/>
  <c r="AL103" i="8"/>
  <c r="AK103" i="8"/>
  <c r="AJ103" i="8"/>
  <c r="AI103" i="8"/>
  <c r="AH103" i="8"/>
  <c r="AG103" i="8"/>
  <c r="AF103" i="8"/>
  <c r="AE103" i="8"/>
  <c r="AD103" i="8"/>
  <c r="AC103" i="8"/>
  <c r="AB103" i="8"/>
  <c r="AA103" i="8"/>
  <c r="Z103" i="8"/>
  <c r="Y103" i="8"/>
  <c r="X103" i="8"/>
  <c r="W103" i="8"/>
  <c r="V103" i="8"/>
  <c r="U103" i="8"/>
  <c r="T103" i="8"/>
  <c r="S103" i="8"/>
  <c r="R103" i="8"/>
  <c r="Q103" i="8"/>
  <c r="P103" i="8"/>
  <c r="O103" i="8"/>
  <c r="N103" i="8"/>
  <c r="M103" i="8"/>
  <c r="L103" i="8"/>
  <c r="K103" i="8"/>
  <c r="J103" i="8"/>
  <c r="I103" i="8"/>
  <c r="H103" i="8"/>
  <c r="CD102" i="8"/>
  <c r="CC102" i="8"/>
  <c r="CB102" i="8"/>
  <c r="CA102" i="8"/>
  <c r="BZ102" i="8"/>
  <c r="BY102" i="8"/>
  <c r="BX102" i="8"/>
  <c r="BW102" i="8"/>
  <c r="BV102" i="8"/>
  <c r="BU102" i="8"/>
  <c r="BT102" i="8"/>
  <c r="BS102" i="8"/>
  <c r="BR102" i="8"/>
  <c r="BQ102" i="8"/>
  <c r="BP102" i="8"/>
  <c r="BO102" i="8"/>
  <c r="BN102" i="8"/>
  <c r="BM102" i="8"/>
  <c r="BL102" i="8"/>
  <c r="BK102" i="8"/>
  <c r="BJ102" i="8"/>
  <c r="BI102" i="8"/>
  <c r="BH102" i="8"/>
  <c r="BG102" i="8"/>
  <c r="BF102" i="8"/>
  <c r="BE102" i="8"/>
  <c r="BD102" i="8"/>
  <c r="BC102" i="8"/>
  <c r="BB102" i="8"/>
  <c r="BA102" i="8"/>
  <c r="AZ102" i="8"/>
  <c r="AY102" i="8"/>
  <c r="AX102" i="8"/>
  <c r="AW102" i="8"/>
  <c r="AV102" i="8"/>
  <c r="AU102" i="8"/>
  <c r="AT102" i="8"/>
  <c r="AS102" i="8"/>
  <c r="AR102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CA190" i="10"/>
  <c r="BZ190" i="10"/>
  <c r="BY190" i="10"/>
  <c r="BX190" i="10"/>
  <c r="BW190" i="10"/>
  <c r="BV190" i="10"/>
  <c r="BU190" i="10"/>
  <c r="BT190" i="10"/>
  <c r="BS190" i="10"/>
  <c r="BR190" i="10"/>
  <c r="BQ190" i="10"/>
  <c r="BP190" i="10"/>
  <c r="BO190" i="10"/>
  <c r="BN190" i="10"/>
  <c r="BM190" i="10"/>
  <c r="BL190" i="10"/>
  <c r="BK190" i="10"/>
  <c r="BJ190" i="10"/>
  <c r="BI190" i="10"/>
  <c r="BH190" i="10"/>
  <c r="BG190" i="10"/>
  <c r="BF190" i="10"/>
  <c r="BE190" i="10"/>
  <c r="BD190" i="10"/>
  <c r="BC190" i="10"/>
  <c r="BB190" i="10"/>
  <c r="BA190" i="10"/>
  <c r="AZ190" i="10"/>
  <c r="AY190" i="10"/>
  <c r="AX190" i="10"/>
  <c r="AW190" i="10"/>
  <c r="AV190" i="10"/>
  <c r="AU190" i="10"/>
  <c r="AT190" i="10"/>
  <c r="AS190" i="10"/>
  <c r="AR190" i="10"/>
  <c r="AQ190" i="10"/>
  <c r="AP190" i="10"/>
  <c r="AO190" i="10"/>
  <c r="AN190" i="10"/>
  <c r="AM190" i="10"/>
  <c r="AL190" i="10"/>
  <c r="AK190" i="10"/>
  <c r="AJ190" i="10"/>
  <c r="AI190" i="10"/>
  <c r="AH190" i="10"/>
  <c r="AG190" i="10"/>
  <c r="AF190" i="10"/>
  <c r="AE190" i="10"/>
  <c r="AD190" i="10"/>
  <c r="AC190" i="10"/>
  <c r="AB190" i="10"/>
  <c r="AA190" i="10"/>
  <c r="Z190" i="10"/>
  <c r="Y190" i="10"/>
  <c r="X190" i="10"/>
  <c r="W190" i="10"/>
  <c r="V190" i="10"/>
  <c r="U190" i="10"/>
  <c r="T190" i="10"/>
  <c r="S190" i="10"/>
  <c r="R190" i="10"/>
  <c r="Q190" i="10"/>
  <c r="P190" i="10"/>
  <c r="O190" i="10"/>
  <c r="N190" i="10"/>
  <c r="M190" i="10"/>
  <c r="L190" i="10"/>
  <c r="K190" i="10"/>
  <c r="J190" i="10"/>
  <c r="I190" i="10"/>
  <c r="H190" i="10"/>
  <c r="G190" i="10"/>
  <c r="F190" i="10"/>
  <c r="E190" i="10"/>
  <c r="CA189" i="10"/>
  <c r="BZ189" i="10"/>
  <c r="BY189" i="10"/>
  <c r="BX189" i="10"/>
  <c r="BW189" i="10"/>
  <c r="BV189" i="10"/>
  <c r="BU189" i="10"/>
  <c r="BT189" i="10"/>
  <c r="BS189" i="10"/>
  <c r="BR189" i="10"/>
  <c r="BQ189" i="10"/>
  <c r="BP189" i="10"/>
  <c r="BO189" i="10"/>
  <c r="BN189" i="10"/>
  <c r="BM189" i="10"/>
  <c r="BL189" i="10"/>
  <c r="BK189" i="10"/>
  <c r="BJ189" i="10"/>
  <c r="BI189" i="10"/>
  <c r="BH189" i="10"/>
  <c r="BG189" i="10"/>
  <c r="BF189" i="10"/>
  <c r="BE189" i="10"/>
  <c r="BD189" i="10"/>
  <c r="BC189" i="10"/>
  <c r="BB189" i="10"/>
  <c r="BA189" i="10"/>
  <c r="AZ189" i="10"/>
  <c r="AY189" i="10"/>
  <c r="AX189" i="10"/>
  <c r="AW189" i="10"/>
  <c r="AV189" i="10"/>
  <c r="AU189" i="10"/>
  <c r="AT189" i="10"/>
  <c r="AS189" i="10"/>
  <c r="AR189" i="10"/>
  <c r="AQ189" i="10"/>
  <c r="AP189" i="10"/>
  <c r="AO189" i="10"/>
  <c r="AN189" i="10"/>
  <c r="AM189" i="10"/>
  <c r="AL189" i="10"/>
  <c r="AK189" i="10"/>
  <c r="AJ189" i="10"/>
  <c r="AI189" i="10"/>
  <c r="AH189" i="10"/>
  <c r="AG189" i="10"/>
  <c r="AF189" i="10"/>
  <c r="AE189" i="10"/>
  <c r="AD189" i="10"/>
  <c r="AC189" i="10"/>
  <c r="AB189" i="10"/>
  <c r="AA189" i="10"/>
  <c r="Z189" i="10"/>
  <c r="Y189" i="10"/>
  <c r="X189" i="10"/>
  <c r="W189" i="10"/>
  <c r="V189" i="10"/>
  <c r="U189" i="10"/>
  <c r="T189" i="10"/>
  <c r="S189" i="10"/>
  <c r="R189" i="10"/>
  <c r="Q189" i="10"/>
  <c r="P189" i="10"/>
  <c r="O189" i="10"/>
  <c r="N189" i="10"/>
  <c r="M189" i="10"/>
  <c r="L189" i="10"/>
  <c r="K189" i="10"/>
  <c r="J189" i="10"/>
  <c r="I189" i="10"/>
  <c r="H189" i="10"/>
  <c r="G189" i="10"/>
  <c r="F189" i="10"/>
  <c r="E189" i="10"/>
  <c r="CA188" i="10"/>
  <c r="BZ188" i="10"/>
  <c r="BY188" i="10"/>
  <c r="BX188" i="10"/>
  <c r="BW188" i="10"/>
  <c r="BV188" i="10"/>
  <c r="BU188" i="10"/>
  <c r="BT188" i="10"/>
  <c r="BS188" i="10"/>
  <c r="BR188" i="10"/>
  <c r="BQ188" i="10"/>
  <c r="BP188" i="10"/>
  <c r="BO188" i="10"/>
  <c r="BN188" i="10"/>
  <c r="BM188" i="10"/>
  <c r="BL188" i="10"/>
  <c r="BK188" i="10"/>
  <c r="BJ188" i="10"/>
  <c r="BI188" i="10"/>
  <c r="BH188" i="10"/>
  <c r="BG188" i="10"/>
  <c r="BF188" i="10"/>
  <c r="BE188" i="10"/>
  <c r="BD188" i="10"/>
  <c r="BC188" i="10"/>
  <c r="BB188" i="10"/>
  <c r="BA188" i="10"/>
  <c r="AZ188" i="10"/>
  <c r="AY188" i="10"/>
  <c r="AX188" i="10"/>
  <c r="AW188" i="10"/>
  <c r="AV188" i="10"/>
  <c r="AU188" i="10"/>
  <c r="AT188" i="10"/>
  <c r="AS188" i="10"/>
  <c r="AR188" i="10"/>
  <c r="AQ188" i="10"/>
  <c r="AP188" i="10"/>
  <c r="AO188" i="10"/>
  <c r="AN188" i="10"/>
  <c r="AM188" i="10"/>
  <c r="AL188" i="10"/>
  <c r="AK188" i="10"/>
  <c r="AJ188" i="10"/>
  <c r="AI188" i="10"/>
  <c r="AH188" i="10"/>
  <c r="AG188" i="10"/>
  <c r="AF188" i="10"/>
  <c r="AE188" i="10"/>
  <c r="AD188" i="10"/>
  <c r="AC188" i="10"/>
  <c r="AB188" i="10"/>
  <c r="AA188" i="10"/>
  <c r="Z188" i="10"/>
  <c r="Y188" i="10"/>
  <c r="X188" i="10"/>
  <c r="W188" i="10"/>
  <c r="V188" i="10"/>
  <c r="U188" i="10"/>
  <c r="T188" i="10"/>
  <c r="S188" i="10"/>
  <c r="R188" i="10"/>
  <c r="Q188" i="10"/>
  <c r="P188" i="10"/>
  <c r="O188" i="10"/>
  <c r="N188" i="10"/>
  <c r="M188" i="10"/>
  <c r="L188" i="10"/>
  <c r="K188" i="10"/>
  <c r="J188" i="10"/>
  <c r="I188" i="10"/>
  <c r="H188" i="10"/>
  <c r="G188" i="10"/>
  <c r="F188" i="10"/>
  <c r="E188" i="10"/>
  <c r="CA187" i="10"/>
  <c r="BZ187" i="10"/>
  <c r="BY187" i="10"/>
  <c r="BX187" i="10"/>
  <c r="BW187" i="10"/>
  <c r="BV187" i="10"/>
  <c r="BU187" i="10"/>
  <c r="BT187" i="10"/>
  <c r="BS187" i="10"/>
  <c r="BR187" i="10"/>
  <c r="BQ187" i="10"/>
  <c r="BP187" i="10"/>
  <c r="BO187" i="10"/>
  <c r="BN187" i="10"/>
  <c r="BM187" i="10"/>
  <c r="BL187" i="10"/>
  <c r="BK187" i="10"/>
  <c r="BJ187" i="10"/>
  <c r="BI187" i="10"/>
  <c r="BH187" i="10"/>
  <c r="BG187" i="10"/>
  <c r="BF187" i="10"/>
  <c r="BE187" i="10"/>
  <c r="BD187" i="10"/>
  <c r="BC187" i="10"/>
  <c r="BB187" i="10"/>
  <c r="BA187" i="10"/>
  <c r="AZ187" i="10"/>
  <c r="AY187" i="10"/>
  <c r="AX187" i="10"/>
  <c r="AW187" i="10"/>
  <c r="AV187" i="10"/>
  <c r="AU187" i="10"/>
  <c r="AT187" i="10"/>
  <c r="AS187" i="10"/>
  <c r="AR187" i="10"/>
  <c r="AQ187" i="10"/>
  <c r="AP187" i="10"/>
  <c r="AO187" i="10"/>
  <c r="AN187" i="10"/>
  <c r="AM187" i="10"/>
  <c r="AL187" i="10"/>
  <c r="AK187" i="10"/>
  <c r="AJ187" i="10"/>
  <c r="AI187" i="10"/>
  <c r="AH187" i="10"/>
  <c r="AG187" i="10"/>
  <c r="AF187" i="10"/>
  <c r="AE187" i="10"/>
  <c r="AD187" i="10"/>
  <c r="AC187" i="10"/>
  <c r="AB187" i="10"/>
  <c r="AA187" i="10"/>
  <c r="Z187" i="10"/>
  <c r="Y187" i="10"/>
  <c r="X187" i="10"/>
  <c r="W187" i="10"/>
  <c r="V187" i="10"/>
  <c r="U187" i="10"/>
  <c r="T187" i="10"/>
  <c r="S187" i="10"/>
  <c r="R187" i="10"/>
  <c r="Q187" i="10"/>
  <c r="P187" i="10"/>
  <c r="O187" i="10"/>
  <c r="N187" i="10"/>
  <c r="M187" i="10"/>
  <c r="L187" i="10"/>
  <c r="K187" i="10"/>
  <c r="J187" i="10"/>
  <c r="I187" i="10"/>
  <c r="H187" i="10"/>
  <c r="G187" i="10"/>
  <c r="F187" i="10"/>
  <c r="E187" i="10"/>
  <c r="CA186" i="10"/>
  <c r="BZ186" i="10"/>
  <c r="BY186" i="10"/>
  <c r="BX186" i="10"/>
  <c r="BW186" i="10"/>
  <c r="BV186" i="10"/>
  <c r="BU186" i="10"/>
  <c r="BT186" i="10"/>
  <c r="BS186" i="10"/>
  <c r="BR186" i="10"/>
  <c r="BQ186" i="10"/>
  <c r="BP186" i="10"/>
  <c r="BO186" i="10"/>
  <c r="BN186" i="10"/>
  <c r="BM186" i="10"/>
  <c r="BL186" i="10"/>
  <c r="BK186" i="10"/>
  <c r="BJ186" i="10"/>
  <c r="BI186" i="10"/>
  <c r="BH186" i="10"/>
  <c r="BG186" i="10"/>
  <c r="BF186" i="10"/>
  <c r="BE186" i="10"/>
  <c r="BD186" i="10"/>
  <c r="BC186" i="10"/>
  <c r="BB186" i="10"/>
  <c r="BA186" i="10"/>
  <c r="AZ186" i="10"/>
  <c r="AY186" i="10"/>
  <c r="AX186" i="10"/>
  <c r="AW186" i="10"/>
  <c r="AV186" i="10"/>
  <c r="AU186" i="10"/>
  <c r="AT186" i="10"/>
  <c r="AS186" i="10"/>
  <c r="AR186" i="10"/>
  <c r="AQ186" i="10"/>
  <c r="AP186" i="10"/>
  <c r="AO186" i="10"/>
  <c r="AN186" i="10"/>
  <c r="AM186" i="10"/>
  <c r="AL186" i="10"/>
  <c r="AK186" i="10"/>
  <c r="AJ186" i="10"/>
  <c r="AI186" i="10"/>
  <c r="AH186" i="10"/>
  <c r="AG186" i="10"/>
  <c r="AF186" i="10"/>
  <c r="AE186" i="10"/>
  <c r="AD186" i="10"/>
  <c r="AC186" i="10"/>
  <c r="AB186" i="10"/>
  <c r="AA186" i="10"/>
  <c r="Z186" i="10"/>
  <c r="Y186" i="10"/>
  <c r="X186" i="10"/>
  <c r="W186" i="10"/>
  <c r="V186" i="10"/>
  <c r="U186" i="10"/>
  <c r="T186" i="10"/>
  <c r="S186" i="10"/>
  <c r="R186" i="10"/>
  <c r="Q186" i="10"/>
  <c r="P186" i="10"/>
  <c r="O186" i="10"/>
  <c r="N186" i="10"/>
  <c r="M186" i="10"/>
  <c r="L186" i="10"/>
  <c r="K186" i="10"/>
  <c r="J186" i="10"/>
  <c r="I186" i="10"/>
  <c r="H186" i="10"/>
  <c r="G186" i="10"/>
  <c r="F186" i="10"/>
  <c r="E186" i="10"/>
  <c r="CA185" i="10"/>
  <c r="BZ185" i="10"/>
  <c r="BY185" i="10"/>
  <c r="BX185" i="10"/>
  <c r="BW185" i="10"/>
  <c r="BV185" i="10"/>
  <c r="BU185" i="10"/>
  <c r="BT185" i="10"/>
  <c r="BS185" i="10"/>
  <c r="BR185" i="10"/>
  <c r="BQ185" i="10"/>
  <c r="BP185" i="10"/>
  <c r="BO185" i="10"/>
  <c r="BN185" i="10"/>
  <c r="BM185" i="10"/>
  <c r="BL185" i="10"/>
  <c r="BK185" i="10"/>
  <c r="BJ185" i="10"/>
  <c r="BI185" i="10"/>
  <c r="BH185" i="10"/>
  <c r="BG185" i="10"/>
  <c r="BF185" i="10"/>
  <c r="BE185" i="10"/>
  <c r="BD185" i="10"/>
  <c r="BC185" i="10"/>
  <c r="BB185" i="10"/>
  <c r="BA185" i="10"/>
  <c r="AZ185" i="10"/>
  <c r="AY185" i="10"/>
  <c r="AX185" i="10"/>
  <c r="AW185" i="10"/>
  <c r="AV185" i="10"/>
  <c r="AU185" i="10"/>
  <c r="AT185" i="10"/>
  <c r="AS185" i="10"/>
  <c r="AR185" i="10"/>
  <c r="AQ185" i="10"/>
  <c r="AP185" i="10"/>
  <c r="AO185" i="10"/>
  <c r="AN185" i="10"/>
  <c r="AM185" i="10"/>
  <c r="AL185" i="10"/>
  <c r="AK185" i="10"/>
  <c r="AJ185" i="10"/>
  <c r="AI185" i="10"/>
  <c r="AH185" i="10"/>
  <c r="AG185" i="10"/>
  <c r="AF185" i="10"/>
  <c r="AE185" i="10"/>
  <c r="AD185" i="10"/>
  <c r="AC185" i="10"/>
  <c r="AB185" i="10"/>
  <c r="AA185" i="10"/>
  <c r="Z185" i="10"/>
  <c r="Y185" i="10"/>
  <c r="X185" i="10"/>
  <c r="W185" i="10"/>
  <c r="V185" i="10"/>
  <c r="U185" i="10"/>
  <c r="T185" i="10"/>
  <c r="S185" i="10"/>
  <c r="R185" i="10"/>
  <c r="Q185" i="10"/>
  <c r="P185" i="10"/>
  <c r="O185" i="10"/>
  <c r="N185" i="10"/>
  <c r="M185" i="10"/>
  <c r="L185" i="10"/>
  <c r="K185" i="10"/>
  <c r="J185" i="10"/>
  <c r="I185" i="10"/>
  <c r="H185" i="10"/>
  <c r="G185" i="10"/>
  <c r="F185" i="10"/>
  <c r="E185" i="10"/>
  <c r="CA184" i="10"/>
  <c r="BZ184" i="10"/>
  <c r="BY184" i="10"/>
  <c r="BX184" i="10"/>
  <c r="BW184" i="10"/>
  <c r="BV184" i="10"/>
  <c r="BU184" i="10"/>
  <c r="BT184" i="10"/>
  <c r="BS184" i="10"/>
  <c r="BR184" i="10"/>
  <c r="BQ184" i="10"/>
  <c r="BP184" i="10"/>
  <c r="BO184" i="10"/>
  <c r="BN184" i="10"/>
  <c r="BM184" i="10"/>
  <c r="BL184" i="10"/>
  <c r="BK184" i="10"/>
  <c r="BJ184" i="10"/>
  <c r="BI184" i="10"/>
  <c r="BH184" i="10"/>
  <c r="BG184" i="10"/>
  <c r="BF184" i="10"/>
  <c r="BE184" i="10"/>
  <c r="BD184" i="10"/>
  <c r="BC184" i="10"/>
  <c r="BB184" i="10"/>
  <c r="BA184" i="10"/>
  <c r="AZ184" i="10"/>
  <c r="AY184" i="10"/>
  <c r="AX184" i="10"/>
  <c r="AW184" i="10"/>
  <c r="AV184" i="10"/>
  <c r="AU184" i="10"/>
  <c r="AT184" i="10"/>
  <c r="AS184" i="10"/>
  <c r="AR184" i="10"/>
  <c r="AQ184" i="10"/>
  <c r="AP184" i="10"/>
  <c r="AO184" i="10"/>
  <c r="AN184" i="10"/>
  <c r="AM184" i="10"/>
  <c r="AL184" i="10"/>
  <c r="AK184" i="10"/>
  <c r="AJ184" i="10"/>
  <c r="AI184" i="10"/>
  <c r="AH184" i="10"/>
  <c r="AG184" i="10"/>
  <c r="AF184" i="10"/>
  <c r="AE184" i="10"/>
  <c r="AD184" i="10"/>
  <c r="AC184" i="10"/>
  <c r="AB184" i="10"/>
  <c r="AA184" i="10"/>
  <c r="Z184" i="10"/>
  <c r="Y184" i="10"/>
  <c r="X184" i="10"/>
  <c r="W184" i="10"/>
  <c r="V184" i="10"/>
  <c r="U184" i="10"/>
  <c r="T184" i="10"/>
  <c r="S184" i="10"/>
  <c r="R184" i="10"/>
  <c r="Q184" i="10"/>
  <c r="P184" i="10"/>
  <c r="O184" i="10"/>
  <c r="N184" i="10"/>
  <c r="M184" i="10"/>
  <c r="L184" i="10"/>
  <c r="K184" i="10"/>
  <c r="J184" i="10"/>
  <c r="I184" i="10"/>
  <c r="H184" i="10"/>
  <c r="G184" i="10"/>
  <c r="F184" i="10"/>
  <c r="E184" i="10"/>
  <c r="CA183" i="10"/>
  <c r="BZ183" i="10"/>
  <c r="BY183" i="10"/>
  <c r="BX183" i="10"/>
  <c r="BW183" i="10"/>
  <c r="BV183" i="10"/>
  <c r="BU183" i="10"/>
  <c r="BT183" i="10"/>
  <c r="BS183" i="10"/>
  <c r="BR183" i="10"/>
  <c r="BQ183" i="10"/>
  <c r="BP183" i="10"/>
  <c r="BO183" i="10"/>
  <c r="BN183" i="10"/>
  <c r="BM183" i="10"/>
  <c r="BL183" i="10"/>
  <c r="BK183" i="10"/>
  <c r="BJ183" i="10"/>
  <c r="BI183" i="10"/>
  <c r="BH183" i="10"/>
  <c r="BG183" i="10"/>
  <c r="BF183" i="10"/>
  <c r="BE183" i="10"/>
  <c r="BD183" i="10"/>
  <c r="BC183" i="10"/>
  <c r="BB183" i="10"/>
  <c r="BA183" i="10"/>
  <c r="AZ183" i="10"/>
  <c r="AY183" i="10"/>
  <c r="AX183" i="10"/>
  <c r="AW183" i="10"/>
  <c r="AV183" i="10"/>
  <c r="AU183" i="10"/>
  <c r="AT183" i="10"/>
  <c r="AS183" i="10"/>
  <c r="AR183" i="10"/>
  <c r="AQ183" i="10"/>
  <c r="AP183" i="10"/>
  <c r="AO183" i="10"/>
  <c r="AN183" i="10"/>
  <c r="AM183" i="10"/>
  <c r="AL183" i="10"/>
  <c r="AK183" i="10"/>
  <c r="AJ183" i="10"/>
  <c r="AI183" i="10"/>
  <c r="AH183" i="10"/>
  <c r="AG183" i="10"/>
  <c r="AF183" i="10"/>
  <c r="AE183" i="10"/>
  <c r="AD183" i="10"/>
  <c r="AC183" i="10"/>
  <c r="AB183" i="10"/>
  <c r="AA183" i="10"/>
  <c r="Z183" i="10"/>
  <c r="Y183" i="10"/>
  <c r="X183" i="10"/>
  <c r="W183" i="10"/>
  <c r="V183" i="10"/>
  <c r="U183" i="10"/>
  <c r="T183" i="10"/>
  <c r="S183" i="10"/>
  <c r="R183" i="10"/>
  <c r="Q183" i="10"/>
  <c r="P183" i="10"/>
  <c r="O183" i="10"/>
  <c r="N183" i="10"/>
  <c r="M183" i="10"/>
  <c r="L183" i="10"/>
  <c r="K183" i="10"/>
  <c r="J183" i="10"/>
  <c r="I183" i="10"/>
  <c r="H183" i="10"/>
  <c r="G183" i="10"/>
  <c r="F183" i="10"/>
  <c r="E183" i="10"/>
  <c r="CA182" i="10"/>
  <c r="BZ182" i="10"/>
  <c r="BY182" i="10"/>
  <c r="BX182" i="10"/>
  <c r="BW182" i="10"/>
  <c r="BV182" i="10"/>
  <c r="BU182" i="10"/>
  <c r="BT182" i="10"/>
  <c r="BS182" i="10"/>
  <c r="BR182" i="10"/>
  <c r="BQ182" i="10"/>
  <c r="BP182" i="10"/>
  <c r="BO182" i="10"/>
  <c r="BN182" i="10"/>
  <c r="BM182" i="10"/>
  <c r="BL182" i="10"/>
  <c r="BK182" i="10"/>
  <c r="BJ182" i="10"/>
  <c r="BI182" i="10"/>
  <c r="BH182" i="10"/>
  <c r="BG182" i="10"/>
  <c r="BF182" i="10"/>
  <c r="BE182" i="10"/>
  <c r="BD182" i="10"/>
  <c r="BC182" i="10"/>
  <c r="BB182" i="10"/>
  <c r="BA182" i="10"/>
  <c r="AZ182" i="10"/>
  <c r="AY182" i="10"/>
  <c r="AX182" i="10"/>
  <c r="AW182" i="10"/>
  <c r="AV182" i="10"/>
  <c r="AU182" i="10"/>
  <c r="AT182" i="10"/>
  <c r="AS182" i="10"/>
  <c r="AR182" i="10"/>
  <c r="AQ182" i="10"/>
  <c r="AP182" i="10"/>
  <c r="AO182" i="10"/>
  <c r="AN182" i="10"/>
  <c r="AM182" i="10"/>
  <c r="AL182" i="10"/>
  <c r="AK182" i="10"/>
  <c r="AJ182" i="10"/>
  <c r="AI182" i="10"/>
  <c r="AH182" i="10"/>
  <c r="AG182" i="10"/>
  <c r="AF182" i="10"/>
  <c r="AE182" i="10"/>
  <c r="AD182" i="10"/>
  <c r="AC182" i="10"/>
  <c r="AB182" i="10"/>
  <c r="AA182" i="10"/>
  <c r="Z182" i="10"/>
  <c r="Y182" i="10"/>
  <c r="X182" i="10"/>
  <c r="W182" i="10"/>
  <c r="V182" i="10"/>
  <c r="U182" i="10"/>
  <c r="T182" i="10"/>
  <c r="S182" i="10"/>
  <c r="R182" i="10"/>
  <c r="Q182" i="10"/>
  <c r="P182" i="10"/>
  <c r="O182" i="10"/>
  <c r="N182" i="10"/>
  <c r="M182" i="10"/>
  <c r="L182" i="10"/>
  <c r="K182" i="10"/>
  <c r="J182" i="10"/>
  <c r="I182" i="10"/>
  <c r="H182" i="10"/>
  <c r="G182" i="10"/>
  <c r="F182" i="10"/>
  <c r="E182" i="10"/>
  <c r="CA181" i="10"/>
  <c r="BZ181" i="10"/>
  <c r="BY181" i="10"/>
  <c r="BX181" i="10"/>
  <c r="BW181" i="10"/>
  <c r="BV181" i="10"/>
  <c r="BU181" i="10"/>
  <c r="BT181" i="10"/>
  <c r="BS181" i="10"/>
  <c r="BR181" i="10"/>
  <c r="BQ181" i="10"/>
  <c r="BP181" i="10"/>
  <c r="BO181" i="10"/>
  <c r="BN181" i="10"/>
  <c r="BM181" i="10"/>
  <c r="BL181" i="10"/>
  <c r="BK181" i="10"/>
  <c r="BJ181" i="10"/>
  <c r="BI181" i="10"/>
  <c r="BH181" i="10"/>
  <c r="BG181" i="10"/>
  <c r="BF181" i="10"/>
  <c r="BE181" i="10"/>
  <c r="BD181" i="10"/>
  <c r="BC181" i="10"/>
  <c r="BB181" i="10"/>
  <c r="BA181" i="10"/>
  <c r="AZ181" i="10"/>
  <c r="AY181" i="10"/>
  <c r="AX181" i="10"/>
  <c r="AW181" i="10"/>
  <c r="AV181" i="10"/>
  <c r="AU181" i="10"/>
  <c r="AT181" i="10"/>
  <c r="AS181" i="10"/>
  <c r="AR181" i="10"/>
  <c r="AQ181" i="10"/>
  <c r="AP181" i="10"/>
  <c r="AO181" i="10"/>
  <c r="AN181" i="10"/>
  <c r="AM181" i="10"/>
  <c r="AL181" i="10"/>
  <c r="AK181" i="10"/>
  <c r="AJ181" i="10"/>
  <c r="AI181" i="10"/>
  <c r="AH181" i="10"/>
  <c r="AG181" i="10"/>
  <c r="AF181" i="10"/>
  <c r="AE181" i="10"/>
  <c r="AD181" i="10"/>
  <c r="AC181" i="10"/>
  <c r="AB181" i="10"/>
  <c r="AA181" i="10"/>
  <c r="Z181" i="10"/>
  <c r="Y181" i="10"/>
  <c r="X181" i="10"/>
  <c r="W181" i="10"/>
  <c r="V181" i="10"/>
  <c r="U181" i="10"/>
  <c r="T181" i="10"/>
  <c r="S181" i="10"/>
  <c r="R181" i="10"/>
  <c r="Q181" i="10"/>
  <c r="P181" i="10"/>
  <c r="O181" i="10"/>
  <c r="N181" i="10"/>
  <c r="M181" i="10"/>
  <c r="L181" i="10"/>
  <c r="K181" i="10"/>
  <c r="J181" i="10"/>
  <c r="I181" i="10"/>
  <c r="H181" i="10"/>
  <c r="G181" i="10"/>
  <c r="F181" i="10"/>
  <c r="E181" i="10"/>
  <c r="CA180" i="10"/>
  <c r="BZ180" i="10"/>
  <c r="BY180" i="10"/>
  <c r="BX180" i="10"/>
  <c r="BW180" i="10"/>
  <c r="BV180" i="10"/>
  <c r="BU180" i="10"/>
  <c r="BT180" i="10"/>
  <c r="BS180" i="10"/>
  <c r="BR180" i="10"/>
  <c r="BQ180" i="10"/>
  <c r="BP180" i="10"/>
  <c r="BO180" i="10"/>
  <c r="BN180" i="10"/>
  <c r="BM180" i="10"/>
  <c r="BL180" i="10"/>
  <c r="BK180" i="10"/>
  <c r="BJ180" i="10"/>
  <c r="BI180" i="10"/>
  <c r="BH180" i="10"/>
  <c r="BG180" i="10"/>
  <c r="BF180" i="10"/>
  <c r="BE180" i="10"/>
  <c r="BD180" i="10"/>
  <c r="BC180" i="10"/>
  <c r="BB180" i="10"/>
  <c r="BA180" i="10"/>
  <c r="AZ180" i="10"/>
  <c r="AY180" i="10"/>
  <c r="AX180" i="10"/>
  <c r="AW180" i="10"/>
  <c r="AV180" i="10"/>
  <c r="AU180" i="10"/>
  <c r="AT180" i="10"/>
  <c r="AS180" i="10"/>
  <c r="AR180" i="10"/>
  <c r="AQ180" i="10"/>
  <c r="AP180" i="10"/>
  <c r="AO180" i="10"/>
  <c r="AN180" i="10"/>
  <c r="AM180" i="10"/>
  <c r="AL180" i="10"/>
  <c r="AK180" i="10"/>
  <c r="AJ180" i="10"/>
  <c r="AI180" i="10"/>
  <c r="AH180" i="10"/>
  <c r="AG180" i="10"/>
  <c r="AF180" i="10"/>
  <c r="AE180" i="10"/>
  <c r="AD180" i="10"/>
  <c r="AC180" i="10"/>
  <c r="AB180" i="10"/>
  <c r="AA180" i="10"/>
  <c r="Z180" i="10"/>
  <c r="Y180" i="10"/>
  <c r="X180" i="10"/>
  <c r="W180" i="10"/>
  <c r="V180" i="10"/>
  <c r="U180" i="10"/>
  <c r="T180" i="10"/>
  <c r="S180" i="10"/>
  <c r="R180" i="10"/>
  <c r="Q180" i="10"/>
  <c r="P180" i="10"/>
  <c r="O180" i="10"/>
  <c r="N180" i="10"/>
  <c r="M180" i="10"/>
  <c r="L180" i="10"/>
  <c r="K180" i="10"/>
  <c r="J180" i="10"/>
  <c r="I180" i="10"/>
  <c r="H180" i="10"/>
  <c r="G180" i="10"/>
  <c r="F180" i="10"/>
  <c r="E180" i="10"/>
  <c r="CA179" i="10"/>
  <c r="BZ179" i="10"/>
  <c r="BY179" i="10"/>
  <c r="BX179" i="10"/>
  <c r="BW179" i="10"/>
  <c r="BV179" i="10"/>
  <c r="BU179" i="10"/>
  <c r="BT179" i="10"/>
  <c r="BS179" i="10"/>
  <c r="BR179" i="10"/>
  <c r="BQ179" i="10"/>
  <c r="BP179" i="10"/>
  <c r="BO179" i="10"/>
  <c r="BN179" i="10"/>
  <c r="BM179" i="10"/>
  <c r="BL179" i="10"/>
  <c r="BK179" i="10"/>
  <c r="BJ179" i="10"/>
  <c r="BI179" i="10"/>
  <c r="BH179" i="10"/>
  <c r="BG179" i="10"/>
  <c r="BF179" i="10"/>
  <c r="BE179" i="10"/>
  <c r="BD179" i="10"/>
  <c r="BC179" i="10"/>
  <c r="BB179" i="10"/>
  <c r="BA179" i="10"/>
  <c r="AZ179" i="10"/>
  <c r="AY179" i="10"/>
  <c r="AX179" i="10"/>
  <c r="AW179" i="10"/>
  <c r="AV179" i="10"/>
  <c r="AU179" i="10"/>
  <c r="AT179" i="10"/>
  <c r="AS179" i="10"/>
  <c r="AR179" i="10"/>
  <c r="AQ179" i="10"/>
  <c r="AP179" i="10"/>
  <c r="AO179" i="10"/>
  <c r="AN179" i="10"/>
  <c r="AM179" i="10"/>
  <c r="AL179" i="10"/>
  <c r="AK179" i="10"/>
  <c r="AJ179" i="10"/>
  <c r="AI179" i="10"/>
  <c r="AH179" i="10"/>
  <c r="AG179" i="10"/>
  <c r="AF179" i="10"/>
  <c r="AE179" i="10"/>
  <c r="AD179" i="10"/>
  <c r="AC179" i="10"/>
  <c r="AB179" i="10"/>
  <c r="AA179" i="10"/>
  <c r="Z179" i="10"/>
  <c r="Y179" i="10"/>
  <c r="X179" i="10"/>
  <c r="W179" i="10"/>
  <c r="V179" i="10"/>
  <c r="U179" i="10"/>
  <c r="T179" i="10"/>
  <c r="S179" i="10"/>
  <c r="R179" i="10"/>
  <c r="Q179" i="10"/>
  <c r="P179" i="10"/>
  <c r="O179" i="10"/>
  <c r="N179" i="10"/>
  <c r="M179" i="10"/>
  <c r="L179" i="10"/>
  <c r="K179" i="10"/>
  <c r="J179" i="10"/>
  <c r="I179" i="10"/>
  <c r="H179" i="10"/>
  <c r="G179" i="10"/>
  <c r="F179" i="10"/>
  <c r="E179" i="10"/>
  <c r="CA178" i="10"/>
  <c r="BZ178" i="10"/>
  <c r="BY178" i="10"/>
  <c r="BX178" i="10"/>
  <c r="BW178" i="10"/>
  <c r="BV178" i="10"/>
  <c r="BU178" i="10"/>
  <c r="BT178" i="10"/>
  <c r="BS178" i="10"/>
  <c r="BR178" i="10"/>
  <c r="BQ178" i="10"/>
  <c r="BP178" i="10"/>
  <c r="BO178" i="10"/>
  <c r="BN178" i="10"/>
  <c r="BM178" i="10"/>
  <c r="BL178" i="10"/>
  <c r="BK178" i="10"/>
  <c r="BJ178" i="10"/>
  <c r="BI178" i="10"/>
  <c r="BH178" i="10"/>
  <c r="BG178" i="10"/>
  <c r="BF178" i="10"/>
  <c r="BE178" i="10"/>
  <c r="BD178" i="10"/>
  <c r="BC178" i="10"/>
  <c r="BB178" i="10"/>
  <c r="BA178" i="10"/>
  <c r="AZ178" i="10"/>
  <c r="AY178" i="10"/>
  <c r="AX178" i="10"/>
  <c r="AW178" i="10"/>
  <c r="AV178" i="10"/>
  <c r="AU178" i="10"/>
  <c r="AT178" i="10"/>
  <c r="AS178" i="10"/>
  <c r="AR178" i="10"/>
  <c r="AQ178" i="10"/>
  <c r="AP178" i="10"/>
  <c r="AO178" i="10"/>
  <c r="AN178" i="10"/>
  <c r="AM178" i="10"/>
  <c r="AL178" i="10"/>
  <c r="AK178" i="10"/>
  <c r="AJ178" i="10"/>
  <c r="AI178" i="10"/>
  <c r="AH178" i="10"/>
  <c r="AG178" i="10"/>
  <c r="AF178" i="10"/>
  <c r="AE178" i="10"/>
  <c r="AD178" i="10"/>
  <c r="AC178" i="10"/>
  <c r="AB178" i="10"/>
  <c r="AA178" i="10"/>
  <c r="Z178" i="10"/>
  <c r="Y178" i="10"/>
  <c r="X178" i="10"/>
  <c r="W178" i="10"/>
  <c r="V178" i="10"/>
  <c r="U178" i="10"/>
  <c r="T178" i="10"/>
  <c r="S178" i="10"/>
  <c r="R178" i="10"/>
  <c r="Q178" i="10"/>
  <c r="P178" i="10"/>
  <c r="O178" i="10"/>
  <c r="N178" i="10"/>
  <c r="M178" i="10"/>
  <c r="L178" i="10"/>
  <c r="K178" i="10"/>
  <c r="J178" i="10"/>
  <c r="I178" i="10"/>
  <c r="H178" i="10"/>
  <c r="G178" i="10"/>
  <c r="F178" i="10"/>
  <c r="E178" i="10"/>
  <c r="CA177" i="10"/>
  <c r="BZ177" i="10"/>
  <c r="BY177" i="10"/>
  <c r="BX177" i="10"/>
  <c r="BW177" i="10"/>
  <c r="BV177" i="10"/>
  <c r="BU177" i="10"/>
  <c r="BT177" i="10"/>
  <c r="BS177" i="10"/>
  <c r="BR177" i="10"/>
  <c r="BQ177" i="10"/>
  <c r="BP177" i="10"/>
  <c r="BO177" i="10"/>
  <c r="BN177" i="10"/>
  <c r="BM177" i="10"/>
  <c r="BL177" i="10"/>
  <c r="BK177" i="10"/>
  <c r="BJ177" i="10"/>
  <c r="BI177" i="10"/>
  <c r="BH177" i="10"/>
  <c r="BG177" i="10"/>
  <c r="BF177" i="10"/>
  <c r="BE177" i="10"/>
  <c r="BD177" i="10"/>
  <c r="BC177" i="10"/>
  <c r="BB177" i="10"/>
  <c r="BA177" i="10"/>
  <c r="AZ177" i="10"/>
  <c r="AY177" i="10"/>
  <c r="AX177" i="10"/>
  <c r="AW177" i="10"/>
  <c r="AV177" i="10"/>
  <c r="AU177" i="10"/>
  <c r="AT177" i="10"/>
  <c r="AS177" i="10"/>
  <c r="AR177" i="10"/>
  <c r="AQ177" i="10"/>
  <c r="AP177" i="10"/>
  <c r="AO177" i="10"/>
  <c r="AN177" i="10"/>
  <c r="AM177" i="10"/>
  <c r="AL177" i="10"/>
  <c r="AK177" i="10"/>
  <c r="AJ177" i="10"/>
  <c r="AI177" i="10"/>
  <c r="AH177" i="10"/>
  <c r="AG177" i="10"/>
  <c r="AF177" i="10"/>
  <c r="AE177" i="10"/>
  <c r="AD177" i="10"/>
  <c r="AC177" i="10"/>
  <c r="AB177" i="10"/>
  <c r="AA177" i="10"/>
  <c r="Z177" i="10"/>
  <c r="Y177" i="10"/>
  <c r="X177" i="10"/>
  <c r="W177" i="10"/>
  <c r="V177" i="10"/>
  <c r="U177" i="10"/>
  <c r="T177" i="10"/>
  <c r="S177" i="10"/>
  <c r="R177" i="10"/>
  <c r="Q177" i="10"/>
  <c r="P177" i="10"/>
  <c r="O177" i="10"/>
  <c r="N177" i="10"/>
  <c r="M177" i="10"/>
  <c r="L177" i="10"/>
  <c r="K177" i="10"/>
  <c r="J177" i="10"/>
  <c r="I177" i="10"/>
  <c r="H177" i="10"/>
  <c r="G177" i="10"/>
  <c r="F177" i="10"/>
  <c r="E177" i="10"/>
  <c r="CA176" i="10"/>
  <c r="BZ176" i="10"/>
  <c r="BY176" i="10"/>
  <c r="BX176" i="10"/>
  <c r="BW176" i="10"/>
  <c r="BV176" i="10"/>
  <c r="BU176" i="10"/>
  <c r="BT176" i="10"/>
  <c r="BS176" i="10"/>
  <c r="BR176" i="10"/>
  <c r="BQ176" i="10"/>
  <c r="BP176" i="10"/>
  <c r="BO176" i="10"/>
  <c r="BN176" i="10"/>
  <c r="BM176" i="10"/>
  <c r="BL176" i="10"/>
  <c r="BK176" i="10"/>
  <c r="BJ176" i="10"/>
  <c r="BI176" i="10"/>
  <c r="BH176" i="10"/>
  <c r="BG176" i="10"/>
  <c r="BF176" i="10"/>
  <c r="BE176" i="10"/>
  <c r="BD176" i="10"/>
  <c r="BC176" i="10"/>
  <c r="BB176" i="10"/>
  <c r="BA176" i="10"/>
  <c r="AZ176" i="10"/>
  <c r="AY176" i="10"/>
  <c r="AX176" i="10"/>
  <c r="AW176" i="10"/>
  <c r="AV176" i="10"/>
  <c r="AU176" i="10"/>
  <c r="AT176" i="10"/>
  <c r="AS176" i="10"/>
  <c r="AR176" i="10"/>
  <c r="AQ176" i="10"/>
  <c r="AP176" i="10"/>
  <c r="AO176" i="10"/>
  <c r="AN176" i="10"/>
  <c r="AM176" i="10"/>
  <c r="AL176" i="10"/>
  <c r="AK176" i="10"/>
  <c r="AJ176" i="10"/>
  <c r="AI176" i="10"/>
  <c r="AH176" i="10"/>
  <c r="AG176" i="10"/>
  <c r="AF176" i="10"/>
  <c r="AE176" i="10"/>
  <c r="AD176" i="10"/>
  <c r="AC176" i="10"/>
  <c r="AB176" i="10"/>
  <c r="AA176" i="10"/>
  <c r="Z176" i="10"/>
  <c r="Y176" i="10"/>
  <c r="X176" i="10"/>
  <c r="W176" i="10"/>
  <c r="V176" i="10"/>
  <c r="U176" i="10"/>
  <c r="T176" i="10"/>
  <c r="S176" i="10"/>
  <c r="R176" i="10"/>
  <c r="Q176" i="10"/>
  <c r="P176" i="10"/>
  <c r="O176" i="10"/>
  <c r="N176" i="10"/>
  <c r="M176" i="10"/>
  <c r="L176" i="10"/>
  <c r="K176" i="10"/>
  <c r="J176" i="10"/>
  <c r="I176" i="10"/>
  <c r="H176" i="10"/>
  <c r="G176" i="10"/>
  <c r="F176" i="10"/>
  <c r="E176" i="10"/>
  <c r="CA175" i="10"/>
  <c r="BZ175" i="10"/>
  <c r="BY175" i="10"/>
  <c r="BX175" i="10"/>
  <c r="BW175" i="10"/>
  <c r="BV175" i="10"/>
  <c r="BU175" i="10"/>
  <c r="BT175" i="10"/>
  <c r="BS175" i="10"/>
  <c r="BR175" i="10"/>
  <c r="BQ175" i="10"/>
  <c r="BP175" i="10"/>
  <c r="BO175" i="10"/>
  <c r="BN175" i="10"/>
  <c r="BM175" i="10"/>
  <c r="BL175" i="10"/>
  <c r="BK175" i="10"/>
  <c r="BJ175" i="10"/>
  <c r="BI175" i="10"/>
  <c r="BH175" i="10"/>
  <c r="BG175" i="10"/>
  <c r="BF175" i="10"/>
  <c r="BE175" i="10"/>
  <c r="BD175" i="10"/>
  <c r="BC175" i="10"/>
  <c r="BB175" i="10"/>
  <c r="BA175" i="10"/>
  <c r="AZ175" i="10"/>
  <c r="AY175" i="10"/>
  <c r="AX175" i="10"/>
  <c r="AW175" i="10"/>
  <c r="AV175" i="10"/>
  <c r="AU175" i="10"/>
  <c r="AT175" i="10"/>
  <c r="AS175" i="10"/>
  <c r="AR175" i="10"/>
  <c r="AQ175" i="10"/>
  <c r="AP175" i="10"/>
  <c r="AO175" i="10"/>
  <c r="AN175" i="10"/>
  <c r="AM175" i="10"/>
  <c r="AL175" i="10"/>
  <c r="AK175" i="10"/>
  <c r="AJ175" i="10"/>
  <c r="AI175" i="10"/>
  <c r="AH175" i="10"/>
  <c r="AG175" i="10"/>
  <c r="AF175" i="10"/>
  <c r="AE175" i="10"/>
  <c r="AD175" i="10"/>
  <c r="AC175" i="10"/>
  <c r="AB175" i="10"/>
  <c r="AA175" i="10"/>
  <c r="Z175" i="10"/>
  <c r="Y175" i="10"/>
  <c r="X175" i="10"/>
  <c r="W175" i="10"/>
  <c r="V175" i="10"/>
  <c r="U175" i="10"/>
  <c r="T175" i="10"/>
  <c r="S175" i="10"/>
  <c r="R175" i="10"/>
  <c r="Q175" i="10"/>
  <c r="P175" i="10"/>
  <c r="O175" i="10"/>
  <c r="N175" i="10"/>
  <c r="M175" i="10"/>
  <c r="L175" i="10"/>
  <c r="K175" i="10"/>
  <c r="J175" i="10"/>
  <c r="I175" i="10"/>
  <c r="H175" i="10"/>
  <c r="G175" i="10"/>
  <c r="F175" i="10"/>
  <c r="E175" i="10"/>
  <c r="CA174" i="10"/>
  <c r="BZ174" i="10"/>
  <c r="BY174" i="10"/>
  <c r="BX174" i="10"/>
  <c r="BW174" i="10"/>
  <c r="BV174" i="10"/>
  <c r="BU174" i="10"/>
  <c r="BT174" i="10"/>
  <c r="BS174" i="10"/>
  <c r="BR174" i="10"/>
  <c r="BQ174" i="10"/>
  <c r="BP174" i="10"/>
  <c r="BO174" i="10"/>
  <c r="BN174" i="10"/>
  <c r="BM174" i="10"/>
  <c r="BL174" i="10"/>
  <c r="BK174" i="10"/>
  <c r="BJ174" i="10"/>
  <c r="BI174" i="10"/>
  <c r="BH174" i="10"/>
  <c r="BG174" i="10"/>
  <c r="BF174" i="10"/>
  <c r="BE174" i="10"/>
  <c r="BD174" i="10"/>
  <c r="BC174" i="10"/>
  <c r="BB174" i="10"/>
  <c r="BA174" i="10"/>
  <c r="AZ174" i="10"/>
  <c r="AY174" i="10"/>
  <c r="AX174" i="10"/>
  <c r="AW174" i="10"/>
  <c r="AV174" i="10"/>
  <c r="AU174" i="10"/>
  <c r="AT174" i="10"/>
  <c r="AS174" i="10"/>
  <c r="AR174" i="10"/>
  <c r="AQ174" i="10"/>
  <c r="AP174" i="10"/>
  <c r="AO174" i="10"/>
  <c r="AN174" i="10"/>
  <c r="AM174" i="10"/>
  <c r="AL174" i="10"/>
  <c r="AK174" i="10"/>
  <c r="AJ174" i="10"/>
  <c r="AI174" i="10"/>
  <c r="AH174" i="10"/>
  <c r="AG174" i="10"/>
  <c r="AF174" i="10"/>
  <c r="AE174" i="10"/>
  <c r="AD174" i="10"/>
  <c r="AC174" i="10"/>
  <c r="AB174" i="10"/>
  <c r="AA174" i="10"/>
  <c r="Z174" i="10"/>
  <c r="Y174" i="10"/>
  <c r="X174" i="10"/>
  <c r="W174" i="10"/>
  <c r="V174" i="10"/>
  <c r="U174" i="10"/>
  <c r="T174" i="10"/>
  <c r="S174" i="10"/>
  <c r="R174" i="10"/>
  <c r="Q174" i="10"/>
  <c r="P174" i="10"/>
  <c r="O174" i="10"/>
  <c r="N174" i="10"/>
  <c r="M174" i="10"/>
  <c r="L174" i="10"/>
  <c r="K174" i="10"/>
  <c r="J174" i="10"/>
  <c r="I174" i="10"/>
  <c r="H174" i="10"/>
  <c r="G174" i="10"/>
  <c r="F174" i="10"/>
  <c r="E174" i="10"/>
  <c r="CA173" i="10"/>
  <c r="BZ173" i="10"/>
  <c r="BY173" i="10"/>
  <c r="BX173" i="10"/>
  <c r="BW173" i="10"/>
  <c r="BV173" i="10"/>
  <c r="BU173" i="10"/>
  <c r="BT173" i="10"/>
  <c r="BS173" i="10"/>
  <c r="BR173" i="10"/>
  <c r="BQ173" i="10"/>
  <c r="BP173" i="10"/>
  <c r="BO173" i="10"/>
  <c r="BN173" i="10"/>
  <c r="BM173" i="10"/>
  <c r="BL173" i="10"/>
  <c r="BK173" i="10"/>
  <c r="BJ173" i="10"/>
  <c r="BI173" i="10"/>
  <c r="BH173" i="10"/>
  <c r="BG173" i="10"/>
  <c r="BF173" i="10"/>
  <c r="BE173" i="10"/>
  <c r="BD173" i="10"/>
  <c r="BC173" i="10"/>
  <c r="BB173" i="10"/>
  <c r="BA173" i="10"/>
  <c r="AZ173" i="10"/>
  <c r="AY173" i="10"/>
  <c r="AX173" i="10"/>
  <c r="AW173" i="10"/>
  <c r="AV173" i="10"/>
  <c r="AU173" i="10"/>
  <c r="AT173" i="10"/>
  <c r="AS173" i="10"/>
  <c r="AR173" i="10"/>
  <c r="AQ173" i="10"/>
  <c r="AP173" i="10"/>
  <c r="AO173" i="10"/>
  <c r="AN173" i="10"/>
  <c r="AM173" i="10"/>
  <c r="AL173" i="10"/>
  <c r="AK173" i="10"/>
  <c r="AJ173" i="10"/>
  <c r="AI173" i="10"/>
  <c r="AH173" i="10"/>
  <c r="AG173" i="10"/>
  <c r="AF173" i="10"/>
  <c r="AE173" i="10"/>
  <c r="AD173" i="10"/>
  <c r="AC173" i="10"/>
  <c r="AB173" i="10"/>
  <c r="AA173" i="10"/>
  <c r="Z173" i="10"/>
  <c r="Y173" i="10"/>
  <c r="X173" i="10"/>
  <c r="W173" i="10"/>
  <c r="V173" i="10"/>
  <c r="U173" i="10"/>
  <c r="T173" i="10"/>
  <c r="S173" i="10"/>
  <c r="R173" i="10"/>
  <c r="Q173" i="10"/>
  <c r="P173" i="10"/>
  <c r="O173" i="10"/>
  <c r="N173" i="10"/>
  <c r="M173" i="10"/>
  <c r="L173" i="10"/>
  <c r="K173" i="10"/>
  <c r="J173" i="10"/>
  <c r="I173" i="10"/>
  <c r="H173" i="10"/>
  <c r="G173" i="10"/>
  <c r="F173" i="10"/>
  <c r="E173" i="10"/>
  <c r="CA172" i="10"/>
  <c r="BZ172" i="10"/>
  <c r="BY172" i="10"/>
  <c r="BX172" i="10"/>
  <c r="BW172" i="10"/>
  <c r="BV172" i="10"/>
  <c r="BU172" i="10"/>
  <c r="BT172" i="10"/>
  <c r="BS172" i="10"/>
  <c r="BR172" i="10"/>
  <c r="BQ172" i="10"/>
  <c r="BP172" i="10"/>
  <c r="BO172" i="10"/>
  <c r="BN172" i="10"/>
  <c r="BM172" i="10"/>
  <c r="BL172" i="10"/>
  <c r="BK172" i="10"/>
  <c r="BJ172" i="10"/>
  <c r="BI172" i="10"/>
  <c r="BH172" i="10"/>
  <c r="BG172" i="10"/>
  <c r="BF172" i="10"/>
  <c r="BE172" i="10"/>
  <c r="BD172" i="10"/>
  <c r="BC172" i="10"/>
  <c r="BB172" i="10"/>
  <c r="BA172" i="10"/>
  <c r="AZ172" i="10"/>
  <c r="AY172" i="10"/>
  <c r="AX172" i="10"/>
  <c r="AW172" i="10"/>
  <c r="AV172" i="10"/>
  <c r="AU172" i="10"/>
  <c r="AT172" i="10"/>
  <c r="AS172" i="10"/>
  <c r="AR172" i="10"/>
  <c r="AQ172" i="10"/>
  <c r="AP172" i="10"/>
  <c r="AO172" i="10"/>
  <c r="AN172" i="10"/>
  <c r="AM172" i="10"/>
  <c r="AL172" i="10"/>
  <c r="AK172" i="10"/>
  <c r="AJ172" i="10"/>
  <c r="AI172" i="10"/>
  <c r="AH172" i="10"/>
  <c r="AG172" i="10"/>
  <c r="AF172" i="10"/>
  <c r="AE172" i="10"/>
  <c r="AD172" i="10"/>
  <c r="AC172" i="10"/>
  <c r="AB172" i="10"/>
  <c r="AA172" i="10"/>
  <c r="Z172" i="10"/>
  <c r="Y172" i="10"/>
  <c r="X172" i="10"/>
  <c r="W172" i="10"/>
  <c r="V172" i="10"/>
  <c r="U172" i="10"/>
  <c r="T172" i="10"/>
  <c r="S172" i="10"/>
  <c r="R172" i="10"/>
  <c r="Q172" i="10"/>
  <c r="P172" i="10"/>
  <c r="O172" i="10"/>
  <c r="N172" i="10"/>
  <c r="M172" i="10"/>
  <c r="L172" i="10"/>
  <c r="K172" i="10"/>
  <c r="J172" i="10"/>
  <c r="I172" i="10"/>
  <c r="H172" i="10"/>
  <c r="G172" i="10"/>
  <c r="F172" i="10"/>
  <c r="E172" i="10"/>
  <c r="CA171" i="10"/>
  <c r="BZ171" i="10"/>
  <c r="BY171" i="10"/>
  <c r="BX171" i="10"/>
  <c r="BW171" i="10"/>
  <c r="BV171" i="10"/>
  <c r="BU171" i="10"/>
  <c r="BT171" i="10"/>
  <c r="BS171" i="10"/>
  <c r="BR171" i="10"/>
  <c r="BQ171" i="10"/>
  <c r="BP171" i="10"/>
  <c r="BO171" i="10"/>
  <c r="BN171" i="10"/>
  <c r="BM171" i="10"/>
  <c r="BL171" i="10"/>
  <c r="BK171" i="10"/>
  <c r="BJ171" i="10"/>
  <c r="BI171" i="10"/>
  <c r="BH171" i="10"/>
  <c r="BG171" i="10"/>
  <c r="BF171" i="10"/>
  <c r="BE171" i="10"/>
  <c r="BD171" i="10"/>
  <c r="BC171" i="10"/>
  <c r="BB171" i="10"/>
  <c r="BA171" i="10"/>
  <c r="AZ171" i="10"/>
  <c r="AY171" i="10"/>
  <c r="AX171" i="10"/>
  <c r="AW171" i="10"/>
  <c r="AV171" i="10"/>
  <c r="AU171" i="10"/>
  <c r="AT171" i="10"/>
  <c r="AS171" i="10"/>
  <c r="AR171" i="10"/>
  <c r="AQ171" i="10"/>
  <c r="AP171" i="10"/>
  <c r="AO171" i="10"/>
  <c r="AN171" i="10"/>
  <c r="AM171" i="10"/>
  <c r="AL171" i="10"/>
  <c r="AK171" i="10"/>
  <c r="AJ171" i="10"/>
  <c r="AI171" i="10"/>
  <c r="AH171" i="10"/>
  <c r="AG171" i="10"/>
  <c r="AF171" i="10"/>
  <c r="AE171" i="10"/>
  <c r="AD171" i="10"/>
  <c r="AC171" i="10"/>
  <c r="AB171" i="10"/>
  <c r="AA171" i="10"/>
  <c r="Z171" i="10"/>
  <c r="Y171" i="10"/>
  <c r="X171" i="10"/>
  <c r="W171" i="10"/>
  <c r="V171" i="10"/>
  <c r="U171" i="10"/>
  <c r="T171" i="10"/>
  <c r="S171" i="10"/>
  <c r="R171" i="10"/>
  <c r="Q171" i="10"/>
  <c r="P171" i="10"/>
  <c r="O171" i="10"/>
  <c r="N171" i="10"/>
  <c r="M171" i="10"/>
  <c r="L171" i="10"/>
  <c r="K171" i="10"/>
  <c r="J171" i="10"/>
  <c r="I171" i="10"/>
  <c r="H171" i="10"/>
  <c r="G171" i="10"/>
  <c r="F171" i="10"/>
  <c r="E171" i="10"/>
  <c r="CA170" i="10"/>
  <c r="BZ170" i="10"/>
  <c r="BY170" i="10"/>
  <c r="BX170" i="10"/>
  <c r="BW170" i="10"/>
  <c r="BV170" i="10"/>
  <c r="BU170" i="10"/>
  <c r="BT170" i="10"/>
  <c r="BS170" i="10"/>
  <c r="BR170" i="10"/>
  <c r="BQ170" i="10"/>
  <c r="BP170" i="10"/>
  <c r="BO170" i="10"/>
  <c r="BN170" i="10"/>
  <c r="BM170" i="10"/>
  <c r="BL170" i="10"/>
  <c r="BK170" i="10"/>
  <c r="BJ170" i="10"/>
  <c r="BI170" i="10"/>
  <c r="BH170" i="10"/>
  <c r="BG170" i="10"/>
  <c r="BF170" i="10"/>
  <c r="BE170" i="10"/>
  <c r="BD170" i="10"/>
  <c r="BC170" i="10"/>
  <c r="BB170" i="10"/>
  <c r="BA170" i="10"/>
  <c r="AZ170" i="10"/>
  <c r="AY170" i="10"/>
  <c r="AX170" i="10"/>
  <c r="AW170" i="10"/>
  <c r="AV170" i="10"/>
  <c r="AU170" i="10"/>
  <c r="AT170" i="10"/>
  <c r="AS170" i="10"/>
  <c r="AR170" i="10"/>
  <c r="AQ170" i="10"/>
  <c r="AP170" i="10"/>
  <c r="AO170" i="10"/>
  <c r="AN170" i="10"/>
  <c r="AM170" i="10"/>
  <c r="AL170" i="10"/>
  <c r="AK170" i="10"/>
  <c r="AJ170" i="10"/>
  <c r="AI170" i="10"/>
  <c r="AH170" i="10"/>
  <c r="AG170" i="10"/>
  <c r="AF170" i="10"/>
  <c r="AE170" i="10"/>
  <c r="AD170" i="10"/>
  <c r="AC170" i="10"/>
  <c r="AB170" i="10"/>
  <c r="AA170" i="10"/>
  <c r="Z170" i="10"/>
  <c r="Y170" i="10"/>
  <c r="X170" i="10"/>
  <c r="W170" i="10"/>
  <c r="V170" i="10"/>
  <c r="U170" i="10"/>
  <c r="T170" i="10"/>
  <c r="S170" i="10"/>
  <c r="R170" i="10"/>
  <c r="Q170" i="10"/>
  <c r="P170" i="10"/>
  <c r="O170" i="10"/>
  <c r="N170" i="10"/>
  <c r="M170" i="10"/>
  <c r="L170" i="10"/>
  <c r="K170" i="10"/>
  <c r="J170" i="10"/>
  <c r="I170" i="10"/>
  <c r="H170" i="10"/>
  <c r="G170" i="10"/>
  <c r="F170" i="10"/>
  <c r="E170" i="10"/>
  <c r="CA169" i="10"/>
  <c r="BZ169" i="10"/>
  <c r="BY169" i="10"/>
  <c r="BX169" i="10"/>
  <c r="BW169" i="10"/>
  <c r="BV169" i="10"/>
  <c r="BU169" i="10"/>
  <c r="BT169" i="10"/>
  <c r="BS169" i="10"/>
  <c r="BR169" i="10"/>
  <c r="BQ169" i="10"/>
  <c r="BP169" i="10"/>
  <c r="BO169" i="10"/>
  <c r="BN169" i="10"/>
  <c r="BM169" i="10"/>
  <c r="BL169" i="10"/>
  <c r="BK169" i="10"/>
  <c r="BJ169" i="10"/>
  <c r="BI169" i="10"/>
  <c r="BH169" i="10"/>
  <c r="BG169" i="10"/>
  <c r="BF169" i="10"/>
  <c r="BE169" i="10"/>
  <c r="BD169" i="10"/>
  <c r="BC169" i="10"/>
  <c r="BB169" i="10"/>
  <c r="BA169" i="10"/>
  <c r="AZ169" i="10"/>
  <c r="AY169" i="10"/>
  <c r="AX169" i="10"/>
  <c r="AW169" i="10"/>
  <c r="AV169" i="10"/>
  <c r="AU169" i="10"/>
  <c r="AT169" i="10"/>
  <c r="AS169" i="10"/>
  <c r="AR169" i="10"/>
  <c r="AQ169" i="10"/>
  <c r="AP169" i="10"/>
  <c r="AO169" i="10"/>
  <c r="AN169" i="10"/>
  <c r="AM169" i="10"/>
  <c r="AL169" i="10"/>
  <c r="AK169" i="10"/>
  <c r="AJ169" i="10"/>
  <c r="AI169" i="10"/>
  <c r="AH169" i="10"/>
  <c r="AG169" i="10"/>
  <c r="AF169" i="10"/>
  <c r="AE169" i="10"/>
  <c r="AD169" i="10"/>
  <c r="AC169" i="10"/>
  <c r="AB169" i="10"/>
  <c r="AA169" i="10"/>
  <c r="Z169" i="10"/>
  <c r="Y169" i="10"/>
  <c r="X169" i="10"/>
  <c r="W169" i="10"/>
  <c r="V169" i="10"/>
  <c r="U169" i="10"/>
  <c r="T169" i="10"/>
  <c r="S169" i="10"/>
  <c r="R169" i="10"/>
  <c r="Q169" i="10"/>
  <c r="P169" i="10"/>
  <c r="O169" i="10"/>
  <c r="N169" i="10"/>
  <c r="M169" i="10"/>
  <c r="L169" i="10"/>
  <c r="K169" i="10"/>
  <c r="J169" i="10"/>
  <c r="I169" i="10"/>
  <c r="H169" i="10"/>
  <c r="G169" i="10"/>
  <c r="F169" i="10"/>
  <c r="E169" i="10"/>
  <c r="CA168" i="10"/>
  <c r="BZ168" i="10"/>
  <c r="BY168" i="10"/>
  <c r="BX168" i="10"/>
  <c r="BW168" i="10"/>
  <c r="BV168" i="10"/>
  <c r="BU168" i="10"/>
  <c r="BT168" i="10"/>
  <c r="BS168" i="10"/>
  <c r="BR168" i="10"/>
  <c r="BQ168" i="10"/>
  <c r="BP168" i="10"/>
  <c r="BO168" i="10"/>
  <c r="BN168" i="10"/>
  <c r="BM168" i="10"/>
  <c r="BL168" i="10"/>
  <c r="BK168" i="10"/>
  <c r="BJ168" i="10"/>
  <c r="BI168" i="10"/>
  <c r="BH168" i="10"/>
  <c r="BG168" i="10"/>
  <c r="BF168" i="10"/>
  <c r="BE168" i="10"/>
  <c r="BD168" i="10"/>
  <c r="BC168" i="10"/>
  <c r="BB168" i="10"/>
  <c r="BA168" i="10"/>
  <c r="AZ168" i="10"/>
  <c r="AY168" i="10"/>
  <c r="AX168" i="10"/>
  <c r="AW168" i="10"/>
  <c r="AV168" i="10"/>
  <c r="AU168" i="10"/>
  <c r="AT168" i="10"/>
  <c r="AS168" i="10"/>
  <c r="AR168" i="10"/>
  <c r="AQ168" i="10"/>
  <c r="AP168" i="10"/>
  <c r="AO168" i="10"/>
  <c r="AN168" i="10"/>
  <c r="AM168" i="10"/>
  <c r="AL168" i="10"/>
  <c r="AK168" i="10"/>
  <c r="AJ168" i="10"/>
  <c r="AI168" i="10"/>
  <c r="AH168" i="10"/>
  <c r="AG168" i="10"/>
  <c r="AF168" i="10"/>
  <c r="AE168" i="10"/>
  <c r="AD168" i="10"/>
  <c r="AC168" i="10"/>
  <c r="AB168" i="10"/>
  <c r="AA168" i="10"/>
  <c r="Z168" i="10"/>
  <c r="Y168" i="10"/>
  <c r="X168" i="10"/>
  <c r="W168" i="10"/>
  <c r="V168" i="10"/>
  <c r="U168" i="10"/>
  <c r="T168" i="10"/>
  <c r="S168" i="10"/>
  <c r="R168" i="10"/>
  <c r="Q168" i="10"/>
  <c r="P168" i="10"/>
  <c r="O168" i="10"/>
  <c r="N168" i="10"/>
  <c r="M168" i="10"/>
  <c r="L168" i="10"/>
  <c r="K168" i="10"/>
  <c r="J168" i="10"/>
  <c r="I168" i="10"/>
  <c r="H168" i="10"/>
  <c r="G168" i="10"/>
  <c r="F168" i="10"/>
  <c r="E168" i="10"/>
  <c r="CA167" i="10"/>
  <c r="BZ167" i="10"/>
  <c r="BY167" i="10"/>
  <c r="BX167" i="10"/>
  <c r="BW167" i="10"/>
  <c r="BV167" i="10"/>
  <c r="BU167" i="10"/>
  <c r="BT167" i="10"/>
  <c r="BS167" i="10"/>
  <c r="BR167" i="10"/>
  <c r="BQ167" i="10"/>
  <c r="BP167" i="10"/>
  <c r="BO167" i="10"/>
  <c r="BN167" i="10"/>
  <c r="BM167" i="10"/>
  <c r="BL167" i="10"/>
  <c r="BK167" i="10"/>
  <c r="BJ167" i="10"/>
  <c r="BI167" i="10"/>
  <c r="BH167" i="10"/>
  <c r="BG167" i="10"/>
  <c r="BF167" i="10"/>
  <c r="BE167" i="10"/>
  <c r="BD167" i="10"/>
  <c r="BC167" i="10"/>
  <c r="BB167" i="10"/>
  <c r="BA167" i="10"/>
  <c r="AZ167" i="10"/>
  <c r="AY167" i="10"/>
  <c r="AX167" i="10"/>
  <c r="AW167" i="10"/>
  <c r="AV167" i="10"/>
  <c r="AU167" i="10"/>
  <c r="AT167" i="10"/>
  <c r="AS167" i="10"/>
  <c r="AR167" i="10"/>
  <c r="AQ167" i="10"/>
  <c r="AP167" i="10"/>
  <c r="AO167" i="10"/>
  <c r="AN167" i="10"/>
  <c r="AM167" i="10"/>
  <c r="AL167" i="10"/>
  <c r="AK167" i="10"/>
  <c r="AJ167" i="10"/>
  <c r="AI167" i="10"/>
  <c r="AH167" i="10"/>
  <c r="AG167" i="10"/>
  <c r="AF167" i="10"/>
  <c r="AE167" i="10"/>
  <c r="AD167" i="10"/>
  <c r="AC167" i="10"/>
  <c r="AB167" i="10"/>
  <c r="AA167" i="10"/>
  <c r="Z167" i="10"/>
  <c r="Y167" i="10"/>
  <c r="X167" i="10"/>
  <c r="W167" i="10"/>
  <c r="V167" i="10"/>
  <c r="U167" i="10"/>
  <c r="T167" i="10"/>
  <c r="S167" i="10"/>
  <c r="R167" i="10"/>
  <c r="Q167" i="10"/>
  <c r="P167" i="10"/>
  <c r="O167" i="10"/>
  <c r="N167" i="10"/>
  <c r="M167" i="10"/>
  <c r="L167" i="10"/>
  <c r="K167" i="10"/>
  <c r="J167" i="10"/>
  <c r="I167" i="10"/>
  <c r="H167" i="10"/>
  <c r="G167" i="10"/>
  <c r="F167" i="10"/>
  <c r="E167" i="10"/>
  <c r="CA166" i="10"/>
  <c r="BZ166" i="10"/>
  <c r="BY166" i="10"/>
  <c r="BX166" i="10"/>
  <c r="BW166" i="10"/>
  <c r="BV166" i="10"/>
  <c r="BU166" i="10"/>
  <c r="BT166" i="10"/>
  <c r="BS166" i="10"/>
  <c r="BR166" i="10"/>
  <c r="BQ166" i="10"/>
  <c r="BP166" i="10"/>
  <c r="BO166" i="10"/>
  <c r="BN166" i="10"/>
  <c r="BM166" i="10"/>
  <c r="BL166" i="10"/>
  <c r="BK166" i="10"/>
  <c r="BJ166" i="10"/>
  <c r="BI166" i="10"/>
  <c r="BH166" i="10"/>
  <c r="BG166" i="10"/>
  <c r="BF166" i="10"/>
  <c r="BE166" i="10"/>
  <c r="BD166" i="10"/>
  <c r="BC166" i="10"/>
  <c r="BB166" i="10"/>
  <c r="BA166" i="10"/>
  <c r="AZ166" i="10"/>
  <c r="AY166" i="10"/>
  <c r="AX166" i="10"/>
  <c r="AW166" i="10"/>
  <c r="AV166" i="10"/>
  <c r="AU166" i="10"/>
  <c r="AT166" i="10"/>
  <c r="AS166" i="10"/>
  <c r="AR166" i="10"/>
  <c r="AQ166" i="10"/>
  <c r="AP166" i="10"/>
  <c r="AO166" i="10"/>
  <c r="AN166" i="10"/>
  <c r="AM166" i="10"/>
  <c r="AL166" i="10"/>
  <c r="AK166" i="10"/>
  <c r="AJ166" i="10"/>
  <c r="AI166" i="10"/>
  <c r="AH166" i="10"/>
  <c r="AG166" i="10"/>
  <c r="AF166" i="10"/>
  <c r="AE166" i="10"/>
  <c r="AD166" i="10"/>
  <c r="AC166" i="10"/>
  <c r="AB166" i="10"/>
  <c r="AA166" i="10"/>
  <c r="Z166" i="10"/>
  <c r="Y166" i="10"/>
  <c r="X166" i="10"/>
  <c r="W166" i="10"/>
  <c r="V166" i="10"/>
  <c r="U166" i="10"/>
  <c r="T166" i="10"/>
  <c r="S166" i="10"/>
  <c r="R166" i="10"/>
  <c r="Q166" i="10"/>
  <c r="P166" i="10"/>
  <c r="O166" i="10"/>
  <c r="N166" i="10"/>
  <c r="M166" i="10"/>
  <c r="L166" i="10"/>
  <c r="K166" i="10"/>
  <c r="J166" i="10"/>
  <c r="I166" i="10"/>
  <c r="H166" i="10"/>
  <c r="G166" i="10"/>
  <c r="F166" i="10"/>
  <c r="E166" i="10"/>
  <c r="CA165" i="10"/>
  <c r="BZ165" i="10"/>
  <c r="BY165" i="10"/>
  <c r="BX165" i="10"/>
  <c r="BW165" i="10"/>
  <c r="BV165" i="10"/>
  <c r="BU165" i="10"/>
  <c r="BT165" i="10"/>
  <c r="BS165" i="10"/>
  <c r="BR165" i="10"/>
  <c r="BQ165" i="10"/>
  <c r="BP165" i="10"/>
  <c r="BO165" i="10"/>
  <c r="BN165" i="10"/>
  <c r="BM165" i="10"/>
  <c r="BL165" i="10"/>
  <c r="BK165" i="10"/>
  <c r="BJ165" i="10"/>
  <c r="BI165" i="10"/>
  <c r="BH165" i="10"/>
  <c r="BG165" i="10"/>
  <c r="BF165" i="10"/>
  <c r="BE165" i="10"/>
  <c r="BD165" i="10"/>
  <c r="BC165" i="10"/>
  <c r="BB165" i="10"/>
  <c r="BA165" i="10"/>
  <c r="AZ165" i="10"/>
  <c r="AY165" i="10"/>
  <c r="AX165" i="10"/>
  <c r="AW165" i="10"/>
  <c r="AV165" i="10"/>
  <c r="AU165" i="10"/>
  <c r="AT165" i="10"/>
  <c r="AS165" i="10"/>
  <c r="AR165" i="10"/>
  <c r="AQ165" i="10"/>
  <c r="AP165" i="10"/>
  <c r="AO165" i="10"/>
  <c r="AN165" i="10"/>
  <c r="AM165" i="10"/>
  <c r="AL165" i="10"/>
  <c r="AK165" i="10"/>
  <c r="AJ165" i="10"/>
  <c r="AI165" i="10"/>
  <c r="AH165" i="10"/>
  <c r="AG165" i="10"/>
  <c r="AF165" i="10"/>
  <c r="AE165" i="10"/>
  <c r="AD165" i="10"/>
  <c r="AC165" i="10"/>
  <c r="AB165" i="10"/>
  <c r="AA165" i="10"/>
  <c r="Z165" i="10"/>
  <c r="Y165" i="10"/>
  <c r="X165" i="10"/>
  <c r="W165" i="10"/>
  <c r="V165" i="10"/>
  <c r="U165" i="10"/>
  <c r="T165" i="10"/>
  <c r="S165" i="10"/>
  <c r="R165" i="10"/>
  <c r="Q165" i="10"/>
  <c r="P165" i="10"/>
  <c r="O165" i="10"/>
  <c r="N165" i="10"/>
  <c r="M165" i="10"/>
  <c r="L165" i="10"/>
  <c r="K165" i="10"/>
  <c r="J165" i="10"/>
  <c r="I165" i="10"/>
  <c r="H165" i="10"/>
  <c r="G165" i="10"/>
  <c r="F165" i="10"/>
  <c r="E165" i="10"/>
  <c r="CA164" i="10"/>
  <c r="BZ164" i="10"/>
  <c r="BY164" i="10"/>
  <c r="BX164" i="10"/>
  <c r="BW164" i="10"/>
  <c r="BV164" i="10"/>
  <c r="BU164" i="10"/>
  <c r="BT164" i="10"/>
  <c r="BS164" i="10"/>
  <c r="BR164" i="10"/>
  <c r="BQ164" i="10"/>
  <c r="BP164" i="10"/>
  <c r="BO164" i="10"/>
  <c r="BN164" i="10"/>
  <c r="BM164" i="10"/>
  <c r="BL164" i="10"/>
  <c r="BK164" i="10"/>
  <c r="BJ164" i="10"/>
  <c r="BI164" i="10"/>
  <c r="BH164" i="10"/>
  <c r="BG164" i="10"/>
  <c r="BF164" i="10"/>
  <c r="BE164" i="10"/>
  <c r="BD164" i="10"/>
  <c r="BC164" i="10"/>
  <c r="BB164" i="10"/>
  <c r="BA164" i="10"/>
  <c r="AZ164" i="10"/>
  <c r="AY164" i="10"/>
  <c r="AX164" i="10"/>
  <c r="AW164" i="10"/>
  <c r="AV164" i="10"/>
  <c r="AU164" i="10"/>
  <c r="AT164" i="10"/>
  <c r="AS164" i="10"/>
  <c r="AR164" i="10"/>
  <c r="AQ164" i="10"/>
  <c r="AP164" i="10"/>
  <c r="AO164" i="10"/>
  <c r="AN164" i="10"/>
  <c r="AM164" i="10"/>
  <c r="AL164" i="10"/>
  <c r="AK164" i="10"/>
  <c r="AJ164" i="10"/>
  <c r="AI164" i="10"/>
  <c r="AH164" i="10"/>
  <c r="AG164" i="10"/>
  <c r="AF164" i="10"/>
  <c r="AE164" i="10"/>
  <c r="AD164" i="10"/>
  <c r="AC164" i="10"/>
  <c r="AB164" i="10"/>
  <c r="AA164" i="10"/>
  <c r="Z164" i="10"/>
  <c r="Y164" i="10"/>
  <c r="X164" i="10"/>
  <c r="W164" i="10"/>
  <c r="V164" i="10"/>
  <c r="U164" i="10"/>
  <c r="T164" i="10"/>
  <c r="S164" i="10"/>
  <c r="R164" i="10"/>
  <c r="Q164" i="10"/>
  <c r="P164" i="10"/>
  <c r="O164" i="10"/>
  <c r="N164" i="10"/>
  <c r="M164" i="10"/>
  <c r="L164" i="10"/>
  <c r="K164" i="10"/>
  <c r="J164" i="10"/>
  <c r="I164" i="10"/>
  <c r="H164" i="10"/>
  <c r="G164" i="10"/>
  <c r="F164" i="10"/>
  <c r="E164" i="10"/>
  <c r="CA163" i="10"/>
  <c r="BZ163" i="10"/>
  <c r="BY163" i="10"/>
  <c r="BX163" i="10"/>
  <c r="BW163" i="10"/>
  <c r="BV163" i="10"/>
  <c r="BU163" i="10"/>
  <c r="BT163" i="10"/>
  <c r="BS163" i="10"/>
  <c r="BR163" i="10"/>
  <c r="BQ163" i="10"/>
  <c r="BP163" i="10"/>
  <c r="BO163" i="10"/>
  <c r="BN163" i="10"/>
  <c r="BM163" i="10"/>
  <c r="BL163" i="10"/>
  <c r="BK163" i="10"/>
  <c r="BJ163" i="10"/>
  <c r="BI163" i="10"/>
  <c r="BH163" i="10"/>
  <c r="BG163" i="10"/>
  <c r="BF163" i="10"/>
  <c r="BE163" i="10"/>
  <c r="BD163" i="10"/>
  <c r="BC163" i="10"/>
  <c r="BB163" i="10"/>
  <c r="BA163" i="10"/>
  <c r="AZ163" i="10"/>
  <c r="AY163" i="10"/>
  <c r="AX163" i="10"/>
  <c r="AW163" i="10"/>
  <c r="AV163" i="10"/>
  <c r="AU163" i="10"/>
  <c r="AT163" i="10"/>
  <c r="AS163" i="10"/>
  <c r="AR163" i="10"/>
  <c r="AQ163" i="10"/>
  <c r="AP163" i="10"/>
  <c r="AO163" i="10"/>
  <c r="AN163" i="10"/>
  <c r="AM163" i="10"/>
  <c r="AL163" i="10"/>
  <c r="AK163" i="10"/>
  <c r="AJ163" i="10"/>
  <c r="AI163" i="10"/>
  <c r="AH163" i="10"/>
  <c r="AG163" i="10"/>
  <c r="AF163" i="10"/>
  <c r="AE163" i="10"/>
  <c r="AD163" i="10"/>
  <c r="AC163" i="10"/>
  <c r="AB163" i="10"/>
  <c r="AA163" i="10"/>
  <c r="Z163" i="10"/>
  <c r="Y163" i="10"/>
  <c r="X163" i="10"/>
  <c r="W163" i="10"/>
  <c r="V163" i="10"/>
  <c r="U163" i="10"/>
  <c r="T163" i="10"/>
  <c r="S163" i="10"/>
  <c r="R163" i="10"/>
  <c r="Q163" i="10"/>
  <c r="P163" i="10"/>
  <c r="O163" i="10"/>
  <c r="N163" i="10"/>
  <c r="M163" i="10"/>
  <c r="L163" i="10"/>
  <c r="K163" i="10"/>
  <c r="J163" i="10"/>
  <c r="I163" i="10"/>
  <c r="H163" i="10"/>
  <c r="G163" i="10"/>
  <c r="F163" i="10"/>
  <c r="E163" i="10"/>
  <c r="CA162" i="10"/>
  <c r="BZ162" i="10"/>
  <c r="BY162" i="10"/>
  <c r="BX162" i="10"/>
  <c r="BW162" i="10"/>
  <c r="BV162" i="10"/>
  <c r="BU162" i="10"/>
  <c r="BT162" i="10"/>
  <c r="BS162" i="10"/>
  <c r="BR162" i="10"/>
  <c r="BQ162" i="10"/>
  <c r="BP162" i="10"/>
  <c r="BO162" i="10"/>
  <c r="BN162" i="10"/>
  <c r="BM162" i="10"/>
  <c r="BL162" i="10"/>
  <c r="BK162" i="10"/>
  <c r="BJ162" i="10"/>
  <c r="BI162" i="10"/>
  <c r="BH162" i="10"/>
  <c r="BG162" i="10"/>
  <c r="BF162" i="10"/>
  <c r="BE162" i="10"/>
  <c r="BD162" i="10"/>
  <c r="BC162" i="10"/>
  <c r="BB162" i="10"/>
  <c r="BA162" i="10"/>
  <c r="AZ162" i="10"/>
  <c r="AY162" i="10"/>
  <c r="AX162" i="10"/>
  <c r="AW162" i="10"/>
  <c r="AV162" i="10"/>
  <c r="AU162" i="10"/>
  <c r="AT162" i="10"/>
  <c r="AS162" i="10"/>
  <c r="AR162" i="10"/>
  <c r="AQ162" i="10"/>
  <c r="AP162" i="10"/>
  <c r="AO162" i="10"/>
  <c r="AN162" i="10"/>
  <c r="AM162" i="10"/>
  <c r="AL162" i="10"/>
  <c r="AK162" i="10"/>
  <c r="AJ162" i="10"/>
  <c r="AI162" i="10"/>
  <c r="AH162" i="10"/>
  <c r="AG162" i="10"/>
  <c r="AF162" i="10"/>
  <c r="AE162" i="10"/>
  <c r="AD162" i="10"/>
  <c r="AC162" i="10"/>
  <c r="AB162" i="10"/>
  <c r="AA162" i="10"/>
  <c r="Z162" i="10"/>
  <c r="Y162" i="10"/>
  <c r="X162" i="10"/>
  <c r="W162" i="10"/>
  <c r="V162" i="10"/>
  <c r="U162" i="10"/>
  <c r="T162" i="10"/>
  <c r="S162" i="10"/>
  <c r="R162" i="10"/>
  <c r="Q162" i="10"/>
  <c r="P162" i="10"/>
  <c r="O162" i="10"/>
  <c r="N162" i="10"/>
  <c r="M162" i="10"/>
  <c r="L162" i="10"/>
  <c r="K162" i="10"/>
  <c r="J162" i="10"/>
  <c r="I162" i="10"/>
  <c r="H162" i="10"/>
  <c r="G162" i="10"/>
  <c r="F162" i="10"/>
  <c r="E162" i="10"/>
  <c r="CA161" i="10"/>
  <c r="BZ161" i="10"/>
  <c r="BY161" i="10"/>
  <c r="BX161" i="10"/>
  <c r="BW161" i="10"/>
  <c r="BV161" i="10"/>
  <c r="BU161" i="10"/>
  <c r="BT161" i="10"/>
  <c r="BS161" i="10"/>
  <c r="BR161" i="10"/>
  <c r="BQ161" i="10"/>
  <c r="BP161" i="10"/>
  <c r="BO161" i="10"/>
  <c r="BN161" i="10"/>
  <c r="BM161" i="10"/>
  <c r="BL161" i="10"/>
  <c r="BK161" i="10"/>
  <c r="BJ161" i="10"/>
  <c r="BI161" i="10"/>
  <c r="BH161" i="10"/>
  <c r="BG161" i="10"/>
  <c r="BF161" i="10"/>
  <c r="BE161" i="10"/>
  <c r="BD161" i="10"/>
  <c r="BC161" i="10"/>
  <c r="BB161" i="10"/>
  <c r="BA161" i="10"/>
  <c r="AZ161" i="10"/>
  <c r="AY161" i="10"/>
  <c r="AX161" i="10"/>
  <c r="AW161" i="10"/>
  <c r="AV161" i="10"/>
  <c r="AU161" i="10"/>
  <c r="AT161" i="10"/>
  <c r="AS161" i="10"/>
  <c r="AR161" i="10"/>
  <c r="AQ161" i="10"/>
  <c r="AP161" i="10"/>
  <c r="AO161" i="10"/>
  <c r="AN161" i="10"/>
  <c r="AM161" i="10"/>
  <c r="AL161" i="10"/>
  <c r="AK161" i="10"/>
  <c r="AJ161" i="10"/>
  <c r="AI161" i="10"/>
  <c r="AH161" i="10"/>
  <c r="AG161" i="10"/>
  <c r="AF161" i="10"/>
  <c r="AE161" i="10"/>
  <c r="AD161" i="10"/>
  <c r="AC161" i="10"/>
  <c r="AB161" i="10"/>
  <c r="AA161" i="10"/>
  <c r="Z161" i="10"/>
  <c r="Y161" i="10"/>
  <c r="X161" i="10"/>
  <c r="W161" i="10"/>
  <c r="V161" i="10"/>
  <c r="U161" i="10"/>
  <c r="T161" i="10"/>
  <c r="S161" i="10"/>
  <c r="R161" i="10"/>
  <c r="Q161" i="10"/>
  <c r="P161" i="10"/>
  <c r="O161" i="10"/>
  <c r="N161" i="10"/>
  <c r="M161" i="10"/>
  <c r="L161" i="10"/>
  <c r="K161" i="10"/>
  <c r="J161" i="10"/>
  <c r="I161" i="10"/>
  <c r="H161" i="10"/>
  <c r="G161" i="10"/>
  <c r="F161" i="10"/>
  <c r="E161" i="10"/>
  <c r="CA160" i="10"/>
  <c r="BZ160" i="10"/>
  <c r="BY160" i="10"/>
  <c r="BX160" i="10"/>
  <c r="BW160" i="10"/>
  <c r="BV160" i="10"/>
  <c r="BU160" i="10"/>
  <c r="BT160" i="10"/>
  <c r="BS160" i="10"/>
  <c r="BR160" i="10"/>
  <c r="BQ160" i="10"/>
  <c r="BP160" i="10"/>
  <c r="BO160" i="10"/>
  <c r="BN160" i="10"/>
  <c r="BM160" i="10"/>
  <c r="BL160" i="10"/>
  <c r="BK160" i="10"/>
  <c r="BJ160" i="10"/>
  <c r="BI160" i="10"/>
  <c r="BH160" i="10"/>
  <c r="BG160" i="10"/>
  <c r="BF160" i="10"/>
  <c r="BE160" i="10"/>
  <c r="BD160" i="10"/>
  <c r="BC160" i="10"/>
  <c r="BB160" i="10"/>
  <c r="BA160" i="10"/>
  <c r="AZ160" i="10"/>
  <c r="AY160" i="10"/>
  <c r="AX160" i="10"/>
  <c r="AW160" i="10"/>
  <c r="AV160" i="10"/>
  <c r="AU160" i="10"/>
  <c r="AT160" i="10"/>
  <c r="AS160" i="10"/>
  <c r="AR160" i="10"/>
  <c r="AQ160" i="10"/>
  <c r="AP160" i="10"/>
  <c r="AO160" i="10"/>
  <c r="AN160" i="10"/>
  <c r="AM160" i="10"/>
  <c r="AL160" i="10"/>
  <c r="AK160" i="10"/>
  <c r="AJ160" i="10"/>
  <c r="AI160" i="10"/>
  <c r="AH160" i="10"/>
  <c r="AG160" i="10"/>
  <c r="AF160" i="10"/>
  <c r="AE160" i="10"/>
  <c r="AD160" i="10"/>
  <c r="AC160" i="10"/>
  <c r="AB160" i="10"/>
  <c r="AA160" i="10"/>
  <c r="Z160" i="10"/>
  <c r="Y160" i="10"/>
  <c r="X160" i="10"/>
  <c r="W160" i="10"/>
  <c r="V160" i="10"/>
  <c r="U160" i="10"/>
  <c r="T160" i="10"/>
  <c r="S160" i="10"/>
  <c r="R160" i="10"/>
  <c r="Q160" i="10"/>
  <c r="P160" i="10"/>
  <c r="O160" i="10"/>
  <c r="N160" i="10"/>
  <c r="M160" i="10"/>
  <c r="L160" i="10"/>
  <c r="K160" i="10"/>
  <c r="J160" i="10"/>
  <c r="I160" i="10"/>
  <c r="H160" i="10"/>
  <c r="G160" i="10"/>
  <c r="F160" i="10"/>
  <c r="E160" i="10"/>
  <c r="CA159" i="10"/>
  <c r="BZ159" i="10"/>
  <c r="BY159" i="10"/>
  <c r="BX159" i="10"/>
  <c r="BW159" i="10"/>
  <c r="BV159" i="10"/>
  <c r="BU159" i="10"/>
  <c r="BT159" i="10"/>
  <c r="BS159" i="10"/>
  <c r="BR159" i="10"/>
  <c r="BQ159" i="10"/>
  <c r="BP159" i="10"/>
  <c r="BO159" i="10"/>
  <c r="BN159" i="10"/>
  <c r="BM159" i="10"/>
  <c r="BL159" i="10"/>
  <c r="BK159" i="10"/>
  <c r="BJ159" i="10"/>
  <c r="BI159" i="10"/>
  <c r="BH159" i="10"/>
  <c r="BG159" i="10"/>
  <c r="BF159" i="10"/>
  <c r="BE159" i="10"/>
  <c r="BD159" i="10"/>
  <c r="BC159" i="10"/>
  <c r="BB159" i="10"/>
  <c r="BA159" i="10"/>
  <c r="AZ159" i="10"/>
  <c r="AY159" i="10"/>
  <c r="AX159" i="10"/>
  <c r="AW159" i="10"/>
  <c r="AV159" i="10"/>
  <c r="AU159" i="10"/>
  <c r="AT159" i="10"/>
  <c r="AS159" i="10"/>
  <c r="AR159" i="10"/>
  <c r="AQ159" i="10"/>
  <c r="AP159" i="10"/>
  <c r="AO159" i="10"/>
  <c r="AN159" i="10"/>
  <c r="AM159" i="10"/>
  <c r="AL159" i="10"/>
  <c r="AK159" i="10"/>
  <c r="AJ159" i="10"/>
  <c r="AI159" i="10"/>
  <c r="AH159" i="10"/>
  <c r="AG159" i="10"/>
  <c r="AF159" i="10"/>
  <c r="AE159" i="10"/>
  <c r="AD159" i="10"/>
  <c r="AC159" i="10"/>
  <c r="AB159" i="10"/>
  <c r="AA159" i="10"/>
  <c r="Z159" i="10"/>
  <c r="Y159" i="10"/>
  <c r="X159" i="10"/>
  <c r="W159" i="10"/>
  <c r="V159" i="10"/>
  <c r="U159" i="10"/>
  <c r="T159" i="10"/>
  <c r="S159" i="10"/>
  <c r="R159" i="10"/>
  <c r="Q159" i="10"/>
  <c r="P159" i="10"/>
  <c r="O159" i="10"/>
  <c r="N159" i="10"/>
  <c r="M159" i="10"/>
  <c r="L159" i="10"/>
  <c r="K159" i="10"/>
  <c r="J159" i="10"/>
  <c r="I159" i="10"/>
  <c r="H159" i="10"/>
  <c r="G159" i="10"/>
  <c r="F159" i="10"/>
  <c r="E159" i="10"/>
  <c r="CA158" i="10"/>
  <c r="BZ158" i="10"/>
  <c r="BY158" i="10"/>
  <c r="BX158" i="10"/>
  <c r="BW158" i="10"/>
  <c r="BV158" i="10"/>
  <c r="BU158" i="10"/>
  <c r="BT158" i="10"/>
  <c r="BS158" i="10"/>
  <c r="BR158" i="10"/>
  <c r="BQ158" i="10"/>
  <c r="BP158" i="10"/>
  <c r="BO158" i="10"/>
  <c r="BN158" i="10"/>
  <c r="BM158" i="10"/>
  <c r="BL158" i="10"/>
  <c r="BK158" i="10"/>
  <c r="BJ158" i="10"/>
  <c r="BI158" i="10"/>
  <c r="BH158" i="10"/>
  <c r="BG158" i="10"/>
  <c r="BF158" i="10"/>
  <c r="BE158" i="10"/>
  <c r="BD158" i="10"/>
  <c r="BC158" i="10"/>
  <c r="BB158" i="10"/>
  <c r="BA158" i="10"/>
  <c r="AZ158" i="10"/>
  <c r="AY158" i="10"/>
  <c r="AX158" i="10"/>
  <c r="AW158" i="10"/>
  <c r="AV158" i="10"/>
  <c r="AU158" i="10"/>
  <c r="AT158" i="10"/>
  <c r="AS158" i="10"/>
  <c r="AR158" i="10"/>
  <c r="AQ158" i="10"/>
  <c r="AP158" i="10"/>
  <c r="AO158" i="10"/>
  <c r="AN158" i="10"/>
  <c r="AM158" i="10"/>
  <c r="AL158" i="10"/>
  <c r="AK158" i="10"/>
  <c r="AJ158" i="10"/>
  <c r="AI158" i="10"/>
  <c r="AH158" i="10"/>
  <c r="AG158" i="10"/>
  <c r="AF158" i="10"/>
  <c r="AE158" i="10"/>
  <c r="AD158" i="10"/>
  <c r="AC158" i="10"/>
  <c r="AB158" i="10"/>
  <c r="AA158" i="10"/>
  <c r="Z158" i="10"/>
  <c r="Y158" i="10"/>
  <c r="X158" i="10"/>
  <c r="W158" i="10"/>
  <c r="V158" i="10"/>
  <c r="U158" i="10"/>
  <c r="T158" i="10"/>
  <c r="S158" i="10"/>
  <c r="R158" i="10"/>
  <c r="Q158" i="10"/>
  <c r="P158" i="10"/>
  <c r="O158" i="10"/>
  <c r="N158" i="10"/>
  <c r="M158" i="10"/>
  <c r="L158" i="10"/>
  <c r="K158" i="10"/>
  <c r="J158" i="10"/>
  <c r="I158" i="10"/>
  <c r="H158" i="10"/>
  <c r="G158" i="10"/>
  <c r="F158" i="10"/>
  <c r="E158" i="10"/>
  <c r="CA157" i="10"/>
  <c r="BZ157" i="10"/>
  <c r="BY157" i="10"/>
  <c r="BX157" i="10"/>
  <c r="BW157" i="10"/>
  <c r="BV157" i="10"/>
  <c r="BU157" i="10"/>
  <c r="BT157" i="10"/>
  <c r="BS157" i="10"/>
  <c r="BR157" i="10"/>
  <c r="BQ157" i="10"/>
  <c r="BP157" i="10"/>
  <c r="BO157" i="10"/>
  <c r="BN157" i="10"/>
  <c r="BM157" i="10"/>
  <c r="BL157" i="10"/>
  <c r="BK157" i="10"/>
  <c r="BJ157" i="10"/>
  <c r="BI157" i="10"/>
  <c r="BH157" i="10"/>
  <c r="BG157" i="10"/>
  <c r="BF157" i="10"/>
  <c r="BE157" i="10"/>
  <c r="BD157" i="10"/>
  <c r="BC157" i="10"/>
  <c r="BB157" i="10"/>
  <c r="BA157" i="10"/>
  <c r="AZ157" i="10"/>
  <c r="AY157" i="10"/>
  <c r="AX157" i="10"/>
  <c r="AW157" i="10"/>
  <c r="AV157" i="10"/>
  <c r="AU157" i="10"/>
  <c r="AT157" i="10"/>
  <c r="AS157" i="10"/>
  <c r="AR157" i="10"/>
  <c r="AQ157" i="10"/>
  <c r="AP157" i="10"/>
  <c r="AO157" i="10"/>
  <c r="AN157" i="10"/>
  <c r="AM157" i="10"/>
  <c r="AL157" i="10"/>
  <c r="AK157" i="10"/>
  <c r="AJ157" i="10"/>
  <c r="AI157" i="10"/>
  <c r="AH157" i="10"/>
  <c r="AG157" i="10"/>
  <c r="AF157" i="10"/>
  <c r="AE157" i="10"/>
  <c r="AD157" i="10"/>
  <c r="AC157" i="10"/>
  <c r="AB157" i="10"/>
  <c r="AA157" i="10"/>
  <c r="Z157" i="10"/>
  <c r="Y157" i="10"/>
  <c r="X157" i="10"/>
  <c r="W157" i="10"/>
  <c r="V157" i="10"/>
  <c r="U157" i="10"/>
  <c r="T157" i="10"/>
  <c r="S157" i="10"/>
  <c r="R157" i="10"/>
  <c r="Q157" i="10"/>
  <c r="P157" i="10"/>
  <c r="O157" i="10"/>
  <c r="N157" i="10"/>
  <c r="M157" i="10"/>
  <c r="L157" i="10"/>
  <c r="K157" i="10"/>
  <c r="J157" i="10"/>
  <c r="I157" i="10"/>
  <c r="H157" i="10"/>
  <c r="G157" i="10"/>
  <c r="F157" i="10"/>
  <c r="E157" i="10"/>
  <c r="CA156" i="10"/>
  <c r="BZ156" i="10"/>
  <c r="BY156" i="10"/>
  <c r="BX156" i="10"/>
  <c r="BW156" i="10"/>
  <c r="BV156" i="10"/>
  <c r="BU156" i="10"/>
  <c r="BT156" i="10"/>
  <c r="BS156" i="10"/>
  <c r="BR156" i="10"/>
  <c r="BQ156" i="10"/>
  <c r="BP156" i="10"/>
  <c r="BO156" i="10"/>
  <c r="BN156" i="10"/>
  <c r="BM156" i="10"/>
  <c r="BL156" i="10"/>
  <c r="BK156" i="10"/>
  <c r="BJ156" i="10"/>
  <c r="BI156" i="10"/>
  <c r="BH156" i="10"/>
  <c r="BG156" i="10"/>
  <c r="BF156" i="10"/>
  <c r="BE156" i="10"/>
  <c r="BD156" i="10"/>
  <c r="BC156" i="10"/>
  <c r="BB156" i="10"/>
  <c r="BA156" i="10"/>
  <c r="AZ156" i="10"/>
  <c r="AY156" i="10"/>
  <c r="AX156" i="10"/>
  <c r="AW156" i="10"/>
  <c r="AV156" i="10"/>
  <c r="AU156" i="10"/>
  <c r="AT156" i="10"/>
  <c r="AS156" i="10"/>
  <c r="AR156" i="10"/>
  <c r="AQ156" i="10"/>
  <c r="AP156" i="10"/>
  <c r="AO156" i="10"/>
  <c r="AN156" i="10"/>
  <c r="AM156" i="10"/>
  <c r="AL156" i="10"/>
  <c r="AK156" i="10"/>
  <c r="AJ156" i="10"/>
  <c r="AI156" i="10"/>
  <c r="AH156" i="10"/>
  <c r="AG156" i="10"/>
  <c r="AF156" i="10"/>
  <c r="AE156" i="10"/>
  <c r="AD156" i="10"/>
  <c r="AC156" i="10"/>
  <c r="AB156" i="10"/>
  <c r="AA156" i="10"/>
  <c r="Z156" i="10"/>
  <c r="Y156" i="10"/>
  <c r="X156" i="10"/>
  <c r="W156" i="10"/>
  <c r="V156" i="10"/>
  <c r="U156" i="10"/>
  <c r="T156" i="10"/>
  <c r="S156" i="10"/>
  <c r="R156" i="10"/>
  <c r="Q156" i="10"/>
  <c r="P156" i="10"/>
  <c r="O156" i="10"/>
  <c r="N156" i="10"/>
  <c r="M156" i="10"/>
  <c r="L156" i="10"/>
  <c r="K156" i="10"/>
  <c r="J156" i="10"/>
  <c r="I156" i="10"/>
  <c r="H156" i="10"/>
  <c r="G156" i="10"/>
  <c r="F156" i="10"/>
  <c r="E156" i="10"/>
  <c r="CA155" i="10"/>
  <c r="BZ155" i="10"/>
  <c r="BY155" i="10"/>
  <c r="BX155" i="10"/>
  <c r="BW155" i="10"/>
  <c r="BV155" i="10"/>
  <c r="BU155" i="10"/>
  <c r="BT155" i="10"/>
  <c r="BS155" i="10"/>
  <c r="BR155" i="10"/>
  <c r="BQ155" i="10"/>
  <c r="BP155" i="10"/>
  <c r="BO155" i="10"/>
  <c r="BN155" i="10"/>
  <c r="BM155" i="10"/>
  <c r="BL155" i="10"/>
  <c r="BK155" i="10"/>
  <c r="BJ155" i="10"/>
  <c r="BI155" i="10"/>
  <c r="BH155" i="10"/>
  <c r="BG155" i="10"/>
  <c r="BF155" i="10"/>
  <c r="BE155" i="10"/>
  <c r="BD155" i="10"/>
  <c r="BC155" i="10"/>
  <c r="BB155" i="10"/>
  <c r="BA155" i="10"/>
  <c r="AZ155" i="10"/>
  <c r="AY155" i="10"/>
  <c r="AX155" i="10"/>
  <c r="AW155" i="10"/>
  <c r="AV155" i="10"/>
  <c r="AU155" i="10"/>
  <c r="AT155" i="10"/>
  <c r="AS155" i="10"/>
  <c r="AR155" i="10"/>
  <c r="AQ155" i="10"/>
  <c r="AP155" i="10"/>
  <c r="AO155" i="10"/>
  <c r="AN155" i="10"/>
  <c r="AM155" i="10"/>
  <c r="AL155" i="10"/>
  <c r="AK155" i="10"/>
  <c r="AJ155" i="10"/>
  <c r="AI155" i="10"/>
  <c r="AH155" i="10"/>
  <c r="AG155" i="10"/>
  <c r="AF155" i="10"/>
  <c r="AE155" i="10"/>
  <c r="AD155" i="10"/>
  <c r="AC155" i="10"/>
  <c r="AB155" i="10"/>
  <c r="AA155" i="10"/>
  <c r="Z155" i="10"/>
  <c r="Y155" i="10"/>
  <c r="X155" i="10"/>
  <c r="W155" i="10"/>
  <c r="V155" i="10"/>
  <c r="U155" i="10"/>
  <c r="T155" i="10"/>
  <c r="S155" i="10"/>
  <c r="R155" i="10"/>
  <c r="Q155" i="10"/>
  <c r="P155" i="10"/>
  <c r="O155" i="10"/>
  <c r="N155" i="10"/>
  <c r="M155" i="10"/>
  <c r="L155" i="10"/>
  <c r="K155" i="10"/>
  <c r="J155" i="10"/>
  <c r="I155" i="10"/>
  <c r="H155" i="10"/>
  <c r="G155" i="10"/>
  <c r="F155" i="10"/>
  <c r="E155" i="10"/>
  <c r="CA154" i="10"/>
  <c r="BZ154" i="10"/>
  <c r="BY154" i="10"/>
  <c r="BX154" i="10"/>
  <c r="BW154" i="10"/>
  <c r="BV154" i="10"/>
  <c r="BU154" i="10"/>
  <c r="BT154" i="10"/>
  <c r="BS154" i="10"/>
  <c r="BR154" i="10"/>
  <c r="BQ154" i="10"/>
  <c r="BP154" i="10"/>
  <c r="BO154" i="10"/>
  <c r="BN154" i="10"/>
  <c r="BM154" i="10"/>
  <c r="BL154" i="10"/>
  <c r="BK154" i="10"/>
  <c r="BJ154" i="10"/>
  <c r="BI154" i="10"/>
  <c r="BH154" i="10"/>
  <c r="BG154" i="10"/>
  <c r="BF154" i="10"/>
  <c r="BE154" i="10"/>
  <c r="BD154" i="10"/>
  <c r="BC154" i="10"/>
  <c r="BB154" i="10"/>
  <c r="BA154" i="10"/>
  <c r="AZ154" i="10"/>
  <c r="AY154" i="10"/>
  <c r="AX154" i="10"/>
  <c r="AW154" i="10"/>
  <c r="AV154" i="10"/>
  <c r="AU154" i="10"/>
  <c r="AT154" i="10"/>
  <c r="AS154" i="10"/>
  <c r="AR154" i="10"/>
  <c r="AQ154" i="10"/>
  <c r="AP154" i="10"/>
  <c r="AO154" i="10"/>
  <c r="AN154" i="10"/>
  <c r="AM154" i="10"/>
  <c r="AL154" i="10"/>
  <c r="AK154" i="10"/>
  <c r="AJ154" i="10"/>
  <c r="AI154" i="10"/>
  <c r="AH154" i="10"/>
  <c r="AG154" i="10"/>
  <c r="AF154" i="10"/>
  <c r="AE154" i="10"/>
  <c r="AD154" i="10"/>
  <c r="AC154" i="10"/>
  <c r="AB154" i="10"/>
  <c r="AA154" i="10"/>
  <c r="Z154" i="10"/>
  <c r="Y154" i="10"/>
  <c r="X154" i="10"/>
  <c r="W154" i="10"/>
  <c r="V154" i="10"/>
  <c r="U154" i="10"/>
  <c r="T154" i="10"/>
  <c r="S154" i="10"/>
  <c r="R154" i="10"/>
  <c r="Q154" i="10"/>
  <c r="P154" i="10"/>
  <c r="O154" i="10"/>
  <c r="N154" i="10"/>
  <c r="M154" i="10"/>
  <c r="L154" i="10"/>
  <c r="K154" i="10"/>
  <c r="J154" i="10"/>
  <c r="I154" i="10"/>
  <c r="H154" i="10"/>
  <c r="G154" i="10"/>
  <c r="F154" i="10"/>
  <c r="E154" i="10"/>
  <c r="CA153" i="10"/>
  <c r="BZ153" i="10"/>
  <c r="BY153" i="10"/>
  <c r="BX153" i="10"/>
  <c r="BW153" i="10"/>
  <c r="BV153" i="10"/>
  <c r="BU153" i="10"/>
  <c r="BT153" i="10"/>
  <c r="BS153" i="10"/>
  <c r="BR153" i="10"/>
  <c r="BQ153" i="10"/>
  <c r="BP153" i="10"/>
  <c r="BO153" i="10"/>
  <c r="BN153" i="10"/>
  <c r="BM153" i="10"/>
  <c r="BL153" i="10"/>
  <c r="BK153" i="10"/>
  <c r="BJ153" i="10"/>
  <c r="BI153" i="10"/>
  <c r="BH153" i="10"/>
  <c r="BG153" i="10"/>
  <c r="BF153" i="10"/>
  <c r="BE153" i="10"/>
  <c r="BD153" i="10"/>
  <c r="BC153" i="10"/>
  <c r="BB153" i="10"/>
  <c r="BA153" i="10"/>
  <c r="AZ153" i="10"/>
  <c r="AY153" i="10"/>
  <c r="AX153" i="10"/>
  <c r="AW153" i="10"/>
  <c r="AV153" i="10"/>
  <c r="AU153" i="10"/>
  <c r="AT153" i="10"/>
  <c r="AS153" i="10"/>
  <c r="AR153" i="10"/>
  <c r="AQ153" i="10"/>
  <c r="AP153" i="10"/>
  <c r="AO153" i="10"/>
  <c r="AN153" i="10"/>
  <c r="AM153" i="10"/>
  <c r="AL153" i="10"/>
  <c r="AK153" i="10"/>
  <c r="AJ153" i="10"/>
  <c r="AI153" i="10"/>
  <c r="AH153" i="10"/>
  <c r="AG153" i="10"/>
  <c r="AF153" i="10"/>
  <c r="AE153" i="10"/>
  <c r="AD153" i="10"/>
  <c r="AC153" i="10"/>
  <c r="AB153" i="10"/>
  <c r="AA153" i="10"/>
  <c r="Z153" i="10"/>
  <c r="Y153" i="10"/>
  <c r="X153" i="10"/>
  <c r="W153" i="10"/>
  <c r="V153" i="10"/>
  <c r="U153" i="10"/>
  <c r="T153" i="10"/>
  <c r="S153" i="10"/>
  <c r="R153" i="10"/>
  <c r="Q153" i="10"/>
  <c r="P153" i="10"/>
  <c r="O153" i="10"/>
  <c r="N153" i="10"/>
  <c r="M153" i="10"/>
  <c r="L153" i="10"/>
  <c r="K153" i="10"/>
  <c r="J153" i="10"/>
  <c r="I153" i="10"/>
  <c r="H153" i="10"/>
  <c r="G153" i="10"/>
  <c r="F153" i="10"/>
  <c r="E153" i="10"/>
  <c r="CA152" i="10"/>
  <c r="BZ152" i="10"/>
  <c r="BY152" i="10"/>
  <c r="BX152" i="10"/>
  <c r="BW152" i="10"/>
  <c r="BV152" i="10"/>
  <c r="BU152" i="10"/>
  <c r="BT152" i="10"/>
  <c r="BS152" i="10"/>
  <c r="BR152" i="10"/>
  <c r="BQ152" i="10"/>
  <c r="BP152" i="10"/>
  <c r="BO152" i="10"/>
  <c r="BN152" i="10"/>
  <c r="BM152" i="10"/>
  <c r="BL152" i="10"/>
  <c r="BK152" i="10"/>
  <c r="BJ152" i="10"/>
  <c r="BI152" i="10"/>
  <c r="BH152" i="10"/>
  <c r="BG152" i="10"/>
  <c r="BF152" i="10"/>
  <c r="BE152" i="10"/>
  <c r="BD152" i="10"/>
  <c r="BC152" i="10"/>
  <c r="BB152" i="10"/>
  <c r="BA152" i="10"/>
  <c r="AZ152" i="10"/>
  <c r="AY152" i="10"/>
  <c r="AX152" i="10"/>
  <c r="AW152" i="10"/>
  <c r="AV152" i="10"/>
  <c r="AU152" i="10"/>
  <c r="AT152" i="10"/>
  <c r="AS152" i="10"/>
  <c r="AR152" i="10"/>
  <c r="AQ152" i="10"/>
  <c r="AP152" i="10"/>
  <c r="AO152" i="10"/>
  <c r="AN152" i="10"/>
  <c r="AM152" i="10"/>
  <c r="AL152" i="10"/>
  <c r="AK152" i="10"/>
  <c r="AJ152" i="10"/>
  <c r="AI152" i="10"/>
  <c r="AH152" i="10"/>
  <c r="AG152" i="10"/>
  <c r="AF152" i="10"/>
  <c r="AE152" i="10"/>
  <c r="AD152" i="10"/>
  <c r="AC152" i="10"/>
  <c r="AB152" i="10"/>
  <c r="AA152" i="10"/>
  <c r="Z152" i="10"/>
  <c r="Y152" i="10"/>
  <c r="X152" i="10"/>
  <c r="W152" i="10"/>
  <c r="V152" i="10"/>
  <c r="U152" i="10"/>
  <c r="T152" i="10"/>
  <c r="S152" i="10"/>
  <c r="R152" i="10"/>
  <c r="Q152" i="10"/>
  <c r="P152" i="10"/>
  <c r="O152" i="10"/>
  <c r="N152" i="10"/>
  <c r="M152" i="10"/>
  <c r="L152" i="10"/>
  <c r="K152" i="10"/>
  <c r="J152" i="10"/>
  <c r="I152" i="10"/>
  <c r="H152" i="10"/>
  <c r="G152" i="10"/>
  <c r="F152" i="10"/>
  <c r="E152" i="10"/>
  <c r="CA151" i="10"/>
  <c r="BZ151" i="10"/>
  <c r="BY151" i="10"/>
  <c r="BX151" i="10"/>
  <c r="BW151" i="10"/>
  <c r="BV151" i="10"/>
  <c r="BU151" i="10"/>
  <c r="BT151" i="10"/>
  <c r="BS151" i="10"/>
  <c r="BR151" i="10"/>
  <c r="BQ151" i="10"/>
  <c r="BP151" i="10"/>
  <c r="BO151" i="10"/>
  <c r="BN151" i="10"/>
  <c r="BM151" i="10"/>
  <c r="BL151" i="10"/>
  <c r="BK151" i="10"/>
  <c r="BJ151" i="10"/>
  <c r="BI151" i="10"/>
  <c r="BH151" i="10"/>
  <c r="BG151" i="10"/>
  <c r="BF151" i="10"/>
  <c r="BE151" i="10"/>
  <c r="BD151" i="10"/>
  <c r="BC151" i="10"/>
  <c r="BB151" i="10"/>
  <c r="BA151" i="10"/>
  <c r="AZ151" i="10"/>
  <c r="AY151" i="10"/>
  <c r="AX151" i="10"/>
  <c r="AW151" i="10"/>
  <c r="AV151" i="10"/>
  <c r="AU151" i="10"/>
  <c r="AT151" i="10"/>
  <c r="AS151" i="10"/>
  <c r="AR151" i="10"/>
  <c r="AQ151" i="10"/>
  <c r="AP151" i="10"/>
  <c r="AO151" i="10"/>
  <c r="AN151" i="10"/>
  <c r="AM151" i="10"/>
  <c r="AL151" i="10"/>
  <c r="AK151" i="10"/>
  <c r="AJ151" i="10"/>
  <c r="AI151" i="10"/>
  <c r="AH151" i="10"/>
  <c r="AG151" i="10"/>
  <c r="AF151" i="10"/>
  <c r="AE151" i="10"/>
  <c r="AD151" i="10"/>
  <c r="AC151" i="10"/>
  <c r="AB151" i="10"/>
  <c r="AA151" i="10"/>
  <c r="Z151" i="10"/>
  <c r="Y151" i="10"/>
  <c r="X151" i="10"/>
  <c r="W151" i="10"/>
  <c r="V151" i="10"/>
  <c r="U151" i="10"/>
  <c r="T151" i="10"/>
  <c r="S151" i="10"/>
  <c r="R151" i="10"/>
  <c r="Q151" i="10"/>
  <c r="P151" i="10"/>
  <c r="O151" i="10"/>
  <c r="N151" i="10"/>
  <c r="M151" i="10"/>
  <c r="L151" i="10"/>
  <c r="K151" i="10"/>
  <c r="J151" i="10"/>
  <c r="I151" i="10"/>
  <c r="H151" i="10"/>
  <c r="G151" i="10"/>
  <c r="F151" i="10"/>
  <c r="E151" i="10"/>
  <c r="CA150" i="10"/>
  <c r="BZ150" i="10"/>
  <c r="BY150" i="10"/>
  <c r="BX150" i="10"/>
  <c r="BW150" i="10"/>
  <c r="BV150" i="10"/>
  <c r="BU150" i="10"/>
  <c r="BT150" i="10"/>
  <c r="BS150" i="10"/>
  <c r="BR150" i="10"/>
  <c r="BQ150" i="10"/>
  <c r="BP150" i="10"/>
  <c r="BO150" i="10"/>
  <c r="BN150" i="10"/>
  <c r="BM150" i="10"/>
  <c r="BL150" i="10"/>
  <c r="BK150" i="10"/>
  <c r="BJ150" i="10"/>
  <c r="BI150" i="10"/>
  <c r="BH150" i="10"/>
  <c r="BG150" i="10"/>
  <c r="BF150" i="10"/>
  <c r="BE150" i="10"/>
  <c r="BD150" i="10"/>
  <c r="BC150" i="10"/>
  <c r="BB150" i="10"/>
  <c r="BA150" i="10"/>
  <c r="AZ150" i="10"/>
  <c r="AY150" i="10"/>
  <c r="AX150" i="10"/>
  <c r="AW150" i="10"/>
  <c r="AV150" i="10"/>
  <c r="AU150" i="10"/>
  <c r="AT150" i="10"/>
  <c r="AS150" i="10"/>
  <c r="AR150" i="10"/>
  <c r="AQ150" i="10"/>
  <c r="AP150" i="10"/>
  <c r="AO150" i="10"/>
  <c r="AN150" i="10"/>
  <c r="AM150" i="10"/>
  <c r="AL150" i="10"/>
  <c r="AK150" i="10"/>
  <c r="AJ150" i="10"/>
  <c r="AI150" i="10"/>
  <c r="AH150" i="10"/>
  <c r="AG150" i="10"/>
  <c r="AF150" i="10"/>
  <c r="AE150" i="10"/>
  <c r="AD150" i="10"/>
  <c r="AC150" i="10"/>
  <c r="AB150" i="10"/>
  <c r="AA150" i="10"/>
  <c r="Z150" i="10"/>
  <c r="Y150" i="10"/>
  <c r="X150" i="10"/>
  <c r="W150" i="10"/>
  <c r="V150" i="10"/>
  <c r="U150" i="10"/>
  <c r="T150" i="10"/>
  <c r="S150" i="10"/>
  <c r="R150" i="10"/>
  <c r="Q150" i="10"/>
  <c r="P150" i="10"/>
  <c r="O150" i="10"/>
  <c r="N150" i="10"/>
  <c r="M150" i="10"/>
  <c r="L150" i="10"/>
  <c r="K150" i="10"/>
  <c r="J150" i="10"/>
  <c r="I150" i="10"/>
  <c r="H150" i="10"/>
  <c r="G150" i="10"/>
  <c r="F150" i="10"/>
  <c r="E150" i="10"/>
  <c r="CA149" i="10"/>
  <c r="BZ149" i="10"/>
  <c r="BY149" i="10"/>
  <c r="BX149" i="10"/>
  <c r="BW149" i="10"/>
  <c r="BV149" i="10"/>
  <c r="BU149" i="10"/>
  <c r="BT149" i="10"/>
  <c r="BS149" i="10"/>
  <c r="BR149" i="10"/>
  <c r="BQ149" i="10"/>
  <c r="BP149" i="10"/>
  <c r="BO149" i="10"/>
  <c r="BN149" i="10"/>
  <c r="BM149" i="10"/>
  <c r="BL149" i="10"/>
  <c r="BK149" i="10"/>
  <c r="BJ149" i="10"/>
  <c r="BI149" i="10"/>
  <c r="BH149" i="10"/>
  <c r="BG149" i="10"/>
  <c r="BF149" i="10"/>
  <c r="BE149" i="10"/>
  <c r="BD149" i="10"/>
  <c r="BC149" i="10"/>
  <c r="BB149" i="10"/>
  <c r="BA149" i="10"/>
  <c r="AZ149" i="10"/>
  <c r="AY149" i="10"/>
  <c r="AX149" i="10"/>
  <c r="AW149" i="10"/>
  <c r="AV149" i="10"/>
  <c r="AU149" i="10"/>
  <c r="AT149" i="10"/>
  <c r="AS149" i="10"/>
  <c r="AR149" i="10"/>
  <c r="AQ149" i="10"/>
  <c r="AP149" i="10"/>
  <c r="AO149" i="10"/>
  <c r="AN149" i="10"/>
  <c r="AM149" i="10"/>
  <c r="AL149" i="10"/>
  <c r="AK149" i="10"/>
  <c r="AJ149" i="10"/>
  <c r="AI149" i="10"/>
  <c r="AH149" i="10"/>
  <c r="AG149" i="10"/>
  <c r="AF149" i="10"/>
  <c r="AE149" i="10"/>
  <c r="AD149" i="10"/>
  <c r="AC149" i="10"/>
  <c r="AB149" i="10"/>
  <c r="AA149" i="10"/>
  <c r="Z149" i="10"/>
  <c r="Y149" i="10"/>
  <c r="X149" i="10"/>
  <c r="W149" i="10"/>
  <c r="V149" i="10"/>
  <c r="U149" i="10"/>
  <c r="T149" i="10"/>
  <c r="S149" i="10"/>
  <c r="R149" i="10"/>
  <c r="Q149" i="10"/>
  <c r="P149" i="10"/>
  <c r="O149" i="10"/>
  <c r="N149" i="10"/>
  <c r="M149" i="10"/>
  <c r="L149" i="10"/>
  <c r="K149" i="10"/>
  <c r="J149" i="10"/>
  <c r="I149" i="10"/>
  <c r="H149" i="10"/>
  <c r="G149" i="10"/>
  <c r="F149" i="10"/>
  <c r="E149" i="10"/>
  <c r="CA148" i="10"/>
  <c r="BZ148" i="10"/>
  <c r="BY148" i="10"/>
  <c r="BX148" i="10"/>
  <c r="BW148" i="10"/>
  <c r="BV148" i="10"/>
  <c r="BU148" i="10"/>
  <c r="BT148" i="10"/>
  <c r="BS148" i="10"/>
  <c r="BR148" i="10"/>
  <c r="BQ148" i="10"/>
  <c r="BP148" i="10"/>
  <c r="BO148" i="10"/>
  <c r="BN148" i="10"/>
  <c r="BM148" i="10"/>
  <c r="BL148" i="10"/>
  <c r="BK148" i="10"/>
  <c r="BJ148" i="10"/>
  <c r="BI148" i="10"/>
  <c r="BH148" i="10"/>
  <c r="BG148" i="10"/>
  <c r="BF148" i="10"/>
  <c r="BE148" i="10"/>
  <c r="BD148" i="10"/>
  <c r="BC148" i="10"/>
  <c r="BB148" i="10"/>
  <c r="BA148" i="10"/>
  <c r="AZ148" i="10"/>
  <c r="AY148" i="10"/>
  <c r="AX148" i="10"/>
  <c r="AW148" i="10"/>
  <c r="AV148" i="10"/>
  <c r="AU148" i="10"/>
  <c r="AT148" i="10"/>
  <c r="AS148" i="10"/>
  <c r="AR148" i="10"/>
  <c r="AQ148" i="10"/>
  <c r="AP148" i="10"/>
  <c r="AO148" i="10"/>
  <c r="AN148" i="10"/>
  <c r="AM148" i="10"/>
  <c r="AL148" i="10"/>
  <c r="AK148" i="10"/>
  <c r="AJ148" i="10"/>
  <c r="AI148" i="10"/>
  <c r="AH148" i="10"/>
  <c r="AG148" i="10"/>
  <c r="AF148" i="10"/>
  <c r="AE148" i="10"/>
  <c r="AD148" i="10"/>
  <c r="AC148" i="10"/>
  <c r="AB148" i="10"/>
  <c r="AA148" i="10"/>
  <c r="Z148" i="10"/>
  <c r="Y148" i="10"/>
  <c r="X148" i="10"/>
  <c r="W148" i="10"/>
  <c r="V148" i="10"/>
  <c r="U148" i="10"/>
  <c r="T148" i="10"/>
  <c r="S148" i="10"/>
  <c r="R148" i="10"/>
  <c r="Q148" i="10"/>
  <c r="P148" i="10"/>
  <c r="O148" i="10"/>
  <c r="N148" i="10"/>
  <c r="M148" i="10"/>
  <c r="L148" i="10"/>
  <c r="K148" i="10"/>
  <c r="J148" i="10"/>
  <c r="I148" i="10"/>
  <c r="H148" i="10"/>
  <c r="G148" i="10"/>
  <c r="F148" i="10"/>
  <c r="E148" i="10"/>
  <c r="CA147" i="10"/>
  <c r="BZ147" i="10"/>
  <c r="BY147" i="10"/>
  <c r="BX147" i="10"/>
  <c r="BW147" i="10"/>
  <c r="BV147" i="10"/>
  <c r="BU147" i="10"/>
  <c r="BT147" i="10"/>
  <c r="BS147" i="10"/>
  <c r="BR147" i="10"/>
  <c r="BQ147" i="10"/>
  <c r="BP147" i="10"/>
  <c r="BO147" i="10"/>
  <c r="BN147" i="10"/>
  <c r="BM147" i="10"/>
  <c r="BL147" i="10"/>
  <c r="BK147" i="10"/>
  <c r="BJ147" i="10"/>
  <c r="BI147" i="10"/>
  <c r="BH147" i="10"/>
  <c r="BG147" i="10"/>
  <c r="BF147" i="10"/>
  <c r="BE147" i="10"/>
  <c r="BD147" i="10"/>
  <c r="BC147" i="10"/>
  <c r="BB147" i="10"/>
  <c r="BA147" i="10"/>
  <c r="AZ147" i="10"/>
  <c r="AY147" i="10"/>
  <c r="AX147" i="10"/>
  <c r="AW147" i="10"/>
  <c r="AV147" i="10"/>
  <c r="AU147" i="10"/>
  <c r="AT147" i="10"/>
  <c r="AS147" i="10"/>
  <c r="AR147" i="10"/>
  <c r="AQ147" i="10"/>
  <c r="AP147" i="10"/>
  <c r="AO147" i="10"/>
  <c r="AN147" i="10"/>
  <c r="AM147" i="10"/>
  <c r="AL147" i="10"/>
  <c r="AK147" i="10"/>
  <c r="AJ147" i="10"/>
  <c r="AI147" i="10"/>
  <c r="AH147" i="10"/>
  <c r="AG147" i="10"/>
  <c r="AF147" i="10"/>
  <c r="AE147" i="10"/>
  <c r="AD147" i="10"/>
  <c r="AC147" i="10"/>
  <c r="AB147" i="10"/>
  <c r="AA147" i="10"/>
  <c r="Z147" i="10"/>
  <c r="Y147" i="10"/>
  <c r="X147" i="10"/>
  <c r="W147" i="10"/>
  <c r="V147" i="10"/>
  <c r="U147" i="10"/>
  <c r="T147" i="10"/>
  <c r="S147" i="10"/>
  <c r="R147" i="10"/>
  <c r="Q147" i="10"/>
  <c r="P147" i="10"/>
  <c r="O147" i="10"/>
  <c r="N147" i="10"/>
  <c r="M147" i="10"/>
  <c r="L147" i="10"/>
  <c r="K147" i="10"/>
  <c r="J147" i="10"/>
  <c r="I147" i="10"/>
  <c r="H147" i="10"/>
  <c r="G147" i="10"/>
  <c r="F147" i="10"/>
  <c r="E147" i="10"/>
  <c r="CA146" i="10"/>
  <c r="BZ146" i="10"/>
  <c r="BY146" i="10"/>
  <c r="BX146" i="10"/>
  <c r="BW146" i="10"/>
  <c r="BV146" i="10"/>
  <c r="BU146" i="10"/>
  <c r="BT146" i="10"/>
  <c r="BS146" i="10"/>
  <c r="BR146" i="10"/>
  <c r="BQ146" i="10"/>
  <c r="BP146" i="10"/>
  <c r="BO146" i="10"/>
  <c r="BN146" i="10"/>
  <c r="BM146" i="10"/>
  <c r="BL146" i="10"/>
  <c r="BK146" i="10"/>
  <c r="BJ146" i="10"/>
  <c r="BI146" i="10"/>
  <c r="BH146" i="10"/>
  <c r="BG146" i="10"/>
  <c r="BF146" i="10"/>
  <c r="BE146" i="10"/>
  <c r="BD146" i="10"/>
  <c r="BC146" i="10"/>
  <c r="BB146" i="10"/>
  <c r="BA146" i="10"/>
  <c r="AZ146" i="10"/>
  <c r="AY146" i="10"/>
  <c r="AX146" i="10"/>
  <c r="AW146" i="10"/>
  <c r="AV146" i="10"/>
  <c r="AU146" i="10"/>
  <c r="AT146" i="10"/>
  <c r="AS146" i="10"/>
  <c r="AR146" i="10"/>
  <c r="AQ146" i="10"/>
  <c r="AP146" i="10"/>
  <c r="AO146" i="10"/>
  <c r="AN146" i="10"/>
  <c r="AM146" i="10"/>
  <c r="AL146" i="10"/>
  <c r="AK146" i="10"/>
  <c r="AJ146" i="10"/>
  <c r="AI146" i="10"/>
  <c r="AH146" i="10"/>
  <c r="AG146" i="10"/>
  <c r="AF146" i="10"/>
  <c r="AE146" i="10"/>
  <c r="AD146" i="10"/>
  <c r="AC146" i="10"/>
  <c r="AB146" i="10"/>
  <c r="AA146" i="10"/>
  <c r="Z146" i="10"/>
  <c r="Y146" i="10"/>
  <c r="X146" i="10"/>
  <c r="W146" i="10"/>
  <c r="V146" i="10"/>
  <c r="U146" i="10"/>
  <c r="T146" i="10"/>
  <c r="S146" i="10"/>
  <c r="R146" i="10"/>
  <c r="Q146" i="10"/>
  <c r="P146" i="10"/>
  <c r="O146" i="10"/>
  <c r="N146" i="10"/>
  <c r="M146" i="10"/>
  <c r="L146" i="10"/>
  <c r="K146" i="10"/>
  <c r="J146" i="10"/>
  <c r="I146" i="10"/>
  <c r="H146" i="10"/>
  <c r="G146" i="10"/>
  <c r="F146" i="10"/>
  <c r="E146" i="10"/>
  <c r="CA145" i="10"/>
  <c r="BZ145" i="10"/>
  <c r="BY145" i="10"/>
  <c r="BX145" i="10"/>
  <c r="BW145" i="10"/>
  <c r="BV145" i="10"/>
  <c r="BU145" i="10"/>
  <c r="BT145" i="10"/>
  <c r="BS145" i="10"/>
  <c r="BR145" i="10"/>
  <c r="BQ145" i="10"/>
  <c r="BP145" i="10"/>
  <c r="BO145" i="10"/>
  <c r="BN145" i="10"/>
  <c r="BM145" i="10"/>
  <c r="BL145" i="10"/>
  <c r="BK145" i="10"/>
  <c r="BJ145" i="10"/>
  <c r="BI145" i="10"/>
  <c r="BH145" i="10"/>
  <c r="BG145" i="10"/>
  <c r="BF145" i="10"/>
  <c r="BE145" i="10"/>
  <c r="BD145" i="10"/>
  <c r="BC145" i="10"/>
  <c r="BB145" i="10"/>
  <c r="BA145" i="10"/>
  <c r="AZ145" i="10"/>
  <c r="AY145" i="10"/>
  <c r="AX145" i="10"/>
  <c r="AW145" i="10"/>
  <c r="AV145" i="10"/>
  <c r="AU145" i="10"/>
  <c r="AT145" i="10"/>
  <c r="AS145" i="10"/>
  <c r="AR145" i="10"/>
  <c r="AQ145" i="10"/>
  <c r="AP145" i="10"/>
  <c r="AO145" i="10"/>
  <c r="AN145" i="10"/>
  <c r="AM145" i="10"/>
  <c r="AL145" i="10"/>
  <c r="AK145" i="10"/>
  <c r="AJ145" i="10"/>
  <c r="AI145" i="10"/>
  <c r="AH145" i="10"/>
  <c r="AG145" i="10"/>
  <c r="AF145" i="10"/>
  <c r="AE145" i="10"/>
  <c r="AD145" i="10"/>
  <c r="AC145" i="10"/>
  <c r="AB145" i="10"/>
  <c r="AA145" i="10"/>
  <c r="Z145" i="10"/>
  <c r="Y145" i="10"/>
  <c r="X145" i="10"/>
  <c r="W145" i="10"/>
  <c r="V145" i="10"/>
  <c r="U145" i="10"/>
  <c r="T145" i="10"/>
  <c r="S145" i="10"/>
  <c r="R145" i="10"/>
  <c r="Q145" i="10"/>
  <c r="P145" i="10"/>
  <c r="O145" i="10"/>
  <c r="N145" i="10"/>
  <c r="M145" i="10"/>
  <c r="L145" i="10"/>
  <c r="K145" i="10"/>
  <c r="J145" i="10"/>
  <c r="I145" i="10"/>
  <c r="H145" i="10"/>
  <c r="G145" i="10"/>
  <c r="F145" i="10"/>
  <c r="E145" i="10"/>
  <c r="CA144" i="10"/>
  <c r="BZ144" i="10"/>
  <c r="BY144" i="10"/>
  <c r="BX144" i="10"/>
  <c r="BW144" i="10"/>
  <c r="BV144" i="10"/>
  <c r="BU144" i="10"/>
  <c r="BT144" i="10"/>
  <c r="BS144" i="10"/>
  <c r="BR144" i="10"/>
  <c r="BQ144" i="10"/>
  <c r="BP144" i="10"/>
  <c r="BO144" i="10"/>
  <c r="BN144" i="10"/>
  <c r="BM144" i="10"/>
  <c r="BL144" i="10"/>
  <c r="BK144" i="10"/>
  <c r="BJ144" i="10"/>
  <c r="BI144" i="10"/>
  <c r="BH144" i="10"/>
  <c r="BG144" i="10"/>
  <c r="BF144" i="10"/>
  <c r="BE144" i="10"/>
  <c r="BD144" i="10"/>
  <c r="BC144" i="10"/>
  <c r="BB144" i="10"/>
  <c r="BA144" i="10"/>
  <c r="AZ144" i="10"/>
  <c r="AY144" i="10"/>
  <c r="AX144" i="10"/>
  <c r="AW144" i="10"/>
  <c r="AV144" i="10"/>
  <c r="AU144" i="10"/>
  <c r="AT144" i="10"/>
  <c r="AS144" i="10"/>
  <c r="AR144" i="10"/>
  <c r="AQ144" i="10"/>
  <c r="AP144" i="10"/>
  <c r="AO144" i="10"/>
  <c r="AN144" i="10"/>
  <c r="AM144" i="10"/>
  <c r="AL144" i="10"/>
  <c r="AK144" i="10"/>
  <c r="AJ144" i="10"/>
  <c r="AI144" i="10"/>
  <c r="AH144" i="10"/>
  <c r="AG144" i="10"/>
  <c r="AF144" i="10"/>
  <c r="AE144" i="10"/>
  <c r="AD144" i="10"/>
  <c r="AC144" i="10"/>
  <c r="AB144" i="10"/>
  <c r="AA144" i="10"/>
  <c r="Z144" i="10"/>
  <c r="Y144" i="10"/>
  <c r="X144" i="10"/>
  <c r="W144" i="10"/>
  <c r="V144" i="10"/>
  <c r="U144" i="10"/>
  <c r="T144" i="10"/>
  <c r="S144" i="10"/>
  <c r="R144" i="10"/>
  <c r="Q144" i="10"/>
  <c r="P144" i="10"/>
  <c r="O144" i="10"/>
  <c r="N144" i="10"/>
  <c r="M144" i="10"/>
  <c r="L144" i="10"/>
  <c r="K144" i="10"/>
  <c r="J144" i="10"/>
  <c r="I144" i="10"/>
  <c r="H144" i="10"/>
  <c r="G144" i="10"/>
  <c r="F144" i="10"/>
  <c r="E144" i="10"/>
  <c r="CA143" i="10"/>
  <c r="BZ143" i="10"/>
  <c r="BY143" i="10"/>
  <c r="BX143" i="10"/>
  <c r="BW143" i="10"/>
  <c r="BV143" i="10"/>
  <c r="BU143" i="10"/>
  <c r="BT143" i="10"/>
  <c r="BS143" i="10"/>
  <c r="BR143" i="10"/>
  <c r="BQ143" i="10"/>
  <c r="BP143" i="10"/>
  <c r="BO143" i="10"/>
  <c r="BN143" i="10"/>
  <c r="BM143" i="10"/>
  <c r="BL143" i="10"/>
  <c r="BK143" i="10"/>
  <c r="BJ143" i="10"/>
  <c r="BI143" i="10"/>
  <c r="BH143" i="10"/>
  <c r="BG143" i="10"/>
  <c r="BF143" i="10"/>
  <c r="BE143" i="10"/>
  <c r="BD143" i="10"/>
  <c r="BC143" i="10"/>
  <c r="BB143" i="10"/>
  <c r="BA143" i="10"/>
  <c r="AZ143" i="10"/>
  <c r="AY143" i="10"/>
  <c r="AX143" i="10"/>
  <c r="AW143" i="10"/>
  <c r="AV143" i="10"/>
  <c r="AU143" i="10"/>
  <c r="AT143" i="10"/>
  <c r="AS143" i="10"/>
  <c r="AR143" i="10"/>
  <c r="AQ143" i="10"/>
  <c r="AP143" i="10"/>
  <c r="AO143" i="10"/>
  <c r="AN143" i="10"/>
  <c r="AM143" i="10"/>
  <c r="AL143" i="10"/>
  <c r="AK143" i="10"/>
  <c r="AJ143" i="10"/>
  <c r="AI143" i="10"/>
  <c r="AH143" i="10"/>
  <c r="AG143" i="10"/>
  <c r="AF143" i="10"/>
  <c r="AE143" i="10"/>
  <c r="AD143" i="10"/>
  <c r="AC143" i="10"/>
  <c r="AB143" i="10"/>
  <c r="AA143" i="10"/>
  <c r="Z143" i="10"/>
  <c r="Y143" i="10"/>
  <c r="X143" i="10"/>
  <c r="W143" i="10"/>
  <c r="V143" i="10"/>
  <c r="U143" i="10"/>
  <c r="T143" i="10"/>
  <c r="S143" i="10"/>
  <c r="R143" i="10"/>
  <c r="Q143" i="10"/>
  <c r="P143" i="10"/>
  <c r="O143" i="10"/>
  <c r="N143" i="10"/>
  <c r="M143" i="10"/>
  <c r="L143" i="10"/>
  <c r="K143" i="10"/>
  <c r="J143" i="10"/>
  <c r="I143" i="10"/>
  <c r="H143" i="10"/>
  <c r="G143" i="10"/>
  <c r="F143" i="10"/>
  <c r="E143" i="10"/>
  <c r="CA142" i="10"/>
  <c r="BZ142" i="10"/>
  <c r="BY142" i="10"/>
  <c r="BX142" i="10"/>
  <c r="BW142" i="10"/>
  <c r="BV142" i="10"/>
  <c r="BU142" i="10"/>
  <c r="BT142" i="10"/>
  <c r="BS142" i="10"/>
  <c r="BR142" i="10"/>
  <c r="BQ142" i="10"/>
  <c r="BP142" i="10"/>
  <c r="BO142" i="10"/>
  <c r="BN142" i="10"/>
  <c r="BM142" i="10"/>
  <c r="BL142" i="10"/>
  <c r="BK142" i="10"/>
  <c r="BJ142" i="10"/>
  <c r="BI142" i="10"/>
  <c r="BH142" i="10"/>
  <c r="BG142" i="10"/>
  <c r="BF142" i="10"/>
  <c r="BE142" i="10"/>
  <c r="BD142" i="10"/>
  <c r="BC142" i="10"/>
  <c r="BB142" i="10"/>
  <c r="BA142" i="10"/>
  <c r="AZ142" i="10"/>
  <c r="AY142" i="10"/>
  <c r="AX142" i="10"/>
  <c r="AW142" i="10"/>
  <c r="AV142" i="10"/>
  <c r="AU142" i="10"/>
  <c r="AT142" i="10"/>
  <c r="AS142" i="10"/>
  <c r="AR142" i="10"/>
  <c r="AQ142" i="10"/>
  <c r="AP142" i="10"/>
  <c r="AO142" i="10"/>
  <c r="AN142" i="10"/>
  <c r="AM142" i="10"/>
  <c r="AL142" i="10"/>
  <c r="AK142" i="10"/>
  <c r="AJ142" i="10"/>
  <c r="AI142" i="10"/>
  <c r="AH142" i="10"/>
  <c r="AG142" i="10"/>
  <c r="AF142" i="10"/>
  <c r="AE142" i="10"/>
  <c r="AD142" i="10"/>
  <c r="AC142" i="10"/>
  <c r="AB142" i="10"/>
  <c r="AA142" i="10"/>
  <c r="Z142" i="10"/>
  <c r="Y142" i="10"/>
  <c r="X142" i="10"/>
  <c r="W142" i="10"/>
  <c r="V142" i="10"/>
  <c r="U142" i="10"/>
  <c r="T142" i="10"/>
  <c r="S142" i="10"/>
  <c r="R142" i="10"/>
  <c r="Q142" i="10"/>
  <c r="P142" i="10"/>
  <c r="O142" i="10"/>
  <c r="N142" i="10"/>
  <c r="M142" i="10"/>
  <c r="L142" i="10"/>
  <c r="K142" i="10"/>
  <c r="J142" i="10"/>
  <c r="I142" i="10"/>
  <c r="H142" i="10"/>
  <c r="G142" i="10"/>
  <c r="F142" i="10"/>
  <c r="E142" i="10"/>
  <c r="CA141" i="10"/>
  <c r="BZ141" i="10"/>
  <c r="BY141" i="10"/>
  <c r="BX141" i="10"/>
  <c r="BW141" i="10"/>
  <c r="BV141" i="10"/>
  <c r="BU141" i="10"/>
  <c r="BT141" i="10"/>
  <c r="BS141" i="10"/>
  <c r="BR141" i="10"/>
  <c r="BQ141" i="10"/>
  <c r="BP141" i="10"/>
  <c r="BO141" i="10"/>
  <c r="BN141" i="10"/>
  <c r="BM141" i="10"/>
  <c r="BL141" i="10"/>
  <c r="BK141" i="10"/>
  <c r="BJ141" i="10"/>
  <c r="BI141" i="10"/>
  <c r="BH141" i="10"/>
  <c r="BG141" i="10"/>
  <c r="BF141" i="10"/>
  <c r="BE141" i="10"/>
  <c r="BD141" i="10"/>
  <c r="BC141" i="10"/>
  <c r="BB141" i="10"/>
  <c r="BA141" i="10"/>
  <c r="AZ141" i="10"/>
  <c r="AY141" i="10"/>
  <c r="AX141" i="10"/>
  <c r="AW141" i="10"/>
  <c r="AV141" i="10"/>
  <c r="AU141" i="10"/>
  <c r="AT141" i="10"/>
  <c r="AS141" i="10"/>
  <c r="AR141" i="10"/>
  <c r="AQ141" i="10"/>
  <c r="AP141" i="10"/>
  <c r="AO141" i="10"/>
  <c r="AN141" i="10"/>
  <c r="AM141" i="10"/>
  <c r="AL141" i="10"/>
  <c r="AK141" i="10"/>
  <c r="AJ141" i="10"/>
  <c r="AI141" i="10"/>
  <c r="AH141" i="10"/>
  <c r="AG141" i="10"/>
  <c r="AF141" i="10"/>
  <c r="AE141" i="10"/>
  <c r="AD141" i="10"/>
  <c r="AC141" i="10"/>
  <c r="AB141" i="10"/>
  <c r="AA141" i="10"/>
  <c r="Z141" i="10"/>
  <c r="Y141" i="10"/>
  <c r="X141" i="10"/>
  <c r="W141" i="10"/>
  <c r="V141" i="10"/>
  <c r="U141" i="10"/>
  <c r="T141" i="10"/>
  <c r="S141" i="10"/>
  <c r="R141" i="10"/>
  <c r="Q141" i="10"/>
  <c r="P141" i="10"/>
  <c r="O141" i="10"/>
  <c r="N141" i="10"/>
  <c r="M141" i="10"/>
  <c r="L141" i="10"/>
  <c r="K141" i="10"/>
  <c r="J141" i="10"/>
  <c r="I141" i="10"/>
  <c r="H141" i="10"/>
  <c r="G141" i="10"/>
  <c r="F141" i="10"/>
  <c r="E141" i="10"/>
  <c r="CA140" i="10"/>
  <c r="BZ140" i="10"/>
  <c r="BY140" i="10"/>
  <c r="BX140" i="10"/>
  <c r="BW140" i="10"/>
  <c r="BV140" i="10"/>
  <c r="BU140" i="10"/>
  <c r="BT140" i="10"/>
  <c r="BS140" i="10"/>
  <c r="BR140" i="10"/>
  <c r="BQ140" i="10"/>
  <c r="BP140" i="10"/>
  <c r="BO140" i="10"/>
  <c r="BN140" i="10"/>
  <c r="BM140" i="10"/>
  <c r="BL140" i="10"/>
  <c r="BK140" i="10"/>
  <c r="BJ140" i="10"/>
  <c r="BI140" i="10"/>
  <c r="BH140" i="10"/>
  <c r="BG140" i="10"/>
  <c r="BF140" i="10"/>
  <c r="BE140" i="10"/>
  <c r="BD140" i="10"/>
  <c r="BC140" i="10"/>
  <c r="BB140" i="10"/>
  <c r="BA140" i="10"/>
  <c r="AZ140" i="10"/>
  <c r="AY140" i="10"/>
  <c r="AX140" i="10"/>
  <c r="AW140" i="10"/>
  <c r="AV140" i="10"/>
  <c r="AU140" i="10"/>
  <c r="AT140" i="10"/>
  <c r="AS140" i="10"/>
  <c r="AR140" i="10"/>
  <c r="AQ140" i="10"/>
  <c r="AP140" i="10"/>
  <c r="AO140" i="10"/>
  <c r="AN140" i="10"/>
  <c r="AM140" i="10"/>
  <c r="AL140" i="10"/>
  <c r="AK140" i="10"/>
  <c r="AJ140" i="10"/>
  <c r="AI140" i="10"/>
  <c r="AH140" i="10"/>
  <c r="AG140" i="10"/>
  <c r="AF140" i="10"/>
  <c r="AE140" i="10"/>
  <c r="AD140" i="10"/>
  <c r="AC140" i="10"/>
  <c r="AB140" i="10"/>
  <c r="AA140" i="10"/>
  <c r="Z140" i="10"/>
  <c r="Y140" i="10"/>
  <c r="X140" i="10"/>
  <c r="W140" i="10"/>
  <c r="V140" i="10"/>
  <c r="U140" i="10"/>
  <c r="T140" i="10"/>
  <c r="S140" i="10"/>
  <c r="R140" i="10"/>
  <c r="Q140" i="10"/>
  <c r="P140" i="10"/>
  <c r="O140" i="10"/>
  <c r="N140" i="10"/>
  <c r="M140" i="10"/>
  <c r="L140" i="10"/>
  <c r="K140" i="10"/>
  <c r="J140" i="10"/>
  <c r="I140" i="10"/>
  <c r="H140" i="10"/>
  <c r="G140" i="10"/>
  <c r="F140" i="10"/>
  <c r="E140" i="10"/>
  <c r="CA139" i="10"/>
  <c r="BZ139" i="10"/>
  <c r="BY139" i="10"/>
  <c r="BX139" i="10"/>
  <c r="BW139" i="10"/>
  <c r="BV139" i="10"/>
  <c r="BU139" i="10"/>
  <c r="BT139" i="10"/>
  <c r="BS139" i="10"/>
  <c r="BR139" i="10"/>
  <c r="BQ139" i="10"/>
  <c r="BP139" i="10"/>
  <c r="BO139" i="10"/>
  <c r="BN139" i="10"/>
  <c r="BM139" i="10"/>
  <c r="BL139" i="10"/>
  <c r="BK139" i="10"/>
  <c r="BJ139" i="10"/>
  <c r="BI139" i="10"/>
  <c r="BH139" i="10"/>
  <c r="BG139" i="10"/>
  <c r="BF139" i="10"/>
  <c r="BE139" i="10"/>
  <c r="BD139" i="10"/>
  <c r="BC139" i="10"/>
  <c r="BB139" i="10"/>
  <c r="BA139" i="10"/>
  <c r="AZ139" i="10"/>
  <c r="AY139" i="10"/>
  <c r="AX139" i="10"/>
  <c r="AW139" i="10"/>
  <c r="AV139" i="10"/>
  <c r="AU139" i="10"/>
  <c r="AT139" i="10"/>
  <c r="AS139" i="10"/>
  <c r="AR139" i="10"/>
  <c r="AQ139" i="10"/>
  <c r="AP139" i="10"/>
  <c r="AO139" i="10"/>
  <c r="AN139" i="10"/>
  <c r="AM139" i="10"/>
  <c r="AL139" i="10"/>
  <c r="AK139" i="10"/>
  <c r="AJ139" i="10"/>
  <c r="AI139" i="10"/>
  <c r="AH139" i="10"/>
  <c r="AG139" i="10"/>
  <c r="AF139" i="10"/>
  <c r="AE139" i="10"/>
  <c r="AD139" i="10"/>
  <c r="AC139" i="10"/>
  <c r="AB139" i="10"/>
  <c r="AA139" i="10"/>
  <c r="Z139" i="10"/>
  <c r="Y139" i="10"/>
  <c r="X139" i="10"/>
  <c r="W139" i="10"/>
  <c r="V139" i="10"/>
  <c r="U139" i="10"/>
  <c r="T139" i="10"/>
  <c r="S139" i="10"/>
  <c r="R139" i="10"/>
  <c r="Q139" i="10"/>
  <c r="P139" i="10"/>
  <c r="O139" i="10"/>
  <c r="N139" i="10"/>
  <c r="M139" i="10"/>
  <c r="L139" i="10"/>
  <c r="K139" i="10"/>
  <c r="J139" i="10"/>
  <c r="I139" i="10"/>
  <c r="H139" i="10"/>
  <c r="G139" i="10"/>
  <c r="F139" i="10"/>
  <c r="E139" i="10"/>
  <c r="CA138" i="10"/>
  <c r="BZ138" i="10"/>
  <c r="BY138" i="10"/>
  <c r="BX138" i="10"/>
  <c r="BW138" i="10"/>
  <c r="BV138" i="10"/>
  <c r="BU138" i="10"/>
  <c r="BT138" i="10"/>
  <c r="BS138" i="10"/>
  <c r="BR138" i="10"/>
  <c r="BQ138" i="10"/>
  <c r="BP138" i="10"/>
  <c r="BO138" i="10"/>
  <c r="BN138" i="10"/>
  <c r="BM138" i="10"/>
  <c r="BL138" i="10"/>
  <c r="BK138" i="10"/>
  <c r="BJ138" i="10"/>
  <c r="BI138" i="10"/>
  <c r="BH138" i="10"/>
  <c r="BG138" i="10"/>
  <c r="BF138" i="10"/>
  <c r="BE138" i="10"/>
  <c r="BD138" i="10"/>
  <c r="BC138" i="10"/>
  <c r="BB138" i="10"/>
  <c r="BA138" i="10"/>
  <c r="AZ138" i="10"/>
  <c r="AY138" i="10"/>
  <c r="AX138" i="10"/>
  <c r="AW138" i="10"/>
  <c r="AV138" i="10"/>
  <c r="AU138" i="10"/>
  <c r="AT138" i="10"/>
  <c r="AS138" i="10"/>
  <c r="AR138" i="10"/>
  <c r="AQ138" i="10"/>
  <c r="AP138" i="10"/>
  <c r="AO138" i="10"/>
  <c r="AN138" i="10"/>
  <c r="AM138" i="10"/>
  <c r="AL138" i="10"/>
  <c r="AK138" i="10"/>
  <c r="AJ138" i="10"/>
  <c r="AI138" i="10"/>
  <c r="AH138" i="10"/>
  <c r="AG138" i="10"/>
  <c r="AF138" i="10"/>
  <c r="AE138" i="10"/>
  <c r="AD138" i="10"/>
  <c r="AC138" i="10"/>
  <c r="AB138" i="10"/>
  <c r="AA138" i="10"/>
  <c r="Z138" i="10"/>
  <c r="Y138" i="10"/>
  <c r="X138" i="10"/>
  <c r="W138" i="10"/>
  <c r="V138" i="10"/>
  <c r="U138" i="10"/>
  <c r="T138" i="10"/>
  <c r="S138" i="10"/>
  <c r="R138" i="10"/>
  <c r="Q138" i="10"/>
  <c r="P138" i="10"/>
  <c r="O138" i="10"/>
  <c r="N138" i="10"/>
  <c r="M138" i="10"/>
  <c r="L138" i="10"/>
  <c r="K138" i="10"/>
  <c r="J138" i="10"/>
  <c r="I138" i="10"/>
  <c r="H138" i="10"/>
  <c r="G138" i="10"/>
  <c r="F138" i="10"/>
  <c r="E138" i="10"/>
  <c r="CA137" i="10"/>
  <c r="BZ137" i="10"/>
  <c r="BY137" i="10"/>
  <c r="BX137" i="10"/>
  <c r="BW137" i="10"/>
  <c r="BV137" i="10"/>
  <c r="BU137" i="10"/>
  <c r="BT137" i="10"/>
  <c r="BS137" i="10"/>
  <c r="BR137" i="10"/>
  <c r="BQ137" i="10"/>
  <c r="BP137" i="10"/>
  <c r="BO137" i="10"/>
  <c r="BN137" i="10"/>
  <c r="BM137" i="10"/>
  <c r="BL137" i="10"/>
  <c r="BK137" i="10"/>
  <c r="BJ137" i="10"/>
  <c r="BI137" i="10"/>
  <c r="BH137" i="10"/>
  <c r="BG137" i="10"/>
  <c r="BF137" i="10"/>
  <c r="BE137" i="10"/>
  <c r="BD137" i="10"/>
  <c r="BC137" i="10"/>
  <c r="BB137" i="10"/>
  <c r="BA137" i="10"/>
  <c r="AZ137" i="10"/>
  <c r="AY137" i="10"/>
  <c r="AX137" i="10"/>
  <c r="AW137" i="10"/>
  <c r="AV137" i="10"/>
  <c r="AU137" i="10"/>
  <c r="AT137" i="10"/>
  <c r="AS137" i="10"/>
  <c r="AR137" i="10"/>
  <c r="AQ137" i="10"/>
  <c r="AP137" i="10"/>
  <c r="AO137" i="10"/>
  <c r="AN137" i="10"/>
  <c r="AM137" i="10"/>
  <c r="AL137" i="10"/>
  <c r="AK137" i="10"/>
  <c r="AJ137" i="10"/>
  <c r="AI137" i="10"/>
  <c r="AH137" i="10"/>
  <c r="AG137" i="10"/>
  <c r="AF137" i="10"/>
  <c r="AE137" i="10"/>
  <c r="AD137" i="10"/>
  <c r="AC137" i="10"/>
  <c r="AB137" i="10"/>
  <c r="AA137" i="10"/>
  <c r="Z137" i="10"/>
  <c r="Y137" i="10"/>
  <c r="X137" i="10"/>
  <c r="W137" i="10"/>
  <c r="V137" i="10"/>
  <c r="U137" i="10"/>
  <c r="T137" i="10"/>
  <c r="S137" i="10"/>
  <c r="R137" i="10"/>
  <c r="Q137" i="10"/>
  <c r="P137" i="10"/>
  <c r="O137" i="10"/>
  <c r="N137" i="10"/>
  <c r="M137" i="10"/>
  <c r="L137" i="10"/>
  <c r="K137" i="10"/>
  <c r="J137" i="10"/>
  <c r="I137" i="10"/>
  <c r="H137" i="10"/>
  <c r="G137" i="10"/>
  <c r="F137" i="10"/>
  <c r="E137" i="10"/>
  <c r="CA136" i="10"/>
  <c r="BZ136" i="10"/>
  <c r="BY136" i="10"/>
  <c r="BX136" i="10"/>
  <c r="BW136" i="10"/>
  <c r="BV136" i="10"/>
  <c r="BU136" i="10"/>
  <c r="BT136" i="10"/>
  <c r="BS136" i="10"/>
  <c r="BR136" i="10"/>
  <c r="BQ136" i="10"/>
  <c r="BP136" i="10"/>
  <c r="BO136" i="10"/>
  <c r="BN136" i="10"/>
  <c r="BM136" i="10"/>
  <c r="BL136" i="10"/>
  <c r="BK136" i="10"/>
  <c r="BJ136" i="10"/>
  <c r="BI136" i="10"/>
  <c r="BH136" i="10"/>
  <c r="BG136" i="10"/>
  <c r="BF136" i="10"/>
  <c r="BE136" i="10"/>
  <c r="BD136" i="10"/>
  <c r="BC136" i="10"/>
  <c r="BB136" i="10"/>
  <c r="BA136" i="10"/>
  <c r="AZ136" i="10"/>
  <c r="AY136" i="10"/>
  <c r="AX136" i="10"/>
  <c r="AW136" i="10"/>
  <c r="AV136" i="10"/>
  <c r="AU136" i="10"/>
  <c r="AT136" i="10"/>
  <c r="AS136" i="10"/>
  <c r="AR136" i="10"/>
  <c r="AQ136" i="10"/>
  <c r="AP136" i="10"/>
  <c r="AO136" i="10"/>
  <c r="AN136" i="10"/>
  <c r="AM136" i="10"/>
  <c r="AL136" i="10"/>
  <c r="AK136" i="10"/>
  <c r="AJ136" i="10"/>
  <c r="AI136" i="10"/>
  <c r="AH136" i="10"/>
  <c r="AG136" i="10"/>
  <c r="AF136" i="10"/>
  <c r="AE136" i="10"/>
  <c r="AD136" i="10"/>
  <c r="AC136" i="10"/>
  <c r="AB136" i="10"/>
  <c r="AA136" i="10"/>
  <c r="Z136" i="10"/>
  <c r="Y136" i="10"/>
  <c r="X136" i="10"/>
  <c r="W136" i="10"/>
  <c r="V136" i="10"/>
  <c r="U136" i="10"/>
  <c r="T136" i="10"/>
  <c r="S136" i="10"/>
  <c r="R136" i="10"/>
  <c r="Q136" i="10"/>
  <c r="P136" i="10"/>
  <c r="O136" i="10"/>
  <c r="N136" i="10"/>
  <c r="M136" i="10"/>
  <c r="L136" i="10"/>
  <c r="K136" i="10"/>
  <c r="J136" i="10"/>
  <c r="I136" i="10"/>
  <c r="H136" i="10"/>
  <c r="G136" i="10"/>
  <c r="F136" i="10"/>
  <c r="E136" i="10"/>
  <c r="CA135" i="10"/>
  <c r="BZ135" i="10"/>
  <c r="BY135" i="10"/>
  <c r="BX135" i="10"/>
  <c r="BW135" i="10"/>
  <c r="BV135" i="10"/>
  <c r="BU135" i="10"/>
  <c r="BT135" i="10"/>
  <c r="BS135" i="10"/>
  <c r="BR135" i="10"/>
  <c r="BQ135" i="10"/>
  <c r="BP135" i="10"/>
  <c r="BO135" i="10"/>
  <c r="BN135" i="10"/>
  <c r="BM135" i="10"/>
  <c r="BL135" i="10"/>
  <c r="BK135" i="10"/>
  <c r="BJ135" i="10"/>
  <c r="BI135" i="10"/>
  <c r="BH135" i="10"/>
  <c r="BG135" i="10"/>
  <c r="BF135" i="10"/>
  <c r="BE135" i="10"/>
  <c r="BD135" i="10"/>
  <c r="BC135" i="10"/>
  <c r="BB135" i="10"/>
  <c r="BA135" i="10"/>
  <c r="AZ135" i="10"/>
  <c r="AY135" i="10"/>
  <c r="AX135" i="10"/>
  <c r="AW135" i="10"/>
  <c r="AV135" i="10"/>
  <c r="AU135" i="10"/>
  <c r="AT135" i="10"/>
  <c r="AS135" i="10"/>
  <c r="AR135" i="10"/>
  <c r="AQ135" i="10"/>
  <c r="AP135" i="10"/>
  <c r="AO135" i="10"/>
  <c r="AN135" i="10"/>
  <c r="AM135" i="10"/>
  <c r="AL135" i="10"/>
  <c r="AK135" i="10"/>
  <c r="AJ135" i="10"/>
  <c r="AI135" i="10"/>
  <c r="AH135" i="10"/>
  <c r="AG135" i="10"/>
  <c r="AF135" i="10"/>
  <c r="AE135" i="10"/>
  <c r="AD135" i="10"/>
  <c r="AC135" i="10"/>
  <c r="AB135" i="10"/>
  <c r="AA135" i="10"/>
  <c r="Z135" i="10"/>
  <c r="Y135" i="10"/>
  <c r="X135" i="10"/>
  <c r="W135" i="10"/>
  <c r="V135" i="10"/>
  <c r="U135" i="10"/>
  <c r="T135" i="10"/>
  <c r="S135" i="10"/>
  <c r="R135" i="10"/>
  <c r="Q135" i="10"/>
  <c r="P135" i="10"/>
  <c r="O135" i="10"/>
  <c r="N135" i="10"/>
  <c r="M135" i="10"/>
  <c r="L135" i="10"/>
  <c r="K135" i="10"/>
  <c r="J135" i="10"/>
  <c r="I135" i="10"/>
  <c r="H135" i="10"/>
  <c r="G135" i="10"/>
  <c r="F135" i="10"/>
  <c r="E135" i="10"/>
  <c r="CA134" i="10"/>
  <c r="BZ134" i="10"/>
  <c r="BY134" i="10"/>
  <c r="BX134" i="10"/>
  <c r="BW134" i="10"/>
  <c r="BV134" i="10"/>
  <c r="BU134" i="10"/>
  <c r="BT134" i="10"/>
  <c r="BS134" i="10"/>
  <c r="BR134" i="10"/>
  <c r="BQ134" i="10"/>
  <c r="BP134" i="10"/>
  <c r="BO134" i="10"/>
  <c r="BN134" i="10"/>
  <c r="BM134" i="10"/>
  <c r="BL134" i="10"/>
  <c r="BK134" i="10"/>
  <c r="BJ134" i="10"/>
  <c r="BI134" i="10"/>
  <c r="BH134" i="10"/>
  <c r="BG134" i="10"/>
  <c r="BF134" i="10"/>
  <c r="BE134" i="10"/>
  <c r="BD134" i="10"/>
  <c r="BC134" i="10"/>
  <c r="BB134" i="10"/>
  <c r="BA134" i="10"/>
  <c r="AZ134" i="10"/>
  <c r="AY134" i="10"/>
  <c r="AX134" i="10"/>
  <c r="AW134" i="10"/>
  <c r="AV134" i="10"/>
  <c r="AU134" i="10"/>
  <c r="AT134" i="10"/>
  <c r="AS134" i="10"/>
  <c r="AR134" i="10"/>
  <c r="AQ134" i="10"/>
  <c r="AP134" i="10"/>
  <c r="AO134" i="10"/>
  <c r="AN134" i="10"/>
  <c r="AM134" i="10"/>
  <c r="AL134" i="10"/>
  <c r="AK134" i="10"/>
  <c r="AJ134" i="10"/>
  <c r="AI134" i="10"/>
  <c r="AH134" i="10"/>
  <c r="AG134" i="10"/>
  <c r="AF134" i="10"/>
  <c r="AE134" i="10"/>
  <c r="AD134" i="10"/>
  <c r="AC134" i="10"/>
  <c r="AB134" i="10"/>
  <c r="AA134" i="10"/>
  <c r="Z134" i="10"/>
  <c r="Y134" i="10"/>
  <c r="X134" i="10"/>
  <c r="W134" i="10"/>
  <c r="V134" i="10"/>
  <c r="U134" i="10"/>
  <c r="T134" i="10"/>
  <c r="S134" i="10"/>
  <c r="R134" i="10"/>
  <c r="Q134" i="10"/>
  <c r="P134" i="10"/>
  <c r="O134" i="10"/>
  <c r="N134" i="10"/>
  <c r="M134" i="10"/>
  <c r="L134" i="10"/>
  <c r="K134" i="10"/>
  <c r="J134" i="10"/>
  <c r="I134" i="10"/>
  <c r="H134" i="10"/>
  <c r="G134" i="10"/>
  <c r="F134" i="10"/>
  <c r="E134" i="10"/>
  <c r="CA133" i="10"/>
  <c r="BZ133" i="10"/>
  <c r="BY133" i="10"/>
  <c r="BX133" i="10"/>
  <c r="BW133" i="10"/>
  <c r="BV133" i="10"/>
  <c r="BU133" i="10"/>
  <c r="BT133" i="10"/>
  <c r="BS133" i="10"/>
  <c r="BR133" i="10"/>
  <c r="BQ133" i="10"/>
  <c r="BP133" i="10"/>
  <c r="BO133" i="10"/>
  <c r="BN133" i="10"/>
  <c r="BM133" i="10"/>
  <c r="BL133" i="10"/>
  <c r="BK133" i="10"/>
  <c r="BJ133" i="10"/>
  <c r="BI133" i="10"/>
  <c r="BH133" i="10"/>
  <c r="BG133" i="10"/>
  <c r="BF133" i="10"/>
  <c r="BE133" i="10"/>
  <c r="BD133" i="10"/>
  <c r="BC133" i="10"/>
  <c r="BB133" i="10"/>
  <c r="BA133" i="10"/>
  <c r="AZ133" i="10"/>
  <c r="AY133" i="10"/>
  <c r="AX133" i="10"/>
  <c r="AW133" i="10"/>
  <c r="AV133" i="10"/>
  <c r="AU133" i="10"/>
  <c r="AT133" i="10"/>
  <c r="AS133" i="10"/>
  <c r="AR133" i="10"/>
  <c r="AQ133" i="10"/>
  <c r="AP133" i="10"/>
  <c r="AO133" i="10"/>
  <c r="AN133" i="10"/>
  <c r="AM133" i="10"/>
  <c r="AL133" i="10"/>
  <c r="AK133" i="10"/>
  <c r="AJ133" i="10"/>
  <c r="AI133" i="10"/>
  <c r="AH133" i="10"/>
  <c r="AG133" i="10"/>
  <c r="AF133" i="10"/>
  <c r="AE133" i="10"/>
  <c r="AD133" i="10"/>
  <c r="AC133" i="10"/>
  <c r="AB133" i="10"/>
  <c r="AA133" i="10"/>
  <c r="Z133" i="10"/>
  <c r="Y133" i="10"/>
  <c r="X133" i="10"/>
  <c r="W133" i="10"/>
  <c r="V133" i="10"/>
  <c r="U133" i="10"/>
  <c r="T133" i="10"/>
  <c r="S133" i="10"/>
  <c r="R133" i="10"/>
  <c r="Q133" i="10"/>
  <c r="P133" i="10"/>
  <c r="O133" i="10"/>
  <c r="N133" i="10"/>
  <c r="M133" i="10"/>
  <c r="L133" i="10"/>
  <c r="K133" i="10"/>
  <c r="J133" i="10"/>
  <c r="I133" i="10"/>
  <c r="H133" i="10"/>
  <c r="G133" i="10"/>
  <c r="F133" i="10"/>
  <c r="E133" i="10"/>
  <c r="CA132" i="10"/>
  <c r="BZ132" i="10"/>
  <c r="BY132" i="10"/>
  <c r="BX132" i="10"/>
  <c r="BW132" i="10"/>
  <c r="BV132" i="10"/>
  <c r="BU132" i="10"/>
  <c r="BT132" i="10"/>
  <c r="BS132" i="10"/>
  <c r="BR132" i="10"/>
  <c r="BQ132" i="10"/>
  <c r="BP132" i="10"/>
  <c r="BO132" i="10"/>
  <c r="BN132" i="10"/>
  <c r="BM132" i="10"/>
  <c r="BL132" i="10"/>
  <c r="BK132" i="10"/>
  <c r="BJ132" i="10"/>
  <c r="BI132" i="10"/>
  <c r="BH132" i="10"/>
  <c r="BG132" i="10"/>
  <c r="BF132" i="10"/>
  <c r="BE132" i="10"/>
  <c r="BD132" i="10"/>
  <c r="BC132" i="10"/>
  <c r="BB132" i="10"/>
  <c r="BA132" i="10"/>
  <c r="AZ132" i="10"/>
  <c r="AY132" i="10"/>
  <c r="AX132" i="10"/>
  <c r="AW132" i="10"/>
  <c r="AV132" i="10"/>
  <c r="AU132" i="10"/>
  <c r="AT132" i="10"/>
  <c r="AS132" i="10"/>
  <c r="AR132" i="10"/>
  <c r="AQ132" i="10"/>
  <c r="AP132" i="10"/>
  <c r="AO132" i="10"/>
  <c r="AN132" i="10"/>
  <c r="AM132" i="10"/>
  <c r="AL132" i="10"/>
  <c r="AK132" i="10"/>
  <c r="AJ132" i="10"/>
  <c r="AI132" i="10"/>
  <c r="AH132" i="10"/>
  <c r="AG132" i="10"/>
  <c r="AF132" i="10"/>
  <c r="AE132" i="10"/>
  <c r="AD132" i="10"/>
  <c r="AC132" i="10"/>
  <c r="AB132" i="10"/>
  <c r="AA132" i="10"/>
  <c r="Z132" i="10"/>
  <c r="Y132" i="10"/>
  <c r="X132" i="10"/>
  <c r="W132" i="10"/>
  <c r="V132" i="10"/>
  <c r="U132" i="10"/>
  <c r="T132" i="10"/>
  <c r="S132" i="10"/>
  <c r="R132" i="10"/>
  <c r="Q132" i="10"/>
  <c r="P132" i="10"/>
  <c r="O132" i="10"/>
  <c r="N132" i="10"/>
  <c r="M132" i="10"/>
  <c r="L132" i="10"/>
  <c r="K132" i="10"/>
  <c r="J132" i="10"/>
  <c r="I132" i="10"/>
  <c r="H132" i="10"/>
  <c r="G132" i="10"/>
  <c r="F132" i="10"/>
  <c r="E132" i="10"/>
  <c r="CA131" i="10"/>
  <c r="BZ131" i="10"/>
  <c r="BY131" i="10"/>
  <c r="BX131" i="10"/>
  <c r="BW131" i="10"/>
  <c r="BV131" i="10"/>
  <c r="BU131" i="10"/>
  <c r="BT131" i="10"/>
  <c r="BS131" i="10"/>
  <c r="BR131" i="10"/>
  <c r="BQ131" i="10"/>
  <c r="BP131" i="10"/>
  <c r="BO131" i="10"/>
  <c r="BN131" i="10"/>
  <c r="BM131" i="10"/>
  <c r="BL131" i="10"/>
  <c r="BK131" i="10"/>
  <c r="BJ131" i="10"/>
  <c r="BI131" i="10"/>
  <c r="BH131" i="10"/>
  <c r="BG131" i="10"/>
  <c r="BF131" i="10"/>
  <c r="BE131" i="10"/>
  <c r="BD131" i="10"/>
  <c r="BC131" i="10"/>
  <c r="BB131" i="10"/>
  <c r="BA131" i="10"/>
  <c r="AZ131" i="10"/>
  <c r="AY131" i="10"/>
  <c r="AX131" i="10"/>
  <c r="AW131" i="10"/>
  <c r="AV131" i="10"/>
  <c r="AU131" i="10"/>
  <c r="AT131" i="10"/>
  <c r="AS131" i="10"/>
  <c r="AR131" i="10"/>
  <c r="AQ131" i="10"/>
  <c r="AP131" i="10"/>
  <c r="AO131" i="10"/>
  <c r="AN131" i="10"/>
  <c r="AM131" i="10"/>
  <c r="AL131" i="10"/>
  <c r="AK131" i="10"/>
  <c r="AJ131" i="10"/>
  <c r="AI131" i="10"/>
  <c r="AH131" i="10"/>
  <c r="AG131" i="10"/>
  <c r="AF131" i="10"/>
  <c r="AE131" i="10"/>
  <c r="AD131" i="10"/>
  <c r="AC131" i="10"/>
  <c r="AB131" i="10"/>
  <c r="AA131" i="10"/>
  <c r="Z131" i="10"/>
  <c r="Y131" i="10"/>
  <c r="X131" i="10"/>
  <c r="W131" i="10"/>
  <c r="V131" i="10"/>
  <c r="U131" i="10"/>
  <c r="T131" i="10"/>
  <c r="S131" i="10"/>
  <c r="R131" i="10"/>
  <c r="Q131" i="10"/>
  <c r="P131" i="10"/>
  <c r="O131" i="10"/>
  <c r="N131" i="10"/>
  <c r="M131" i="10"/>
  <c r="L131" i="10"/>
  <c r="K131" i="10"/>
  <c r="J131" i="10"/>
  <c r="I131" i="10"/>
  <c r="H131" i="10"/>
  <c r="G131" i="10"/>
  <c r="F131" i="10"/>
  <c r="E131" i="10"/>
  <c r="CA130" i="10"/>
  <c r="BZ130" i="10"/>
  <c r="BY130" i="10"/>
  <c r="BX130" i="10"/>
  <c r="BW130" i="10"/>
  <c r="BV130" i="10"/>
  <c r="BU130" i="10"/>
  <c r="BT130" i="10"/>
  <c r="BS130" i="10"/>
  <c r="BR130" i="10"/>
  <c r="BQ130" i="10"/>
  <c r="BP130" i="10"/>
  <c r="BO130" i="10"/>
  <c r="BN130" i="10"/>
  <c r="BM130" i="10"/>
  <c r="BL130" i="10"/>
  <c r="BK130" i="10"/>
  <c r="BJ130" i="10"/>
  <c r="BI130" i="10"/>
  <c r="BH130" i="10"/>
  <c r="BG130" i="10"/>
  <c r="BF130" i="10"/>
  <c r="BE130" i="10"/>
  <c r="BD130" i="10"/>
  <c r="BC130" i="10"/>
  <c r="BB130" i="10"/>
  <c r="BA130" i="10"/>
  <c r="AZ130" i="10"/>
  <c r="AY130" i="10"/>
  <c r="AX130" i="10"/>
  <c r="AW130" i="10"/>
  <c r="AV130" i="10"/>
  <c r="AU130" i="10"/>
  <c r="AT130" i="10"/>
  <c r="AS130" i="10"/>
  <c r="AR130" i="10"/>
  <c r="AQ130" i="10"/>
  <c r="AP130" i="10"/>
  <c r="AO130" i="10"/>
  <c r="AN130" i="10"/>
  <c r="AM130" i="10"/>
  <c r="AL130" i="10"/>
  <c r="AK130" i="10"/>
  <c r="AJ130" i="10"/>
  <c r="AI130" i="10"/>
  <c r="AH130" i="10"/>
  <c r="AG130" i="10"/>
  <c r="AF130" i="10"/>
  <c r="AE130" i="10"/>
  <c r="AD130" i="10"/>
  <c r="AC130" i="10"/>
  <c r="AB130" i="10"/>
  <c r="AA130" i="10"/>
  <c r="Z130" i="10"/>
  <c r="Y130" i="10"/>
  <c r="X130" i="10"/>
  <c r="W130" i="10"/>
  <c r="V130" i="10"/>
  <c r="U130" i="10"/>
  <c r="T130" i="10"/>
  <c r="S130" i="10"/>
  <c r="R130" i="10"/>
  <c r="Q130" i="10"/>
  <c r="P130" i="10"/>
  <c r="O130" i="10"/>
  <c r="N130" i="10"/>
  <c r="M130" i="10"/>
  <c r="L130" i="10"/>
  <c r="K130" i="10"/>
  <c r="J130" i="10"/>
  <c r="I130" i="10"/>
  <c r="H130" i="10"/>
  <c r="G130" i="10"/>
  <c r="F130" i="10"/>
  <c r="E130" i="10"/>
  <c r="CA129" i="10"/>
  <c r="BZ129" i="10"/>
  <c r="BY129" i="10"/>
  <c r="BX129" i="10"/>
  <c r="BW129" i="10"/>
  <c r="BV129" i="10"/>
  <c r="BU129" i="10"/>
  <c r="BT129" i="10"/>
  <c r="BS129" i="10"/>
  <c r="BR129" i="10"/>
  <c r="BQ129" i="10"/>
  <c r="BP129" i="10"/>
  <c r="BO129" i="10"/>
  <c r="BN129" i="10"/>
  <c r="BM129" i="10"/>
  <c r="BL129" i="10"/>
  <c r="BK129" i="10"/>
  <c r="BJ129" i="10"/>
  <c r="BI129" i="10"/>
  <c r="BH129" i="10"/>
  <c r="BG129" i="10"/>
  <c r="BF129" i="10"/>
  <c r="BE129" i="10"/>
  <c r="BD129" i="10"/>
  <c r="BC129" i="10"/>
  <c r="BB129" i="10"/>
  <c r="BA129" i="10"/>
  <c r="AZ129" i="10"/>
  <c r="AY129" i="10"/>
  <c r="AX129" i="10"/>
  <c r="AW129" i="10"/>
  <c r="AV129" i="10"/>
  <c r="AU129" i="10"/>
  <c r="AT129" i="10"/>
  <c r="AS129" i="10"/>
  <c r="AR129" i="10"/>
  <c r="AQ129" i="10"/>
  <c r="AP129" i="10"/>
  <c r="AO129" i="10"/>
  <c r="AN129" i="10"/>
  <c r="AM129" i="10"/>
  <c r="AL129" i="10"/>
  <c r="AK129" i="10"/>
  <c r="AJ129" i="10"/>
  <c r="AI129" i="10"/>
  <c r="AH129" i="10"/>
  <c r="AG129" i="10"/>
  <c r="AF129" i="10"/>
  <c r="AE129" i="10"/>
  <c r="AD129" i="10"/>
  <c r="AC129" i="10"/>
  <c r="AB129" i="10"/>
  <c r="AA129" i="10"/>
  <c r="Z129" i="10"/>
  <c r="Y129" i="10"/>
  <c r="X129" i="10"/>
  <c r="W129" i="10"/>
  <c r="V129" i="10"/>
  <c r="U129" i="10"/>
  <c r="T129" i="10"/>
  <c r="S129" i="10"/>
  <c r="R129" i="10"/>
  <c r="Q129" i="10"/>
  <c r="P129" i="10"/>
  <c r="O129" i="10"/>
  <c r="N129" i="10"/>
  <c r="M129" i="10"/>
  <c r="L129" i="10"/>
  <c r="K129" i="10"/>
  <c r="J129" i="10"/>
  <c r="I129" i="10"/>
  <c r="H129" i="10"/>
  <c r="G129" i="10"/>
  <c r="F129" i="10"/>
  <c r="E129" i="10"/>
  <c r="CA128" i="10"/>
  <c r="BZ128" i="10"/>
  <c r="BY128" i="10"/>
  <c r="BX128" i="10"/>
  <c r="BW128" i="10"/>
  <c r="BV128" i="10"/>
  <c r="BU128" i="10"/>
  <c r="BT128" i="10"/>
  <c r="BS128" i="10"/>
  <c r="BR128" i="10"/>
  <c r="BQ128" i="10"/>
  <c r="BP128" i="10"/>
  <c r="BO128" i="10"/>
  <c r="BN128" i="10"/>
  <c r="BM128" i="10"/>
  <c r="BL128" i="10"/>
  <c r="BK128" i="10"/>
  <c r="BJ128" i="10"/>
  <c r="BI128" i="10"/>
  <c r="BH128" i="10"/>
  <c r="BG128" i="10"/>
  <c r="BF128" i="10"/>
  <c r="BE128" i="10"/>
  <c r="BD128" i="10"/>
  <c r="BC128" i="10"/>
  <c r="BB128" i="10"/>
  <c r="BA128" i="10"/>
  <c r="AZ128" i="10"/>
  <c r="AY128" i="10"/>
  <c r="AX128" i="10"/>
  <c r="AW128" i="10"/>
  <c r="AV128" i="10"/>
  <c r="AU128" i="10"/>
  <c r="AT128" i="10"/>
  <c r="AS128" i="10"/>
  <c r="AR128" i="10"/>
  <c r="AQ128" i="10"/>
  <c r="AP128" i="10"/>
  <c r="AO128" i="10"/>
  <c r="AN128" i="10"/>
  <c r="AM128" i="10"/>
  <c r="AL128" i="10"/>
  <c r="AK128" i="10"/>
  <c r="AJ128" i="10"/>
  <c r="AI128" i="10"/>
  <c r="AH128" i="10"/>
  <c r="AG128" i="10"/>
  <c r="AF128" i="10"/>
  <c r="AE128" i="10"/>
  <c r="AD128" i="10"/>
  <c r="AC128" i="10"/>
  <c r="AB128" i="10"/>
  <c r="AA128" i="10"/>
  <c r="Z128" i="10"/>
  <c r="Y128" i="10"/>
  <c r="X128" i="10"/>
  <c r="W128" i="10"/>
  <c r="V128" i="10"/>
  <c r="U128" i="10"/>
  <c r="T128" i="10"/>
  <c r="S128" i="10"/>
  <c r="R128" i="10"/>
  <c r="Q128" i="10"/>
  <c r="P128" i="10"/>
  <c r="O128" i="10"/>
  <c r="N128" i="10"/>
  <c r="M128" i="10"/>
  <c r="L128" i="10"/>
  <c r="K128" i="10"/>
  <c r="J128" i="10"/>
  <c r="I128" i="10"/>
  <c r="H128" i="10"/>
  <c r="G128" i="10"/>
  <c r="F128" i="10"/>
  <c r="E128" i="10"/>
  <c r="CA127" i="10"/>
  <c r="BZ127" i="10"/>
  <c r="BY127" i="10"/>
  <c r="BX127" i="10"/>
  <c r="BW127" i="10"/>
  <c r="BV127" i="10"/>
  <c r="BU127" i="10"/>
  <c r="BT127" i="10"/>
  <c r="BS127" i="10"/>
  <c r="BR127" i="10"/>
  <c r="BQ127" i="10"/>
  <c r="BP127" i="10"/>
  <c r="BO127" i="10"/>
  <c r="BN127" i="10"/>
  <c r="BM127" i="10"/>
  <c r="BL127" i="10"/>
  <c r="BK127" i="10"/>
  <c r="BJ127" i="10"/>
  <c r="BI127" i="10"/>
  <c r="BH127" i="10"/>
  <c r="BG127" i="10"/>
  <c r="BF127" i="10"/>
  <c r="BE127" i="10"/>
  <c r="BD127" i="10"/>
  <c r="BC127" i="10"/>
  <c r="BB127" i="10"/>
  <c r="BA127" i="10"/>
  <c r="AZ127" i="10"/>
  <c r="AY127" i="10"/>
  <c r="AX127" i="10"/>
  <c r="AW127" i="10"/>
  <c r="AV127" i="10"/>
  <c r="AU127" i="10"/>
  <c r="AT127" i="10"/>
  <c r="AS127" i="10"/>
  <c r="AR127" i="10"/>
  <c r="AQ127" i="10"/>
  <c r="AP127" i="10"/>
  <c r="AO127" i="10"/>
  <c r="AN127" i="10"/>
  <c r="AM127" i="10"/>
  <c r="AL127" i="10"/>
  <c r="AK127" i="10"/>
  <c r="AJ127" i="10"/>
  <c r="AI127" i="10"/>
  <c r="AH127" i="10"/>
  <c r="AG127" i="10"/>
  <c r="AF127" i="10"/>
  <c r="AE127" i="10"/>
  <c r="AD127" i="10"/>
  <c r="AC127" i="10"/>
  <c r="AB127" i="10"/>
  <c r="AA127" i="10"/>
  <c r="Z127" i="10"/>
  <c r="Y127" i="10"/>
  <c r="X127" i="10"/>
  <c r="W127" i="10"/>
  <c r="V127" i="10"/>
  <c r="U127" i="10"/>
  <c r="T127" i="10"/>
  <c r="S127" i="10"/>
  <c r="R127" i="10"/>
  <c r="Q127" i="10"/>
  <c r="P127" i="10"/>
  <c r="O127" i="10"/>
  <c r="N127" i="10"/>
  <c r="M127" i="10"/>
  <c r="L127" i="10"/>
  <c r="K127" i="10"/>
  <c r="J127" i="10"/>
  <c r="I127" i="10"/>
  <c r="H127" i="10"/>
  <c r="G127" i="10"/>
  <c r="F127" i="10"/>
  <c r="E127" i="10"/>
  <c r="CA126" i="10"/>
  <c r="BZ126" i="10"/>
  <c r="BY126" i="10"/>
  <c r="BX126" i="10"/>
  <c r="BW126" i="10"/>
  <c r="BV126" i="10"/>
  <c r="BU126" i="10"/>
  <c r="BT126" i="10"/>
  <c r="BS126" i="10"/>
  <c r="BR126" i="10"/>
  <c r="BQ126" i="10"/>
  <c r="BP126" i="10"/>
  <c r="BO126" i="10"/>
  <c r="BN126" i="10"/>
  <c r="BM126" i="10"/>
  <c r="BL126" i="10"/>
  <c r="BK126" i="10"/>
  <c r="BJ126" i="10"/>
  <c r="BI126" i="10"/>
  <c r="BH126" i="10"/>
  <c r="BG126" i="10"/>
  <c r="BF126" i="10"/>
  <c r="BE126" i="10"/>
  <c r="BD126" i="10"/>
  <c r="BC126" i="10"/>
  <c r="BB126" i="10"/>
  <c r="BA126" i="10"/>
  <c r="AZ126" i="10"/>
  <c r="AY126" i="10"/>
  <c r="AX126" i="10"/>
  <c r="AW126" i="10"/>
  <c r="AV126" i="10"/>
  <c r="AU126" i="10"/>
  <c r="AT126" i="10"/>
  <c r="AS126" i="10"/>
  <c r="AR126" i="10"/>
  <c r="AQ126" i="10"/>
  <c r="AP126" i="10"/>
  <c r="AO126" i="10"/>
  <c r="AN126" i="10"/>
  <c r="AM126" i="10"/>
  <c r="AL126" i="10"/>
  <c r="AK126" i="10"/>
  <c r="AJ126" i="10"/>
  <c r="AI126" i="10"/>
  <c r="AH126" i="10"/>
  <c r="AG126" i="10"/>
  <c r="AF126" i="10"/>
  <c r="AE126" i="10"/>
  <c r="AD126" i="10"/>
  <c r="AC126" i="10"/>
  <c r="AB126" i="10"/>
  <c r="AA126" i="10"/>
  <c r="Z126" i="10"/>
  <c r="Y126" i="10"/>
  <c r="X126" i="10"/>
  <c r="W126" i="10"/>
  <c r="V126" i="10"/>
  <c r="U126" i="10"/>
  <c r="T126" i="10"/>
  <c r="S126" i="10"/>
  <c r="R126" i="10"/>
  <c r="Q126" i="10"/>
  <c r="P126" i="10"/>
  <c r="O126" i="10"/>
  <c r="N126" i="10"/>
  <c r="M126" i="10"/>
  <c r="L126" i="10"/>
  <c r="K126" i="10"/>
  <c r="J126" i="10"/>
  <c r="I126" i="10"/>
  <c r="H126" i="10"/>
  <c r="G126" i="10"/>
  <c r="F126" i="10"/>
  <c r="E126" i="10"/>
  <c r="CA125" i="10"/>
  <c r="BZ125" i="10"/>
  <c r="BY125" i="10"/>
  <c r="BX125" i="10"/>
  <c r="BW125" i="10"/>
  <c r="BV125" i="10"/>
  <c r="BU125" i="10"/>
  <c r="BT125" i="10"/>
  <c r="BS125" i="10"/>
  <c r="BR125" i="10"/>
  <c r="BQ125" i="10"/>
  <c r="BP125" i="10"/>
  <c r="BO125" i="10"/>
  <c r="BN125" i="10"/>
  <c r="BM125" i="10"/>
  <c r="BL125" i="10"/>
  <c r="BK125" i="10"/>
  <c r="BJ125" i="10"/>
  <c r="BI125" i="10"/>
  <c r="BH125" i="10"/>
  <c r="BG125" i="10"/>
  <c r="BF125" i="10"/>
  <c r="BE125" i="10"/>
  <c r="BD125" i="10"/>
  <c r="BC125" i="10"/>
  <c r="BB125" i="10"/>
  <c r="BA125" i="10"/>
  <c r="AZ125" i="10"/>
  <c r="AY125" i="10"/>
  <c r="AX125" i="10"/>
  <c r="AW125" i="10"/>
  <c r="AV125" i="10"/>
  <c r="AU125" i="10"/>
  <c r="AT125" i="10"/>
  <c r="AS125" i="10"/>
  <c r="AR125" i="10"/>
  <c r="AQ125" i="10"/>
  <c r="AP125" i="10"/>
  <c r="AO125" i="10"/>
  <c r="AN125" i="10"/>
  <c r="AM125" i="10"/>
  <c r="AL125" i="10"/>
  <c r="AK125" i="10"/>
  <c r="AJ125" i="10"/>
  <c r="AI125" i="10"/>
  <c r="AH125" i="10"/>
  <c r="AG125" i="10"/>
  <c r="AF125" i="10"/>
  <c r="AE125" i="10"/>
  <c r="AD125" i="10"/>
  <c r="AC125" i="10"/>
  <c r="AB125" i="10"/>
  <c r="AA125" i="10"/>
  <c r="Z125" i="10"/>
  <c r="Y125" i="10"/>
  <c r="X125" i="10"/>
  <c r="W125" i="10"/>
  <c r="V125" i="10"/>
  <c r="U125" i="10"/>
  <c r="T125" i="10"/>
  <c r="S125" i="10"/>
  <c r="R125" i="10"/>
  <c r="Q125" i="10"/>
  <c r="P125" i="10"/>
  <c r="O125" i="10"/>
  <c r="N125" i="10"/>
  <c r="M125" i="10"/>
  <c r="L125" i="10"/>
  <c r="K125" i="10"/>
  <c r="J125" i="10"/>
  <c r="I125" i="10"/>
  <c r="H125" i="10"/>
  <c r="G125" i="10"/>
  <c r="F125" i="10"/>
  <c r="E125" i="10"/>
  <c r="CA124" i="10"/>
  <c r="BZ124" i="10"/>
  <c r="BY124" i="10"/>
  <c r="BX124" i="10"/>
  <c r="BW124" i="10"/>
  <c r="BV124" i="10"/>
  <c r="BU124" i="10"/>
  <c r="BT124" i="10"/>
  <c r="BS124" i="10"/>
  <c r="BR124" i="10"/>
  <c r="BQ124" i="10"/>
  <c r="BP124" i="10"/>
  <c r="BO124" i="10"/>
  <c r="BN124" i="10"/>
  <c r="BM124" i="10"/>
  <c r="BL124" i="10"/>
  <c r="BK124" i="10"/>
  <c r="BJ124" i="10"/>
  <c r="BI124" i="10"/>
  <c r="BH124" i="10"/>
  <c r="BG124" i="10"/>
  <c r="BF124" i="10"/>
  <c r="BE124" i="10"/>
  <c r="BD124" i="10"/>
  <c r="BC124" i="10"/>
  <c r="BB124" i="10"/>
  <c r="BA124" i="10"/>
  <c r="AZ124" i="10"/>
  <c r="AY124" i="10"/>
  <c r="AX124" i="10"/>
  <c r="AW124" i="10"/>
  <c r="AV124" i="10"/>
  <c r="AU124" i="10"/>
  <c r="AT124" i="10"/>
  <c r="AS124" i="10"/>
  <c r="AR124" i="10"/>
  <c r="AQ124" i="10"/>
  <c r="AP124" i="10"/>
  <c r="AO124" i="10"/>
  <c r="AN124" i="10"/>
  <c r="AM124" i="10"/>
  <c r="AL124" i="10"/>
  <c r="AK124" i="10"/>
  <c r="AJ124" i="10"/>
  <c r="AI124" i="10"/>
  <c r="AH124" i="10"/>
  <c r="AG124" i="10"/>
  <c r="AF124" i="10"/>
  <c r="AE124" i="10"/>
  <c r="AD124" i="10"/>
  <c r="AC124" i="10"/>
  <c r="AB124" i="10"/>
  <c r="AA124" i="10"/>
  <c r="Z124" i="10"/>
  <c r="Y124" i="10"/>
  <c r="X124" i="10"/>
  <c r="W124" i="10"/>
  <c r="V124" i="10"/>
  <c r="U124" i="10"/>
  <c r="T124" i="10"/>
  <c r="S124" i="10"/>
  <c r="R124" i="10"/>
  <c r="Q124" i="10"/>
  <c r="P124" i="10"/>
  <c r="O124" i="10"/>
  <c r="N124" i="10"/>
  <c r="M124" i="10"/>
  <c r="L124" i="10"/>
  <c r="K124" i="10"/>
  <c r="J124" i="10"/>
  <c r="I124" i="10"/>
  <c r="H124" i="10"/>
  <c r="G124" i="10"/>
  <c r="F124" i="10"/>
  <c r="E124" i="10"/>
  <c r="CA123" i="10"/>
  <c r="BZ123" i="10"/>
  <c r="BY123" i="10"/>
  <c r="BX123" i="10"/>
  <c r="BW123" i="10"/>
  <c r="BV123" i="10"/>
  <c r="BU123" i="10"/>
  <c r="BT123" i="10"/>
  <c r="BS123" i="10"/>
  <c r="BR123" i="10"/>
  <c r="BQ123" i="10"/>
  <c r="BP123" i="10"/>
  <c r="BO123" i="10"/>
  <c r="BN123" i="10"/>
  <c r="BM123" i="10"/>
  <c r="BL123" i="10"/>
  <c r="BK123" i="10"/>
  <c r="BJ123" i="10"/>
  <c r="BI123" i="10"/>
  <c r="BH123" i="10"/>
  <c r="BG123" i="10"/>
  <c r="BF123" i="10"/>
  <c r="BE123" i="10"/>
  <c r="BD123" i="10"/>
  <c r="BC123" i="10"/>
  <c r="BB123" i="10"/>
  <c r="BA123" i="10"/>
  <c r="AZ123" i="10"/>
  <c r="AY123" i="10"/>
  <c r="AX123" i="10"/>
  <c r="AW123" i="10"/>
  <c r="AV123" i="10"/>
  <c r="AU123" i="10"/>
  <c r="AT123" i="10"/>
  <c r="AS123" i="10"/>
  <c r="AR123" i="10"/>
  <c r="AQ123" i="10"/>
  <c r="AP123" i="10"/>
  <c r="AO123" i="10"/>
  <c r="AN123" i="10"/>
  <c r="AM123" i="10"/>
  <c r="AL123" i="10"/>
  <c r="AK123" i="10"/>
  <c r="AJ123" i="10"/>
  <c r="AI123" i="10"/>
  <c r="AH123" i="10"/>
  <c r="AG123" i="10"/>
  <c r="AF123" i="10"/>
  <c r="AE123" i="10"/>
  <c r="AD123" i="10"/>
  <c r="AC123" i="10"/>
  <c r="AB123" i="10"/>
  <c r="AA123" i="10"/>
  <c r="Z123" i="10"/>
  <c r="Y123" i="10"/>
  <c r="X123" i="10"/>
  <c r="W123" i="10"/>
  <c r="V123" i="10"/>
  <c r="U123" i="10"/>
  <c r="T123" i="10"/>
  <c r="S123" i="10"/>
  <c r="R123" i="10"/>
  <c r="Q123" i="10"/>
  <c r="P123" i="10"/>
  <c r="O123" i="10"/>
  <c r="N123" i="10"/>
  <c r="M123" i="10"/>
  <c r="L123" i="10"/>
  <c r="K123" i="10"/>
  <c r="J123" i="10"/>
  <c r="I123" i="10"/>
  <c r="H123" i="10"/>
  <c r="G123" i="10"/>
  <c r="F123" i="10"/>
  <c r="E123" i="10"/>
  <c r="CA122" i="10"/>
  <c r="BZ122" i="10"/>
  <c r="BY122" i="10"/>
  <c r="BX122" i="10"/>
  <c r="BW122" i="10"/>
  <c r="BV122" i="10"/>
  <c r="BU122" i="10"/>
  <c r="BT122" i="10"/>
  <c r="BS122" i="10"/>
  <c r="BR122" i="10"/>
  <c r="BQ122" i="10"/>
  <c r="BP122" i="10"/>
  <c r="BO122" i="10"/>
  <c r="BN122" i="10"/>
  <c r="BM122" i="10"/>
  <c r="BL122" i="10"/>
  <c r="BK122" i="10"/>
  <c r="BJ122" i="10"/>
  <c r="BI122" i="10"/>
  <c r="BH122" i="10"/>
  <c r="BG122" i="10"/>
  <c r="BF122" i="10"/>
  <c r="BE122" i="10"/>
  <c r="BD122" i="10"/>
  <c r="BC122" i="10"/>
  <c r="BB122" i="10"/>
  <c r="BA122" i="10"/>
  <c r="AZ122" i="10"/>
  <c r="AY122" i="10"/>
  <c r="AX122" i="10"/>
  <c r="AW122" i="10"/>
  <c r="AV122" i="10"/>
  <c r="AU122" i="10"/>
  <c r="AT122" i="10"/>
  <c r="AS122" i="10"/>
  <c r="AR122" i="10"/>
  <c r="AQ122" i="10"/>
  <c r="AP122" i="10"/>
  <c r="AO122" i="10"/>
  <c r="AN122" i="10"/>
  <c r="AM122" i="10"/>
  <c r="AL122" i="10"/>
  <c r="AK122" i="10"/>
  <c r="AJ122" i="10"/>
  <c r="AI122" i="10"/>
  <c r="AH122" i="10"/>
  <c r="AG122" i="10"/>
  <c r="AF122" i="10"/>
  <c r="AE122" i="10"/>
  <c r="AD122" i="10"/>
  <c r="AC122" i="10"/>
  <c r="AB122" i="10"/>
  <c r="AA122" i="10"/>
  <c r="Z122" i="10"/>
  <c r="Y122" i="10"/>
  <c r="X122" i="10"/>
  <c r="W122" i="10"/>
  <c r="V122" i="10"/>
  <c r="U122" i="10"/>
  <c r="T122" i="10"/>
  <c r="S122" i="10"/>
  <c r="R122" i="10"/>
  <c r="Q122" i="10"/>
  <c r="P122" i="10"/>
  <c r="O122" i="10"/>
  <c r="N122" i="10"/>
  <c r="M122" i="10"/>
  <c r="L122" i="10"/>
  <c r="K122" i="10"/>
  <c r="J122" i="10"/>
  <c r="I122" i="10"/>
  <c r="H122" i="10"/>
  <c r="G122" i="10"/>
  <c r="F122" i="10"/>
  <c r="E122" i="10"/>
  <c r="CA121" i="10"/>
  <c r="BZ121" i="10"/>
  <c r="BY121" i="10"/>
  <c r="BX121" i="10"/>
  <c r="BW121" i="10"/>
  <c r="BV121" i="10"/>
  <c r="BU121" i="10"/>
  <c r="BT121" i="10"/>
  <c r="BS121" i="10"/>
  <c r="BR121" i="10"/>
  <c r="BQ121" i="10"/>
  <c r="BP121" i="10"/>
  <c r="BO121" i="10"/>
  <c r="BN121" i="10"/>
  <c r="BM121" i="10"/>
  <c r="BL121" i="10"/>
  <c r="BK121" i="10"/>
  <c r="BJ121" i="10"/>
  <c r="BI121" i="10"/>
  <c r="BH121" i="10"/>
  <c r="BG121" i="10"/>
  <c r="BF121" i="10"/>
  <c r="BE121" i="10"/>
  <c r="BD121" i="10"/>
  <c r="BC121" i="10"/>
  <c r="BB121" i="10"/>
  <c r="BA121" i="10"/>
  <c r="AZ121" i="10"/>
  <c r="AY121" i="10"/>
  <c r="AX121" i="10"/>
  <c r="AW121" i="10"/>
  <c r="AV121" i="10"/>
  <c r="AU121" i="10"/>
  <c r="AT121" i="10"/>
  <c r="AS121" i="10"/>
  <c r="AR121" i="10"/>
  <c r="AQ121" i="10"/>
  <c r="AP121" i="10"/>
  <c r="AO121" i="10"/>
  <c r="AN121" i="10"/>
  <c r="AM121" i="10"/>
  <c r="AL121" i="10"/>
  <c r="AK121" i="10"/>
  <c r="AJ121" i="10"/>
  <c r="AI121" i="10"/>
  <c r="AH121" i="10"/>
  <c r="AG121" i="10"/>
  <c r="AF121" i="10"/>
  <c r="AE121" i="10"/>
  <c r="AD121" i="10"/>
  <c r="AC121" i="10"/>
  <c r="AB121" i="10"/>
  <c r="AA121" i="10"/>
  <c r="Z121" i="10"/>
  <c r="Y121" i="10"/>
  <c r="X121" i="10"/>
  <c r="W121" i="10"/>
  <c r="V121" i="10"/>
  <c r="U121" i="10"/>
  <c r="T121" i="10"/>
  <c r="S121" i="10"/>
  <c r="R121" i="10"/>
  <c r="Q121" i="10"/>
  <c r="P121" i="10"/>
  <c r="O121" i="10"/>
  <c r="N121" i="10"/>
  <c r="M121" i="10"/>
  <c r="L121" i="10"/>
  <c r="K121" i="10"/>
  <c r="J121" i="10"/>
  <c r="I121" i="10"/>
  <c r="H121" i="10"/>
  <c r="G121" i="10"/>
  <c r="F121" i="10"/>
  <c r="E121" i="10"/>
  <c r="CA120" i="10"/>
  <c r="BZ120" i="10"/>
  <c r="BY120" i="10"/>
  <c r="BX120" i="10"/>
  <c r="BW120" i="10"/>
  <c r="BV120" i="10"/>
  <c r="BU120" i="10"/>
  <c r="BT120" i="10"/>
  <c r="BS120" i="10"/>
  <c r="BR120" i="10"/>
  <c r="BQ120" i="10"/>
  <c r="BP120" i="10"/>
  <c r="BO120" i="10"/>
  <c r="BN120" i="10"/>
  <c r="BM120" i="10"/>
  <c r="BL120" i="10"/>
  <c r="BK120" i="10"/>
  <c r="BJ120" i="10"/>
  <c r="BI120" i="10"/>
  <c r="BH120" i="10"/>
  <c r="BG120" i="10"/>
  <c r="BF120" i="10"/>
  <c r="BE120" i="10"/>
  <c r="BD120" i="10"/>
  <c r="BC120" i="10"/>
  <c r="BB120" i="10"/>
  <c r="BA120" i="10"/>
  <c r="AZ120" i="10"/>
  <c r="AY120" i="10"/>
  <c r="AX120" i="10"/>
  <c r="AW120" i="10"/>
  <c r="AV120" i="10"/>
  <c r="AU120" i="10"/>
  <c r="AT120" i="10"/>
  <c r="AS120" i="10"/>
  <c r="AR120" i="10"/>
  <c r="AQ120" i="10"/>
  <c r="AP120" i="10"/>
  <c r="AO120" i="10"/>
  <c r="AN120" i="10"/>
  <c r="AM120" i="10"/>
  <c r="AL120" i="10"/>
  <c r="AK120" i="10"/>
  <c r="AJ120" i="10"/>
  <c r="AI120" i="10"/>
  <c r="AH120" i="10"/>
  <c r="AG120" i="10"/>
  <c r="AF120" i="10"/>
  <c r="AE120" i="10"/>
  <c r="AD120" i="10"/>
  <c r="AC120" i="10"/>
  <c r="AB120" i="10"/>
  <c r="AA120" i="10"/>
  <c r="Z120" i="10"/>
  <c r="Y120" i="10"/>
  <c r="X120" i="10"/>
  <c r="W120" i="10"/>
  <c r="V120" i="10"/>
  <c r="U120" i="10"/>
  <c r="T120" i="10"/>
  <c r="S120" i="10"/>
  <c r="R120" i="10"/>
  <c r="Q120" i="10"/>
  <c r="P120" i="10"/>
  <c r="O120" i="10"/>
  <c r="N120" i="10"/>
  <c r="M120" i="10"/>
  <c r="L120" i="10"/>
  <c r="K120" i="10"/>
  <c r="J120" i="10"/>
  <c r="I120" i="10"/>
  <c r="H120" i="10"/>
  <c r="G120" i="10"/>
  <c r="F120" i="10"/>
  <c r="E120" i="10"/>
  <c r="CA119" i="10"/>
  <c r="BZ119" i="10"/>
  <c r="BY119" i="10"/>
  <c r="BX119" i="10"/>
  <c r="BW119" i="10"/>
  <c r="BV119" i="10"/>
  <c r="BU119" i="10"/>
  <c r="BT119" i="10"/>
  <c r="BS119" i="10"/>
  <c r="BR119" i="10"/>
  <c r="BQ119" i="10"/>
  <c r="BP119" i="10"/>
  <c r="BO119" i="10"/>
  <c r="BN119" i="10"/>
  <c r="BM119" i="10"/>
  <c r="BL119" i="10"/>
  <c r="BK119" i="10"/>
  <c r="BJ119" i="10"/>
  <c r="BI119" i="10"/>
  <c r="BH119" i="10"/>
  <c r="BG119" i="10"/>
  <c r="BF119" i="10"/>
  <c r="BE119" i="10"/>
  <c r="BD119" i="10"/>
  <c r="BC119" i="10"/>
  <c r="BB119" i="10"/>
  <c r="BA119" i="10"/>
  <c r="AZ119" i="10"/>
  <c r="AY119" i="10"/>
  <c r="AX119" i="10"/>
  <c r="AW119" i="10"/>
  <c r="AV119" i="10"/>
  <c r="AU119" i="10"/>
  <c r="AT119" i="10"/>
  <c r="AS119" i="10"/>
  <c r="AR119" i="10"/>
  <c r="AQ119" i="10"/>
  <c r="AP119" i="10"/>
  <c r="AO119" i="10"/>
  <c r="AN119" i="10"/>
  <c r="AM119" i="10"/>
  <c r="AL119" i="10"/>
  <c r="AK119" i="10"/>
  <c r="AJ119" i="10"/>
  <c r="AI119" i="10"/>
  <c r="AH119" i="10"/>
  <c r="AG119" i="10"/>
  <c r="AF119" i="10"/>
  <c r="AE119" i="10"/>
  <c r="AD119" i="10"/>
  <c r="AC119" i="10"/>
  <c r="AB119" i="10"/>
  <c r="AA119" i="10"/>
  <c r="Z119" i="10"/>
  <c r="Y119" i="10"/>
  <c r="X119" i="10"/>
  <c r="W119" i="10"/>
  <c r="V119" i="10"/>
  <c r="U119" i="10"/>
  <c r="T119" i="10"/>
  <c r="S119" i="10"/>
  <c r="R119" i="10"/>
  <c r="Q119" i="10"/>
  <c r="P119" i="10"/>
  <c r="O119" i="10"/>
  <c r="N119" i="10"/>
  <c r="M119" i="10"/>
  <c r="L119" i="10"/>
  <c r="K119" i="10"/>
  <c r="J119" i="10"/>
  <c r="I119" i="10"/>
  <c r="H119" i="10"/>
  <c r="G119" i="10"/>
  <c r="F119" i="10"/>
  <c r="E119" i="10"/>
  <c r="CA118" i="10"/>
  <c r="BZ118" i="10"/>
  <c r="BY118" i="10"/>
  <c r="BX118" i="10"/>
  <c r="BW118" i="10"/>
  <c r="BV118" i="10"/>
  <c r="BU118" i="10"/>
  <c r="BT118" i="10"/>
  <c r="BS118" i="10"/>
  <c r="BR118" i="10"/>
  <c r="BQ118" i="10"/>
  <c r="BP118" i="10"/>
  <c r="BO118" i="10"/>
  <c r="BN118" i="10"/>
  <c r="BM118" i="10"/>
  <c r="BL118" i="10"/>
  <c r="BK118" i="10"/>
  <c r="BJ118" i="10"/>
  <c r="BI118" i="10"/>
  <c r="BH118" i="10"/>
  <c r="BG118" i="10"/>
  <c r="BF118" i="10"/>
  <c r="BE118" i="10"/>
  <c r="BD118" i="10"/>
  <c r="BC118" i="10"/>
  <c r="BB118" i="10"/>
  <c r="BA118" i="10"/>
  <c r="AZ118" i="10"/>
  <c r="AY118" i="10"/>
  <c r="AX118" i="10"/>
  <c r="AW118" i="10"/>
  <c r="AV118" i="10"/>
  <c r="AU118" i="10"/>
  <c r="AT118" i="10"/>
  <c r="AS118" i="10"/>
  <c r="AR118" i="10"/>
  <c r="AQ118" i="10"/>
  <c r="AP118" i="10"/>
  <c r="AO118" i="10"/>
  <c r="AN118" i="10"/>
  <c r="AM118" i="10"/>
  <c r="AL118" i="10"/>
  <c r="AK118" i="10"/>
  <c r="AJ118" i="10"/>
  <c r="AI118" i="10"/>
  <c r="AH118" i="10"/>
  <c r="AG118" i="10"/>
  <c r="AF118" i="10"/>
  <c r="AE118" i="10"/>
  <c r="AD118" i="10"/>
  <c r="AC118" i="10"/>
  <c r="AB118" i="10"/>
  <c r="AA118" i="10"/>
  <c r="Z118" i="10"/>
  <c r="Y118" i="10"/>
  <c r="X118" i="10"/>
  <c r="W118" i="10"/>
  <c r="V118" i="10"/>
  <c r="U118" i="10"/>
  <c r="T118" i="10"/>
  <c r="S118" i="10"/>
  <c r="R118" i="10"/>
  <c r="Q118" i="10"/>
  <c r="P118" i="10"/>
  <c r="O118" i="10"/>
  <c r="N118" i="10"/>
  <c r="M118" i="10"/>
  <c r="L118" i="10"/>
  <c r="K118" i="10"/>
  <c r="J118" i="10"/>
  <c r="I118" i="10"/>
  <c r="H118" i="10"/>
  <c r="G118" i="10"/>
  <c r="F118" i="10"/>
  <c r="E118" i="10"/>
  <c r="CA117" i="10"/>
  <c r="BZ117" i="10"/>
  <c r="BY117" i="10"/>
  <c r="BX117" i="10"/>
  <c r="BW117" i="10"/>
  <c r="BV117" i="10"/>
  <c r="BU117" i="10"/>
  <c r="BT117" i="10"/>
  <c r="BS117" i="10"/>
  <c r="BR117" i="10"/>
  <c r="BQ117" i="10"/>
  <c r="BP117" i="10"/>
  <c r="BO117" i="10"/>
  <c r="BN117" i="10"/>
  <c r="BM117" i="10"/>
  <c r="BL117" i="10"/>
  <c r="BK117" i="10"/>
  <c r="BJ117" i="10"/>
  <c r="BI117" i="10"/>
  <c r="BH117" i="10"/>
  <c r="BG117" i="10"/>
  <c r="BF117" i="10"/>
  <c r="BE117" i="10"/>
  <c r="BD117" i="10"/>
  <c r="BC117" i="10"/>
  <c r="BB117" i="10"/>
  <c r="BA117" i="10"/>
  <c r="AZ117" i="10"/>
  <c r="AY117" i="10"/>
  <c r="AX117" i="10"/>
  <c r="AW117" i="10"/>
  <c r="AV117" i="10"/>
  <c r="AU117" i="10"/>
  <c r="AT117" i="10"/>
  <c r="AS117" i="10"/>
  <c r="AR117" i="10"/>
  <c r="AQ117" i="10"/>
  <c r="AP117" i="10"/>
  <c r="AO117" i="10"/>
  <c r="AN117" i="10"/>
  <c r="AM117" i="10"/>
  <c r="AL117" i="10"/>
  <c r="AK117" i="10"/>
  <c r="AJ117" i="10"/>
  <c r="AI117" i="10"/>
  <c r="AH117" i="10"/>
  <c r="AG117" i="10"/>
  <c r="AF117" i="10"/>
  <c r="AE117" i="10"/>
  <c r="AD117" i="10"/>
  <c r="AC117" i="10"/>
  <c r="AB117" i="10"/>
  <c r="AA117" i="10"/>
  <c r="Z117" i="10"/>
  <c r="Y117" i="10"/>
  <c r="X117" i="10"/>
  <c r="W117" i="10"/>
  <c r="V117" i="10"/>
  <c r="U117" i="10"/>
  <c r="T117" i="10"/>
  <c r="S117" i="10"/>
  <c r="R117" i="10"/>
  <c r="Q117" i="10"/>
  <c r="P117" i="10"/>
  <c r="O117" i="10"/>
  <c r="N117" i="10"/>
  <c r="M117" i="10"/>
  <c r="L117" i="10"/>
  <c r="K117" i="10"/>
  <c r="J117" i="10"/>
  <c r="I117" i="10"/>
  <c r="H117" i="10"/>
  <c r="G117" i="10"/>
  <c r="F117" i="10"/>
  <c r="E117" i="10"/>
  <c r="CA116" i="10"/>
  <c r="BZ116" i="10"/>
  <c r="BY116" i="10"/>
  <c r="BX116" i="10"/>
  <c r="BW116" i="10"/>
  <c r="BV116" i="10"/>
  <c r="BU116" i="10"/>
  <c r="BT116" i="10"/>
  <c r="BS116" i="10"/>
  <c r="BR116" i="10"/>
  <c r="BQ116" i="10"/>
  <c r="BP116" i="10"/>
  <c r="BO116" i="10"/>
  <c r="BN116" i="10"/>
  <c r="BM116" i="10"/>
  <c r="BL116" i="10"/>
  <c r="BK116" i="10"/>
  <c r="BJ116" i="10"/>
  <c r="BI116" i="10"/>
  <c r="BH116" i="10"/>
  <c r="BG116" i="10"/>
  <c r="BF116" i="10"/>
  <c r="BE116" i="10"/>
  <c r="BD116" i="10"/>
  <c r="BC116" i="10"/>
  <c r="BB116" i="10"/>
  <c r="BA116" i="10"/>
  <c r="AZ116" i="10"/>
  <c r="AY116" i="10"/>
  <c r="AX116" i="10"/>
  <c r="AW116" i="10"/>
  <c r="AV116" i="10"/>
  <c r="AU116" i="10"/>
  <c r="AT116" i="10"/>
  <c r="AS116" i="10"/>
  <c r="AR116" i="10"/>
  <c r="AQ116" i="10"/>
  <c r="AP116" i="10"/>
  <c r="AO116" i="10"/>
  <c r="AN116" i="10"/>
  <c r="AM116" i="10"/>
  <c r="AL116" i="10"/>
  <c r="AK116" i="10"/>
  <c r="AJ116" i="10"/>
  <c r="AI116" i="10"/>
  <c r="AH116" i="10"/>
  <c r="AG116" i="10"/>
  <c r="AF116" i="10"/>
  <c r="AE116" i="10"/>
  <c r="AD116" i="10"/>
  <c r="AC116" i="10"/>
  <c r="AB116" i="10"/>
  <c r="AA116" i="10"/>
  <c r="Z116" i="10"/>
  <c r="Y116" i="10"/>
  <c r="X116" i="10"/>
  <c r="W116" i="10"/>
  <c r="V116" i="10"/>
  <c r="U116" i="10"/>
  <c r="T116" i="10"/>
  <c r="S116" i="10"/>
  <c r="R116" i="10"/>
  <c r="Q116" i="10"/>
  <c r="P116" i="10"/>
  <c r="O116" i="10"/>
  <c r="N116" i="10"/>
  <c r="M116" i="10"/>
  <c r="L116" i="10"/>
  <c r="K116" i="10"/>
  <c r="J116" i="10"/>
  <c r="I116" i="10"/>
  <c r="H116" i="10"/>
  <c r="G116" i="10"/>
  <c r="F116" i="10"/>
  <c r="E116" i="10"/>
  <c r="CA115" i="10"/>
  <c r="BZ115" i="10"/>
  <c r="BY115" i="10"/>
  <c r="BX115" i="10"/>
  <c r="BW115" i="10"/>
  <c r="BV115" i="10"/>
  <c r="BU115" i="10"/>
  <c r="BT115" i="10"/>
  <c r="BS115" i="10"/>
  <c r="BR115" i="10"/>
  <c r="BQ115" i="10"/>
  <c r="BP115" i="10"/>
  <c r="BO115" i="10"/>
  <c r="BN115" i="10"/>
  <c r="BM115" i="10"/>
  <c r="BL115" i="10"/>
  <c r="BK115" i="10"/>
  <c r="BJ115" i="10"/>
  <c r="BI115" i="10"/>
  <c r="BH115" i="10"/>
  <c r="BG115" i="10"/>
  <c r="BF115" i="10"/>
  <c r="BE115" i="10"/>
  <c r="BD115" i="10"/>
  <c r="BC115" i="10"/>
  <c r="BB115" i="10"/>
  <c r="BA115" i="10"/>
  <c r="AZ115" i="10"/>
  <c r="AY115" i="10"/>
  <c r="AX115" i="10"/>
  <c r="AW115" i="10"/>
  <c r="AV115" i="10"/>
  <c r="AU115" i="10"/>
  <c r="AT115" i="10"/>
  <c r="AS115" i="10"/>
  <c r="AR115" i="10"/>
  <c r="AQ115" i="10"/>
  <c r="AP115" i="10"/>
  <c r="AO115" i="10"/>
  <c r="AN115" i="10"/>
  <c r="AM115" i="10"/>
  <c r="AL115" i="10"/>
  <c r="AK115" i="10"/>
  <c r="AJ115" i="10"/>
  <c r="AI115" i="10"/>
  <c r="AH115" i="10"/>
  <c r="AG115" i="10"/>
  <c r="AF115" i="10"/>
  <c r="AE115" i="10"/>
  <c r="AD115" i="10"/>
  <c r="AC115" i="10"/>
  <c r="AB115" i="10"/>
  <c r="AA115" i="10"/>
  <c r="Z115" i="10"/>
  <c r="Y115" i="10"/>
  <c r="X115" i="10"/>
  <c r="W115" i="10"/>
  <c r="V115" i="10"/>
  <c r="U115" i="10"/>
  <c r="T115" i="10"/>
  <c r="S115" i="10"/>
  <c r="R115" i="10"/>
  <c r="Q115" i="10"/>
  <c r="P115" i="10"/>
  <c r="O115" i="10"/>
  <c r="N115" i="10"/>
  <c r="M115" i="10"/>
  <c r="L115" i="10"/>
  <c r="K115" i="10"/>
  <c r="J115" i="10"/>
  <c r="I115" i="10"/>
  <c r="H115" i="10"/>
  <c r="G115" i="10"/>
  <c r="F115" i="10"/>
  <c r="E115" i="10"/>
  <c r="CA114" i="10"/>
  <c r="BZ114" i="10"/>
  <c r="BY114" i="10"/>
  <c r="BX114" i="10"/>
  <c r="BW114" i="10"/>
  <c r="BV114" i="10"/>
  <c r="BU114" i="10"/>
  <c r="BT114" i="10"/>
  <c r="BS114" i="10"/>
  <c r="BR114" i="10"/>
  <c r="BQ114" i="10"/>
  <c r="BP114" i="10"/>
  <c r="BO114" i="10"/>
  <c r="BN114" i="10"/>
  <c r="BM114" i="10"/>
  <c r="BL114" i="10"/>
  <c r="BK114" i="10"/>
  <c r="BJ114" i="10"/>
  <c r="BI114" i="10"/>
  <c r="BH114" i="10"/>
  <c r="BG114" i="10"/>
  <c r="BF114" i="10"/>
  <c r="BE114" i="10"/>
  <c r="BD114" i="10"/>
  <c r="BC114" i="10"/>
  <c r="BB114" i="10"/>
  <c r="BA114" i="10"/>
  <c r="AZ114" i="10"/>
  <c r="AY114" i="10"/>
  <c r="AX114" i="10"/>
  <c r="AW114" i="10"/>
  <c r="AV114" i="10"/>
  <c r="AU114" i="10"/>
  <c r="AT114" i="10"/>
  <c r="AS114" i="10"/>
  <c r="AR114" i="10"/>
  <c r="AQ114" i="10"/>
  <c r="AP114" i="10"/>
  <c r="AO114" i="10"/>
  <c r="AN114" i="10"/>
  <c r="AM114" i="10"/>
  <c r="AL114" i="10"/>
  <c r="AK114" i="10"/>
  <c r="AJ114" i="10"/>
  <c r="AI114" i="10"/>
  <c r="AH114" i="10"/>
  <c r="AG114" i="10"/>
  <c r="AF114" i="10"/>
  <c r="AE114" i="10"/>
  <c r="AD114" i="10"/>
  <c r="AC114" i="10"/>
  <c r="AB114" i="10"/>
  <c r="AA114" i="10"/>
  <c r="Z114" i="10"/>
  <c r="Y114" i="10"/>
  <c r="X114" i="10"/>
  <c r="W114" i="10"/>
  <c r="V114" i="10"/>
  <c r="U114" i="10"/>
  <c r="T114" i="10"/>
  <c r="S114" i="10"/>
  <c r="R114" i="10"/>
  <c r="Q114" i="10"/>
  <c r="P114" i="10"/>
  <c r="O114" i="10"/>
  <c r="N114" i="10"/>
  <c r="M114" i="10"/>
  <c r="L114" i="10"/>
  <c r="K114" i="10"/>
  <c r="J114" i="10"/>
  <c r="I114" i="10"/>
  <c r="H114" i="10"/>
  <c r="G114" i="10"/>
  <c r="F114" i="10"/>
  <c r="E114" i="10"/>
  <c r="CA113" i="10"/>
  <c r="BZ113" i="10"/>
  <c r="BY113" i="10"/>
  <c r="BX113" i="10"/>
  <c r="BW113" i="10"/>
  <c r="BV113" i="10"/>
  <c r="BU113" i="10"/>
  <c r="BT113" i="10"/>
  <c r="BS113" i="10"/>
  <c r="BR113" i="10"/>
  <c r="BQ113" i="10"/>
  <c r="BP113" i="10"/>
  <c r="BO113" i="10"/>
  <c r="BN113" i="10"/>
  <c r="BM113" i="10"/>
  <c r="BL113" i="10"/>
  <c r="BK113" i="10"/>
  <c r="BJ113" i="10"/>
  <c r="BI113" i="10"/>
  <c r="BH113" i="10"/>
  <c r="BG113" i="10"/>
  <c r="BF113" i="10"/>
  <c r="BE113" i="10"/>
  <c r="BD113" i="10"/>
  <c r="BC113" i="10"/>
  <c r="BB113" i="10"/>
  <c r="BA113" i="10"/>
  <c r="AZ113" i="10"/>
  <c r="AY113" i="10"/>
  <c r="AX113" i="10"/>
  <c r="AW113" i="10"/>
  <c r="AV113" i="10"/>
  <c r="AU113" i="10"/>
  <c r="AT113" i="10"/>
  <c r="AS113" i="10"/>
  <c r="AR113" i="10"/>
  <c r="AQ113" i="10"/>
  <c r="AP113" i="10"/>
  <c r="AO113" i="10"/>
  <c r="AN113" i="10"/>
  <c r="AM113" i="10"/>
  <c r="AL113" i="10"/>
  <c r="AK113" i="10"/>
  <c r="AJ113" i="10"/>
  <c r="AI113" i="10"/>
  <c r="AH113" i="10"/>
  <c r="AG113" i="10"/>
  <c r="AF113" i="10"/>
  <c r="AE113" i="10"/>
  <c r="AD113" i="10"/>
  <c r="AC113" i="10"/>
  <c r="AB113" i="10"/>
  <c r="AA113" i="10"/>
  <c r="Z113" i="10"/>
  <c r="Y113" i="10"/>
  <c r="X113" i="10"/>
  <c r="W113" i="10"/>
  <c r="V113" i="10"/>
  <c r="U113" i="10"/>
  <c r="T113" i="10"/>
  <c r="S113" i="10"/>
  <c r="R113" i="10"/>
  <c r="Q113" i="10"/>
  <c r="P113" i="10"/>
  <c r="O113" i="10"/>
  <c r="N113" i="10"/>
  <c r="M113" i="10"/>
  <c r="L113" i="10"/>
  <c r="K113" i="10"/>
  <c r="J113" i="10"/>
  <c r="I113" i="10"/>
  <c r="H113" i="10"/>
  <c r="G113" i="10"/>
  <c r="F113" i="10"/>
  <c r="E113" i="10"/>
  <c r="CA112" i="10"/>
  <c r="BZ112" i="10"/>
  <c r="BY112" i="10"/>
  <c r="BX112" i="10"/>
  <c r="BW112" i="10"/>
  <c r="BV112" i="10"/>
  <c r="BU112" i="10"/>
  <c r="BT112" i="10"/>
  <c r="BS112" i="10"/>
  <c r="BR112" i="10"/>
  <c r="BQ112" i="10"/>
  <c r="BP112" i="10"/>
  <c r="BO112" i="10"/>
  <c r="BN112" i="10"/>
  <c r="BM112" i="10"/>
  <c r="BL112" i="10"/>
  <c r="BK112" i="10"/>
  <c r="BJ112" i="10"/>
  <c r="BI112" i="10"/>
  <c r="BH112" i="10"/>
  <c r="BG112" i="10"/>
  <c r="BF112" i="10"/>
  <c r="BE112" i="10"/>
  <c r="BD112" i="10"/>
  <c r="BC112" i="10"/>
  <c r="BB112" i="10"/>
  <c r="BA112" i="10"/>
  <c r="AZ112" i="10"/>
  <c r="AY112" i="10"/>
  <c r="AX112" i="10"/>
  <c r="AW112" i="10"/>
  <c r="AV112" i="10"/>
  <c r="AU112" i="10"/>
  <c r="AT112" i="10"/>
  <c r="AS112" i="10"/>
  <c r="AR112" i="10"/>
  <c r="AQ112" i="10"/>
  <c r="AP112" i="10"/>
  <c r="AO112" i="10"/>
  <c r="AN112" i="10"/>
  <c r="AM112" i="10"/>
  <c r="AL112" i="10"/>
  <c r="AK112" i="10"/>
  <c r="AJ112" i="10"/>
  <c r="AI112" i="10"/>
  <c r="AH112" i="10"/>
  <c r="AG112" i="10"/>
  <c r="AF112" i="10"/>
  <c r="AE112" i="10"/>
  <c r="AD112" i="10"/>
  <c r="AC112" i="10"/>
  <c r="AB112" i="10"/>
  <c r="AA112" i="10"/>
  <c r="Z112" i="10"/>
  <c r="Y112" i="10"/>
  <c r="X112" i="10"/>
  <c r="W112" i="10"/>
  <c r="V112" i="10"/>
  <c r="U112" i="10"/>
  <c r="T112" i="10"/>
  <c r="S112" i="10"/>
  <c r="R112" i="10"/>
  <c r="Q112" i="10"/>
  <c r="P112" i="10"/>
  <c r="O112" i="10"/>
  <c r="N112" i="10"/>
  <c r="M112" i="10"/>
  <c r="L112" i="10"/>
  <c r="K112" i="10"/>
  <c r="J112" i="10"/>
  <c r="I112" i="10"/>
  <c r="H112" i="10"/>
  <c r="G112" i="10"/>
  <c r="F112" i="10"/>
  <c r="E112" i="10"/>
  <c r="CA111" i="10"/>
  <c r="BZ111" i="10"/>
  <c r="BY111" i="10"/>
  <c r="BX111" i="10"/>
  <c r="BW111" i="10"/>
  <c r="BV111" i="10"/>
  <c r="BU111" i="10"/>
  <c r="BT111" i="10"/>
  <c r="BS111" i="10"/>
  <c r="BR111" i="10"/>
  <c r="BQ111" i="10"/>
  <c r="BP111" i="10"/>
  <c r="BO111" i="10"/>
  <c r="BN111" i="10"/>
  <c r="BM111" i="10"/>
  <c r="BL111" i="10"/>
  <c r="BK111" i="10"/>
  <c r="BJ111" i="10"/>
  <c r="BI111" i="10"/>
  <c r="BH111" i="10"/>
  <c r="BG111" i="10"/>
  <c r="BF111" i="10"/>
  <c r="BE111" i="10"/>
  <c r="BD111" i="10"/>
  <c r="BC111" i="10"/>
  <c r="BB111" i="10"/>
  <c r="BA111" i="10"/>
  <c r="AZ111" i="10"/>
  <c r="AY111" i="10"/>
  <c r="AX111" i="10"/>
  <c r="AW111" i="10"/>
  <c r="AV111" i="10"/>
  <c r="AU111" i="10"/>
  <c r="AT111" i="10"/>
  <c r="AS111" i="10"/>
  <c r="AR111" i="10"/>
  <c r="AQ111" i="10"/>
  <c r="AP111" i="10"/>
  <c r="AO111" i="10"/>
  <c r="AN111" i="10"/>
  <c r="AM111" i="10"/>
  <c r="AL111" i="10"/>
  <c r="AK111" i="10"/>
  <c r="AJ111" i="10"/>
  <c r="AI111" i="10"/>
  <c r="AH111" i="10"/>
  <c r="AG111" i="10"/>
  <c r="AF111" i="10"/>
  <c r="AE111" i="10"/>
  <c r="AD111" i="10"/>
  <c r="AC111" i="10"/>
  <c r="AB111" i="10"/>
  <c r="AA111" i="10"/>
  <c r="Z111" i="10"/>
  <c r="Y111" i="10"/>
  <c r="X111" i="10"/>
  <c r="W111" i="10"/>
  <c r="V111" i="10"/>
  <c r="U111" i="10"/>
  <c r="T111" i="10"/>
  <c r="S111" i="10"/>
  <c r="R111" i="10"/>
  <c r="Q111" i="10"/>
  <c r="P111" i="10"/>
  <c r="O111" i="10"/>
  <c r="N111" i="10"/>
  <c r="M111" i="10"/>
  <c r="L111" i="10"/>
  <c r="K111" i="10"/>
  <c r="J111" i="10"/>
  <c r="I111" i="10"/>
  <c r="H111" i="10"/>
  <c r="G111" i="10"/>
  <c r="F111" i="10"/>
  <c r="E111" i="10"/>
  <c r="CA110" i="10"/>
  <c r="BZ110" i="10"/>
  <c r="BY110" i="10"/>
  <c r="BX110" i="10"/>
  <c r="BW110" i="10"/>
  <c r="BV110" i="10"/>
  <c r="BU110" i="10"/>
  <c r="BT110" i="10"/>
  <c r="BS110" i="10"/>
  <c r="BR110" i="10"/>
  <c r="BQ110" i="10"/>
  <c r="BP110" i="10"/>
  <c r="BO110" i="10"/>
  <c r="BN110" i="10"/>
  <c r="BM110" i="10"/>
  <c r="BL110" i="10"/>
  <c r="BK110" i="10"/>
  <c r="BJ110" i="10"/>
  <c r="BI110" i="10"/>
  <c r="BH110" i="10"/>
  <c r="BG110" i="10"/>
  <c r="BF110" i="10"/>
  <c r="BE110" i="10"/>
  <c r="BD110" i="10"/>
  <c r="BC110" i="10"/>
  <c r="BB110" i="10"/>
  <c r="BA110" i="10"/>
  <c r="AZ110" i="10"/>
  <c r="AY110" i="10"/>
  <c r="AX110" i="10"/>
  <c r="AW110" i="10"/>
  <c r="AV110" i="10"/>
  <c r="AU110" i="10"/>
  <c r="AT110" i="10"/>
  <c r="AS110" i="10"/>
  <c r="AR110" i="10"/>
  <c r="AQ110" i="10"/>
  <c r="AP110" i="10"/>
  <c r="AO110" i="10"/>
  <c r="AN110" i="10"/>
  <c r="AM110" i="10"/>
  <c r="AL110" i="10"/>
  <c r="AK110" i="10"/>
  <c r="AJ110" i="10"/>
  <c r="AI110" i="10"/>
  <c r="AH110" i="10"/>
  <c r="AG110" i="10"/>
  <c r="AF110" i="10"/>
  <c r="AE110" i="10"/>
  <c r="AD110" i="10"/>
  <c r="AC110" i="10"/>
  <c r="AB110" i="10"/>
  <c r="AA110" i="10"/>
  <c r="Z110" i="10"/>
  <c r="Y110" i="10"/>
  <c r="X110" i="10"/>
  <c r="W110" i="10"/>
  <c r="V110" i="10"/>
  <c r="U110" i="10"/>
  <c r="T110" i="10"/>
  <c r="S110" i="10"/>
  <c r="R110" i="10"/>
  <c r="Q110" i="10"/>
  <c r="P110" i="10"/>
  <c r="O110" i="10"/>
  <c r="N110" i="10"/>
  <c r="M110" i="10"/>
  <c r="L110" i="10"/>
  <c r="K110" i="10"/>
  <c r="J110" i="10"/>
  <c r="I110" i="10"/>
  <c r="H110" i="10"/>
  <c r="G110" i="10"/>
  <c r="F110" i="10"/>
  <c r="E110" i="10"/>
  <c r="CA109" i="10"/>
  <c r="BZ109" i="10"/>
  <c r="BY109" i="10"/>
  <c r="BX109" i="10"/>
  <c r="BW109" i="10"/>
  <c r="BV109" i="10"/>
  <c r="BU109" i="10"/>
  <c r="BT109" i="10"/>
  <c r="BS109" i="10"/>
  <c r="BR109" i="10"/>
  <c r="BQ109" i="10"/>
  <c r="BP109" i="10"/>
  <c r="BO109" i="10"/>
  <c r="BN109" i="10"/>
  <c r="BM109" i="10"/>
  <c r="BL109" i="10"/>
  <c r="BK109" i="10"/>
  <c r="BJ109" i="10"/>
  <c r="BI109" i="10"/>
  <c r="BH109" i="10"/>
  <c r="BG109" i="10"/>
  <c r="BF109" i="10"/>
  <c r="BE109" i="10"/>
  <c r="BD109" i="10"/>
  <c r="BC109" i="10"/>
  <c r="BB109" i="10"/>
  <c r="BA109" i="10"/>
  <c r="AZ109" i="10"/>
  <c r="AY109" i="10"/>
  <c r="AX109" i="10"/>
  <c r="AW109" i="10"/>
  <c r="AV109" i="10"/>
  <c r="AU109" i="10"/>
  <c r="AT109" i="10"/>
  <c r="AS109" i="10"/>
  <c r="AR109" i="10"/>
  <c r="AQ109" i="10"/>
  <c r="AP109" i="10"/>
  <c r="AO109" i="10"/>
  <c r="AN109" i="10"/>
  <c r="AM109" i="10"/>
  <c r="AL109" i="10"/>
  <c r="AK109" i="10"/>
  <c r="AJ109" i="10"/>
  <c r="AI109" i="10"/>
  <c r="AH109" i="10"/>
  <c r="AG109" i="10"/>
  <c r="AF109" i="10"/>
  <c r="AE109" i="10"/>
  <c r="AD109" i="10"/>
  <c r="AC109" i="10"/>
  <c r="AB109" i="10"/>
  <c r="AA109" i="10"/>
  <c r="Z109" i="10"/>
  <c r="Y109" i="10"/>
  <c r="X109" i="10"/>
  <c r="W109" i="10"/>
  <c r="V109" i="10"/>
  <c r="U109" i="10"/>
  <c r="T109" i="10"/>
  <c r="S109" i="10"/>
  <c r="R109" i="10"/>
  <c r="Q109" i="10"/>
  <c r="P109" i="10"/>
  <c r="O109" i="10"/>
  <c r="N109" i="10"/>
  <c r="M109" i="10"/>
  <c r="L109" i="10"/>
  <c r="K109" i="10"/>
  <c r="J109" i="10"/>
  <c r="I109" i="10"/>
  <c r="H109" i="10"/>
  <c r="G109" i="10"/>
  <c r="F109" i="10"/>
  <c r="E109" i="10"/>
  <c r="CA108" i="10"/>
  <c r="BZ108" i="10"/>
  <c r="BY108" i="10"/>
  <c r="BX108" i="10"/>
  <c r="BW108" i="10"/>
  <c r="BV108" i="10"/>
  <c r="BU108" i="10"/>
  <c r="BT108" i="10"/>
  <c r="BS108" i="10"/>
  <c r="BR108" i="10"/>
  <c r="BQ108" i="10"/>
  <c r="BP108" i="10"/>
  <c r="BO108" i="10"/>
  <c r="BN108" i="10"/>
  <c r="BM108" i="10"/>
  <c r="BL108" i="10"/>
  <c r="BK108" i="10"/>
  <c r="BJ108" i="10"/>
  <c r="BI108" i="10"/>
  <c r="BH108" i="10"/>
  <c r="BG108" i="10"/>
  <c r="BF108" i="10"/>
  <c r="BE108" i="10"/>
  <c r="BD108" i="10"/>
  <c r="BC108" i="10"/>
  <c r="BB108" i="10"/>
  <c r="BA108" i="10"/>
  <c r="AZ108" i="10"/>
  <c r="AY108" i="10"/>
  <c r="AX108" i="10"/>
  <c r="AW108" i="10"/>
  <c r="AV108" i="10"/>
  <c r="AU108" i="10"/>
  <c r="AT108" i="10"/>
  <c r="AS108" i="10"/>
  <c r="AR108" i="10"/>
  <c r="AQ108" i="10"/>
  <c r="AP108" i="10"/>
  <c r="AO108" i="10"/>
  <c r="AN108" i="10"/>
  <c r="AM108" i="10"/>
  <c r="AL108" i="10"/>
  <c r="AK108" i="10"/>
  <c r="AJ108" i="10"/>
  <c r="AI108" i="10"/>
  <c r="AH108" i="10"/>
  <c r="AG108" i="10"/>
  <c r="AF108" i="10"/>
  <c r="AE108" i="10"/>
  <c r="AD108" i="10"/>
  <c r="AC108" i="10"/>
  <c r="AB108" i="10"/>
  <c r="AA108" i="10"/>
  <c r="Z108" i="10"/>
  <c r="Y108" i="10"/>
  <c r="X108" i="10"/>
  <c r="W108" i="10"/>
  <c r="V108" i="10"/>
  <c r="U108" i="10"/>
  <c r="T108" i="10"/>
  <c r="S108" i="10"/>
  <c r="R108" i="10"/>
  <c r="Q108" i="10"/>
  <c r="P108" i="10"/>
  <c r="O108" i="10"/>
  <c r="N108" i="10"/>
  <c r="M108" i="10"/>
  <c r="L108" i="10"/>
  <c r="K108" i="10"/>
  <c r="J108" i="10"/>
  <c r="I108" i="10"/>
  <c r="H108" i="10"/>
  <c r="G108" i="10"/>
  <c r="F108" i="10"/>
  <c r="E108" i="10"/>
  <c r="CA107" i="10"/>
  <c r="BZ107" i="10"/>
  <c r="BY107" i="10"/>
  <c r="BX107" i="10"/>
  <c r="BW107" i="10"/>
  <c r="BV107" i="10"/>
  <c r="BU107" i="10"/>
  <c r="BT107" i="10"/>
  <c r="BS107" i="10"/>
  <c r="BR107" i="10"/>
  <c r="BQ107" i="10"/>
  <c r="BP107" i="10"/>
  <c r="BO107" i="10"/>
  <c r="BN107" i="10"/>
  <c r="BM107" i="10"/>
  <c r="BL107" i="10"/>
  <c r="BK107" i="10"/>
  <c r="BJ107" i="10"/>
  <c r="BI107" i="10"/>
  <c r="BH107" i="10"/>
  <c r="BG107" i="10"/>
  <c r="BF107" i="10"/>
  <c r="BE107" i="10"/>
  <c r="BD107" i="10"/>
  <c r="BC107" i="10"/>
  <c r="BB107" i="10"/>
  <c r="BA107" i="10"/>
  <c r="AZ107" i="10"/>
  <c r="AY107" i="10"/>
  <c r="AX107" i="10"/>
  <c r="AW107" i="10"/>
  <c r="AV107" i="10"/>
  <c r="AU107" i="10"/>
  <c r="AT107" i="10"/>
  <c r="AS107" i="10"/>
  <c r="AR107" i="10"/>
  <c r="AQ107" i="10"/>
  <c r="AP107" i="10"/>
  <c r="AO107" i="10"/>
  <c r="AN107" i="10"/>
  <c r="AM107" i="10"/>
  <c r="AL107" i="10"/>
  <c r="AK107" i="10"/>
  <c r="AJ107" i="10"/>
  <c r="AI107" i="10"/>
  <c r="AH107" i="10"/>
  <c r="AG107" i="10"/>
  <c r="AF107" i="10"/>
  <c r="AE107" i="10"/>
  <c r="AD107" i="10"/>
  <c r="AC107" i="10"/>
  <c r="AB107" i="10"/>
  <c r="AA107" i="10"/>
  <c r="Z107" i="10"/>
  <c r="Y107" i="10"/>
  <c r="X107" i="10"/>
  <c r="W107" i="10"/>
  <c r="V107" i="10"/>
  <c r="U107" i="10"/>
  <c r="T107" i="10"/>
  <c r="S107" i="10"/>
  <c r="R107" i="10"/>
  <c r="Q107" i="10"/>
  <c r="P107" i="10"/>
  <c r="O107" i="10"/>
  <c r="N107" i="10"/>
  <c r="M107" i="10"/>
  <c r="L107" i="10"/>
  <c r="K107" i="10"/>
  <c r="J107" i="10"/>
  <c r="I107" i="10"/>
  <c r="H107" i="10"/>
  <c r="G107" i="10"/>
  <c r="F107" i="10"/>
  <c r="E107" i="10"/>
  <c r="CA106" i="10"/>
  <c r="BZ106" i="10"/>
  <c r="BY106" i="10"/>
  <c r="BX106" i="10"/>
  <c r="BW106" i="10"/>
  <c r="BV106" i="10"/>
  <c r="BU106" i="10"/>
  <c r="BT106" i="10"/>
  <c r="BS106" i="10"/>
  <c r="BR106" i="10"/>
  <c r="BQ106" i="10"/>
  <c r="BP106" i="10"/>
  <c r="BO106" i="10"/>
  <c r="BN106" i="10"/>
  <c r="BM106" i="10"/>
  <c r="BL106" i="10"/>
  <c r="BK106" i="10"/>
  <c r="BJ106" i="10"/>
  <c r="BI106" i="10"/>
  <c r="BH106" i="10"/>
  <c r="BG106" i="10"/>
  <c r="BF106" i="10"/>
  <c r="BE106" i="10"/>
  <c r="BD106" i="10"/>
  <c r="BC106" i="10"/>
  <c r="BB106" i="10"/>
  <c r="BA106" i="10"/>
  <c r="AZ106" i="10"/>
  <c r="AY106" i="10"/>
  <c r="AX106" i="10"/>
  <c r="AW106" i="10"/>
  <c r="AV106" i="10"/>
  <c r="AU106" i="10"/>
  <c r="AT106" i="10"/>
  <c r="AS106" i="10"/>
  <c r="AR106" i="10"/>
  <c r="AQ106" i="10"/>
  <c r="AP106" i="10"/>
  <c r="AO106" i="10"/>
  <c r="AN106" i="10"/>
  <c r="AM106" i="10"/>
  <c r="AL106" i="10"/>
  <c r="AK106" i="10"/>
  <c r="AJ106" i="10"/>
  <c r="AI106" i="10"/>
  <c r="AH106" i="10"/>
  <c r="AG106" i="10"/>
  <c r="AF106" i="10"/>
  <c r="AE106" i="10"/>
  <c r="AD106" i="10"/>
  <c r="AC106" i="10"/>
  <c r="AB106" i="10"/>
  <c r="AA106" i="10"/>
  <c r="Z106" i="10"/>
  <c r="Y106" i="10"/>
  <c r="X106" i="10"/>
  <c r="W106" i="10"/>
  <c r="V106" i="10"/>
  <c r="U106" i="10"/>
  <c r="T106" i="10"/>
  <c r="S106" i="10"/>
  <c r="R106" i="10"/>
  <c r="Q106" i="10"/>
  <c r="P106" i="10"/>
  <c r="O106" i="10"/>
  <c r="N106" i="10"/>
  <c r="M106" i="10"/>
  <c r="L106" i="10"/>
  <c r="K106" i="10"/>
  <c r="J106" i="10"/>
  <c r="I106" i="10"/>
  <c r="H106" i="10"/>
  <c r="G106" i="10"/>
  <c r="F106" i="10"/>
  <c r="E106" i="10"/>
  <c r="CA105" i="10"/>
  <c r="BZ105" i="10"/>
  <c r="BY105" i="10"/>
  <c r="BX105" i="10"/>
  <c r="BW105" i="10"/>
  <c r="BV105" i="10"/>
  <c r="BU105" i="10"/>
  <c r="BT105" i="10"/>
  <c r="BS105" i="10"/>
  <c r="BR105" i="10"/>
  <c r="BQ105" i="10"/>
  <c r="BP105" i="10"/>
  <c r="BO105" i="10"/>
  <c r="BN105" i="10"/>
  <c r="BM105" i="10"/>
  <c r="BL105" i="10"/>
  <c r="BK105" i="10"/>
  <c r="BJ105" i="10"/>
  <c r="BI105" i="10"/>
  <c r="BH105" i="10"/>
  <c r="BG105" i="10"/>
  <c r="BF105" i="10"/>
  <c r="BE105" i="10"/>
  <c r="BD105" i="10"/>
  <c r="BC105" i="10"/>
  <c r="BB105" i="10"/>
  <c r="BA105" i="10"/>
  <c r="AZ105" i="10"/>
  <c r="AY105" i="10"/>
  <c r="AX105" i="10"/>
  <c r="AW105" i="10"/>
  <c r="AV105" i="10"/>
  <c r="AU105" i="10"/>
  <c r="AT105" i="10"/>
  <c r="AS105" i="10"/>
  <c r="AR105" i="10"/>
  <c r="AQ105" i="10"/>
  <c r="AP105" i="10"/>
  <c r="AO105" i="10"/>
  <c r="AN105" i="10"/>
  <c r="AM105" i="10"/>
  <c r="AL105" i="10"/>
  <c r="AK105" i="10"/>
  <c r="AJ105" i="10"/>
  <c r="AI105" i="10"/>
  <c r="AH105" i="10"/>
  <c r="AG105" i="10"/>
  <c r="AF105" i="10"/>
  <c r="AE105" i="10"/>
  <c r="AD105" i="10"/>
  <c r="AC105" i="10"/>
  <c r="AB105" i="10"/>
  <c r="AA105" i="10"/>
  <c r="Z105" i="10"/>
  <c r="Y105" i="10"/>
  <c r="X105" i="10"/>
  <c r="W105" i="10"/>
  <c r="V105" i="10"/>
  <c r="U105" i="10"/>
  <c r="T105" i="10"/>
  <c r="S105" i="10"/>
  <c r="R105" i="10"/>
  <c r="Q105" i="10"/>
  <c r="P105" i="10"/>
  <c r="O105" i="10"/>
  <c r="N105" i="10"/>
  <c r="M105" i="10"/>
  <c r="L105" i="10"/>
  <c r="K105" i="10"/>
  <c r="J105" i="10"/>
  <c r="I105" i="10"/>
  <c r="H105" i="10"/>
  <c r="G105" i="10"/>
  <c r="F105" i="10"/>
  <c r="E105" i="10"/>
  <c r="CA104" i="10"/>
  <c r="BZ104" i="10"/>
  <c r="BY104" i="10"/>
  <c r="BX104" i="10"/>
  <c r="BW104" i="10"/>
  <c r="BV104" i="10"/>
  <c r="BU104" i="10"/>
  <c r="BT104" i="10"/>
  <c r="BS104" i="10"/>
  <c r="BR104" i="10"/>
  <c r="BQ104" i="10"/>
  <c r="BP104" i="10"/>
  <c r="BO104" i="10"/>
  <c r="BN104" i="10"/>
  <c r="BM104" i="10"/>
  <c r="BL104" i="10"/>
  <c r="BK104" i="10"/>
  <c r="BJ104" i="10"/>
  <c r="BI104" i="10"/>
  <c r="BH104" i="10"/>
  <c r="BG104" i="10"/>
  <c r="BF104" i="10"/>
  <c r="BE104" i="10"/>
  <c r="BD104" i="10"/>
  <c r="BC104" i="10"/>
  <c r="BB104" i="10"/>
  <c r="BA104" i="10"/>
  <c r="AZ104" i="10"/>
  <c r="AY104" i="10"/>
  <c r="AX104" i="10"/>
  <c r="AW104" i="10"/>
  <c r="AV104" i="10"/>
  <c r="AU104" i="10"/>
  <c r="AT104" i="10"/>
  <c r="AS104" i="10"/>
  <c r="AR104" i="10"/>
  <c r="AQ104" i="10"/>
  <c r="AP104" i="10"/>
  <c r="AO104" i="10"/>
  <c r="AN104" i="10"/>
  <c r="AM104" i="10"/>
  <c r="AL104" i="10"/>
  <c r="AK104" i="10"/>
  <c r="AJ104" i="10"/>
  <c r="AI104" i="10"/>
  <c r="AH104" i="10"/>
  <c r="AG104" i="10"/>
  <c r="AF104" i="10"/>
  <c r="AE104" i="10"/>
  <c r="AD104" i="10"/>
  <c r="AC104" i="10"/>
  <c r="AB104" i="10"/>
  <c r="AA104" i="10"/>
  <c r="Z104" i="10"/>
  <c r="Y104" i="10"/>
  <c r="X104" i="10"/>
  <c r="W104" i="10"/>
  <c r="V104" i="10"/>
  <c r="U104" i="10"/>
  <c r="T104" i="10"/>
  <c r="S104" i="10"/>
  <c r="R104" i="10"/>
  <c r="Q104" i="10"/>
  <c r="P104" i="10"/>
  <c r="O104" i="10"/>
  <c r="N104" i="10"/>
  <c r="M104" i="10"/>
  <c r="L104" i="10"/>
  <c r="K104" i="10"/>
  <c r="J104" i="10"/>
  <c r="I104" i="10"/>
  <c r="H104" i="10"/>
  <c r="G104" i="10"/>
  <c r="F104" i="10"/>
  <c r="E104" i="10"/>
  <c r="CA103" i="10"/>
  <c r="BZ103" i="10"/>
  <c r="BY103" i="10"/>
  <c r="BX103" i="10"/>
  <c r="BW103" i="10"/>
  <c r="BV103" i="10"/>
  <c r="BU103" i="10"/>
  <c r="BT103" i="10"/>
  <c r="BS103" i="10"/>
  <c r="BR103" i="10"/>
  <c r="BQ103" i="10"/>
  <c r="BP103" i="10"/>
  <c r="BO103" i="10"/>
  <c r="BN103" i="10"/>
  <c r="BM103" i="10"/>
  <c r="BL103" i="10"/>
  <c r="BK103" i="10"/>
  <c r="BJ103" i="10"/>
  <c r="BI103" i="10"/>
  <c r="BH103" i="10"/>
  <c r="BG103" i="10"/>
  <c r="BF103" i="10"/>
  <c r="BE103" i="10"/>
  <c r="BD103" i="10"/>
  <c r="BC103" i="10"/>
  <c r="BB103" i="10"/>
  <c r="BA103" i="10"/>
  <c r="AZ103" i="10"/>
  <c r="AY103" i="10"/>
  <c r="AX103" i="10"/>
  <c r="AW103" i="10"/>
  <c r="AV103" i="10"/>
  <c r="AU103" i="10"/>
  <c r="AT103" i="10"/>
  <c r="AS103" i="10"/>
  <c r="AR103" i="10"/>
  <c r="AQ103" i="10"/>
  <c r="AP103" i="10"/>
  <c r="AO103" i="10"/>
  <c r="AN103" i="10"/>
  <c r="AM103" i="10"/>
  <c r="AL103" i="10"/>
  <c r="AK103" i="10"/>
  <c r="AJ103" i="10"/>
  <c r="AI103" i="10"/>
  <c r="AH103" i="10"/>
  <c r="AG103" i="10"/>
  <c r="AF103" i="10"/>
  <c r="AE103" i="10"/>
  <c r="AD103" i="10"/>
  <c r="AC103" i="10"/>
  <c r="AB103" i="10"/>
  <c r="AA103" i="10"/>
  <c r="Z103" i="10"/>
  <c r="Y103" i="10"/>
  <c r="X103" i="10"/>
  <c r="W103" i="10"/>
  <c r="V103" i="10"/>
  <c r="U103" i="10"/>
  <c r="T103" i="10"/>
  <c r="S103" i="10"/>
  <c r="R103" i="10"/>
  <c r="Q103" i="10"/>
  <c r="P103" i="10"/>
  <c r="O103" i="10"/>
  <c r="N103" i="10"/>
  <c r="M103" i="10"/>
  <c r="L103" i="10"/>
  <c r="K103" i="10"/>
  <c r="J103" i="10"/>
  <c r="I103" i="10"/>
  <c r="H103" i="10"/>
  <c r="G103" i="10"/>
  <c r="F103" i="10"/>
  <c r="E103" i="10"/>
  <c r="CA102" i="10"/>
  <c r="BZ102" i="10"/>
  <c r="BY102" i="10"/>
  <c r="BX102" i="10"/>
  <c r="BW102" i="10"/>
  <c r="BV102" i="10"/>
  <c r="BU102" i="10"/>
  <c r="BT102" i="10"/>
  <c r="BS102" i="10"/>
  <c r="BR102" i="10"/>
  <c r="BQ102" i="10"/>
  <c r="BP102" i="10"/>
  <c r="BO102" i="10"/>
  <c r="BN102" i="10"/>
  <c r="BM102" i="10"/>
  <c r="BL102" i="10"/>
  <c r="BK102" i="10"/>
  <c r="BJ102" i="10"/>
  <c r="BI102" i="10"/>
  <c r="BH102" i="10"/>
  <c r="BG102" i="10"/>
  <c r="BF102" i="10"/>
  <c r="BE102" i="10"/>
  <c r="BD102" i="10"/>
  <c r="BC102" i="10"/>
  <c r="BB102" i="10"/>
  <c r="BA102" i="10"/>
  <c r="AZ102" i="10"/>
  <c r="AY102" i="10"/>
  <c r="AX102" i="10"/>
  <c r="AW102" i="10"/>
  <c r="AV102" i="10"/>
  <c r="AU102" i="10"/>
  <c r="AT102" i="10"/>
  <c r="AS102" i="10"/>
  <c r="AR102" i="10"/>
  <c r="AQ102" i="10"/>
  <c r="AP102" i="10"/>
  <c r="AO102" i="10"/>
  <c r="AN102" i="10"/>
  <c r="AM102" i="10"/>
  <c r="AL102" i="10"/>
  <c r="AK102" i="10"/>
  <c r="AJ102" i="10"/>
  <c r="AI102" i="10"/>
  <c r="AH102" i="10"/>
  <c r="AG102" i="10"/>
  <c r="AF102" i="10"/>
  <c r="AE102" i="10"/>
  <c r="AD102" i="10"/>
  <c r="AC102" i="10"/>
  <c r="AB102" i="10"/>
  <c r="AA102" i="10"/>
  <c r="Z102" i="10"/>
  <c r="Y102" i="10"/>
  <c r="X102" i="10"/>
  <c r="W102" i="10"/>
  <c r="V102" i="10"/>
  <c r="U102" i="10"/>
  <c r="T102" i="10"/>
  <c r="S102" i="10"/>
  <c r="R102" i="10"/>
  <c r="Q102" i="10"/>
  <c r="P102" i="10"/>
  <c r="O102" i="10"/>
  <c r="N102" i="10"/>
  <c r="M102" i="10"/>
  <c r="L102" i="10"/>
  <c r="K102" i="10"/>
  <c r="J102" i="10"/>
  <c r="I102" i="10"/>
  <c r="H102" i="10"/>
  <c r="G102" i="10"/>
  <c r="F102" i="10"/>
  <c r="E102" i="10"/>
  <c r="B4" i="10"/>
  <c r="D94" i="10" s="1"/>
  <c r="B5" i="10"/>
  <c r="BN164" i="11"/>
  <c r="F102" i="11"/>
  <c r="G102" i="11"/>
  <c r="H102" i="11"/>
  <c r="I102" i="11"/>
  <c r="J102" i="11"/>
  <c r="K102" i="11"/>
  <c r="L102" i="11"/>
  <c r="M102" i="11"/>
  <c r="N102" i="11"/>
  <c r="O102" i="11"/>
  <c r="P102" i="11"/>
  <c r="Q102" i="11"/>
  <c r="R102" i="11"/>
  <c r="S102" i="11"/>
  <c r="T102" i="11"/>
  <c r="U102" i="11"/>
  <c r="V102" i="11"/>
  <c r="W102" i="11"/>
  <c r="X102" i="11"/>
  <c r="Y102" i="11"/>
  <c r="Z102" i="11"/>
  <c r="AA102" i="11"/>
  <c r="AB102" i="11"/>
  <c r="AC102" i="11"/>
  <c r="AD102" i="11"/>
  <c r="AE102" i="11"/>
  <c r="AF102" i="11"/>
  <c r="AG102" i="11"/>
  <c r="AH102" i="11"/>
  <c r="AI102" i="11"/>
  <c r="AJ102" i="11"/>
  <c r="AK102" i="11"/>
  <c r="AL102" i="11"/>
  <c r="AM102" i="11"/>
  <c r="AN102" i="11"/>
  <c r="AO102" i="11"/>
  <c r="AP102" i="11"/>
  <c r="AQ102" i="11"/>
  <c r="AR102" i="11"/>
  <c r="AS102" i="11"/>
  <c r="AT102" i="11"/>
  <c r="AU102" i="11"/>
  <c r="AV102" i="11"/>
  <c r="AW102" i="11"/>
  <c r="AX102" i="11"/>
  <c r="AY102" i="11"/>
  <c r="AZ102" i="11"/>
  <c r="BA102" i="11"/>
  <c r="BB102" i="11"/>
  <c r="BC102" i="11"/>
  <c r="BD102" i="11"/>
  <c r="BE102" i="11"/>
  <c r="BF102" i="11"/>
  <c r="BG102" i="11"/>
  <c r="BH102" i="11"/>
  <c r="BI102" i="11"/>
  <c r="BJ102" i="11"/>
  <c r="BK102" i="11"/>
  <c r="BL102" i="11"/>
  <c r="BM102" i="11"/>
  <c r="BN102" i="11"/>
  <c r="BO102" i="11"/>
  <c r="BP102" i="11"/>
  <c r="BQ102" i="11"/>
  <c r="BR102" i="11"/>
  <c r="BS102" i="11"/>
  <c r="BT102" i="11"/>
  <c r="BU102" i="11"/>
  <c r="BV102" i="11"/>
  <c r="BW102" i="11"/>
  <c r="BX102" i="11"/>
  <c r="BY102" i="11"/>
  <c r="BZ102" i="11"/>
  <c r="CA102" i="11"/>
  <c r="F103" i="11"/>
  <c r="G103" i="11"/>
  <c r="H103" i="11"/>
  <c r="I103" i="11"/>
  <c r="J103" i="11"/>
  <c r="K103" i="11"/>
  <c r="L103" i="11"/>
  <c r="M103" i="11"/>
  <c r="N103" i="11"/>
  <c r="O103" i="11"/>
  <c r="P103" i="11"/>
  <c r="Q103" i="11"/>
  <c r="R103" i="11"/>
  <c r="S103" i="11"/>
  <c r="T103" i="11"/>
  <c r="U103" i="11"/>
  <c r="V103" i="11"/>
  <c r="W103" i="11"/>
  <c r="X103" i="11"/>
  <c r="Y103" i="11"/>
  <c r="Z103" i="11"/>
  <c r="AA103" i="11"/>
  <c r="AB103" i="11"/>
  <c r="AC103" i="11"/>
  <c r="AD103" i="11"/>
  <c r="AE103" i="11"/>
  <c r="AF103" i="11"/>
  <c r="AG103" i="11"/>
  <c r="AH103" i="11"/>
  <c r="AI103" i="11"/>
  <c r="AJ103" i="11"/>
  <c r="AK103" i="11"/>
  <c r="AL103" i="11"/>
  <c r="AM103" i="11"/>
  <c r="AN103" i="11"/>
  <c r="AO103" i="11"/>
  <c r="AP103" i="11"/>
  <c r="AQ103" i="11"/>
  <c r="AR103" i="11"/>
  <c r="AS103" i="11"/>
  <c r="AT103" i="11"/>
  <c r="AU103" i="11"/>
  <c r="AV103" i="11"/>
  <c r="AW103" i="11"/>
  <c r="AX103" i="11"/>
  <c r="AY103" i="11"/>
  <c r="AZ103" i="11"/>
  <c r="BA103" i="11"/>
  <c r="BB103" i="11"/>
  <c r="BC103" i="11"/>
  <c r="BD103" i="11"/>
  <c r="BE103" i="11"/>
  <c r="BF103" i="11"/>
  <c r="BG103" i="11"/>
  <c r="BH103" i="11"/>
  <c r="BI103" i="11"/>
  <c r="BJ103" i="11"/>
  <c r="BK103" i="11"/>
  <c r="BL103" i="11"/>
  <c r="BM103" i="11"/>
  <c r="BN103" i="11"/>
  <c r="BO103" i="11"/>
  <c r="BP103" i="11"/>
  <c r="BQ103" i="11"/>
  <c r="BR103" i="11"/>
  <c r="BS103" i="11"/>
  <c r="BT103" i="11"/>
  <c r="BU103" i="11"/>
  <c r="BV103" i="11"/>
  <c r="BW103" i="11"/>
  <c r="BX103" i="11"/>
  <c r="BY103" i="11"/>
  <c r="BZ103" i="11"/>
  <c r="CA103" i="11"/>
  <c r="F104" i="11"/>
  <c r="G104" i="11"/>
  <c r="H104" i="11"/>
  <c r="I104" i="11"/>
  <c r="J104" i="11"/>
  <c r="K104" i="11"/>
  <c r="L104" i="11"/>
  <c r="M104" i="11"/>
  <c r="N104" i="11"/>
  <c r="O104" i="11"/>
  <c r="P104" i="11"/>
  <c r="Q104" i="11"/>
  <c r="R104" i="11"/>
  <c r="S104" i="11"/>
  <c r="T104" i="11"/>
  <c r="U104" i="11"/>
  <c r="V104" i="11"/>
  <c r="W104" i="11"/>
  <c r="X104" i="11"/>
  <c r="Y104" i="11"/>
  <c r="Z104" i="11"/>
  <c r="AA104" i="11"/>
  <c r="AB104" i="11"/>
  <c r="AC104" i="11"/>
  <c r="AD104" i="11"/>
  <c r="AE104" i="11"/>
  <c r="AF104" i="11"/>
  <c r="AG104" i="11"/>
  <c r="AH104" i="11"/>
  <c r="AI104" i="11"/>
  <c r="AJ104" i="11"/>
  <c r="AK104" i="11"/>
  <c r="AL104" i="11"/>
  <c r="AM104" i="11"/>
  <c r="AN104" i="11"/>
  <c r="AO104" i="11"/>
  <c r="AP104" i="11"/>
  <c r="AQ104" i="11"/>
  <c r="AR104" i="11"/>
  <c r="AS104" i="11"/>
  <c r="AT104" i="11"/>
  <c r="AU104" i="11"/>
  <c r="AV104" i="11"/>
  <c r="AW104" i="11"/>
  <c r="AX104" i="11"/>
  <c r="AY104" i="11"/>
  <c r="AZ104" i="11"/>
  <c r="BA104" i="11"/>
  <c r="BB104" i="11"/>
  <c r="BC104" i="11"/>
  <c r="BD104" i="11"/>
  <c r="BE104" i="11"/>
  <c r="BF104" i="11"/>
  <c r="BG104" i="11"/>
  <c r="BH104" i="11"/>
  <c r="BI104" i="11"/>
  <c r="BJ104" i="11"/>
  <c r="BK104" i="11"/>
  <c r="BL104" i="11"/>
  <c r="BM104" i="11"/>
  <c r="BN104" i="11"/>
  <c r="BO104" i="11"/>
  <c r="BP104" i="11"/>
  <c r="BQ104" i="11"/>
  <c r="BR104" i="11"/>
  <c r="BS104" i="11"/>
  <c r="BT104" i="11"/>
  <c r="BU104" i="11"/>
  <c r="BV104" i="11"/>
  <c r="BW104" i="11"/>
  <c r="BX104" i="11"/>
  <c r="BY104" i="11"/>
  <c r="BZ104" i="11"/>
  <c r="CA104" i="11"/>
  <c r="F105" i="11"/>
  <c r="G105" i="11"/>
  <c r="H105" i="11"/>
  <c r="I105" i="11"/>
  <c r="J105" i="11"/>
  <c r="K105" i="11"/>
  <c r="L105" i="11"/>
  <c r="M105" i="11"/>
  <c r="N105" i="11"/>
  <c r="O105" i="11"/>
  <c r="P105" i="11"/>
  <c r="Q105" i="11"/>
  <c r="R105" i="11"/>
  <c r="S105" i="11"/>
  <c r="T105" i="11"/>
  <c r="U105" i="11"/>
  <c r="V105" i="11"/>
  <c r="W105" i="11"/>
  <c r="X105" i="11"/>
  <c r="Y105" i="11"/>
  <c r="Z105" i="11"/>
  <c r="AA105" i="11"/>
  <c r="AB105" i="11"/>
  <c r="AC105" i="11"/>
  <c r="AD105" i="11"/>
  <c r="AE105" i="11"/>
  <c r="AF105" i="11"/>
  <c r="AG105" i="11"/>
  <c r="AH105" i="11"/>
  <c r="AI105" i="11"/>
  <c r="AJ105" i="11"/>
  <c r="AK105" i="11"/>
  <c r="AL105" i="11"/>
  <c r="AM105" i="11"/>
  <c r="AN105" i="11"/>
  <c r="AO105" i="11"/>
  <c r="AP105" i="11"/>
  <c r="AQ105" i="11"/>
  <c r="AR105" i="11"/>
  <c r="AS105" i="11"/>
  <c r="AT105" i="11"/>
  <c r="AU105" i="11"/>
  <c r="AV105" i="11"/>
  <c r="AW105" i="11"/>
  <c r="AX105" i="11"/>
  <c r="AY105" i="11"/>
  <c r="AZ105" i="11"/>
  <c r="BA105" i="11"/>
  <c r="BB105" i="11"/>
  <c r="BC105" i="11"/>
  <c r="BD105" i="11"/>
  <c r="BE105" i="11"/>
  <c r="BF105" i="11"/>
  <c r="BG105" i="11"/>
  <c r="BH105" i="11"/>
  <c r="BI105" i="11"/>
  <c r="BJ105" i="11"/>
  <c r="BK105" i="11"/>
  <c r="BL105" i="11"/>
  <c r="BM105" i="11"/>
  <c r="BN105" i="11"/>
  <c r="BO105" i="11"/>
  <c r="BP105" i="11"/>
  <c r="BQ105" i="11"/>
  <c r="BR105" i="11"/>
  <c r="BS105" i="11"/>
  <c r="BT105" i="11"/>
  <c r="BU105" i="11"/>
  <c r="BV105" i="11"/>
  <c r="BW105" i="11"/>
  <c r="BX105" i="11"/>
  <c r="BY105" i="11"/>
  <c r="BZ105" i="11"/>
  <c r="CA105" i="11"/>
  <c r="F106" i="11"/>
  <c r="G106" i="11"/>
  <c r="H106" i="11"/>
  <c r="I106" i="11"/>
  <c r="J106" i="11"/>
  <c r="K106" i="11"/>
  <c r="L106" i="11"/>
  <c r="M106" i="11"/>
  <c r="N106" i="11"/>
  <c r="O106" i="11"/>
  <c r="P106" i="11"/>
  <c r="Q106" i="11"/>
  <c r="R106" i="11"/>
  <c r="S106" i="11"/>
  <c r="T106" i="11"/>
  <c r="U106" i="11"/>
  <c r="V106" i="11"/>
  <c r="W106" i="11"/>
  <c r="X106" i="11"/>
  <c r="Y106" i="11"/>
  <c r="Z106" i="11"/>
  <c r="AA106" i="11"/>
  <c r="AB106" i="11"/>
  <c r="AC106" i="11"/>
  <c r="AD106" i="11"/>
  <c r="AE106" i="11"/>
  <c r="AF106" i="11"/>
  <c r="AG106" i="11"/>
  <c r="AH106" i="11"/>
  <c r="AI106" i="11"/>
  <c r="AJ106" i="11"/>
  <c r="AK106" i="11"/>
  <c r="AL106" i="11"/>
  <c r="AM106" i="11"/>
  <c r="AN106" i="11"/>
  <c r="AO106" i="11"/>
  <c r="AP106" i="11"/>
  <c r="AQ106" i="11"/>
  <c r="AR106" i="11"/>
  <c r="AS106" i="11"/>
  <c r="AT106" i="11"/>
  <c r="AU106" i="11"/>
  <c r="AV106" i="11"/>
  <c r="AW106" i="11"/>
  <c r="AX106" i="11"/>
  <c r="AY106" i="11"/>
  <c r="AZ106" i="11"/>
  <c r="BA106" i="11"/>
  <c r="BB106" i="11"/>
  <c r="BC106" i="11"/>
  <c r="BD106" i="11"/>
  <c r="BE106" i="11"/>
  <c r="BF106" i="11"/>
  <c r="BG106" i="11"/>
  <c r="BH106" i="11"/>
  <c r="BI106" i="11"/>
  <c r="BJ106" i="11"/>
  <c r="BK106" i="11"/>
  <c r="BL106" i="11"/>
  <c r="BM106" i="11"/>
  <c r="BN106" i="11"/>
  <c r="BO106" i="11"/>
  <c r="BP106" i="11"/>
  <c r="BQ106" i="11"/>
  <c r="BR106" i="11"/>
  <c r="BS106" i="11"/>
  <c r="BT106" i="11"/>
  <c r="BU106" i="11"/>
  <c r="BV106" i="11"/>
  <c r="BW106" i="11"/>
  <c r="BX106" i="11"/>
  <c r="BY106" i="11"/>
  <c r="BZ106" i="11"/>
  <c r="CA106" i="11"/>
  <c r="F107" i="11"/>
  <c r="G107" i="11"/>
  <c r="H107" i="11"/>
  <c r="I107" i="11"/>
  <c r="J107" i="11"/>
  <c r="K107" i="11"/>
  <c r="L107" i="11"/>
  <c r="M107" i="11"/>
  <c r="N107" i="11"/>
  <c r="O107" i="11"/>
  <c r="P107" i="11"/>
  <c r="Q107" i="11"/>
  <c r="R107" i="11"/>
  <c r="S107" i="11"/>
  <c r="T107" i="11"/>
  <c r="U107" i="11"/>
  <c r="V107" i="11"/>
  <c r="W107" i="11"/>
  <c r="X107" i="11"/>
  <c r="Y107" i="11"/>
  <c r="Z107" i="11"/>
  <c r="AA107" i="11"/>
  <c r="AB107" i="11"/>
  <c r="AC107" i="11"/>
  <c r="AD107" i="11"/>
  <c r="AE107" i="11"/>
  <c r="AF107" i="11"/>
  <c r="AG107" i="11"/>
  <c r="AH107" i="11"/>
  <c r="AI107" i="11"/>
  <c r="AJ107" i="11"/>
  <c r="AK107" i="11"/>
  <c r="AL107" i="11"/>
  <c r="AM107" i="11"/>
  <c r="AN107" i="11"/>
  <c r="AO107" i="11"/>
  <c r="AP107" i="11"/>
  <c r="AQ107" i="11"/>
  <c r="AR107" i="11"/>
  <c r="AS107" i="11"/>
  <c r="AT107" i="11"/>
  <c r="AU107" i="11"/>
  <c r="AV107" i="11"/>
  <c r="AW107" i="11"/>
  <c r="AX107" i="11"/>
  <c r="AY107" i="11"/>
  <c r="AZ107" i="11"/>
  <c r="BA107" i="11"/>
  <c r="BB107" i="11"/>
  <c r="BC107" i="11"/>
  <c r="BD107" i="11"/>
  <c r="BE107" i="11"/>
  <c r="BF107" i="11"/>
  <c r="BG107" i="11"/>
  <c r="BH107" i="11"/>
  <c r="BI107" i="11"/>
  <c r="BJ107" i="11"/>
  <c r="BK107" i="11"/>
  <c r="BL107" i="11"/>
  <c r="BM107" i="11"/>
  <c r="BN107" i="11"/>
  <c r="BO107" i="11"/>
  <c r="BP107" i="11"/>
  <c r="BQ107" i="11"/>
  <c r="BR107" i="11"/>
  <c r="BS107" i="11"/>
  <c r="BT107" i="11"/>
  <c r="BU107" i="11"/>
  <c r="BV107" i="11"/>
  <c r="BW107" i="11"/>
  <c r="BX107" i="11"/>
  <c r="BY107" i="11"/>
  <c r="BZ107" i="11"/>
  <c r="CA107" i="11"/>
  <c r="F108" i="11"/>
  <c r="G108" i="11"/>
  <c r="H108" i="11"/>
  <c r="I108" i="11"/>
  <c r="J108" i="11"/>
  <c r="K108" i="11"/>
  <c r="L108" i="11"/>
  <c r="M108" i="11"/>
  <c r="N108" i="11"/>
  <c r="O108" i="11"/>
  <c r="P108" i="11"/>
  <c r="Q108" i="11"/>
  <c r="R108" i="11"/>
  <c r="S108" i="11"/>
  <c r="T108" i="11"/>
  <c r="U108" i="11"/>
  <c r="V108" i="11"/>
  <c r="W108" i="11"/>
  <c r="X108" i="11"/>
  <c r="Y108" i="11"/>
  <c r="Z108" i="11"/>
  <c r="AA108" i="11"/>
  <c r="AB108" i="11"/>
  <c r="AC108" i="11"/>
  <c r="AD108" i="11"/>
  <c r="AE108" i="11"/>
  <c r="AF108" i="11"/>
  <c r="AG108" i="11"/>
  <c r="AH108" i="11"/>
  <c r="AI108" i="11"/>
  <c r="AJ108" i="11"/>
  <c r="AK108" i="11"/>
  <c r="AL108" i="11"/>
  <c r="AM108" i="11"/>
  <c r="AN108" i="11"/>
  <c r="AO108" i="11"/>
  <c r="AP108" i="11"/>
  <c r="AQ108" i="11"/>
  <c r="AR108" i="11"/>
  <c r="AS108" i="11"/>
  <c r="AT108" i="11"/>
  <c r="AU108" i="11"/>
  <c r="AV108" i="11"/>
  <c r="AW108" i="11"/>
  <c r="AX108" i="11"/>
  <c r="AY108" i="11"/>
  <c r="AZ108" i="11"/>
  <c r="BA108" i="11"/>
  <c r="BB108" i="11"/>
  <c r="BC108" i="11"/>
  <c r="BD108" i="11"/>
  <c r="BE108" i="11"/>
  <c r="BF108" i="11"/>
  <c r="BG108" i="11"/>
  <c r="BH108" i="11"/>
  <c r="BI108" i="11"/>
  <c r="BJ108" i="11"/>
  <c r="BK108" i="11"/>
  <c r="BL108" i="11"/>
  <c r="BM108" i="11"/>
  <c r="BN108" i="11"/>
  <c r="BO108" i="11"/>
  <c r="BP108" i="11"/>
  <c r="BQ108" i="11"/>
  <c r="BR108" i="11"/>
  <c r="BS108" i="11"/>
  <c r="BT108" i="11"/>
  <c r="BU108" i="11"/>
  <c r="BV108" i="11"/>
  <c r="BW108" i="11"/>
  <c r="BX108" i="11"/>
  <c r="BY108" i="11"/>
  <c r="BZ108" i="11"/>
  <c r="CA108" i="11"/>
  <c r="F109" i="11"/>
  <c r="G109" i="11"/>
  <c r="H109" i="11"/>
  <c r="I109" i="11"/>
  <c r="J109" i="11"/>
  <c r="K109" i="11"/>
  <c r="L109" i="11"/>
  <c r="M109" i="11"/>
  <c r="N109" i="11"/>
  <c r="O109" i="11"/>
  <c r="P109" i="11"/>
  <c r="Q109" i="11"/>
  <c r="R109" i="11"/>
  <c r="S109" i="11"/>
  <c r="T109" i="11"/>
  <c r="U109" i="11"/>
  <c r="V109" i="11"/>
  <c r="W109" i="11"/>
  <c r="X109" i="11"/>
  <c r="Y109" i="11"/>
  <c r="Z109" i="11"/>
  <c r="AA109" i="11"/>
  <c r="AB109" i="11"/>
  <c r="AC109" i="11"/>
  <c r="AD109" i="11"/>
  <c r="AE109" i="11"/>
  <c r="AF109" i="11"/>
  <c r="AG109" i="11"/>
  <c r="AH109" i="11"/>
  <c r="AI109" i="11"/>
  <c r="AJ109" i="11"/>
  <c r="AK109" i="11"/>
  <c r="AL109" i="11"/>
  <c r="AM109" i="11"/>
  <c r="AN109" i="11"/>
  <c r="AO109" i="11"/>
  <c r="AP109" i="11"/>
  <c r="AQ109" i="11"/>
  <c r="AR109" i="11"/>
  <c r="AS109" i="11"/>
  <c r="AT109" i="11"/>
  <c r="AU109" i="11"/>
  <c r="AV109" i="11"/>
  <c r="AW109" i="11"/>
  <c r="AX109" i="11"/>
  <c r="AY109" i="11"/>
  <c r="AZ109" i="11"/>
  <c r="BA109" i="11"/>
  <c r="BB109" i="11"/>
  <c r="BC109" i="11"/>
  <c r="BD109" i="11"/>
  <c r="BE109" i="11"/>
  <c r="BF109" i="11"/>
  <c r="BG109" i="11"/>
  <c r="BH109" i="11"/>
  <c r="BI109" i="11"/>
  <c r="BJ109" i="11"/>
  <c r="BK109" i="11"/>
  <c r="BL109" i="11"/>
  <c r="BM109" i="11"/>
  <c r="BN109" i="11"/>
  <c r="BO109" i="11"/>
  <c r="BP109" i="11"/>
  <c r="BQ109" i="11"/>
  <c r="BR109" i="11"/>
  <c r="BS109" i="11"/>
  <c r="BT109" i="11"/>
  <c r="BU109" i="11"/>
  <c r="BV109" i="11"/>
  <c r="BW109" i="11"/>
  <c r="BX109" i="11"/>
  <c r="BY109" i="11"/>
  <c r="BZ109" i="11"/>
  <c r="CA109" i="11"/>
  <c r="F110" i="11"/>
  <c r="G110" i="11"/>
  <c r="H110" i="11"/>
  <c r="I110" i="11"/>
  <c r="J110" i="11"/>
  <c r="K110" i="11"/>
  <c r="L110" i="11"/>
  <c r="M110" i="11"/>
  <c r="N110" i="11"/>
  <c r="O110" i="11"/>
  <c r="P110" i="11"/>
  <c r="Q110" i="11"/>
  <c r="R110" i="11"/>
  <c r="S110" i="11"/>
  <c r="T110" i="11"/>
  <c r="U110" i="11"/>
  <c r="V110" i="11"/>
  <c r="W110" i="11"/>
  <c r="X110" i="11"/>
  <c r="Y110" i="11"/>
  <c r="Z110" i="11"/>
  <c r="AA110" i="11"/>
  <c r="AB110" i="11"/>
  <c r="AC110" i="11"/>
  <c r="AD110" i="11"/>
  <c r="AE110" i="11"/>
  <c r="AF110" i="11"/>
  <c r="AG110" i="11"/>
  <c r="AH110" i="11"/>
  <c r="AI110" i="11"/>
  <c r="AJ110" i="11"/>
  <c r="AK110" i="11"/>
  <c r="AL110" i="11"/>
  <c r="AM110" i="11"/>
  <c r="AN110" i="11"/>
  <c r="AO110" i="11"/>
  <c r="AP110" i="11"/>
  <c r="AQ110" i="11"/>
  <c r="AR110" i="11"/>
  <c r="AS110" i="11"/>
  <c r="AT110" i="11"/>
  <c r="AU110" i="11"/>
  <c r="AV110" i="11"/>
  <c r="AW110" i="11"/>
  <c r="AX110" i="11"/>
  <c r="AY110" i="11"/>
  <c r="AZ110" i="11"/>
  <c r="BA110" i="11"/>
  <c r="BB110" i="11"/>
  <c r="BC110" i="11"/>
  <c r="BD110" i="11"/>
  <c r="BE110" i="11"/>
  <c r="BF110" i="11"/>
  <c r="BG110" i="11"/>
  <c r="BH110" i="11"/>
  <c r="BI110" i="11"/>
  <c r="BJ110" i="11"/>
  <c r="BK110" i="11"/>
  <c r="BL110" i="11"/>
  <c r="BM110" i="11"/>
  <c r="BN110" i="11"/>
  <c r="BO110" i="11"/>
  <c r="BP110" i="11"/>
  <c r="BQ110" i="11"/>
  <c r="BR110" i="11"/>
  <c r="BS110" i="11"/>
  <c r="BT110" i="11"/>
  <c r="BU110" i="11"/>
  <c r="BV110" i="11"/>
  <c r="BW110" i="11"/>
  <c r="BX110" i="11"/>
  <c r="BY110" i="11"/>
  <c r="BZ110" i="11"/>
  <c r="CA110" i="11"/>
  <c r="F111" i="11"/>
  <c r="G111" i="11"/>
  <c r="H111" i="11"/>
  <c r="I111" i="11"/>
  <c r="J111" i="11"/>
  <c r="K111" i="11"/>
  <c r="L111" i="11"/>
  <c r="M111" i="11"/>
  <c r="N111" i="11"/>
  <c r="O111" i="11"/>
  <c r="P111" i="11"/>
  <c r="Q111" i="11"/>
  <c r="R111" i="11"/>
  <c r="S111" i="11"/>
  <c r="T111" i="11"/>
  <c r="U111" i="11"/>
  <c r="V111" i="11"/>
  <c r="W111" i="11"/>
  <c r="X111" i="11"/>
  <c r="Y111" i="11"/>
  <c r="Z111" i="11"/>
  <c r="AA111" i="11"/>
  <c r="AB111" i="11"/>
  <c r="AC111" i="11"/>
  <c r="AD111" i="11"/>
  <c r="AE111" i="11"/>
  <c r="AF111" i="11"/>
  <c r="AG111" i="11"/>
  <c r="AH111" i="11"/>
  <c r="AI111" i="11"/>
  <c r="AJ111" i="11"/>
  <c r="AK111" i="11"/>
  <c r="AL111" i="11"/>
  <c r="AM111" i="11"/>
  <c r="AN111" i="11"/>
  <c r="AO111" i="11"/>
  <c r="AP111" i="11"/>
  <c r="AQ111" i="11"/>
  <c r="AR111" i="11"/>
  <c r="AS111" i="11"/>
  <c r="AT111" i="11"/>
  <c r="AU111" i="11"/>
  <c r="AV111" i="11"/>
  <c r="AW111" i="11"/>
  <c r="AX111" i="11"/>
  <c r="AY111" i="11"/>
  <c r="AZ111" i="11"/>
  <c r="BA111" i="11"/>
  <c r="BB111" i="11"/>
  <c r="BC111" i="11"/>
  <c r="BD111" i="11"/>
  <c r="BE111" i="11"/>
  <c r="BF111" i="11"/>
  <c r="BG111" i="11"/>
  <c r="BH111" i="11"/>
  <c r="BI111" i="11"/>
  <c r="BJ111" i="11"/>
  <c r="BK111" i="11"/>
  <c r="BL111" i="11"/>
  <c r="BM111" i="11"/>
  <c r="BN111" i="11"/>
  <c r="BO111" i="11"/>
  <c r="BP111" i="11"/>
  <c r="BQ111" i="11"/>
  <c r="BR111" i="11"/>
  <c r="BS111" i="11"/>
  <c r="BT111" i="11"/>
  <c r="BU111" i="11"/>
  <c r="BV111" i="11"/>
  <c r="BW111" i="11"/>
  <c r="BX111" i="11"/>
  <c r="BY111" i="11"/>
  <c r="BZ111" i="11"/>
  <c r="CA111" i="11"/>
  <c r="F112" i="11"/>
  <c r="G112" i="11"/>
  <c r="H112" i="11"/>
  <c r="I112" i="11"/>
  <c r="J112" i="11"/>
  <c r="K112" i="11"/>
  <c r="L112" i="11"/>
  <c r="M112" i="11"/>
  <c r="N112" i="11"/>
  <c r="O112" i="11"/>
  <c r="P112" i="11"/>
  <c r="Q112" i="11"/>
  <c r="R112" i="11"/>
  <c r="S112" i="11"/>
  <c r="T112" i="11"/>
  <c r="U112" i="11"/>
  <c r="V112" i="11"/>
  <c r="W112" i="11"/>
  <c r="X112" i="11"/>
  <c r="Y112" i="11"/>
  <c r="Z112" i="11"/>
  <c r="AA112" i="11"/>
  <c r="AB112" i="11"/>
  <c r="AC112" i="11"/>
  <c r="AD112" i="11"/>
  <c r="AE112" i="11"/>
  <c r="AF112" i="11"/>
  <c r="AG112" i="11"/>
  <c r="AH112" i="11"/>
  <c r="AI112" i="11"/>
  <c r="AJ112" i="11"/>
  <c r="AK112" i="11"/>
  <c r="AL112" i="11"/>
  <c r="AM112" i="11"/>
  <c r="AN112" i="11"/>
  <c r="AO112" i="11"/>
  <c r="AP112" i="11"/>
  <c r="AQ112" i="11"/>
  <c r="AR112" i="11"/>
  <c r="AS112" i="11"/>
  <c r="AT112" i="11"/>
  <c r="AU112" i="11"/>
  <c r="AV112" i="11"/>
  <c r="AW112" i="11"/>
  <c r="AX112" i="11"/>
  <c r="AY112" i="11"/>
  <c r="AZ112" i="11"/>
  <c r="BA112" i="11"/>
  <c r="BB112" i="11"/>
  <c r="BC112" i="11"/>
  <c r="BD112" i="11"/>
  <c r="BE112" i="11"/>
  <c r="BF112" i="11"/>
  <c r="BG112" i="11"/>
  <c r="BH112" i="11"/>
  <c r="BI112" i="11"/>
  <c r="BJ112" i="11"/>
  <c r="BK112" i="11"/>
  <c r="BL112" i="11"/>
  <c r="BM112" i="11"/>
  <c r="BN112" i="11"/>
  <c r="BO112" i="11"/>
  <c r="BP112" i="11"/>
  <c r="BQ112" i="11"/>
  <c r="BR112" i="11"/>
  <c r="BS112" i="11"/>
  <c r="BT112" i="11"/>
  <c r="BU112" i="11"/>
  <c r="BV112" i="11"/>
  <c r="BW112" i="11"/>
  <c r="BX112" i="11"/>
  <c r="BY112" i="11"/>
  <c r="BZ112" i="11"/>
  <c r="CA112" i="11"/>
  <c r="F113" i="11"/>
  <c r="G113" i="11"/>
  <c r="H113" i="11"/>
  <c r="I113" i="11"/>
  <c r="J113" i="11"/>
  <c r="K113" i="11"/>
  <c r="L113" i="11"/>
  <c r="M113" i="11"/>
  <c r="N113" i="11"/>
  <c r="O113" i="11"/>
  <c r="P113" i="11"/>
  <c r="Q113" i="11"/>
  <c r="R113" i="11"/>
  <c r="S113" i="11"/>
  <c r="T113" i="11"/>
  <c r="U113" i="11"/>
  <c r="V113" i="11"/>
  <c r="W113" i="11"/>
  <c r="X113" i="11"/>
  <c r="Y113" i="11"/>
  <c r="Z113" i="11"/>
  <c r="AA113" i="11"/>
  <c r="AB113" i="11"/>
  <c r="AC113" i="11"/>
  <c r="AD113" i="11"/>
  <c r="AE113" i="11"/>
  <c r="AF113" i="11"/>
  <c r="AG113" i="11"/>
  <c r="AH113" i="11"/>
  <c r="AI113" i="11"/>
  <c r="AJ113" i="11"/>
  <c r="AK113" i="11"/>
  <c r="AL113" i="11"/>
  <c r="AM113" i="11"/>
  <c r="AN113" i="11"/>
  <c r="AO113" i="11"/>
  <c r="AP113" i="11"/>
  <c r="AQ113" i="11"/>
  <c r="AR113" i="11"/>
  <c r="AS113" i="11"/>
  <c r="AT113" i="11"/>
  <c r="AU113" i="11"/>
  <c r="AV113" i="11"/>
  <c r="AW113" i="11"/>
  <c r="AX113" i="11"/>
  <c r="AY113" i="11"/>
  <c r="AZ113" i="11"/>
  <c r="BA113" i="11"/>
  <c r="BB113" i="11"/>
  <c r="BC113" i="11"/>
  <c r="BD113" i="11"/>
  <c r="BE113" i="11"/>
  <c r="BF113" i="11"/>
  <c r="BG113" i="11"/>
  <c r="BH113" i="11"/>
  <c r="BI113" i="11"/>
  <c r="BJ113" i="11"/>
  <c r="BK113" i="11"/>
  <c r="BL113" i="11"/>
  <c r="BM113" i="11"/>
  <c r="BN113" i="11"/>
  <c r="BO113" i="11"/>
  <c r="BP113" i="11"/>
  <c r="BQ113" i="11"/>
  <c r="BR113" i="11"/>
  <c r="BS113" i="11"/>
  <c r="BT113" i="11"/>
  <c r="BU113" i="11"/>
  <c r="BV113" i="11"/>
  <c r="BW113" i="11"/>
  <c r="BX113" i="11"/>
  <c r="BY113" i="11"/>
  <c r="BZ113" i="11"/>
  <c r="CA113" i="11"/>
  <c r="F114" i="11"/>
  <c r="G114" i="11"/>
  <c r="H114" i="11"/>
  <c r="I114" i="11"/>
  <c r="J114" i="11"/>
  <c r="K114" i="11"/>
  <c r="L114" i="11"/>
  <c r="M114" i="11"/>
  <c r="N114" i="11"/>
  <c r="O114" i="11"/>
  <c r="P114" i="11"/>
  <c r="Q114" i="11"/>
  <c r="R114" i="11"/>
  <c r="S114" i="11"/>
  <c r="T114" i="11"/>
  <c r="U114" i="11"/>
  <c r="V114" i="11"/>
  <c r="W114" i="11"/>
  <c r="X114" i="11"/>
  <c r="Y114" i="11"/>
  <c r="Z114" i="11"/>
  <c r="AA114" i="11"/>
  <c r="AB114" i="11"/>
  <c r="AC114" i="11"/>
  <c r="AD114" i="11"/>
  <c r="AE114" i="11"/>
  <c r="AF114" i="11"/>
  <c r="AG114" i="11"/>
  <c r="AH114" i="11"/>
  <c r="AI114" i="11"/>
  <c r="AJ114" i="11"/>
  <c r="AK114" i="11"/>
  <c r="AL114" i="11"/>
  <c r="AM114" i="11"/>
  <c r="AN114" i="11"/>
  <c r="AO114" i="11"/>
  <c r="AP114" i="11"/>
  <c r="AQ114" i="11"/>
  <c r="AR114" i="11"/>
  <c r="AS114" i="11"/>
  <c r="AT114" i="11"/>
  <c r="AU114" i="11"/>
  <c r="AV114" i="11"/>
  <c r="AW114" i="11"/>
  <c r="AX114" i="11"/>
  <c r="AY114" i="11"/>
  <c r="AZ114" i="11"/>
  <c r="BA114" i="11"/>
  <c r="BB114" i="11"/>
  <c r="BC114" i="11"/>
  <c r="BD114" i="11"/>
  <c r="BE114" i="11"/>
  <c r="BF114" i="11"/>
  <c r="BG114" i="11"/>
  <c r="BH114" i="11"/>
  <c r="BI114" i="11"/>
  <c r="BJ114" i="11"/>
  <c r="BK114" i="11"/>
  <c r="BL114" i="11"/>
  <c r="BM114" i="11"/>
  <c r="BN114" i="11"/>
  <c r="BO114" i="11"/>
  <c r="BP114" i="11"/>
  <c r="BQ114" i="11"/>
  <c r="BR114" i="11"/>
  <c r="BS114" i="11"/>
  <c r="BT114" i="11"/>
  <c r="BU114" i="11"/>
  <c r="BV114" i="11"/>
  <c r="BW114" i="11"/>
  <c r="BX114" i="11"/>
  <c r="BY114" i="11"/>
  <c r="BZ114" i="11"/>
  <c r="CA114" i="11"/>
  <c r="F115" i="11"/>
  <c r="G115" i="11"/>
  <c r="H115" i="11"/>
  <c r="I115" i="11"/>
  <c r="J115" i="11"/>
  <c r="K115" i="11"/>
  <c r="L115" i="11"/>
  <c r="M115" i="11"/>
  <c r="N115" i="11"/>
  <c r="O115" i="11"/>
  <c r="P115" i="11"/>
  <c r="Q115" i="11"/>
  <c r="R115" i="11"/>
  <c r="S115" i="11"/>
  <c r="T115" i="11"/>
  <c r="U115" i="11"/>
  <c r="V115" i="11"/>
  <c r="W115" i="11"/>
  <c r="X115" i="11"/>
  <c r="Y115" i="11"/>
  <c r="Z115" i="11"/>
  <c r="AA115" i="11"/>
  <c r="AB115" i="11"/>
  <c r="AC115" i="11"/>
  <c r="AD115" i="11"/>
  <c r="AE115" i="11"/>
  <c r="AF115" i="11"/>
  <c r="AG115" i="11"/>
  <c r="AH115" i="11"/>
  <c r="AI115" i="11"/>
  <c r="AJ115" i="11"/>
  <c r="AK115" i="11"/>
  <c r="AL115" i="11"/>
  <c r="AM115" i="11"/>
  <c r="AN115" i="11"/>
  <c r="AO115" i="11"/>
  <c r="AP115" i="11"/>
  <c r="AQ115" i="11"/>
  <c r="AR115" i="11"/>
  <c r="AS115" i="11"/>
  <c r="AT115" i="11"/>
  <c r="AU115" i="11"/>
  <c r="AV115" i="11"/>
  <c r="AW115" i="11"/>
  <c r="AX115" i="11"/>
  <c r="AY115" i="11"/>
  <c r="AZ115" i="11"/>
  <c r="BA115" i="11"/>
  <c r="BB115" i="11"/>
  <c r="BC115" i="11"/>
  <c r="BD115" i="11"/>
  <c r="BE115" i="11"/>
  <c r="BF115" i="11"/>
  <c r="BG115" i="11"/>
  <c r="BH115" i="11"/>
  <c r="BI115" i="11"/>
  <c r="BJ115" i="11"/>
  <c r="BK115" i="11"/>
  <c r="BL115" i="11"/>
  <c r="BM115" i="11"/>
  <c r="BN115" i="11"/>
  <c r="BO115" i="11"/>
  <c r="BP115" i="11"/>
  <c r="BQ115" i="11"/>
  <c r="BR115" i="11"/>
  <c r="BS115" i="11"/>
  <c r="BT115" i="11"/>
  <c r="BU115" i="11"/>
  <c r="BV115" i="11"/>
  <c r="BW115" i="11"/>
  <c r="BX115" i="11"/>
  <c r="BY115" i="11"/>
  <c r="BZ115" i="11"/>
  <c r="CA115" i="11"/>
  <c r="F116" i="11"/>
  <c r="G116" i="11"/>
  <c r="H116" i="11"/>
  <c r="I116" i="11"/>
  <c r="J116" i="11"/>
  <c r="K116" i="11"/>
  <c r="L116" i="11"/>
  <c r="M116" i="11"/>
  <c r="N116" i="11"/>
  <c r="O116" i="11"/>
  <c r="P116" i="11"/>
  <c r="Q116" i="11"/>
  <c r="R116" i="11"/>
  <c r="S116" i="11"/>
  <c r="T116" i="11"/>
  <c r="U116" i="11"/>
  <c r="V116" i="11"/>
  <c r="W116" i="11"/>
  <c r="X116" i="11"/>
  <c r="Y116" i="11"/>
  <c r="Z116" i="11"/>
  <c r="AA116" i="11"/>
  <c r="AB116" i="11"/>
  <c r="AC116" i="11"/>
  <c r="AD116" i="11"/>
  <c r="AE116" i="11"/>
  <c r="AF116" i="11"/>
  <c r="AG116" i="11"/>
  <c r="AH116" i="11"/>
  <c r="AI116" i="11"/>
  <c r="AJ116" i="11"/>
  <c r="AK116" i="11"/>
  <c r="AL116" i="11"/>
  <c r="AM116" i="11"/>
  <c r="AN116" i="11"/>
  <c r="AO116" i="11"/>
  <c r="AP116" i="11"/>
  <c r="AQ116" i="11"/>
  <c r="AR116" i="11"/>
  <c r="AS116" i="11"/>
  <c r="AT116" i="11"/>
  <c r="AU116" i="11"/>
  <c r="AV116" i="11"/>
  <c r="AW116" i="11"/>
  <c r="AX116" i="11"/>
  <c r="AY116" i="11"/>
  <c r="AZ116" i="11"/>
  <c r="BA116" i="11"/>
  <c r="BB116" i="11"/>
  <c r="BC116" i="11"/>
  <c r="BD116" i="11"/>
  <c r="BE116" i="11"/>
  <c r="BF116" i="11"/>
  <c r="BG116" i="11"/>
  <c r="BH116" i="11"/>
  <c r="BI116" i="11"/>
  <c r="BJ116" i="11"/>
  <c r="BK116" i="11"/>
  <c r="BL116" i="11"/>
  <c r="BM116" i="11"/>
  <c r="BN116" i="11"/>
  <c r="BO116" i="11"/>
  <c r="BP116" i="11"/>
  <c r="BQ116" i="11"/>
  <c r="BR116" i="11"/>
  <c r="BS116" i="11"/>
  <c r="BT116" i="11"/>
  <c r="BU116" i="11"/>
  <c r="BV116" i="11"/>
  <c r="BW116" i="11"/>
  <c r="BX116" i="11"/>
  <c r="BY116" i="11"/>
  <c r="BZ116" i="11"/>
  <c r="CA116" i="11"/>
  <c r="F117" i="11"/>
  <c r="G117" i="11"/>
  <c r="H117" i="11"/>
  <c r="I117" i="11"/>
  <c r="J117" i="11"/>
  <c r="K117" i="11"/>
  <c r="L117" i="11"/>
  <c r="M117" i="11"/>
  <c r="N117" i="11"/>
  <c r="O117" i="11"/>
  <c r="P117" i="11"/>
  <c r="Q117" i="11"/>
  <c r="R117" i="11"/>
  <c r="S117" i="11"/>
  <c r="T117" i="11"/>
  <c r="U117" i="11"/>
  <c r="V117" i="11"/>
  <c r="W117" i="11"/>
  <c r="X117" i="11"/>
  <c r="Y117" i="11"/>
  <c r="Z117" i="11"/>
  <c r="AA117" i="11"/>
  <c r="AB117" i="11"/>
  <c r="AC117" i="11"/>
  <c r="AD117" i="11"/>
  <c r="AE117" i="11"/>
  <c r="AF117" i="11"/>
  <c r="AG117" i="11"/>
  <c r="AH117" i="11"/>
  <c r="AI117" i="11"/>
  <c r="AJ117" i="11"/>
  <c r="AK117" i="11"/>
  <c r="AL117" i="11"/>
  <c r="AM117" i="11"/>
  <c r="AN117" i="11"/>
  <c r="AO117" i="11"/>
  <c r="AP117" i="11"/>
  <c r="AQ117" i="11"/>
  <c r="AR117" i="11"/>
  <c r="AS117" i="11"/>
  <c r="AT117" i="11"/>
  <c r="AU117" i="11"/>
  <c r="AV117" i="11"/>
  <c r="AW117" i="11"/>
  <c r="AX117" i="11"/>
  <c r="AY117" i="11"/>
  <c r="AZ117" i="11"/>
  <c r="BA117" i="11"/>
  <c r="BB117" i="11"/>
  <c r="BC117" i="11"/>
  <c r="BD117" i="11"/>
  <c r="BE117" i="11"/>
  <c r="BF117" i="11"/>
  <c r="BG117" i="11"/>
  <c r="BH117" i="11"/>
  <c r="BI117" i="11"/>
  <c r="BJ117" i="11"/>
  <c r="BK117" i="11"/>
  <c r="BL117" i="11"/>
  <c r="BM117" i="11"/>
  <c r="BN117" i="11"/>
  <c r="BO117" i="11"/>
  <c r="BP117" i="11"/>
  <c r="BQ117" i="11"/>
  <c r="BR117" i="11"/>
  <c r="BS117" i="11"/>
  <c r="BT117" i="11"/>
  <c r="BU117" i="11"/>
  <c r="BV117" i="11"/>
  <c r="BW117" i="11"/>
  <c r="BX117" i="11"/>
  <c r="BY117" i="11"/>
  <c r="BZ117" i="11"/>
  <c r="CA117" i="11"/>
  <c r="F118" i="11"/>
  <c r="G118" i="11"/>
  <c r="H118" i="11"/>
  <c r="I118" i="11"/>
  <c r="J118" i="11"/>
  <c r="K118" i="11"/>
  <c r="L118" i="11"/>
  <c r="M118" i="11"/>
  <c r="N118" i="11"/>
  <c r="O118" i="11"/>
  <c r="P118" i="11"/>
  <c r="Q118" i="11"/>
  <c r="R118" i="11"/>
  <c r="S118" i="11"/>
  <c r="T118" i="11"/>
  <c r="U118" i="11"/>
  <c r="V118" i="11"/>
  <c r="W118" i="11"/>
  <c r="X118" i="11"/>
  <c r="Y118" i="11"/>
  <c r="Z118" i="11"/>
  <c r="AA118" i="11"/>
  <c r="AB118" i="11"/>
  <c r="AC118" i="11"/>
  <c r="AD118" i="11"/>
  <c r="AE118" i="11"/>
  <c r="AF118" i="11"/>
  <c r="AG118" i="11"/>
  <c r="AH118" i="11"/>
  <c r="AI118" i="11"/>
  <c r="AJ118" i="11"/>
  <c r="AK118" i="11"/>
  <c r="AL118" i="11"/>
  <c r="AM118" i="11"/>
  <c r="AN118" i="11"/>
  <c r="AO118" i="11"/>
  <c r="AP118" i="11"/>
  <c r="AQ118" i="11"/>
  <c r="AR118" i="11"/>
  <c r="AS118" i="11"/>
  <c r="AT118" i="11"/>
  <c r="AU118" i="11"/>
  <c r="AV118" i="11"/>
  <c r="AW118" i="11"/>
  <c r="AX118" i="11"/>
  <c r="AY118" i="11"/>
  <c r="AZ118" i="11"/>
  <c r="BA118" i="11"/>
  <c r="BB118" i="11"/>
  <c r="BC118" i="11"/>
  <c r="BD118" i="11"/>
  <c r="BE118" i="11"/>
  <c r="BF118" i="11"/>
  <c r="BG118" i="11"/>
  <c r="BH118" i="11"/>
  <c r="BI118" i="11"/>
  <c r="BJ118" i="11"/>
  <c r="BK118" i="11"/>
  <c r="BL118" i="11"/>
  <c r="BM118" i="11"/>
  <c r="BN118" i="11"/>
  <c r="BO118" i="11"/>
  <c r="BP118" i="11"/>
  <c r="BQ118" i="11"/>
  <c r="BR118" i="11"/>
  <c r="BS118" i="11"/>
  <c r="BT118" i="11"/>
  <c r="BU118" i="11"/>
  <c r="BV118" i="11"/>
  <c r="BW118" i="11"/>
  <c r="BX118" i="11"/>
  <c r="BY118" i="11"/>
  <c r="BZ118" i="11"/>
  <c r="CA118" i="11"/>
  <c r="F119" i="11"/>
  <c r="G119" i="11"/>
  <c r="H119" i="11"/>
  <c r="I119" i="11"/>
  <c r="J119" i="11"/>
  <c r="K119" i="11"/>
  <c r="L119" i="11"/>
  <c r="M119" i="11"/>
  <c r="N119" i="11"/>
  <c r="O119" i="11"/>
  <c r="P119" i="11"/>
  <c r="Q119" i="11"/>
  <c r="R119" i="11"/>
  <c r="S119" i="11"/>
  <c r="T119" i="11"/>
  <c r="U119" i="11"/>
  <c r="V119" i="11"/>
  <c r="W119" i="11"/>
  <c r="X119" i="11"/>
  <c r="Y119" i="11"/>
  <c r="Z119" i="11"/>
  <c r="AA119" i="11"/>
  <c r="AB119" i="11"/>
  <c r="AC119" i="11"/>
  <c r="AD119" i="11"/>
  <c r="AE119" i="11"/>
  <c r="AF119" i="11"/>
  <c r="AG119" i="11"/>
  <c r="AH119" i="11"/>
  <c r="AI119" i="11"/>
  <c r="AJ119" i="11"/>
  <c r="AK119" i="11"/>
  <c r="AL119" i="11"/>
  <c r="AM119" i="11"/>
  <c r="AN119" i="11"/>
  <c r="AO119" i="11"/>
  <c r="AP119" i="11"/>
  <c r="AQ119" i="11"/>
  <c r="AR119" i="11"/>
  <c r="AS119" i="11"/>
  <c r="AT119" i="11"/>
  <c r="AU119" i="11"/>
  <c r="AV119" i="11"/>
  <c r="AW119" i="11"/>
  <c r="AX119" i="11"/>
  <c r="AY119" i="11"/>
  <c r="AZ119" i="11"/>
  <c r="BA119" i="11"/>
  <c r="BB119" i="11"/>
  <c r="BC119" i="11"/>
  <c r="BD119" i="11"/>
  <c r="BE119" i="11"/>
  <c r="BF119" i="11"/>
  <c r="BG119" i="11"/>
  <c r="BH119" i="11"/>
  <c r="BI119" i="11"/>
  <c r="BJ119" i="11"/>
  <c r="BK119" i="11"/>
  <c r="BL119" i="11"/>
  <c r="BM119" i="11"/>
  <c r="BN119" i="11"/>
  <c r="BO119" i="11"/>
  <c r="BP119" i="11"/>
  <c r="BQ119" i="11"/>
  <c r="BR119" i="11"/>
  <c r="BS119" i="11"/>
  <c r="BT119" i="11"/>
  <c r="BU119" i="11"/>
  <c r="BV119" i="11"/>
  <c r="BW119" i="11"/>
  <c r="BX119" i="11"/>
  <c r="BY119" i="11"/>
  <c r="BZ119" i="11"/>
  <c r="CA119" i="11"/>
  <c r="F120" i="11"/>
  <c r="G120" i="11"/>
  <c r="H120" i="11"/>
  <c r="I120" i="11"/>
  <c r="J120" i="11"/>
  <c r="K120" i="11"/>
  <c r="L120" i="11"/>
  <c r="M120" i="11"/>
  <c r="N120" i="11"/>
  <c r="O120" i="11"/>
  <c r="P120" i="11"/>
  <c r="Q120" i="11"/>
  <c r="R120" i="11"/>
  <c r="S120" i="11"/>
  <c r="T120" i="11"/>
  <c r="U120" i="11"/>
  <c r="V120" i="11"/>
  <c r="W120" i="11"/>
  <c r="X120" i="11"/>
  <c r="Y120" i="11"/>
  <c r="Z120" i="11"/>
  <c r="AA120" i="11"/>
  <c r="AB120" i="11"/>
  <c r="AC120" i="11"/>
  <c r="AD120" i="11"/>
  <c r="AE120" i="11"/>
  <c r="AF120" i="11"/>
  <c r="AG120" i="11"/>
  <c r="AH120" i="11"/>
  <c r="AI120" i="11"/>
  <c r="AJ120" i="11"/>
  <c r="AK120" i="11"/>
  <c r="AL120" i="11"/>
  <c r="AM120" i="11"/>
  <c r="AN120" i="11"/>
  <c r="AO120" i="11"/>
  <c r="AP120" i="11"/>
  <c r="AQ120" i="11"/>
  <c r="AR120" i="11"/>
  <c r="AS120" i="11"/>
  <c r="AT120" i="11"/>
  <c r="AU120" i="11"/>
  <c r="AV120" i="11"/>
  <c r="AW120" i="11"/>
  <c r="AX120" i="11"/>
  <c r="AY120" i="11"/>
  <c r="AZ120" i="11"/>
  <c r="BA120" i="11"/>
  <c r="BB120" i="11"/>
  <c r="BC120" i="11"/>
  <c r="BD120" i="11"/>
  <c r="BE120" i="11"/>
  <c r="BF120" i="11"/>
  <c r="BG120" i="11"/>
  <c r="BH120" i="11"/>
  <c r="BI120" i="11"/>
  <c r="BJ120" i="11"/>
  <c r="BK120" i="11"/>
  <c r="BL120" i="11"/>
  <c r="BM120" i="11"/>
  <c r="BN120" i="11"/>
  <c r="BO120" i="11"/>
  <c r="BP120" i="11"/>
  <c r="BQ120" i="11"/>
  <c r="BR120" i="11"/>
  <c r="BS120" i="11"/>
  <c r="BT120" i="11"/>
  <c r="BU120" i="11"/>
  <c r="BV120" i="11"/>
  <c r="BW120" i="11"/>
  <c r="BX120" i="11"/>
  <c r="BY120" i="11"/>
  <c r="BZ120" i="11"/>
  <c r="CA120" i="11"/>
  <c r="F121" i="11"/>
  <c r="G121" i="11"/>
  <c r="H121" i="11"/>
  <c r="I121" i="11"/>
  <c r="J121" i="11"/>
  <c r="K121" i="11"/>
  <c r="L121" i="11"/>
  <c r="M121" i="11"/>
  <c r="N121" i="11"/>
  <c r="O121" i="11"/>
  <c r="P121" i="11"/>
  <c r="Q121" i="11"/>
  <c r="R121" i="11"/>
  <c r="S121" i="11"/>
  <c r="T121" i="11"/>
  <c r="U121" i="11"/>
  <c r="V121" i="11"/>
  <c r="W121" i="11"/>
  <c r="X121" i="11"/>
  <c r="Y121" i="11"/>
  <c r="Z121" i="11"/>
  <c r="AA121" i="11"/>
  <c r="AB121" i="11"/>
  <c r="AC121" i="11"/>
  <c r="AD121" i="11"/>
  <c r="AE121" i="11"/>
  <c r="AF121" i="11"/>
  <c r="AG121" i="11"/>
  <c r="AH121" i="11"/>
  <c r="AI121" i="11"/>
  <c r="AJ121" i="11"/>
  <c r="AK121" i="11"/>
  <c r="AL121" i="11"/>
  <c r="AM121" i="11"/>
  <c r="AN121" i="11"/>
  <c r="AO121" i="11"/>
  <c r="AP121" i="11"/>
  <c r="AQ121" i="11"/>
  <c r="AR121" i="11"/>
  <c r="AS121" i="11"/>
  <c r="AT121" i="11"/>
  <c r="AU121" i="11"/>
  <c r="AV121" i="11"/>
  <c r="AW121" i="11"/>
  <c r="AX121" i="11"/>
  <c r="AY121" i="11"/>
  <c r="AZ121" i="11"/>
  <c r="BA121" i="11"/>
  <c r="BB121" i="11"/>
  <c r="BC121" i="11"/>
  <c r="BD121" i="11"/>
  <c r="BE121" i="11"/>
  <c r="BF121" i="11"/>
  <c r="BG121" i="11"/>
  <c r="BH121" i="11"/>
  <c r="BI121" i="11"/>
  <c r="BJ121" i="11"/>
  <c r="BK121" i="11"/>
  <c r="BL121" i="11"/>
  <c r="BM121" i="11"/>
  <c r="BN121" i="11"/>
  <c r="BO121" i="11"/>
  <c r="BP121" i="11"/>
  <c r="BQ121" i="11"/>
  <c r="BR121" i="11"/>
  <c r="BS121" i="11"/>
  <c r="BT121" i="11"/>
  <c r="BU121" i="11"/>
  <c r="BV121" i="11"/>
  <c r="BW121" i="11"/>
  <c r="BX121" i="11"/>
  <c r="BY121" i="11"/>
  <c r="BZ121" i="11"/>
  <c r="CA121" i="11"/>
  <c r="F122" i="11"/>
  <c r="G122" i="11"/>
  <c r="H122" i="11"/>
  <c r="I122" i="11"/>
  <c r="J122" i="11"/>
  <c r="K122" i="11"/>
  <c r="L122" i="11"/>
  <c r="M122" i="11"/>
  <c r="N122" i="11"/>
  <c r="O122" i="11"/>
  <c r="P122" i="11"/>
  <c r="Q122" i="11"/>
  <c r="R122" i="11"/>
  <c r="S122" i="11"/>
  <c r="T122" i="11"/>
  <c r="U122" i="11"/>
  <c r="V122" i="11"/>
  <c r="W122" i="11"/>
  <c r="X122" i="11"/>
  <c r="Y122" i="11"/>
  <c r="Z122" i="11"/>
  <c r="AA122" i="11"/>
  <c r="AB122" i="11"/>
  <c r="AC122" i="11"/>
  <c r="AD122" i="11"/>
  <c r="AE122" i="11"/>
  <c r="AF122" i="11"/>
  <c r="AG122" i="11"/>
  <c r="AH122" i="11"/>
  <c r="AI122" i="11"/>
  <c r="AJ122" i="11"/>
  <c r="AK122" i="11"/>
  <c r="AL122" i="11"/>
  <c r="AM122" i="11"/>
  <c r="AN122" i="11"/>
  <c r="AO122" i="11"/>
  <c r="AP122" i="11"/>
  <c r="AQ122" i="11"/>
  <c r="AR122" i="11"/>
  <c r="AS122" i="11"/>
  <c r="AT122" i="11"/>
  <c r="AU122" i="11"/>
  <c r="AV122" i="11"/>
  <c r="AW122" i="11"/>
  <c r="AX122" i="11"/>
  <c r="AY122" i="11"/>
  <c r="AZ122" i="11"/>
  <c r="BA122" i="11"/>
  <c r="BB122" i="11"/>
  <c r="BC122" i="11"/>
  <c r="BD122" i="11"/>
  <c r="BE122" i="11"/>
  <c r="BF122" i="11"/>
  <c r="BG122" i="11"/>
  <c r="BH122" i="11"/>
  <c r="BI122" i="11"/>
  <c r="BJ122" i="11"/>
  <c r="BK122" i="11"/>
  <c r="BL122" i="11"/>
  <c r="BM122" i="11"/>
  <c r="BN122" i="11"/>
  <c r="BO122" i="11"/>
  <c r="BP122" i="11"/>
  <c r="BQ122" i="11"/>
  <c r="BR122" i="11"/>
  <c r="BS122" i="11"/>
  <c r="BT122" i="11"/>
  <c r="BU122" i="11"/>
  <c r="BV122" i="11"/>
  <c r="BW122" i="11"/>
  <c r="BX122" i="11"/>
  <c r="BY122" i="11"/>
  <c r="BZ122" i="11"/>
  <c r="CA122" i="11"/>
  <c r="F123" i="11"/>
  <c r="G123" i="11"/>
  <c r="H123" i="11"/>
  <c r="I123" i="11"/>
  <c r="J123" i="11"/>
  <c r="K123" i="11"/>
  <c r="L123" i="11"/>
  <c r="M123" i="11"/>
  <c r="N123" i="11"/>
  <c r="O123" i="11"/>
  <c r="P123" i="11"/>
  <c r="Q123" i="11"/>
  <c r="R123" i="11"/>
  <c r="S123" i="11"/>
  <c r="T123" i="11"/>
  <c r="U123" i="11"/>
  <c r="V123" i="11"/>
  <c r="W123" i="11"/>
  <c r="X123" i="11"/>
  <c r="Y123" i="11"/>
  <c r="Z123" i="11"/>
  <c r="AA123" i="11"/>
  <c r="AB123" i="11"/>
  <c r="AC123" i="11"/>
  <c r="AD123" i="11"/>
  <c r="AE123" i="11"/>
  <c r="AF123" i="11"/>
  <c r="AG123" i="11"/>
  <c r="AH123" i="11"/>
  <c r="AI123" i="11"/>
  <c r="AJ123" i="11"/>
  <c r="AK123" i="11"/>
  <c r="AL123" i="11"/>
  <c r="AM123" i="11"/>
  <c r="AN123" i="11"/>
  <c r="AO123" i="11"/>
  <c r="AP123" i="11"/>
  <c r="AQ123" i="11"/>
  <c r="AR123" i="11"/>
  <c r="AS123" i="11"/>
  <c r="AT123" i="11"/>
  <c r="AU123" i="11"/>
  <c r="AV123" i="11"/>
  <c r="AW123" i="11"/>
  <c r="AX123" i="11"/>
  <c r="AY123" i="11"/>
  <c r="AZ123" i="11"/>
  <c r="BA123" i="11"/>
  <c r="BB123" i="11"/>
  <c r="BC123" i="11"/>
  <c r="BD123" i="11"/>
  <c r="BE123" i="11"/>
  <c r="BF123" i="11"/>
  <c r="BG123" i="11"/>
  <c r="BH123" i="11"/>
  <c r="BI123" i="11"/>
  <c r="BJ123" i="11"/>
  <c r="BK123" i="11"/>
  <c r="BL123" i="11"/>
  <c r="BM123" i="11"/>
  <c r="BN123" i="11"/>
  <c r="BO123" i="11"/>
  <c r="BP123" i="11"/>
  <c r="BQ123" i="11"/>
  <c r="BR123" i="11"/>
  <c r="BS123" i="11"/>
  <c r="BT123" i="11"/>
  <c r="BU123" i="11"/>
  <c r="BV123" i="11"/>
  <c r="BW123" i="11"/>
  <c r="BX123" i="11"/>
  <c r="BY123" i="11"/>
  <c r="BZ123" i="11"/>
  <c r="CA123" i="11"/>
  <c r="F124" i="11"/>
  <c r="G124" i="11"/>
  <c r="H124" i="11"/>
  <c r="I124" i="11"/>
  <c r="J124" i="11"/>
  <c r="K124" i="11"/>
  <c r="L124" i="11"/>
  <c r="M124" i="11"/>
  <c r="N124" i="11"/>
  <c r="O124" i="11"/>
  <c r="P124" i="11"/>
  <c r="Q124" i="11"/>
  <c r="R124" i="11"/>
  <c r="S124" i="11"/>
  <c r="T124" i="11"/>
  <c r="U124" i="11"/>
  <c r="V124" i="11"/>
  <c r="W124" i="11"/>
  <c r="X124" i="11"/>
  <c r="Y124" i="11"/>
  <c r="Z124" i="11"/>
  <c r="AA124" i="11"/>
  <c r="AB124" i="11"/>
  <c r="AC124" i="11"/>
  <c r="AD124" i="11"/>
  <c r="AE124" i="11"/>
  <c r="AF124" i="11"/>
  <c r="AG124" i="11"/>
  <c r="AH124" i="11"/>
  <c r="AI124" i="11"/>
  <c r="AJ124" i="11"/>
  <c r="AK124" i="11"/>
  <c r="AL124" i="11"/>
  <c r="AM124" i="11"/>
  <c r="AN124" i="11"/>
  <c r="AO124" i="11"/>
  <c r="AP124" i="11"/>
  <c r="AQ124" i="11"/>
  <c r="AR124" i="11"/>
  <c r="AS124" i="11"/>
  <c r="AT124" i="11"/>
  <c r="AU124" i="11"/>
  <c r="AV124" i="11"/>
  <c r="AW124" i="11"/>
  <c r="AX124" i="11"/>
  <c r="AY124" i="11"/>
  <c r="AZ124" i="11"/>
  <c r="BA124" i="11"/>
  <c r="BB124" i="11"/>
  <c r="BC124" i="11"/>
  <c r="BD124" i="11"/>
  <c r="BE124" i="11"/>
  <c r="BF124" i="11"/>
  <c r="BG124" i="11"/>
  <c r="BH124" i="11"/>
  <c r="BI124" i="11"/>
  <c r="BJ124" i="11"/>
  <c r="BK124" i="11"/>
  <c r="BL124" i="11"/>
  <c r="BM124" i="11"/>
  <c r="BN124" i="11"/>
  <c r="BO124" i="11"/>
  <c r="BP124" i="11"/>
  <c r="BQ124" i="11"/>
  <c r="BR124" i="11"/>
  <c r="BS124" i="11"/>
  <c r="BT124" i="11"/>
  <c r="BU124" i="11"/>
  <c r="BV124" i="11"/>
  <c r="BW124" i="11"/>
  <c r="BX124" i="11"/>
  <c r="BY124" i="11"/>
  <c r="BZ124" i="11"/>
  <c r="CA124" i="11"/>
  <c r="F125" i="11"/>
  <c r="G125" i="11"/>
  <c r="H125" i="11"/>
  <c r="I125" i="11"/>
  <c r="J125" i="11"/>
  <c r="K125" i="11"/>
  <c r="L125" i="11"/>
  <c r="M125" i="11"/>
  <c r="N125" i="11"/>
  <c r="O125" i="11"/>
  <c r="P125" i="11"/>
  <c r="Q125" i="11"/>
  <c r="R125" i="11"/>
  <c r="S125" i="11"/>
  <c r="T125" i="11"/>
  <c r="U125" i="11"/>
  <c r="V125" i="11"/>
  <c r="W125" i="11"/>
  <c r="X125" i="11"/>
  <c r="Y125" i="11"/>
  <c r="Z125" i="11"/>
  <c r="AA125" i="11"/>
  <c r="AB125" i="11"/>
  <c r="AC125" i="11"/>
  <c r="AD125" i="11"/>
  <c r="AE125" i="11"/>
  <c r="AF125" i="11"/>
  <c r="AG125" i="11"/>
  <c r="AH125" i="11"/>
  <c r="AI125" i="11"/>
  <c r="AJ125" i="11"/>
  <c r="AK125" i="11"/>
  <c r="AL125" i="11"/>
  <c r="AM125" i="11"/>
  <c r="AN125" i="11"/>
  <c r="AO125" i="11"/>
  <c r="AP125" i="11"/>
  <c r="AQ125" i="11"/>
  <c r="AR125" i="11"/>
  <c r="AS125" i="11"/>
  <c r="AT125" i="11"/>
  <c r="AU125" i="11"/>
  <c r="AV125" i="11"/>
  <c r="AW125" i="11"/>
  <c r="AX125" i="11"/>
  <c r="AY125" i="11"/>
  <c r="AZ125" i="11"/>
  <c r="BA125" i="11"/>
  <c r="BB125" i="11"/>
  <c r="BC125" i="11"/>
  <c r="BD125" i="11"/>
  <c r="BE125" i="11"/>
  <c r="BF125" i="11"/>
  <c r="BG125" i="11"/>
  <c r="BH125" i="11"/>
  <c r="BI125" i="11"/>
  <c r="BJ125" i="11"/>
  <c r="BK125" i="11"/>
  <c r="BL125" i="11"/>
  <c r="BM125" i="11"/>
  <c r="BN125" i="11"/>
  <c r="BO125" i="11"/>
  <c r="BP125" i="11"/>
  <c r="BQ125" i="11"/>
  <c r="BR125" i="11"/>
  <c r="BS125" i="11"/>
  <c r="BT125" i="11"/>
  <c r="BU125" i="11"/>
  <c r="BV125" i="11"/>
  <c r="BW125" i="11"/>
  <c r="BX125" i="11"/>
  <c r="BY125" i="11"/>
  <c r="BZ125" i="11"/>
  <c r="CA125" i="11"/>
  <c r="F126" i="11"/>
  <c r="G126" i="11"/>
  <c r="H126" i="11"/>
  <c r="I126" i="11"/>
  <c r="J126" i="11"/>
  <c r="K126" i="11"/>
  <c r="L126" i="11"/>
  <c r="M126" i="11"/>
  <c r="N126" i="11"/>
  <c r="O126" i="11"/>
  <c r="P126" i="11"/>
  <c r="Q126" i="11"/>
  <c r="R126" i="11"/>
  <c r="S126" i="11"/>
  <c r="T126" i="11"/>
  <c r="U126" i="11"/>
  <c r="V126" i="11"/>
  <c r="W126" i="11"/>
  <c r="X126" i="11"/>
  <c r="Y126" i="11"/>
  <c r="Z126" i="11"/>
  <c r="AA126" i="11"/>
  <c r="AB126" i="11"/>
  <c r="AC126" i="11"/>
  <c r="AD126" i="11"/>
  <c r="AE126" i="11"/>
  <c r="AF126" i="11"/>
  <c r="AG126" i="11"/>
  <c r="AH126" i="11"/>
  <c r="AI126" i="11"/>
  <c r="AJ126" i="11"/>
  <c r="AK126" i="11"/>
  <c r="AL126" i="11"/>
  <c r="AM126" i="11"/>
  <c r="AN126" i="11"/>
  <c r="AO126" i="11"/>
  <c r="AP126" i="11"/>
  <c r="AQ126" i="11"/>
  <c r="AR126" i="11"/>
  <c r="AS126" i="11"/>
  <c r="AT126" i="11"/>
  <c r="AU126" i="11"/>
  <c r="AV126" i="11"/>
  <c r="AW126" i="11"/>
  <c r="AX126" i="11"/>
  <c r="AY126" i="11"/>
  <c r="AZ126" i="11"/>
  <c r="BA126" i="11"/>
  <c r="BB126" i="11"/>
  <c r="BC126" i="11"/>
  <c r="BD126" i="11"/>
  <c r="BE126" i="11"/>
  <c r="BF126" i="11"/>
  <c r="BG126" i="11"/>
  <c r="BH126" i="11"/>
  <c r="BI126" i="11"/>
  <c r="BJ126" i="11"/>
  <c r="BK126" i="11"/>
  <c r="BL126" i="11"/>
  <c r="BM126" i="11"/>
  <c r="BN126" i="11"/>
  <c r="BO126" i="11"/>
  <c r="BP126" i="11"/>
  <c r="BQ126" i="11"/>
  <c r="BR126" i="11"/>
  <c r="BS126" i="11"/>
  <c r="BT126" i="11"/>
  <c r="BU126" i="11"/>
  <c r="BV126" i="11"/>
  <c r="BW126" i="11"/>
  <c r="BX126" i="11"/>
  <c r="BY126" i="11"/>
  <c r="BZ126" i="11"/>
  <c r="CA126" i="11"/>
  <c r="F127" i="11"/>
  <c r="G127" i="11"/>
  <c r="H127" i="11"/>
  <c r="I127" i="11"/>
  <c r="J127" i="11"/>
  <c r="K127" i="11"/>
  <c r="L127" i="11"/>
  <c r="M127" i="11"/>
  <c r="N127" i="11"/>
  <c r="O127" i="11"/>
  <c r="P127" i="11"/>
  <c r="Q127" i="11"/>
  <c r="R127" i="11"/>
  <c r="S127" i="11"/>
  <c r="T127" i="11"/>
  <c r="U127" i="11"/>
  <c r="V127" i="11"/>
  <c r="W127" i="11"/>
  <c r="X127" i="11"/>
  <c r="Y127" i="11"/>
  <c r="Z127" i="11"/>
  <c r="AA127" i="11"/>
  <c r="AB127" i="11"/>
  <c r="AC127" i="11"/>
  <c r="AD127" i="11"/>
  <c r="AE127" i="11"/>
  <c r="AF127" i="11"/>
  <c r="AG127" i="11"/>
  <c r="AH127" i="11"/>
  <c r="AI127" i="11"/>
  <c r="AJ127" i="11"/>
  <c r="AK127" i="11"/>
  <c r="AL127" i="11"/>
  <c r="AM127" i="11"/>
  <c r="AN127" i="11"/>
  <c r="AO127" i="11"/>
  <c r="AP127" i="11"/>
  <c r="AQ127" i="11"/>
  <c r="AR127" i="11"/>
  <c r="AS127" i="11"/>
  <c r="AT127" i="11"/>
  <c r="AU127" i="11"/>
  <c r="AV127" i="11"/>
  <c r="AW127" i="11"/>
  <c r="AX127" i="11"/>
  <c r="AY127" i="11"/>
  <c r="AZ127" i="11"/>
  <c r="BA127" i="11"/>
  <c r="BB127" i="11"/>
  <c r="BC127" i="11"/>
  <c r="BD127" i="11"/>
  <c r="BE127" i="11"/>
  <c r="BF127" i="11"/>
  <c r="BG127" i="11"/>
  <c r="BH127" i="11"/>
  <c r="BI127" i="11"/>
  <c r="BJ127" i="11"/>
  <c r="BK127" i="11"/>
  <c r="BL127" i="11"/>
  <c r="BM127" i="11"/>
  <c r="BN127" i="11"/>
  <c r="BO127" i="11"/>
  <c r="BP127" i="11"/>
  <c r="BQ127" i="11"/>
  <c r="BR127" i="11"/>
  <c r="BS127" i="11"/>
  <c r="BT127" i="11"/>
  <c r="BU127" i="11"/>
  <c r="BV127" i="11"/>
  <c r="BW127" i="11"/>
  <c r="BX127" i="11"/>
  <c r="BY127" i="11"/>
  <c r="BZ127" i="11"/>
  <c r="CA127" i="11"/>
  <c r="F128" i="11"/>
  <c r="G128" i="11"/>
  <c r="H128" i="11"/>
  <c r="I128" i="11"/>
  <c r="J128" i="11"/>
  <c r="K128" i="11"/>
  <c r="L128" i="11"/>
  <c r="M128" i="11"/>
  <c r="N128" i="11"/>
  <c r="O128" i="11"/>
  <c r="P128" i="11"/>
  <c r="Q128" i="11"/>
  <c r="R128" i="11"/>
  <c r="S128" i="11"/>
  <c r="T128" i="11"/>
  <c r="U128" i="11"/>
  <c r="V128" i="11"/>
  <c r="W128" i="11"/>
  <c r="X128" i="11"/>
  <c r="Y128" i="11"/>
  <c r="Z128" i="11"/>
  <c r="AA128" i="11"/>
  <c r="AB128" i="11"/>
  <c r="AC128" i="11"/>
  <c r="AD128" i="11"/>
  <c r="AE128" i="11"/>
  <c r="AF128" i="11"/>
  <c r="AG128" i="11"/>
  <c r="AH128" i="11"/>
  <c r="AI128" i="11"/>
  <c r="AJ128" i="11"/>
  <c r="AK128" i="11"/>
  <c r="AL128" i="11"/>
  <c r="AM128" i="11"/>
  <c r="AN128" i="11"/>
  <c r="AO128" i="11"/>
  <c r="AP128" i="11"/>
  <c r="AQ128" i="11"/>
  <c r="AR128" i="11"/>
  <c r="AS128" i="11"/>
  <c r="AT128" i="11"/>
  <c r="AU128" i="11"/>
  <c r="AV128" i="11"/>
  <c r="AW128" i="11"/>
  <c r="AX128" i="11"/>
  <c r="AY128" i="11"/>
  <c r="AZ128" i="11"/>
  <c r="BA128" i="11"/>
  <c r="BB128" i="11"/>
  <c r="BC128" i="11"/>
  <c r="BD128" i="11"/>
  <c r="BE128" i="11"/>
  <c r="BF128" i="11"/>
  <c r="BG128" i="11"/>
  <c r="BH128" i="11"/>
  <c r="BI128" i="11"/>
  <c r="BJ128" i="11"/>
  <c r="BK128" i="11"/>
  <c r="BL128" i="11"/>
  <c r="BM128" i="11"/>
  <c r="BN128" i="11"/>
  <c r="BO128" i="11"/>
  <c r="BP128" i="11"/>
  <c r="BQ128" i="11"/>
  <c r="BR128" i="11"/>
  <c r="BS128" i="11"/>
  <c r="BT128" i="11"/>
  <c r="BU128" i="11"/>
  <c r="BV128" i="11"/>
  <c r="BW128" i="11"/>
  <c r="BX128" i="11"/>
  <c r="BY128" i="11"/>
  <c r="BZ128" i="11"/>
  <c r="CA128" i="11"/>
  <c r="F129" i="11"/>
  <c r="G129" i="11"/>
  <c r="H129" i="11"/>
  <c r="I129" i="11"/>
  <c r="J129" i="11"/>
  <c r="K129" i="11"/>
  <c r="L129" i="11"/>
  <c r="M129" i="11"/>
  <c r="N129" i="11"/>
  <c r="O129" i="11"/>
  <c r="P129" i="11"/>
  <c r="Q129" i="11"/>
  <c r="R129" i="11"/>
  <c r="S129" i="11"/>
  <c r="T129" i="11"/>
  <c r="U129" i="11"/>
  <c r="V129" i="11"/>
  <c r="W129" i="11"/>
  <c r="X129" i="11"/>
  <c r="Y129" i="11"/>
  <c r="Z129" i="11"/>
  <c r="AA129" i="11"/>
  <c r="AB129" i="11"/>
  <c r="AC129" i="11"/>
  <c r="AD129" i="11"/>
  <c r="AE129" i="11"/>
  <c r="AF129" i="11"/>
  <c r="AG129" i="11"/>
  <c r="AH129" i="11"/>
  <c r="AI129" i="11"/>
  <c r="AJ129" i="11"/>
  <c r="AK129" i="11"/>
  <c r="AL129" i="11"/>
  <c r="AM129" i="11"/>
  <c r="AN129" i="11"/>
  <c r="AO129" i="11"/>
  <c r="AP129" i="11"/>
  <c r="AQ129" i="11"/>
  <c r="AR129" i="11"/>
  <c r="AS129" i="11"/>
  <c r="AT129" i="11"/>
  <c r="AU129" i="11"/>
  <c r="AV129" i="11"/>
  <c r="AW129" i="11"/>
  <c r="AX129" i="11"/>
  <c r="AY129" i="11"/>
  <c r="AZ129" i="11"/>
  <c r="BA129" i="11"/>
  <c r="BB129" i="11"/>
  <c r="BC129" i="11"/>
  <c r="BD129" i="11"/>
  <c r="BE129" i="11"/>
  <c r="BF129" i="11"/>
  <c r="BG129" i="11"/>
  <c r="BH129" i="11"/>
  <c r="BI129" i="11"/>
  <c r="BJ129" i="11"/>
  <c r="BK129" i="11"/>
  <c r="BL129" i="11"/>
  <c r="BM129" i="11"/>
  <c r="BN129" i="11"/>
  <c r="BO129" i="11"/>
  <c r="BP129" i="11"/>
  <c r="BQ129" i="11"/>
  <c r="BR129" i="11"/>
  <c r="BS129" i="11"/>
  <c r="BT129" i="11"/>
  <c r="BU129" i="11"/>
  <c r="BV129" i="11"/>
  <c r="BW129" i="11"/>
  <c r="BX129" i="11"/>
  <c r="BY129" i="11"/>
  <c r="BZ129" i="11"/>
  <c r="CA129" i="11"/>
  <c r="F130" i="11"/>
  <c r="G130" i="11"/>
  <c r="H130" i="11"/>
  <c r="I130" i="11"/>
  <c r="J130" i="11"/>
  <c r="K130" i="11"/>
  <c r="L130" i="11"/>
  <c r="M130" i="11"/>
  <c r="N130" i="11"/>
  <c r="O130" i="11"/>
  <c r="P130" i="11"/>
  <c r="Q130" i="11"/>
  <c r="R130" i="11"/>
  <c r="S130" i="11"/>
  <c r="T130" i="11"/>
  <c r="U130" i="11"/>
  <c r="V130" i="11"/>
  <c r="W130" i="11"/>
  <c r="X130" i="11"/>
  <c r="Y130" i="11"/>
  <c r="Z130" i="11"/>
  <c r="AA130" i="11"/>
  <c r="AB130" i="11"/>
  <c r="AC130" i="11"/>
  <c r="AD130" i="11"/>
  <c r="AE130" i="11"/>
  <c r="AF130" i="11"/>
  <c r="AG130" i="11"/>
  <c r="AH130" i="11"/>
  <c r="AI130" i="11"/>
  <c r="AJ130" i="11"/>
  <c r="AK130" i="11"/>
  <c r="AL130" i="11"/>
  <c r="AM130" i="11"/>
  <c r="AN130" i="11"/>
  <c r="AO130" i="11"/>
  <c r="AP130" i="11"/>
  <c r="AQ130" i="11"/>
  <c r="AR130" i="11"/>
  <c r="AS130" i="11"/>
  <c r="AT130" i="11"/>
  <c r="AU130" i="11"/>
  <c r="AV130" i="11"/>
  <c r="AW130" i="11"/>
  <c r="AX130" i="11"/>
  <c r="AY130" i="11"/>
  <c r="AZ130" i="11"/>
  <c r="BA130" i="11"/>
  <c r="BB130" i="11"/>
  <c r="BC130" i="11"/>
  <c r="BD130" i="11"/>
  <c r="BE130" i="11"/>
  <c r="BF130" i="11"/>
  <c r="BG130" i="11"/>
  <c r="BH130" i="11"/>
  <c r="BI130" i="11"/>
  <c r="BJ130" i="11"/>
  <c r="BK130" i="11"/>
  <c r="BL130" i="11"/>
  <c r="BM130" i="11"/>
  <c r="BN130" i="11"/>
  <c r="BO130" i="11"/>
  <c r="BP130" i="11"/>
  <c r="BQ130" i="11"/>
  <c r="BR130" i="11"/>
  <c r="BS130" i="11"/>
  <c r="BT130" i="11"/>
  <c r="BU130" i="11"/>
  <c r="BV130" i="11"/>
  <c r="BW130" i="11"/>
  <c r="BX130" i="11"/>
  <c r="BY130" i="11"/>
  <c r="BZ130" i="11"/>
  <c r="CA130" i="11"/>
  <c r="F131" i="11"/>
  <c r="G131" i="11"/>
  <c r="H131" i="11"/>
  <c r="I131" i="11"/>
  <c r="J131" i="11"/>
  <c r="K131" i="11"/>
  <c r="L131" i="11"/>
  <c r="M131" i="11"/>
  <c r="N131" i="11"/>
  <c r="O131" i="11"/>
  <c r="P131" i="11"/>
  <c r="Q131" i="11"/>
  <c r="R131" i="11"/>
  <c r="S131" i="11"/>
  <c r="T131" i="11"/>
  <c r="U131" i="11"/>
  <c r="V131" i="11"/>
  <c r="W131" i="11"/>
  <c r="X131" i="11"/>
  <c r="Y131" i="11"/>
  <c r="Z131" i="11"/>
  <c r="AA131" i="11"/>
  <c r="AB131" i="11"/>
  <c r="AC131" i="11"/>
  <c r="AD131" i="11"/>
  <c r="AE131" i="11"/>
  <c r="AF131" i="11"/>
  <c r="AG131" i="11"/>
  <c r="AH131" i="11"/>
  <c r="AI131" i="11"/>
  <c r="AJ131" i="11"/>
  <c r="AK131" i="11"/>
  <c r="AL131" i="11"/>
  <c r="AM131" i="11"/>
  <c r="AN131" i="11"/>
  <c r="AO131" i="11"/>
  <c r="AP131" i="11"/>
  <c r="AQ131" i="11"/>
  <c r="AR131" i="11"/>
  <c r="AS131" i="11"/>
  <c r="AT131" i="11"/>
  <c r="AU131" i="11"/>
  <c r="AV131" i="11"/>
  <c r="AW131" i="11"/>
  <c r="AX131" i="11"/>
  <c r="AY131" i="11"/>
  <c r="AZ131" i="11"/>
  <c r="BA131" i="11"/>
  <c r="BB131" i="11"/>
  <c r="BC131" i="11"/>
  <c r="BD131" i="11"/>
  <c r="BE131" i="11"/>
  <c r="BF131" i="11"/>
  <c r="BG131" i="11"/>
  <c r="BH131" i="11"/>
  <c r="BI131" i="11"/>
  <c r="BJ131" i="11"/>
  <c r="BK131" i="11"/>
  <c r="BL131" i="11"/>
  <c r="BM131" i="11"/>
  <c r="BN131" i="11"/>
  <c r="BO131" i="11"/>
  <c r="BP131" i="11"/>
  <c r="BQ131" i="11"/>
  <c r="BR131" i="11"/>
  <c r="BS131" i="11"/>
  <c r="BT131" i="11"/>
  <c r="BU131" i="11"/>
  <c r="BV131" i="11"/>
  <c r="BW131" i="11"/>
  <c r="BX131" i="11"/>
  <c r="BY131" i="11"/>
  <c r="BZ131" i="11"/>
  <c r="CA131" i="11"/>
  <c r="F132" i="11"/>
  <c r="G132" i="11"/>
  <c r="H132" i="11"/>
  <c r="I132" i="11"/>
  <c r="J132" i="11"/>
  <c r="K132" i="11"/>
  <c r="L132" i="11"/>
  <c r="M132" i="11"/>
  <c r="N132" i="11"/>
  <c r="O132" i="11"/>
  <c r="P132" i="11"/>
  <c r="Q132" i="11"/>
  <c r="R132" i="11"/>
  <c r="S132" i="11"/>
  <c r="T132" i="11"/>
  <c r="U132" i="11"/>
  <c r="V132" i="11"/>
  <c r="W132" i="11"/>
  <c r="X132" i="11"/>
  <c r="Y132" i="11"/>
  <c r="Z132" i="11"/>
  <c r="AA132" i="11"/>
  <c r="AB132" i="11"/>
  <c r="AC132" i="11"/>
  <c r="AD132" i="11"/>
  <c r="AE132" i="11"/>
  <c r="AF132" i="11"/>
  <c r="AG132" i="11"/>
  <c r="AH132" i="11"/>
  <c r="AI132" i="11"/>
  <c r="AJ132" i="11"/>
  <c r="AK132" i="11"/>
  <c r="AL132" i="11"/>
  <c r="AM132" i="11"/>
  <c r="AN132" i="11"/>
  <c r="AO132" i="11"/>
  <c r="AP132" i="11"/>
  <c r="AQ132" i="11"/>
  <c r="AR132" i="11"/>
  <c r="AS132" i="11"/>
  <c r="AT132" i="11"/>
  <c r="AU132" i="11"/>
  <c r="AV132" i="11"/>
  <c r="AW132" i="11"/>
  <c r="AX132" i="11"/>
  <c r="AY132" i="11"/>
  <c r="AZ132" i="11"/>
  <c r="BA132" i="11"/>
  <c r="BB132" i="11"/>
  <c r="BC132" i="11"/>
  <c r="BD132" i="11"/>
  <c r="BE132" i="11"/>
  <c r="BF132" i="11"/>
  <c r="BG132" i="11"/>
  <c r="BH132" i="11"/>
  <c r="BI132" i="11"/>
  <c r="BJ132" i="11"/>
  <c r="BK132" i="11"/>
  <c r="BL132" i="11"/>
  <c r="BM132" i="11"/>
  <c r="BN132" i="11"/>
  <c r="BO132" i="11"/>
  <c r="BP132" i="11"/>
  <c r="BQ132" i="11"/>
  <c r="BR132" i="11"/>
  <c r="BS132" i="11"/>
  <c r="BT132" i="11"/>
  <c r="BU132" i="11"/>
  <c r="BV132" i="11"/>
  <c r="BW132" i="11"/>
  <c r="BX132" i="11"/>
  <c r="BY132" i="11"/>
  <c r="BZ132" i="11"/>
  <c r="CA132" i="11"/>
  <c r="F133" i="11"/>
  <c r="G133" i="11"/>
  <c r="H133" i="11"/>
  <c r="I133" i="11"/>
  <c r="J133" i="11"/>
  <c r="K133" i="11"/>
  <c r="L133" i="11"/>
  <c r="M133" i="11"/>
  <c r="N133" i="11"/>
  <c r="O133" i="11"/>
  <c r="P133" i="11"/>
  <c r="Q133" i="11"/>
  <c r="R133" i="11"/>
  <c r="S133" i="11"/>
  <c r="T133" i="11"/>
  <c r="U133" i="11"/>
  <c r="V133" i="11"/>
  <c r="W133" i="11"/>
  <c r="X133" i="11"/>
  <c r="Y133" i="11"/>
  <c r="Z133" i="11"/>
  <c r="AA133" i="11"/>
  <c r="AB133" i="11"/>
  <c r="AC133" i="11"/>
  <c r="AD133" i="11"/>
  <c r="AE133" i="11"/>
  <c r="AF133" i="11"/>
  <c r="AG133" i="11"/>
  <c r="AH133" i="11"/>
  <c r="AI133" i="11"/>
  <c r="AJ133" i="11"/>
  <c r="AK133" i="11"/>
  <c r="AL133" i="11"/>
  <c r="AM133" i="11"/>
  <c r="AN133" i="11"/>
  <c r="AO133" i="11"/>
  <c r="AP133" i="11"/>
  <c r="AQ133" i="11"/>
  <c r="AR133" i="11"/>
  <c r="AS133" i="11"/>
  <c r="AT133" i="11"/>
  <c r="AU133" i="11"/>
  <c r="AV133" i="11"/>
  <c r="AW133" i="11"/>
  <c r="AX133" i="11"/>
  <c r="AY133" i="11"/>
  <c r="AZ133" i="11"/>
  <c r="BA133" i="11"/>
  <c r="BB133" i="11"/>
  <c r="BC133" i="11"/>
  <c r="BD133" i="11"/>
  <c r="BE133" i="11"/>
  <c r="BF133" i="11"/>
  <c r="BG133" i="11"/>
  <c r="BH133" i="11"/>
  <c r="BI133" i="11"/>
  <c r="BJ133" i="11"/>
  <c r="BK133" i="11"/>
  <c r="BL133" i="11"/>
  <c r="BM133" i="11"/>
  <c r="BN133" i="11"/>
  <c r="BO133" i="11"/>
  <c r="BP133" i="11"/>
  <c r="BQ133" i="11"/>
  <c r="BR133" i="11"/>
  <c r="BS133" i="11"/>
  <c r="BT133" i="11"/>
  <c r="BU133" i="11"/>
  <c r="BV133" i="11"/>
  <c r="BW133" i="11"/>
  <c r="BX133" i="11"/>
  <c r="BY133" i="11"/>
  <c r="BZ133" i="11"/>
  <c r="CA133" i="11"/>
  <c r="F134" i="11"/>
  <c r="G134" i="11"/>
  <c r="H134" i="11"/>
  <c r="I134" i="11"/>
  <c r="J134" i="11"/>
  <c r="K134" i="11"/>
  <c r="L134" i="11"/>
  <c r="M134" i="11"/>
  <c r="N134" i="11"/>
  <c r="O134" i="11"/>
  <c r="P134" i="11"/>
  <c r="Q134" i="11"/>
  <c r="R134" i="11"/>
  <c r="S134" i="11"/>
  <c r="T134" i="11"/>
  <c r="U134" i="11"/>
  <c r="V134" i="11"/>
  <c r="W134" i="11"/>
  <c r="X134" i="11"/>
  <c r="Y134" i="11"/>
  <c r="Z134" i="11"/>
  <c r="AA134" i="11"/>
  <c r="AB134" i="11"/>
  <c r="AC134" i="11"/>
  <c r="AD134" i="11"/>
  <c r="AE134" i="11"/>
  <c r="AF134" i="11"/>
  <c r="AG134" i="11"/>
  <c r="AH134" i="11"/>
  <c r="AI134" i="11"/>
  <c r="AJ134" i="11"/>
  <c r="AK134" i="11"/>
  <c r="AL134" i="11"/>
  <c r="AM134" i="11"/>
  <c r="AN134" i="11"/>
  <c r="AO134" i="11"/>
  <c r="AP134" i="11"/>
  <c r="AQ134" i="11"/>
  <c r="AR134" i="11"/>
  <c r="AS134" i="11"/>
  <c r="AT134" i="11"/>
  <c r="AU134" i="11"/>
  <c r="AV134" i="11"/>
  <c r="AW134" i="11"/>
  <c r="AX134" i="11"/>
  <c r="AY134" i="11"/>
  <c r="AZ134" i="11"/>
  <c r="BA134" i="11"/>
  <c r="BB134" i="11"/>
  <c r="BC134" i="11"/>
  <c r="BD134" i="11"/>
  <c r="BE134" i="11"/>
  <c r="BF134" i="11"/>
  <c r="BG134" i="11"/>
  <c r="BH134" i="11"/>
  <c r="BI134" i="11"/>
  <c r="BJ134" i="11"/>
  <c r="BK134" i="11"/>
  <c r="BL134" i="11"/>
  <c r="BM134" i="11"/>
  <c r="BN134" i="11"/>
  <c r="BO134" i="11"/>
  <c r="BP134" i="11"/>
  <c r="BQ134" i="11"/>
  <c r="BR134" i="11"/>
  <c r="BS134" i="11"/>
  <c r="BT134" i="11"/>
  <c r="BU134" i="11"/>
  <c r="BV134" i="11"/>
  <c r="BW134" i="11"/>
  <c r="BX134" i="11"/>
  <c r="BY134" i="11"/>
  <c r="BZ134" i="11"/>
  <c r="CA134" i="11"/>
  <c r="F135" i="11"/>
  <c r="G135" i="11"/>
  <c r="H135" i="11"/>
  <c r="I135" i="11"/>
  <c r="J135" i="11"/>
  <c r="K135" i="11"/>
  <c r="L135" i="11"/>
  <c r="M135" i="11"/>
  <c r="N135" i="11"/>
  <c r="O135" i="11"/>
  <c r="P135" i="11"/>
  <c r="Q135" i="11"/>
  <c r="R135" i="11"/>
  <c r="S135" i="11"/>
  <c r="T135" i="11"/>
  <c r="U135" i="11"/>
  <c r="V135" i="11"/>
  <c r="W135" i="11"/>
  <c r="X135" i="11"/>
  <c r="Y135" i="11"/>
  <c r="Z135" i="11"/>
  <c r="AA135" i="11"/>
  <c r="AB135" i="11"/>
  <c r="AC135" i="11"/>
  <c r="AD135" i="11"/>
  <c r="AE135" i="11"/>
  <c r="AF135" i="11"/>
  <c r="AG135" i="11"/>
  <c r="AH135" i="11"/>
  <c r="AI135" i="11"/>
  <c r="AJ135" i="11"/>
  <c r="AK135" i="11"/>
  <c r="AL135" i="11"/>
  <c r="AM135" i="11"/>
  <c r="AN135" i="11"/>
  <c r="AO135" i="11"/>
  <c r="AP135" i="11"/>
  <c r="AQ135" i="11"/>
  <c r="AR135" i="11"/>
  <c r="AS135" i="11"/>
  <c r="AT135" i="11"/>
  <c r="AU135" i="11"/>
  <c r="AV135" i="11"/>
  <c r="AW135" i="11"/>
  <c r="AX135" i="11"/>
  <c r="AY135" i="11"/>
  <c r="AZ135" i="11"/>
  <c r="BA135" i="11"/>
  <c r="BB135" i="11"/>
  <c r="BC135" i="11"/>
  <c r="BD135" i="11"/>
  <c r="BE135" i="11"/>
  <c r="BF135" i="11"/>
  <c r="BG135" i="11"/>
  <c r="BH135" i="11"/>
  <c r="BI135" i="11"/>
  <c r="BJ135" i="11"/>
  <c r="BK135" i="11"/>
  <c r="BL135" i="11"/>
  <c r="BM135" i="11"/>
  <c r="BN135" i="11"/>
  <c r="BO135" i="11"/>
  <c r="BP135" i="11"/>
  <c r="BQ135" i="11"/>
  <c r="BR135" i="11"/>
  <c r="BS135" i="11"/>
  <c r="BT135" i="11"/>
  <c r="BU135" i="11"/>
  <c r="BV135" i="11"/>
  <c r="BW135" i="11"/>
  <c r="BX135" i="11"/>
  <c r="BY135" i="11"/>
  <c r="BZ135" i="11"/>
  <c r="CA135" i="11"/>
  <c r="F136" i="11"/>
  <c r="G136" i="11"/>
  <c r="H136" i="11"/>
  <c r="I136" i="11"/>
  <c r="J136" i="11"/>
  <c r="K136" i="11"/>
  <c r="L136" i="11"/>
  <c r="M136" i="11"/>
  <c r="N136" i="11"/>
  <c r="O136" i="11"/>
  <c r="P136" i="11"/>
  <c r="Q136" i="11"/>
  <c r="R136" i="11"/>
  <c r="S136" i="11"/>
  <c r="T136" i="11"/>
  <c r="U136" i="11"/>
  <c r="V136" i="11"/>
  <c r="W136" i="11"/>
  <c r="X136" i="11"/>
  <c r="Y136" i="11"/>
  <c r="Z136" i="11"/>
  <c r="AA136" i="11"/>
  <c r="AB136" i="11"/>
  <c r="AC136" i="11"/>
  <c r="AD136" i="11"/>
  <c r="AE136" i="11"/>
  <c r="AF136" i="11"/>
  <c r="AG136" i="11"/>
  <c r="AH136" i="11"/>
  <c r="AI136" i="11"/>
  <c r="AJ136" i="11"/>
  <c r="AK136" i="11"/>
  <c r="AL136" i="11"/>
  <c r="AM136" i="11"/>
  <c r="AN136" i="11"/>
  <c r="AO136" i="11"/>
  <c r="AP136" i="11"/>
  <c r="AQ136" i="11"/>
  <c r="AR136" i="11"/>
  <c r="AS136" i="11"/>
  <c r="AT136" i="11"/>
  <c r="AU136" i="11"/>
  <c r="AV136" i="11"/>
  <c r="AW136" i="11"/>
  <c r="AX136" i="11"/>
  <c r="AY136" i="11"/>
  <c r="AZ136" i="11"/>
  <c r="BA136" i="11"/>
  <c r="BB136" i="11"/>
  <c r="BC136" i="11"/>
  <c r="BD136" i="11"/>
  <c r="BE136" i="11"/>
  <c r="BF136" i="11"/>
  <c r="BG136" i="11"/>
  <c r="BH136" i="11"/>
  <c r="BI136" i="11"/>
  <c r="BJ136" i="11"/>
  <c r="BK136" i="11"/>
  <c r="BL136" i="11"/>
  <c r="BM136" i="11"/>
  <c r="BN136" i="11"/>
  <c r="BO136" i="11"/>
  <c r="BP136" i="11"/>
  <c r="BQ136" i="11"/>
  <c r="BR136" i="11"/>
  <c r="BS136" i="11"/>
  <c r="BT136" i="11"/>
  <c r="BU136" i="11"/>
  <c r="BV136" i="11"/>
  <c r="BW136" i="11"/>
  <c r="BX136" i="11"/>
  <c r="BY136" i="11"/>
  <c r="BZ136" i="11"/>
  <c r="CA136" i="11"/>
  <c r="F137" i="11"/>
  <c r="G137" i="11"/>
  <c r="H137" i="11"/>
  <c r="I137" i="11"/>
  <c r="J137" i="11"/>
  <c r="K137" i="11"/>
  <c r="L137" i="11"/>
  <c r="M137" i="11"/>
  <c r="N137" i="11"/>
  <c r="O137" i="11"/>
  <c r="P137" i="11"/>
  <c r="Q137" i="11"/>
  <c r="R137" i="11"/>
  <c r="S137" i="11"/>
  <c r="T137" i="11"/>
  <c r="U137" i="11"/>
  <c r="V137" i="11"/>
  <c r="W137" i="11"/>
  <c r="X137" i="11"/>
  <c r="Y137" i="11"/>
  <c r="Z137" i="11"/>
  <c r="AA137" i="11"/>
  <c r="AB137" i="11"/>
  <c r="AC137" i="11"/>
  <c r="AD137" i="11"/>
  <c r="AE137" i="11"/>
  <c r="AF137" i="11"/>
  <c r="AG137" i="11"/>
  <c r="AH137" i="11"/>
  <c r="AI137" i="11"/>
  <c r="AJ137" i="11"/>
  <c r="AK137" i="11"/>
  <c r="AL137" i="11"/>
  <c r="AM137" i="11"/>
  <c r="AN137" i="11"/>
  <c r="AO137" i="11"/>
  <c r="AP137" i="11"/>
  <c r="AQ137" i="11"/>
  <c r="AR137" i="11"/>
  <c r="AS137" i="11"/>
  <c r="AT137" i="11"/>
  <c r="AU137" i="11"/>
  <c r="AV137" i="11"/>
  <c r="AW137" i="11"/>
  <c r="AX137" i="11"/>
  <c r="AY137" i="11"/>
  <c r="AZ137" i="11"/>
  <c r="BA137" i="11"/>
  <c r="BB137" i="11"/>
  <c r="BC137" i="11"/>
  <c r="BD137" i="11"/>
  <c r="BE137" i="11"/>
  <c r="BF137" i="11"/>
  <c r="BG137" i="11"/>
  <c r="BH137" i="11"/>
  <c r="BI137" i="11"/>
  <c r="BJ137" i="11"/>
  <c r="BK137" i="11"/>
  <c r="BL137" i="11"/>
  <c r="BM137" i="11"/>
  <c r="BN137" i="11"/>
  <c r="BO137" i="11"/>
  <c r="BP137" i="11"/>
  <c r="BQ137" i="11"/>
  <c r="BR137" i="11"/>
  <c r="BS137" i="11"/>
  <c r="BT137" i="11"/>
  <c r="BU137" i="11"/>
  <c r="BV137" i="11"/>
  <c r="BW137" i="11"/>
  <c r="BX137" i="11"/>
  <c r="BY137" i="11"/>
  <c r="BZ137" i="11"/>
  <c r="CA137" i="11"/>
  <c r="F138" i="11"/>
  <c r="G138" i="11"/>
  <c r="H138" i="11"/>
  <c r="I138" i="11"/>
  <c r="J138" i="11"/>
  <c r="K138" i="11"/>
  <c r="L138" i="11"/>
  <c r="M138" i="11"/>
  <c r="N138" i="11"/>
  <c r="O138" i="11"/>
  <c r="P138" i="11"/>
  <c r="Q138" i="11"/>
  <c r="R138" i="11"/>
  <c r="S138" i="11"/>
  <c r="T138" i="11"/>
  <c r="U138" i="11"/>
  <c r="V138" i="11"/>
  <c r="W138" i="11"/>
  <c r="X138" i="11"/>
  <c r="Y138" i="11"/>
  <c r="Z138" i="11"/>
  <c r="AA138" i="11"/>
  <c r="AB138" i="11"/>
  <c r="AC138" i="11"/>
  <c r="AD138" i="11"/>
  <c r="AE138" i="11"/>
  <c r="AF138" i="11"/>
  <c r="AG138" i="11"/>
  <c r="AH138" i="11"/>
  <c r="AI138" i="11"/>
  <c r="AJ138" i="11"/>
  <c r="AK138" i="11"/>
  <c r="AL138" i="11"/>
  <c r="AM138" i="11"/>
  <c r="AN138" i="11"/>
  <c r="AO138" i="11"/>
  <c r="AP138" i="11"/>
  <c r="AQ138" i="11"/>
  <c r="AR138" i="11"/>
  <c r="AS138" i="11"/>
  <c r="AT138" i="11"/>
  <c r="AU138" i="11"/>
  <c r="AV138" i="11"/>
  <c r="AW138" i="11"/>
  <c r="AX138" i="11"/>
  <c r="AY138" i="11"/>
  <c r="AZ138" i="11"/>
  <c r="BA138" i="11"/>
  <c r="BB138" i="11"/>
  <c r="BC138" i="11"/>
  <c r="BD138" i="11"/>
  <c r="BE138" i="11"/>
  <c r="BF138" i="11"/>
  <c r="BG138" i="11"/>
  <c r="BH138" i="11"/>
  <c r="BI138" i="11"/>
  <c r="BJ138" i="11"/>
  <c r="BK138" i="11"/>
  <c r="BL138" i="11"/>
  <c r="BM138" i="11"/>
  <c r="BN138" i="11"/>
  <c r="BO138" i="11"/>
  <c r="BP138" i="11"/>
  <c r="BQ138" i="11"/>
  <c r="BR138" i="11"/>
  <c r="BS138" i="11"/>
  <c r="BT138" i="11"/>
  <c r="BU138" i="11"/>
  <c r="BV138" i="11"/>
  <c r="BW138" i="11"/>
  <c r="BX138" i="11"/>
  <c r="BY138" i="11"/>
  <c r="BZ138" i="11"/>
  <c r="CA138" i="11"/>
  <c r="F139" i="11"/>
  <c r="G139" i="11"/>
  <c r="H139" i="11"/>
  <c r="I139" i="11"/>
  <c r="J139" i="11"/>
  <c r="K139" i="11"/>
  <c r="L139" i="11"/>
  <c r="M139" i="11"/>
  <c r="N139" i="11"/>
  <c r="O139" i="11"/>
  <c r="P139" i="11"/>
  <c r="Q139" i="11"/>
  <c r="R139" i="11"/>
  <c r="S139" i="11"/>
  <c r="T139" i="11"/>
  <c r="U139" i="11"/>
  <c r="V139" i="11"/>
  <c r="W139" i="11"/>
  <c r="X139" i="11"/>
  <c r="Y139" i="11"/>
  <c r="Z139" i="11"/>
  <c r="AA139" i="11"/>
  <c r="AB139" i="11"/>
  <c r="AC139" i="11"/>
  <c r="AD139" i="11"/>
  <c r="AE139" i="11"/>
  <c r="AF139" i="11"/>
  <c r="AG139" i="11"/>
  <c r="AH139" i="11"/>
  <c r="AI139" i="11"/>
  <c r="AJ139" i="11"/>
  <c r="AK139" i="11"/>
  <c r="AL139" i="11"/>
  <c r="AM139" i="11"/>
  <c r="AN139" i="11"/>
  <c r="AO139" i="11"/>
  <c r="AP139" i="11"/>
  <c r="AQ139" i="11"/>
  <c r="AR139" i="11"/>
  <c r="AS139" i="11"/>
  <c r="AT139" i="11"/>
  <c r="AU139" i="11"/>
  <c r="AV139" i="11"/>
  <c r="AW139" i="11"/>
  <c r="AX139" i="11"/>
  <c r="AY139" i="11"/>
  <c r="AZ139" i="11"/>
  <c r="BA139" i="11"/>
  <c r="BB139" i="11"/>
  <c r="BC139" i="11"/>
  <c r="BD139" i="11"/>
  <c r="BE139" i="11"/>
  <c r="BF139" i="11"/>
  <c r="BG139" i="11"/>
  <c r="BH139" i="11"/>
  <c r="BI139" i="11"/>
  <c r="BJ139" i="11"/>
  <c r="BK139" i="11"/>
  <c r="BL139" i="11"/>
  <c r="BM139" i="11"/>
  <c r="BN139" i="11"/>
  <c r="BO139" i="11"/>
  <c r="BP139" i="11"/>
  <c r="BQ139" i="11"/>
  <c r="BR139" i="11"/>
  <c r="BS139" i="11"/>
  <c r="BT139" i="11"/>
  <c r="BU139" i="11"/>
  <c r="BV139" i="11"/>
  <c r="BW139" i="11"/>
  <c r="BX139" i="11"/>
  <c r="BY139" i="11"/>
  <c r="BZ139" i="11"/>
  <c r="CA139" i="11"/>
  <c r="F140" i="11"/>
  <c r="G140" i="11"/>
  <c r="H140" i="11"/>
  <c r="I140" i="11"/>
  <c r="J140" i="11"/>
  <c r="K140" i="11"/>
  <c r="L140" i="11"/>
  <c r="M140" i="11"/>
  <c r="N140" i="11"/>
  <c r="O140" i="11"/>
  <c r="P140" i="11"/>
  <c r="Q140" i="11"/>
  <c r="R140" i="11"/>
  <c r="S140" i="11"/>
  <c r="T140" i="11"/>
  <c r="U140" i="11"/>
  <c r="V140" i="11"/>
  <c r="W140" i="11"/>
  <c r="X140" i="11"/>
  <c r="Y140" i="11"/>
  <c r="Z140" i="11"/>
  <c r="AA140" i="11"/>
  <c r="AB140" i="11"/>
  <c r="AC140" i="11"/>
  <c r="AD140" i="11"/>
  <c r="AE140" i="11"/>
  <c r="AF140" i="11"/>
  <c r="AG140" i="11"/>
  <c r="AH140" i="11"/>
  <c r="AI140" i="11"/>
  <c r="AJ140" i="11"/>
  <c r="AK140" i="11"/>
  <c r="AL140" i="11"/>
  <c r="AM140" i="11"/>
  <c r="AN140" i="11"/>
  <c r="AO140" i="11"/>
  <c r="AP140" i="11"/>
  <c r="AQ140" i="11"/>
  <c r="AR140" i="11"/>
  <c r="AS140" i="11"/>
  <c r="AT140" i="11"/>
  <c r="AU140" i="11"/>
  <c r="AV140" i="11"/>
  <c r="AW140" i="11"/>
  <c r="AX140" i="11"/>
  <c r="AY140" i="11"/>
  <c r="AZ140" i="11"/>
  <c r="BA140" i="11"/>
  <c r="BB140" i="11"/>
  <c r="BC140" i="11"/>
  <c r="BD140" i="11"/>
  <c r="BE140" i="11"/>
  <c r="BF140" i="11"/>
  <c r="BG140" i="11"/>
  <c r="BH140" i="11"/>
  <c r="BI140" i="11"/>
  <c r="BJ140" i="11"/>
  <c r="BK140" i="11"/>
  <c r="BL140" i="11"/>
  <c r="BM140" i="11"/>
  <c r="BN140" i="11"/>
  <c r="BO140" i="11"/>
  <c r="BP140" i="11"/>
  <c r="BQ140" i="11"/>
  <c r="BR140" i="11"/>
  <c r="BS140" i="11"/>
  <c r="BT140" i="11"/>
  <c r="BU140" i="11"/>
  <c r="BV140" i="11"/>
  <c r="BW140" i="11"/>
  <c r="BX140" i="11"/>
  <c r="BY140" i="11"/>
  <c r="BZ140" i="11"/>
  <c r="CA140" i="11"/>
  <c r="F141" i="11"/>
  <c r="G141" i="11"/>
  <c r="H141" i="11"/>
  <c r="I141" i="11"/>
  <c r="J141" i="11"/>
  <c r="K141" i="11"/>
  <c r="L141" i="11"/>
  <c r="M141" i="11"/>
  <c r="N141" i="11"/>
  <c r="O141" i="11"/>
  <c r="P141" i="11"/>
  <c r="Q141" i="11"/>
  <c r="R141" i="11"/>
  <c r="S141" i="11"/>
  <c r="T141" i="11"/>
  <c r="U141" i="11"/>
  <c r="V141" i="11"/>
  <c r="W141" i="11"/>
  <c r="X141" i="11"/>
  <c r="Y141" i="11"/>
  <c r="Z141" i="11"/>
  <c r="AA141" i="11"/>
  <c r="AB141" i="11"/>
  <c r="AC141" i="11"/>
  <c r="AD141" i="11"/>
  <c r="AE141" i="11"/>
  <c r="AF141" i="11"/>
  <c r="AG141" i="11"/>
  <c r="AH141" i="11"/>
  <c r="AI141" i="11"/>
  <c r="AJ141" i="11"/>
  <c r="AK141" i="11"/>
  <c r="AL141" i="11"/>
  <c r="AM141" i="11"/>
  <c r="AN141" i="11"/>
  <c r="AO141" i="11"/>
  <c r="AP141" i="11"/>
  <c r="AQ141" i="11"/>
  <c r="AR141" i="11"/>
  <c r="AS141" i="11"/>
  <c r="AT141" i="11"/>
  <c r="AU141" i="11"/>
  <c r="AV141" i="11"/>
  <c r="AW141" i="11"/>
  <c r="AX141" i="11"/>
  <c r="AY141" i="11"/>
  <c r="AZ141" i="11"/>
  <c r="BA141" i="11"/>
  <c r="BB141" i="11"/>
  <c r="BC141" i="11"/>
  <c r="BD141" i="11"/>
  <c r="BE141" i="11"/>
  <c r="BF141" i="11"/>
  <c r="BG141" i="11"/>
  <c r="BH141" i="11"/>
  <c r="BI141" i="11"/>
  <c r="BJ141" i="11"/>
  <c r="BK141" i="11"/>
  <c r="BL141" i="11"/>
  <c r="BM141" i="11"/>
  <c r="BN141" i="11"/>
  <c r="BO141" i="11"/>
  <c r="BP141" i="11"/>
  <c r="BQ141" i="11"/>
  <c r="BR141" i="11"/>
  <c r="BS141" i="11"/>
  <c r="BT141" i="11"/>
  <c r="BU141" i="11"/>
  <c r="BV141" i="11"/>
  <c r="BW141" i="11"/>
  <c r="BX141" i="11"/>
  <c r="BY141" i="11"/>
  <c r="BZ141" i="11"/>
  <c r="CA141" i="11"/>
  <c r="F142" i="11"/>
  <c r="G142" i="11"/>
  <c r="H142" i="11"/>
  <c r="I142" i="11"/>
  <c r="J142" i="11"/>
  <c r="K142" i="11"/>
  <c r="L142" i="11"/>
  <c r="M142" i="11"/>
  <c r="N142" i="11"/>
  <c r="O142" i="11"/>
  <c r="P142" i="11"/>
  <c r="Q142" i="11"/>
  <c r="R142" i="11"/>
  <c r="S142" i="11"/>
  <c r="T142" i="11"/>
  <c r="U142" i="11"/>
  <c r="V142" i="11"/>
  <c r="W142" i="11"/>
  <c r="X142" i="11"/>
  <c r="Y142" i="11"/>
  <c r="Z142" i="11"/>
  <c r="AA142" i="11"/>
  <c r="AB142" i="11"/>
  <c r="AC142" i="11"/>
  <c r="AD142" i="11"/>
  <c r="AE142" i="11"/>
  <c r="AF142" i="11"/>
  <c r="AG142" i="11"/>
  <c r="AH142" i="11"/>
  <c r="AI142" i="11"/>
  <c r="AJ142" i="11"/>
  <c r="AK142" i="11"/>
  <c r="AL142" i="11"/>
  <c r="AM142" i="11"/>
  <c r="AN142" i="11"/>
  <c r="AO142" i="11"/>
  <c r="AP142" i="11"/>
  <c r="AQ142" i="11"/>
  <c r="AR142" i="11"/>
  <c r="AS142" i="11"/>
  <c r="AT142" i="11"/>
  <c r="AU142" i="11"/>
  <c r="AV142" i="11"/>
  <c r="AW142" i="11"/>
  <c r="AX142" i="11"/>
  <c r="AY142" i="11"/>
  <c r="AZ142" i="11"/>
  <c r="BA142" i="11"/>
  <c r="BB142" i="11"/>
  <c r="BC142" i="11"/>
  <c r="BD142" i="11"/>
  <c r="BE142" i="11"/>
  <c r="BF142" i="11"/>
  <c r="BG142" i="11"/>
  <c r="BH142" i="11"/>
  <c r="BI142" i="11"/>
  <c r="BJ142" i="11"/>
  <c r="BK142" i="11"/>
  <c r="BL142" i="11"/>
  <c r="BM142" i="11"/>
  <c r="BN142" i="11"/>
  <c r="BO142" i="11"/>
  <c r="BP142" i="11"/>
  <c r="BQ142" i="11"/>
  <c r="BR142" i="11"/>
  <c r="BS142" i="11"/>
  <c r="BT142" i="11"/>
  <c r="BU142" i="11"/>
  <c r="BV142" i="11"/>
  <c r="BW142" i="11"/>
  <c r="BX142" i="11"/>
  <c r="BY142" i="11"/>
  <c r="BZ142" i="11"/>
  <c r="CA142" i="11"/>
  <c r="F143" i="11"/>
  <c r="G143" i="11"/>
  <c r="H143" i="11"/>
  <c r="I143" i="11"/>
  <c r="J143" i="11"/>
  <c r="K143" i="11"/>
  <c r="L143" i="11"/>
  <c r="M143" i="11"/>
  <c r="N143" i="11"/>
  <c r="O143" i="11"/>
  <c r="P143" i="11"/>
  <c r="Q143" i="11"/>
  <c r="R143" i="11"/>
  <c r="S143" i="11"/>
  <c r="T143" i="11"/>
  <c r="U143" i="11"/>
  <c r="V143" i="11"/>
  <c r="W143" i="11"/>
  <c r="X143" i="11"/>
  <c r="Y143" i="11"/>
  <c r="Z143" i="11"/>
  <c r="AA143" i="11"/>
  <c r="AB143" i="11"/>
  <c r="AC143" i="11"/>
  <c r="AD143" i="11"/>
  <c r="AE143" i="11"/>
  <c r="AF143" i="11"/>
  <c r="AG143" i="11"/>
  <c r="AH143" i="11"/>
  <c r="AI143" i="11"/>
  <c r="AJ143" i="11"/>
  <c r="AK143" i="11"/>
  <c r="AL143" i="11"/>
  <c r="AM143" i="11"/>
  <c r="AN143" i="11"/>
  <c r="AO143" i="11"/>
  <c r="AP143" i="11"/>
  <c r="AQ143" i="11"/>
  <c r="AR143" i="11"/>
  <c r="AS143" i="11"/>
  <c r="AT143" i="11"/>
  <c r="AU143" i="11"/>
  <c r="AV143" i="11"/>
  <c r="AW143" i="11"/>
  <c r="AX143" i="11"/>
  <c r="AY143" i="11"/>
  <c r="AZ143" i="11"/>
  <c r="BA143" i="11"/>
  <c r="BB143" i="11"/>
  <c r="BC143" i="11"/>
  <c r="BD143" i="11"/>
  <c r="BE143" i="11"/>
  <c r="BF143" i="11"/>
  <c r="BG143" i="11"/>
  <c r="BH143" i="11"/>
  <c r="BI143" i="11"/>
  <c r="BJ143" i="11"/>
  <c r="BK143" i="11"/>
  <c r="BL143" i="11"/>
  <c r="BM143" i="11"/>
  <c r="BN143" i="11"/>
  <c r="BO143" i="11"/>
  <c r="BP143" i="11"/>
  <c r="BQ143" i="11"/>
  <c r="BR143" i="11"/>
  <c r="BS143" i="11"/>
  <c r="BT143" i="11"/>
  <c r="BU143" i="11"/>
  <c r="BV143" i="11"/>
  <c r="BW143" i="11"/>
  <c r="BX143" i="11"/>
  <c r="BY143" i="11"/>
  <c r="BZ143" i="11"/>
  <c r="CA143" i="11"/>
  <c r="F144" i="11"/>
  <c r="G144" i="11"/>
  <c r="H144" i="11"/>
  <c r="I144" i="11"/>
  <c r="J144" i="11"/>
  <c r="K144" i="11"/>
  <c r="L144" i="11"/>
  <c r="M144" i="11"/>
  <c r="N144" i="11"/>
  <c r="O144" i="11"/>
  <c r="P144" i="11"/>
  <c r="Q144" i="11"/>
  <c r="R144" i="11"/>
  <c r="S144" i="11"/>
  <c r="T144" i="11"/>
  <c r="U144" i="11"/>
  <c r="V144" i="11"/>
  <c r="W144" i="11"/>
  <c r="X144" i="11"/>
  <c r="Y144" i="11"/>
  <c r="Z144" i="11"/>
  <c r="AA144" i="11"/>
  <c r="AB144" i="11"/>
  <c r="AC144" i="11"/>
  <c r="AD144" i="11"/>
  <c r="AE144" i="11"/>
  <c r="AF144" i="11"/>
  <c r="AG144" i="11"/>
  <c r="AH144" i="11"/>
  <c r="AI144" i="11"/>
  <c r="AJ144" i="11"/>
  <c r="AK144" i="11"/>
  <c r="AL144" i="11"/>
  <c r="AM144" i="11"/>
  <c r="AN144" i="11"/>
  <c r="AO144" i="11"/>
  <c r="AP144" i="11"/>
  <c r="AQ144" i="11"/>
  <c r="AR144" i="11"/>
  <c r="AS144" i="11"/>
  <c r="AT144" i="11"/>
  <c r="AU144" i="11"/>
  <c r="AV144" i="11"/>
  <c r="AW144" i="11"/>
  <c r="AX144" i="11"/>
  <c r="AY144" i="11"/>
  <c r="AZ144" i="11"/>
  <c r="BA144" i="11"/>
  <c r="BB144" i="11"/>
  <c r="BC144" i="11"/>
  <c r="BD144" i="11"/>
  <c r="BE144" i="11"/>
  <c r="BF144" i="11"/>
  <c r="BG144" i="11"/>
  <c r="BH144" i="11"/>
  <c r="BI144" i="11"/>
  <c r="BJ144" i="11"/>
  <c r="BK144" i="11"/>
  <c r="BL144" i="11"/>
  <c r="BM144" i="11"/>
  <c r="BN144" i="11"/>
  <c r="BO144" i="11"/>
  <c r="BP144" i="11"/>
  <c r="BQ144" i="11"/>
  <c r="BR144" i="11"/>
  <c r="BS144" i="11"/>
  <c r="BT144" i="11"/>
  <c r="BU144" i="11"/>
  <c r="BV144" i="11"/>
  <c r="BW144" i="11"/>
  <c r="BX144" i="11"/>
  <c r="BY144" i="11"/>
  <c r="BZ144" i="11"/>
  <c r="CA144" i="11"/>
  <c r="F145" i="11"/>
  <c r="G145" i="11"/>
  <c r="H145" i="11"/>
  <c r="I145" i="11"/>
  <c r="J145" i="11"/>
  <c r="K145" i="11"/>
  <c r="L145" i="11"/>
  <c r="M145" i="11"/>
  <c r="N145" i="11"/>
  <c r="O145" i="11"/>
  <c r="P145" i="11"/>
  <c r="Q145" i="11"/>
  <c r="R145" i="11"/>
  <c r="S145" i="11"/>
  <c r="T145" i="11"/>
  <c r="U145" i="11"/>
  <c r="V145" i="11"/>
  <c r="W145" i="11"/>
  <c r="X145" i="11"/>
  <c r="Y145" i="11"/>
  <c r="Z145" i="11"/>
  <c r="AA145" i="11"/>
  <c r="AB145" i="11"/>
  <c r="AC145" i="11"/>
  <c r="AD145" i="11"/>
  <c r="AE145" i="11"/>
  <c r="AF145" i="11"/>
  <c r="AG145" i="11"/>
  <c r="AH145" i="11"/>
  <c r="AI145" i="11"/>
  <c r="AJ145" i="11"/>
  <c r="AK145" i="11"/>
  <c r="AL145" i="11"/>
  <c r="AM145" i="11"/>
  <c r="AN145" i="11"/>
  <c r="AO145" i="11"/>
  <c r="AP145" i="11"/>
  <c r="AQ145" i="11"/>
  <c r="AR145" i="11"/>
  <c r="AS145" i="11"/>
  <c r="AT145" i="11"/>
  <c r="AU145" i="11"/>
  <c r="AV145" i="11"/>
  <c r="AW145" i="11"/>
  <c r="AX145" i="11"/>
  <c r="AY145" i="11"/>
  <c r="AZ145" i="11"/>
  <c r="BA145" i="11"/>
  <c r="BB145" i="11"/>
  <c r="BC145" i="11"/>
  <c r="BD145" i="11"/>
  <c r="BE145" i="11"/>
  <c r="BF145" i="11"/>
  <c r="BG145" i="11"/>
  <c r="BH145" i="11"/>
  <c r="BI145" i="11"/>
  <c r="BJ145" i="11"/>
  <c r="BK145" i="11"/>
  <c r="BL145" i="11"/>
  <c r="BM145" i="11"/>
  <c r="BN145" i="11"/>
  <c r="BO145" i="11"/>
  <c r="BP145" i="11"/>
  <c r="BQ145" i="11"/>
  <c r="BR145" i="11"/>
  <c r="BS145" i="11"/>
  <c r="BT145" i="11"/>
  <c r="BU145" i="11"/>
  <c r="BV145" i="11"/>
  <c r="BW145" i="11"/>
  <c r="BX145" i="11"/>
  <c r="BY145" i="11"/>
  <c r="BZ145" i="11"/>
  <c r="CA145" i="11"/>
  <c r="F146" i="11"/>
  <c r="G146" i="11"/>
  <c r="H146" i="11"/>
  <c r="I146" i="11"/>
  <c r="J146" i="11"/>
  <c r="K146" i="11"/>
  <c r="L146" i="11"/>
  <c r="M146" i="11"/>
  <c r="N146" i="11"/>
  <c r="O146" i="11"/>
  <c r="P146" i="11"/>
  <c r="Q146" i="11"/>
  <c r="R146" i="11"/>
  <c r="S146" i="11"/>
  <c r="T146" i="11"/>
  <c r="U146" i="11"/>
  <c r="V146" i="11"/>
  <c r="W146" i="11"/>
  <c r="X146" i="11"/>
  <c r="Y146" i="11"/>
  <c r="Z146" i="11"/>
  <c r="AA146" i="11"/>
  <c r="AB146" i="11"/>
  <c r="AC146" i="11"/>
  <c r="AD146" i="11"/>
  <c r="AE146" i="11"/>
  <c r="AF146" i="11"/>
  <c r="AG146" i="11"/>
  <c r="AH146" i="11"/>
  <c r="AI146" i="11"/>
  <c r="AJ146" i="11"/>
  <c r="AK146" i="11"/>
  <c r="AL146" i="11"/>
  <c r="AM146" i="11"/>
  <c r="AN146" i="11"/>
  <c r="AO146" i="11"/>
  <c r="AP146" i="11"/>
  <c r="AQ146" i="11"/>
  <c r="AR146" i="11"/>
  <c r="AS146" i="11"/>
  <c r="AT146" i="11"/>
  <c r="AU146" i="11"/>
  <c r="AV146" i="11"/>
  <c r="AW146" i="11"/>
  <c r="AX146" i="11"/>
  <c r="AY146" i="11"/>
  <c r="AZ146" i="11"/>
  <c r="BA146" i="11"/>
  <c r="BB146" i="11"/>
  <c r="BC146" i="11"/>
  <c r="BD146" i="11"/>
  <c r="BE146" i="11"/>
  <c r="BF146" i="11"/>
  <c r="BG146" i="11"/>
  <c r="BH146" i="11"/>
  <c r="BI146" i="11"/>
  <c r="BJ146" i="11"/>
  <c r="BK146" i="11"/>
  <c r="BL146" i="11"/>
  <c r="BM146" i="11"/>
  <c r="BN146" i="11"/>
  <c r="BO146" i="11"/>
  <c r="BP146" i="11"/>
  <c r="BQ146" i="11"/>
  <c r="BR146" i="11"/>
  <c r="BS146" i="11"/>
  <c r="BT146" i="11"/>
  <c r="BU146" i="11"/>
  <c r="BV146" i="11"/>
  <c r="BW146" i="11"/>
  <c r="BX146" i="11"/>
  <c r="BY146" i="11"/>
  <c r="BZ146" i="11"/>
  <c r="CA146" i="11"/>
  <c r="F147" i="11"/>
  <c r="G147" i="11"/>
  <c r="H147" i="11"/>
  <c r="I147" i="11"/>
  <c r="J147" i="11"/>
  <c r="K147" i="11"/>
  <c r="L147" i="11"/>
  <c r="M147" i="11"/>
  <c r="N147" i="11"/>
  <c r="O147" i="11"/>
  <c r="P147" i="11"/>
  <c r="Q147" i="11"/>
  <c r="R147" i="11"/>
  <c r="S147" i="11"/>
  <c r="T147" i="11"/>
  <c r="U147" i="11"/>
  <c r="V147" i="11"/>
  <c r="W147" i="11"/>
  <c r="X147" i="11"/>
  <c r="Y147" i="11"/>
  <c r="Z147" i="11"/>
  <c r="AA147" i="11"/>
  <c r="AB147" i="11"/>
  <c r="AC147" i="11"/>
  <c r="AD147" i="11"/>
  <c r="AE147" i="11"/>
  <c r="AF147" i="11"/>
  <c r="AG147" i="11"/>
  <c r="AH147" i="11"/>
  <c r="AI147" i="11"/>
  <c r="AJ147" i="11"/>
  <c r="AK147" i="11"/>
  <c r="AL147" i="11"/>
  <c r="AM147" i="11"/>
  <c r="AN147" i="11"/>
  <c r="AO147" i="11"/>
  <c r="AP147" i="11"/>
  <c r="AQ147" i="11"/>
  <c r="AR147" i="11"/>
  <c r="AS147" i="11"/>
  <c r="AT147" i="11"/>
  <c r="AU147" i="11"/>
  <c r="AV147" i="11"/>
  <c r="AW147" i="11"/>
  <c r="AX147" i="11"/>
  <c r="AY147" i="11"/>
  <c r="AZ147" i="11"/>
  <c r="BA147" i="11"/>
  <c r="BB147" i="11"/>
  <c r="BC147" i="11"/>
  <c r="BD147" i="11"/>
  <c r="BE147" i="11"/>
  <c r="BF147" i="11"/>
  <c r="BG147" i="11"/>
  <c r="BH147" i="11"/>
  <c r="BI147" i="11"/>
  <c r="BJ147" i="11"/>
  <c r="BK147" i="11"/>
  <c r="BL147" i="11"/>
  <c r="BM147" i="11"/>
  <c r="BN147" i="11"/>
  <c r="BO147" i="11"/>
  <c r="BP147" i="11"/>
  <c r="BQ147" i="11"/>
  <c r="BR147" i="11"/>
  <c r="BS147" i="11"/>
  <c r="BT147" i="11"/>
  <c r="BU147" i="11"/>
  <c r="BV147" i="11"/>
  <c r="BW147" i="11"/>
  <c r="BX147" i="11"/>
  <c r="BY147" i="11"/>
  <c r="BZ147" i="11"/>
  <c r="CA147" i="11"/>
  <c r="F148" i="11"/>
  <c r="G148" i="11"/>
  <c r="H148" i="11"/>
  <c r="I148" i="11"/>
  <c r="J148" i="11"/>
  <c r="K148" i="11"/>
  <c r="L148" i="11"/>
  <c r="M148" i="11"/>
  <c r="N148" i="11"/>
  <c r="O148" i="11"/>
  <c r="P148" i="11"/>
  <c r="Q148" i="11"/>
  <c r="R148" i="11"/>
  <c r="S148" i="11"/>
  <c r="T148" i="11"/>
  <c r="U148" i="11"/>
  <c r="V148" i="11"/>
  <c r="W148" i="11"/>
  <c r="X148" i="11"/>
  <c r="Y148" i="11"/>
  <c r="Z148" i="11"/>
  <c r="AA148" i="11"/>
  <c r="AB148" i="11"/>
  <c r="AC148" i="11"/>
  <c r="AD148" i="11"/>
  <c r="AE148" i="11"/>
  <c r="AF148" i="11"/>
  <c r="AG148" i="11"/>
  <c r="AH148" i="11"/>
  <c r="AI148" i="11"/>
  <c r="AJ148" i="11"/>
  <c r="AK148" i="11"/>
  <c r="AL148" i="11"/>
  <c r="AM148" i="11"/>
  <c r="AN148" i="11"/>
  <c r="AO148" i="11"/>
  <c r="AP148" i="11"/>
  <c r="AQ148" i="11"/>
  <c r="AR148" i="11"/>
  <c r="AS148" i="11"/>
  <c r="AT148" i="11"/>
  <c r="AU148" i="11"/>
  <c r="AV148" i="11"/>
  <c r="AW148" i="11"/>
  <c r="AX148" i="11"/>
  <c r="AY148" i="11"/>
  <c r="AZ148" i="11"/>
  <c r="BA148" i="11"/>
  <c r="BB148" i="11"/>
  <c r="BC148" i="11"/>
  <c r="BD148" i="11"/>
  <c r="BE148" i="11"/>
  <c r="BF148" i="11"/>
  <c r="BG148" i="11"/>
  <c r="BH148" i="11"/>
  <c r="BI148" i="11"/>
  <c r="BJ148" i="11"/>
  <c r="BK148" i="11"/>
  <c r="BL148" i="11"/>
  <c r="BM148" i="11"/>
  <c r="BN148" i="11"/>
  <c r="BO148" i="11"/>
  <c r="BP148" i="11"/>
  <c r="BQ148" i="11"/>
  <c r="BR148" i="11"/>
  <c r="BS148" i="11"/>
  <c r="BT148" i="11"/>
  <c r="BU148" i="11"/>
  <c r="BV148" i="11"/>
  <c r="BW148" i="11"/>
  <c r="BX148" i="11"/>
  <c r="BY148" i="11"/>
  <c r="BZ148" i="11"/>
  <c r="CA148" i="11"/>
  <c r="F149" i="11"/>
  <c r="G149" i="11"/>
  <c r="H149" i="11"/>
  <c r="I149" i="11"/>
  <c r="J149" i="11"/>
  <c r="K149" i="11"/>
  <c r="L149" i="11"/>
  <c r="M149" i="11"/>
  <c r="N149" i="11"/>
  <c r="O149" i="11"/>
  <c r="P149" i="11"/>
  <c r="Q149" i="11"/>
  <c r="R149" i="11"/>
  <c r="S149" i="11"/>
  <c r="T149" i="11"/>
  <c r="U149" i="11"/>
  <c r="V149" i="11"/>
  <c r="W149" i="11"/>
  <c r="X149" i="11"/>
  <c r="Y149" i="11"/>
  <c r="Z149" i="11"/>
  <c r="AA149" i="11"/>
  <c r="AB149" i="11"/>
  <c r="AC149" i="11"/>
  <c r="AD149" i="11"/>
  <c r="AE149" i="11"/>
  <c r="AF149" i="11"/>
  <c r="AG149" i="11"/>
  <c r="AH149" i="11"/>
  <c r="AI149" i="11"/>
  <c r="AJ149" i="11"/>
  <c r="AK149" i="11"/>
  <c r="AL149" i="11"/>
  <c r="AM149" i="11"/>
  <c r="AN149" i="11"/>
  <c r="AO149" i="11"/>
  <c r="AP149" i="11"/>
  <c r="AQ149" i="11"/>
  <c r="AR149" i="11"/>
  <c r="AS149" i="11"/>
  <c r="AT149" i="11"/>
  <c r="AU149" i="11"/>
  <c r="AV149" i="11"/>
  <c r="AW149" i="11"/>
  <c r="AX149" i="11"/>
  <c r="AY149" i="11"/>
  <c r="AZ149" i="11"/>
  <c r="BA149" i="11"/>
  <c r="BB149" i="11"/>
  <c r="BC149" i="11"/>
  <c r="BD149" i="11"/>
  <c r="BE149" i="11"/>
  <c r="BF149" i="11"/>
  <c r="BG149" i="11"/>
  <c r="BH149" i="11"/>
  <c r="BI149" i="11"/>
  <c r="BJ149" i="11"/>
  <c r="BK149" i="11"/>
  <c r="BL149" i="11"/>
  <c r="BM149" i="11"/>
  <c r="BN149" i="11"/>
  <c r="BO149" i="11"/>
  <c r="BP149" i="11"/>
  <c r="BQ149" i="11"/>
  <c r="BR149" i="11"/>
  <c r="BS149" i="11"/>
  <c r="BT149" i="11"/>
  <c r="BU149" i="11"/>
  <c r="BV149" i="11"/>
  <c r="BW149" i="11"/>
  <c r="BX149" i="11"/>
  <c r="BY149" i="11"/>
  <c r="BZ149" i="11"/>
  <c r="CA149" i="11"/>
  <c r="F150" i="11"/>
  <c r="G150" i="11"/>
  <c r="H150" i="11"/>
  <c r="I150" i="11"/>
  <c r="J150" i="11"/>
  <c r="K150" i="11"/>
  <c r="L150" i="11"/>
  <c r="M150" i="11"/>
  <c r="N150" i="11"/>
  <c r="O150" i="11"/>
  <c r="P150" i="11"/>
  <c r="Q150" i="11"/>
  <c r="R150" i="11"/>
  <c r="S150" i="11"/>
  <c r="T150" i="11"/>
  <c r="U150" i="11"/>
  <c r="V150" i="11"/>
  <c r="W150" i="11"/>
  <c r="X150" i="11"/>
  <c r="Y150" i="11"/>
  <c r="Z150" i="11"/>
  <c r="AA150" i="11"/>
  <c r="AB150" i="11"/>
  <c r="AC150" i="11"/>
  <c r="AD150" i="11"/>
  <c r="AE150" i="11"/>
  <c r="AF150" i="11"/>
  <c r="AG150" i="11"/>
  <c r="AH150" i="11"/>
  <c r="AI150" i="11"/>
  <c r="AJ150" i="11"/>
  <c r="AK150" i="11"/>
  <c r="AL150" i="11"/>
  <c r="AM150" i="11"/>
  <c r="AN150" i="11"/>
  <c r="AO150" i="11"/>
  <c r="AP150" i="11"/>
  <c r="AQ150" i="11"/>
  <c r="AR150" i="11"/>
  <c r="AS150" i="11"/>
  <c r="AT150" i="11"/>
  <c r="AU150" i="11"/>
  <c r="AV150" i="11"/>
  <c r="AW150" i="11"/>
  <c r="AX150" i="11"/>
  <c r="AY150" i="11"/>
  <c r="AZ150" i="11"/>
  <c r="BA150" i="11"/>
  <c r="BB150" i="11"/>
  <c r="BC150" i="11"/>
  <c r="BD150" i="11"/>
  <c r="BE150" i="11"/>
  <c r="BF150" i="11"/>
  <c r="BG150" i="11"/>
  <c r="BH150" i="11"/>
  <c r="BI150" i="11"/>
  <c r="BJ150" i="11"/>
  <c r="BK150" i="11"/>
  <c r="BL150" i="11"/>
  <c r="BM150" i="11"/>
  <c r="BN150" i="11"/>
  <c r="BO150" i="11"/>
  <c r="BP150" i="11"/>
  <c r="BQ150" i="11"/>
  <c r="BR150" i="11"/>
  <c r="BS150" i="11"/>
  <c r="BT150" i="11"/>
  <c r="BU150" i="11"/>
  <c r="BV150" i="11"/>
  <c r="BW150" i="11"/>
  <c r="BX150" i="11"/>
  <c r="BY150" i="11"/>
  <c r="BZ150" i="11"/>
  <c r="CA150" i="11"/>
  <c r="F151" i="11"/>
  <c r="G151" i="11"/>
  <c r="H151" i="11"/>
  <c r="I151" i="11"/>
  <c r="J151" i="11"/>
  <c r="K151" i="11"/>
  <c r="L151" i="11"/>
  <c r="M151" i="11"/>
  <c r="N151" i="11"/>
  <c r="O151" i="11"/>
  <c r="P151" i="11"/>
  <c r="Q151" i="11"/>
  <c r="R151" i="11"/>
  <c r="S151" i="11"/>
  <c r="T151" i="11"/>
  <c r="U151" i="11"/>
  <c r="V151" i="11"/>
  <c r="W151" i="11"/>
  <c r="X151" i="11"/>
  <c r="Y151" i="11"/>
  <c r="Z151" i="11"/>
  <c r="AA151" i="11"/>
  <c r="AB151" i="11"/>
  <c r="AC151" i="11"/>
  <c r="AD151" i="11"/>
  <c r="AE151" i="11"/>
  <c r="AF151" i="11"/>
  <c r="AG151" i="11"/>
  <c r="AH151" i="11"/>
  <c r="AI151" i="11"/>
  <c r="AJ151" i="11"/>
  <c r="AK151" i="11"/>
  <c r="AL151" i="11"/>
  <c r="AM151" i="11"/>
  <c r="AN151" i="11"/>
  <c r="AO151" i="11"/>
  <c r="AP151" i="11"/>
  <c r="AQ151" i="11"/>
  <c r="AR151" i="11"/>
  <c r="AS151" i="11"/>
  <c r="AT151" i="11"/>
  <c r="AU151" i="11"/>
  <c r="AV151" i="11"/>
  <c r="AW151" i="11"/>
  <c r="AX151" i="11"/>
  <c r="AY151" i="11"/>
  <c r="AZ151" i="11"/>
  <c r="BA151" i="11"/>
  <c r="BB151" i="11"/>
  <c r="BC151" i="11"/>
  <c r="BD151" i="11"/>
  <c r="BE151" i="11"/>
  <c r="BF151" i="11"/>
  <c r="BG151" i="11"/>
  <c r="BH151" i="11"/>
  <c r="BI151" i="11"/>
  <c r="BJ151" i="11"/>
  <c r="BK151" i="11"/>
  <c r="BL151" i="11"/>
  <c r="BM151" i="11"/>
  <c r="BN151" i="11"/>
  <c r="BO151" i="11"/>
  <c r="BP151" i="11"/>
  <c r="BQ151" i="11"/>
  <c r="BR151" i="11"/>
  <c r="BS151" i="11"/>
  <c r="BT151" i="11"/>
  <c r="BU151" i="11"/>
  <c r="BV151" i="11"/>
  <c r="BW151" i="11"/>
  <c r="BX151" i="11"/>
  <c r="BY151" i="11"/>
  <c r="BZ151" i="11"/>
  <c r="CA151" i="11"/>
  <c r="F152" i="11"/>
  <c r="G152" i="11"/>
  <c r="H152" i="11"/>
  <c r="I152" i="11"/>
  <c r="J152" i="11"/>
  <c r="K152" i="11"/>
  <c r="L152" i="11"/>
  <c r="M152" i="11"/>
  <c r="N152" i="11"/>
  <c r="O152" i="11"/>
  <c r="P152" i="11"/>
  <c r="Q152" i="11"/>
  <c r="R152" i="11"/>
  <c r="S152" i="11"/>
  <c r="T152" i="11"/>
  <c r="U152" i="11"/>
  <c r="V152" i="11"/>
  <c r="W152" i="11"/>
  <c r="X152" i="11"/>
  <c r="Y152" i="11"/>
  <c r="Z152" i="11"/>
  <c r="AA152" i="11"/>
  <c r="AB152" i="11"/>
  <c r="AC152" i="11"/>
  <c r="AD152" i="11"/>
  <c r="AE152" i="11"/>
  <c r="AF152" i="11"/>
  <c r="AG152" i="11"/>
  <c r="AH152" i="11"/>
  <c r="AI152" i="11"/>
  <c r="AJ152" i="11"/>
  <c r="AK152" i="11"/>
  <c r="AL152" i="11"/>
  <c r="AM152" i="11"/>
  <c r="AN152" i="11"/>
  <c r="AO152" i="11"/>
  <c r="AP152" i="11"/>
  <c r="AQ152" i="11"/>
  <c r="AR152" i="11"/>
  <c r="AS152" i="11"/>
  <c r="AT152" i="11"/>
  <c r="AU152" i="11"/>
  <c r="AV152" i="11"/>
  <c r="AW152" i="11"/>
  <c r="AX152" i="11"/>
  <c r="AY152" i="11"/>
  <c r="AZ152" i="11"/>
  <c r="BA152" i="11"/>
  <c r="BB152" i="11"/>
  <c r="BC152" i="11"/>
  <c r="BD152" i="11"/>
  <c r="BE152" i="11"/>
  <c r="BF152" i="11"/>
  <c r="BG152" i="11"/>
  <c r="BH152" i="11"/>
  <c r="BI152" i="11"/>
  <c r="BJ152" i="11"/>
  <c r="BK152" i="11"/>
  <c r="BL152" i="11"/>
  <c r="BM152" i="11"/>
  <c r="BN152" i="11"/>
  <c r="BO152" i="11"/>
  <c r="BP152" i="11"/>
  <c r="BQ152" i="11"/>
  <c r="BR152" i="11"/>
  <c r="BS152" i="11"/>
  <c r="BT152" i="11"/>
  <c r="BU152" i="11"/>
  <c r="BV152" i="11"/>
  <c r="BW152" i="11"/>
  <c r="BX152" i="11"/>
  <c r="BY152" i="11"/>
  <c r="BZ152" i="11"/>
  <c r="CA152" i="11"/>
  <c r="F153" i="11"/>
  <c r="G153" i="11"/>
  <c r="H153" i="11"/>
  <c r="I153" i="11"/>
  <c r="J153" i="11"/>
  <c r="K153" i="11"/>
  <c r="L153" i="11"/>
  <c r="M153" i="11"/>
  <c r="N153" i="11"/>
  <c r="O153" i="11"/>
  <c r="P153" i="11"/>
  <c r="Q153" i="11"/>
  <c r="R153" i="11"/>
  <c r="S153" i="11"/>
  <c r="T153" i="11"/>
  <c r="U153" i="11"/>
  <c r="V153" i="11"/>
  <c r="W153" i="11"/>
  <c r="X153" i="11"/>
  <c r="Y153" i="11"/>
  <c r="Z153" i="11"/>
  <c r="AA153" i="11"/>
  <c r="AB153" i="11"/>
  <c r="AC153" i="11"/>
  <c r="AD153" i="11"/>
  <c r="AE153" i="11"/>
  <c r="AF153" i="11"/>
  <c r="AG153" i="11"/>
  <c r="AH153" i="11"/>
  <c r="AI153" i="11"/>
  <c r="AJ153" i="11"/>
  <c r="AK153" i="11"/>
  <c r="AL153" i="11"/>
  <c r="AM153" i="11"/>
  <c r="AN153" i="11"/>
  <c r="AO153" i="11"/>
  <c r="AP153" i="11"/>
  <c r="AQ153" i="11"/>
  <c r="AR153" i="11"/>
  <c r="AS153" i="11"/>
  <c r="AT153" i="11"/>
  <c r="AU153" i="11"/>
  <c r="AV153" i="11"/>
  <c r="AW153" i="11"/>
  <c r="AX153" i="11"/>
  <c r="AY153" i="11"/>
  <c r="AZ153" i="11"/>
  <c r="BA153" i="11"/>
  <c r="BB153" i="11"/>
  <c r="BC153" i="11"/>
  <c r="BD153" i="11"/>
  <c r="BE153" i="11"/>
  <c r="BF153" i="11"/>
  <c r="BG153" i="11"/>
  <c r="BH153" i="11"/>
  <c r="BI153" i="11"/>
  <c r="BJ153" i="11"/>
  <c r="BK153" i="11"/>
  <c r="BL153" i="11"/>
  <c r="BM153" i="11"/>
  <c r="BN153" i="11"/>
  <c r="BO153" i="11"/>
  <c r="BP153" i="11"/>
  <c r="BQ153" i="11"/>
  <c r="BR153" i="11"/>
  <c r="BS153" i="11"/>
  <c r="BT153" i="11"/>
  <c r="BU153" i="11"/>
  <c r="BV153" i="11"/>
  <c r="BW153" i="11"/>
  <c r="BX153" i="11"/>
  <c r="BY153" i="11"/>
  <c r="BZ153" i="11"/>
  <c r="CA153" i="11"/>
  <c r="F154" i="11"/>
  <c r="G154" i="11"/>
  <c r="H154" i="11"/>
  <c r="I154" i="11"/>
  <c r="J154" i="11"/>
  <c r="K154" i="11"/>
  <c r="L154" i="11"/>
  <c r="M154" i="11"/>
  <c r="N154" i="11"/>
  <c r="O154" i="11"/>
  <c r="P154" i="11"/>
  <c r="Q154" i="11"/>
  <c r="R154" i="11"/>
  <c r="S154" i="11"/>
  <c r="T154" i="11"/>
  <c r="U154" i="11"/>
  <c r="V154" i="11"/>
  <c r="W154" i="11"/>
  <c r="X154" i="11"/>
  <c r="Y154" i="11"/>
  <c r="Z154" i="11"/>
  <c r="AA154" i="11"/>
  <c r="AB154" i="11"/>
  <c r="AC154" i="11"/>
  <c r="AD154" i="11"/>
  <c r="AE154" i="11"/>
  <c r="AF154" i="11"/>
  <c r="AG154" i="11"/>
  <c r="AH154" i="11"/>
  <c r="AI154" i="11"/>
  <c r="AJ154" i="11"/>
  <c r="AK154" i="11"/>
  <c r="AL154" i="11"/>
  <c r="AM154" i="11"/>
  <c r="AN154" i="11"/>
  <c r="AO154" i="11"/>
  <c r="AP154" i="11"/>
  <c r="AQ154" i="11"/>
  <c r="AR154" i="11"/>
  <c r="AS154" i="11"/>
  <c r="AT154" i="11"/>
  <c r="AU154" i="11"/>
  <c r="AV154" i="11"/>
  <c r="AW154" i="11"/>
  <c r="AX154" i="11"/>
  <c r="AY154" i="11"/>
  <c r="AZ154" i="11"/>
  <c r="BA154" i="11"/>
  <c r="BB154" i="11"/>
  <c r="BC154" i="11"/>
  <c r="BD154" i="11"/>
  <c r="BE154" i="11"/>
  <c r="BF154" i="11"/>
  <c r="BG154" i="11"/>
  <c r="BH154" i="11"/>
  <c r="BI154" i="11"/>
  <c r="BJ154" i="11"/>
  <c r="BK154" i="11"/>
  <c r="BL154" i="11"/>
  <c r="BM154" i="11"/>
  <c r="BN154" i="11"/>
  <c r="BO154" i="11"/>
  <c r="BP154" i="11"/>
  <c r="BQ154" i="11"/>
  <c r="BR154" i="11"/>
  <c r="BS154" i="11"/>
  <c r="BT154" i="11"/>
  <c r="BU154" i="11"/>
  <c r="BV154" i="11"/>
  <c r="BW154" i="11"/>
  <c r="BX154" i="11"/>
  <c r="BY154" i="11"/>
  <c r="BZ154" i="11"/>
  <c r="CA154" i="11"/>
  <c r="F155" i="11"/>
  <c r="G155" i="11"/>
  <c r="H155" i="11"/>
  <c r="I155" i="11"/>
  <c r="J155" i="11"/>
  <c r="K155" i="11"/>
  <c r="L155" i="11"/>
  <c r="M155" i="11"/>
  <c r="N155" i="11"/>
  <c r="O155" i="11"/>
  <c r="P155" i="11"/>
  <c r="Q155" i="11"/>
  <c r="R155" i="11"/>
  <c r="S155" i="11"/>
  <c r="T155" i="11"/>
  <c r="U155" i="11"/>
  <c r="V155" i="11"/>
  <c r="W155" i="11"/>
  <c r="X155" i="11"/>
  <c r="Y155" i="11"/>
  <c r="Z155" i="11"/>
  <c r="AA155" i="11"/>
  <c r="AB155" i="11"/>
  <c r="AC155" i="11"/>
  <c r="AD155" i="11"/>
  <c r="AE155" i="11"/>
  <c r="AF155" i="11"/>
  <c r="AG155" i="11"/>
  <c r="AH155" i="11"/>
  <c r="AI155" i="11"/>
  <c r="AJ155" i="11"/>
  <c r="AK155" i="11"/>
  <c r="AL155" i="11"/>
  <c r="AM155" i="11"/>
  <c r="AN155" i="11"/>
  <c r="AO155" i="11"/>
  <c r="AP155" i="11"/>
  <c r="AQ155" i="11"/>
  <c r="AR155" i="11"/>
  <c r="AS155" i="11"/>
  <c r="AT155" i="11"/>
  <c r="AU155" i="11"/>
  <c r="AV155" i="11"/>
  <c r="AW155" i="11"/>
  <c r="AX155" i="11"/>
  <c r="AY155" i="11"/>
  <c r="AZ155" i="11"/>
  <c r="BA155" i="11"/>
  <c r="BB155" i="11"/>
  <c r="BC155" i="11"/>
  <c r="BD155" i="11"/>
  <c r="BE155" i="11"/>
  <c r="BF155" i="11"/>
  <c r="BG155" i="11"/>
  <c r="BH155" i="11"/>
  <c r="BI155" i="11"/>
  <c r="BJ155" i="11"/>
  <c r="BK155" i="11"/>
  <c r="BL155" i="11"/>
  <c r="BM155" i="11"/>
  <c r="BN155" i="11"/>
  <c r="BO155" i="11"/>
  <c r="BP155" i="11"/>
  <c r="BQ155" i="11"/>
  <c r="BR155" i="11"/>
  <c r="BS155" i="11"/>
  <c r="BT155" i="11"/>
  <c r="BU155" i="11"/>
  <c r="BV155" i="11"/>
  <c r="BW155" i="11"/>
  <c r="BX155" i="11"/>
  <c r="BY155" i="11"/>
  <c r="BZ155" i="11"/>
  <c r="CA155" i="11"/>
  <c r="F156" i="11"/>
  <c r="G156" i="11"/>
  <c r="H156" i="11"/>
  <c r="I156" i="11"/>
  <c r="J156" i="11"/>
  <c r="K156" i="11"/>
  <c r="L156" i="11"/>
  <c r="M156" i="11"/>
  <c r="N156" i="11"/>
  <c r="O156" i="11"/>
  <c r="P156" i="11"/>
  <c r="Q156" i="11"/>
  <c r="R156" i="11"/>
  <c r="S156" i="11"/>
  <c r="T156" i="11"/>
  <c r="U156" i="11"/>
  <c r="V156" i="11"/>
  <c r="W156" i="11"/>
  <c r="X156" i="11"/>
  <c r="Y156" i="11"/>
  <c r="Z156" i="11"/>
  <c r="AA156" i="11"/>
  <c r="AB156" i="11"/>
  <c r="AC156" i="11"/>
  <c r="AD156" i="11"/>
  <c r="AE156" i="11"/>
  <c r="AF156" i="11"/>
  <c r="AG156" i="11"/>
  <c r="AH156" i="11"/>
  <c r="AI156" i="11"/>
  <c r="AJ156" i="11"/>
  <c r="AK156" i="11"/>
  <c r="AL156" i="11"/>
  <c r="AM156" i="11"/>
  <c r="AN156" i="11"/>
  <c r="AO156" i="11"/>
  <c r="AP156" i="11"/>
  <c r="AQ156" i="11"/>
  <c r="AR156" i="11"/>
  <c r="AS156" i="11"/>
  <c r="AT156" i="11"/>
  <c r="AU156" i="11"/>
  <c r="AV156" i="11"/>
  <c r="AW156" i="11"/>
  <c r="AX156" i="11"/>
  <c r="AY156" i="11"/>
  <c r="AZ156" i="11"/>
  <c r="BA156" i="11"/>
  <c r="BB156" i="11"/>
  <c r="BC156" i="11"/>
  <c r="BD156" i="11"/>
  <c r="BE156" i="11"/>
  <c r="BF156" i="11"/>
  <c r="BG156" i="11"/>
  <c r="BH156" i="11"/>
  <c r="BI156" i="11"/>
  <c r="BJ156" i="11"/>
  <c r="BK156" i="11"/>
  <c r="BL156" i="11"/>
  <c r="BM156" i="11"/>
  <c r="BN156" i="11"/>
  <c r="BO156" i="11"/>
  <c r="BP156" i="11"/>
  <c r="BQ156" i="11"/>
  <c r="BR156" i="11"/>
  <c r="BS156" i="11"/>
  <c r="BT156" i="11"/>
  <c r="BU156" i="11"/>
  <c r="BV156" i="11"/>
  <c r="BW156" i="11"/>
  <c r="BX156" i="11"/>
  <c r="BY156" i="11"/>
  <c r="BZ156" i="11"/>
  <c r="CA156" i="11"/>
  <c r="F157" i="11"/>
  <c r="G157" i="11"/>
  <c r="H157" i="11"/>
  <c r="I157" i="11"/>
  <c r="J157" i="11"/>
  <c r="K157" i="11"/>
  <c r="L157" i="11"/>
  <c r="M157" i="11"/>
  <c r="N157" i="11"/>
  <c r="O157" i="11"/>
  <c r="P157" i="11"/>
  <c r="Q157" i="11"/>
  <c r="R157" i="11"/>
  <c r="S157" i="11"/>
  <c r="T157" i="11"/>
  <c r="U157" i="11"/>
  <c r="V157" i="11"/>
  <c r="W157" i="11"/>
  <c r="X157" i="11"/>
  <c r="Y157" i="11"/>
  <c r="Z157" i="11"/>
  <c r="AA157" i="11"/>
  <c r="AB157" i="11"/>
  <c r="AC157" i="11"/>
  <c r="AD157" i="11"/>
  <c r="AE157" i="11"/>
  <c r="AF157" i="11"/>
  <c r="AG157" i="11"/>
  <c r="AH157" i="11"/>
  <c r="AI157" i="11"/>
  <c r="AJ157" i="11"/>
  <c r="AK157" i="11"/>
  <c r="AL157" i="11"/>
  <c r="AM157" i="11"/>
  <c r="AN157" i="11"/>
  <c r="AO157" i="11"/>
  <c r="AP157" i="11"/>
  <c r="AQ157" i="11"/>
  <c r="AR157" i="11"/>
  <c r="AS157" i="11"/>
  <c r="AT157" i="11"/>
  <c r="AU157" i="11"/>
  <c r="AV157" i="11"/>
  <c r="AW157" i="11"/>
  <c r="AX157" i="11"/>
  <c r="AY157" i="11"/>
  <c r="AZ157" i="11"/>
  <c r="BA157" i="11"/>
  <c r="BB157" i="11"/>
  <c r="BC157" i="11"/>
  <c r="BD157" i="11"/>
  <c r="BE157" i="11"/>
  <c r="BF157" i="11"/>
  <c r="BG157" i="11"/>
  <c r="BH157" i="11"/>
  <c r="BI157" i="11"/>
  <c r="BJ157" i="11"/>
  <c r="BK157" i="11"/>
  <c r="BL157" i="11"/>
  <c r="BM157" i="11"/>
  <c r="BN157" i="11"/>
  <c r="BO157" i="11"/>
  <c r="BP157" i="11"/>
  <c r="BQ157" i="11"/>
  <c r="BR157" i="11"/>
  <c r="BS157" i="11"/>
  <c r="BT157" i="11"/>
  <c r="BU157" i="11"/>
  <c r="BV157" i="11"/>
  <c r="BW157" i="11"/>
  <c r="BX157" i="11"/>
  <c r="BY157" i="11"/>
  <c r="BZ157" i="11"/>
  <c r="CA157" i="11"/>
  <c r="F158" i="11"/>
  <c r="G158" i="11"/>
  <c r="H158" i="11"/>
  <c r="I158" i="11"/>
  <c r="J158" i="11"/>
  <c r="K158" i="11"/>
  <c r="L158" i="11"/>
  <c r="M158" i="11"/>
  <c r="N158" i="11"/>
  <c r="O158" i="11"/>
  <c r="P158" i="11"/>
  <c r="Q158" i="11"/>
  <c r="R158" i="11"/>
  <c r="S158" i="11"/>
  <c r="T158" i="11"/>
  <c r="U158" i="11"/>
  <c r="V158" i="11"/>
  <c r="W158" i="11"/>
  <c r="X158" i="11"/>
  <c r="Y158" i="11"/>
  <c r="Z158" i="11"/>
  <c r="AA158" i="11"/>
  <c r="AB158" i="11"/>
  <c r="AC158" i="11"/>
  <c r="AD158" i="11"/>
  <c r="AE158" i="11"/>
  <c r="AF158" i="11"/>
  <c r="AG158" i="11"/>
  <c r="AH158" i="11"/>
  <c r="AI158" i="11"/>
  <c r="AJ158" i="11"/>
  <c r="AK158" i="11"/>
  <c r="AL158" i="11"/>
  <c r="AM158" i="11"/>
  <c r="AN158" i="11"/>
  <c r="AO158" i="11"/>
  <c r="AP158" i="11"/>
  <c r="AQ158" i="11"/>
  <c r="AR158" i="11"/>
  <c r="AS158" i="11"/>
  <c r="AT158" i="11"/>
  <c r="AU158" i="11"/>
  <c r="AV158" i="11"/>
  <c r="AW158" i="11"/>
  <c r="AX158" i="11"/>
  <c r="AY158" i="11"/>
  <c r="AZ158" i="11"/>
  <c r="BA158" i="11"/>
  <c r="BB158" i="11"/>
  <c r="BC158" i="11"/>
  <c r="BD158" i="11"/>
  <c r="BE158" i="11"/>
  <c r="BF158" i="11"/>
  <c r="BG158" i="11"/>
  <c r="BH158" i="11"/>
  <c r="BI158" i="11"/>
  <c r="BJ158" i="11"/>
  <c r="BK158" i="11"/>
  <c r="BL158" i="11"/>
  <c r="BM158" i="11"/>
  <c r="BN158" i="11"/>
  <c r="BO158" i="11"/>
  <c r="BP158" i="11"/>
  <c r="BQ158" i="11"/>
  <c r="BR158" i="11"/>
  <c r="BS158" i="11"/>
  <c r="BT158" i="11"/>
  <c r="BU158" i="11"/>
  <c r="BV158" i="11"/>
  <c r="BW158" i="11"/>
  <c r="BX158" i="11"/>
  <c r="BY158" i="11"/>
  <c r="BZ158" i="11"/>
  <c r="CA158" i="11"/>
  <c r="F159" i="11"/>
  <c r="G159" i="11"/>
  <c r="H159" i="11"/>
  <c r="I159" i="11"/>
  <c r="J159" i="11"/>
  <c r="K159" i="11"/>
  <c r="L159" i="11"/>
  <c r="M159" i="11"/>
  <c r="N159" i="11"/>
  <c r="O159" i="11"/>
  <c r="P159" i="11"/>
  <c r="Q159" i="11"/>
  <c r="R159" i="11"/>
  <c r="S159" i="11"/>
  <c r="T159" i="11"/>
  <c r="U159" i="11"/>
  <c r="V159" i="11"/>
  <c r="W159" i="11"/>
  <c r="X159" i="11"/>
  <c r="Y159" i="11"/>
  <c r="Z159" i="11"/>
  <c r="AA159" i="11"/>
  <c r="AB159" i="11"/>
  <c r="AC159" i="11"/>
  <c r="AD159" i="11"/>
  <c r="AE159" i="11"/>
  <c r="AF159" i="11"/>
  <c r="AG159" i="11"/>
  <c r="AH159" i="11"/>
  <c r="AI159" i="11"/>
  <c r="AJ159" i="11"/>
  <c r="AK159" i="11"/>
  <c r="AL159" i="11"/>
  <c r="AM159" i="11"/>
  <c r="AN159" i="11"/>
  <c r="AO159" i="11"/>
  <c r="AP159" i="11"/>
  <c r="AQ159" i="11"/>
  <c r="AR159" i="11"/>
  <c r="AS159" i="11"/>
  <c r="AT159" i="11"/>
  <c r="AU159" i="11"/>
  <c r="AV159" i="11"/>
  <c r="AW159" i="11"/>
  <c r="AX159" i="11"/>
  <c r="AY159" i="11"/>
  <c r="AZ159" i="11"/>
  <c r="BA159" i="11"/>
  <c r="BB159" i="11"/>
  <c r="BC159" i="11"/>
  <c r="BD159" i="11"/>
  <c r="BE159" i="11"/>
  <c r="BF159" i="11"/>
  <c r="BG159" i="11"/>
  <c r="BH159" i="11"/>
  <c r="BI159" i="11"/>
  <c r="BJ159" i="11"/>
  <c r="BK159" i="11"/>
  <c r="BL159" i="11"/>
  <c r="BM159" i="11"/>
  <c r="BN159" i="11"/>
  <c r="BO159" i="11"/>
  <c r="BP159" i="11"/>
  <c r="BQ159" i="11"/>
  <c r="BR159" i="11"/>
  <c r="BS159" i="11"/>
  <c r="BT159" i="11"/>
  <c r="BU159" i="11"/>
  <c r="BV159" i="11"/>
  <c r="BW159" i="11"/>
  <c r="BX159" i="11"/>
  <c r="BY159" i="11"/>
  <c r="BZ159" i="11"/>
  <c r="CA159" i="11"/>
  <c r="F160" i="11"/>
  <c r="G160" i="11"/>
  <c r="H160" i="11"/>
  <c r="I160" i="11"/>
  <c r="J160" i="11"/>
  <c r="K160" i="11"/>
  <c r="L160" i="11"/>
  <c r="M160" i="11"/>
  <c r="N160" i="11"/>
  <c r="O160" i="11"/>
  <c r="P160" i="11"/>
  <c r="Q160" i="11"/>
  <c r="R160" i="11"/>
  <c r="S160" i="11"/>
  <c r="T160" i="11"/>
  <c r="U160" i="11"/>
  <c r="V160" i="11"/>
  <c r="W160" i="11"/>
  <c r="X160" i="11"/>
  <c r="Y160" i="11"/>
  <c r="Z160" i="11"/>
  <c r="AA160" i="11"/>
  <c r="AB160" i="11"/>
  <c r="AC160" i="11"/>
  <c r="AD160" i="11"/>
  <c r="AE160" i="11"/>
  <c r="AF160" i="11"/>
  <c r="AG160" i="11"/>
  <c r="AH160" i="11"/>
  <c r="AI160" i="11"/>
  <c r="AJ160" i="11"/>
  <c r="AK160" i="11"/>
  <c r="AL160" i="11"/>
  <c r="AM160" i="11"/>
  <c r="AN160" i="11"/>
  <c r="AO160" i="11"/>
  <c r="AP160" i="11"/>
  <c r="AQ160" i="11"/>
  <c r="AR160" i="11"/>
  <c r="AS160" i="11"/>
  <c r="AT160" i="11"/>
  <c r="AU160" i="11"/>
  <c r="AV160" i="11"/>
  <c r="AW160" i="11"/>
  <c r="AX160" i="11"/>
  <c r="AY160" i="11"/>
  <c r="AZ160" i="11"/>
  <c r="BA160" i="11"/>
  <c r="BB160" i="11"/>
  <c r="BC160" i="11"/>
  <c r="BD160" i="11"/>
  <c r="BE160" i="11"/>
  <c r="BF160" i="11"/>
  <c r="BG160" i="11"/>
  <c r="BH160" i="11"/>
  <c r="BI160" i="11"/>
  <c r="BJ160" i="11"/>
  <c r="BK160" i="11"/>
  <c r="BL160" i="11"/>
  <c r="BM160" i="11"/>
  <c r="BN160" i="11"/>
  <c r="BO160" i="11"/>
  <c r="BP160" i="11"/>
  <c r="BQ160" i="11"/>
  <c r="BR160" i="11"/>
  <c r="BS160" i="11"/>
  <c r="BT160" i="11"/>
  <c r="BU160" i="11"/>
  <c r="BV160" i="11"/>
  <c r="BW160" i="11"/>
  <c r="BX160" i="11"/>
  <c r="BY160" i="11"/>
  <c r="BZ160" i="11"/>
  <c r="CA160" i="11"/>
  <c r="F161" i="11"/>
  <c r="G161" i="11"/>
  <c r="H161" i="11"/>
  <c r="I161" i="11"/>
  <c r="J161" i="11"/>
  <c r="K161" i="11"/>
  <c r="L161" i="11"/>
  <c r="M161" i="11"/>
  <c r="N161" i="11"/>
  <c r="O161" i="11"/>
  <c r="P161" i="11"/>
  <c r="Q161" i="11"/>
  <c r="R161" i="11"/>
  <c r="S161" i="11"/>
  <c r="T161" i="11"/>
  <c r="U161" i="11"/>
  <c r="V161" i="11"/>
  <c r="W161" i="11"/>
  <c r="X161" i="11"/>
  <c r="Y161" i="11"/>
  <c r="Z161" i="11"/>
  <c r="AA161" i="11"/>
  <c r="AB161" i="11"/>
  <c r="AC161" i="11"/>
  <c r="AD161" i="11"/>
  <c r="AE161" i="11"/>
  <c r="AF161" i="11"/>
  <c r="AG161" i="11"/>
  <c r="AH161" i="11"/>
  <c r="AI161" i="11"/>
  <c r="AJ161" i="11"/>
  <c r="AK161" i="11"/>
  <c r="AL161" i="11"/>
  <c r="AM161" i="11"/>
  <c r="AN161" i="11"/>
  <c r="AO161" i="11"/>
  <c r="AP161" i="11"/>
  <c r="AQ161" i="11"/>
  <c r="AR161" i="11"/>
  <c r="AS161" i="11"/>
  <c r="AT161" i="11"/>
  <c r="AU161" i="11"/>
  <c r="AV161" i="11"/>
  <c r="AW161" i="11"/>
  <c r="AX161" i="11"/>
  <c r="AY161" i="11"/>
  <c r="AZ161" i="11"/>
  <c r="BA161" i="11"/>
  <c r="BB161" i="11"/>
  <c r="BC161" i="11"/>
  <c r="BD161" i="11"/>
  <c r="BE161" i="11"/>
  <c r="BF161" i="11"/>
  <c r="BG161" i="11"/>
  <c r="BH161" i="11"/>
  <c r="BI161" i="11"/>
  <c r="BJ161" i="11"/>
  <c r="BK161" i="11"/>
  <c r="BL161" i="11"/>
  <c r="BM161" i="11"/>
  <c r="BN161" i="11"/>
  <c r="BO161" i="11"/>
  <c r="BP161" i="11"/>
  <c r="BQ161" i="11"/>
  <c r="BR161" i="11"/>
  <c r="BS161" i="11"/>
  <c r="BT161" i="11"/>
  <c r="BU161" i="11"/>
  <c r="BV161" i="11"/>
  <c r="BW161" i="11"/>
  <c r="BX161" i="11"/>
  <c r="BY161" i="11"/>
  <c r="BZ161" i="11"/>
  <c r="CA161" i="11"/>
  <c r="F162" i="11"/>
  <c r="G162" i="11"/>
  <c r="H162" i="11"/>
  <c r="I162" i="11"/>
  <c r="J162" i="11"/>
  <c r="K162" i="11"/>
  <c r="L162" i="11"/>
  <c r="M162" i="11"/>
  <c r="N162" i="11"/>
  <c r="O162" i="11"/>
  <c r="P162" i="11"/>
  <c r="Q162" i="11"/>
  <c r="R162" i="11"/>
  <c r="S162" i="11"/>
  <c r="T162" i="11"/>
  <c r="U162" i="11"/>
  <c r="V162" i="11"/>
  <c r="W162" i="11"/>
  <c r="X162" i="11"/>
  <c r="Y162" i="11"/>
  <c r="Z162" i="11"/>
  <c r="AA162" i="11"/>
  <c r="AB162" i="11"/>
  <c r="AC162" i="11"/>
  <c r="AD162" i="11"/>
  <c r="AE162" i="11"/>
  <c r="AF162" i="11"/>
  <c r="AG162" i="11"/>
  <c r="AH162" i="11"/>
  <c r="AI162" i="11"/>
  <c r="AJ162" i="11"/>
  <c r="AK162" i="11"/>
  <c r="AL162" i="11"/>
  <c r="AM162" i="11"/>
  <c r="AN162" i="11"/>
  <c r="AO162" i="11"/>
  <c r="AP162" i="11"/>
  <c r="AQ162" i="11"/>
  <c r="AR162" i="11"/>
  <c r="AS162" i="11"/>
  <c r="AT162" i="11"/>
  <c r="AU162" i="11"/>
  <c r="AV162" i="11"/>
  <c r="AW162" i="11"/>
  <c r="AX162" i="11"/>
  <c r="AY162" i="11"/>
  <c r="AZ162" i="11"/>
  <c r="BA162" i="11"/>
  <c r="BB162" i="11"/>
  <c r="BC162" i="11"/>
  <c r="BD162" i="11"/>
  <c r="BE162" i="11"/>
  <c r="BF162" i="11"/>
  <c r="BG162" i="11"/>
  <c r="BH162" i="11"/>
  <c r="BI162" i="11"/>
  <c r="BJ162" i="11"/>
  <c r="BK162" i="11"/>
  <c r="BL162" i="11"/>
  <c r="BM162" i="11"/>
  <c r="BN162" i="11"/>
  <c r="BO162" i="11"/>
  <c r="BP162" i="11"/>
  <c r="BQ162" i="11"/>
  <c r="BR162" i="11"/>
  <c r="BS162" i="11"/>
  <c r="BT162" i="11"/>
  <c r="BU162" i="11"/>
  <c r="BV162" i="11"/>
  <c r="BW162" i="11"/>
  <c r="BX162" i="11"/>
  <c r="BY162" i="11"/>
  <c r="BZ162" i="11"/>
  <c r="CA162" i="11"/>
  <c r="F163" i="11"/>
  <c r="G163" i="11"/>
  <c r="H163" i="11"/>
  <c r="I163" i="11"/>
  <c r="J163" i="11"/>
  <c r="K163" i="11"/>
  <c r="L163" i="11"/>
  <c r="M163" i="11"/>
  <c r="N163" i="11"/>
  <c r="O163" i="11"/>
  <c r="P163" i="11"/>
  <c r="Q163" i="11"/>
  <c r="R163" i="11"/>
  <c r="S163" i="11"/>
  <c r="T163" i="11"/>
  <c r="U163" i="11"/>
  <c r="V163" i="11"/>
  <c r="W163" i="11"/>
  <c r="X163" i="11"/>
  <c r="Y163" i="11"/>
  <c r="Z163" i="11"/>
  <c r="AA163" i="11"/>
  <c r="AB163" i="11"/>
  <c r="AC163" i="11"/>
  <c r="AD163" i="11"/>
  <c r="AE163" i="11"/>
  <c r="AF163" i="11"/>
  <c r="AG163" i="11"/>
  <c r="AH163" i="11"/>
  <c r="AI163" i="11"/>
  <c r="AJ163" i="11"/>
  <c r="AK163" i="11"/>
  <c r="AL163" i="11"/>
  <c r="AM163" i="11"/>
  <c r="AN163" i="11"/>
  <c r="AO163" i="11"/>
  <c r="AP163" i="11"/>
  <c r="AQ163" i="11"/>
  <c r="AR163" i="11"/>
  <c r="AS163" i="11"/>
  <c r="AT163" i="11"/>
  <c r="AU163" i="11"/>
  <c r="AV163" i="11"/>
  <c r="AW163" i="11"/>
  <c r="AX163" i="11"/>
  <c r="AY163" i="11"/>
  <c r="AZ163" i="11"/>
  <c r="BA163" i="11"/>
  <c r="BB163" i="11"/>
  <c r="BC163" i="11"/>
  <c r="BD163" i="11"/>
  <c r="BE163" i="11"/>
  <c r="BF163" i="11"/>
  <c r="BG163" i="11"/>
  <c r="BH163" i="11"/>
  <c r="BI163" i="11"/>
  <c r="BJ163" i="11"/>
  <c r="BK163" i="11"/>
  <c r="BL163" i="11"/>
  <c r="BM163" i="11"/>
  <c r="BN163" i="11"/>
  <c r="BO163" i="11"/>
  <c r="BP163" i="11"/>
  <c r="BQ163" i="11"/>
  <c r="BR163" i="11"/>
  <c r="BS163" i="11"/>
  <c r="BT163" i="11"/>
  <c r="BU163" i="11"/>
  <c r="BV163" i="11"/>
  <c r="BW163" i="11"/>
  <c r="BX163" i="11"/>
  <c r="BY163" i="11"/>
  <c r="BZ163" i="11"/>
  <c r="CA163" i="11"/>
  <c r="F164" i="11"/>
  <c r="G164" i="11"/>
  <c r="H164" i="11"/>
  <c r="I164" i="11"/>
  <c r="J164" i="11"/>
  <c r="K164" i="11"/>
  <c r="L164" i="11"/>
  <c r="M164" i="11"/>
  <c r="N164" i="11"/>
  <c r="O164" i="11"/>
  <c r="P164" i="11"/>
  <c r="Q164" i="11"/>
  <c r="R164" i="11"/>
  <c r="S164" i="11"/>
  <c r="T164" i="11"/>
  <c r="U164" i="11"/>
  <c r="V164" i="11"/>
  <c r="W164" i="11"/>
  <c r="X164" i="11"/>
  <c r="Y164" i="11"/>
  <c r="Z164" i="11"/>
  <c r="AA164" i="11"/>
  <c r="AB164" i="11"/>
  <c r="AC164" i="11"/>
  <c r="AD164" i="11"/>
  <c r="AE164" i="11"/>
  <c r="AF164" i="11"/>
  <c r="AG164" i="11"/>
  <c r="AH164" i="11"/>
  <c r="AI164" i="11"/>
  <c r="AJ164" i="11"/>
  <c r="AK164" i="11"/>
  <c r="AL164" i="11"/>
  <c r="AM164" i="11"/>
  <c r="AN164" i="11"/>
  <c r="AO164" i="11"/>
  <c r="AP164" i="11"/>
  <c r="AQ164" i="11"/>
  <c r="AR164" i="11"/>
  <c r="AS164" i="11"/>
  <c r="AT164" i="11"/>
  <c r="AU164" i="11"/>
  <c r="AV164" i="11"/>
  <c r="AW164" i="11"/>
  <c r="AX164" i="11"/>
  <c r="AY164" i="11"/>
  <c r="AZ164" i="11"/>
  <c r="BA164" i="11"/>
  <c r="BB164" i="11"/>
  <c r="BC164" i="11"/>
  <c r="BD164" i="11"/>
  <c r="BE164" i="11"/>
  <c r="BF164" i="11"/>
  <c r="BG164" i="11"/>
  <c r="BH164" i="11"/>
  <c r="BI164" i="11"/>
  <c r="BJ164" i="11"/>
  <c r="BK164" i="11"/>
  <c r="BL164" i="11"/>
  <c r="BM164" i="11"/>
  <c r="BO164" i="11"/>
  <c r="BP164" i="11"/>
  <c r="BQ164" i="11"/>
  <c r="BR164" i="11"/>
  <c r="BS164" i="11"/>
  <c r="BT164" i="11"/>
  <c r="BU164" i="11"/>
  <c r="BV164" i="11"/>
  <c r="BW164" i="11"/>
  <c r="BX164" i="11"/>
  <c r="BY164" i="11"/>
  <c r="BZ164" i="11"/>
  <c r="CA164" i="11"/>
  <c r="F165" i="11"/>
  <c r="G165" i="11"/>
  <c r="H165" i="11"/>
  <c r="I165" i="11"/>
  <c r="J165" i="11"/>
  <c r="K165" i="11"/>
  <c r="L165" i="11"/>
  <c r="M165" i="11"/>
  <c r="N165" i="11"/>
  <c r="O165" i="11"/>
  <c r="P165" i="11"/>
  <c r="Q165" i="11"/>
  <c r="R165" i="11"/>
  <c r="S165" i="11"/>
  <c r="T165" i="11"/>
  <c r="U165" i="11"/>
  <c r="V165" i="11"/>
  <c r="W165" i="11"/>
  <c r="X165" i="11"/>
  <c r="Y165" i="11"/>
  <c r="Z165" i="11"/>
  <c r="AA165" i="11"/>
  <c r="AB165" i="11"/>
  <c r="AC165" i="11"/>
  <c r="AD165" i="11"/>
  <c r="AE165" i="11"/>
  <c r="AF165" i="11"/>
  <c r="AG165" i="11"/>
  <c r="AH165" i="11"/>
  <c r="AI165" i="11"/>
  <c r="AJ165" i="11"/>
  <c r="AK165" i="11"/>
  <c r="AL165" i="11"/>
  <c r="AM165" i="11"/>
  <c r="AN165" i="11"/>
  <c r="AO165" i="11"/>
  <c r="AP165" i="11"/>
  <c r="AQ165" i="11"/>
  <c r="AR165" i="11"/>
  <c r="AS165" i="11"/>
  <c r="AT165" i="11"/>
  <c r="AU165" i="11"/>
  <c r="AV165" i="11"/>
  <c r="AW165" i="11"/>
  <c r="AX165" i="11"/>
  <c r="AY165" i="11"/>
  <c r="AZ165" i="11"/>
  <c r="BA165" i="11"/>
  <c r="BB165" i="11"/>
  <c r="BC165" i="11"/>
  <c r="BD165" i="11"/>
  <c r="BE165" i="11"/>
  <c r="BF165" i="11"/>
  <c r="BG165" i="11"/>
  <c r="BH165" i="11"/>
  <c r="BI165" i="11"/>
  <c r="BJ165" i="11"/>
  <c r="BK165" i="11"/>
  <c r="BL165" i="11"/>
  <c r="BM165" i="11"/>
  <c r="BN165" i="11"/>
  <c r="BO165" i="11"/>
  <c r="BP165" i="11"/>
  <c r="BQ165" i="11"/>
  <c r="BR165" i="11"/>
  <c r="BS165" i="11"/>
  <c r="BT165" i="11"/>
  <c r="BU165" i="11"/>
  <c r="BV165" i="11"/>
  <c r="BW165" i="11"/>
  <c r="BX165" i="11"/>
  <c r="BY165" i="11"/>
  <c r="BZ165" i="11"/>
  <c r="CA165" i="11"/>
  <c r="F166" i="11"/>
  <c r="G166" i="11"/>
  <c r="H166" i="11"/>
  <c r="I166" i="11"/>
  <c r="J166" i="11"/>
  <c r="K166" i="11"/>
  <c r="L166" i="11"/>
  <c r="M166" i="11"/>
  <c r="N166" i="11"/>
  <c r="O166" i="11"/>
  <c r="P166" i="11"/>
  <c r="Q166" i="11"/>
  <c r="R166" i="11"/>
  <c r="S166" i="11"/>
  <c r="T166" i="11"/>
  <c r="U166" i="11"/>
  <c r="V166" i="11"/>
  <c r="W166" i="11"/>
  <c r="X166" i="11"/>
  <c r="Y166" i="11"/>
  <c r="Z166" i="11"/>
  <c r="AA166" i="11"/>
  <c r="AB166" i="11"/>
  <c r="AC166" i="11"/>
  <c r="AD166" i="11"/>
  <c r="AE166" i="11"/>
  <c r="AF166" i="11"/>
  <c r="AG166" i="11"/>
  <c r="AH166" i="11"/>
  <c r="AI166" i="11"/>
  <c r="AJ166" i="11"/>
  <c r="AK166" i="11"/>
  <c r="AL166" i="11"/>
  <c r="AM166" i="11"/>
  <c r="AN166" i="11"/>
  <c r="AO166" i="11"/>
  <c r="AP166" i="11"/>
  <c r="AQ166" i="11"/>
  <c r="AR166" i="11"/>
  <c r="AS166" i="11"/>
  <c r="AT166" i="11"/>
  <c r="AU166" i="11"/>
  <c r="AV166" i="11"/>
  <c r="AW166" i="11"/>
  <c r="AX166" i="11"/>
  <c r="AY166" i="11"/>
  <c r="AZ166" i="11"/>
  <c r="BA166" i="11"/>
  <c r="BB166" i="11"/>
  <c r="BC166" i="11"/>
  <c r="BD166" i="11"/>
  <c r="BE166" i="11"/>
  <c r="BF166" i="11"/>
  <c r="BG166" i="11"/>
  <c r="BH166" i="11"/>
  <c r="BI166" i="11"/>
  <c r="BJ166" i="11"/>
  <c r="BK166" i="11"/>
  <c r="BL166" i="11"/>
  <c r="BM166" i="11"/>
  <c r="BN166" i="11"/>
  <c r="BO166" i="11"/>
  <c r="BP166" i="11"/>
  <c r="BQ166" i="11"/>
  <c r="BR166" i="11"/>
  <c r="BS166" i="11"/>
  <c r="BT166" i="11"/>
  <c r="BU166" i="11"/>
  <c r="BV166" i="11"/>
  <c r="BW166" i="11"/>
  <c r="BX166" i="11"/>
  <c r="BY166" i="11"/>
  <c r="BZ166" i="11"/>
  <c r="CA166" i="11"/>
  <c r="F167" i="11"/>
  <c r="G167" i="11"/>
  <c r="H167" i="11"/>
  <c r="I167" i="11"/>
  <c r="J167" i="11"/>
  <c r="K167" i="11"/>
  <c r="L167" i="11"/>
  <c r="M167" i="11"/>
  <c r="N167" i="11"/>
  <c r="O167" i="11"/>
  <c r="P167" i="11"/>
  <c r="Q167" i="11"/>
  <c r="R167" i="11"/>
  <c r="S167" i="11"/>
  <c r="T167" i="11"/>
  <c r="U167" i="11"/>
  <c r="V167" i="11"/>
  <c r="W167" i="11"/>
  <c r="X167" i="11"/>
  <c r="Y167" i="11"/>
  <c r="Z167" i="11"/>
  <c r="AA167" i="11"/>
  <c r="AB167" i="11"/>
  <c r="AC167" i="11"/>
  <c r="AD167" i="11"/>
  <c r="AE167" i="11"/>
  <c r="AF167" i="11"/>
  <c r="AG167" i="11"/>
  <c r="AH167" i="11"/>
  <c r="AI167" i="11"/>
  <c r="AJ167" i="11"/>
  <c r="AK167" i="11"/>
  <c r="AL167" i="11"/>
  <c r="AM167" i="11"/>
  <c r="AN167" i="11"/>
  <c r="AO167" i="11"/>
  <c r="AP167" i="11"/>
  <c r="AQ167" i="11"/>
  <c r="AR167" i="11"/>
  <c r="AS167" i="11"/>
  <c r="AT167" i="11"/>
  <c r="AU167" i="11"/>
  <c r="AV167" i="11"/>
  <c r="AW167" i="11"/>
  <c r="AX167" i="11"/>
  <c r="AY167" i="11"/>
  <c r="AZ167" i="11"/>
  <c r="BA167" i="11"/>
  <c r="BB167" i="11"/>
  <c r="BC167" i="11"/>
  <c r="BD167" i="11"/>
  <c r="BE167" i="11"/>
  <c r="BF167" i="11"/>
  <c r="BG167" i="11"/>
  <c r="BH167" i="11"/>
  <c r="BI167" i="11"/>
  <c r="BJ167" i="11"/>
  <c r="BK167" i="11"/>
  <c r="BL167" i="11"/>
  <c r="BM167" i="11"/>
  <c r="BN167" i="11"/>
  <c r="BO167" i="11"/>
  <c r="BP167" i="11"/>
  <c r="BQ167" i="11"/>
  <c r="BR167" i="11"/>
  <c r="BS167" i="11"/>
  <c r="BT167" i="11"/>
  <c r="BU167" i="11"/>
  <c r="BV167" i="11"/>
  <c r="BW167" i="11"/>
  <c r="BX167" i="11"/>
  <c r="BY167" i="11"/>
  <c r="BZ167" i="11"/>
  <c r="CA167" i="11"/>
  <c r="F168" i="11"/>
  <c r="G168" i="11"/>
  <c r="H168" i="11"/>
  <c r="I168" i="11"/>
  <c r="J168" i="11"/>
  <c r="K168" i="11"/>
  <c r="L168" i="11"/>
  <c r="M168" i="11"/>
  <c r="N168" i="11"/>
  <c r="O168" i="11"/>
  <c r="P168" i="11"/>
  <c r="Q168" i="11"/>
  <c r="R168" i="11"/>
  <c r="S168" i="11"/>
  <c r="T168" i="11"/>
  <c r="U168" i="11"/>
  <c r="V168" i="11"/>
  <c r="W168" i="11"/>
  <c r="X168" i="11"/>
  <c r="Y168" i="11"/>
  <c r="Z168" i="11"/>
  <c r="AA168" i="11"/>
  <c r="AB168" i="11"/>
  <c r="AC168" i="11"/>
  <c r="AD168" i="11"/>
  <c r="AE168" i="11"/>
  <c r="AF168" i="11"/>
  <c r="AG168" i="11"/>
  <c r="AH168" i="11"/>
  <c r="AI168" i="11"/>
  <c r="AJ168" i="11"/>
  <c r="AK168" i="11"/>
  <c r="AL168" i="11"/>
  <c r="AM168" i="11"/>
  <c r="AN168" i="11"/>
  <c r="AO168" i="11"/>
  <c r="AP168" i="11"/>
  <c r="AQ168" i="11"/>
  <c r="AR168" i="11"/>
  <c r="AS168" i="11"/>
  <c r="AT168" i="11"/>
  <c r="AU168" i="11"/>
  <c r="AV168" i="11"/>
  <c r="AW168" i="11"/>
  <c r="AX168" i="11"/>
  <c r="AY168" i="11"/>
  <c r="AZ168" i="11"/>
  <c r="BA168" i="11"/>
  <c r="BB168" i="11"/>
  <c r="BC168" i="11"/>
  <c r="BD168" i="11"/>
  <c r="BE168" i="11"/>
  <c r="BF168" i="11"/>
  <c r="BG168" i="11"/>
  <c r="BH168" i="11"/>
  <c r="BI168" i="11"/>
  <c r="BJ168" i="11"/>
  <c r="BK168" i="11"/>
  <c r="BL168" i="11"/>
  <c r="BM168" i="11"/>
  <c r="BN168" i="11"/>
  <c r="BO168" i="11"/>
  <c r="BP168" i="11"/>
  <c r="BQ168" i="11"/>
  <c r="BR168" i="11"/>
  <c r="BS168" i="11"/>
  <c r="BT168" i="11"/>
  <c r="BU168" i="11"/>
  <c r="BV168" i="11"/>
  <c r="BW168" i="11"/>
  <c r="BX168" i="11"/>
  <c r="BY168" i="11"/>
  <c r="BZ168" i="11"/>
  <c r="CA168" i="11"/>
  <c r="F169" i="11"/>
  <c r="G169" i="11"/>
  <c r="H169" i="11"/>
  <c r="I169" i="11"/>
  <c r="J169" i="11"/>
  <c r="K169" i="11"/>
  <c r="L169" i="11"/>
  <c r="M169" i="11"/>
  <c r="N169" i="11"/>
  <c r="O169" i="11"/>
  <c r="P169" i="11"/>
  <c r="Q169" i="11"/>
  <c r="R169" i="11"/>
  <c r="S169" i="11"/>
  <c r="T169" i="11"/>
  <c r="U169" i="11"/>
  <c r="V169" i="11"/>
  <c r="W169" i="11"/>
  <c r="X169" i="11"/>
  <c r="Y169" i="11"/>
  <c r="Z169" i="11"/>
  <c r="AA169" i="11"/>
  <c r="AB169" i="11"/>
  <c r="AC169" i="11"/>
  <c r="AD169" i="11"/>
  <c r="AE169" i="11"/>
  <c r="AF169" i="11"/>
  <c r="AG169" i="11"/>
  <c r="AH169" i="11"/>
  <c r="AI169" i="11"/>
  <c r="AJ169" i="11"/>
  <c r="AK169" i="11"/>
  <c r="AL169" i="11"/>
  <c r="AM169" i="11"/>
  <c r="AN169" i="11"/>
  <c r="AO169" i="11"/>
  <c r="AP169" i="11"/>
  <c r="AQ169" i="11"/>
  <c r="AR169" i="11"/>
  <c r="AS169" i="11"/>
  <c r="AT169" i="11"/>
  <c r="AU169" i="11"/>
  <c r="AV169" i="11"/>
  <c r="AW169" i="11"/>
  <c r="AX169" i="11"/>
  <c r="AY169" i="11"/>
  <c r="AZ169" i="11"/>
  <c r="BA169" i="11"/>
  <c r="BB169" i="11"/>
  <c r="BC169" i="11"/>
  <c r="BD169" i="11"/>
  <c r="BE169" i="11"/>
  <c r="BF169" i="11"/>
  <c r="BG169" i="11"/>
  <c r="BH169" i="11"/>
  <c r="BI169" i="11"/>
  <c r="BJ169" i="11"/>
  <c r="BK169" i="11"/>
  <c r="BL169" i="11"/>
  <c r="BM169" i="11"/>
  <c r="BN169" i="11"/>
  <c r="BO169" i="11"/>
  <c r="BP169" i="11"/>
  <c r="BQ169" i="11"/>
  <c r="BR169" i="11"/>
  <c r="BS169" i="11"/>
  <c r="BT169" i="11"/>
  <c r="BU169" i="11"/>
  <c r="BV169" i="11"/>
  <c r="BW169" i="11"/>
  <c r="BX169" i="11"/>
  <c r="BY169" i="11"/>
  <c r="BZ169" i="11"/>
  <c r="CA169" i="11"/>
  <c r="F170" i="11"/>
  <c r="G170" i="11"/>
  <c r="H170" i="11"/>
  <c r="I170" i="11"/>
  <c r="J170" i="11"/>
  <c r="K170" i="11"/>
  <c r="L170" i="11"/>
  <c r="M170" i="11"/>
  <c r="N170" i="11"/>
  <c r="O170" i="11"/>
  <c r="P170" i="11"/>
  <c r="Q170" i="11"/>
  <c r="R170" i="11"/>
  <c r="S170" i="11"/>
  <c r="T170" i="11"/>
  <c r="U170" i="11"/>
  <c r="V170" i="11"/>
  <c r="W170" i="11"/>
  <c r="X170" i="11"/>
  <c r="Y170" i="11"/>
  <c r="Z170" i="11"/>
  <c r="AA170" i="11"/>
  <c r="AB170" i="11"/>
  <c r="AC170" i="11"/>
  <c r="AD170" i="11"/>
  <c r="AE170" i="11"/>
  <c r="AF170" i="11"/>
  <c r="AG170" i="11"/>
  <c r="AH170" i="11"/>
  <c r="AI170" i="11"/>
  <c r="AJ170" i="11"/>
  <c r="AK170" i="11"/>
  <c r="AL170" i="11"/>
  <c r="AM170" i="11"/>
  <c r="AN170" i="11"/>
  <c r="AO170" i="11"/>
  <c r="AP170" i="11"/>
  <c r="AQ170" i="11"/>
  <c r="AR170" i="11"/>
  <c r="AS170" i="11"/>
  <c r="AT170" i="11"/>
  <c r="AU170" i="11"/>
  <c r="AV170" i="11"/>
  <c r="AW170" i="11"/>
  <c r="AX170" i="11"/>
  <c r="AY170" i="11"/>
  <c r="AZ170" i="11"/>
  <c r="BA170" i="11"/>
  <c r="BB170" i="11"/>
  <c r="BC170" i="11"/>
  <c r="BD170" i="11"/>
  <c r="BE170" i="11"/>
  <c r="BF170" i="11"/>
  <c r="BG170" i="11"/>
  <c r="BH170" i="11"/>
  <c r="BI170" i="11"/>
  <c r="BJ170" i="11"/>
  <c r="BK170" i="11"/>
  <c r="BL170" i="11"/>
  <c r="BM170" i="11"/>
  <c r="BN170" i="11"/>
  <c r="BO170" i="11"/>
  <c r="BP170" i="11"/>
  <c r="BQ170" i="11"/>
  <c r="BR170" i="11"/>
  <c r="BS170" i="11"/>
  <c r="BT170" i="11"/>
  <c r="BU170" i="11"/>
  <c r="BV170" i="11"/>
  <c r="BW170" i="11"/>
  <c r="BX170" i="11"/>
  <c r="BY170" i="11"/>
  <c r="BZ170" i="11"/>
  <c r="CA170" i="11"/>
  <c r="F171" i="11"/>
  <c r="G171" i="11"/>
  <c r="H171" i="11"/>
  <c r="I171" i="11"/>
  <c r="J171" i="11"/>
  <c r="K171" i="11"/>
  <c r="L171" i="11"/>
  <c r="M171" i="11"/>
  <c r="N171" i="11"/>
  <c r="O171" i="11"/>
  <c r="P171" i="11"/>
  <c r="Q171" i="11"/>
  <c r="R171" i="11"/>
  <c r="S171" i="11"/>
  <c r="T171" i="11"/>
  <c r="U171" i="11"/>
  <c r="V171" i="11"/>
  <c r="W171" i="11"/>
  <c r="X171" i="11"/>
  <c r="Y171" i="11"/>
  <c r="Z171" i="11"/>
  <c r="AA171" i="11"/>
  <c r="AB171" i="11"/>
  <c r="AC171" i="11"/>
  <c r="AD171" i="11"/>
  <c r="AE171" i="11"/>
  <c r="AF171" i="11"/>
  <c r="AG171" i="11"/>
  <c r="AH171" i="11"/>
  <c r="AI171" i="11"/>
  <c r="AJ171" i="11"/>
  <c r="AK171" i="11"/>
  <c r="AL171" i="11"/>
  <c r="AM171" i="11"/>
  <c r="AN171" i="11"/>
  <c r="AO171" i="11"/>
  <c r="AP171" i="11"/>
  <c r="AQ171" i="11"/>
  <c r="AR171" i="11"/>
  <c r="AS171" i="11"/>
  <c r="AT171" i="11"/>
  <c r="AU171" i="11"/>
  <c r="AV171" i="11"/>
  <c r="AW171" i="11"/>
  <c r="AX171" i="11"/>
  <c r="AY171" i="11"/>
  <c r="AZ171" i="11"/>
  <c r="BA171" i="11"/>
  <c r="BB171" i="11"/>
  <c r="BC171" i="11"/>
  <c r="BD171" i="11"/>
  <c r="BE171" i="11"/>
  <c r="BF171" i="11"/>
  <c r="BG171" i="11"/>
  <c r="BH171" i="11"/>
  <c r="BI171" i="11"/>
  <c r="BJ171" i="11"/>
  <c r="BK171" i="11"/>
  <c r="BL171" i="11"/>
  <c r="BM171" i="11"/>
  <c r="BN171" i="11"/>
  <c r="BO171" i="11"/>
  <c r="BP171" i="11"/>
  <c r="BQ171" i="11"/>
  <c r="BR171" i="11"/>
  <c r="BS171" i="11"/>
  <c r="BT171" i="11"/>
  <c r="BU171" i="11"/>
  <c r="BV171" i="11"/>
  <c r="BW171" i="11"/>
  <c r="BX171" i="11"/>
  <c r="BY171" i="11"/>
  <c r="BZ171" i="11"/>
  <c r="CA171" i="11"/>
  <c r="F172" i="11"/>
  <c r="G172" i="11"/>
  <c r="H172" i="11"/>
  <c r="I172" i="11"/>
  <c r="J172" i="11"/>
  <c r="K172" i="11"/>
  <c r="L172" i="11"/>
  <c r="M172" i="11"/>
  <c r="N172" i="11"/>
  <c r="O172" i="11"/>
  <c r="P172" i="11"/>
  <c r="Q172" i="11"/>
  <c r="R172" i="11"/>
  <c r="S172" i="11"/>
  <c r="T172" i="11"/>
  <c r="U172" i="11"/>
  <c r="V172" i="11"/>
  <c r="W172" i="11"/>
  <c r="X172" i="11"/>
  <c r="Y172" i="11"/>
  <c r="Z172" i="11"/>
  <c r="AA172" i="11"/>
  <c r="AB172" i="11"/>
  <c r="AC172" i="11"/>
  <c r="AD172" i="11"/>
  <c r="AE172" i="11"/>
  <c r="AF172" i="11"/>
  <c r="AG172" i="11"/>
  <c r="AH172" i="11"/>
  <c r="AI172" i="11"/>
  <c r="AJ172" i="11"/>
  <c r="AK172" i="11"/>
  <c r="AL172" i="11"/>
  <c r="AM172" i="11"/>
  <c r="AN172" i="11"/>
  <c r="AO172" i="11"/>
  <c r="AP172" i="11"/>
  <c r="AQ172" i="11"/>
  <c r="AR172" i="11"/>
  <c r="AS172" i="11"/>
  <c r="AT172" i="11"/>
  <c r="AU172" i="11"/>
  <c r="AV172" i="11"/>
  <c r="AW172" i="11"/>
  <c r="AX172" i="11"/>
  <c r="AY172" i="11"/>
  <c r="AZ172" i="11"/>
  <c r="BA172" i="11"/>
  <c r="BB172" i="11"/>
  <c r="BC172" i="11"/>
  <c r="BD172" i="11"/>
  <c r="BE172" i="11"/>
  <c r="BF172" i="11"/>
  <c r="BG172" i="11"/>
  <c r="BH172" i="11"/>
  <c r="BI172" i="11"/>
  <c r="BJ172" i="11"/>
  <c r="BK172" i="11"/>
  <c r="BL172" i="11"/>
  <c r="BM172" i="11"/>
  <c r="BN172" i="11"/>
  <c r="BO172" i="11"/>
  <c r="BP172" i="11"/>
  <c r="BQ172" i="11"/>
  <c r="BR172" i="11"/>
  <c r="BS172" i="11"/>
  <c r="BT172" i="11"/>
  <c r="BU172" i="11"/>
  <c r="BV172" i="11"/>
  <c r="BW172" i="11"/>
  <c r="BX172" i="11"/>
  <c r="BY172" i="11"/>
  <c r="BZ172" i="11"/>
  <c r="CA172" i="11"/>
  <c r="F173" i="11"/>
  <c r="G173" i="11"/>
  <c r="H173" i="11"/>
  <c r="I173" i="11"/>
  <c r="J173" i="11"/>
  <c r="K173" i="11"/>
  <c r="L173" i="11"/>
  <c r="M173" i="11"/>
  <c r="N173" i="11"/>
  <c r="O173" i="11"/>
  <c r="P173" i="11"/>
  <c r="Q173" i="11"/>
  <c r="R173" i="11"/>
  <c r="S173" i="11"/>
  <c r="T173" i="11"/>
  <c r="U173" i="11"/>
  <c r="V173" i="11"/>
  <c r="W173" i="11"/>
  <c r="X173" i="11"/>
  <c r="Y173" i="11"/>
  <c r="Z173" i="11"/>
  <c r="AA173" i="11"/>
  <c r="AB173" i="11"/>
  <c r="AC173" i="11"/>
  <c r="AD173" i="11"/>
  <c r="AE173" i="11"/>
  <c r="AF173" i="11"/>
  <c r="AG173" i="11"/>
  <c r="AH173" i="11"/>
  <c r="AI173" i="11"/>
  <c r="AJ173" i="11"/>
  <c r="AK173" i="11"/>
  <c r="AL173" i="11"/>
  <c r="AM173" i="11"/>
  <c r="AN173" i="11"/>
  <c r="AO173" i="11"/>
  <c r="AP173" i="11"/>
  <c r="AQ173" i="11"/>
  <c r="AR173" i="11"/>
  <c r="AS173" i="11"/>
  <c r="AT173" i="11"/>
  <c r="AU173" i="11"/>
  <c r="AV173" i="11"/>
  <c r="AW173" i="11"/>
  <c r="AX173" i="11"/>
  <c r="AY173" i="11"/>
  <c r="AZ173" i="11"/>
  <c r="BA173" i="11"/>
  <c r="BB173" i="11"/>
  <c r="BC173" i="11"/>
  <c r="BD173" i="11"/>
  <c r="BE173" i="11"/>
  <c r="BF173" i="11"/>
  <c r="BG173" i="11"/>
  <c r="BH173" i="11"/>
  <c r="BI173" i="11"/>
  <c r="BJ173" i="11"/>
  <c r="BK173" i="11"/>
  <c r="BL173" i="11"/>
  <c r="BM173" i="11"/>
  <c r="BN173" i="11"/>
  <c r="BO173" i="11"/>
  <c r="BP173" i="11"/>
  <c r="BQ173" i="11"/>
  <c r="BR173" i="11"/>
  <c r="BS173" i="11"/>
  <c r="BT173" i="11"/>
  <c r="BU173" i="11"/>
  <c r="BV173" i="11"/>
  <c r="BW173" i="11"/>
  <c r="BX173" i="11"/>
  <c r="BY173" i="11"/>
  <c r="BZ173" i="11"/>
  <c r="CA173" i="11"/>
  <c r="F174" i="11"/>
  <c r="G174" i="11"/>
  <c r="H174" i="11"/>
  <c r="I174" i="11"/>
  <c r="J174" i="11"/>
  <c r="K174" i="11"/>
  <c r="L174" i="11"/>
  <c r="M174" i="11"/>
  <c r="N174" i="11"/>
  <c r="O174" i="11"/>
  <c r="P174" i="11"/>
  <c r="Q174" i="11"/>
  <c r="R174" i="11"/>
  <c r="S174" i="11"/>
  <c r="T174" i="11"/>
  <c r="U174" i="11"/>
  <c r="V174" i="11"/>
  <c r="W174" i="11"/>
  <c r="X174" i="11"/>
  <c r="Y174" i="11"/>
  <c r="Z174" i="11"/>
  <c r="AA174" i="11"/>
  <c r="AB174" i="11"/>
  <c r="AC174" i="11"/>
  <c r="AD174" i="11"/>
  <c r="AE174" i="11"/>
  <c r="AF174" i="11"/>
  <c r="AG174" i="11"/>
  <c r="AH174" i="11"/>
  <c r="AI174" i="11"/>
  <c r="AJ174" i="11"/>
  <c r="AK174" i="11"/>
  <c r="AL174" i="11"/>
  <c r="AM174" i="11"/>
  <c r="AN174" i="11"/>
  <c r="AO174" i="11"/>
  <c r="AP174" i="11"/>
  <c r="AQ174" i="11"/>
  <c r="AR174" i="11"/>
  <c r="AS174" i="11"/>
  <c r="AT174" i="11"/>
  <c r="AU174" i="11"/>
  <c r="AV174" i="11"/>
  <c r="AW174" i="11"/>
  <c r="AX174" i="11"/>
  <c r="AY174" i="11"/>
  <c r="AZ174" i="11"/>
  <c r="BA174" i="11"/>
  <c r="BB174" i="11"/>
  <c r="BC174" i="11"/>
  <c r="BD174" i="11"/>
  <c r="BE174" i="11"/>
  <c r="BF174" i="11"/>
  <c r="BG174" i="11"/>
  <c r="BH174" i="11"/>
  <c r="BI174" i="11"/>
  <c r="BJ174" i="11"/>
  <c r="BK174" i="11"/>
  <c r="BL174" i="11"/>
  <c r="BM174" i="11"/>
  <c r="BN174" i="11"/>
  <c r="BO174" i="11"/>
  <c r="BP174" i="11"/>
  <c r="BQ174" i="11"/>
  <c r="BR174" i="11"/>
  <c r="BS174" i="11"/>
  <c r="BT174" i="11"/>
  <c r="BU174" i="11"/>
  <c r="BV174" i="11"/>
  <c r="BW174" i="11"/>
  <c r="BX174" i="11"/>
  <c r="BY174" i="11"/>
  <c r="BZ174" i="11"/>
  <c r="CA174" i="11"/>
  <c r="F175" i="11"/>
  <c r="G175" i="11"/>
  <c r="H175" i="11"/>
  <c r="I175" i="11"/>
  <c r="J175" i="11"/>
  <c r="K175" i="11"/>
  <c r="L175" i="11"/>
  <c r="M175" i="11"/>
  <c r="N175" i="11"/>
  <c r="O175" i="11"/>
  <c r="P175" i="11"/>
  <c r="Q175" i="11"/>
  <c r="R175" i="11"/>
  <c r="S175" i="11"/>
  <c r="T175" i="11"/>
  <c r="U175" i="11"/>
  <c r="V175" i="11"/>
  <c r="W175" i="11"/>
  <c r="X175" i="11"/>
  <c r="Y175" i="11"/>
  <c r="Z175" i="11"/>
  <c r="AA175" i="11"/>
  <c r="AB175" i="11"/>
  <c r="AC175" i="11"/>
  <c r="AD175" i="11"/>
  <c r="AE175" i="11"/>
  <c r="AF175" i="11"/>
  <c r="AG175" i="11"/>
  <c r="AH175" i="11"/>
  <c r="AI175" i="11"/>
  <c r="AJ175" i="11"/>
  <c r="AK175" i="11"/>
  <c r="AL175" i="11"/>
  <c r="AM175" i="11"/>
  <c r="AN175" i="11"/>
  <c r="AO175" i="11"/>
  <c r="AP175" i="11"/>
  <c r="AQ175" i="11"/>
  <c r="AR175" i="11"/>
  <c r="AS175" i="11"/>
  <c r="AT175" i="11"/>
  <c r="AU175" i="11"/>
  <c r="AV175" i="11"/>
  <c r="AW175" i="11"/>
  <c r="AX175" i="11"/>
  <c r="AY175" i="11"/>
  <c r="AZ175" i="11"/>
  <c r="BA175" i="11"/>
  <c r="BB175" i="11"/>
  <c r="BC175" i="11"/>
  <c r="BD175" i="11"/>
  <c r="BE175" i="11"/>
  <c r="BF175" i="11"/>
  <c r="BG175" i="11"/>
  <c r="BH175" i="11"/>
  <c r="BI175" i="11"/>
  <c r="BJ175" i="11"/>
  <c r="BK175" i="11"/>
  <c r="BL175" i="11"/>
  <c r="BM175" i="11"/>
  <c r="BN175" i="11"/>
  <c r="BO175" i="11"/>
  <c r="BP175" i="11"/>
  <c r="BQ175" i="11"/>
  <c r="BR175" i="11"/>
  <c r="BS175" i="11"/>
  <c r="BT175" i="11"/>
  <c r="BU175" i="11"/>
  <c r="BV175" i="11"/>
  <c r="BW175" i="11"/>
  <c r="BX175" i="11"/>
  <c r="BY175" i="11"/>
  <c r="BZ175" i="11"/>
  <c r="CA175" i="11"/>
  <c r="F176" i="11"/>
  <c r="G176" i="11"/>
  <c r="H176" i="11"/>
  <c r="I176" i="11"/>
  <c r="J176" i="11"/>
  <c r="K176" i="11"/>
  <c r="L176" i="11"/>
  <c r="M176" i="11"/>
  <c r="N176" i="11"/>
  <c r="O176" i="11"/>
  <c r="P176" i="11"/>
  <c r="Q176" i="11"/>
  <c r="R176" i="11"/>
  <c r="S176" i="11"/>
  <c r="T176" i="11"/>
  <c r="U176" i="11"/>
  <c r="V176" i="11"/>
  <c r="W176" i="11"/>
  <c r="X176" i="11"/>
  <c r="Y176" i="11"/>
  <c r="Z176" i="11"/>
  <c r="AA176" i="11"/>
  <c r="AB176" i="11"/>
  <c r="AC176" i="11"/>
  <c r="AD176" i="11"/>
  <c r="AE176" i="11"/>
  <c r="AF176" i="11"/>
  <c r="AG176" i="11"/>
  <c r="AH176" i="11"/>
  <c r="AI176" i="11"/>
  <c r="AJ176" i="11"/>
  <c r="AK176" i="11"/>
  <c r="AL176" i="11"/>
  <c r="AM176" i="11"/>
  <c r="AN176" i="11"/>
  <c r="AO176" i="11"/>
  <c r="AP176" i="11"/>
  <c r="AQ176" i="11"/>
  <c r="AR176" i="11"/>
  <c r="AS176" i="11"/>
  <c r="AT176" i="11"/>
  <c r="AU176" i="11"/>
  <c r="AV176" i="11"/>
  <c r="AW176" i="11"/>
  <c r="AX176" i="11"/>
  <c r="AY176" i="11"/>
  <c r="AZ176" i="11"/>
  <c r="BA176" i="11"/>
  <c r="BB176" i="11"/>
  <c r="BC176" i="11"/>
  <c r="BD176" i="11"/>
  <c r="BE176" i="11"/>
  <c r="BF176" i="11"/>
  <c r="BG176" i="11"/>
  <c r="BH176" i="11"/>
  <c r="BI176" i="11"/>
  <c r="BJ176" i="11"/>
  <c r="BK176" i="11"/>
  <c r="BL176" i="11"/>
  <c r="BM176" i="11"/>
  <c r="BN176" i="11"/>
  <c r="BO176" i="11"/>
  <c r="BP176" i="11"/>
  <c r="BQ176" i="11"/>
  <c r="BR176" i="11"/>
  <c r="BS176" i="11"/>
  <c r="BT176" i="11"/>
  <c r="BU176" i="11"/>
  <c r="BV176" i="11"/>
  <c r="BW176" i="11"/>
  <c r="BX176" i="11"/>
  <c r="BY176" i="11"/>
  <c r="BZ176" i="11"/>
  <c r="CA176" i="11"/>
  <c r="F177" i="11"/>
  <c r="G177" i="11"/>
  <c r="H177" i="11"/>
  <c r="I177" i="11"/>
  <c r="J177" i="11"/>
  <c r="K177" i="11"/>
  <c r="L177" i="11"/>
  <c r="M177" i="11"/>
  <c r="N177" i="11"/>
  <c r="O177" i="11"/>
  <c r="P177" i="11"/>
  <c r="Q177" i="11"/>
  <c r="R177" i="11"/>
  <c r="S177" i="11"/>
  <c r="T177" i="11"/>
  <c r="U177" i="11"/>
  <c r="V177" i="11"/>
  <c r="W177" i="11"/>
  <c r="X177" i="11"/>
  <c r="Y177" i="11"/>
  <c r="Z177" i="11"/>
  <c r="AA177" i="11"/>
  <c r="AB177" i="11"/>
  <c r="AC177" i="11"/>
  <c r="AD177" i="11"/>
  <c r="AE177" i="11"/>
  <c r="AF177" i="11"/>
  <c r="AG177" i="11"/>
  <c r="AH177" i="11"/>
  <c r="AI177" i="11"/>
  <c r="AJ177" i="11"/>
  <c r="AK177" i="11"/>
  <c r="AL177" i="11"/>
  <c r="AM177" i="11"/>
  <c r="AN177" i="11"/>
  <c r="AO177" i="11"/>
  <c r="AP177" i="11"/>
  <c r="AQ177" i="11"/>
  <c r="AR177" i="11"/>
  <c r="AS177" i="11"/>
  <c r="AT177" i="11"/>
  <c r="AU177" i="11"/>
  <c r="AV177" i="11"/>
  <c r="AW177" i="11"/>
  <c r="AX177" i="11"/>
  <c r="AY177" i="11"/>
  <c r="AZ177" i="11"/>
  <c r="BA177" i="11"/>
  <c r="BB177" i="11"/>
  <c r="BC177" i="11"/>
  <c r="BD177" i="11"/>
  <c r="BE177" i="11"/>
  <c r="BF177" i="11"/>
  <c r="BG177" i="11"/>
  <c r="BH177" i="11"/>
  <c r="BI177" i="11"/>
  <c r="BJ177" i="11"/>
  <c r="BK177" i="11"/>
  <c r="BL177" i="11"/>
  <c r="BM177" i="11"/>
  <c r="BN177" i="11"/>
  <c r="BO177" i="11"/>
  <c r="BP177" i="11"/>
  <c r="BQ177" i="11"/>
  <c r="BR177" i="11"/>
  <c r="BS177" i="11"/>
  <c r="BT177" i="11"/>
  <c r="BU177" i="11"/>
  <c r="BV177" i="11"/>
  <c r="BW177" i="11"/>
  <c r="BX177" i="11"/>
  <c r="BY177" i="11"/>
  <c r="BZ177" i="11"/>
  <c r="CA177" i="11"/>
  <c r="F178" i="11"/>
  <c r="G178" i="11"/>
  <c r="H178" i="11"/>
  <c r="I178" i="11"/>
  <c r="J178" i="11"/>
  <c r="K178" i="11"/>
  <c r="L178" i="11"/>
  <c r="M178" i="11"/>
  <c r="N178" i="11"/>
  <c r="O178" i="11"/>
  <c r="P178" i="11"/>
  <c r="Q178" i="11"/>
  <c r="R178" i="11"/>
  <c r="S178" i="11"/>
  <c r="T178" i="11"/>
  <c r="U178" i="11"/>
  <c r="V178" i="11"/>
  <c r="W178" i="11"/>
  <c r="X178" i="11"/>
  <c r="Y178" i="11"/>
  <c r="Z178" i="11"/>
  <c r="AA178" i="11"/>
  <c r="AB178" i="11"/>
  <c r="AC178" i="11"/>
  <c r="AD178" i="11"/>
  <c r="AE178" i="11"/>
  <c r="AF178" i="11"/>
  <c r="AG178" i="11"/>
  <c r="AH178" i="11"/>
  <c r="AI178" i="11"/>
  <c r="AJ178" i="11"/>
  <c r="AK178" i="11"/>
  <c r="AL178" i="11"/>
  <c r="AM178" i="11"/>
  <c r="AN178" i="11"/>
  <c r="AO178" i="11"/>
  <c r="AP178" i="11"/>
  <c r="AQ178" i="11"/>
  <c r="AR178" i="11"/>
  <c r="AS178" i="11"/>
  <c r="AT178" i="11"/>
  <c r="AU178" i="11"/>
  <c r="AV178" i="11"/>
  <c r="AW178" i="11"/>
  <c r="AX178" i="11"/>
  <c r="AY178" i="11"/>
  <c r="AZ178" i="11"/>
  <c r="BA178" i="11"/>
  <c r="BB178" i="11"/>
  <c r="BC178" i="11"/>
  <c r="BD178" i="11"/>
  <c r="BE178" i="11"/>
  <c r="BF178" i="11"/>
  <c r="BG178" i="11"/>
  <c r="BH178" i="11"/>
  <c r="BI178" i="11"/>
  <c r="BJ178" i="11"/>
  <c r="BK178" i="11"/>
  <c r="BL178" i="11"/>
  <c r="BM178" i="11"/>
  <c r="BN178" i="11"/>
  <c r="BO178" i="11"/>
  <c r="BP178" i="11"/>
  <c r="BQ178" i="11"/>
  <c r="BR178" i="11"/>
  <c r="BS178" i="11"/>
  <c r="BT178" i="11"/>
  <c r="BU178" i="11"/>
  <c r="BV178" i="11"/>
  <c r="BW178" i="11"/>
  <c r="BX178" i="11"/>
  <c r="BY178" i="11"/>
  <c r="BZ178" i="11"/>
  <c r="CA178" i="11"/>
  <c r="F179" i="11"/>
  <c r="G179" i="11"/>
  <c r="H179" i="11"/>
  <c r="I179" i="11"/>
  <c r="J179" i="11"/>
  <c r="K179" i="11"/>
  <c r="L179" i="11"/>
  <c r="M179" i="11"/>
  <c r="N179" i="11"/>
  <c r="O179" i="11"/>
  <c r="P179" i="11"/>
  <c r="Q179" i="11"/>
  <c r="R179" i="11"/>
  <c r="S179" i="11"/>
  <c r="T179" i="11"/>
  <c r="U179" i="11"/>
  <c r="V179" i="11"/>
  <c r="W179" i="11"/>
  <c r="X179" i="11"/>
  <c r="Y179" i="11"/>
  <c r="Z179" i="11"/>
  <c r="AA179" i="11"/>
  <c r="AB179" i="11"/>
  <c r="AC179" i="11"/>
  <c r="AD179" i="11"/>
  <c r="AE179" i="11"/>
  <c r="AF179" i="11"/>
  <c r="AG179" i="11"/>
  <c r="AH179" i="11"/>
  <c r="AI179" i="11"/>
  <c r="AJ179" i="11"/>
  <c r="AK179" i="11"/>
  <c r="AL179" i="11"/>
  <c r="AM179" i="11"/>
  <c r="AN179" i="11"/>
  <c r="AO179" i="11"/>
  <c r="AP179" i="11"/>
  <c r="AQ179" i="11"/>
  <c r="AR179" i="11"/>
  <c r="AS179" i="11"/>
  <c r="AT179" i="11"/>
  <c r="AU179" i="11"/>
  <c r="AV179" i="11"/>
  <c r="AW179" i="11"/>
  <c r="AX179" i="11"/>
  <c r="AY179" i="11"/>
  <c r="AZ179" i="11"/>
  <c r="BA179" i="11"/>
  <c r="BB179" i="11"/>
  <c r="BC179" i="11"/>
  <c r="BD179" i="11"/>
  <c r="BE179" i="11"/>
  <c r="BF179" i="11"/>
  <c r="BG179" i="11"/>
  <c r="BH179" i="11"/>
  <c r="BI179" i="11"/>
  <c r="BJ179" i="11"/>
  <c r="BK179" i="11"/>
  <c r="BL179" i="11"/>
  <c r="BM179" i="11"/>
  <c r="BN179" i="11"/>
  <c r="BO179" i="11"/>
  <c r="BP179" i="11"/>
  <c r="BQ179" i="11"/>
  <c r="BR179" i="11"/>
  <c r="BS179" i="11"/>
  <c r="BT179" i="11"/>
  <c r="BU179" i="11"/>
  <c r="BV179" i="11"/>
  <c r="BW179" i="11"/>
  <c r="BX179" i="11"/>
  <c r="BY179" i="11"/>
  <c r="BZ179" i="11"/>
  <c r="CA179" i="11"/>
  <c r="F180" i="11"/>
  <c r="G180" i="11"/>
  <c r="H180" i="11"/>
  <c r="I180" i="11"/>
  <c r="J180" i="11"/>
  <c r="K180" i="11"/>
  <c r="L180" i="11"/>
  <c r="M180" i="11"/>
  <c r="N180" i="11"/>
  <c r="O180" i="11"/>
  <c r="P180" i="11"/>
  <c r="Q180" i="11"/>
  <c r="R180" i="11"/>
  <c r="S180" i="11"/>
  <c r="T180" i="11"/>
  <c r="U180" i="11"/>
  <c r="V180" i="11"/>
  <c r="W180" i="11"/>
  <c r="X180" i="11"/>
  <c r="Y180" i="11"/>
  <c r="Z180" i="11"/>
  <c r="AA180" i="11"/>
  <c r="AB180" i="11"/>
  <c r="AC180" i="11"/>
  <c r="AD180" i="11"/>
  <c r="AE180" i="11"/>
  <c r="AF180" i="11"/>
  <c r="AG180" i="11"/>
  <c r="AH180" i="11"/>
  <c r="AI180" i="11"/>
  <c r="AJ180" i="11"/>
  <c r="AK180" i="11"/>
  <c r="AL180" i="11"/>
  <c r="AM180" i="11"/>
  <c r="AN180" i="11"/>
  <c r="AO180" i="11"/>
  <c r="AP180" i="11"/>
  <c r="AQ180" i="11"/>
  <c r="AR180" i="11"/>
  <c r="AS180" i="11"/>
  <c r="AT180" i="11"/>
  <c r="AU180" i="11"/>
  <c r="AV180" i="11"/>
  <c r="AW180" i="11"/>
  <c r="AX180" i="11"/>
  <c r="AY180" i="11"/>
  <c r="AZ180" i="11"/>
  <c r="BA180" i="11"/>
  <c r="BB180" i="11"/>
  <c r="BC180" i="11"/>
  <c r="BD180" i="11"/>
  <c r="BE180" i="11"/>
  <c r="BF180" i="11"/>
  <c r="BG180" i="11"/>
  <c r="BH180" i="11"/>
  <c r="BI180" i="11"/>
  <c r="BJ180" i="11"/>
  <c r="BK180" i="11"/>
  <c r="BL180" i="11"/>
  <c r="BM180" i="11"/>
  <c r="BN180" i="11"/>
  <c r="BO180" i="11"/>
  <c r="BP180" i="11"/>
  <c r="BQ180" i="11"/>
  <c r="BR180" i="11"/>
  <c r="BS180" i="11"/>
  <c r="BT180" i="11"/>
  <c r="BU180" i="11"/>
  <c r="BV180" i="11"/>
  <c r="BW180" i="11"/>
  <c r="BX180" i="11"/>
  <c r="BY180" i="11"/>
  <c r="BZ180" i="11"/>
  <c r="CA180" i="11"/>
  <c r="F181" i="11"/>
  <c r="G181" i="11"/>
  <c r="H181" i="11"/>
  <c r="I181" i="11"/>
  <c r="J181" i="11"/>
  <c r="K181" i="11"/>
  <c r="L181" i="11"/>
  <c r="M181" i="11"/>
  <c r="N181" i="11"/>
  <c r="O181" i="11"/>
  <c r="P181" i="11"/>
  <c r="Q181" i="11"/>
  <c r="R181" i="11"/>
  <c r="S181" i="11"/>
  <c r="T181" i="11"/>
  <c r="U181" i="11"/>
  <c r="V181" i="11"/>
  <c r="W181" i="11"/>
  <c r="X181" i="11"/>
  <c r="Y181" i="11"/>
  <c r="Z181" i="11"/>
  <c r="AA181" i="11"/>
  <c r="AB181" i="11"/>
  <c r="AC181" i="11"/>
  <c r="AD181" i="11"/>
  <c r="AE181" i="11"/>
  <c r="AF181" i="11"/>
  <c r="AG181" i="11"/>
  <c r="AH181" i="11"/>
  <c r="AI181" i="11"/>
  <c r="AJ181" i="11"/>
  <c r="AK181" i="11"/>
  <c r="AL181" i="11"/>
  <c r="AM181" i="11"/>
  <c r="AN181" i="11"/>
  <c r="AO181" i="11"/>
  <c r="AP181" i="11"/>
  <c r="AQ181" i="11"/>
  <c r="AR181" i="11"/>
  <c r="AS181" i="11"/>
  <c r="AT181" i="11"/>
  <c r="AU181" i="11"/>
  <c r="AV181" i="11"/>
  <c r="AW181" i="11"/>
  <c r="AX181" i="11"/>
  <c r="AY181" i="11"/>
  <c r="AZ181" i="11"/>
  <c r="BA181" i="11"/>
  <c r="BB181" i="11"/>
  <c r="BC181" i="11"/>
  <c r="BD181" i="11"/>
  <c r="BE181" i="11"/>
  <c r="BF181" i="11"/>
  <c r="BG181" i="11"/>
  <c r="BH181" i="11"/>
  <c r="BI181" i="11"/>
  <c r="BJ181" i="11"/>
  <c r="BK181" i="11"/>
  <c r="BL181" i="11"/>
  <c r="BM181" i="11"/>
  <c r="BN181" i="11"/>
  <c r="BO181" i="11"/>
  <c r="BP181" i="11"/>
  <c r="BQ181" i="11"/>
  <c r="BR181" i="11"/>
  <c r="BS181" i="11"/>
  <c r="BT181" i="11"/>
  <c r="BU181" i="11"/>
  <c r="BV181" i="11"/>
  <c r="BW181" i="11"/>
  <c r="BX181" i="11"/>
  <c r="BY181" i="11"/>
  <c r="BZ181" i="11"/>
  <c r="CA181" i="11"/>
  <c r="F182" i="11"/>
  <c r="G182" i="11"/>
  <c r="H182" i="11"/>
  <c r="I182" i="11"/>
  <c r="J182" i="11"/>
  <c r="K182" i="11"/>
  <c r="L182" i="11"/>
  <c r="M182" i="11"/>
  <c r="N182" i="11"/>
  <c r="O182" i="11"/>
  <c r="P182" i="11"/>
  <c r="Q182" i="11"/>
  <c r="R182" i="11"/>
  <c r="S182" i="11"/>
  <c r="T182" i="11"/>
  <c r="U182" i="11"/>
  <c r="V182" i="11"/>
  <c r="W182" i="11"/>
  <c r="X182" i="11"/>
  <c r="Y182" i="11"/>
  <c r="Z182" i="11"/>
  <c r="AA182" i="11"/>
  <c r="AB182" i="11"/>
  <c r="AC182" i="11"/>
  <c r="AD182" i="11"/>
  <c r="AE182" i="11"/>
  <c r="AF182" i="11"/>
  <c r="AG182" i="11"/>
  <c r="AH182" i="11"/>
  <c r="AI182" i="11"/>
  <c r="AJ182" i="11"/>
  <c r="AK182" i="11"/>
  <c r="AL182" i="11"/>
  <c r="AM182" i="11"/>
  <c r="AN182" i="11"/>
  <c r="AO182" i="11"/>
  <c r="AP182" i="11"/>
  <c r="AQ182" i="11"/>
  <c r="AR182" i="11"/>
  <c r="AS182" i="11"/>
  <c r="AT182" i="11"/>
  <c r="AU182" i="11"/>
  <c r="AV182" i="11"/>
  <c r="AW182" i="11"/>
  <c r="AX182" i="11"/>
  <c r="AY182" i="11"/>
  <c r="AZ182" i="11"/>
  <c r="BA182" i="11"/>
  <c r="BB182" i="11"/>
  <c r="BC182" i="11"/>
  <c r="BD182" i="11"/>
  <c r="BE182" i="11"/>
  <c r="BF182" i="11"/>
  <c r="BG182" i="11"/>
  <c r="BH182" i="11"/>
  <c r="BI182" i="11"/>
  <c r="BJ182" i="11"/>
  <c r="BK182" i="11"/>
  <c r="BL182" i="11"/>
  <c r="BM182" i="11"/>
  <c r="BN182" i="11"/>
  <c r="BO182" i="11"/>
  <c r="BP182" i="11"/>
  <c r="BQ182" i="11"/>
  <c r="BR182" i="11"/>
  <c r="BS182" i="11"/>
  <c r="BT182" i="11"/>
  <c r="BU182" i="11"/>
  <c r="BV182" i="11"/>
  <c r="BW182" i="11"/>
  <c r="BX182" i="11"/>
  <c r="BY182" i="11"/>
  <c r="BZ182" i="11"/>
  <c r="CA182" i="11"/>
  <c r="F183" i="11"/>
  <c r="G183" i="11"/>
  <c r="H183" i="11"/>
  <c r="I183" i="11"/>
  <c r="J183" i="11"/>
  <c r="K183" i="11"/>
  <c r="L183" i="11"/>
  <c r="M183" i="11"/>
  <c r="N183" i="11"/>
  <c r="O183" i="11"/>
  <c r="P183" i="11"/>
  <c r="Q183" i="11"/>
  <c r="R183" i="11"/>
  <c r="S183" i="11"/>
  <c r="T183" i="11"/>
  <c r="U183" i="11"/>
  <c r="V183" i="11"/>
  <c r="W183" i="11"/>
  <c r="X183" i="11"/>
  <c r="Y183" i="11"/>
  <c r="Z183" i="11"/>
  <c r="AA183" i="11"/>
  <c r="AB183" i="11"/>
  <c r="AC183" i="11"/>
  <c r="AD183" i="11"/>
  <c r="AE183" i="11"/>
  <c r="AF183" i="11"/>
  <c r="AG183" i="11"/>
  <c r="AH183" i="11"/>
  <c r="AI183" i="11"/>
  <c r="AJ183" i="11"/>
  <c r="AK183" i="11"/>
  <c r="AL183" i="11"/>
  <c r="AM183" i="11"/>
  <c r="AN183" i="11"/>
  <c r="AO183" i="11"/>
  <c r="AP183" i="11"/>
  <c r="AQ183" i="11"/>
  <c r="AR183" i="11"/>
  <c r="AS183" i="11"/>
  <c r="AT183" i="11"/>
  <c r="AU183" i="11"/>
  <c r="AV183" i="11"/>
  <c r="AW183" i="11"/>
  <c r="AX183" i="11"/>
  <c r="AY183" i="11"/>
  <c r="AZ183" i="11"/>
  <c r="BA183" i="11"/>
  <c r="BB183" i="11"/>
  <c r="BC183" i="11"/>
  <c r="BD183" i="11"/>
  <c r="BE183" i="11"/>
  <c r="BF183" i="11"/>
  <c r="BG183" i="11"/>
  <c r="BH183" i="11"/>
  <c r="BI183" i="11"/>
  <c r="BJ183" i="11"/>
  <c r="BK183" i="11"/>
  <c r="BL183" i="11"/>
  <c r="BM183" i="11"/>
  <c r="BN183" i="11"/>
  <c r="BO183" i="11"/>
  <c r="BP183" i="11"/>
  <c r="BQ183" i="11"/>
  <c r="BR183" i="11"/>
  <c r="BS183" i="11"/>
  <c r="BT183" i="11"/>
  <c r="BU183" i="11"/>
  <c r="BV183" i="11"/>
  <c r="BW183" i="11"/>
  <c r="BX183" i="11"/>
  <c r="BY183" i="11"/>
  <c r="BZ183" i="11"/>
  <c r="CA183" i="11"/>
  <c r="F184" i="11"/>
  <c r="G184" i="11"/>
  <c r="H184" i="11"/>
  <c r="I184" i="11"/>
  <c r="J184" i="11"/>
  <c r="K184" i="11"/>
  <c r="L184" i="11"/>
  <c r="M184" i="11"/>
  <c r="N184" i="11"/>
  <c r="O184" i="11"/>
  <c r="P184" i="11"/>
  <c r="Q184" i="11"/>
  <c r="R184" i="11"/>
  <c r="S184" i="11"/>
  <c r="T184" i="11"/>
  <c r="U184" i="11"/>
  <c r="V184" i="11"/>
  <c r="W184" i="11"/>
  <c r="X184" i="11"/>
  <c r="Y184" i="11"/>
  <c r="Z184" i="11"/>
  <c r="AA184" i="11"/>
  <c r="AB184" i="11"/>
  <c r="AC184" i="11"/>
  <c r="AD184" i="11"/>
  <c r="AE184" i="11"/>
  <c r="AF184" i="11"/>
  <c r="AG184" i="11"/>
  <c r="AH184" i="11"/>
  <c r="AI184" i="11"/>
  <c r="AJ184" i="11"/>
  <c r="AK184" i="11"/>
  <c r="AL184" i="11"/>
  <c r="AM184" i="11"/>
  <c r="AN184" i="11"/>
  <c r="AO184" i="11"/>
  <c r="AP184" i="11"/>
  <c r="AQ184" i="11"/>
  <c r="AR184" i="11"/>
  <c r="AS184" i="11"/>
  <c r="AT184" i="11"/>
  <c r="AU184" i="11"/>
  <c r="AV184" i="11"/>
  <c r="AW184" i="11"/>
  <c r="AX184" i="11"/>
  <c r="AY184" i="11"/>
  <c r="AZ184" i="11"/>
  <c r="BA184" i="11"/>
  <c r="BB184" i="11"/>
  <c r="BC184" i="11"/>
  <c r="BD184" i="11"/>
  <c r="BE184" i="11"/>
  <c r="BF184" i="11"/>
  <c r="BG184" i="11"/>
  <c r="BH184" i="11"/>
  <c r="BI184" i="11"/>
  <c r="BJ184" i="11"/>
  <c r="BK184" i="11"/>
  <c r="BL184" i="11"/>
  <c r="BM184" i="11"/>
  <c r="BN184" i="11"/>
  <c r="BO184" i="11"/>
  <c r="BP184" i="11"/>
  <c r="BQ184" i="11"/>
  <c r="BR184" i="11"/>
  <c r="BS184" i="11"/>
  <c r="BT184" i="11"/>
  <c r="BU184" i="11"/>
  <c r="BV184" i="11"/>
  <c r="BW184" i="11"/>
  <c r="BX184" i="11"/>
  <c r="BY184" i="11"/>
  <c r="BZ184" i="11"/>
  <c r="CA184" i="11"/>
  <c r="F185" i="11"/>
  <c r="G185" i="11"/>
  <c r="H185" i="11"/>
  <c r="I185" i="11"/>
  <c r="J185" i="11"/>
  <c r="K185" i="11"/>
  <c r="L185" i="11"/>
  <c r="M185" i="11"/>
  <c r="N185" i="11"/>
  <c r="O185" i="11"/>
  <c r="P185" i="11"/>
  <c r="Q185" i="11"/>
  <c r="R185" i="11"/>
  <c r="S185" i="11"/>
  <c r="T185" i="11"/>
  <c r="U185" i="11"/>
  <c r="V185" i="11"/>
  <c r="W185" i="11"/>
  <c r="X185" i="11"/>
  <c r="Y185" i="11"/>
  <c r="Z185" i="11"/>
  <c r="AA185" i="11"/>
  <c r="AB185" i="11"/>
  <c r="AC185" i="11"/>
  <c r="AD185" i="11"/>
  <c r="AE185" i="11"/>
  <c r="AF185" i="11"/>
  <c r="AG185" i="11"/>
  <c r="AH185" i="11"/>
  <c r="AI185" i="11"/>
  <c r="AJ185" i="11"/>
  <c r="AK185" i="11"/>
  <c r="AL185" i="11"/>
  <c r="AM185" i="11"/>
  <c r="AN185" i="11"/>
  <c r="AO185" i="11"/>
  <c r="AP185" i="11"/>
  <c r="AQ185" i="11"/>
  <c r="AR185" i="11"/>
  <c r="AS185" i="11"/>
  <c r="AT185" i="11"/>
  <c r="AU185" i="11"/>
  <c r="AV185" i="11"/>
  <c r="AW185" i="11"/>
  <c r="AX185" i="11"/>
  <c r="AY185" i="11"/>
  <c r="AZ185" i="11"/>
  <c r="BA185" i="11"/>
  <c r="BB185" i="11"/>
  <c r="BC185" i="11"/>
  <c r="BD185" i="11"/>
  <c r="BE185" i="11"/>
  <c r="BF185" i="11"/>
  <c r="BG185" i="11"/>
  <c r="BH185" i="11"/>
  <c r="BI185" i="11"/>
  <c r="BJ185" i="11"/>
  <c r="BK185" i="11"/>
  <c r="BL185" i="11"/>
  <c r="BM185" i="11"/>
  <c r="BN185" i="11"/>
  <c r="BO185" i="11"/>
  <c r="BP185" i="11"/>
  <c r="BQ185" i="11"/>
  <c r="BR185" i="11"/>
  <c r="BS185" i="11"/>
  <c r="BT185" i="11"/>
  <c r="BU185" i="11"/>
  <c r="BV185" i="11"/>
  <c r="BW185" i="11"/>
  <c r="BX185" i="11"/>
  <c r="BY185" i="11"/>
  <c r="BZ185" i="11"/>
  <c r="CA185" i="11"/>
  <c r="F186" i="11"/>
  <c r="G186" i="11"/>
  <c r="H186" i="11"/>
  <c r="I186" i="11"/>
  <c r="J186" i="11"/>
  <c r="K186" i="11"/>
  <c r="L186" i="11"/>
  <c r="M186" i="11"/>
  <c r="N186" i="11"/>
  <c r="O186" i="11"/>
  <c r="P186" i="11"/>
  <c r="Q186" i="11"/>
  <c r="R186" i="11"/>
  <c r="S186" i="11"/>
  <c r="T186" i="11"/>
  <c r="U186" i="11"/>
  <c r="V186" i="11"/>
  <c r="W186" i="11"/>
  <c r="X186" i="11"/>
  <c r="Y186" i="11"/>
  <c r="Z186" i="11"/>
  <c r="AA186" i="11"/>
  <c r="AB186" i="11"/>
  <c r="AC186" i="11"/>
  <c r="AD186" i="11"/>
  <c r="AE186" i="11"/>
  <c r="AF186" i="11"/>
  <c r="AG186" i="11"/>
  <c r="AH186" i="11"/>
  <c r="AI186" i="11"/>
  <c r="AJ186" i="11"/>
  <c r="AK186" i="11"/>
  <c r="AL186" i="11"/>
  <c r="AM186" i="11"/>
  <c r="AN186" i="11"/>
  <c r="AO186" i="11"/>
  <c r="AP186" i="11"/>
  <c r="AQ186" i="11"/>
  <c r="AR186" i="11"/>
  <c r="AS186" i="11"/>
  <c r="AT186" i="11"/>
  <c r="AU186" i="11"/>
  <c r="AV186" i="11"/>
  <c r="AW186" i="11"/>
  <c r="AX186" i="11"/>
  <c r="AY186" i="11"/>
  <c r="AZ186" i="11"/>
  <c r="BA186" i="11"/>
  <c r="BB186" i="11"/>
  <c r="BC186" i="11"/>
  <c r="BD186" i="11"/>
  <c r="BE186" i="11"/>
  <c r="BF186" i="11"/>
  <c r="BG186" i="11"/>
  <c r="BH186" i="11"/>
  <c r="BI186" i="11"/>
  <c r="BJ186" i="11"/>
  <c r="BK186" i="11"/>
  <c r="BL186" i="11"/>
  <c r="BM186" i="11"/>
  <c r="BN186" i="11"/>
  <c r="BO186" i="11"/>
  <c r="BP186" i="11"/>
  <c r="BQ186" i="11"/>
  <c r="BR186" i="11"/>
  <c r="BS186" i="11"/>
  <c r="BT186" i="11"/>
  <c r="BU186" i="11"/>
  <c r="BV186" i="11"/>
  <c r="BW186" i="11"/>
  <c r="BX186" i="11"/>
  <c r="BY186" i="11"/>
  <c r="BZ186" i="11"/>
  <c r="CA186" i="11"/>
  <c r="F187" i="11"/>
  <c r="G187" i="11"/>
  <c r="H187" i="11"/>
  <c r="I187" i="11"/>
  <c r="J187" i="11"/>
  <c r="K187" i="11"/>
  <c r="L187" i="11"/>
  <c r="M187" i="11"/>
  <c r="N187" i="11"/>
  <c r="O187" i="11"/>
  <c r="P187" i="11"/>
  <c r="Q187" i="11"/>
  <c r="R187" i="11"/>
  <c r="S187" i="11"/>
  <c r="T187" i="11"/>
  <c r="U187" i="11"/>
  <c r="V187" i="11"/>
  <c r="W187" i="11"/>
  <c r="X187" i="11"/>
  <c r="Y187" i="11"/>
  <c r="Z187" i="11"/>
  <c r="AA187" i="11"/>
  <c r="AB187" i="11"/>
  <c r="AC187" i="11"/>
  <c r="AD187" i="11"/>
  <c r="AE187" i="11"/>
  <c r="AF187" i="11"/>
  <c r="AG187" i="11"/>
  <c r="AH187" i="11"/>
  <c r="AI187" i="11"/>
  <c r="AJ187" i="11"/>
  <c r="AK187" i="11"/>
  <c r="AL187" i="11"/>
  <c r="AM187" i="11"/>
  <c r="AN187" i="11"/>
  <c r="AO187" i="11"/>
  <c r="AP187" i="11"/>
  <c r="AQ187" i="11"/>
  <c r="AR187" i="11"/>
  <c r="AS187" i="11"/>
  <c r="AT187" i="11"/>
  <c r="AU187" i="11"/>
  <c r="AV187" i="11"/>
  <c r="AW187" i="11"/>
  <c r="AX187" i="11"/>
  <c r="AY187" i="11"/>
  <c r="AZ187" i="11"/>
  <c r="BA187" i="11"/>
  <c r="BB187" i="11"/>
  <c r="BC187" i="11"/>
  <c r="BD187" i="11"/>
  <c r="BE187" i="11"/>
  <c r="BF187" i="11"/>
  <c r="BG187" i="11"/>
  <c r="BH187" i="11"/>
  <c r="BI187" i="11"/>
  <c r="BJ187" i="11"/>
  <c r="BK187" i="11"/>
  <c r="BL187" i="11"/>
  <c r="BM187" i="11"/>
  <c r="BN187" i="11"/>
  <c r="BO187" i="11"/>
  <c r="BP187" i="11"/>
  <c r="BQ187" i="11"/>
  <c r="BR187" i="11"/>
  <c r="BS187" i="11"/>
  <c r="BT187" i="11"/>
  <c r="BU187" i="11"/>
  <c r="BV187" i="11"/>
  <c r="BW187" i="11"/>
  <c r="BX187" i="11"/>
  <c r="BY187" i="11"/>
  <c r="BZ187" i="11"/>
  <c r="CA187" i="11"/>
  <c r="F188" i="11"/>
  <c r="G188" i="11"/>
  <c r="H188" i="11"/>
  <c r="I188" i="11"/>
  <c r="J188" i="11"/>
  <c r="K188" i="11"/>
  <c r="L188" i="11"/>
  <c r="M188" i="11"/>
  <c r="N188" i="11"/>
  <c r="O188" i="11"/>
  <c r="P188" i="11"/>
  <c r="Q188" i="11"/>
  <c r="R188" i="11"/>
  <c r="S188" i="11"/>
  <c r="T188" i="11"/>
  <c r="U188" i="11"/>
  <c r="V188" i="11"/>
  <c r="W188" i="11"/>
  <c r="X188" i="11"/>
  <c r="Y188" i="11"/>
  <c r="Z188" i="11"/>
  <c r="AA188" i="11"/>
  <c r="AB188" i="11"/>
  <c r="AC188" i="11"/>
  <c r="AD188" i="11"/>
  <c r="AE188" i="11"/>
  <c r="AF188" i="11"/>
  <c r="AG188" i="11"/>
  <c r="AH188" i="11"/>
  <c r="AI188" i="11"/>
  <c r="AJ188" i="11"/>
  <c r="AK188" i="11"/>
  <c r="AL188" i="11"/>
  <c r="AM188" i="11"/>
  <c r="AN188" i="11"/>
  <c r="AO188" i="11"/>
  <c r="AP188" i="11"/>
  <c r="AQ188" i="11"/>
  <c r="AR188" i="11"/>
  <c r="AS188" i="11"/>
  <c r="AT188" i="11"/>
  <c r="AU188" i="11"/>
  <c r="AV188" i="11"/>
  <c r="AW188" i="11"/>
  <c r="AX188" i="11"/>
  <c r="AY188" i="11"/>
  <c r="AZ188" i="11"/>
  <c r="BA188" i="11"/>
  <c r="BB188" i="11"/>
  <c r="BC188" i="11"/>
  <c r="BD188" i="11"/>
  <c r="BE188" i="11"/>
  <c r="BF188" i="11"/>
  <c r="BG188" i="11"/>
  <c r="BH188" i="11"/>
  <c r="BI188" i="11"/>
  <c r="BJ188" i="11"/>
  <c r="BK188" i="11"/>
  <c r="BL188" i="11"/>
  <c r="BM188" i="11"/>
  <c r="BN188" i="11"/>
  <c r="BO188" i="11"/>
  <c r="BP188" i="11"/>
  <c r="BQ188" i="11"/>
  <c r="BR188" i="11"/>
  <c r="BS188" i="11"/>
  <c r="BT188" i="11"/>
  <c r="BU188" i="11"/>
  <c r="BV188" i="11"/>
  <c r="BW188" i="11"/>
  <c r="BX188" i="11"/>
  <c r="BY188" i="11"/>
  <c r="BZ188" i="11"/>
  <c r="CA188" i="11"/>
  <c r="F189" i="11"/>
  <c r="G189" i="11"/>
  <c r="H189" i="11"/>
  <c r="I189" i="11"/>
  <c r="J189" i="11"/>
  <c r="K189" i="11"/>
  <c r="L189" i="11"/>
  <c r="M189" i="11"/>
  <c r="N189" i="11"/>
  <c r="O189" i="11"/>
  <c r="P189" i="11"/>
  <c r="Q189" i="11"/>
  <c r="R189" i="11"/>
  <c r="S189" i="11"/>
  <c r="T189" i="11"/>
  <c r="U189" i="11"/>
  <c r="V189" i="11"/>
  <c r="W189" i="11"/>
  <c r="X189" i="11"/>
  <c r="Y189" i="11"/>
  <c r="Z189" i="11"/>
  <c r="AA189" i="11"/>
  <c r="AB189" i="11"/>
  <c r="AC189" i="11"/>
  <c r="AD189" i="11"/>
  <c r="AE189" i="11"/>
  <c r="AF189" i="11"/>
  <c r="AG189" i="11"/>
  <c r="AH189" i="11"/>
  <c r="AI189" i="11"/>
  <c r="AJ189" i="11"/>
  <c r="AK189" i="11"/>
  <c r="AL189" i="11"/>
  <c r="AM189" i="11"/>
  <c r="AN189" i="11"/>
  <c r="AO189" i="11"/>
  <c r="AP189" i="11"/>
  <c r="AQ189" i="11"/>
  <c r="AR189" i="11"/>
  <c r="AS189" i="11"/>
  <c r="AT189" i="11"/>
  <c r="AU189" i="11"/>
  <c r="AV189" i="11"/>
  <c r="AW189" i="11"/>
  <c r="AX189" i="11"/>
  <c r="AY189" i="11"/>
  <c r="AZ189" i="11"/>
  <c r="BA189" i="11"/>
  <c r="BB189" i="11"/>
  <c r="BC189" i="11"/>
  <c r="BD189" i="11"/>
  <c r="BE189" i="11"/>
  <c r="BF189" i="11"/>
  <c r="BG189" i="11"/>
  <c r="BH189" i="11"/>
  <c r="BI189" i="11"/>
  <c r="BJ189" i="11"/>
  <c r="BK189" i="11"/>
  <c r="BL189" i="11"/>
  <c r="BM189" i="11"/>
  <c r="BN189" i="11"/>
  <c r="BO189" i="11"/>
  <c r="BP189" i="11"/>
  <c r="BQ189" i="11"/>
  <c r="BR189" i="11"/>
  <c r="BS189" i="11"/>
  <c r="BT189" i="11"/>
  <c r="BU189" i="11"/>
  <c r="BV189" i="11"/>
  <c r="BW189" i="11"/>
  <c r="BX189" i="11"/>
  <c r="BY189" i="11"/>
  <c r="BZ189" i="11"/>
  <c r="CA189" i="11"/>
  <c r="F190" i="11"/>
  <c r="G190" i="11"/>
  <c r="H190" i="11"/>
  <c r="I190" i="11"/>
  <c r="J190" i="11"/>
  <c r="K190" i="11"/>
  <c r="L190" i="11"/>
  <c r="M190" i="11"/>
  <c r="N190" i="11"/>
  <c r="O190" i="11"/>
  <c r="P190" i="11"/>
  <c r="Q190" i="11"/>
  <c r="R190" i="11"/>
  <c r="S190" i="11"/>
  <c r="T190" i="11"/>
  <c r="U190" i="11"/>
  <c r="V190" i="11"/>
  <c r="W190" i="11"/>
  <c r="X190" i="11"/>
  <c r="Y190" i="11"/>
  <c r="Z190" i="11"/>
  <c r="AA190" i="11"/>
  <c r="AB190" i="11"/>
  <c r="AC190" i="11"/>
  <c r="AD190" i="11"/>
  <c r="AE190" i="11"/>
  <c r="AF190" i="11"/>
  <c r="AG190" i="11"/>
  <c r="AH190" i="11"/>
  <c r="AI190" i="11"/>
  <c r="AJ190" i="11"/>
  <c r="AK190" i="11"/>
  <c r="AL190" i="11"/>
  <c r="AM190" i="11"/>
  <c r="AN190" i="11"/>
  <c r="AO190" i="11"/>
  <c r="AP190" i="11"/>
  <c r="AQ190" i="11"/>
  <c r="AR190" i="11"/>
  <c r="AS190" i="11"/>
  <c r="AT190" i="11"/>
  <c r="AU190" i="11"/>
  <c r="AV190" i="11"/>
  <c r="AW190" i="11"/>
  <c r="AX190" i="11"/>
  <c r="AY190" i="11"/>
  <c r="AZ190" i="11"/>
  <c r="BA190" i="11"/>
  <c r="BB190" i="11"/>
  <c r="BC190" i="11"/>
  <c r="BD190" i="11"/>
  <c r="BE190" i="11"/>
  <c r="BF190" i="11"/>
  <c r="BG190" i="11"/>
  <c r="BH190" i="11"/>
  <c r="BI190" i="11"/>
  <c r="BJ190" i="11"/>
  <c r="BK190" i="11"/>
  <c r="BL190" i="11"/>
  <c r="BM190" i="11"/>
  <c r="BN190" i="11"/>
  <c r="BO190" i="11"/>
  <c r="BP190" i="11"/>
  <c r="BQ190" i="11"/>
  <c r="BR190" i="11"/>
  <c r="BS190" i="11"/>
  <c r="BT190" i="11"/>
  <c r="BU190" i="11"/>
  <c r="BV190" i="11"/>
  <c r="BW190" i="11"/>
  <c r="BX190" i="11"/>
  <c r="BY190" i="11"/>
  <c r="BZ190" i="11"/>
  <c r="CA190" i="11"/>
  <c r="E190" i="11"/>
  <c r="E189" i="11"/>
  <c r="E188" i="11"/>
  <c r="E187" i="11"/>
  <c r="E186" i="11"/>
  <c r="E185" i="11"/>
  <c r="E184" i="11"/>
  <c r="E183" i="11"/>
  <c r="E182" i="11"/>
  <c r="E181" i="11"/>
  <c r="E180" i="11"/>
  <c r="E179" i="11"/>
  <c r="E178" i="11"/>
  <c r="E177" i="11"/>
  <c r="E176" i="11"/>
  <c r="E175" i="11"/>
  <c r="E174" i="11"/>
  <c r="E173" i="11"/>
  <c r="E172" i="11"/>
  <c r="E171" i="11"/>
  <c r="E170" i="11"/>
  <c r="E169" i="11"/>
  <c r="E168" i="11"/>
  <c r="E167" i="11"/>
  <c r="E166" i="11"/>
  <c r="E165" i="11"/>
  <c r="E164" i="11"/>
  <c r="E163" i="11"/>
  <c r="E162" i="11"/>
  <c r="E161" i="11"/>
  <c r="E160" i="11"/>
  <c r="E159" i="11"/>
  <c r="E158" i="11"/>
  <c r="E157" i="11"/>
  <c r="E156" i="11"/>
  <c r="E155" i="11"/>
  <c r="E154" i="11"/>
  <c r="E153" i="11"/>
  <c r="E152" i="11"/>
  <c r="E151" i="11"/>
  <c r="E150" i="11"/>
  <c r="E149" i="11"/>
  <c r="E148" i="11"/>
  <c r="E147" i="11"/>
  <c r="E146" i="11"/>
  <c r="E145" i="11"/>
  <c r="E144" i="11"/>
  <c r="E143" i="11"/>
  <c r="E142" i="11"/>
  <c r="E141" i="11"/>
  <c r="E140" i="11"/>
  <c r="E139" i="11"/>
  <c r="E138" i="11"/>
  <c r="E137" i="11"/>
  <c r="E136" i="11"/>
  <c r="E135" i="11"/>
  <c r="E134" i="11"/>
  <c r="E133" i="11"/>
  <c r="E132" i="11"/>
  <c r="E131" i="11"/>
  <c r="E130" i="11"/>
  <c r="E129" i="11"/>
  <c r="E128" i="11"/>
  <c r="E127" i="11"/>
  <c r="E126" i="11"/>
  <c r="E125" i="11"/>
  <c r="E124" i="11"/>
  <c r="E123" i="11"/>
  <c r="E122" i="11"/>
  <c r="E121" i="11"/>
  <c r="E120" i="11"/>
  <c r="E119" i="11"/>
  <c r="E118" i="11"/>
  <c r="E117" i="11"/>
  <c r="E116" i="11"/>
  <c r="E115" i="11"/>
  <c r="E114" i="11"/>
  <c r="E113" i="11"/>
  <c r="E112" i="11"/>
  <c r="E111" i="11"/>
  <c r="E110" i="11"/>
  <c r="E109" i="11"/>
  <c r="E108" i="11"/>
  <c r="E107" i="11"/>
  <c r="E106" i="11"/>
  <c r="E105" i="11"/>
  <c r="E104" i="11"/>
  <c r="E103" i="11"/>
  <c r="E102" i="11"/>
  <c r="B4" i="11"/>
  <c r="D98" i="11" s="1"/>
  <c r="B5" i="11"/>
  <c r="D224" i="13" a="1"/>
  <c r="I224" i="13" s="1"/>
  <c r="K224" i="13"/>
  <c r="Q224" i="13"/>
  <c r="R224" i="13"/>
  <c r="Z224" i="13"/>
  <c r="AH224" i="13"/>
  <c r="AI224" i="13"/>
  <c r="AO224" i="13"/>
  <c r="AW224" i="13"/>
  <c r="BE224" i="13"/>
  <c r="BF224" i="13"/>
  <c r="BG224" i="13"/>
  <c r="I10" i="14" a="1"/>
  <c r="AB10" i="14" s="1"/>
  <c r="B5" i="14"/>
  <c r="B4" i="14"/>
  <c r="H80" i="14" s="1"/>
  <c r="A3" i="14"/>
  <c r="L10" i="14"/>
  <c r="M10" i="14"/>
  <c r="N10" i="14"/>
  <c r="U10" i="14"/>
  <c r="V10" i="14"/>
  <c r="AD10" i="14"/>
  <c r="AJ10" i="14"/>
  <c r="AK10" i="14"/>
  <c r="AR10" i="14"/>
  <c r="AS10" i="14"/>
  <c r="BA10" i="14"/>
  <c r="BB10" i="14"/>
  <c r="BH10" i="14"/>
  <c r="BJ10" i="14"/>
  <c r="BP10" i="14"/>
  <c r="BX10" i="14"/>
  <c r="BY10" i="14"/>
  <c r="BZ10" i="14"/>
  <c r="A10" i="14"/>
  <c r="B10" i="14"/>
  <c r="G74" i="8"/>
  <c r="G75" i="8"/>
  <c r="G77" i="8"/>
  <c r="G80" i="8"/>
  <c r="G82" i="8"/>
  <c r="G83" i="8"/>
  <c r="G85" i="8"/>
  <c r="G88" i="8"/>
  <c r="G90" i="8"/>
  <c r="G91" i="8"/>
  <c r="G93" i="8"/>
  <c r="G96" i="8"/>
  <c r="G98" i="8"/>
  <c r="G99" i="8"/>
  <c r="EX2" i="8"/>
  <c r="B4" i="8"/>
  <c r="B10" i="12"/>
  <c r="G10" i="12" a="1"/>
  <c r="H10" i="12" s="1"/>
  <c r="G10" i="12"/>
  <c r="O10" i="12"/>
  <c r="P10" i="12"/>
  <c r="V10" i="12"/>
  <c r="X10" i="12"/>
  <c r="AD10" i="12"/>
  <c r="AL10" i="12"/>
  <c r="AM10" i="12"/>
  <c r="AN10" i="12"/>
  <c r="AU10" i="12"/>
  <c r="AV10" i="12"/>
  <c r="BD10" i="12"/>
  <c r="BJ10" i="12"/>
  <c r="BK10" i="12"/>
  <c r="BR10" i="12"/>
  <c r="BS10" i="12"/>
  <c r="CA10" i="12"/>
  <c r="CB10" i="12"/>
  <c r="A10" i="12"/>
  <c r="B5" i="12"/>
  <c r="B4" i="12"/>
  <c r="K20" i="1"/>
  <c r="K21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D102" i="11" a="1"/>
  <c r="D183" i="11" s="1"/>
  <c r="D189" i="11"/>
  <c r="D188" i="11"/>
  <c r="D187" i="11"/>
  <c r="D186" i="11"/>
  <c r="D185" i="11"/>
  <c r="D182" i="11"/>
  <c r="D181" i="11"/>
  <c r="D180" i="11"/>
  <c r="D179" i="11"/>
  <c r="D178" i="11"/>
  <c r="D177" i="11"/>
  <c r="D174" i="11"/>
  <c r="D173" i="11"/>
  <c r="D172" i="11"/>
  <c r="D171" i="11"/>
  <c r="D170" i="11"/>
  <c r="D169" i="11"/>
  <c r="D166" i="11"/>
  <c r="D165" i="11"/>
  <c r="D164" i="11"/>
  <c r="D163" i="11"/>
  <c r="D162" i="11"/>
  <c r="D161" i="11"/>
  <c r="D158" i="11"/>
  <c r="D157" i="11"/>
  <c r="D156" i="11"/>
  <c r="D155" i="11"/>
  <c r="D154" i="11"/>
  <c r="D153" i="11"/>
  <c r="D150" i="11"/>
  <c r="D149" i="11"/>
  <c r="D148" i="11"/>
  <c r="D147" i="11"/>
  <c r="D146" i="11"/>
  <c r="D145" i="11"/>
  <c r="D142" i="11"/>
  <c r="D141" i="11"/>
  <c r="D140" i="11"/>
  <c r="D139" i="11"/>
  <c r="D138" i="11"/>
  <c r="D137" i="11"/>
  <c r="D134" i="11"/>
  <c r="D133" i="11"/>
  <c r="D132" i="11"/>
  <c r="D131" i="11"/>
  <c r="D130" i="11"/>
  <c r="D129" i="11"/>
  <c r="D126" i="11"/>
  <c r="D125" i="11"/>
  <c r="D124" i="11"/>
  <c r="D123" i="11"/>
  <c r="D122" i="11"/>
  <c r="D121" i="11"/>
  <c r="D118" i="11"/>
  <c r="D117" i="11"/>
  <c r="D116" i="11"/>
  <c r="D115" i="11"/>
  <c r="D114" i="11"/>
  <c r="D113" i="11"/>
  <c r="D110" i="11"/>
  <c r="D109" i="11"/>
  <c r="D108" i="11"/>
  <c r="D107" i="11"/>
  <c r="D106" i="11"/>
  <c r="D105" i="11"/>
  <c r="D102" i="11"/>
  <c r="D190" i="11"/>
  <c r="CB10" i="11" a="1"/>
  <c r="CB10" i="11" s="1"/>
  <c r="DG10" i="11"/>
  <c r="EM10" i="11"/>
  <c r="E10" i="11" a="1"/>
  <c r="E10" i="11" s="1"/>
  <c r="H10" i="11"/>
  <c r="I10" i="11"/>
  <c r="J10" i="11"/>
  <c r="K10" i="11"/>
  <c r="N10" i="11"/>
  <c r="Q10" i="11"/>
  <c r="R10" i="11"/>
  <c r="S10" i="11"/>
  <c r="T10" i="11"/>
  <c r="X10" i="11"/>
  <c r="AA10" i="11"/>
  <c r="AB10" i="11"/>
  <c r="AE10" i="11"/>
  <c r="AF10" i="11"/>
  <c r="AH10" i="11"/>
  <c r="AM10" i="11"/>
  <c r="AN10" i="11"/>
  <c r="AO10" i="11"/>
  <c r="AP10" i="11"/>
  <c r="AR10" i="11"/>
  <c r="AW10" i="11"/>
  <c r="AX10" i="11"/>
  <c r="AY10" i="11"/>
  <c r="AZ10" i="11"/>
  <c r="BD10" i="11"/>
  <c r="BG10" i="11"/>
  <c r="BH10" i="11"/>
  <c r="BK10" i="11"/>
  <c r="BL10" i="11"/>
  <c r="BN10" i="11"/>
  <c r="BS10" i="11"/>
  <c r="BT10" i="11"/>
  <c r="BU10" i="11"/>
  <c r="BV10" i="11"/>
  <c r="BX10" i="11"/>
  <c r="CB102" i="11"/>
  <c r="CC102" i="11"/>
  <c r="CD102" i="11"/>
  <c r="CE102" i="11"/>
  <c r="CF102" i="11"/>
  <c r="CG102" i="11"/>
  <c r="CH102" i="11"/>
  <c r="CI102" i="11"/>
  <c r="CJ102" i="11"/>
  <c r="CK102" i="11"/>
  <c r="CL102" i="11"/>
  <c r="CM102" i="11"/>
  <c r="CN102" i="11"/>
  <c r="CO102" i="11"/>
  <c r="CP102" i="11"/>
  <c r="CQ102" i="11"/>
  <c r="CR102" i="11"/>
  <c r="CS102" i="11"/>
  <c r="CT102" i="11"/>
  <c r="CU102" i="11"/>
  <c r="CV102" i="11"/>
  <c r="CW102" i="11"/>
  <c r="CX102" i="11"/>
  <c r="CY102" i="11"/>
  <c r="CZ102" i="11"/>
  <c r="DA102" i="11"/>
  <c r="DB102" i="11"/>
  <c r="DC102" i="11"/>
  <c r="DD102" i="11"/>
  <c r="DE102" i="11"/>
  <c r="DF102" i="11"/>
  <c r="DG102" i="11"/>
  <c r="DH102" i="11"/>
  <c r="DI102" i="11"/>
  <c r="DJ102" i="11"/>
  <c r="DK102" i="11"/>
  <c r="DL102" i="11"/>
  <c r="DM102" i="11"/>
  <c r="DN102" i="11"/>
  <c r="DO102" i="11"/>
  <c r="DP102" i="11"/>
  <c r="DQ102" i="11"/>
  <c r="DR102" i="11"/>
  <c r="DS102" i="11"/>
  <c r="DT102" i="11"/>
  <c r="DU102" i="11"/>
  <c r="DV102" i="11"/>
  <c r="DW102" i="11"/>
  <c r="DX102" i="11"/>
  <c r="DY102" i="11"/>
  <c r="DZ102" i="11"/>
  <c r="EA102" i="11"/>
  <c r="EB102" i="11"/>
  <c r="EC102" i="11"/>
  <c r="ED102" i="11"/>
  <c r="EE102" i="11"/>
  <c r="EF102" i="11"/>
  <c r="EG102" i="11"/>
  <c r="EH102" i="11"/>
  <c r="EI102" i="11"/>
  <c r="EJ102" i="11"/>
  <c r="EK102" i="11"/>
  <c r="EL102" i="11"/>
  <c r="EM102" i="11"/>
  <c r="EN102" i="11"/>
  <c r="EO102" i="11"/>
  <c r="EP102" i="11"/>
  <c r="EQ102" i="11"/>
  <c r="ER102" i="11"/>
  <c r="ES102" i="11"/>
  <c r="ET102" i="11"/>
  <c r="EU102" i="11"/>
  <c r="EV102" i="11"/>
  <c r="EW102" i="11"/>
  <c r="EX102" i="11"/>
  <c r="CB103" i="11"/>
  <c r="CC103" i="11"/>
  <c r="CD103" i="11"/>
  <c r="CE103" i="11"/>
  <c r="CF103" i="11"/>
  <c r="CG103" i="11"/>
  <c r="CH103" i="11"/>
  <c r="CI103" i="11"/>
  <c r="CJ103" i="11"/>
  <c r="CK103" i="11"/>
  <c r="CL103" i="11"/>
  <c r="CM103" i="11"/>
  <c r="CN103" i="11"/>
  <c r="CO103" i="11"/>
  <c r="CP103" i="11"/>
  <c r="CQ103" i="11"/>
  <c r="CR103" i="11"/>
  <c r="CS103" i="11"/>
  <c r="CT103" i="11"/>
  <c r="CU103" i="11"/>
  <c r="CV103" i="11"/>
  <c r="CW103" i="11"/>
  <c r="CX103" i="11"/>
  <c r="CY103" i="11"/>
  <c r="CZ103" i="11"/>
  <c r="DA103" i="11"/>
  <c r="DB103" i="11"/>
  <c r="DC103" i="11"/>
  <c r="DD103" i="11"/>
  <c r="DE103" i="11"/>
  <c r="DF103" i="11"/>
  <c r="DG103" i="11"/>
  <c r="DH103" i="11"/>
  <c r="DI103" i="11"/>
  <c r="DJ103" i="11"/>
  <c r="DK103" i="11"/>
  <c r="DL103" i="11"/>
  <c r="DM103" i="11"/>
  <c r="DN103" i="11"/>
  <c r="DO103" i="11"/>
  <c r="DP103" i="11"/>
  <c r="DQ103" i="11"/>
  <c r="DR103" i="11"/>
  <c r="DS103" i="11"/>
  <c r="DT103" i="11"/>
  <c r="DU103" i="11"/>
  <c r="DV103" i="11"/>
  <c r="DW103" i="11"/>
  <c r="DX103" i="11"/>
  <c r="DY103" i="11"/>
  <c r="DZ103" i="11"/>
  <c r="EA103" i="11"/>
  <c r="EB103" i="11"/>
  <c r="EC103" i="11"/>
  <c r="ED103" i="11"/>
  <c r="EE103" i="11"/>
  <c r="EF103" i="11"/>
  <c r="EG103" i="11"/>
  <c r="EH103" i="11"/>
  <c r="EI103" i="11"/>
  <c r="EJ103" i="11"/>
  <c r="EK103" i="11"/>
  <c r="EL103" i="11"/>
  <c r="EM103" i="11"/>
  <c r="EN103" i="11"/>
  <c r="EO103" i="11"/>
  <c r="EP103" i="11"/>
  <c r="EQ103" i="11"/>
  <c r="ER103" i="11"/>
  <c r="ES103" i="11"/>
  <c r="ET103" i="11"/>
  <c r="EU103" i="11"/>
  <c r="EV103" i="11"/>
  <c r="EW103" i="11"/>
  <c r="EX103" i="11"/>
  <c r="CB104" i="11"/>
  <c r="CC104" i="11"/>
  <c r="CD104" i="11"/>
  <c r="CE104" i="11"/>
  <c r="CF104" i="11"/>
  <c r="CG104" i="11"/>
  <c r="CH104" i="11"/>
  <c r="CI104" i="11"/>
  <c r="CJ104" i="11"/>
  <c r="CK104" i="11"/>
  <c r="CL104" i="11"/>
  <c r="CM104" i="11"/>
  <c r="CN104" i="11"/>
  <c r="CO104" i="11"/>
  <c r="CP104" i="11"/>
  <c r="CQ104" i="11"/>
  <c r="CR104" i="11"/>
  <c r="CS104" i="11"/>
  <c r="CT104" i="11"/>
  <c r="CU104" i="11"/>
  <c r="CV104" i="11"/>
  <c r="CW104" i="11"/>
  <c r="CX104" i="11"/>
  <c r="CY104" i="11"/>
  <c r="CZ104" i="11"/>
  <c r="DA104" i="11"/>
  <c r="DB104" i="11"/>
  <c r="DC104" i="11"/>
  <c r="DD104" i="11"/>
  <c r="DE104" i="11"/>
  <c r="DF104" i="11"/>
  <c r="DG104" i="11"/>
  <c r="DH104" i="11"/>
  <c r="DI104" i="11"/>
  <c r="DJ104" i="11"/>
  <c r="DK104" i="11"/>
  <c r="DL104" i="11"/>
  <c r="DM104" i="11"/>
  <c r="DN104" i="11"/>
  <c r="DO104" i="11"/>
  <c r="DP104" i="11"/>
  <c r="DQ104" i="11"/>
  <c r="DR104" i="11"/>
  <c r="DS104" i="11"/>
  <c r="DT104" i="11"/>
  <c r="DU104" i="11"/>
  <c r="DV104" i="11"/>
  <c r="DW104" i="11"/>
  <c r="DX104" i="11"/>
  <c r="DY104" i="11"/>
  <c r="DZ104" i="11"/>
  <c r="EA104" i="11"/>
  <c r="EB104" i="11"/>
  <c r="EC104" i="11"/>
  <c r="ED104" i="11"/>
  <c r="EE104" i="11"/>
  <c r="EF104" i="11"/>
  <c r="EG104" i="11"/>
  <c r="EH104" i="11"/>
  <c r="EI104" i="11"/>
  <c r="EJ104" i="11"/>
  <c r="EK104" i="11"/>
  <c r="EL104" i="11"/>
  <c r="EM104" i="11"/>
  <c r="EN104" i="11"/>
  <c r="EO104" i="11"/>
  <c r="EP104" i="11"/>
  <c r="EQ104" i="11"/>
  <c r="ER104" i="11"/>
  <c r="ES104" i="11"/>
  <c r="ET104" i="11"/>
  <c r="EU104" i="11"/>
  <c r="EV104" i="11"/>
  <c r="EW104" i="11"/>
  <c r="EX104" i="11"/>
  <c r="CB105" i="11"/>
  <c r="CC105" i="11"/>
  <c r="CD105" i="11"/>
  <c r="CE105" i="11"/>
  <c r="CF105" i="11"/>
  <c r="CG105" i="11"/>
  <c r="CH105" i="11"/>
  <c r="CI105" i="11"/>
  <c r="CJ105" i="11"/>
  <c r="CK105" i="11"/>
  <c r="CL105" i="11"/>
  <c r="CM105" i="11"/>
  <c r="CN105" i="11"/>
  <c r="CO105" i="11"/>
  <c r="CP105" i="11"/>
  <c r="CQ105" i="11"/>
  <c r="CR105" i="11"/>
  <c r="CS105" i="11"/>
  <c r="CT105" i="11"/>
  <c r="CU105" i="11"/>
  <c r="CV105" i="11"/>
  <c r="CW105" i="11"/>
  <c r="CX105" i="11"/>
  <c r="CY105" i="11"/>
  <c r="CZ105" i="11"/>
  <c r="DA105" i="11"/>
  <c r="DB105" i="11"/>
  <c r="DC105" i="11"/>
  <c r="DD105" i="11"/>
  <c r="DE105" i="11"/>
  <c r="DF105" i="11"/>
  <c r="DG105" i="11"/>
  <c r="DH105" i="11"/>
  <c r="DI105" i="11"/>
  <c r="DJ105" i="11"/>
  <c r="DK105" i="11"/>
  <c r="DL105" i="11"/>
  <c r="DM105" i="11"/>
  <c r="DN105" i="11"/>
  <c r="DO105" i="11"/>
  <c r="DP105" i="11"/>
  <c r="DQ105" i="11"/>
  <c r="DR105" i="11"/>
  <c r="DS105" i="11"/>
  <c r="DT105" i="11"/>
  <c r="DU105" i="11"/>
  <c r="DV105" i="11"/>
  <c r="DW105" i="11"/>
  <c r="DX105" i="11"/>
  <c r="DY105" i="11"/>
  <c r="DZ105" i="11"/>
  <c r="EA105" i="11"/>
  <c r="EB105" i="11"/>
  <c r="EC105" i="11"/>
  <c r="ED105" i="11"/>
  <c r="EE105" i="11"/>
  <c r="EF105" i="11"/>
  <c r="EG105" i="11"/>
  <c r="EH105" i="11"/>
  <c r="EI105" i="11"/>
  <c r="EJ105" i="11"/>
  <c r="EK105" i="11"/>
  <c r="EL105" i="11"/>
  <c r="EM105" i="11"/>
  <c r="EN105" i="11"/>
  <c r="EO105" i="11"/>
  <c r="EP105" i="11"/>
  <c r="EQ105" i="11"/>
  <c r="ER105" i="11"/>
  <c r="ES105" i="11"/>
  <c r="ET105" i="11"/>
  <c r="EU105" i="11"/>
  <c r="EV105" i="11"/>
  <c r="EW105" i="11"/>
  <c r="EX105" i="11"/>
  <c r="CB106" i="11"/>
  <c r="CC106" i="11"/>
  <c r="CD106" i="11"/>
  <c r="CE106" i="11"/>
  <c r="CF106" i="11"/>
  <c r="CG106" i="11"/>
  <c r="CH106" i="11"/>
  <c r="CI106" i="11"/>
  <c r="CJ106" i="11"/>
  <c r="CK106" i="11"/>
  <c r="CL106" i="11"/>
  <c r="CM106" i="11"/>
  <c r="CN106" i="11"/>
  <c r="CO106" i="11"/>
  <c r="CP106" i="11"/>
  <c r="CQ106" i="11"/>
  <c r="CR106" i="11"/>
  <c r="CS106" i="11"/>
  <c r="CT106" i="11"/>
  <c r="CU106" i="11"/>
  <c r="CV106" i="11"/>
  <c r="CW106" i="11"/>
  <c r="CX106" i="11"/>
  <c r="CY106" i="11"/>
  <c r="CZ106" i="11"/>
  <c r="DA106" i="11"/>
  <c r="DB106" i="11"/>
  <c r="DC106" i="11"/>
  <c r="DD106" i="11"/>
  <c r="DE106" i="11"/>
  <c r="DF106" i="11"/>
  <c r="DG106" i="11"/>
  <c r="DH106" i="11"/>
  <c r="DI106" i="11"/>
  <c r="DJ106" i="11"/>
  <c r="DK106" i="11"/>
  <c r="DL106" i="11"/>
  <c r="DM106" i="11"/>
  <c r="DN106" i="11"/>
  <c r="DO106" i="11"/>
  <c r="DP106" i="11"/>
  <c r="DQ106" i="11"/>
  <c r="DR106" i="11"/>
  <c r="DS106" i="11"/>
  <c r="DT106" i="11"/>
  <c r="DU106" i="11"/>
  <c r="DV106" i="11"/>
  <c r="DW106" i="11"/>
  <c r="DX106" i="11"/>
  <c r="DY106" i="11"/>
  <c r="DZ106" i="11"/>
  <c r="EA106" i="11"/>
  <c r="EB106" i="11"/>
  <c r="EC106" i="11"/>
  <c r="ED106" i="11"/>
  <c r="EE106" i="11"/>
  <c r="EF106" i="11"/>
  <c r="EG106" i="11"/>
  <c r="EH106" i="11"/>
  <c r="EI106" i="11"/>
  <c r="EJ106" i="11"/>
  <c r="EK106" i="11"/>
  <c r="EL106" i="11"/>
  <c r="EM106" i="11"/>
  <c r="EN106" i="11"/>
  <c r="EO106" i="11"/>
  <c r="EP106" i="11"/>
  <c r="EQ106" i="11"/>
  <c r="ER106" i="11"/>
  <c r="ES106" i="11"/>
  <c r="ET106" i="11"/>
  <c r="EU106" i="11"/>
  <c r="EV106" i="11"/>
  <c r="EW106" i="11"/>
  <c r="EX106" i="11"/>
  <c r="CB107" i="11"/>
  <c r="CC107" i="11"/>
  <c r="CD107" i="11"/>
  <c r="CE107" i="11"/>
  <c r="CF107" i="11"/>
  <c r="CG107" i="11"/>
  <c r="CH107" i="11"/>
  <c r="CI107" i="11"/>
  <c r="CJ107" i="11"/>
  <c r="CK107" i="11"/>
  <c r="CL107" i="11"/>
  <c r="CM107" i="11"/>
  <c r="CN107" i="11"/>
  <c r="CO107" i="11"/>
  <c r="CP107" i="11"/>
  <c r="CQ107" i="11"/>
  <c r="CR107" i="11"/>
  <c r="CS107" i="11"/>
  <c r="CT107" i="11"/>
  <c r="CU107" i="11"/>
  <c r="CV107" i="11"/>
  <c r="CW107" i="11"/>
  <c r="CX107" i="11"/>
  <c r="CY107" i="11"/>
  <c r="CZ107" i="11"/>
  <c r="DA107" i="11"/>
  <c r="DB107" i="11"/>
  <c r="DC107" i="11"/>
  <c r="DD107" i="11"/>
  <c r="DE107" i="11"/>
  <c r="DF107" i="11"/>
  <c r="DG107" i="11"/>
  <c r="DH107" i="11"/>
  <c r="DI107" i="11"/>
  <c r="DJ107" i="11"/>
  <c r="DK107" i="11"/>
  <c r="DL107" i="11"/>
  <c r="DM107" i="11"/>
  <c r="DN107" i="11"/>
  <c r="DO107" i="11"/>
  <c r="DP107" i="11"/>
  <c r="DQ107" i="11"/>
  <c r="DR107" i="11"/>
  <c r="DS107" i="11"/>
  <c r="DT107" i="11"/>
  <c r="DU107" i="11"/>
  <c r="DV107" i="11"/>
  <c r="DW107" i="11"/>
  <c r="DX107" i="11"/>
  <c r="DY107" i="11"/>
  <c r="DZ107" i="11"/>
  <c r="EA107" i="11"/>
  <c r="EB107" i="11"/>
  <c r="EC107" i="11"/>
  <c r="ED107" i="11"/>
  <c r="EE107" i="11"/>
  <c r="EF107" i="11"/>
  <c r="EG107" i="11"/>
  <c r="EH107" i="11"/>
  <c r="EI107" i="11"/>
  <c r="EJ107" i="11"/>
  <c r="EK107" i="11"/>
  <c r="EL107" i="11"/>
  <c r="EM107" i="11"/>
  <c r="EN107" i="11"/>
  <c r="EO107" i="11"/>
  <c r="EP107" i="11"/>
  <c r="EQ107" i="11"/>
  <c r="ER107" i="11"/>
  <c r="ES107" i="11"/>
  <c r="ET107" i="11"/>
  <c r="EU107" i="11"/>
  <c r="EV107" i="11"/>
  <c r="EW107" i="11"/>
  <c r="EX107" i="11"/>
  <c r="CB108" i="11"/>
  <c r="CC108" i="11"/>
  <c r="CD108" i="11"/>
  <c r="CE108" i="11"/>
  <c r="CF108" i="11"/>
  <c r="CG108" i="11"/>
  <c r="CH108" i="11"/>
  <c r="CI108" i="11"/>
  <c r="CJ108" i="11"/>
  <c r="CK108" i="11"/>
  <c r="CL108" i="11"/>
  <c r="CM108" i="11"/>
  <c r="CN108" i="11"/>
  <c r="CO108" i="11"/>
  <c r="CP108" i="11"/>
  <c r="CQ108" i="11"/>
  <c r="CR108" i="11"/>
  <c r="CS108" i="11"/>
  <c r="CT108" i="11"/>
  <c r="CU108" i="11"/>
  <c r="CV108" i="11"/>
  <c r="CW108" i="11"/>
  <c r="CX108" i="11"/>
  <c r="CY108" i="11"/>
  <c r="CZ108" i="11"/>
  <c r="DA108" i="11"/>
  <c r="DB108" i="11"/>
  <c r="DC108" i="11"/>
  <c r="DD108" i="11"/>
  <c r="DE108" i="11"/>
  <c r="DF108" i="11"/>
  <c r="DG108" i="11"/>
  <c r="DH108" i="11"/>
  <c r="DI108" i="11"/>
  <c r="DJ108" i="11"/>
  <c r="DK108" i="11"/>
  <c r="DL108" i="11"/>
  <c r="DM108" i="11"/>
  <c r="DN108" i="11"/>
  <c r="DO108" i="11"/>
  <c r="DP108" i="11"/>
  <c r="DQ108" i="11"/>
  <c r="DR108" i="11"/>
  <c r="DS108" i="11"/>
  <c r="DT108" i="11"/>
  <c r="DU108" i="11"/>
  <c r="DV108" i="11"/>
  <c r="DW108" i="11"/>
  <c r="DX108" i="11"/>
  <c r="DY108" i="11"/>
  <c r="DZ108" i="11"/>
  <c r="EA108" i="11"/>
  <c r="EB108" i="11"/>
  <c r="EC108" i="11"/>
  <c r="ED108" i="11"/>
  <c r="EE108" i="11"/>
  <c r="EF108" i="11"/>
  <c r="EG108" i="11"/>
  <c r="EH108" i="11"/>
  <c r="EI108" i="11"/>
  <c r="EJ108" i="11"/>
  <c r="EK108" i="11"/>
  <c r="EL108" i="11"/>
  <c r="EM108" i="11"/>
  <c r="EN108" i="11"/>
  <c r="EO108" i="11"/>
  <c r="EP108" i="11"/>
  <c r="EQ108" i="11"/>
  <c r="ER108" i="11"/>
  <c r="ES108" i="11"/>
  <c r="ET108" i="11"/>
  <c r="EU108" i="11"/>
  <c r="EV108" i="11"/>
  <c r="EW108" i="11"/>
  <c r="EX108" i="11"/>
  <c r="CB109" i="11"/>
  <c r="CC109" i="11"/>
  <c r="CD109" i="11"/>
  <c r="CE109" i="11"/>
  <c r="CF109" i="11"/>
  <c r="CG109" i="11"/>
  <c r="CH109" i="11"/>
  <c r="CI109" i="11"/>
  <c r="CJ109" i="11"/>
  <c r="CK109" i="11"/>
  <c r="CL109" i="11"/>
  <c r="CM109" i="11"/>
  <c r="CN109" i="11"/>
  <c r="CO109" i="11"/>
  <c r="CP109" i="11"/>
  <c r="CQ109" i="11"/>
  <c r="CR109" i="11"/>
  <c r="CS109" i="11"/>
  <c r="CT109" i="11"/>
  <c r="CU109" i="11"/>
  <c r="CV109" i="11"/>
  <c r="CW109" i="11"/>
  <c r="CX109" i="11"/>
  <c r="CY109" i="11"/>
  <c r="CZ109" i="11"/>
  <c r="DA109" i="11"/>
  <c r="DB109" i="11"/>
  <c r="DC109" i="11"/>
  <c r="DD109" i="11"/>
  <c r="DE109" i="11"/>
  <c r="DF109" i="11"/>
  <c r="DG109" i="11"/>
  <c r="DH109" i="11"/>
  <c r="DI109" i="11"/>
  <c r="DJ109" i="11"/>
  <c r="DK109" i="11"/>
  <c r="DL109" i="11"/>
  <c r="DM109" i="11"/>
  <c r="DN109" i="11"/>
  <c r="DO109" i="11"/>
  <c r="DP109" i="11"/>
  <c r="DQ109" i="11"/>
  <c r="DR109" i="11"/>
  <c r="DS109" i="11"/>
  <c r="DT109" i="11"/>
  <c r="DU109" i="11"/>
  <c r="DV109" i="11"/>
  <c r="DW109" i="11"/>
  <c r="DX109" i="11"/>
  <c r="DY109" i="11"/>
  <c r="DZ109" i="11"/>
  <c r="EA109" i="11"/>
  <c r="EB109" i="11"/>
  <c r="EC109" i="11"/>
  <c r="ED109" i="11"/>
  <c r="EE109" i="11"/>
  <c r="EF109" i="11"/>
  <c r="EG109" i="11"/>
  <c r="EH109" i="11"/>
  <c r="EI109" i="11"/>
  <c r="EJ109" i="11"/>
  <c r="EK109" i="11"/>
  <c r="EL109" i="11"/>
  <c r="EM109" i="11"/>
  <c r="EN109" i="11"/>
  <c r="EO109" i="11"/>
  <c r="EP109" i="11"/>
  <c r="EQ109" i="11"/>
  <c r="ER109" i="11"/>
  <c r="ES109" i="11"/>
  <c r="ET109" i="11"/>
  <c r="EU109" i="11"/>
  <c r="EV109" i="11"/>
  <c r="EW109" i="11"/>
  <c r="EX109" i="11"/>
  <c r="CB110" i="11"/>
  <c r="CC110" i="11"/>
  <c r="CD110" i="11"/>
  <c r="CE110" i="11"/>
  <c r="CF110" i="11"/>
  <c r="CG110" i="11"/>
  <c r="CH110" i="11"/>
  <c r="CI110" i="11"/>
  <c r="CJ110" i="11"/>
  <c r="CK110" i="11"/>
  <c r="CL110" i="11"/>
  <c r="CM110" i="11"/>
  <c r="CN110" i="11"/>
  <c r="CO110" i="11"/>
  <c r="CP110" i="11"/>
  <c r="CQ110" i="11"/>
  <c r="CR110" i="11"/>
  <c r="CS110" i="11"/>
  <c r="CT110" i="11"/>
  <c r="CU110" i="11"/>
  <c r="CV110" i="11"/>
  <c r="CW110" i="11"/>
  <c r="CX110" i="11"/>
  <c r="CY110" i="11"/>
  <c r="CZ110" i="11"/>
  <c r="DA110" i="11"/>
  <c r="DB110" i="11"/>
  <c r="DC110" i="11"/>
  <c r="DD110" i="11"/>
  <c r="DE110" i="11"/>
  <c r="DF110" i="11"/>
  <c r="DG110" i="11"/>
  <c r="DH110" i="11"/>
  <c r="DI110" i="11"/>
  <c r="DJ110" i="11"/>
  <c r="DK110" i="11"/>
  <c r="DL110" i="11"/>
  <c r="DM110" i="11"/>
  <c r="DN110" i="11"/>
  <c r="DO110" i="11"/>
  <c r="DP110" i="11"/>
  <c r="DQ110" i="11"/>
  <c r="DR110" i="11"/>
  <c r="DS110" i="11"/>
  <c r="DT110" i="11"/>
  <c r="DU110" i="11"/>
  <c r="DV110" i="11"/>
  <c r="DW110" i="11"/>
  <c r="DX110" i="11"/>
  <c r="DY110" i="11"/>
  <c r="DZ110" i="11"/>
  <c r="EA110" i="11"/>
  <c r="EB110" i="11"/>
  <c r="EC110" i="11"/>
  <c r="ED110" i="11"/>
  <c r="EE110" i="11"/>
  <c r="EF110" i="11"/>
  <c r="EG110" i="11"/>
  <c r="EH110" i="11"/>
  <c r="EI110" i="11"/>
  <c r="EJ110" i="11"/>
  <c r="EK110" i="11"/>
  <c r="EL110" i="11"/>
  <c r="EM110" i="11"/>
  <c r="EN110" i="11"/>
  <c r="EO110" i="11"/>
  <c r="EP110" i="11"/>
  <c r="EQ110" i="11"/>
  <c r="ER110" i="11"/>
  <c r="ES110" i="11"/>
  <c r="ET110" i="11"/>
  <c r="EU110" i="11"/>
  <c r="EV110" i="11"/>
  <c r="EW110" i="11"/>
  <c r="EX110" i="11"/>
  <c r="CB111" i="11"/>
  <c r="CC111" i="11"/>
  <c r="CD111" i="11"/>
  <c r="CE111" i="11"/>
  <c r="CF111" i="11"/>
  <c r="CG111" i="11"/>
  <c r="CH111" i="11"/>
  <c r="CI111" i="11"/>
  <c r="CJ111" i="11"/>
  <c r="CK111" i="11"/>
  <c r="CL111" i="11"/>
  <c r="CM111" i="11"/>
  <c r="CN111" i="11"/>
  <c r="CO111" i="11"/>
  <c r="CP111" i="11"/>
  <c r="CQ111" i="11"/>
  <c r="CR111" i="11"/>
  <c r="CS111" i="11"/>
  <c r="CT111" i="11"/>
  <c r="CU111" i="11"/>
  <c r="CV111" i="11"/>
  <c r="CW111" i="11"/>
  <c r="CX111" i="11"/>
  <c r="CY111" i="11"/>
  <c r="CZ111" i="11"/>
  <c r="DA111" i="11"/>
  <c r="DB111" i="11"/>
  <c r="DC111" i="11"/>
  <c r="DD111" i="11"/>
  <c r="DE111" i="11"/>
  <c r="DF111" i="11"/>
  <c r="DG111" i="11"/>
  <c r="DH111" i="11"/>
  <c r="DI111" i="11"/>
  <c r="DJ111" i="11"/>
  <c r="DK111" i="11"/>
  <c r="DL111" i="11"/>
  <c r="DM111" i="11"/>
  <c r="DN111" i="11"/>
  <c r="DO111" i="11"/>
  <c r="DP111" i="11"/>
  <c r="DQ111" i="11"/>
  <c r="DR111" i="11"/>
  <c r="DS111" i="11"/>
  <c r="DT111" i="11"/>
  <c r="DU111" i="11"/>
  <c r="DV111" i="11"/>
  <c r="DW111" i="11"/>
  <c r="DX111" i="11"/>
  <c r="DY111" i="11"/>
  <c r="DZ111" i="11"/>
  <c r="EA111" i="11"/>
  <c r="EB111" i="11"/>
  <c r="EC111" i="11"/>
  <c r="ED111" i="11"/>
  <c r="EE111" i="11"/>
  <c r="EF111" i="11"/>
  <c r="EG111" i="11"/>
  <c r="EH111" i="11"/>
  <c r="EI111" i="11"/>
  <c r="EJ111" i="11"/>
  <c r="EK111" i="11"/>
  <c r="EL111" i="11"/>
  <c r="EM111" i="11"/>
  <c r="EN111" i="11"/>
  <c r="EO111" i="11"/>
  <c r="EP111" i="11"/>
  <c r="EQ111" i="11"/>
  <c r="ER111" i="11"/>
  <c r="ES111" i="11"/>
  <c r="ET111" i="11"/>
  <c r="EU111" i="11"/>
  <c r="EV111" i="11"/>
  <c r="EW111" i="11"/>
  <c r="EX111" i="11"/>
  <c r="CB112" i="11"/>
  <c r="CC112" i="11"/>
  <c r="CD112" i="11"/>
  <c r="CE112" i="11"/>
  <c r="CF112" i="11"/>
  <c r="CG112" i="11"/>
  <c r="CH112" i="11"/>
  <c r="CI112" i="11"/>
  <c r="CJ112" i="11"/>
  <c r="CK112" i="11"/>
  <c r="CL112" i="11"/>
  <c r="CM112" i="11"/>
  <c r="CN112" i="11"/>
  <c r="CO112" i="11"/>
  <c r="CP112" i="11"/>
  <c r="CQ112" i="11"/>
  <c r="CR112" i="11"/>
  <c r="CS112" i="11"/>
  <c r="CT112" i="11"/>
  <c r="CU112" i="11"/>
  <c r="CV112" i="11"/>
  <c r="CW112" i="11"/>
  <c r="CX112" i="11"/>
  <c r="CY112" i="11"/>
  <c r="CZ112" i="11"/>
  <c r="DA112" i="11"/>
  <c r="DB112" i="11"/>
  <c r="DC112" i="11"/>
  <c r="DD112" i="11"/>
  <c r="DE112" i="11"/>
  <c r="DF112" i="11"/>
  <c r="DG112" i="11"/>
  <c r="DH112" i="11"/>
  <c r="DI112" i="11"/>
  <c r="DJ112" i="11"/>
  <c r="DK112" i="11"/>
  <c r="DL112" i="11"/>
  <c r="DM112" i="11"/>
  <c r="DN112" i="11"/>
  <c r="DO112" i="11"/>
  <c r="DP112" i="11"/>
  <c r="DQ112" i="11"/>
  <c r="DR112" i="11"/>
  <c r="DS112" i="11"/>
  <c r="DT112" i="11"/>
  <c r="DU112" i="11"/>
  <c r="DV112" i="11"/>
  <c r="DW112" i="11"/>
  <c r="DX112" i="11"/>
  <c r="DY112" i="11"/>
  <c r="DZ112" i="11"/>
  <c r="EA112" i="11"/>
  <c r="EB112" i="11"/>
  <c r="EC112" i="11"/>
  <c r="ED112" i="11"/>
  <c r="EE112" i="11"/>
  <c r="EF112" i="11"/>
  <c r="EG112" i="11"/>
  <c r="EH112" i="11"/>
  <c r="EI112" i="11"/>
  <c r="EJ112" i="11"/>
  <c r="EK112" i="11"/>
  <c r="EL112" i="11"/>
  <c r="EM112" i="11"/>
  <c r="EN112" i="11"/>
  <c r="EO112" i="11"/>
  <c r="EP112" i="11"/>
  <c r="EQ112" i="11"/>
  <c r="ER112" i="11"/>
  <c r="ES112" i="11"/>
  <c r="ET112" i="11"/>
  <c r="EU112" i="11"/>
  <c r="EV112" i="11"/>
  <c r="EW112" i="11"/>
  <c r="EX112" i="11"/>
  <c r="CB113" i="11"/>
  <c r="CC113" i="11"/>
  <c r="CD113" i="11"/>
  <c r="CE113" i="11"/>
  <c r="CF113" i="11"/>
  <c r="CG113" i="11"/>
  <c r="CH113" i="11"/>
  <c r="CI113" i="11"/>
  <c r="CJ113" i="11"/>
  <c r="CK113" i="11"/>
  <c r="CL113" i="11"/>
  <c r="CM113" i="11"/>
  <c r="CN113" i="11"/>
  <c r="CO113" i="11"/>
  <c r="CP113" i="11"/>
  <c r="CQ113" i="11"/>
  <c r="CR113" i="11"/>
  <c r="CS113" i="11"/>
  <c r="CT113" i="11"/>
  <c r="CU113" i="11"/>
  <c r="CV113" i="11"/>
  <c r="CW113" i="11"/>
  <c r="CX113" i="11"/>
  <c r="CY113" i="11"/>
  <c r="CZ113" i="11"/>
  <c r="DA113" i="11"/>
  <c r="DB113" i="11"/>
  <c r="DC113" i="11"/>
  <c r="DD113" i="11"/>
  <c r="DE113" i="11"/>
  <c r="DF113" i="11"/>
  <c r="DG113" i="11"/>
  <c r="DH113" i="11"/>
  <c r="DI113" i="11"/>
  <c r="DJ113" i="11"/>
  <c r="DK113" i="11"/>
  <c r="DL113" i="11"/>
  <c r="DM113" i="11"/>
  <c r="DN113" i="11"/>
  <c r="DO113" i="11"/>
  <c r="DP113" i="11"/>
  <c r="DQ113" i="11"/>
  <c r="DR113" i="11"/>
  <c r="DS113" i="11"/>
  <c r="DT113" i="11"/>
  <c r="DU113" i="11"/>
  <c r="DV113" i="11"/>
  <c r="DW113" i="11"/>
  <c r="DX113" i="11"/>
  <c r="DY113" i="11"/>
  <c r="DZ113" i="11"/>
  <c r="EA113" i="11"/>
  <c r="EB113" i="11"/>
  <c r="EC113" i="11"/>
  <c r="ED113" i="11"/>
  <c r="EE113" i="11"/>
  <c r="EF113" i="11"/>
  <c r="EG113" i="11"/>
  <c r="EH113" i="11"/>
  <c r="EI113" i="11"/>
  <c r="EJ113" i="11"/>
  <c r="EK113" i="11"/>
  <c r="EL113" i="11"/>
  <c r="EM113" i="11"/>
  <c r="EN113" i="11"/>
  <c r="EO113" i="11"/>
  <c r="EP113" i="11"/>
  <c r="EQ113" i="11"/>
  <c r="ER113" i="11"/>
  <c r="ES113" i="11"/>
  <c r="ET113" i="11"/>
  <c r="EU113" i="11"/>
  <c r="EV113" i="11"/>
  <c r="EW113" i="11"/>
  <c r="EX113" i="11"/>
  <c r="CB114" i="11"/>
  <c r="CC114" i="11"/>
  <c r="CD114" i="11"/>
  <c r="CE114" i="11"/>
  <c r="CF114" i="11"/>
  <c r="CG114" i="11"/>
  <c r="CH114" i="11"/>
  <c r="CI114" i="11"/>
  <c r="CJ114" i="11"/>
  <c r="CK114" i="11"/>
  <c r="CL114" i="11"/>
  <c r="CM114" i="11"/>
  <c r="CN114" i="11"/>
  <c r="CO114" i="11"/>
  <c r="CP114" i="11"/>
  <c r="CQ114" i="11"/>
  <c r="CR114" i="11"/>
  <c r="CS114" i="11"/>
  <c r="CT114" i="11"/>
  <c r="CU114" i="11"/>
  <c r="CV114" i="11"/>
  <c r="CW114" i="11"/>
  <c r="CX114" i="11"/>
  <c r="CY114" i="11"/>
  <c r="CZ114" i="11"/>
  <c r="DA114" i="11"/>
  <c r="DB114" i="11"/>
  <c r="DC114" i="11"/>
  <c r="DD114" i="11"/>
  <c r="DE114" i="11"/>
  <c r="DF114" i="11"/>
  <c r="DG114" i="11"/>
  <c r="DH114" i="11"/>
  <c r="DI114" i="11"/>
  <c r="DJ114" i="11"/>
  <c r="DK114" i="11"/>
  <c r="DL114" i="11"/>
  <c r="DM114" i="11"/>
  <c r="DN114" i="11"/>
  <c r="DO114" i="11"/>
  <c r="DP114" i="11"/>
  <c r="DQ114" i="11"/>
  <c r="DR114" i="11"/>
  <c r="DS114" i="11"/>
  <c r="DT114" i="11"/>
  <c r="DU114" i="11"/>
  <c r="DV114" i="11"/>
  <c r="DW114" i="11"/>
  <c r="DX114" i="11"/>
  <c r="DY114" i="11"/>
  <c r="DZ114" i="11"/>
  <c r="EA114" i="11"/>
  <c r="EB114" i="11"/>
  <c r="EC114" i="11"/>
  <c r="ED114" i="11"/>
  <c r="EE114" i="11"/>
  <c r="EF114" i="11"/>
  <c r="EG114" i="11"/>
  <c r="EH114" i="11"/>
  <c r="EI114" i="11"/>
  <c r="EJ114" i="11"/>
  <c r="EK114" i="11"/>
  <c r="EL114" i="11"/>
  <c r="EM114" i="11"/>
  <c r="EN114" i="11"/>
  <c r="EO114" i="11"/>
  <c r="EP114" i="11"/>
  <c r="EQ114" i="11"/>
  <c r="ER114" i="11"/>
  <c r="ES114" i="11"/>
  <c r="ET114" i="11"/>
  <c r="EU114" i="11"/>
  <c r="EV114" i="11"/>
  <c r="EW114" i="11"/>
  <c r="EX114" i="11"/>
  <c r="CB115" i="11"/>
  <c r="CC115" i="11"/>
  <c r="CD115" i="11"/>
  <c r="CE115" i="11"/>
  <c r="CF115" i="11"/>
  <c r="CG115" i="11"/>
  <c r="CH115" i="11"/>
  <c r="CI115" i="11"/>
  <c r="CJ115" i="11"/>
  <c r="CK115" i="11"/>
  <c r="CL115" i="11"/>
  <c r="CM115" i="11"/>
  <c r="CN115" i="11"/>
  <c r="CO115" i="11"/>
  <c r="CP115" i="11"/>
  <c r="CQ115" i="11"/>
  <c r="CR115" i="11"/>
  <c r="CS115" i="11"/>
  <c r="CT115" i="11"/>
  <c r="CU115" i="11"/>
  <c r="CV115" i="11"/>
  <c r="CW115" i="11"/>
  <c r="CX115" i="11"/>
  <c r="CY115" i="11"/>
  <c r="CZ115" i="11"/>
  <c r="DA115" i="11"/>
  <c r="DB115" i="11"/>
  <c r="DC115" i="11"/>
  <c r="DD115" i="11"/>
  <c r="DE115" i="11"/>
  <c r="DF115" i="11"/>
  <c r="DG115" i="11"/>
  <c r="DH115" i="11"/>
  <c r="DI115" i="11"/>
  <c r="DJ115" i="11"/>
  <c r="DK115" i="11"/>
  <c r="DL115" i="11"/>
  <c r="DM115" i="11"/>
  <c r="DN115" i="11"/>
  <c r="DO115" i="11"/>
  <c r="DP115" i="11"/>
  <c r="DQ115" i="11"/>
  <c r="DR115" i="11"/>
  <c r="DS115" i="11"/>
  <c r="DT115" i="11"/>
  <c r="DU115" i="11"/>
  <c r="DV115" i="11"/>
  <c r="DW115" i="11"/>
  <c r="DX115" i="11"/>
  <c r="DY115" i="11"/>
  <c r="DZ115" i="11"/>
  <c r="EA115" i="11"/>
  <c r="EB115" i="11"/>
  <c r="EC115" i="11"/>
  <c r="ED115" i="11"/>
  <c r="EE115" i="11"/>
  <c r="EF115" i="11"/>
  <c r="EG115" i="11"/>
  <c r="EH115" i="11"/>
  <c r="EI115" i="11"/>
  <c r="EJ115" i="11"/>
  <c r="EK115" i="11"/>
  <c r="EL115" i="11"/>
  <c r="EM115" i="11"/>
  <c r="EN115" i="11"/>
  <c r="EO115" i="11"/>
  <c r="EP115" i="11"/>
  <c r="EQ115" i="11"/>
  <c r="ER115" i="11"/>
  <c r="ES115" i="11"/>
  <c r="ET115" i="11"/>
  <c r="EU115" i="11"/>
  <c r="EV115" i="11"/>
  <c r="EW115" i="11"/>
  <c r="EX115" i="11"/>
  <c r="CB116" i="11"/>
  <c r="CC116" i="11"/>
  <c r="CD116" i="11"/>
  <c r="CE116" i="11"/>
  <c r="CF116" i="11"/>
  <c r="CG116" i="11"/>
  <c r="CH116" i="11"/>
  <c r="CI116" i="11"/>
  <c r="CJ116" i="11"/>
  <c r="CK116" i="11"/>
  <c r="CL116" i="11"/>
  <c r="CM116" i="11"/>
  <c r="CN116" i="11"/>
  <c r="CO116" i="11"/>
  <c r="CP116" i="11"/>
  <c r="CQ116" i="11"/>
  <c r="CR116" i="11"/>
  <c r="CS116" i="11"/>
  <c r="CT116" i="11"/>
  <c r="CU116" i="11"/>
  <c r="CV116" i="11"/>
  <c r="CW116" i="11"/>
  <c r="CX116" i="11"/>
  <c r="CY116" i="11"/>
  <c r="CZ116" i="11"/>
  <c r="DA116" i="11"/>
  <c r="DB116" i="11"/>
  <c r="DC116" i="11"/>
  <c r="DD116" i="11"/>
  <c r="DE116" i="11"/>
  <c r="DF116" i="11"/>
  <c r="DG116" i="11"/>
  <c r="DH116" i="11"/>
  <c r="DI116" i="11"/>
  <c r="DJ116" i="11"/>
  <c r="DK116" i="11"/>
  <c r="DL116" i="11"/>
  <c r="DM116" i="11"/>
  <c r="DN116" i="11"/>
  <c r="DO116" i="11"/>
  <c r="DP116" i="11"/>
  <c r="DQ116" i="11"/>
  <c r="DR116" i="11"/>
  <c r="DS116" i="11"/>
  <c r="DT116" i="11"/>
  <c r="DU116" i="11"/>
  <c r="DV116" i="11"/>
  <c r="DW116" i="11"/>
  <c r="DX116" i="11"/>
  <c r="DY116" i="11"/>
  <c r="DZ116" i="11"/>
  <c r="EA116" i="11"/>
  <c r="EB116" i="11"/>
  <c r="EC116" i="11"/>
  <c r="ED116" i="11"/>
  <c r="EE116" i="11"/>
  <c r="EF116" i="11"/>
  <c r="EG116" i="11"/>
  <c r="EH116" i="11"/>
  <c r="EI116" i="11"/>
  <c r="EJ116" i="11"/>
  <c r="EK116" i="11"/>
  <c r="EL116" i="11"/>
  <c r="EM116" i="11"/>
  <c r="EN116" i="11"/>
  <c r="EO116" i="11"/>
  <c r="EP116" i="11"/>
  <c r="EQ116" i="11"/>
  <c r="ER116" i="11"/>
  <c r="ES116" i="11"/>
  <c r="ET116" i="11"/>
  <c r="EU116" i="11"/>
  <c r="EV116" i="11"/>
  <c r="EW116" i="11"/>
  <c r="EX116" i="11"/>
  <c r="CB117" i="11"/>
  <c r="CC117" i="11"/>
  <c r="CD117" i="11"/>
  <c r="CE117" i="11"/>
  <c r="CF117" i="11"/>
  <c r="CG117" i="11"/>
  <c r="CH117" i="11"/>
  <c r="CI117" i="11"/>
  <c r="CJ117" i="11"/>
  <c r="CK117" i="11"/>
  <c r="CL117" i="11"/>
  <c r="CM117" i="11"/>
  <c r="CN117" i="11"/>
  <c r="CO117" i="11"/>
  <c r="CP117" i="11"/>
  <c r="CQ117" i="11"/>
  <c r="CR117" i="11"/>
  <c r="CS117" i="11"/>
  <c r="CT117" i="11"/>
  <c r="CU117" i="11"/>
  <c r="CV117" i="11"/>
  <c r="CW117" i="11"/>
  <c r="CX117" i="11"/>
  <c r="CY117" i="11"/>
  <c r="CZ117" i="11"/>
  <c r="DA117" i="11"/>
  <c r="DB117" i="11"/>
  <c r="DC117" i="11"/>
  <c r="DD117" i="11"/>
  <c r="DE117" i="11"/>
  <c r="DF117" i="11"/>
  <c r="DG117" i="11"/>
  <c r="DH117" i="11"/>
  <c r="DI117" i="11"/>
  <c r="DJ117" i="11"/>
  <c r="DK117" i="11"/>
  <c r="DL117" i="11"/>
  <c r="DM117" i="11"/>
  <c r="DN117" i="11"/>
  <c r="DO117" i="11"/>
  <c r="DP117" i="11"/>
  <c r="DQ117" i="11"/>
  <c r="DR117" i="11"/>
  <c r="DS117" i="11"/>
  <c r="DT117" i="11"/>
  <c r="DU117" i="11"/>
  <c r="DV117" i="11"/>
  <c r="DW117" i="11"/>
  <c r="DX117" i="11"/>
  <c r="DY117" i="11"/>
  <c r="DZ117" i="11"/>
  <c r="EA117" i="11"/>
  <c r="EB117" i="11"/>
  <c r="EC117" i="11"/>
  <c r="ED117" i="11"/>
  <c r="EE117" i="11"/>
  <c r="EF117" i="11"/>
  <c r="EG117" i="11"/>
  <c r="EH117" i="11"/>
  <c r="EI117" i="11"/>
  <c r="EJ117" i="11"/>
  <c r="EK117" i="11"/>
  <c r="EL117" i="11"/>
  <c r="EM117" i="11"/>
  <c r="EN117" i="11"/>
  <c r="EO117" i="11"/>
  <c r="EP117" i="11"/>
  <c r="EQ117" i="11"/>
  <c r="ER117" i="11"/>
  <c r="ES117" i="11"/>
  <c r="ET117" i="11"/>
  <c r="EU117" i="11"/>
  <c r="EV117" i="11"/>
  <c r="EW117" i="11"/>
  <c r="EX117" i="11"/>
  <c r="CB118" i="11"/>
  <c r="CC118" i="11"/>
  <c r="CD118" i="11"/>
  <c r="CE118" i="11"/>
  <c r="CF118" i="11"/>
  <c r="CG118" i="11"/>
  <c r="CH118" i="11"/>
  <c r="CI118" i="11"/>
  <c r="CJ118" i="11"/>
  <c r="CK118" i="11"/>
  <c r="CL118" i="11"/>
  <c r="CM118" i="11"/>
  <c r="CN118" i="11"/>
  <c r="CO118" i="11"/>
  <c r="CP118" i="11"/>
  <c r="CQ118" i="11"/>
  <c r="CR118" i="11"/>
  <c r="CS118" i="11"/>
  <c r="CT118" i="11"/>
  <c r="CU118" i="11"/>
  <c r="CV118" i="11"/>
  <c r="CW118" i="11"/>
  <c r="CX118" i="11"/>
  <c r="CY118" i="11"/>
  <c r="CZ118" i="11"/>
  <c r="DA118" i="11"/>
  <c r="DB118" i="11"/>
  <c r="DC118" i="11"/>
  <c r="DD118" i="11"/>
  <c r="DE118" i="11"/>
  <c r="DF118" i="11"/>
  <c r="DG118" i="11"/>
  <c r="DH118" i="11"/>
  <c r="DI118" i="11"/>
  <c r="DJ118" i="11"/>
  <c r="DK118" i="11"/>
  <c r="DL118" i="11"/>
  <c r="DM118" i="11"/>
  <c r="DN118" i="11"/>
  <c r="DO118" i="11"/>
  <c r="DP118" i="11"/>
  <c r="DQ118" i="11"/>
  <c r="DR118" i="11"/>
  <c r="DS118" i="11"/>
  <c r="DT118" i="11"/>
  <c r="DU118" i="11"/>
  <c r="DV118" i="11"/>
  <c r="DW118" i="11"/>
  <c r="DX118" i="11"/>
  <c r="DY118" i="11"/>
  <c r="DZ118" i="11"/>
  <c r="EA118" i="11"/>
  <c r="EB118" i="11"/>
  <c r="EC118" i="11"/>
  <c r="ED118" i="11"/>
  <c r="EE118" i="11"/>
  <c r="EF118" i="11"/>
  <c r="EG118" i="11"/>
  <c r="EH118" i="11"/>
  <c r="EI118" i="11"/>
  <c r="EJ118" i="11"/>
  <c r="EK118" i="11"/>
  <c r="EL118" i="11"/>
  <c r="EM118" i="11"/>
  <c r="EN118" i="11"/>
  <c r="EO118" i="11"/>
  <c r="EP118" i="11"/>
  <c r="EQ118" i="11"/>
  <c r="ER118" i="11"/>
  <c r="ES118" i="11"/>
  <c r="ET118" i="11"/>
  <c r="EU118" i="11"/>
  <c r="EV118" i="11"/>
  <c r="EW118" i="11"/>
  <c r="EX118" i="11"/>
  <c r="CB119" i="11"/>
  <c r="CC119" i="11"/>
  <c r="CD119" i="11"/>
  <c r="CE119" i="11"/>
  <c r="CF119" i="11"/>
  <c r="CG119" i="11"/>
  <c r="CH119" i="11"/>
  <c r="CI119" i="11"/>
  <c r="CJ119" i="11"/>
  <c r="CK119" i="11"/>
  <c r="CL119" i="11"/>
  <c r="CM119" i="11"/>
  <c r="CN119" i="11"/>
  <c r="CO119" i="11"/>
  <c r="CP119" i="11"/>
  <c r="CQ119" i="11"/>
  <c r="CR119" i="11"/>
  <c r="CS119" i="11"/>
  <c r="CT119" i="11"/>
  <c r="CU119" i="11"/>
  <c r="CV119" i="11"/>
  <c r="CW119" i="11"/>
  <c r="CX119" i="11"/>
  <c r="CY119" i="11"/>
  <c r="CZ119" i="11"/>
  <c r="DA119" i="11"/>
  <c r="DB119" i="11"/>
  <c r="DC119" i="11"/>
  <c r="DD119" i="11"/>
  <c r="DE119" i="11"/>
  <c r="DF119" i="11"/>
  <c r="DG119" i="11"/>
  <c r="DH119" i="11"/>
  <c r="DI119" i="11"/>
  <c r="DJ119" i="11"/>
  <c r="DK119" i="11"/>
  <c r="DL119" i="11"/>
  <c r="DM119" i="11"/>
  <c r="DN119" i="11"/>
  <c r="DO119" i="11"/>
  <c r="DP119" i="11"/>
  <c r="DQ119" i="11"/>
  <c r="DR119" i="11"/>
  <c r="DS119" i="11"/>
  <c r="DT119" i="11"/>
  <c r="DU119" i="11"/>
  <c r="DV119" i="11"/>
  <c r="DW119" i="11"/>
  <c r="DX119" i="11"/>
  <c r="DY119" i="11"/>
  <c r="DZ119" i="11"/>
  <c r="EA119" i="11"/>
  <c r="EB119" i="11"/>
  <c r="EC119" i="11"/>
  <c r="ED119" i="11"/>
  <c r="EE119" i="11"/>
  <c r="EF119" i="11"/>
  <c r="EG119" i="11"/>
  <c r="EH119" i="11"/>
  <c r="EI119" i="11"/>
  <c r="EJ119" i="11"/>
  <c r="EK119" i="11"/>
  <c r="EL119" i="11"/>
  <c r="EM119" i="11"/>
  <c r="EN119" i="11"/>
  <c r="EO119" i="11"/>
  <c r="EP119" i="11"/>
  <c r="EQ119" i="11"/>
  <c r="ER119" i="11"/>
  <c r="ES119" i="11"/>
  <c r="ET119" i="11"/>
  <c r="EU119" i="11"/>
  <c r="EV119" i="11"/>
  <c r="EW119" i="11"/>
  <c r="EX119" i="11"/>
  <c r="CB120" i="11"/>
  <c r="CC120" i="11"/>
  <c r="CD120" i="11"/>
  <c r="CE120" i="11"/>
  <c r="CF120" i="11"/>
  <c r="CG120" i="11"/>
  <c r="CH120" i="11"/>
  <c r="CI120" i="11"/>
  <c r="CJ120" i="11"/>
  <c r="CK120" i="11"/>
  <c r="CL120" i="11"/>
  <c r="CM120" i="11"/>
  <c r="CN120" i="11"/>
  <c r="CO120" i="11"/>
  <c r="CP120" i="11"/>
  <c r="CQ120" i="11"/>
  <c r="CR120" i="11"/>
  <c r="CS120" i="11"/>
  <c r="CT120" i="11"/>
  <c r="CU120" i="11"/>
  <c r="CV120" i="11"/>
  <c r="CW120" i="11"/>
  <c r="CX120" i="11"/>
  <c r="CY120" i="11"/>
  <c r="CZ120" i="11"/>
  <c r="DA120" i="11"/>
  <c r="DB120" i="11"/>
  <c r="DC120" i="11"/>
  <c r="DD120" i="11"/>
  <c r="DE120" i="11"/>
  <c r="DF120" i="11"/>
  <c r="DG120" i="11"/>
  <c r="DH120" i="11"/>
  <c r="DI120" i="11"/>
  <c r="DJ120" i="11"/>
  <c r="DK120" i="11"/>
  <c r="DL120" i="11"/>
  <c r="DM120" i="11"/>
  <c r="DN120" i="11"/>
  <c r="DO120" i="11"/>
  <c r="DP120" i="11"/>
  <c r="DQ120" i="11"/>
  <c r="DR120" i="11"/>
  <c r="DS120" i="11"/>
  <c r="DT120" i="11"/>
  <c r="DU120" i="11"/>
  <c r="DV120" i="11"/>
  <c r="DW120" i="11"/>
  <c r="DX120" i="11"/>
  <c r="DY120" i="11"/>
  <c r="DZ120" i="11"/>
  <c r="EA120" i="11"/>
  <c r="EB120" i="11"/>
  <c r="EC120" i="11"/>
  <c r="ED120" i="11"/>
  <c r="EE120" i="11"/>
  <c r="EF120" i="11"/>
  <c r="EG120" i="11"/>
  <c r="EH120" i="11"/>
  <c r="EI120" i="11"/>
  <c r="EJ120" i="11"/>
  <c r="EK120" i="11"/>
  <c r="EL120" i="11"/>
  <c r="EM120" i="11"/>
  <c r="EN120" i="11"/>
  <c r="EO120" i="11"/>
  <c r="EP120" i="11"/>
  <c r="EQ120" i="11"/>
  <c r="ER120" i="11"/>
  <c r="ES120" i="11"/>
  <c r="ET120" i="11"/>
  <c r="EU120" i="11"/>
  <c r="EV120" i="11"/>
  <c r="EW120" i="11"/>
  <c r="EX120" i="11"/>
  <c r="CB121" i="11"/>
  <c r="CC121" i="11"/>
  <c r="CD121" i="11"/>
  <c r="CE121" i="11"/>
  <c r="CF121" i="11"/>
  <c r="CG121" i="11"/>
  <c r="CH121" i="11"/>
  <c r="CI121" i="11"/>
  <c r="CJ121" i="11"/>
  <c r="CK121" i="11"/>
  <c r="CL121" i="11"/>
  <c r="CM121" i="11"/>
  <c r="CN121" i="11"/>
  <c r="CO121" i="11"/>
  <c r="CP121" i="11"/>
  <c r="CQ121" i="11"/>
  <c r="CR121" i="11"/>
  <c r="CS121" i="11"/>
  <c r="CT121" i="11"/>
  <c r="CU121" i="11"/>
  <c r="CV121" i="11"/>
  <c r="CW121" i="11"/>
  <c r="CX121" i="11"/>
  <c r="CY121" i="11"/>
  <c r="CZ121" i="11"/>
  <c r="DA121" i="11"/>
  <c r="DB121" i="11"/>
  <c r="DC121" i="11"/>
  <c r="DD121" i="11"/>
  <c r="DE121" i="11"/>
  <c r="DF121" i="11"/>
  <c r="DG121" i="11"/>
  <c r="DH121" i="11"/>
  <c r="DI121" i="11"/>
  <c r="DJ121" i="11"/>
  <c r="DK121" i="11"/>
  <c r="DL121" i="11"/>
  <c r="DM121" i="11"/>
  <c r="DN121" i="11"/>
  <c r="DO121" i="11"/>
  <c r="DP121" i="11"/>
  <c r="DQ121" i="11"/>
  <c r="DR121" i="11"/>
  <c r="DS121" i="11"/>
  <c r="DT121" i="11"/>
  <c r="DU121" i="11"/>
  <c r="DV121" i="11"/>
  <c r="DW121" i="11"/>
  <c r="DX121" i="11"/>
  <c r="DY121" i="11"/>
  <c r="DZ121" i="11"/>
  <c r="EA121" i="11"/>
  <c r="EB121" i="11"/>
  <c r="EC121" i="11"/>
  <c r="ED121" i="11"/>
  <c r="EE121" i="11"/>
  <c r="EF121" i="11"/>
  <c r="EG121" i="11"/>
  <c r="EH121" i="11"/>
  <c r="EI121" i="11"/>
  <c r="EJ121" i="11"/>
  <c r="EK121" i="11"/>
  <c r="EL121" i="11"/>
  <c r="EM121" i="11"/>
  <c r="EN121" i="11"/>
  <c r="EO121" i="11"/>
  <c r="EP121" i="11"/>
  <c r="EQ121" i="11"/>
  <c r="ER121" i="11"/>
  <c r="ES121" i="11"/>
  <c r="ET121" i="11"/>
  <c r="EU121" i="11"/>
  <c r="EV121" i="11"/>
  <c r="EW121" i="11"/>
  <c r="EX121" i="11"/>
  <c r="CB122" i="11"/>
  <c r="CC122" i="11"/>
  <c r="CD122" i="11"/>
  <c r="CE122" i="11"/>
  <c r="CF122" i="11"/>
  <c r="CG122" i="11"/>
  <c r="CH122" i="11"/>
  <c r="CI122" i="11"/>
  <c r="CJ122" i="11"/>
  <c r="CK122" i="11"/>
  <c r="CL122" i="11"/>
  <c r="CM122" i="11"/>
  <c r="CN122" i="11"/>
  <c r="CO122" i="11"/>
  <c r="CP122" i="11"/>
  <c r="CQ122" i="11"/>
  <c r="CR122" i="11"/>
  <c r="CS122" i="11"/>
  <c r="CT122" i="11"/>
  <c r="CU122" i="11"/>
  <c r="CV122" i="11"/>
  <c r="CW122" i="11"/>
  <c r="CX122" i="11"/>
  <c r="CY122" i="11"/>
  <c r="CZ122" i="11"/>
  <c r="DA122" i="11"/>
  <c r="DB122" i="11"/>
  <c r="DC122" i="11"/>
  <c r="DD122" i="11"/>
  <c r="DE122" i="11"/>
  <c r="DF122" i="11"/>
  <c r="DG122" i="11"/>
  <c r="DH122" i="11"/>
  <c r="DI122" i="11"/>
  <c r="DJ122" i="11"/>
  <c r="DK122" i="11"/>
  <c r="DL122" i="11"/>
  <c r="DM122" i="11"/>
  <c r="DN122" i="11"/>
  <c r="DO122" i="11"/>
  <c r="DP122" i="11"/>
  <c r="DQ122" i="11"/>
  <c r="DR122" i="11"/>
  <c r="DS122" i="11"/>
  <c r="DT122" i="11"/>
  <c r="DU122" i="11"/>
  <c r="DV122" i="11"/>
  <c r="DW122" i="11"/>
  <c r="DX122" i="11"/>
  <c r="DY122" i="11"/>
  <c r="DZ122" i="11"/>
  <c r="EA122" i="11"/>
  <c r="EB122" i="11"/>
  <c r="EC122" i="11"/>
  <c r="ED122" i="11"/>
  <c r="EE122" i="11"/>
  <c r="EF122" i="11"/>
  <c r="EG122" i="11"/>
  <c r="EH122" i="11"/>
  <c r="EI122" i="11"/>
  <c r="EJ122" i="11"/>
  <c r="EK122" i="11"/>
  <c r="EL122" i="11"/>
  <c r="EM122" i="11"/>
  <c r="EN122" i="11"/>
  <c r="EO122" i="11"/>
  <c r="EP122" i="11"/>
  <c r="EQ122" i="11"/>
  <c r="ER122" i="11"/>
  <c r="ES122" i="11"/>
  <c r="ET122" i="11"/>
  <c r="EU122" i="11"/>
  <c r="EV122" i="11"/>
  <c r="EW122" i="11"/>
  <c r="EX122" i="11"/>
  <c r="CB123" i="11"/>
  <c r="CC123" i="11"/>
  <c r="CD123" i="11"/>
  <c r="CE123" i="11"/>
  <c r="CF123" i="11"/>
  <c r="CG123" i="11"/>
  <c r="CH123" i="11"/>
  <c r="CI123" i="11"/>
  <c r="CJ123" i="11"/>
  <c r="CK123" i="11"/>
  <c r="CL123" i="11"/>
  <c r="CM123" i="11"/>
  <c r="CN123" i="11"/>
  <c r="CO123" i="11"/>
  <c r="CP123" i="11"/>
  <c r="CQ123" i="11"/>
  <c r="CR123" i="11"/>
  <c r="CS123" i="11"/>
  <c r="CT123" i="11"/>
  <c r="CU123" i="11"/>
  <c r="CV123" i="11"/>
  <c r="CW123" i="11"/>
  <c r="CX123" i="11"/>
  <c r="CY123" i="11"/>
  <c r="CZ123" i="11"/>
  <c r="DA123" i="11"/>
  <c r="DB123" i="11"/>
  <c r="DC123" i="11"/>
  <c r="DD123" i="11"/>
  <c r="DE123" i="11"/>
  <c r="DF123" i="11"/>
  <c r="DG123" i="11"/>
  <c r="DH123" i="11"/>
  <c r="DI123" i="11"/>
  <c r="DJ123" i="11"/>
  <c r="DK123" i="11"/>
  <c r="DL123" i="11"/>
  <c r="DM123" i="11"/>
  <c r="DN123" i="11"/>
  <c r="DO123" i="11"/>
  <c r="DP123" i="11"/>
  <c r="DQ123" i="11"/>
  <c r="DR123" i="11"/>
  <c r="DS123" i="11"/>
  <c r="DT123" i="11"/>
  <c r="DU123" i="11"/>
  <c r="DV123" i="11"/>
  <c r="DW123" i="11"/>
  <c r="DX123" i="11"/>
  <c r="DY123" i="11"/>
  <c r="DZ123" i="11"/>
  <c r="EA123" i="11"/>
  <c r="EB123" i="11"/>
  <c r="EC123" i="11"/>
  <c r="ED123" i="11"/>
  <c r="EE123" i="11"/>
  <c r="EF123" i="11"/>
  <c r="EG123" i="11"/>
  <c r="EH123" i="11"/>
  <c r="EI123" i="11"/>
  <c r="EJ123" i="11"/>
  <c r="EK123" i="11"/>
  <c r="EL123" i="11"/>
  <c r="EM123" i="11"/>
  <c r="EN123" i="11"/>
  <c r="EO123" i="11"/>
  <c r="EP123" i="11"/>
  <c r="EQ123" i="11"/>
  <c r="ER123" i="11"/>
  <c r="ES123" i="11"/>
  <c r="ET123" i="11"/>
  <c r="EU123" i="11"/>
  <c r="EV123" i="11"/>
  <c r="EW123" i="11"/>
  <c r="EX123" i="11"/>
  <c r="CB124" i="11"/>
  <c r="CC124" i="11"/>
  <c r="CD124" i="11"/>
  <c r="CE124" i="11"/>
  <c r="CF124" i="11"/>
  <c r="CG124" i="11"/>
  <c r="CH124" i="11"/>
  <c r="CI124" i="11"/>
  <c r="CJ124" i="11"/>
  <c r="CK124" i="11"/>
  <c r="CL124" i="11"/>
  <c r="CM124" i="11"/>
  <c r="CN124" i="11"/>
  <c r="CO124" i="11"/>
  <c r="CP124" i="11"/>
  <c r="CQ124" i="11"/>
  <c r="CR124" i="11"/>
  <c r="CS124" i="11"/>
  <c r="CT124" i="11"/>
  <c r="CU124" i="11"/>
  <c r="CV124" i="11"/>
  <c r="CW124" i="11"/>
  <c r="CX124" i="11"/>
  <c r="CY124" i="11"/>
  <c r="CZ124" i="11"/>
  <c r="DA124" i="11"/>
  <c r="DB124" i="11"/>
  <c r="DC124" i="11"/>
  <c r="DD124" i="11"/>
  <c r="DE124" i="11"/>
  <c r="DF124" i="11"/>
  <c r="DG124" i="11"/>
  <c r="DH124" i="11"/>
  <c r="DI124" i="11"/>
  <c r="DJ124" i="11"/>
  <c r="DK124" i="11"/>
  <c r="DL124" i="11"/>
  <c r="DM124" i="11"/>
  <c r="DN124" i="11"/>
  <c r="DO124" i="11"/>
  <c r="DP124" i="11"/>
  <c r="DQ124" i="11"/>
  <c r="DR124" i="11"/>
  <c r="DS124" i="11"/>
  <c r="DT124" i="11"/>
  <c r="DU124" i="11"/>
  <c r="DV124" i="11"/>
  <c r="DW124" i="11"/>
  <c r="DX124" i="11"/>
  <c r="DY124" i="11"/>
  <c r="DZ124" i="11"/>
  <c r="EA124" i="11"/>
  <c r="EB124" i="11"/>
  <c r="EC124" i="11"/>
  <c r="ED124" i="11"/>
  <c r="EE124" i="11"/>
  <c r="EF124" i="11"/>
  <c r="EG124" i="11"/>
  <c r="EH124" i="11"/>
  <c r="EI124" i="11"/>
  <c r="EJ124" i="11"/>
  <c r="EK124" i="11"/>
  <c r="EL124" i="11"/>
  <c r="EM124" i="11"/>
  <c r="EN124" i="11"/>
  <c r="EO124" i="11"/>
  <c r="EP124" i="11"/>
  <c r="EQ124" i="11"/>
  <c r="ER124" i="11"/>
  <c r="ES124" i="11"/>
  <c r="ET124" i="11"/>
  <c r="EU124" i="11"/>
  <c r="EV124" i="11"/>
  <c r="EW124" i="11"/>
  <c r="EX124" i="11"/>
  <c r="CB125" i="11"/>
  <c r="CC125" i="11"/>
  <c r="CD125" i="11"/>
  <c r="CE125" i="11"/>
  <c r="CF125" i="11"/>
  <c r="CG125" i="11"/>
  <c r="CH125" i="11"/>
  <c r="CI125" i="11"/>
  <c r="CJ125" i="11"/>
  <c r="CK125" i="11"/>
  <c r="CL125" i="11"/>
  <c r="CM125" i="11"/>
  <c r="CN125" i="11"/>
  <c r="CO125" i="11"/>
  <c r="CP125" i="11"/>
  <c r="CQ125" i="11"/>
  <c r="CR125" i="11"/>
  <c r="CS125" i="11"/>
  <c r="CT125" i="11"/>
  <c r="CU125" i="11"/>
  <c r="CV125" i="11"/>
  <c r="CW125" i="11"/>
  <c r="CX125" i="11"/>
  <c r="CY125" i="11"/>
  <c r="CZ125" i="11"/>
  <c r="DA125" i="11"/>
  <c r="DB125" i="11"/>
  <c r="DC125" i="11"/>
  <c r="DD125" i="11"/>
  <c r="DE125" i="11"/>
  <c r="DF125" i="11"/>
  <c r="DG125" i="11"/>
  <c r="DH125" i="11"/>
  <c r="DI125" i="11"/>
  <c r="DJ125" i="11"/>
  <c r="DK125" i="11"/>
  <c r="DL125" i="11"/>
  <c r="DM125" i="11"/>
  <c r="DN125" i="11"/>
  <c r="DO125" i="11"/>
  <c r="DP125" i="11"/>
  <c r="DQ125" i="11"/>
  <c r="DR125" i="11"/>
  <c r="DS125" i="11"/>
  <c r="DT125" i="11"/>
  <c r="DU125" i="11"/>
  <c r="DV125" i="11"/>
  <c r="DW125" i="11"/>
  <c r="DX125" i="11"/>
  <c r="DY125" i="11"/>
  <c r="DZ125" i="11"/>
  <c r="EA125" i="11"/>
  <c r="EB125" i="11"/>
  <c r="EC125" i="11"/>
  <c r="ED125" i="11"/>
  <c r="EE125" i="11"/>
  <c r="EF125" i="11"/>
  <c r="EG125" i="11"/>
  <c r="EH125" i="11"/>
  <c r="EI125" i="11"/>
  <c r="EJ125" i="11"/>
  <c r="EK125" i="11"/>
  <c r="EL125" i="11"/>
  <c r="EM125" i="11"/>
  <c r="EN125" i="11"/>
  <c r="EO125" i="11"/>
  <c r="EP125" i="11"/>
  <c r="EQ125" i="11"/>
  <c r="ER125" i="11"/>
  <c r="ES125" i="11"/>
  <c r="ET125" i="11"/>
  <c r="EU125" i="11"/>
  <c r="EV125" i="11"/>
  <c r="EW125" i="11"/>
  <c r="EX125" i="11"/>
  <c r="CB126" i="11"/>
  <c r="CC126" i="11"/>
  <c r="CD126" i="11"/>
  <c r="CE126" i="11"/>
  <c r="CF126" i="11"/>
  <c r="CG126" i="11"/>
  <c r="CH126" i="11"/>
  <c r="CI126" i="11"/>
  <c r="CJ126" i="11"/>
  <c r="CK126" i="11"/>
  <c r="CL126" i="11"/>
  <c r="CM126" i="11"/>
  <c r="CN126" i="11"/>
  <c r="CO126" i="11"/>
  <c r="CP126" i="11"/>
  <c r="CQ126" i="11"/>
  <c r="CR126" i="11"/>
  <c r="CS126" i="11"/>
  <c r="CT126" i="11"/>
  <c r="CU126" i="11"/>
  <c r="CV126" i="11"/>
  <c r="CW126" i="11"/>
  <c r="CX126" i="11"/>
  <c r="CY126" i="11"/>
  <c r="CZ126" i="11"/>
  <c r="DA126" i="11"/>
  <c r="DB126" i="11"/>
  <c r="DC126" i="11"/>
  <c r="DD126" i="11"/>
  <c r="DE126" i="11"/>
  <c r="DF126" i="11"/>
  <c r="DG126" i="11"/>
  <c r="DH126" i="11"/>
  <c r="DI126" i="11"/>
  <c r="DJ126" i="11"/>
  <c r="DK126" i="11"/>
  <c r="DL126" i="11"/>
  <c r="DM126" i="11"/>
  <c r="DN126" i="11"/>
  <c r="DO126" i="11"/>
  <c r="DP126" i="11"/>
  <c r="DQ126" i="11"/>
  <c r="DR126" i="11"/>
  <c r="DS126" i="11"/>
  <c r="DT126" i="11"/>
  <c r="DU126" i="11"/>
  <c r="DV126" i="11"/>
  <c r="DW126" i="11"/>
  <c r="DX126" i="11"/>
  <c r="DY126" i="11"/>
  <c r="DZ126" i="11"/>
  <c r="EA126" i="11"/>
  <c r="EB126" i="11"/>
  <c r="EC126" i="11"/>
  <c r="ED126" i="11"/>
  <c r="EE126" i="11"/>
  <c r="EF126" i="11"/>
  <c r="EG126" i="11"/>
  <c r="EH126" i="11"/>
  <c r="EI126" i="11"/>
  <c r="EJ126" i="11"/>
  <c r="EK126" i="11"/>
  <c r="EL126" i="11"/>
  <c r="EM126" i="11"/>
  <c r="EN126" i="11"/>
  <c r="EO126" i="11"/>
  <c r="EP126" i="11"/>
  <c r="EQ126" i="11"/>
  <c r="ER126" i="11"/>
  <c r="ES126" i="11"/>
  <c r="ET126" i="11"/>
  <c r="EU126" i="11"/>
  <c r="EV126" i="11"/>
  <c r="EW126" i="11"/>
  <c r="EX126" i="11"/>
  <c r="CB127" i="11"/>
  <c r="CC127" i="11"/>
  <c r="CD127" i="11"/>
  <c r="CE127" i="11"/>
  <c r="CF127" i="11"/>
  <c r="CG127" i="11"/>
  <c r="CH127" i="11"/>
  <c r="CI127" i="11"/>
  <c r="CJ127" i="11"/>
  <c r="CK127" i="11"/>
  <c r="CL127" i="11"/>
  <c r="CM127" i="11"/>
  <c r="CN127" i="11"/>
  <c r="CO127" i="11"/>
  <c r="CP127" i="11"/>
  <c r="CQ127" i="11"/>
  <c r="CR127" i="11"/>
  <c r="CS127" i="11"/>
  <c r="CT127" i="11"/>
  <c r="CU127" i="11"/>
  <c r="CV127" i="11"/>
  <c r="CW127" i="11"/>
  <c r="CX127" i="11"/>
  <c r="CY127" i="11"/>
  <c r="CZ127" i="11"/>
  <c r="DA127" i="11"/>
  <c r="DB127" i="11"/>
  <c r="DC127" i="11"/>
  <c r="DD127" i="11"/>
  <c r="DE127" i="11"/>
  <c r="DF127" i="11"/>
  <c r="DG127" i="11"/>
  <c r="DH127" i="11"/>
  <c r="DI127" i="11"/>
  <c r="DJ127" i="11"/>
  <c r="DK127" i="11"/>
  <c r="DL127" i="11"/>
  <c r="DM127" i="11"/>
  <c r="DN127" i="11"/>
  <c r="DO127" i="11"/>
  <c r="DP127" i="11"/>
  <c r="DQ127" i="11"/>
  <c r="DR127" i="11"/>
  <c r="DS127" i="11"/>
  <c r="DT127" i="11"/>
  <c r="DU127" i="11"/>
  <c r="DV127" i="11"/>
  <c r="DW127" i="11"/>
  <c r="DX127" i="11"/>
  <c r="DY127" i="11"/>
  <c r="DZ127" i="11"/>
  <c r="EA127" i="11"/>
  <c r="EB127" i="11"/>
  <c r="EC127" i="11"/>
  <c r="ED127" i="11"/>
  <c r="EE127" i="11"/>
  <c r="EF127" i="11"/>
  <c r="EG127" i="11"/>
  <c r="EH127" i="11"/>
  <c r="EI127" i="11"/>
  <c r="EJ127" i="11"/>
  <c r="EK127" i="11"/>
  <c r="EL127" i="11"/>
  <c r="EM127" i="11"/>
  <c r="EN127" i="11"/>
  <c r="EO127" i="11"/>
  <c r="EP127" i="11"/>
  <c r="EQ127" i="11"/>
  <c r="ER127" i="11"/>
  <c r="ES127" i="11"/>
  <c r="ET127" i="11"/>
  <c r="EU127" i="11"/>
  <c r="EV127" i="11"/>
  <c r="EW127" i="11"/>
  <c r="EX127" i="11"/>
  <c r="CB128" i="11"/>
  <c r="CC128" i="11"/>
  <c r="CD128" i="11"/>
  <c r="CE128" i="11"/>
  <c r="CF128" i="11"/>
  <c r="CG128" i="11"/>
  <c r="CH128" i="11"/>
  <c r="CI128" i="11"/>
  <c r="CJ128" i="11"/>
  <c r="CK128" i="11"/>
  <c r="CL128" i="11"/>
  <c r="CM128" i="11"/>
  <c r="CN128" i="11"/>
  <c r="CO128" i="11"/>
  <c r="CP128" i="11"/>
  <c r="CQ128" i="11"/>
  <c r="CR128" i="11"/>
  <c r="CS128" i="11"/>
  <c r="CT128" i="11"/>
  <c r="CU128" i="11"/>
  <c r="CV128" i="11"/>
  <c r="CW128" i="11"/>
  <c r="CX128" i="11"/>
  <c r="CY128" i="11"/>
  <c r="CZ128" i="11"/>
  <c r="DA128" i="11"/>
  <c r="DB128" i="11"/>
  <c r="DC128" i="11"/>
  <c r="DD128" i="11"/>
  <c r="DE128" i="11"/>
  <c r="DF128" i="11"/>
  <c r="DG128" i="11"/>
  <c r="DH128" i="11"/>
  <c r="DI128" i="11"/>
  <c r="DJ128" i="11"/>
  <c r="DK128" i="11"/>
  <c r="DL128" i="11"/>
  <c r="DM128" i="11"/>
  <c r="DN128" i="11"/>
  <c r="DO128" i="11"/>
  <c r="DP128" i="11"/>
  <c r="DQ128" i="11"/>
  <c r="DR128" i="11"/>
  <c r="DS128" i="11"/>
  <c r="DT128" i="11"/>
  <c r="DU128" i="11"/>
  <c r="DV128" i="11"/>
  <c r="DW128" i="11"/>
  <c r="DX128" i="11"/>
  <c r="DY128" i="11"/>
  <c r="DZ128" i="11"/>
  <c r="EA128" i="11"/>
  <c r="EB128" i="11"/>
  <c r="EC128" i="11"/>
  <c r="ED128" i="11"/>
  <c r="EE128" i="11"/>
  <c r="EF128" i="11"/>
  <c r="EG128" i="11"/>
  <c r="EH128" i="11"/>
  <c r="EI128" i="11"/>
  <c r="EJ128" i="11"/>
  <c r="EK128" i="11"/>
  <c r="EL128" i="11"/>
  <c r="EM128" i="11"/>
  <c r="EN128" i="11"/>
  <c r="EO128" i="11"/>
  <c r="EP128" i="11"/>
  <c r="EQ128" i="11"/>
  <c r="ER128" i="11"/>
  <c r="ES128" i="11"/>
  <c r="ET128" i="11"/>
  <c r="EU128" i="11"/>
  <c r="EV128" i="11"/>
  <c r="EW128" i="11"/>
  <c r="EX128" i="11"/>
  <c r="CB129" i="11"/>
  <c r="CC129" i="11"/>
  <c r="CD129" i="11"/>
  <c r="CE129" i="11"/>
  <c r="CF129" i="11"/>
  <c r="CG129" i="11"/>
  <c r="CH129" i="11"/>
  <c r="CI129" i="11"/>
  <c r="CJ129" i="11"/>
  <c r="CK129" i="11"/>
  <c r="CL129" i="11"/>
  <c r="CM129" i="11"/>
  <c r="CN129" i="11"/>
  <c r="CO129" i="11"/>
  <c r="CP129" i="11"/>
  <c r="CQ129" i="11"/>
  <c r="CR129" i="11"/>
  <c r="CS129" i="11"/>
  <c r="CT129" i="11"/>
  <c r="CU129" i="11"/>
  <c r="CV129" i="11"/>
  <c r="CW129" i="11"/>
  <c r="CX129" i="11"/>
  <c r="CY129" i="11"/>
  <c r="CZ129" i="11"/>
  <c r="DA129" i="11"/>
  <c r="DB129" i="11"/>
  <c r="DC129" i="11"/>
  <c r="DD129" i="11"/>
  <c r="DE129" i="11"/>
  <c r="DF129" i="11"/>
  <c r="DG129" i="11"/>
  <c r="DH129" i="11"/>
  <c r="DI129" i="11"/>
  <c r="DJ129" i="11"/>
  <c r="DK129" i="11"/>
  <c r="DL129" i="11"/>
  <c r="DM129" i="11"/>
  <c r="DN129" i="11"/>
  <c r="DO129" i="11"/>
  <c r="DP129" i="11"/>
  <c r="DQ129" i="11"/>
  <c r="DR129" i="11"/>
  <c r="DS129" i="11"/>
  <c r="DT129" i="11"/>
  <c r="DU129" i="11"/>
  <c r="DV129" i="11"/>
  <c r="DW129" i="11"/>
  <c r="DX129" i="11"/>
  <c r="DY129" i="11"/>
  <c r="DZ129" i="11"/>
  <c r="EA129" i="11"/>
  <c r="EB129" i="11"/>
  <c r="EC129" i="11"/>
  <c r="ED129" i="11"/>
  <c r="EE129" i="11"/>
  <c r="EF129" i="11"/>
  <c r="EG129" i="11"/>
  <c r="EH129" i="11"/>
  <c r="EI129" i="11"/>
  <c r="EJ129" i="11"/>
  <c r="EK129" i="11"/>
  <c r="EL129" i="11"/>
  <c r="EM129" i="11"/>
  <c r="EN129" i="11"/>
  <c r="EO129" i="11"/>
  <c r="EP129" i="11"/>
  <c r="EQ129" i="11"/>
  <c r="ER129" i="11"/>
  <c r="ES129" i="11"/>
  <c r="ET129" i="11"/>
  <c r="EU129" i="11"/>
  <c r="EV129" i="11"/>
  <c r="EW129" i="11"/>
  <c r="EX129" i="11"/>
  <c r="CB130" i="11"/>
  <c r="CC130" i="11"/>
  <c r="CD130" i="11"/>
  <c r="CE130" i="11"/>
  <c r="CF130" i="11"/>
  <c r="CG130" i="11"/>
  <c r="CH130" i="11"/>
  <c r="CI130" i="11"/>
  <c r="CJ130" i="11"/>
  <c r="CK130" i="11"/>
  <c r="CL130" i="11"/>
  <c r="CM130" i="11"/>
  <c r="CN130" i="11"/>
  <c r="CO130" i="11"/>
  <c r="CP130" i="11"/>
  <c r="CQ130" i="11"/>
  <c r="CR130" i="11"/>
  <c r="CS130" i="11"/>
  <c r="CT130" i="11"/>
  <c r="CU130" i="11"/>
  <c r="CV130" i="11"/>
  <c r="CW130" i="11"/>
  <c r="CX130" i="11"/>
  <c r="CY130" i="11"/>
  <c r="CZ130" i="11"/>
  <c r="DA130" i="11"/>
  <c r="DB130" i="11"/>
  <c r="DC130" i="11"/>
  <c r="DD130" i="11"/>
  <c r="DE130" i="11"/>
  <c r="DF130" i="11"/>
  <c r="DG130" i="11"/>
  <c r="DH130" i="11"/>
  <c r="DI130" i="11"/>
  <c r="DJ130" i="11"/>
  <c r="DK130" i="11"/>
  <c r="DL130" i="11"/>
  <c r="DM130" i="11"/>
  <c r="DN130" i="11"/>
  <c r="DO130" i="11"/>
  <c r="DP130" i="11"/>
  <c r="DQ130" i="11"/>
  <c r="DR130" i="11"/>
  <c r="DS130" i="11"/>
  <c r="DT130" i="11"/>
  <c r="DU130" i="11"/>
  <c r="DV130" i="11"/>
  <c r="DW130" i="11"/>
  <c r="DX130" i="11"/>
  <c r="DY130" i="11"/>
  <c r="DZ130" i="11"/>
  <c r="EA130" i="11"/>
  <c r="EB130" i="11"/>
  <c r="EC130" i="11"/>
  <c r="ED130" i="11"/>
  <c r="EE130" i="11"/>
  <c r="EF130" i="11"/>
  <c r="EG130" i="11"/>
  <c r="EH130" i="11"/>
  <c r="EI130" i="11"/>
  <c r="EJ130" i="11"/>
  <c r="EK130" i="11"/>
  <c r="EL130" i="11"/>
  <c r="EM130" i="11"/>
  <c r="EN130" i="11"/>
  <c r="EO130" i="11"/>
  <c r="EP130" i="11"/>
  <c r="EQ130" i="11"/>
  <c r="ER130" i="11"/>
  <c r="ES130" i="11"/>
  <c r="ET130" i="11"/>
  <c r="EU130" i="11"/>
  <c r="EV130" i="11"/>
  <c r="EW130" i="11"/>
  <c r="EX130" i="11"/>
  <c r="CB131" i="11"/>
  <c r="CC131" i="11"/>
  <c r="CD131" i="11"/>
  <c r="CE131" i="11"/>
  <c r="CF131" i="11"/>
  <c r="CG131" i="11"/>
  <c r="CH131" i="11"/>
  <c r="CI131" i="11"/>
  <c r="CJ131" i="11"/>
  <c r="CK131" i="11"/>
  <c r="CL131" i="11"/>
  <c r="CM131" i="11"/>
  <c r="CN131" i="11"/>
  <c r="CO131" i="11"/>
  <c r="CP131" i="11"/>
  <c r="CQ131" i="11"/>
  <c r="CR131" i="11"/>
  <c r="CS131" i="11"/>
  <c r="CT131" i="11"/>
  <c r="CU131" i="11"/>
  <c r="CV131" i="11"/>
  <c r="CW131" i="11"/>
  <c r="CX131" i="11"/>
  <c r="CY131" i="11"/>
  <c r="CZ131" i="11"/>
  <c r="DA131" i="11"/>
  <c r="DB131" i="11"/>
  <c r="DC131" i="11"/>
  <c r="DD131" i="11"/>
  <c r="DE131" i="11"/>
  <c r="DF131" i="11"/>
  <c r="DG131" i="11"/>
  <c r="DH131" i="11"/>
  <c r="DI131" i="11"/>
  <c r="DJ131" i="11"/>
  <c r="DK131" i="11"/>
  <c r="DL131" i="11"/>
  <c r="DM131" i="11"/>
  <c r="DN131" i="11"/>
  <c r="DO131" i="11"/>
  <c r="DP131" i="11"/>
  <c r="DQ131" i="11"/>
  <c r="DR131" i="11"/>
  <c r="DS131" i="11"/>
  <c r="DT131" i="11"/>
  <c r="DU131" i="11"/>
  <c r="DV131" i="11"/>
  <c r="DW131" i="11"/>
  <c r="DX131" i="11"/>
  <c r="DY131" i="11"/>
  <c r="DZ131" i="11"/>
  <c r="EA131" i="11"/>
  <c r="EB131" i="11"/>
  <c r="EC131" i="11"/>
  <c r="ED131" i="11"/>
  <c r="EE131" i="11"/>
  <c r="EF131" i="11"/>
  <c r="EG131" i="11"/>
  <c r="EH131" i="11"/>
  <c r="EI131" i="11"/>
  <c r="EJ131" i="11"/>
  <c r="EK131" i="11"/>
  <c r="EL131" i="11"/>
  <c r="EM131" i="11"/>
  <c r="EN131" i="11"/>
  <c r="EO131" i="11"/>
  <c r="EP131" i="11"/>
  <c r="EQ131" i="11"/>
  <c r="ER131" i="11"/>
  <c r="ES131" i="11"/>
  <c r="ET131" i="11"/>
  <c r="EU131" i="11"/>
  <c r="EV131" i="11"/>
  <c r="EW131" i="11"/>
  <c r="EX131" i="11"/>
  <c r="CB132" i="11"/>
  <c r="CC132" i="11"/>
  <c r="CD132" i="11"/>
  <c r="CE132" i="11"/>
  <c r="CF132" i="11"/>
  <c r="CG132" i="11"/>
  <c r="CH132" i="11"/>
  <c r="CI132" i="11"/>
  <c r="CJ132" i="11"/>
  <c r="CK132" i="11"/>
  <c r="CL132" i="11"/>
  <c r="CM132" i="11"/>
  <c r="CN132" i="11"/>
  <c r="CO132" i="11"/>
  <c r="CP132" i="11"/>
  <c r="CQ132" i="11"/>
  <c r="CR132" i="11"/>
  <c r="CS132" i="11"/>
  <c r="CT132" i="11"/>
  <c r="CU132" i="11"/>
  <c r="CV132" i="11"/>
  <c r="CW132" i="11"/>
  <c r="CX132" i="11"/>
  <c r="CY132" i="11"/>
  <c r="CZ132" i="11"/>
  <c r="DA132" i="11"/>
  <c r="DB132" i="11"/>
  <c r="DC132" i="11"/>
  <c r="DD132" i="11"/>
  <c r="DE132" i="11"/>
  <c r="DF132" i="11"/>
  <c r="DG132" i="11"/>
  <c r="DH132" i="11"/>
  <c r="DI132" i="11"/>
  <c r="DJ132" i="11"/>
  <c r="DK132" i="11"/>
  <c r="DL132" i="11"/>
  <c r="DM132" i="11"/>
  <c r="DN132" i="11"/>
  <c r="DO132" i="11"/>
  <c r="DP132" i="11"/>
  <c r="DQ132" i="11"/>
  <c r="DR132" i="11"/>
  <c r="DS132" i="11"/>
  <c r="DT132" i="11"/>
  <c r="DU132" i="11"/>
  <c r="DV132" i="11"/>
  <c r="DW132" i="11"/>
  <c r="DX132" i="11"/>
  <c r="DY132" i="11"/>
  <c r="DZ132" i="11"/>
  <c r="EA132" i="11"/>
  <c r="EB132" i="11"/>
  <c r="EC132" i="11"/>
  <c r="ED132" i="11"/>
  <c r="EE132" i="11"/>
  <c r="EF132" i="11"/>
  <c r="EG132" i="11"/>
  <c r="EH132" i="11"/>
  <c r="EI132" i="11"/>
  <c r="EJ132" i="11"/>
  <c r="EK132" i="11"/>
  <c r="EL132" i="11"/>
  <c r="EM132" i="11"/>
  <c r="EN132" i="11"/>
  <c r="EO132" i="11"/>
  <c r="EP132" i="11"/>
  <c r="EQ132" i="11"/>
  <c r="ER132" i="11"/>
  <c r="ES132" i="11"/>
  <c r="ET132" i="11"/>
  <c r="EU132" i="11"/>
  <c r="EV132" i="11"/>
  <c r="EW132" i="11"/>
  <c r="EX132" i="11"/>
  <c r="CB133" i="11"/>
  <c r="CC133" i="11"/>
  <c r="CD133" i="11"/>
  <c r="CE133" i="11"/>
  <c r="CF133" i="11"/>
  <c r="CG133" i="11"/>
  <c r="CH133" i="11"/>
  <c r="CI133" i="11"/>
  <c r="CJ133" i="11"/>
  <c r="CK133" i="11"/>
  <c r="CL133" i="11"/>
  <c r="CM133" i="11"/>
  <c r="CN133" i="11"/>
  <c r="CO133" i="11"/>
  <c r="CP133" i="11"/>
  <c r="CQ133" i="11"/>
  <c r="CR133" i="11"/>
  <c r="CS133" i="11"/>
  <c r="CT133" i="11"/>
  <c r="CU133" i="11"/>
  <c r="CV133" i="11"/>
  <c r="CW133" i="11"/>
  <c r="CX133" i="11"/>
  <c r="CY133" i="11"/>
  <c r="CZ133" i="11"/>
  <c r="DA133" i="11"/>
  <c r="DB133" i="11"/>
  <c r="DC133" i="11"/>
  <c r="DD133" i="11"/>
  <c r="DE133" i="11"/>
  <c r="DF133" i="11"/>
  <c r="DG133" i="11"/>
  <c r="DH133" i="11"/>
  <c r="DI133" i="11"/>
  <c r="DJ133" i="11"/>
  <c r="DK133" i="11"/>
  <c r="DL133" i="11"/>
  <c r="DM133" i="11"/>
  <c r="DN133" i="11"/>
  <c r="DO133" i="11"/>
  <c r="DP133" i="11"/>
  <c r="DQ133" i="11"/>
  <c r="DR133" i="11"/>
  <c r="DS133" i="11"/>
  <c r="DT133" i="11"/>
  <c r="DU133" i="11"/>
  <c r="DV133" i="11"/>
  <c r="DW133" i="11"/>
  <c r="DX133" i="11"/>
  <c r="DY133" i="11"/>
  <c r="DZ133" i="11"/>
  <c r="EA133" i="11"/>
  <c r="EB133" i="11"/>
  <c r="EC133" i="11"/>
  <c r="ED133" i="11"/>
  <c r="EE133" i="11"/>
  <c r="EF133" i="11"/>
  <c r="EG133" i="11"/>
  <c r="EH133" i="11"/>
  <c r="EI133" i="11"/>
  <c r="EJ133" i="11"/>
  <c r="EK133" i="11"/>
  <c r="EL133" i="11"/>
  <c r="EM133" i="11"/>
  <c r="EN133" i="11"/>
  <c r="EO133" i="11"/>
  <c r="EP133" i="11"/>
  <c r="EQ133" i="11"/>
  <c r="ER133" i="11"/>
  <c r="ES133" i="11"/>
  <c r="ET133" i="11"/>
  <c r="EU133" i="11"/>
  <c r="EV133" i="11"/>
  <c r="EW133" i="11"/>
  <c r="EX133" i="11"/>
  <c r="CB134" i="11"/>
  <c r="CC134" i="11"/>
  <c r="CD134" i="11"/>
  <c r="CE134" i="11"/>
  <c r="CF134" i="11"/>
  <c r="CG134" i="11"/>
  <c r="CH134" i="11"/>
  <c r="CI134" i="11"/>
  <c r="CJ134" i="11"/>
  <c r="CK134" i="11"/>
  <c r="CL134" i="11"/>
  <c r="CM134" i="11"/>
  <c r="CN134" i="11"/>
  <c r="CO134" i="11"/>
  <c r="CP134" i="11"/>
  <c r="CQ134" i="11"/>
  <c r="CR134" i="11"/>
  <c r="CS134" i="11"/>
  <c r="CT134" i="11"/>
  <c r="CU134" i="11"/>
  <c r="CV134" i="11"/>
  <c r="CW134" i="11"/>
  <c r="CX134" i="11"/>
  <c r="CY134" i="11"/>
  <c r="CZ134" i="11"/>
  <c r="DA134" i="11"/>
  <c r="DB134" i="11"/>
  <c r="DC134" i="11"/>
  <c r="DD134" i="11"/>
  <c r="DE134" i="11"/>
  <c r="DF134" i="11"/>
  <c r="DG134" i="11"/>
  <c r="DH134" i="11"/>
  <c r="DI134" i="11"/>
  <c r="DJ134" i="11"/>
  <c r="DK134" i="11"/>
  <c r="DL134" i="11"/>
  <c r="DM134" i="11"/>
  <c r="DN134" i="11"/>
  <c r="DO134" i="11"/>
  <c r="DP134" i="11"/>
  <c r="DQ134" i="11"/>
  <c r="DR134" i="11"/>
  <c r="DS134" i="11"/>
  <c r="DT134" i="11"/>
  <c r="DU134" i="11"/>
  <c r="DV134" i="11"/>
  <c r="DW134" i="11"/>
  <c r="DX134" i="11"/>
  <c r="DY134" i="11"/>
  <c r="DZ134" i="11"/>
  <c r="EA134" i="11"/>
  <c r="EB134" i="11"/>
  <c r="EC134" i="11"/>
  <c r="ED134" i="11"/>
  <c r="EE134" i="11"/>
  <c r="EF134" i="11"/>
  <c r="EG134" i="11"/>
  <c r="EH134" i="11"/>
  <c r="EI134" i="11"/>
  <c r="EJ134" i="11"/>
  <c r="EK134" i="11"/>
  <c r="EL134" i="11"/>
  <c r="EM134" i="11"/>
  <c r="EN134" i="11"/>
  <c r="EO134" i="11"/>
  <c r="EP134" i="11"/>
  <c r="EQ134" i="11"/>
  <c r="ER134" i="11"/>
  <c r="ES134" i="11"/>
  <c r="ET134" i="11"/>
  <c r="EU134" i="11"/>
  <c r="EV134" i="11"/>
  <c r="EW134" i="11"/>
  <c r="EX134" i="11"/>
  <c r="CB135" i="11"/>
  <c r="CC135" i="11"/>
  <c r="CD135" i="11"/>
  <c r="CE135" i="11"/>
  <c r="CF135" i="11"/>
  <c r="CG135" i="11"/>
  <c r="CH135" i="11"/>
  <c r="CI135" i="11"/>
  <c r="CJ135" i="11"/>
  <c r="CK135" i="11"/>
  <c r="CL135" i="11"/>
  <c r="CM135" i="11"/>
  <c r="CN135" i="11"/>
  <c r="CO135" i="11"/>
  <c r="CP135" i="11"/>
  <c r="CQ135" i="11"/>
  <c r="CR135" i="11"/>
  <c r="CS135" i="11"/>
  <c r="CT135" i="11"/>
  <c r="CU135" i="11"/>
  <c r="CV135" i="11"/>
  <c r="CW135" i="11"/>
  <c r="CX135" i="11"/>
  <c r="CY135" i="11"/>
  <c r="CZ135" i="11"/>
  <c r="DA135" i="11"/>
  <c r="DB135" i="11"/>
  <c r="DC135" i="11"/>
  <c r="DD135" i="11"/>
  <c r="DE135" i="11"/>
  <c r="DF135" i="11"/>
  <c r="DG135" i="11"/>
  <c r="DH135" i="11"/>
  <c r="DI135" i="11"/>
  <c r="DJ135" i="11"/>
  <c r="DK135" i="11"/>
  <c r="DL135" i="11"/>
  <c r="DM135" i="11"/>
  <c r="DN135" i="11"/>
  <c r="DO135" i="11"/>
  <c r="DP135" i="11"/>
  <c r="DQ135" i="11"/>
  <c r="DR135" i="11"/>
  <c r="DS135" i="11"/>
  <c r="DT135" i="11"/>
  <c r="DU135" i="11"/>
  <c r="DV135" i="11"/>
  <c r="DW135" i="11"/>
  <c r="DX135" i="11"/>
  <c r="DY135" i="11"/>
  <c r="DZ135" i="11"/>
  <c r="EA135" i="11"/>
  <c r="EB135" i="11"/>
  <c r="EC135" i="11"/>
  <c r="ED135" i="11"/>
  <c r="EE135" i="11"/>
  <c r="EF135" i="11"/>
  <c r="EG135" i="11"/>
  <c r="EH135" i="11"/>
  <c r="EI135" i="11"/>
  <c r="EJ135" i="11"/>
  <c r="EK135" i="11"/>
  <c r="EL135" i="11"/>
  <c r="EM135" i="11"/>
  <c r="EN135" i="11"/>
  <c r="EO135" i="11"/>
  <c r="EP135" i="11"/>
  <c r="EQ135" i="11"/>
  <c r="ER135" i="11"/>
  <c r="ES135" i="11"/>
  <c r="ET135" i="11"/>
  <c r="EU135" i="11"/>
  <c r="EV135" i="11"/>
  <c r="EW135" i="11"/>
  <c r="EX135" i="11"/>
  <c r="CB136" i="11"/>
  <c r="CC136" i="11"/>
  <c r="CD136" i="11"/>
  <c r="CE136" i="11"/>
  <c r="CF136" i="11"/>
  <c r="CG136" i="11"/>
  <c r="CH136" i="11"/>
  <c r="CI136" i="11"/>
  <c r="CJ136" i="11"/>
  <c r="CK136" i="11"/>
  <c r="CL136" i="11"/>
  <c r="CM136" i="11"/>
  <c r="CN136" i="11"/>
  <c r="CO136" i="11"/>
  <c r="CP136" i="11"/>
  <c r="CQ136" i="11"/>
  <c r="CR136" i="11"/>
  <c r="CS136" i="11"/>
  <c r="CT136" i="11"/>
  <c r="CU136" i="11"/>
  <c r="CV136" i="11"/>
  <c r="CW136" i="11"/>
  <c r="CX136" i="11"/>
  <c r="CY136" i="11"/>
  <c r="CZ136" i="11"/>
  <c r="DA136" i="11"/>
  <c r="DB136" i="11"/>
  <c r="DC136" i="11"/>
  <c r="DD136" i="11"/>
  <c r="DE136" i="11"/>
  <c r="DF136" i="11"/>
  <c r="DG136" i="11"/>
  <c r="DH136" i="11"/>
  <c r="DI136" i="11"/>
  <c r="DJ136" i="11"/>
  <c r="DK136" i="11"/>
  <c r="DL136" i="11"/>
  <c r="DM136" i="11"/>
  <c r="DN136" i="11"/>
  <c r="DO136" i="11"/>
  <c r="DP136" i="11"/>
  <c r="DQ136" i="11"/>
  <c r="DR136" i="11"/>
  <c r="DS136" i="11"/>
  <c r="DT136" i="11"/>
  <c r="DU136" i="11"/>
  <c r="DV136" i="11"/>
  <c r="DW136" i="11"/>
  <c r="DX136" i="11"/>
  <c r="DY136" i="11"/>
  <c r="DZ136" i="11"/>
  <c r="EA136" i="11"/>
  <c r="EB136" i="11"/>
  <c r="EC136" i="11"/>
  <c r="ED136" i="11"/>
  <c r="EE136" i="11"/>
  <c r="EF136" i="11"/>
  <c r="EG136" i="11"/>
  <c r="EH136" i="11"/>
  <c r="EI136" i="11"/>
  <c r="EJ136" i="11"/>
  <c r="EK136" i="11"/>
  <c r="EL136" i="11"/>
  <c r="EM136" i="11"/>
  <c r="EN136" i="11"/>
  <c r="EO136" i="11"/>
  <c r="EP136" i="11"/>
  <c r="EQ136" i="11"/>
  <c r="ER136" i="11"/>
  <c r="ES136" i="11"/>
  <c r="ET136" i="11"/>
  <c r="EU136" i="11"/>
  <c r="EV136" i="11"/>
  <c r="EW136" i="11"/>
  <c r="EX136" i="11"/>
  <c r="CB137" i="11"/>
  <c r="CC137" i="11"/>
  <c r="CD137" i="11"/>
  <c r="CE137" i="11"/>
  <c r="CF137" i="11"/>
  <c r="CG137" i="11"/>
  <c r="CH137" i="11"/>
  <c r="CI137" i="11"/>
  <c r="CJ137" i="11"/>
  <c r="CK137" i="11"/>
  <c r="CL137" i="11"/>
  <c r="CM137" i="11"/>
  <c r="CN137" i="11"/>
  <c r="CO137" i="11"/>
  <c r="CP137" i="11"/>
  <c r="CQ137" i="11"/>
  <c r="CR137" i="11"/>
  <c r="CS137" i="11"/>
  <c r="CT137" i="11"/>
  <c r="CU137" i="11"/>
  <c r="CV137" i="11"/>
  <c r="CW137" i="11"/>
  <c r="CX137" i="11"/>
  <c r="CY137" i="11"/>
  <c r="CZ137" i="11"/>
  <c r="DA137" i="11"/>
  <c r="DB137" i="11"/>
  <c r="DC137" i="11"/>
  <c r="DD137" i="11"/>
  <c r="DE137" i="11"/>
  <c r="DF137" i="11"/>
  <c r="DG137" i="11"/>
  <c r="DH137" i="11"/>
  <c r="DI137" i="11"/>
  <c r="DJ137" i="11"/>
  <c r="DK137" i="11"/>
  <c r="DL137" i="11"/>
  <c r="DM137" i="11"/>
  <c r="DN137" i="11"/>
  <c r="DO137" i="11"/>
  <c r="DP137" i="11"/>
  <c r="DQ137" i="11"/>
  <c r="DR137" i="11"/>
  <c r="DS137" i="11"/>
  <c r="DT137" i="11"/>
  <c r="DU137" i="11"/>
  <c r="DV137" i="11"/>
  <c r="DW137" i="11"/>
  <c r="DX137" i="11"/>
  <c r="DY137" i="11"/>
  <c r="DZ137" i="11"/>
  <c r="EA137" i="11"/>
  <c r="EB137" i="11"/>
  <c r="EC137" i="11"/>
  <c r="ED137" i="11"/>
  <c r="EE137" i="11"/>
  <c r="EF137" i="11"/>
  <c r="EG137" i="11"/>
  <c r="EH137" i="11"/>
  <c r="EI137" i="11"/>
  <c r="EJ137" i="11"/>
  <c r="EK137" i="11"/>
  <c r="EL137" i="11"/>
  <c r="EM137" i="11"/>
  <c r="EN137" i="11"/>
  <c r="EO137" i="11"/>
  <c r="EP137" i="11"/>
  <c r="EQ137" i="11"/>
  <c r="ER137" i="11"/>
  <c r="ES137" i="11"/>
  <c r="ET137" i="11"/>
  <c r="EU137" i="11"/>
  <c r="EV137" i="11"/>
  <c r="EW137" i="11"/>
  <c r="EX137" i="11"/>
  <c r="CB138" i="11"/>
  <c r="CC138" i="11"/>
  <c r="CD138" i="11"/>
  <c r="CE138" i="11"/>
  <c r="CF138" i="11"/>
  <c r="CG138" i="11"/>
  <c r="CH138" i="11"/>
  <c r="CI138" i="11"/>
  <c r="CJ138" i="11"/>
  <c r="CK138" i="11"/>
  <c r="CL138" i="11"/>
  <c r="CM138" i="11"/>
  <c r="CN138" i="11"/>
  <c r="CO138" i="11"/>
  <c r="CP138" i="11"/>
  <c r="CQ138" i="11"/>
  <c r="CR138" i="11"/>
  <c r="CS138" i="11"/>
  <c r="CT138" i="11"/>
  <c r="CU138" i="11"/>
  <c r="CV138" i="11"/>
  <c r="CW138" i="11"/>
  <c r="CX138" i="11"/>
  <c r="CY138" i="11"/>
  <c r="CZ138" i="11"/>
  <c r="DA138" i="11"/>
  <c r="DB138" i="11"/>
  <c r="DC138" i="11"/>
  <c r="DD138" i="11"/>
  <c r="DE138" i="11"/>
  <c r="DF138" i="11"/>
  <c r="DG138" i="11"/>
  <c r="DH138" i="11"/>
  <c r="DI138" i="11"/>
  <c r="DJ138" i="11"/>
  <c r="DK138" i="11"/>
  <c r="DL138" i="11"/>
  <c r="DM138" i="11"/>
  <c r="DN138" i="11"/>
  <c r="DO138" i="11"/>
  <c r="DP138" i="11"/>
  <c r="DQ138" i="11"/>
  <c r="DR138" i="11"/>
  <c r="DS138" i="11"/>
  <c r="DT138" i="11"/>
  <c r="DU138" i="11"/>
  <c r="DV138" i="11"/>
  <c r="DW138" i="11"/>
  <c r="DX138" i="11"/>
  <c r="DY138" i="11"/>
  <c r="DZ138" i="11"/>
  <c r="EA138" i="11"/>
  <c r="EB138" i="11"/>
  <c r="EC138" i="11"/>
  <c r="ED138" i="11"/>
  <c r="EE138" i="11"/>
  <c r="EF138" i="11"/>
  <c r="EG138" i="11"/>
  <c r="EH138" i="11"/>
  <c r="EI138" i="11"/>
  <c r="EJ138" i="11"/>
  <c r="EK138" i="11"/>
  <c r="EL138" i="11"/>
  <c r="EM138" i="11"/>
  <c r="EN138" i="11"/>
  <c r="EO138" i="11"/>
  <c r="EP138" i="11"/>
  <c r="EQ138" i="11"/>
  <c r="ER138" i="11"/>
  <c r="ES138" i="11"/>
  <c r="ET138" i="11"/>
  <c r="EU138" i="11"/>
  <c r="EV138" i="11"/>
  <c r="EW138" i="11"/>
  <c r="EX138" i="11"/>
  <c r="CB139" i="11"/>
  <c r="CC139" i="11"/>
  <c r="CD139" i="11"/>
  <c r="CE139" i="11"/>
  <c r="CF139" i="11"/>
  <c r="CG139" i="11"/>
  <c r="CH139" i="11"/>
  <c r="CI139" i="11"/>
  <c r="CJ139" i="11"/>
  <c r="CK139" i="11"/>
  <c r="CL139" i="11"/>
  <c r="CM139" i="11"/>
  <c r="CN139" i="11"/>
  <c r="CO139" i="11"/>
  <c r="CP139" i="11"/>
  <c r="CQ139" i="11"/>
  <c r="CR139" i="11"/>
  <c r="CS139" i="11"/>
  <c r="CT139" i="11"/>
  <c r="CU139" i="11"/>
  <c r="CV139" i="11"/>
  <c r="CW139" i="11"/>
  <c r="CX139" i="11"/>
  <c r="CY139" i="11"/>
  <c r="CZ139" i="11"/>
  <c r="DA139" i="11"/>
  <c r="DB139" i="11"/>
  <c r="DC139" i="11"/>
  <c r="DD139" i="11"/>
  <c r="DE139" i="11"/>
  <c r="DF139" i="11"/>
  <c r="DG139" i="11"/>
  <c r="DH139" i="11"/>
  <c r="DI139" i="11"/>
  <c r="DJ139" i="11"/>
  <c r="DK139" i="11"/>
  <c r="DL139" i="11"/>
  <c r="DM139" i="11"/>
  <c r="DN139" i="11"/>
  <c r="DO139" i="11"/>
  <c r="DP139" i="11"/>
  <c r="DQ139" i="11"/>
  <c r="DR139" i="11"/>
  <c r="DS139" i="11"/>
  <c r="DT139" i="11"/>
  <c r="DU139" i="11"/>
  <c r="DV139" i="11"/>
  <c r="DW139" i="11"/>
  <c r="DX139" i="11"/>
  <c r="DY139" i="11"/>
  <c r="DZ139" i="11"/>
  <c r="EA139" i="11"/>
  <c r="EB139" i="11"/>
  <c r="EC139" i="11"/>
  <c r="ED139" i="11"/>
  <c r="EE139" i="11"/>
  <c r="EF139" i="11"/>
  <c r="EG139" i="11"/>
  <c r="EH139" i="11"/>
  <c r="EI139" i="11"/>
  <c r="EJ139" i="11"/>
  <c r="EK139" i="11"/>
  <c r="EL139" i="11"/>
  <c r="EM139" i="11"/>
  <c r="EN139" i="11"/>
  <c r="EO139" i="11"/>
  <c r="EP139" i="11"/>
  <c r="EQ139" i="11"/>
  <c r="ER139" i="11"/>
  <c r="ES139" i="11"/>
  <c r="ET139" i="11"/>
  <c r="EU139" i="11"/>
  <c r="EV139" i="11"/>
  <c r="EW139" i="11"/>
  <c r="EX139" i="11"/>
  <c r="CB140" i="11"/>
  <c r="CC140" i="11"/>
  <c r="CD140" i="11"/>
  <c r="CE140" i="11"/>
  <c r="CF140" i="11"/>
  <c r="CG140" i="11"/>
  <c r="CH140" i="11"/>
  <c r="CI140" i="11"/>
  <c r="CJ140" i="11"/>
  <c r="CK140" i="11"/>
  <c r="CL140" i="11"/>
  <c r="CM140" i="11"/>
  <c r="CN140" i="11"/>
  <c r="CO140" i="11"/>
  <c r="CP140" i="11"/>
  <c r="CQ140" i="11"/>
  <c r="CR140" i="11"/>
  <c r="CS140" i="11"/>
  <c r="CT140" i="11"/>
  <c r="CU140" i="11"/>
  <c r="CV140" i="11"/>
  <c r="CW140" i="11"/>
  <c r="CX140" i="11"/>
  <c r="CY140" i="11"/>
  <c r="CZ140" i="11"/>
  <c r="DA140" i="11"/>
  <c r="DB140" i="11"/>
  <c r="DC140" i="11"/>
  <c r="DD140" i="11"/>
  <c r="DE140" i="11"/>
  <c r="DF140" i="11"/>
  <c r="DG140" i="11"/>
  <c r="DH140" i="11"/>
  <c r="DI140" i="11"/>
  <c r="DJ140" i="11"/>
  <c r="DK140" i="11"/>
  <c r="DL140" i="11"/>
  <c r="DM140" i="11"/>
  <c r="DN140" i="11"/>
  <c r="DO140" i="11"/>
  <c r="DP140" i="11"/>
  <c r="DQ140" i="11"/>
  <c r="DR140" i="11"/>
  <c r="DS140" i="11"/>
  <c r="DT140" i="11"/>
  <c r="DU140" i="11"/>
  <c r="DV140" i="11"/>
  <c r="DW140" i="11"/>
  <c r="DX140" i="11"/>
  <c r="DY140" i="11"/>
  <c r="DZ140" i="11"/>
  <c r="EA140" i="11"/>
  <c r="EB140" i="11"/>
  <c r="EC140" i="11"/>
  <c r="ED140" i="11"/>
  <c r="EE140" i="11"/>
  <c r="EF140" i="11"/>
  <c r="EG140" i="11"/>
  <c r="EH140" i="11"/>
  <c r="EI140" i="11"/>
  <c r="EJ140" i="11"/>
  <c r="EK140" i="11"/>
  <c r="EL140" i="11"/>
  <c r="EM140" i="11"/>
  <c r="EN140" i="11"/>
  <c r="EO140" i="11"/>
  <c r="EP140" i="11"/>
  <c r="EQ140" i="11"/>
  <c r="ER140" i="11"/>
  <c r="ES140" i="11"/>
  <c r="ET140" i="11"/>
  <c r="EU140" i="11"/>
  <c r="EV140" i="11"/>
  <c r="EW140" i="11"/>
  <c r="EX140" i="11"/>
  <c r="CB141" i="11"/>
  <c r="CC141" i="11"/>
  <c r="CD141" i="11"/>
  <c r="CE141" i="11"/>
  <c r="CF141" i="11"/>
  <c r="CG141" i="11"/>
  <c r="CH141" i="11"/>
  <c r="CI141" i="11"/>
  <c r="CJ141" i="11"/>
  <c r="CK141" i="11"/>
  <c r="CL141" i="11"/>
  <c r="CM141" i="11"/>
  <c r="CN141" i="11"/>
  <c r="CO141" i="11"/>
  <c r="CP141" i="11"/>
  <c r="CQ141" i="11"/>
  <c r="CR141" i="11"/>
  <c r="CS141" i="11"/>
  <c r="CT141" i="11"/>
  <c r="CU141" i="11"/>
  <c r="CV141" i="11"/>
  <c r="CW141" i="11"/>
  <c r="CX141" i="11"/>
  <c r="CY141" i="11"/>
  <c r="CZ141" i="11"/>
  <c r="DA141" i="11"/>
  <c r="DB141" i="11"/>
  <c r="DC141" i="11"/>
  <c r="DD141" i="11"/>
  <c r="DE141" i="11"/>
  <c r="DF141" i="11"/>
  <c r="DG141" i="11"/>
  <c r="DH141" i="11"/>
  <c r="DI141" i="11"/>
  <c r="DJ141" i="11"/>
  <c r="DK141" i="11"/>
  <c r="DL141" i="11"/>
  <c r="DM141" i="11"/>
  <c r="DN141" i="11"/>
  <c r="DO141" i="11"/>
  <c r="DP141" i="11"/>
  <c r="DQ141" i="11"/>
  <c r="DR141" i="11"/>
  <c r="DS141" i="11"/>
  <c r="DT141" i="11"/>
  <c r="DU141" i="11"/>
  <c r="DV141" i="11"/>
  <c r="DW141" i="11"/>
  <c r="DX141" i="11"/>
  <c r="DY141" i="11"/>
  <c r="DZ141" i="11"/>
  <c r="EA141" i="11"/>
  <c r="EB141" i="11"/>
  <c r="EC141" i="11"/>
  <c r="ED141" i="11"/>
  <c r="EE141" i="11"/>
  <c r="EF141" i="11"/>
  <c r="EG141" i="11"/>
  <c r="EH141" i="11"/>
  <c r="EI141" i="11"/>
  <c r="EJ141" i="11"/>
  <c r="EK141" i="11"/>
  <c r="EL141" i="11"/>
  <c r="EM141" i="11"/>
  <c r="EN141" i="11"/>
  <c r="EO141" i="11"/>
  <c r="EP141" i="11"/>
  <c r="EQ141" i="11"/>
  <c r="ER141" i="11"/>
  <c r="ES141" i="11"/>
  <c r="ET141" i="11"/>
  <c r="EU141" i="11"/>
  <c r="EV141" i="11"/>
  <c r="EW141" i="11"/>
  <c r="EX141" i="11"/>
  <c r="CB142" i="11"/>
  <c r="CC142" i="11"/>
  <c r="CD142" i="11"/>
  <c r="CE142" i="11"/>
  <c r="CF142" i="11"/>
  <c r="CG142" i="11"/>
  <c r="CH142" i="11"/>
  <c r="CI142" i="11"/>
  <c r="CJ142" i="11"/>
  <c r="CK142" i="11"/>
  <c r="CL142" i="11"/>
  <c r="CM142" i="11"/>
  <c r="CN142" i="11"/>
  <c r="CO142" i="11"/>
  <c r="CP142" i="11"/>
  <c r="CQ142" i="11"/>
  <c r="CR142" i="11"/>
  <c r="CS142" i="11"/>
  <c r="CT142" i="11"/>
  <c r="CU142" i="11"/>
  <c r="CV142" i="11"/>
  <c r="CW142" i="11"/>
  <c r="CX142" i="11"/>
  <c r="CY142" i="11"/>
  <c r="CZ142" i="11"/>
  <c r="DA142" i="11"/>
  <c r="DB142" i="11"/>
  <c r="DC142" i="11"/>
  <c r="DD142" i="11"/>
  <c r="DE142" i="11"/>
  <c r="DF142" i="11"/>
  <c r="DG142" i="11"/>
  <c r="DH142" i="11"/>
  <c r="DI142" i="11"/>
  <c r="DJ142" i="11"/>
  <c r="DK142" i="11"/>
  <c r="DL142" i="11"/>
  <c r="DM142" i="11"/>
  <c r="DN142" i="11"/>
  <c r="DO142" i="11"/>
  <c r="DP142" i="11"/>
  <c r="DQ142" i="11"/>
  <c r="DR142" i="11"/>
  <c r="DS142" i="11"/>
  <c r="DT142" i="11"/>
  <c r="DU142" i="11"/>
  <c r="DV142" i="11"/>
  <c r="DW142" i="11"/>
  <c r="DX142" i="11"/>
  <c r="DY142" i="11"/>
  <c r="DZ142" i="11"/>
  <c r="EA142" i="11"/>
  <c r="EB142" i="11"/>
  <c r="EC142" i="11"/>
  <c r="ED142" i="11"/>
  <c r="EE142" i="11"/>
  <c r="EF142" i="11"/>
  <c r="EG142" i="11"/>
  <c r="EH142" i="11"/>
  <c r="EI142" i="11"/>
  <c r="EJ142" i="11"/>
  <c r="EK142" i="11"/>
  <c r="EL142" i="11"/>
  <c r="EM142" i="11"/>
  <c r="EN142" i="11"/>
  <c r="EO142" i="11"/>
  <c r="EP142" i="11"/>
  <c r="EQ142" i="11"/>
  <c r="ER142" i="11"/>
  <c r="ES142" i="11"/>
  <c r="ET142" i="11"/>
  <c r="EU142" i="11"/>
  <c r="EV142" i="11"/>
  <c r="EW142" i="11"/>
  <c r="EX142" i="11"/>
  <c r="CB143" i="11"/>
  <c r="CC143" i="11"/>
  <c r="CD143" i="11"/>
  <c r="CE143" i="11"/>
  <c r="CF143" i="11"/>
  <c r="CG143" i="11"/>
  <c r="CH143" i="11"/>
  <c r="CI143" i="11"/>
  <c r="CJ143" i="11"/>
  <c r="CK143" i="11"/>
  <c r="CL143" i="11"/>
  <c r="CM143" i="11"/>
  <c r="CN143" i="11"/>
  <c r="CO143" i="11"/>
  <c r="CP143" i="11"/>
  <c r="CQ143" i="11"/>
  <c r="CR143" i="11"/>
  <c r="CS143" i="11"/>
  <c r="CT143" i="11"/>
  <c r="CU143" i="11"/>
  <c r="CV143" i="11"/>
  <c r="CW143" i="11"/>
  <c r="CX143" i="11"/>
  <c r="CY143" i="11"/>
  <c r="CZ143" i="11"/>
  <c r="DA143" i="11"/>
  <c r="DB143" i="11"/>
  <c r="DC143" i="11"/>
  <c r="DD143" i="11"/>
  <c r="DE143" i="11"/>
  <c r="DF143" i="11"/>
  <c r="DG143" i="11"/>
  <c r="DH143" i="11"/>
  <c r="DI143" i="11"/>
  <c r="DJ143" i="11"/>
  <c r="DK143" i="11"/>
  <c r="DL143" i="11"/>
  <c r="DM143" i="11"/>
  <c r="DN143" i="11"/>
  <c r="DO143" i="11"/>
  <c r="DP143" i="11"/>
  <c r="DQ143" i="11"/>
  <c r="DR143" i="11"/>
  <c r="DS143" i="11"/>
  <c r="DT143" i="11"/>
  <c r="DU143" i="11"/>
  <c r="DV143" i="11"/>
  <c r="DW143" i="11"/>
  <c r="DX143" i="11"/>
  <c r="DY143" i="11"/>
  <c r="DZ143" i="11"/>
  <c r="EA143" i="11"/>
  <c r="EB143" i="11"/>
  <c r="EC143" i="11"/>
  <c r="ED143" i="11"/>
  <c r="EE143" i="11"/>
  <c r="EF143" i="11"/>
  <c r="EG143" i="11"/>
  <c r="EH143" i="11"/>
  <c r="EI143" i="11"/>
  <c r="EJ143" i="11"/>
  <c r="EK143" i="11"/>
  <c r="EL143" i="11"/>
  <c r="EM143" i="11"/>
  <c r="EN143" i="11"/>
  <c r="EO143" i="11"/>
  <c r="EP143" i="11"/>
  <c r="EQ143" i="11"/>
  <c r="ER143" i="11"/>
  <c r="ES143" i="11"/>
  <c r="ET143" i="11"/>
  <c r="EU143" i="11"/>
  <c r="EV143" i="11"/>
  <c r="EW143" i="11"/>
  <c r="EX143" i="11"/>
  <c r="CB144" i="11"/>
  <c r="CC144" i="11"/>
  <c r="CD144" i="11"/>
  <c r="CE144" i="11"/>
  <c r="CF144" i="11"/>
  <c r="CG144" i="11"/>
  <c r="CH144" i="11"/>
  <c r="CI144" i="11"/>
  <c r="CJ144" i="11"/>
  <c r="CK144" i="11"/>
  <c r="CL144" i="11"/>
  <c r="CM144" i="11"/>
  <c r="CN144" i="11"/>
  <c r="CO144" i="11"/>
  <c r="CP144" i="11"/>
  <c r="CQ144" i="11"/>
  <c r="CR144" i="11"/>
  <c r="CS144" i="11"/>
  <c r="CT144" i="11"/>
  <c r="CU144" i="11"/>
  <c r="CV144" i="11"/>
  <c r="CW144" i="11"/>
  <c r="CX144" i="11"/>
  <c r="CY144" i="11"/>
  <c r="CZ144" i="11"/>
  <c r="DA144" i="11"/>
  <c r="DB144" i="11"/>
  <c r="DC144" i="11"/>
  <c r="DD144" i="11"/>
  <c r="DE144" i="11"/>
  <c r="DF144" i="11"/>
  <c r="DG144" i="11"/>
  <c r="DH144" i="11"/>
  <c r="DI144" i="11"/>
  <c r="DJ144" i="11"/>
  <c r="DK144" i="11"/>
  <c r="DL144" i="11"/>
  <c r="DM144" i="11"/>
  <c r="DN144" i="11"/>
  <c r="DO144" i="11"/>
  <c r="DP144" i="11"/>
  <c r="DQ144" i="11"/>
  <c r="DR144" i="11"/>
  <c r="DS144" i="11"/>
  <c r="DT144" i="11"/>
  <c r="DU144" i="11"/>
  <c r="DV144" i="11"/>
  <c r="DW144" i="11"/>
  <c r="DX144" i="11"/>
  <c r="DY144" i="11"/>
  <c r="DZ144" i="11"/>
  <c r="EA144" i="11"/>
  <c r="EB144" i="11"/>
  <c r="EC144" i="11"/>
  <c r="ED144" i="11"/>
  <c r="EE144" i="11"/>
  <c r="EF144" i="11"/>
  <c r="EG144" i="11"/>
  <c r="EH144" i="11"/>
  <c r="EI144" i="11"/>
  <c r="EJ144" i="11"/>
  <c r="EK144" i="11"/>
  <c r="EL144" i="11"/>
  <c r="EM144" i="11"/>
  <c r="EN144" i="11"/>
  <c r="EO144" i="11"/>
  <c r="EP144" i="11"/>
  <c r="EQ144" i="11"/>
  <c r="ER144" i="11"/>
  <c r="ES144" i="11"/>
  <c r="ET144" i="11"/>
  <c r="EU144" i="11"/>
  <c r="EV144" i="11"/>
  <c r="EW144" i="11"/>
  <c r="EX144" i="11"/>
  <c r="CB145" i="11"/>
  <c r="CC145" i="11"/>
  <c r="CD145" i="11"/>
  <c r="CE145" i="11"/>
  <c r="CF145" i="11"/>
  <c r="CG145" i="11"/>
  <c r="CH145" i="11"/>
  <c r="CI145" i="11"/>
  <c r="CJ145" i="11"/>
  <c r="CK145" i="11"/>
  <c r="CL145" i="11"/>
  <c r="CM145" i="11"/>
  <c r="CN145" i="11"/>
  <c r="CO145" i="11"/>
  <c r="CP145" i="11"/>
  <c r="CQ145" i="11"/>
  <c r="CR145" i="11"/>
  <c r="CS145" i="11"/>
  <c r="CT145" i="11"/>
  <c r="CU145" i="11"/>
  <c r="CV145" i="11"/>
  <c r="CW145" i="11"/>
  <c r="CX145" i="11"/>
  <c r="CY145" i="11"/>
  <c r="CZ145" i="11"/>
  <c r="DA145" i="11"/>
  <c r="DB145" i="11"/>
  <c r="DC145" i="11"/>
  <c r="DD145" i="11"/>
  <c r="DE145" i="11"/>
  <c r="DF145" i="11"/>
  <c r="DG145" i="11"/>
  <c r="DH145" i="11"/>
  <c r="DI145" i="11"/>
  <c r="DJ145" i="11"/>
  <c r="DK145" i="11"/>
  <c r="DL145" i="11"/>
  <c r="DM145" i="11"/>
  <c r="DN145" i="11"/>
  <c r="DO145" i="11"/>
  <c r="DP145" i="11"/>
  <c r="DQ145" i="11"/>
  <c r="DR145" i="11"/>
  <c r="DS145" i="11"/>
  <c r="DT145" i="11"/>
  <c r="DU145" i="11"/>
  <c r="DV145" i="11"/>
  <c r="DW145" i="11"/>
  <c r="DX145" i="11"/>
  <c r="DY145" i="11"/>
  <c r="DZ145" i="11"/>
  <c r="EA145" i="11"/>
  <c r="EB145" i="11"/>
  <c r="EC145" i="11"/>
  <c r="ED145" i="11"/>
  <c r="EE145" i="11"/>
  <c r="EF145" i="11"/>
  <c r="EG145" i="11"/>
  <c r="EH145" i="11"/>
  <c r="EI145" i="11"/>
  <c r="EJ145" i="11"/>
  <c r="EK145" i="11"/>
  <c r="EL145" i="11"/>
  <c r="EM145" i="11"/>
  <c r="EN145" i="11"/>
  <c r="EO145" i="11"/>
  <c r="EP145" i="11"/>
  <c r="EQ145" i="11"/>
  <c r="ER145" i="11"/>
  <c r="ES145" i="11"/>
  <c r="ET145" i="11"/>
  <c r="EU145" i="11"/>
  <c r="EV145" i="11"/>
  <c r="EW145" i="11"/>
  <c r="EX145" i="11"/>
  <c r="CB146" i="11"/>
  <c r="CC146" i="11"/>
  <c r="CD146" i="11"/>
  <c r="CE146" i="11"/>
  <c r="CF146" i="11"/>
  <c r="CG146" i="11"/>
  <c r="CH146" i="11"/>
  <c r="CI146" i="11"/>
  <c r="CJ146" i="11"/>
  <c r="CK146" i="11"/>
  <c r="CL146" i="11"/>
  <c r="CM146" i="11"/>
  <c r="CN146" i="11"/>
  <c r="CO146" i="11"/>
  <c r="CP146" i="11"/>
  <c r="CQ146" i="11"/>
  <c r="CR146" i="11"/>
  <c r="CS146" i="11"/>
  <c r="CT146" i="11"/>
  <c r="CU146" i="11"/>
  <c r="CV146" i="11"/>
  <c r="CW146" i="11"/>
  <c r="CX146" i="11"/>
  <c r="CY146" i="11"/>
  <c r="CZ146" i="11"/>
  <c r="DA146" i="11"/>
  <c r="DB146" i="11"/>
  <c r="DC146" i="11"/>
  <c r="DD146" i="11"/>
  <c r="DE146" i="11"/>
  <c r="DF146" i="11"/>
  <c r="DG146" i="11"/>
  <c r="DH146" i="11"/>
  <c r="DI146" i="11"/>
  <c r="DJ146" i="11"/>
  <c r="DK146" i="11"/>
  <c r="DL146" i="11"/>
  <c r="DM146" i="11"/>
  <c r="DN146" i="11"/>
  <c r="DO146" i="11"/>
  <c r="DP146" i="11"/>
  <c r="DQ146" i="11"/>
  <c r="DR146" i="11"/>
  <c r="DS146" i="11"/>
  <c r="DT146" i="11"/>
  <c r="DU146" i="11"/>
  <c r="DV146" i="11"/>
  <c r="DW146" i="11"/>
  <c r="DX146" i="11"/>
  <c r="DY146" i="11"/>
  <c r="DZ146" i="11"/>
  <c r="EA146" i="11"/>
  <c r="EB146" i="11"/>
  <c r="EC146" i="11"/>
  <c r="ED146" i="11"/>
  <c r="EE146" i="11"/>
  <c r="EF146" i="11"/>
  <c r="EG146" i="11"/>
  <c r="EH146" i="11"/>
  <c r="EI146" i="11"/>
  <c r="EJ146" i="11"/>
  <c r="EK146" i="11"/>
  <c r="EL146" i="11"/>
  <c r="EM146" i="11"/>
  <c r="EN146" i="11"/>
  <c r="EO146" i="11"/>
  <c r="EP146" i="11"/>
  <c r="EQ146" i="11"/>
  <c r="ER146" i="11"/>
  <c r="ES146" i="11"/>
  <c r="ET146" i="11"/>
  <c r="EU146" i="11"/>
  <c r="EV146" i="11"/>
  <c r="EW146" i="11"/>
  <c r="EX146" i="11"/>
  <c r="CB147" i="11"/>
  <c r="CC147" i="11"/>
  <c r="CD147" i="11"/>
  <c r="CE147" i="11"/>
  <c r="CF147" i="11"/>
  <c r="CG147" i="11"/>
  <c r="CH147" i="11"/>
  <c r="CI147" i="11"/>
  <c r="CJ147" i="11"/>
  <c r="CK147" i="11"/>
  <c r="CL147" i="11"/>
  <c r="CM147" i="11"/>
  <c r="CN147" i="11"/>
  <c r="CO147" i="11"/>
  <c r="CP147" i="11"/>
  <c r="CQ147" i="11"/>
  <c r="CR147" i="11"/>
  <c r="CS147" i="11"/>
  <c r="CT147" i="11"/>
  <c r="CU147" i="11"/>
  <c r="CV147" i="11"/>
  <c r="CW147" i="11"/>
  <c r="CX147" i="11"/>
  <c r="CY147" i="11"/>
  <c r="CZ147" i="11"/>
  <c r="DA147" i="11"/>
  <c r="DB147" i="11"/>
  <c r="DC147" i="11"/>
  <c r="DD147" i="11"/>
  <c r="DE147" i="11"/>
  <c r="DF147" i="11"/>
  <c r="DG147" i="11"/>
  <c r="DH147" i="11"/>
  <c r="DI147" i="11"/>
  <c r="DJ147" i="11"/>
  <c r="DK147" i="11"/>
  <c r="DL147" i="11"/>
  <c r="DM147" i="11"/>
  <c r="DN147" i="11"/>
  <c r="DO147" i="11"/>
  <c r="DP147" i="11"/>
  <c r="DQ147" i="11"/>
  <c r="DR147" i="11"/>
  <c r="DS147" i="11"/>
  <c r="DT147" i="11"/>
  <c r="DU147" i="11"/>
  <c r="DV147" i="11"/>
  <c r="DW147" i="11"/>
  <c r="DX147" i="11"/>
  <c r="DY147" i="11"/>
  <c r="DZ147" i="11"/>
  <c r="EA147" i="11"/>
  <c r="EB147" i="11"/>
  <c r="EC147" i="11"/>
  <c r="ED147" i="11"/>
  <c r="EE147" i="11"/>
  <c r="EF147" i="11"/>
  <c r="EG147" i="11"/>
  <c r="EH147" i="11"/>
  <c r="EI147" i="11"/>
  <c r="EJ147" i="11"/>
  <c r="EK147" i="11"/>
  <c r="EL147" i="11"/>
  <c r="EM147" i="11"/>
  <c r="EN147" i="11"/>
  <c r="EO147" i="11"/>
  <c r="EP147" i="11"/>
  <c r="EQ147" i="11"/>
  <c r="ER147" i="11"/>
  <c r="ES147" i="11"/>
  <c r="ET147" i="11"/>
  <c r="EU147" i="11"/>
  <c r="EV147" i="11"/>
  <c r="EW147" i="11"/>
  <c r="EX147" i="11"/>
  <c r="CB148" i="11"/>
  <c r="CC148" i="11"/>
  <c r="CD148" i="11"/>
  <c r="CE148" i="11"/>
  <c r="CF148" i="11"/>
  <c r="CG148" i="11"/>
  <c r="CH148" i="11"/>
  <c r="CI148" i="11"/>
  <c r="CJ148" i="11"/>
  <c r="CK148" i="11"/>
  <c r="CL148" i="11"/>
  <c r="CM148" i="11"/>
  <c r="CN148" i="11"/>
  <c r="CO148" i="11"/>
  <c r="CP148" i="11"/>
  <c r="CQ148" i="11"/>
  <c r="CR148" i="11"/>
  <c r="CS148" i="11"/>
  <c r="CT148" i="11"/>
  <c r="CU148" i="11"/>
  <c r="CV148" i="11"/>
  <c r="CW148" i="11"/>
  <c r="CX148" i="11"/>
  <c r="CY148" i="11"/>
  <c r="CZ148" i="11"/>
  <c r="DA148" i="11"/>
  <c r="DB148" i="11"/>
  <c r="DC148" i="11"/>
  <c r="DD148" i="11"/>
  <c r="DE148" i="11"/>
  <c r="DF148" i="11"/>
  <c r="DG148" i="11"/>
  <c r="DH148" i="11"/>
  <c r="DI148" i="11"/>
  <c r="DJ148" i="11"/>
  <c r="DK148" i="11"/>
  <c r="DL148" i="11"/>
  <c r="DM148" i="11"/>
  <c r="DN148" i="11"/>
  <c r="DO148" i="11"/>
  <c r="DP148" i="11"/>
  <c r="DQ148" i="11"/>
  <c r="DR148" i="11"/>
  <c r="DS148" i="11"/>
  <c r="DT148" i="11"/>
  <c r="DU148" i="11"/>
  <c r="DV148" i="11"/>
  <c r="DW148" i="11"/>
  <c r="DX148" i="11"/>
  <c r="DY148" i="11"/>
  <c r="DZ148" i="11"/>
  <c r="EA148" i="11"/>
  <c r="EB148" i="11"/>
  <c r="EC148" i="11"/>
  <c r="ED148" i="11"/>
  <c r="EE148" i="11"/>
  <c r="EF148" i="11"/>
  <c r="EG148" i="11"/>
  <c r="EH148" i="11"/>
  <c r="EI148" i="11"/>
  <c r="EJ148" i="11"/>
  <c r="EK148" i="11"/>
  <c r="EL148" i="11"/>
  <c r="EM148" i="11"/>
  <c r="EN148" i="11"/>
  <c r="EO148" i="11"/>
  <c r="EP148" i="11"/>
  <c r="EQ148" i="11"/>
  <c r="ER148" i="11"/>
  <c r="ES148" i="11"/>
  <c r="ET148" i="11"/>
  <c r="EU148" i="11"/>
  <c r="EV148" i="11"/>
  <c r="EW148" i="11"/>
  <c r="EX148" i="11"/>
  <c r="CB149" i="11"/>
  <c r="CC149" i="11"/>
  <c r="CD149" i="11"/>
  <c r="CE149" i="11"/>
  <c r="CF149" i="11"/>
  <c r="CG149" i="11"/>
  <c r="CH149" i="11"/>
  <c r="CI149" i="11"/>
  <c r="CJ149" i="11"/>
  <c r="CK149" i="11"/>
  <c r="CL149" i="11"/>
  <c r="CM149" i="11"/>
  <c r="CN149" i="11"/>
  <c r="CO149" i="11"/>
  <c r="CP149" i="11"/>
  <c r="CQ149" i="11"/>
  <c r="CR149" i="11"/>
  <c r="CS149" i="11"/>
  <c r="CT149" i="11"/>
  <c r="CU149" i="11"/>
  <c r="CV149" i="11"/>
  <c r="CW149" i="11"/>
  <c r="CX149" i="11"/>
  <c r="CY149" i="11"/>
  <c r="CZ149" i="11"/>
  <c r="DA149" i="11"/>
  <c r="DB149" i="11"/>
  <c r="DC149" i="11"/>
  <c r="DD149" i="11"/>
  <c r="DE149" i="11"/>
  <c r="DF149" i="11"/>
  <c r="DG149" i="11"/>
  <c r="DH149" i="11"/>
  <c r="DI149" i="11"/>
  <c r="DJ149" i="11"/>
  <c r="DK149" i="11"/>
  <c r="DL149" i="11"/>
  <c r="DM149" i="11"/>
  <c r="DN149" i="11"/>
  <c r="DO149" i="11"/>
  <c r="DP149" i="11"/>
  <c r="DQ149" i="11"/>
  <c r="DR149" i="11"/>
  <c r="DS149" i="11"/>
  <c r="DT149" i="11"/>
  <c r="DU149" i="11"/>
  <c r="DV149" i="11"/>
  <c r="DW149" i="11"/>
  <c r="DX149" i="11"/>
  <c r="DY149" i="11"/>
  <c r="DZ149" i="11"/>
  <c r="EA149" i="11"/>
  <c r="EB149" i="11"/>
  <c r="EC149" i="11"/>
  <c r="ED149" i="11"/>
  <c r="EE149" i="11"/>
  <c r="EF149" i="11"/>
  <c r="EG149" i="11"/>
  <c r="EH149" i="11"/>
  <c r="EI149" i="11"/>
  <c r="EJ149" i="11"/>
  <c r="EK149" i="11"/>
  <c r="EL149" i="11"/>
  <c r="EM149" i="11"/>
  <c r="EN149" i="11"/>
  <c r="EO149" i="11"/>
  <c r="EP149" i="11"/>
  <c r="EQ149" i="11"/>
  <c r="ER149" i="11"/>
  <c r="ES149" i="11"/>
  <c r="ET149" i="11"/>
  <c r="EU149" i="11"/>
  <c r="EV149" i="11"/>
  <c r="EW149" i="11"/>
  <c r="EX149" i="11"/>
  <c r="CB150" i="11"/>
  <c r="CC150" i="11"/>
  <c r="CD150" i="11"/>
  <c r="CE150" i="11"/>
  <c r="CF150" i="11"/>
  <c r="CG150" i="11"/>
  <c r="CH150" i="11"/>
  <c r="CI150" i="11"/>
  <c r="CJ150" i="11"/>
  <c r="CK150" i="11"/>
  <c r="CL150" i="11"/>
  <c r="CM150" i="11"/>
  <c r="CN150" i="11"/>
  <c r="CO150" i="11"/>
  <c r="CP150" i="11"/>
  <c r="CQ150" i="11"/>
  <c r="CR150" i="11"/>
  <c r="CS150" i="11"/>
  <c r="CT150" i="11"/>
  <c r="CU150" i="11"/>
  <c r="CV150" i="11"/>
  <c r="CW150" i="11"/>
  <c r="CX150" i="11"/>
  <c r="CY150" i="11"/>
  <c r="CZ150" i="11"/>
  <c r="DA150" i="11"/>
  <c r="DB150" i="11"/>
  <c r="DC150" i="11"/>
  <c r="DD150" i="11"/>
  <c r="DE150" i="11"/>
  <c r="DF150" i="11"/>
  <c r="DG150" i="11"/>
  <c r="DH150" i="11"/>
  <c r="DI150" i="11"/>
  <c r="DJ150" i="11"/>
  <c r="DK150" i="11"/>
  <c r="DL150" i="11"/>
  <c r="DM150" i="11"/>
  <c r="DN150" i="11"/>
  <c r="DO150" i="11"/>
  <c r="DP150" i="11"/>
  <c r="DQ150" i="11"/>
  <c r="DR150" i="11"/>
  <c r="DS150" i="11"/>
  <c r="DT150" i="11"/>
  <c r="DU150" i="11"/>
  <c r="DV150" i="11"/>
  <c r="DW150" i="11"/>
  <c r="DX150" i="11"/>
  <c r="DY150" i="11"/>
  <c r="DZ150" i="11"/>
  <c r="EA150" i="11"/>
  <c r="EB150" i="11"/>
  <c r="EC150" i="11"/>
  <c r="ED150" i="11"/>
  <c r="EE150" i="11"/>
  <c r="EF150" i="11"/>
  <c r="EG150" i="11"/>
  <c r="EH150" i="11"/>
  <c r="EI150" i="11"/>
  <c r="EJ150" i="11"/>
  <c r="EK150" i="11"/>
  <c r="EL150" i="11"/>
  <c r="EM150" i="11"/>
  <c r="EN150" i="11"/>
  <c r="EO150" i="11"/>
  <c r="EP150" i="11"/>
  <c r="EQ150" i="11"/>
  <c r="ER150" i="11"/>
  <c r="ES150" i="11"/>
  <c r="ET150" i="11"/>
  <c r="EU150" i="11"/>
  <c r="EV150" i="11"/>
  <c r="EW150" i="11"/>
  <c r="EX150" i="11"/>
  <c r="CB151" i="11"/>
  <c r="CC151" i="11"/>
  <c r="CD151" i="11"/>
  <c r="CE151" i="11"/>
  <c r="CF151" i="11"/>
  <c r="CG151" i="11"/>
  <c r="CH151" i="11"/>
  <c r="CI151" i="11"/>
  <c r="CJ151" i="11"/>
  <c r="CK151" i="11"/>
  <c r="CL151" i="11"/>
  <c r="CM151" i="11"/>
  <c r="CN151" i="11"/>
  <c r="CO151" i="11"/>
  <c r="CP151" i="11"/>
  <c r="CQ151" i="11"/>
  <c r="CR151" i="11"/>
  <c r="CS151" i="11"/>
  <c r="CT151" i="11"/>
  <c r="CU151" i="11"/>
  <c r="CV151" i="11"/>
  <c r="CW151" i="11"/>
  <c r="CX151" i="11"/>
  <c r="CY151" i="11"/>
  <c r="CZ151" i="11"/>
  <c r="DA151" i="11"/>
  <c r="DB151" i="11"/>
  <c r="DC151" i="11"/>
  <c r="DD151" i="11"/>
  <c r="DE151" i="11"/>
  <c r="DF151" i="11"/>
  <c r="DG151" i="11"/>
  <c r="DH151" i="11"/>
  <c r="DI151" i="11"/>
  <c r="DJ151" i="11"/>
  <c r="DK151" i="11"/>
  <c r="DL151" i="11"/>
  <c r="DM151" i="11"/>
  <c r="DN151" i="11"/>
  <c r="DO151" i="11"/>
  <c r="DP151" i="11"/>
  <c r="DQ151" i="11"/>
  <c r="DR151" i="11"/>
  <c r="DS151" i="11"/>
  <c r="DT151" i="11"/>
  <c r="DU151" i="11"/>
  <c r="DV151" i="11"/>
  <c r="DW151" i="11"/>
  <c r="DX151" i="11"/>
  <c r="DY151" i="11"/>
  <c r="DZ151" i="11"/>
  <c r="EA151" i="11"/>
  <c r="EB151" i="11"/>
  <c r="EC151" i="11"/>
  <c r="ED151" i="11"/>
  <c r="EE151" i="11"/>
  <c r="EF151" i="11"/>
  <c r="EG151" i="11"/>
  <c r="EH151" i="11"/>
  <c r="EI151" i="11"/>
  <c r="EJ151" i="11"/>
  <c r="EK151" i="11"/>
  <c r="EL151" i="11"/>
  <c r="EM151" i="11"/>
  <c r="EN151" i="11"/>
  <c r="EO151" i="11"/>
  <c r="EP151" i="11"/>
  <c r="EQ151" i="11"/>
  <c r="ER151" i="11"/>
  <c r="ES151" i="11"/>
  <c r="ET151" i="11"/>
  <c r="EU151" i="11"/>
  <c r="EV151" i="11"/>
  <c r="EW151" i="11"/>
  <c r="EX151" i="11"/>
  <c r="CB152" i="11"/>
  <c r="CC152" i="11"/>
  <c r="CD152" i="11"/>
  <c r="CE152" i="11"/>
  <c r="CF152" i="11"/>
  <c r="CG152" i="11"/>
  <c r="CH152" i="11"/>
  <c r="CI152" i="11"/>
  <c r="CJ152" i="11"/>
  <c r="CK152" i="11"/>
  <c r="CL152" i="11"/>
  <c r="CM152" i="11"/>
  <c r="CN152" i="11"/>
  <c r="CO152" i="11"/>
  <c r="CP152" i="11"/>
  <c r="CQ152" i="11"/>
  <c r="CR152" i="11"/>
  <c r="CS152" i="11"/>
  <c r="CT152" i="11"/>
  <c r="CU152" i="11"/>
  <c r="CV152" i="11"/>
  <c r="CW152" i="11"/>
  <c r="CX152" i="11"/>
  <c r="CY152" i="11"/>
  <c r="CZ152" i="11"/>
  <c r="DA152" i="11"/>
  <c r="DB152" i="11"/>
  <c r="DC152" i="11"/>
  <c r="DD152" i="11"/>
  <c r="DE152" i="11"/>
  <c r="DF152" i="11"/>
  <c r="DG152" i="11"/>
  <c r="DH152" i="11"/>
  <c r="DI152" i="11"/>
  <c r="DJ152" i="11"/>
  <c r="DK152" i="11"/>
  <c r="DL152" i="11"/>
  <c r="DM152" i="11"/>
  <c r="DN152" i="11"/>
  <c r="DO152" i="11"/>
  <c r="DP152" i="11"/>
  <c r="DQ152" i="11"/>
  <c r="DR152" i="11"/>
  <c r="DS152" i="11"/>
  <c r="DT152" i="11"/>
  <c r="DU152" i="11"/>
  <c r="DV152" i="11"/>
  <c r="DW152" i="11"/>
  <c r="DX152" i="11"/>
  <c r="DY152" i="11"/>
  <c r="DZ152" i="11"/>
  <c r="EA152" i="11"/>
  <c r="EB152" i="11"/>
  <c r="EC152" i="11"/>
  <c r="ED152" i="11"/>
  <c r="EE152" i="11"/>
  <c r="EF152" i="11"/>
  <c r="EG152" i="11"/>
  <c r="EH152" i="11"/>
  <c r="EI152" i="11"/>
  <c r="EJ152" i="11"/>
  <c r="EK152" i="11"/>
  <c r="EL152" i="11"/>
  <c r="EM152" i="11"/>
  <c r="EN152" i="11"/>
  <c r="EO152" i="11"/>
  <c r="EP152" i="11"/>
  <c r="EQ152" i="11"/>
  <c r="ER152" i="11"/>
  <c r="ES152" i="11"/>
  <c r="ET152" i="11"/>
  <c r="EU152" i="11"/>
  <c r="EV152" i="11"/>
  <c r="EW152" i="11"/>
  <c r="EX152" i="11"/>
  <c r="CB153" i="11"/>
  <c r="CC153" i="11"/>
  <c r="CD153" i="11"/>
  <c r="CE153" i="11"/>
  <c r="CF153" i="11"/>
  <c r="CG153" i="11"/>
  <c r="CH153" i="11"/>
  <c r="CI153" i="11"/>
  <c r="CJ153" i="11"/>
  <c r="CK153" i="11"/>
  <c r="CL153" i="11"/>
  <c r="CM153" i="11"/>
  <c r="CN153" i="11"/>
  <c r="CO153" i="11"/>
  <c r="CP153" i="11"/>
  <c r="CQ153" i="11"/>
  <c r="CR153" i="11"/>
  <c r="CS153" i="11"/>
  <c r="CT153" i="11"/>
  <c r="CU153" i="11"/>
  <c r="CV153" i="11"/>
  <c r="CW153" i="11"/>
  <c r="CX153" i="11"/>
  <c r="CY153" i="11"/>
  <c r="CZ153" i="11"/>
  <c r="DA153" i="11"/>
  <c r="DB153" i="11"/>
  <c r="DC153" i="11"/>
  <c r="DD153" i="11"/>
  <c r="DE153" i="11"/>
  <c r="DF153" i="11"/>
  <c r="DG153" i="11"/>
  <c r="DH153" i="11"/>
  <c r="DI153" i="11"/>
  <c r="DJ153" i="11"/>
  <c r="DK153" i="11"/>
  <c r="DL153" i="11"/>
  <c r="DM153" i="11"/>
  <c r="DN153" i="11"/>
  <c r="DO153" i="11"/>
  <c r="DP153" i="11"/>
  <c r="DQ153" i="11"/>
  <c r="DR153" i="11"/>
  <c r="DS153" i="11"/>
  <c r="DT153" i="11"/>
  <c r="DU153" i="11"/>
  <c r="DV153" i="11"/>
  <c r="DW153" i="11"/>
  <c r="DX153" i="11"/>
  <c r="DY153" i="11"/>
  <c r="DZ153" i="11"/>
  <c r="EA153" i="11"/>
  <c r="EB153" i="11"/>
  <c r="EC153" i="11"/>
  <c r="ED153" i="11"/>
  <c r="EE153" i="11"/>
  <c r="EF153" i="11"/>
  <c r="EG153" i="11"/>
  <c r="EH153" i="11"/>
  <c r="EI153" i="11"/>
  <c r="EJ153" i="11"/>
  <c r="EK153" i="11"/>
  <c r="EL153" i="11"/>
  <c r="EM153" i="11"/>
  <c r="EN153" i="11"/>
  <c r="EO153" i="11"/>
  <c r="EP153" i="11"/>
  <c r="EQ153" i="11"/>
  <c r="ER153" i="11"/>
  <c r="ES153" i="11"/>
  <c r="ET153" i="11"/>
  <c r="EU153" i="11"/>
  <c r="EV153" i="11"/>
  <c r="EW153" i="11"/>
  <c r="EX153" i="11"/>
  <c r="CB154" i="11"/>
  <c r="CC154" i="11"/>
  <c r="CD154" i="11"/>
  <c r="CE154" i="11"/>
  <c r="CF154" i="11"/>
  <c r="CG154" i="11"/>
  <c r="CH154" i="11"/>
  <c r="CI154" i="11"/>
  <c r="CJ154" i="11"/>
  <c r="CK154" i="11"/>
  <c r="CL154" i="11"/>
  <c r="CM154" i="11"/>
  <c r="CN154" i="11"/>
  <c r="CO154" i="11"/>
  <c r="CP154" i="11"/>
  <c r="CQ154" i="11"/>
  <c r="CR154" i="11"/>
  <c r="CS154" i="11"/>
  <c r="CT154" i="11"/>
  <c r="CU154" i="11"/>
  <c r="CV154" i="11"/>
  <c r="CW154" i="11"/>
  <c r="CX154" i="11"/>
  <c r="CY154" i="11"/>
  <c r="CZ154" i="11"/>
  <c r="DA154" i="11"/>
  <c r="DB154" i="11"/>
  <c r="DC154" i="11"/>
  <c r="DD154" i="11"/>
  <c r="DE154" i="11"/>
  <c r="DF154" i="11"/>
  <c r="DG154" i="11"/>
  <c r="DH154" i="11"/>
  <c r="DI154" i="11"/>
  <c r="DJ154" i="11"/>
  <c r="DK154" i="11"/>
  <c r="DL154" i="11"/>
  <c r="DM154" i="11"/>
  <c r="DN154" i="11"/>
  <c r="DO154" i="11"/>
  <c r="DP154" i="11"/>
  <c r="DQ154" i="11"/>
  <c r="DR154" i="11"/>
  <c r="DS154" i="11"/>
  <c r="DT154" i="11"/>
  <c r="DU154" i="11"/>
  <c r="DV154" i="11"/>
  <c r="DW154" i="11"/>
  <c r="DX154" i="11"/>
  <c r="DY154" i="11"/>
  <c r="DZ154" i="11"/>
  <c r="EA154" i="11"/>
  <c r="EB154" i="11"/>
  <c r="EC154" i="11"/>
  <c r="ED154" i="11"/>
  <c r="EE154" i="11"/>
  <c r="EF154" i="11"/>
  <c r="EG154" i="11"/>
  <c r="EH154" i="11"/>
  <c r="EI154" i="11"/>
  <c r="EJ154" i="11"/>
  <c r="EK154" i="11"/>
  <c r="EL154" i="11"/>
  <c r="EM154" i="11"/>
  <c r="EN154" i="11"/>
  <c r="EO154" i="11"/>
  <c r="EP154" i="11"/>
  <c r="EQ154" i="11"/>
  <c r="ER154" i="11"/>
  <c r="ES154" i="11"/>
  <c r="ET154" i="11"/>
  <c r="EU154" i="11"/>
  <c r="EV154" i="11"/>
  <c r="EW154" i="11"/>
  <c r="EX154" i="11"/>
  <c r="CB155" i="11"/>
  <c r="CC155" i="11"/>
  <c r="CD155" i="11"/>
  <c r="CE155" i="11"/>
  <c r="CF155" i="11"/>
  <c r="CG155" i="11"/>
  <c r="CH155" i="11"/>
  <c r="CI155" i="11"/>
  <c r="CJ155" i="11"/>
  <c r="CK155" i="11"/>
  <c r="CL155" i="11"/>
  <c r="CM155" i="11"/>
  <c r="CN155" i="11"/>
  <c r="CO155" i="11"/>
  <c r="CP155" i="11"/>
  <c r="CQ155" i="11"/>
  <c r="CR155" i="11"/>
  <c r="CS155" i="11"/>
  <c r="CT155" i="11"/>
  <c r="CU155" i="11"/>
  <c r="CV155" i="11"/>
  <c r="CW155" i="11"/>
  <c r="CX155" i="11"/>
  <c r="CY155" i="11"/>
  <c r="CZ155" i="11"/>
  <c r="DA155" i="11"/>
  <c r="DB155" i="11"/>
  <c r="DC155" i="11"/>
  <c r="DD155" i="11"/>
  <c r="DE155" i="11"/>
  <c r="DF155" i="11"/>
  <c r="DG155" i="11"/>
  <c r="DH155" i="11"/>
  <c r="DI155" i="11"/>
  <c r="DJ155" i="11"/>
  <c r="DK155" i="11"/>
  <c r="DL155" i="11"/>
  <c r="DM155" i="11"/>
  <c r="DN155" i="11"/>
  <c r="DO155" i="11"/>
  <c r="DP155" i="11"/>
  <c r="DQ155" i="11"/>
  <c r="DR155" i="11"/>
  <c r="DS155" i="11"/>
  <c r="DT155" i="11"/>
  <c r="DU155" i="11"/>
  <c r="DV155" i="11"/>
  <c r="DW155" i="11"/>
  <c r="DX155" i="11"/>
  <c r="DY155" i="11"/>
  <c r="DZ155" i="11"/>
  <c r="EA155" i="11"/>
  <c r="EB155" i="11"/>
  <c r="EC155" i="11"/>
  <c r="ED155" i="11"/>
  <c r="EE155" i="11"/>
  <c r="EF155" i="11"/>
  <c r="EG155" i="11"/>
  <c r="EH155" i="11"/>
  <c r="EI155" i="11"/>
  <c r="EJ155" i="11"/>
  <c r="EK155" i="11"/>
  <c r="EL155" i="11"/>
  <c r="EM155" i="11"/>
  <c r="EN155" i="11"/>
  <c r="EO155" i="11"/>
  <c r="EP155" i="11"/>
  <c r="EQ155" i="11"/>
  <c r="ER155" i="11"/>
  <c r="ES155" i="11"/>
  <c r="ET155" i="11"/>
  <c r="EU155" i="11"/>
  <c r="EV155" i="11"/>
  <c r="EW155" i="11"/>
  <c r="EX155" i="11"/>
  <c r="CB156" i="11"/>
  <c r="CC156" i="11"/>
  <c r="CD156" i="11"/>
  <c r="CE156" i="11"/>
  <c r="CF156" i="11"/>
  <c r="CG156" i="11"/>
  <c r="CH156" i="11"/>
  <c r="CI156" i="11"/>
  <c r="CJ156" i="11"/>
  <c r="CK156" i="11"/>
  <c r="CL156" i="11"/>
  <c r="CM156" i="11"/>
  <c r="CN156" i="11"/>
  <c r="CO156" i="11"/>
  <c r="CP156" i="11"/>
  <c r="CQ156" i="11"/>
  <c r="CR156" i="11"/>
  <c r="CS156" i="11"/>
  <c r="CT156" i="11"/>
  <c r="CU156" i="11"/>
  <c r="CV156" i="11"/>
  <c r="CW156" i="11"/>
  <c r="CX156" i="11"/>
  <c r="CY156" i="11"/>
  <c r="CZ156" i="11"/>
  <c r="DA156" i="11"/>
  <c r="DB156" i="11"/>
  <c r="DC156" i="11"/>
  <c r="DD156" i="11"/>
  <c r="DE156" i="11"/>
  <c r="DF156" i="11"/>
  <c r="DG156" i="11"/>
  <c r="DH156" i="11"/>
  <c r="DI156" i="11"/>
  <c r="DJ156" i="11"/>
  <c r="DK156" i="11"/>
  <c r="DL156" i="11"/>
  <c r="DM156" i="11"/>
  <c r="DN156" i="11"/>
  <c r="DO156" i="11"/>
  <c r="DP156" i="11"/>
  <c r="DQ156" i="11"/>
  <c r="DR156" i="11"/>
  <c r="DS156" i="11"/>
  <c r="DT156" i="11"/>
  <c r="DU156" i="11"/>
  <c r="DV156" i="11"/>
  <c r="DW156" i="11"/>
  <c r="DX156" i="11"/>
  <c r="DY156" i="11"/>
  <c r="DZ156" i="11"/>
  <c r="EA156" i="11"/>
  <c r="EB156" i="11"/>
  <c r="EC156" i="11"/>
  <c r="ED156" i="11"/>
  <c r="EE156" i="11"/>
  <c r="EF156" i="11"/>
  <c r="EG156" i="11"/>
  <c r="EH156" i="11"/>
  <c r="EI156" i="11"/>
  <c r="EJ156" i="11"/>
  <c r="EK156" i="11"/>
  <c r="EL156" i="11"/>
  <c r="EM156" i="11"/>
  <c r="EN156" i="11"/>
  <c r="EO156" i="11"/>
  <c r="EP156" i="11"/>
  <c r="EQ156" i="11"/>
  <c r="ER156" i="11"/>
  <c r="ES156" i="11"/>
  <c r="ET156" i="11"/>
  <c r="EU156" i="11"/>
  <c r="EV156" i="11"/>
  <c r="EW156" i="11"/>
  <c r="EX156" i="11"/>
  <c r="CB157" i="11"/>
  <c r="CC157" i="11"/>
  <c r="CD157" i="11"/>
  <c r="CE157" i="11"/>
  <c r="CF157" i="11"/>
  <c r="CG157" i="11"/>
  <c r="CH157" i="11"/>
  <c r="CI157" i="11"/>
  <c r="CJ157" i="11"/>
  <c r="CK157" i="11"/>
  <c r="CL157" i="11"/>
  <c r="CM157" i="11"/>
  <c r="CN157" i="11"/>
  <c r="CO157" i="11"/>
  <c r="CP157" i="11"/>
  <c r="CQ157" i="11"/>
  <c r="CR157" i="11"/>
  <c r="CS157" i="11"/>
  <c r="CT157" i="11"/>
  <c r="CU157" i="11"/>
  <c r="CV157" i="11"/>
  <c r="CW157" i="11"/>
  <c r="CX157" i="11"/>
  <c r="CY157" i="11"/>
  <c r="CZ157" i="11"/>
  <c r="DA157" i="11"/>
  <c r="DB157" i="11"/>
  <c r="DC157" i="11"/>
  <c r="DD157" i="11"/>
  <c r="DE157" i="11"/>
  <c r="DF157" i="11"/>
  <c r="DG157" i="11"/>
  <c r="DH157" i="11"/>
  <c r="DI157" i="11"/>
  <c r="DJ157" i="11"/>
  <c r="DK157" i="11"/>
  <c r="DL157" i="11"/>
  <c r="DM157" i="11"/>
  <c r="DN157" i="11"/>
  <c r="DO157" i="11"/>
  <c r="DP157" i="11"/>
  <c r="DQ157" i="11"/>
  <c r="DR157" i="11"/>
  <c r="DS157" i="11"/>
  <c r="DT157" i="11"/>
  <c r="DU157" i="11"/>
  <c r="DV157" i="11"/>
  <c r="DW157" i="11"/>
  <c r="DX157" i="11"/>
  <c r="DY157" i="11"/>
  <c r="DZ157" i="11"/>
  <c r="EA157" i="11"/>
  <c r="EB157" i="11"/>
  <c r="EC157" i="11"/>
  <c r="ED157" i="11"/>
  <c r="EE157" i="11"/>
  <c r="EF157" i="11"/>
  <c r="EG157" i="11"/>
  <c r="EH157" i="11"/>
  <c r="EI157" i="11"/>
  <c r="EJ157" i="11"/>
  <c r="EK157" i="11"/>
  <c r="EL157" i="11"/>
  <c r="EM157" i="11"/>
  <c r="EN157" i="11"/>
  <c r="EO157" i="11"/>
  <c r="EP157" i="11"/>
  <c r="EQ157" i="11"/>
  <c r="ER157" i="11"/>
  <c r="ES157" i="11"/>
  <c r="ET157" i="11"/>
  <c r="EU157" i="11"/>
  <c r="EV157" i="11"/>
  <c r="EW157" i="11"/>
  <c r="EX157" i="11"/>
  <c r="CB158" i="11"/>
  <c r="CC158" i="11"/>
  <c r="CD158" i="11"/>
  <c r="CE158" i="11"/>
  <c r="CF158" i="11"/>
  <c r="CG158" i="11"/>
  <c r="CH158" i="11"/>
  <c r="CI158" i="11"/>
  <c r="CJ158" i="11"/>
  <c r="CK158" i="11"/>
  <c r="CL158" i="11"/>
  <c r="CM158" i="11"/>
  <c r="CN158" i="11"/>
  <c r="CO158" i="11"/>
  <c r="CP158" i="11"/>
  <c r="CQ158" i="11"/>
  <c r="CR158" i="11"/>
  <c r="CS158" i="11"/>
  <c r="CT158" i="11"/>
  <c r="CU158" i="11"/>
  <c r="CV158" i="11"/>
  <c r="CW158" i="11"/>
  <c r="CX158" i="11"/>
  <c r="CY158" i="11"/>
  <c r="CZ158" i="11"/>
  <c r="DA158" i="11"/>
  <c r="DB158" i="11"/>
  <c r="DC158" i="11"/>
  <c r="DD158" i="11"/>
  <c r="DE158" i="11"/>
  <c r="DF158" i="11"/>
  <c r="DG158" i="11"/>
  <c r="DH158" i="11"/>
  <c r="DI158" i="11"/>
  <c r="DJ158" i="11"/>
  <c r="DK158" i="11"/>
  <c r="DL158" i="11"/>
  <c r="DM158" i="11"/>
  <c r="DN158" i="11"/>
  <c r="DO158" i="11"/>
  <c r="DP158" i="11"/>
  <c r="DQ158" i="11"/>
  <c r="DR158" i="11"/>
  <c r="DS158" i="11"/>
  <c r="DT158" i="11"/>
  <c r="DU158" i="11"/>
  <c r="DV158" i="11"/>
  <c r="DW158" i="11"/>
  <c r="DX158" i="11"/>
  <c r="DY158" i="11"/>
  <c r="DZ158" i="11"/>
  <c r="EA158" i="11"/>
  <c r="EB158" i="11"/>
  <c r="EC158" i="11"/>
  <c r="ED158" i="11"/>
  <c r="EE158" i="11"/>
  <c r="EF158" i="11"/>
  <c r="EG158" i="11"/>
  <c r="EH158" i="11"/>
  <c r="EI158" i="11"/>
  <c r="EJ158" i="11"/>
  <c r="EK158" i="11"/>
  <c r="EL158" i="11"/>
  <c r="EM158" i="11"/>
  <c r="EN158" i="11"/>
  <c r="EO158" i="11"/>
  <c r="EP158" i="11"/>
  <c r="EQ158" i="11"/>
  <c r="ER158" i="11"/>
  <c r="ES158" i="11"/>
  <c r="ET158" i="11"/>
  <c r="EU158" i="11"/>
  <c r="EV158" i="11"/>
  <c r="EW158" i="11"/>
  <c r="EX158" i="11"/>
  <c r="CB159" i="11"/>
  <c r="CC159" i="11"/>
  <c r="CD159" i="11"/>
  <c r="CE159" i="11"/>
  <c r="CF159" i="11"/>
  <c r="CG159" i="11"/>
  <c r="CH159" i="11"/>
  <c r="CI159" i="11"/>
  <c r="CJ159" i="11"/>
  <c r="CK159" i="11"/>
  <c r="CL159" i="11"/>
  <c r="CM159" i="11"/>
  <c r="CN159" i="11"/>
  <c r="CO159" i="11"/>
  <c r="CP159" i="11"/>
  <c r="CQ159" i="11"/>
  <c r="CR159" i="11"/>
  <c r="CS159" i="11"/>
  <c r="CT159" i="11"/>
  <c r="CU159" i="11"/>
  <c r="CV159" i="11"/>
  <c r="CW159" i="11"/>
  <c r="CX159" i="11"/>
  <c r="CY159" i="11"/>
  <c r="CZ159" i="11"/>
  <c r="DA159" i="11"/>
  <c r="DB159" i="11"/>
  <c r="DC159" i="11"/>
  <c r="DD159" i="11"/>
  <c r="DE159" i="11"/>
  <c r="DF159" i="11"/>
  <c r="DG159" i="11"/>
  <c r="DH159" i="11"/>
  <c r="DI159" i="11"/>
  <c r="DJ159" i="11"/>
  <c r="DK159" i="11"/>
  <c r="DL159" i="11"/>
  <c r="DM159" i="11"/>
  <c r="DN159" i="11"/>
  <c r="DO159" i="11"/>
  <c r="DP159" i="11"/>
  <c r="DQ159" i="11"/>
  <c r="DR159" i="11"/>
  <c r="DS159" i="11"/>
  <c r="DT159" i="11"/>
  <c r="DU159" i="11"/>
  <c r="DV159" i="11"/>
  <c r="DW159" i="11"/>
  <c r="DX159" i="11"/>
  <c r="DY159" i="11"/>
  <c r="DZ159" i="11"/>
  <c r="EA159" i="11"/>
  <c r="EB159" i="11"/>
  <c r="EC159" i="11"/>
  <c r="ED159" i="11"/>
  <c r="EE159" i="11"/>
  <c r="EF159" i="11"/>
  <c r="EG159" i="11"/>
  <c r="EH159" i="11"/>
  <c r="EI159" i="11"/>
  <c r="EJ159" i="11"/>
  <c r="EK159" i="11"/>
  <c r="EL159" i="11"/>
  <c r="EM159" i="11"/>
  <c r="EN159" i="11"/>
  <c r="EO159" i="11"/>
  <c r="EP159" i="11"/>
  <c r="EQ159" i="11"/>
  <c r="ER159" i="11"/>
  <c r="ES159" i="11"/>
  <c r="ET159" i="11"/>
  <c r="EU159" i="11"/>
  <c r="EV159" i="11"/>
  <c r="EW159" i="11"/>
  <c r="EX159" i="11"/>
  <c r="CB160" i="11"/>
  <c r="CC160" i="11"/>
  <c r="CD160" i="11"/>
  <c r="CE160" i="11"/>
  <c r="CF160" i="11"/>
  <c r="CG160" i="11"/>
  <c r="CH160" i="11"/>
  <c r="CI160" i="11"/>
  <c r="CJ160" i="11"/>
  <c r="CK160" i="11"/>
  <c r="CL160" i="11"/>
  <c r="CM160" i="11"/>
  <c r="CN160" i="11"/>
  <c r="CO160" i="11"/>
  <c r="CP160" i="11"/>
  <c r="CQ160" i="11"/>
  <c r="CR160" i="11"/>
  <c r="CS160" i="11"/>
  <c r="CT160" i="11"/>
  <c r="CU160" i="11"/>
  <c r="CV160" i="11"/>
  <c r="CW160" i="11"/>
  <c r="CX160" i="11"/>
  <c r="CY160" i="11"/>
  <c r="CZ160" i="11"/>
  <c r="DA160" i="11"/>
  <c r="DB160" i="11"/>
  <c r="DC160" i="11"/>
  <c r="DD160" i="11"/>
  <c r="DE160" i="11"/>
  <c r="DF160" i="11"/>
  <c r="DG160" i="11"/>
  <c r="DH160" i="11"/>
  <c r="DI160" i="11"/>
  <c r="DJ160" i="11"/>
  <c r="DK160" i="11"/>
  <c r="DL160" i="11"/>
  <c r="DM160" i="11"/>
  <c r="DN160" i="11"/>
  <c r="DO160" i="11"/>
  <c r="DP160" i="11"/>
  <c r="DQ160" i="11"/>
  <c r="DR160" i="11"/>
  <c r="DS160" i="11"/>
  <c r="DT160" i="11"/>
  <c r="DU160" i="11"/>
  <c r="DV160" i="11"/>
  <c r="DW160" i="11"/>
  <c r="DX160" i="11"/>
  <c r="DY160" i="11"/>
  <c r="DZ160" i="11"/>
  <c r="EA160" i="11"/>
  <c r="EB160" i="11"/>
  <c r="EC160" i="11"/>
  <c r="ED160" i="11"/>
  <c r="EE160" i="11"/>
  <c r="EF160" i="11"/>
  <c r="EG160" i="11"/>
  <c r="EH160" i="11"/>
  <c r="EI160" i="11"/>
  <c r="EJ160" i="11"/>
  <c r="EK160" i="11"/>
  <c r="EL160" i="11"/>
  <c r="EM160" i="11"/>
  <c r="EN160" i="11"/>
  <c r="EO160" i="11"/>
  <c r="EP160" i="11"/>
  <c r="EQ160" i="11"/>
  <c r="ER160" i="11"/>
  <c r="ES160" i="11"/>
  <c r="ET160" i="11"/>
  <c r="EU160" i="11"/>
  <c r="EV160" i="11"/>
  <c r="EW160" i="11"/>
  <c r="EX160" i="11"/>
  <c r="CB161" i="11"/>
  <c r="CC161" i="11"/>
  <c r="CD161" i="11"/>
  <c r="CE161" i="11"/>
  <c r="CF161" i="11"/>
  <c r="CG161" i="11"/>
  <c r="CH161" i="11"/>
  <c r="CI161" i="11"/>
  <c r="CJ161" i="11"/>
  <c r="CK161" i="11"/>
  <c r="CL161" i="11"/>
  <c r="CM161" i="11"/>
  <c r="CN161" i="11"/>
  <c r="CO161" i="11"/>
  <c r="CP161" i="11"/>
  <c r="CQ161" i="11"/>
  <c r="CR161" i="11"/>
  <c r="CS161" i="11"/>
  <c r="CT161" i="11"/>
  <c r="CU161" i="11"/>
  <c r="CV161" i="11"/>
  <c r="CW161" i="11"/>
  <c r="CX161" i="11"/>
  <c r="CY161" i="11"/>
  <c r="CZ161" i="11"/>
  <c r="DA161" i="11"/>
  <c r="DB161" i="11"/>
  <c r="DC161" i="11"/>
  <c r="DD161" i="11"/>
  <c r="DE161" i="11"/>
  <c r="DF161" i="11"/>
  <c r="DG161" i="11"/>
  <c r="DH161" i="11"/>
  <c r="DI161" i="11"/>
  <c r="DJ161" i="11"/>
  <c r="DK161" i="11"/>
  <c r="DL161" i="11"/>
  <c r="DM161" i="11"/>
  <c r="DN161" i="11"/>
  <c r="DO161" i="11"/>
  <c r="DP161" i="11"/>
  <c r="DQ161" i="11"/>
  <c r="DR161" i="11"/>
  <c r="DS161" i="11"/>
  <c r="DT161" i="11"/>
  <c r="DU161" i="11"/>
  <c r="DV161" i="11"/>
  <c r="DW161" i="11"/>
  <c r="DX161" i="11"/>
  <c r="DY161" i="11"/>
  <c r="DZ161" i="11"/>
  <c r="EA161" i="11"/>
  <c r="EB161" i="11"/>
  <c r="EC161" i="11"/>
  <c r="ED161" i="11"/>
  <c r="EE161" i="11"/>
  <c r="EF161" i="11"/>
  <c r="EG161" i="11"/>
  <c r="EH161" i="11"/>
  <c r="EI161" i="11"/>
  <c r="EJ161" i="11"/>
  <c r="EK161" i="11"/>
  <c r="EL161" i="11"/>
  <c r="EM161" i="11"/>
  <c r="EN161" i="11"/>
  <c r="EO161" i="11"/>
  <c r="EP161" i="11"/>
  <c r="EQ161" i="11"/>
  <c r="ER161" i="11"/>
  <c r="ES161" i="11"/>
  <c r="ET161" i="11"/>
  <c r="EU161" i="11"/>
  <c r="EV161" i="11"/>
  <c r="EW161" i="11"/>
  <c r="EX161" i="11"/>
  <c r="CB162" i="11"/>
  <c r="CC162" i="11"/>
  <c r="CD162" i="11"/>
  <c r="CE162" i="11"/>
  <c r="CF162" i="11"/>
  <c r="CG162" i="11"/>
  <c r="CH162" i="11"/>
  <c r="CI162" i="11"/>
  <c r="CJ162" i="11"/>
  <c r="CK162" i="11"/>
  <c r="CL162" i="11"/>
  <c r="CM162" i="11"/>
  <c r="CN162" i="11"/>
  <c r="CO162" i="11"/>
  <c r="CP162" i="11"/>
  <c r="CQ162" i="11"/>
  <c r="CR162" i="11"/>
  <c r="CS162" i="11"/>
  <c r="CT162" i="11"/>
  <c r="CU162" i="11"/>
  <c r="CV162" i="11"/>
  <c r="CW162" i="11"/>
  <c r="CX162" i="11"/>
  <c r="CY162" i="11"/>
  <c r="CZ162" i="11"/>
  <c r="DA162" i="11"/>
  <c r="DB162" i="11"/>
  <c r="DC162" i="11"/>
  <c r="DD162" i="11"/>
  <c r="DE162" i="11"/>
  <c r="DF162" i="11"/>
  <c r="DG162" i="11"/>
  <c r="DH162" i="11"/>
  <c r="DI162" i="11"/>
  <c r="DJ162" i="11"/>
  <c r="DK162" i="11"/>
  <c r="DL162" i="11"/>
  <c r="DM162" i="11"/>
  <c r="DN162" i="11"/>
  <c r="DO162" i="11"/>
  <c r="DP162" i="11"/>
  <c r="DQ162" i="11"/>
  <c r="DR162" i="11"/>
  <c r="DS162" i="11"/>
  <c r="DT162" i="11"/>
  <c r="DU162" i="11"/>
  <c r="DV162" i="11"/>
  <c r="DW162" i="11"/>
  <c r="DX162" i="11"/>
  <c r="DY162" i="11"/>
  <c r="DZ162" i="11"/>
  <c r="EA162" i="11"/>
  <c r="EB162" i="11"/>
  <c r="EC162" i="11"/>
  <c r="ED162" i="11"/>
  <c r="EE162" i="11"/>
  <c r="EF162" i="11"/>
  <c r="EG162" i="11"/>
  <c r="EH162" i="11"/>
  <c r="EI162" i="11"/>
  <c r="EJ162" i="11"/>
  <c r="EK162" i="11"/>
  <c r="EL162" i="11"/>
  <c r="EM162" i="11"/>
  <c r="EN162" i="11"/>
  <c r="EO162" i="11"/>
  <c r="EP162" i="11"/>
  <c r="EQ162" i="11"/>
  <c r="ER162" i="11"/>
  <c r="ES162" i="11"/>
  <c r="ET162" i="11"/>
  <c r="EU162" i="11"/>
  <c r="EV162" i="11"/>
  <c r="EW162" i="11"/>
  <c r="EX162" i="11"/>
  <c r="CB163" i="11"/>
  <c r="CC163" i="11"/>
  <c r="CD163" i="11"/>
  <c r="CE163" i="11"/>
  <c r="CF163" i="11"/>
  <c r="CG163" i="11"/>
  <c r="CH163" i="11"/>
  <c r="CI163" i="11"/>
  <c r="CJ163" i="11"/>
  <c r="CK163" i="11"/>
  <c r="CL163" i="11"/>
  <c r="CM163" i="11"/>
  <c r="CN163" i="11"/>
  <c r="CO163" i="11"/>
  <c r="CP163" i="11"/>
  <c r="CQ163" i="11"/>
  <c r="CR163" i="11"/>
  <c r="CS163" i="11"/>
  <c r="CT163" i="11"/>
  <c r="CU163" i="11"/>
  <c r="CV163" i="11"/>
  <c r="CW163" i="11"/>
  <c r="CX163" i="11"/>
  <c r="CY163" i="11"/>
  <c r="CZ163" i="11"/>
  <c r="DA163" i="11"/>
  <c r="DB163" i="11"/>
  <c r="DC163" i="11"/>
  <c r="DD163" i="11"/>
  <c r="DE163" i="11"/>
  <c r="DF163" i="11"/>
  <c r="DG163" i="11"/>
  <c r="DH163" i="11"/>
  <c r="DI163" i="11"/>
  <c r="DJ163" i="11"/>
  <c r="DK163" i="11"/>
  <c r="DL163" i="11"/>
  <c r="DM163" i="11"/>
  <c r="DN163" i="11"/>
  <c r="DO163" i="11"/>
  <c r="DP163" i="11"/>
  <c r="DQ163" i="11"/>
  <c r="DR163" i="11"/>
  <c r="DS163" i="11"/>
  <c r="DT163" i="11"/>
  <c r="DU163" i="11"/>
  <c r="DV163" i="11"/>
  <c r="DW163" i="11"/>
  <c r="DX163" i="11"/>
  <c r="DY163" i="11"/>
  <c r="DZ163" i="11"/>
  <c r="EA163" i="11"/>
  <c r="EB163" i="11"/>
  <c r="EC163" i="11"/>
  <c r="ED163" i="11"/>
  <c r="EE163" i="11"/>
  <c r="EF163" i="11"/>
  <c r="EG163" i="11"/>
  <c r="EH163" i="11"/>
  <c r="EI163" i="11"/>
  <c r="EJ163" i="11"/>
  <c r="EK163" i="11"/>
  <c r="EL163" i="11"/>
  <c r="EM163" i="11"/>
  <c r="EN163" i="11"/>
  <c r="EO163" i="11"/>
  <c r="EP163" i="11"/>
  <c r="EQ163" i="11"/>
  <c r="ER163" i="11"/>
  <c r="ES163" i="11"/>
  <c r="ET163" i="11"/>
  <c r="EU163" i="11"/>
  <c r="EV163" i="11"/>
  <c r="EW163" i="11"/>
  <c r="EX163" i="11"/>
  <c r="CB164" i="11"/>
  <c r="CC164" i="11"/>
  <c r="CD164" i="11"/>
  <c r="CE164" i="11"/>
  <c r="CF164" i="11"/>
  <c r="CG164" i="11"/>
  <c r="CH164" i="11"/>
  <c r="CI164" i="11"/>
  <c r="CJ164" i="11"/>
  <c r="CK164" i="11"/>
  <c r="CL164" i="11"/>
  <c r="CM164" i="11"/>
  <c r="CN164" i="11"/>
  <c r="CO164" i="11"/>
  <c r="CP164" i="11"/>
  <c r="CQ164" i="11"/>
  <c r="CR164" i="11"/>
  <c r="CS164" i="11"/>
  <c r="CT164" i="11"/>
  <c r="CU164" i="11"/>
  <c r="CV164" i="11"/>
  <c r="CW164" i="11"/>
  <c r="CX164" i="11"/>
  <c r="CY164" i="11"/>
  <c r="CZ164" i="11"/>
  <c r="DA164" i="11"/>
  <c r="DB164" i="11"/>
  <c r="DC164" i="11"/>
  <c r="DD164" i="11"/>
  <c r="DE164" i="11"/>
  <c r="DF164" i="11"/>
  <c r="DG164" i="11"/>
  <c r="DH164" i="11"/>
  <c r="DI164" i="11"/>
  <c r="DJ164" i="11"/>
  <c r="DK164" i="11"/>
  <c r="DL164" i="11"/>
  <c r="DM164" i="11"/>
  <c r="DN164" i="11"/>
  <c r="DO164" i="11"/>
  <c r="DP164" i="11"/>
  <c r="DQ164" i="11"/>
  <c r="DR164" i="11"/>
  <c r="DS164" i="11"/>
  <c r="DT164" i="11"/>
  <c r="DU164" i="11"/>
  <c r="DV164" i="11"/>
  <c r="DW164" i="11"/>
  <c r="DX164" i="11"/>
  <c r="DY164" i="11"/>
  <c r="DZ164" i="11"/>
  <c r="EA164" i="11"/>
  <c r="EB164" i="11"/>
  <c r="EC164" i="11"/>
  <c r="ED164" i="11"/>
  <c r="EE164" i="11"/>
  <c r="EF164" i="11"/>
  <c r="EG164" i="11"/>
  <c r="EH164" i="11"/>
  <c r="EI164" i="11"/>
  <c r="EJ164" i="11"/>
  <c r="EK164" i="11"/>
  <c r="EL164" i="11"/>
  <c r="EM164" i="11"/>
  <c r="EN164" i="11"/>
  <c r="EO164" i="11"/>
  <c r="EP164" i="11"/>
  <c r="EQ164" i="11"/>
  <c r="ER164" i="11"/>
  <c r="ES164" i="11"/>
  <c r="ET164" i="11"/>
  <c r="EU164" i="11"/>
  <c r="EV164" i="11"/>
  <c r="EW164" i="11"/>
  <c r="EX164" i="11"/>
  <c r="CB165" i="11"/>
  <c r="CC165" i="11"/>
  <c r="CD165" i="11"/>
  <c r="CE165" i="11"/>
  <c r="CF165" i="11"/>
  <c r="CG165" i="11"/>
  <c r="CH165" i="11"/>
  <c r="CI165" i="11"/>
  <c r="CJ165" i="11"/>
  <c r="CK165" i="11"/>
  <c r="CL165" i="11"/>
  <c r="CM165" i="11"/>
  <c r="CN165" i="11"/>
  <c r="CO165" i="11"/>
  <c r="CP165" i="11"/>
  <c r="CQ165" i="11"/>
  <c r="CR165" i="11"/>
  <c r="CS165" i="11"/>
  <c r="CT165" i="11"/>
  <c r="CU165" i="11"/>
  <c r="CV165" i="11"/>
  <c r="CW165" i="11"/>
  <c r="CX165" i="11"/>
  <c r="CY165" i="11"/>
  <c r="CZ165" i="11"/>
  <c r="DA165" i="11"/>
  <c r="DB165" i="11"/>
  <c r="DC165" i="11"/>
  <c r="DD165" i="11"/>
  <c r="DE165" i="11"/>
  <c r="DF165" i="11"/>
  <c r="DG165" i="11"/>
  <c r="DH165" i="11"/>
  <c r="DI165" i="11"/>
  <c r="DJ165" i="11"/>
  <c r="DK165" i="11"/>
  <c r="DL165" i="11"/>
  <c r="DM165" i="11"/>
  <c r="DN165" i="11"/>
  <c r="DO165" i="11"/>
  <c r="DP165" i="11"/>
  <c r="DQ165" i="11"/>
  <c r="DR165" i="11"/>
  <c r="DS165" i="11"/>
  <c r="DT165" i="11"/>
  <c r="DU165" i="11"/>
  <c r="DV165" i="11"/>
  <c r="DW165" i="11"/>
  <c r="DX165" i="11"/>
  <c r="DY165" i="11"/>
  <c r="DZ165" i="11"/>
  <c r="EA165" i="11"/>
  <c r="EB165" i="11"/>
  <c r="EC165" i="11"/>
  <c r="ED165" i="11"/>
  <c r="EE165" i="11"/>
  <c r="EF165" i="11"/>
  <c r="EG165" i="11"/>
  <c r="EH165" i="11"/>
  <c r="EI165" i="11"/>
  <c r="EJ165" i="11"/>
  <c r="EK165" i="11"/>
  <c r="EL165" i="11"/>
  <c r="EM165" i="11"/>
  <c r="EN165" i="11"/>
  <c r="EO165" i="11"/>
  <c r="EP165" i="11"/>
  <c r="EQ165" i="11"/>
  <c r="ER165" i="11"/>
  <c r="ES165" i="11"/>
  <c r="ET165" i="11"/>
  <c r="EU165" i="11"/>
  <c r="EV165" i="11"/>
  <c r="EW165" i="11"/>
  <c r="EX165" i="11"/>
  <c r="CB166" i="11"/>
  <c r="CC166" i="11"/>
  <c r="CD166" i="11"/>
  <c r="CE166" i="11"/>
  <c r="CF166" i="11"/>
  <c r="CG166" i="11"/>
  <c r="CH166" i="11"/>
  <c r="CI166" i="11"/>
  <c r="CJ166" i="11"/>
  <c r="CK166" i="11"/>
  <c r="CL166" i="11"/>
  <c r="CM166" i="11"/>
  <c r="CN166" i="11"/>
  <c r="CO166" i="11"/>
  <c r="CP166" i="11"/>
  <c r="CQ166" i="11"/>
  <c r="CR166" i="11"/>
  <c r="CS166" i="11"/>
  <c r="CT166" i="11"/>
  <c r="CU166" i="11"/>
  <c r="CV166" i="11"/>
  <c r="CW166" i="11"/>
  <c r="CX166" i="11"/>
  <c r="CY166" i="11"/>
  <c r="CZ166" i="11"/>
  <c r="DA166" i="11"/>
  <c r="DB166" i="11"/>
  <c r="DC166" i="11"/>
  <c r="DD166" i="11"/>
  <c r="DE166" i="11"/>
  <c r="DF166" i="11"/>
  <c r="DG166" i="11"/>
  <c r="DH166" i="11"/>
  <c r="DI166" i="11"/>
  <c r="DJ166" i="11"/>
  <c r="DK166" i="11"/>
  <c r="DL166" i="11"/>
  <c r="DM166" i="11"/>
  <c r="DN166" i="11"/>
  <c r="DO166" i="11"/>
  <c r="DP166" i="11"/>
  <c r="DQ166" i="11"/>
  <c r="DR166" i="11"/>
  <c r="DS166" i="11"/>
  <c r="DT166" i="11"/>
  <c r="DU166" i="11"/>
  <c r="DV166" i="11"/>
  <c r="DW166" i="11"/>
  <c r="DX166" i="11"/>
  <c r="DY166" i="11"/>
  <c r="DZ166" i="11"/>
  <c r="EA166" i="11"/>
  <c r="EB166" i="11"/>
  <c r="EC166" i="11"/>
  <c r="ED166" i="11"/>
  <c r="EE166" i="11"/>
  <c r="EF166" i="11"/>
  <c r="EG166" i="11"/>
  <c r="EH166" i="11"/>
  <c r="EI166" i="11"/>
  <c r="EJ166" i="11"/>
  <c r="EK166" i="11"/>
  <c r="EL166" i="11"/>
  <c r="EM166" i="11"/>
  <c r="EN166" i="11"/>
  <c r="EO166" i="11"/>
  <c r="EP166" i="11"/>
  <c r="EQ166" i="11"/>
  <c r="ER166" i="11"/>
  <c r="ES166" i="11"/>
  <c r="ET166" i="11"/>
  <c r="EU166" i="11"/>
  <c r="EV166" i="11"/>
  <c r="EW166" i="11"/>
  <c r="EX166" i="11"/>
  <c r="CB167" i="11"/>
  <c r="CC167" i="11"/>
  <c r="CD167" i="11"/>
  <c r="CE167" i="11"/>
  <c r="CF167" i="11"/>
  <c r="CG167" i="11"/>
  <c r="CH167" i="11"/>
  <c r="CI167" i="11"/>
  <c r="CJ167" i="11"/>
  <c r="CK167" i="11"/>
  <c r="CL167" i="11"/>
  <c r="CM167" i="11"/>
  <c r="CN167" i="11"/>
  <c r="CO167" i="11"/>
  <c r="CP167" i="11"/>
  <c r="CQ167" i="11"/>
  <c r="CR167" i="11"/>
  <c r="CS167" i="11"/>
  <c r="CT167" i="11"/>
  <c r="CU167" i="11"/>
  <c r="CV167" i="11"/>
  <c r="CW167" i="11"/>
  <c r="CX167" i="11"/>
  <c r="CY167" i="11"/>
  <c r="CZ167" i="11"/>
  <c r="DA167" i="11"/>
  <c r="DB167" i="11"/>
  <c r="DC167" i="11"/>
  <c r="DD167" i="11"/>
  <c r="DE167" i="11"/>
  <c r="DF167" i="11"/>
  <c r="DG167" i="11"/>
  <c r="DH167" i="11"/>
  <c r="DI167" i="11"/>
  <c r="DJ167" i="11"/>
  <c r="DK167" i="11"/>
  <c r="DL167" i="11"/>
  <c r="DM167" i="11"/>
  <c r="DN167" i="11"/>
  <c r="DO167" i="11"/>
  <c r="DP167" i="11"/>
  <c r="DQ167" i="11"/>
  <c r="DR167" i="11"/>
  <c r="DS167" i="11"/>
  <c r="DT167" i="11"/>
  <c r="DU167" i="11"/>
  <c r="DV167" i="11"/>
  <c r="DW167" i="11"/>
  <c r="DX167" i="11"/>
  <c r="DY167" i="11"/>
  <c r="DZ167" i="11"/>
  <c r="EA167" i="11"/>
  <c r="EB167" i="11"/>
  <c r="EC167" i="11"/>
  <c r="ED167" i="11"/>
  <c r="EE167" i="11"/>
  <c r="EF167" i="11"/>
  <c r="EG167" i="11"/>
  <c r="EH167" i="11"/>
  <c r="EI167" i="11"/>
  <c r="EJ167" i="11"/>
  <c r="EK167" i="11"/>
  <c r="EL167" i="11"/>
  <c r="EM167" i="11"/>
  <c r="EN167" i="11"/>
  <c r="EO167" i="11"/>
  <c r="EP167" i="11"/>
  <c r="EQ167" i="11"/>
  <c r="ER167" i="11"/>
  <c r="ES167" i="11"/>
  <c r="ET167" i="11"/>
  <c r="EU167" i="11"/>
  <c r="EV167" i="11"/>
  <c r="EW167" i="11"/>
  <c r="EX167" i="11"/>
  <c r="CB168" i="11"/>
  <c r="CC168" i="11"/>
  <c r="CD168" i="11"/>
  <c r="CE168" i="11"/>
  <c r="CF168" i="11"/>
  <c r="CG168" i="11"/>
  <c r="CH168" i="11"/>
  <c r="CI168" i="11"/>
  <c r="CJ168" i="11"/>
  <c r="CK168" i="11"/>
  <c r="CL168" i="11"/>
  <c r="CM168" i="11"/>
  <c r="CN168" i="11"/>
  <c r="CO168" i="11"/>
  <c r="CP168" i="11"/>
  <c r="CQ168" i="11"/>
  <c r="CR168" i="11"/>
  <c r="CS168" i="11"/>
  <c r="CT168" i="11"/>
  <c r="CU168" i="11"/>
  <c r="CV168" i="11"/>
  <c r="CW168" i="11"/>
  <c r="CX168" i="11"/>
  <c r="CY168" i="11"/>
  <c r="CZ168" i="11"/>
  <c r="DA168" i="11"/>
  <c r="DB168" i="11"/>
  <c r="DC168" i="11"/>
  <c r="DD168" i="11"/>
  <c r="DE168" i="11"/>
  <c r="DF168" i="11"/>
  <c r="DG168" i="11"/>
  <c r="DH168" i="11"/>
  <c r="DI168" i="11"/>
  <c r="DJ168" i="11"/>
  <c r="DK168" i="11"/>
  <c r="DL168" i="11"/>
  <c r="DM168" i="11"/>
  <c r="DN168" i="11"/>
  <c r="DO168" i="11"/>
  <c r="DP168" i="11"/>
  <c r="DQ168" i="11"/>
  <c r="DR168" i="11"/>
  <c r="DS168" i="11"/>
  <c r="DT168" i="11"/>
  <c r="DU168" i="11"/>
  <c r="DV168" i="11"/>
  <c r="DW168" i="11"/>
  <c r="DX168" i="11"/>
  <c r="DY168" i="11"/>
  <c r="DZ168" i="11"/>
  <c r="EA168" i="11"/>
  <c r="EB168" i="11"/>
  <c r="EC168" i="11"/>
  <c r="ED168" i="11"/>
  <c r="EE168" i="11"/>
  <c r="EF168" i="11"/>
  <c r="EG168" i="11"/>
  <c r="EH168" i="11"/>
  <c r="EI168" i="11"/>
  <c r="EJ168" i="11"/>
  <c r="EK168" i="11"/>
  <c r="EL168" i="11"/>
  <c r="EM168" i="11"/>
  <c r="EN168" i="11"/>
  <c r="EO168" i="11"/>
  <c r="EP168" i="11"/>
  <c r="EQ168" i="11"/>
  <c r="ER168" i="11"/>
  <c r="ES168" i="11"/>
  <c r="ET168" i="11"/>
  <c r="EU168" i="11"/>
  <c r="EV168" i="11"/>
  <c r="EW168" i="11"/>
  <c r="EX168" i="11"/>
  <c r="CB169" i="11"/>
  <c r="CC169" i="11"/>
  <c r="CD169" i="11"/>
  <c r="CE169" i="11"/>
  <c r="CF169" i="11"/>
  <c r="CG169" i="11"/>
  <c r="CH169" i="11"/>
  <c r="CI169" i="11"/>
  <c r="CJ169" i="11"/>
  <c r="CK169" i="11"/>
  <c r="CL169" i="11"/>
  <c r="CM169" i="11"/>
  <c r="CN169" i="11"/>
  <c r="CO169" i="11"/>
  <c r="CP169" i="11"/>
  <c r="CQ169" i="11"/>
  <c r="CR169" i="11"/>
  <c r="CS169" i="11"/>
  <c r="CT169" i="11"/>
  <c r="CU169" i="11"/>
  <c r="CV169" i="11"/>
  <c r="CW169" i="11"/>
  <c r="CX169" i="11"/>
  <c r="CY169" i="11"/>
  <c r="CZ169" i="11"/>
  <c r="DA169" i="11"/>
  <c r="DB169" i="11"/>
  <c r="DC169" i="11"/>
  <c r="DD169" i="11"/>
  <c r="DE169" i="11"/>
  <c r="DF169" i="11"/>
  <c r="DG169" i="11"/>
  <c r="DH169" i="11"/>
  <c r="DI169" i="11"/>
  <c r="DJ169" i="11"/>
  <c r="DK169" i="11"/>
  <c r="DL169" i="11"/>
  <c r="DM169" i="11"/>
  <c r="DN169" i="11"/>
  <c r="DO169" i="11"/>
  <c r="DP169" i="11"/>
  <c r="DQ169" i="11"/>
  <c r="DR169" i="11"/>
  <c r="DS169" i="11"/>
  <c r="DT169" i="11"/>
  <c r="DU169" i="11"/>
  <c r="DV169" i="11"/>
  <c r="DW169" i="11"/>
  <c r="DX169" i="11"/>
  <c r="DY169" i="11"/>
  <c r="DZ169" i="11"/>
  <c r="EA169" i="11"/>
  <c r="EB169" i="11"/>
  <c r="EC169" i="11"/>
  <c r="ED169" i="11"/>
  <c r="EE169" i="11"/>
  <c r="EF169" i="11"/>
  <c r="EG169" i="11"/>
  <c r="EH169" i="11"/>
  <c r="EI169" i="11"/>
  <c r="EJ169" i="11"/>
  <c r="EK169" i="11"/>
  <c r="EL169" i="11"/>
  <c r="EM169" i="11"/>
  <c r="EN169" i="11"/>
  <c r="EO169" i="11"/>
  <c r="EP169" i="11"/>
  <c r="EQ169" i="11"/>
  <c r="ER169" i="11"/>
  <c r="ES169" i="11"/>
  <c r="ET169" i="11"/>
  <c r="EU169" i="11"/>
  <c r="EV169" i="11"/>
  <c r="EW169" i="11"/>
  <c r="EX169" i="11"/>
  <c r="CB170" i="11"/>
  <c r="CC170" i="11"/>
  <c r="CD170" i="11"/>
  <c r="CE170" i="11"/>
  <c r="CF170" i="11"/>
  <c r="CG170" i="11"/>
  <c r="CH170" i="11"/>
  <c r="CI170" i="11"/>
  <c r="CJ170" i="11"/>
  <c r="CK170" i="11"/>
  <c r="CL170" i="11"/>
  <c r="CM170" i="11"/>
  <c r="CN170" i="11"/>
  <c r="CO170" i="11"/>
  <c r="CP170" i="11"/>
  <c r="CQ170" i="11"/>
  <c r="CR170" i="11"/>
  <c r="CS170" i="11"/>
  <c r="CT170" i="11"/>
  <c r="CU170" i="11"/>
  <c r="CV170" i="11"/>
  <c r="CW170" i="11"/>
  <c r="CX170" i="11"/>
  <c r="CY170" i="11"/>
  <c r="CZ170" i="11"/>
  <c r="DA170" i="11"/>
  <c r="DB170" i="11"/>
  <c r="DC170" i="11"/>
  <c r="DD170" i="11"/>
  <c r="DE170" i="11"/>
  <c r="DF170" i="11"/>
  <c r="DG170" i="11"/>
  <c r="DH170" i="11"/>
  <c r="DI170" i="11"/>
  <c r="DJ170" i="11"/>
  <c r="DK170" i="11"/>
  <c r="DL170" i="11"/>
  <c r="DM170" i="11"/>
  <c r="DN170" i="11"/>
  <c r="DO170" i="11"/>
  <c r="DP170" i="11"/>
  <c r="DQ170" i="11"/>
  <c r="DR170" i="11"/>
  <c r="DS170" i="11"/>
  <c r="DT170" i="11"/>
  <c r="DU170" i="11"/>
  <c r="DV170" i="11"/>
  <c r="DW170" i="11"/>
  <c r="DX170" i="11"/>
  <c r="DY170" i="11"/>
  <c r="DZ170" i="11"/>
  <c r="EA170" i="11"/>
  <c r="EB170" i="11"/>
  <c r="EC170" i="11"/>
  <c r="ED170" i="11"/>
  <c r="EE170" i="11"/>
  <c r="EF170" i="11"/>
  <c r="EG170" i="11"/>
  <c r="EH170" i="11"/>
  <c r="EI170" i="11"/>
  <c r="EJ170" i="11"/>
  <c r="EK170" i="11"/>
  <c r="EL170" i="11"/>
  <c r="EM170" i="11"/>
  <c r="EN170" i="11"/>
  <c r="EO170" i="11"/>
  <c r="EP170" i="11"/>
  <c r="EQ170" i="11"/>
  <c r="ER170" i="11"/>
  <c r="ES170" i="11"/>
  <c r="ET170" i="11"/>
  <c r="EU170" i="11"/>
  <c r="EV170" i="11"/>
  <c r="EW170" i="11"/>
  <c r="EX170" i="11"/>
  <c r="CB171" i="11"/>
  <c r="CC171" i="11"/>
  <c r="CD171" i="11"/>
  <c r="CE171" i="11"/>
  <c r="CF171" i="11"/>
  <c r="CG171" i="11"/>
  <c r="CH171" i="11"/>
  <c r="CI171" i="11"/>
  <c r="CJ171" i="11"/>
  <c r="CK171" i="11"/>
  <c r="CL171" i="11"/>
  <c r="CM171" i="11"/>
  <c r="CN171" i="11"/>
  <c r="CO171" i="11"/>
  <c r="CP171" i="11"/>
  <c r="CQ171" i="11"/>
  <c r="CR171" i="11"/>
  <c r="CS171" i="11"/>
  <c r="CT171" i="11"/>
  <c r="CU171" i="11"/>
  <c r="CV171" i="11"/>
  <c r="CW171" i="11"/>
  <c r="CX171" i="11"/>
  <c r="CY171" i="11"/>
  <c r="CZ171" i="11"/>
  <c r="DA171" i="11"/>
  <c r="DB171" i="11"/>
  <c r="DC171" i="11"/>
  <c r="DD171" i="11"/>
  <c r="DE171" i="11"/>
  <c r="DF171" i="11"/>
  <c r="DG171" i="11"/>
  <c r="DH171" i="11"/>
  <c r="DI171" i="11"/>
  <c r="DJ171" i="11"/>
  <c r="DK171" i="11"/>
  <c r="DL171" i="11"/>
  <c r="DM171" i="11"/>
  <c r="DN171" i="11"/>
  <c r="DO171" i="11"/>
  <c r="DP171" i="11"/>
  <c r="DQ171" i="11"/>
  <c r="DR171" i="11"/>
  <c r="DS171" i="11"/>
  <c r="DT171" i="11"/>
  <c r="DU171" i="11"/>
  <c r="DV171" i="11"/>
  <c r="DW171" i="11"/>
  <c r="DX171" i="11"/>
  <c r="DY171" i="11"/>
  <c r="DZ171" i="11"/>
  <c r="EA171" i="11"/>
  <c r="EB171" i="11"/>
  <c r="EC171" i="11"/>
  <c r="ED171" i="11"/>
  <c r="EE171" i="11"/>
  <c r="EF171" i="11"/>
  <c r="EG171" i="11"/>
  <c r="EH171" i="11"/>
  <c r="EI171" i="11"/>
  <c r="EJ171" i="11"/>
  <c r="EK171" i="11"/>
  <c r="EL171" i="11"/>
  <c r="EM171" i="11"/>
  <c r="EN171" i="11"/>
  <c r="EO171" i="11"/>
  <c r="EP171" i="11"/>
  <c r="EQ171" i="11"/>
  <c r="ER171" i="11"/>
  <c r="ES171" i="11"/>
  <c r="ET171" i="11"/>
  <c r="EU171" i="11"/>
  <c r="EV171" i="11"/>
  <c r="EW171" i="11"/>
  <c r="EX171" i="11"/>
  <c r="CB172" i="11"/>
  <c r="CC172" i="11"/>
  <c r="CD172" i="11"/>
  <c r="CE172" i="11"/>
  <c r="CF172" i="11"/>
  <c r="CG172" i="11"/>
  <c r="CH172" i="11"/>
  <c r="CI172" i="11"/>
  <c r="CJ172" i="11"/>
  <c r="CK172" i="11"/>
  <c r="CL172" i="11"/>
  <c r="CM172" i="11"/>
  <c r="CN172" i="11"/>
  <c r="CO172" i="11"/>
  <c r="CP172" i="11"/>
  <c r="CQ172" i="11"/>
  <c r="CR172" i="11"/>
  <c r="CS172" i="11"/>
  <c r="CT172" i="11"/>
  <c r="CU172" i="11"/>
  <c r="CV172" i="11"/>
  <c r="CW172" i="11"/>
  <c r="CX172" i="11"/>
  <c r="CY172" i="11"/>
  <c r="CZ172" i="11"/>
  <c r="DA172" i="11"/>
  <c r="DB172" i="11"/>
  <c r="DC172" i="11"/>
  <c r="DD172" i="11"/>
  <c r="DE172" i="11"/>
  <c r="DF172" i="11"/>
  <c r="DG172" i="11"/>
  <c r="DH172" i="11"/>
  <c r="DI172" i="11"/>
  <c r="DJ172" i="11"/>
  <c r="DK172" i="11"/>
  <c r="DL172" i="11"/>
  <c r="DM172" i="11"/>
  <c r="DN172" i="11"/>
  <c r="DO172" i="11"/>
  <c r="DP172" i="11"/>
  <c r="DQ172" i="11"/>
  <c r="DR172" i="11"/>
  <c r="DS172" i="11"/>
  <c r="DT172" i="11"/>
  <c r="DU172" i="11"/>
  <c r="DV172" i="11"/>
  <c r="DW172" i="11"/>
  <c r="DX172" i="11"/>
  <c r="DY172" i="11"/>
  <c r="DZ172" i="11"/>
  <c r="EA172" i="11"/>
  <c r="EB172" i="11"/>
  <c r="EC172" i="11"/>
  <c r="ED172" i="11"/>
  <c r="EE172" i="11"/>
  <c r="EF172" i="11"/>
  <c r="EG172" i="11"/>
  <c r="EH172" i="11"/>
  <c r="EI172" i="11"/>
  <c r="EJ172" i="11"/>
  <c r="EK172" i="11"/>
  <c r="EL172" i="11"/>
  <c r="EM172" i="11"/>
  <c r="EN172" i="11"/>
  <c r="EO172" i="11"/>
  <c r="EP172" i="11"/>
  <c r="EQ172" i="11"/>
  <c r="ER172" i="11"/>
  <c r="ES172" i="11"/>
  <c r="ET172" i="11"/>
  <c r="EU172" i="11"/>
  <c r="EV172" i="11"/>
  <c r="EW172" i="11"/>
  <c r="EX172" i="11"/>
  <c r="CB173" i="11"/>
  <c r="CC173" i="11"/>
  <c r="CD173" i="11"/>
  <c r="CE173" i="11"/>
  <c r="CF173" i="11"/>
  <c r="CG173" i="11"/>
  <c r="CH173" i="11"/>
  <c r="CI173" i="11"/>
  <c r="CJ173" i="11"/>
  <c r="CK173" i="11"/>
  <c r="CL173" i="11"/>
  <c r="CM173" i="11"/>
  <c r="CN173" i="11"/>
  <c r="CO173" i="11"/>
  <c r="CP173" i="11"/>
  <c r="CQ173" i="11"/>
  <c r="CR173" i="11"/>
  <c r="CS173" i="11"/>
  <c r="CT173" i="11"/>
  <c r="CU173" i="11"/>
  <c r="CV173" i="11"/>
  <c r="CW173" i="11"/>
  <c r="CX173" i="11"/>
  <c r="CY173" i="11"/>
  <c r="CZ173" i="11"/>
  <c r="DA173" i="11"/>
  <c r="DB173" i="11"/>
  <c r="DC173" i="11"/>
  <c r="DD173" i="11"/>
  <c r="DE173" i="11"/>
  <c r="DF173" i="11"/>
  <c r="DG173" i="11"/>
  <c r="DH173" i="11"/>
  <c r="DI173" i="11"/>
  <c r="DJ173" i="11"/>
  <c r="DK173" i="11"/>
  <c r="DL173" i="11"/>
  <c r="DM173" i="11"/>
  <c r="DN173" i="11"/>
  <c r="DO173" i="11"/>
  <c r="DP173" i="11"/>
  <c r="DQ173" i="11"/>
  <c r="DR173" i="11"/>
  <c r="DS173" i="11"/>
  <c r="DT173" i="11"/>
  <c r="DU173" i="11"/>
  <c r="DV173" i="11"/>
  <c r="DW173" i="11"/>
  <c r="DX173" i="11"/>
  <c r="DY173" i="11"/>
  <c r="DZ173" i="11"/>
  <c r="EA173" i="11"/>
  <c r="EB173" i="11"/>
  <c r="EC173" i="11"/>
  <c r="ED173" i="11"/>
  <c r="EE173" i="11"/>
  <c r="EF173" i="11"/>
  <c r="EG173" i="11"/>
  <c r="EH173" i="11"/>
  <c r="EI173" i="11"/>
  <c r="EJ173" i="11"/>
  <c r="EK173" i="11"/>
  <c r="EL173" i="11"/>
  <c r="EM173" i="11"/>
  <c r="EN173" i="11"/>
  <c r="EO173" i="11"/>
  <c r="EP173" i="11"/>
  <c r="EQ173" i="11"/>
  <c r="ER173" i="11"/>
  <c r="ES173" i="11"/>
  <c r="ET173" i="11"/>
  <c r="EU173" i="11"/>
  <c r="EV173" i="11"/>
  <c r="EW173" i="11"/>
  <c r="EX173" i="11"/>
  <c r="CB174" i="11"/>
  <c r="CC174" i="11"/>
  <c r="CD174" i="11"/>
  <c r="CE174" i="11"/>
  <c r="CF174" i="11"/>
  <c r="CG174" i="11"/>
  <c r="CH174" i="11"/>
  <c r="CI174" i="11"/>
  <c r="CJ174" i="11"/>
  <c r="CK174" i="11"/>
  <c r="CL174" i="11"/>
  <c r="CM174" i="11"/>
  <c r="CN174" i="11"/>
  <c r="CO174" i="11"/>
  <c r="CP174" i="11"/>
  <c r="CQ174" i="11"/>
  <c r="CR174" i="11"/>
  <c r="CS174" i="11"/>
  <c r="CT174" i="11"/>
  <c r="CU174" i="11"/>
  <c r="CV174" i="11"/>
  <c r="CW174" i="11"/>
  <c r="CX174" i="11"/>
  <c r="CY174" i="11"/>
  <c r="CZ174" i="11"/>
  <c r="DA174" i="11"/>
  <c r="DB174" i="11"/>
  <c r="DC174" i="11"/>
  <c r="DD174" i="11"/>
  <c r="DE174" i="11"/>
  <c r="DF174" i="11"/>
  <c r="DG174" i="11"/>
  <c r="DH174" i="11"/>
  <c r="DI174" i="11"/>
  <c r="DJ174" i="11"/>
  <c r="DK174" i="11"/>
  <c r="DL174" i="11"/>
  <c r="DM174" i="11"/>
  <c r="DN174" i="11"/>
  <c r="DO174" i="11"/>
  <c r="DP174" i="11"/>
  <c r="DQ174" i="11"/>
  <c r="DR174" i="11"/>
  <c r="DS174" i="11"/>
  <c r="DT174" i="11"/>
  <c r="DU174" i="11"/>
  <c r="DV174" i="11"/>
  <c r="DW174" i="11"/>
  <c r="DX174" i="11"/>
  <c r="DY174" i="11"/>
  <c r="DZ174" i="11"/>
  <c r="EA174" i="11"/>
  <c r="EB174" i="11"/>
  <c r="EC174" i="11"/>
  <c r="ED174" i="11"/>
  <c r="EE174" i="11"/>
  <c r="EF174" i="11"/>
  <c r="EG174" i="11"/>
  <c r="EH174" i="11"/>
  <c r="EI174" i="11"/>
  <c r="EJ174" i="11"/>
  <c r="EK174" i="11"/>
  <c r="EL174" i="11"/>
  <c r="EM174" i="11"/>
  <c r="EN174" i="11"/>
  <c r="EO174" i="11"/>
  <c r="EP174" i="11"/>
  <c r="EQ174" i="11"/>
  <c r="ER174" i="11"/>
  <c r="ES174" i="11"/>
  <c r="ET174" i="11"/>
  <c r="EU174" i="11"/>
  <c r="EV174" i="11"/>
  <c r="EW174" i="11"/>
  <c r="EX174" i="11"/>
  <c r="CB175" i="11"/>
  <c r="CC175" i="11"/>
  <c r="CD175" i="11"/>
  <c r="CE175" i="11"/>
  <c r="CF175" i="11"/>
  <c r="CG175" i="11"/>
  <c r="CH175" i="11"/>
  <c r="CI175" i="11"/>
  <c r="CJ175" i="11"/>
  <c r="CK175" i="11"/>
  <c r="CL175" i="11"/>
  <c r="CM175" i="11"/>
  <c r="CN175" i="11"/>
  <c r="CO175" i="11"/>
  <c r="CP175" i="11"/>
  <c r="CQ175" i="11"/>
  <c r="CR175" i="11"/>
  <c r="CS175" i="11"/>
  <c r="CT175" i="11"/>
  <c r="CU175" i="11"/>
  <c r="CV175" i="11"/>
  <c r="CW175" i="11"/>
  <c r="CX175" i="11"/>
  <c r="CY175" i="11"/>
  <c r="CZ175" i="11"/>
  <c r="DA175" i="11"/>
  <c r="DB175" i="11"/>
  <c r="DC175" i="11"/>
  <c r="DD175" i="11"/>
  <c r="DE175" i="11"/>
  <c r="DF175" i="11"/>
  <c r="DG175" i="11"/>
  <c r="DH175" i="11"/>
  <c r="DI175" i="11"/>
  <c r="DJ175" i="11"/>
  <c r="DK175" i="11"/>
  <c r="DL175" i="11"/>
  <c r="DM175" i="11"/>
  <c r="DN175" i="11"/>
  <c r="DO175" i="11"/>
  <c r="DP175" i="11"/>
  <c r="DQ175" i="11"/>
  <c r="DR175" i="11"/>
  <c r="DS175" i="11"/>
  <c r="DT175" i="11"/>
  <c r="DU175" i="11"/>
  <c r="DV175" i="11"/>
  <c r="DW175" i="11"/>
  <c r="DX175" i="11"/>
  <c r="DY175" i="11"/>
  <c r="DZ175" i="11"/>
  <c r="EA175" i="11"/>
  <c r="EB175" i="11"/>
  <c r="EC175" i="11"/>
  <c r="ED175" i="11"/>
  <c r="EE175" i="11"/>
  <c r="EF175" i="11"/>
  <c r="EG175" i="11"/>
  <c r="EH175" i="11"/>
  <c r="EI175" i="11"/>
  <c r="EJ175" i="11"/>
  <c r="EK175" i="11"/>
  <c r="EL175" i="11"/>
  <c r="EM175" i="11"/>
  <c r="EN175" i="11"/>
  <c r="EO175" i="11"/>
  <c r="EP175" i="11"/>
  <c r="EQ175" i="11"/>
  <c r="ER175" i="11"/>
  <c r="ES175" i="11"/>
  <c r="ET175" i="11"/>
  <c r="EU175" i="11"/>
  <c r="EV175" i="11"/>
  <c r="EW175" i="11"/>
  <c r="EX175" i="11"/>
  <c r="CB176" i="11"/>
  <c r="CC176" i="11"/>
  <c r="CD176" i="11"/>
  <c r="CE176" i="11"/>
  <c r="CF176" i="11"/>
  <c r="CG176" i="11"/>
  <c r="CH176" i="11"/>
  <c r="CI176" i="11"/>
  <c r="CJ176" i="11"/>
  <c r="CK176" i="11"/>
  <c r="CL176" i="11"/>
  <c r="CM176" i="11"/>
  <c r="CN176" i="11"/>
  <c r="CO176" i="11"/>
  <c r="CP176" i="11"/>
  <c r="CQ176" i="11"/>
  <c r="CR176" i="11"/>
  <c r="CS176" i="11"/>
  <c r="CT176" i="11"/>
  <c r="CU176" i="11"/>
  <c r="CV176" i="11"/>
  <c r="CW176" i="11"/>
  <c r="CX176" i="11"/>
  <c r="CY176" i="11"/>
  <c r="CZ176" i="11"/>
  <c r="DA176" i="11"/>
  <c r="DB176" i="11"/>
  <c r="DC176" i="11"/>
  <c r="DD176" i="11"/>
  <c r="DE176" i="11"/>
  <c r="DF176" i="11"/>
  <c r="DG176" i="11"/>
  <c r="DH176" i="11"/>
  <c r="DI176" i="11"/>
  <c r="DJ176" i="11"/>
  <c r="DK176" i="11"/>
  <c r="DL176" i="11"/>
  <c r="DM176" i="11"/>
  <c r="DN176" i="11"/>
  <c r="DO176" i="11"/>
  <c r="DP176" i="11"/>
  <c r="DQ176" i="11"/>
  <c r="DR176" i="11"/>
  <c r="DS176" i="11"/>
  <c r="DT176" i="11"/>
  <c r="DU176" i="11"/>
  <c r="DV176" i="11"/>
  <c r="DW176" i="11"/>
  <c r="DX176" i="11"/>
  <c r="DY176" i="11"/>
  <c r="DZ176" i="11"/>
  <c r="EA176" i="11"/>
  <c r="EB176" i="11"/>
  <c r="EC176" i="11"/>
  <c r="ED176" i="11"/>
  <c r="EE176" i="11"/>
  <c r="EF176" i="11"/>
  <c r="EG176" i="11"/>
  <c r="EH176" i="11"/>
  <c r="EI176" i="11"/>
  <c r="EJ176" i="11"/>
  <c r="EK176" i="11"/>
  <c r="EL176" i="11"/>
  <c r="EM176" i="11"/>
  <c r="EN176" i="11"/>
  <c r="EO176" i="11"/>
  <c r="EP176" i="11"/>
  <c r="EQ176" i="11"/>
  <c r="ER176" i="11"/>
  <c r="ES176" i="11"/>
  <c r="ET176" i="11"/>
  <c r="EU176" i="11"/>
  <c r="EV176" i="11"/>
  <c r="EW176" i="11"/>
  <c r="EX176" i="11"/>
  <c r="CB177" i="11"/>
  <c r="CC177" i="11"/>
  <c r="CD177" i="11"/>
  <c r="CE177" i="11"/>
  <c r="CF177" i="11"/>
  <c r="CG177" i="11"/>
  <c r="CH177" i="11"/>
  <c r="CI177" i="11"/>
  <c r="CJ177" i="11"/>
  <c r="CK177" i="11"/>
  <c r="CL177" i="11"/>
  <c r="CM177" i="11"/>
  <c r="CN177" i="11"/>
  <c r="CO177" i="11"/>
  <c r="CP177" i="11"/>
  <c r="CQ177" i="11"/>
  <c r="CR177" i="11"/>
  <c r="CS177" i="11"/>
  <c r="CT177" i="11"/>
  <c r="CU177" i="11"/>
  <c r="CV177" i="11"/>
  <c r="CW177" i="11"/>
  <c r="CX177" i="11"/>
  <c r="CY177" i="11"/>
  <c r="CZ177" i="11"/>
  <c r="DA177" i="11"/>
  <c r="DB177" i="11"/>
  <c r="DC177" i="11"/>
  <c r="DD177" i="11"/>
  <c r="DE177" i="11"/>
  <c r="DF177" i="11"/>
  <c r="DG177" i="11"/>
  <c r="DH177" i="11"/>
  <c r="DI177" i="11"/>
  <c r="DJ177" i="11"/>
  <c r="DK177" i="11"/>
  <c r="DL177" i="11"/>
  <c r="DM177" i="11"/>
  <c r="DN177" i="11"/>
  <c r="DO177" i="11"/>
  <c r="DP177" i="11"/>
  <c r="DQ177" i="11"/>
  <c r="DR177" i="11"/>
  <c r="DS177" i="11"/>
  <c r="DT177" i="11"/>
  <c r="DU177" i="11"/>
  <c r="DV177" i="11"/>
  <c r="DW177" i="11"/>
  <c r="DX177" i="11"/>
  <c r="DY177" i="11"/>
  <c r="DZ177" i="11"/>
  <c r="EA177" i="11"/>
  <c r="EB177" i="11"/>
  <c r="EC177" i="11"/>
  <c r="ED177" i="11"/>
  <c r="EE177" i="11"/>
  <c r="EF177" i="11"/>
  <c r="EG177" i="11"/>
  <c r="EH177" i="11"/>
  <c r="EI177" i="11"/>
  <c r="EJ177" i="11"/>
  <c r="EK177" i="11"/>
  <c r="EL177" i="11"/>
  <c r="EM177" i="11"/>
  <c r="EN177" i="11"/>
  <c r="EO177" i="11"/>
  <c r="EP177" i="11"/>
  <c r="EQ177" i="11"/>
  <c r="ER177" i="11"/>
  <c r="ES177" i="11"/>
  <c r="ET177" i="11"/>
  <c r="EU177" i="11"/>
  <c r="EV177" i="11"/>
  <c r="EW177" i="11"/>
  <c r="EX177" i="11"/>
  <c r="CB178" i="11"/>
  <c r="CC178" i="11"/>
  <c r="CD178" i="11"/>
  <c r="CE178" i="11"/>
  <c r="CF178" i="11"/>
  <c r="CG178" i="11"/>
  <c r="CH178" i="11"/>
  <c r="CI178" i="11"/>
  <c r="CJ178" i="11"/>
  <c r="CK178" i="11"/>
  <c r="CL178" i="11"/>
  <c r="CM178" i="11"/>
  <c r="CN178" i="11"/>
  <c r="CO178" i="11"/>
  <c r="CP178" i="11"/>
  <c r="CQ178" i="11"/>
  <c r="CR178" i="11"/>
  <c r="CS178" i="11"/>
  <c r="CT178" i="11"/>
  <c r="CU178" i="11"/>
  <c r="CV178" i="11"/>
  <c r="CW178" i="11"/>
  <c r="CX178" i="11"/>
  <c r="CY178" i="11"/>
  <c r="CZ178" i="11"/>
  <c r="DA178" i="11"/>
  <c r="DB178" i="11"/>
  <c r="DC178" i="11"/>
  <c r="DD178" i="11"/>
  <c r="DE178" i="11"/>
  <c r="DF178" i="11"/>
  <c r="DG178" i="11"/>
  <c r="DH178" i="11"/>
  <c r="DI178" i="11"/>
  <c r="DJ178" i="11"/>
  <c r="DK178" i="11"/>
  <c r="DL178" i="11"/>
  <c r="DM178" i="11"/>
  <c r="DN178" i="11"/>
  <c r="DO178" i="11"/>
  <c r="DP178" i="11"/>
  <c r="DQ178" i="11"/>
  <c r="DR178" i="11"/>
  <c r="DS178" i="11"/>
  <c r="DT178" i="11"/>
  <c r="DU178" i="11"/>
  <c r="DV178" i="11"/>
  <c r="DW178" i="11"/>
  <c r="DX178" i="11"/>
  <c r="DY178" i="11"/>
  <c r="DZ178" i="11"/>
  <c r="EA178" i="11"/>
  <c r="EB178" i="11"/>
  <c r="EC178" i="11"/>
  <c r="ED178" i="11"/>
  <c r="EE178" i="11"/>
  <c r="EF178" i="11"/>
  <c r="EG178" i="11"/>
  <c r="EH178" i="11"/>
  <c r="EI178" i="11"/>
  <c r="EJ178" i="11"/>
  <c r="EK178" i="11"/>
  <c r="EL178" i="11"/>
  <c r="EM178" i="11"/>
  <c r="EN178" i="11"/>
  <c r="EO178" i="11"/>
  <c r="EP178" i="11"/>
  <c r="EQ178" i="11"/>
  <c r="ER178" i="11"/>
  <c r="ES178" i="11"/>
  <c r="ET178" i="11"/>
  <c r="EU178" i="11"/>
  <c r="EV178" i="11"/>
  <c r="EW178" i="11"/>
  <c r="EX178" i="11"/>
  <c r="CB179" i="11"/>
  <c r="CC179" i="11"/>
  <c r="CD179" i="11"/>
  <c r="CE179" i="11"/>
  <c r="CF179" i="11"/>
  <c r="CG179" i="11"/>
  <c r="CH179" i="11"/>
  <c r="CI179" i="11"/>
  <c r="CJ179" i="11"/>
  <c r="CK179" i="11"/>
  <c r="CL179" i="11"/>
  <c r="CM179" i="11"/>
  <c r="CN179" i="11"/>
  <c r="CO179" i="11"/>
  <c r="CP179" i="11"/>
  <c r="CQ179" i="11"/>
  <c r="CR179" i="11"/>
  <c r="CS179" i="11"/>
  <c r="CT179" i="11"/>
  <c r="CU179" i="11"/>
  <c r="CV179" i="11"/>
  <c r="CW179" i="11"/>
  <c r="CX179" i="11"/>
  <c r="CY179" i="11"/>
  <c r="CZ179" i="11"/>
  <c r="DA179" i="11"/>
  <c r="DB179" i="11"/>
  <c r="DC179" i="11"/>
  <c r="DD179" i="11"/>
  <c r="DE179" i="11"/>
  <c r="DF179" i="11"/>
  <c r="DG179" i="11"/>
  <c r="DH179" i="11"/>
  <c r="DI179" i="11"/>
  <c r="DJ179" i="11"/>
  <c r="DK179" i="11"/>
  <c r="DL179" i="11"/>
  <c r="DM179" i="11"/>
  <c r="DN179" i="11"/>
  <c r="DO179" i="11"/>
  <c r="DP179" i="11"/>
  <c r="DQ179" i="11"/>
  <c r="DR179" i="11"/>
  <c r="DS179" i="11"/>
  <c r="DT179" i="11"/>
  <c r="DU179" i="11"/>
  <c r="DV179" i="11"/>
  <c r="DW179" i="11"/>
  <c r="DX179" i="11"/>
  <c r="DY179" i="11"/>
  <c r="DZ179" i="11"/>
  <c r="EA179" i="11"/>
  <c r="EB179" i="11"/>
  <c r="EC179" i="11"/>
  <c r="ED179" i="11"/>
  <c r="EE179" i="11"/>
  <c r="EF179" i="11"/>
  <c r="EG179" i="11"/>
  <c r="EH179" i="11"/>
  <c r="EI179" i="11"/>
  <c r="EJ179" i="11"/>
  <c r="EK179" i="11"/>
  <c r="EL179" i="11"/>
  <c r="EM179" i="11"/>
  <c r="EN179" i="11"/>
  <c r="EO179" i="11"/>
  <c r="EP179" i="11"/>
  <c r="EQ179" i="11"/>
  <c r="ER179" i="11"/>
  <c r="ES179" i="11"/>
  <c r="ET179" i="11"/>
  <c r="EU179" i="11"/>
  <c r="EV179" i="11"/>
  <c r="EW179" i="11"/>
  <c r="EX179" i="11"/>
  <c r="CB180" i="11"/>
  <c r="CC180" i="11"/>
  <c r="CD180" i="11"/>
  <c r="CE180" i="11"/>
  <c r="CF180" i="11"/>
  <c r="CG180" i="11"/>
  <c r="CH180" i="11"/>
  <c r="CI180" i="11"/>
  <c r="CJ180" i="11"/>
  <c r="CK180" i="11"/>
  <c r="CL180" i="11"/>
  <c r="CM180" i="11"/>
  <c r="CN180" i="11"/>
  <c r="CO180" i="11"/>
  <c r="CP180" i="11"/>
  <c r="CQ180" i="11"/>
  <c r="CR180" i="11"/>
  <c r="CS180" i="11"/>
  <c r="CT180" i="11"/>
  <c r="CU180" i="11"/>
  <c r="CV180" i="11"/>
  <c r="CW180" i="11"/>
  <c r="CX180" i="11"/>
  <c r="CY180" i="11"/>
  <c r="CZ180" i="11"/>
  <c r="DA180" i="11"/>
  <c r="DB180" i="11"/>
  <c r="DC180" i="11"/>
  <c r="DD180" i="11"/>
  <c r="DE180" i="11"/>
  <c r="DF180" i="11"/>
  <c r="DG180" i="11"/>
  <c r="DH180" i="11"/>
  <c r="DI180" i="11"/>
  <c r="DJ180" i="11"/>
  <c r="DK180" i="11"/>
  <c r="DL180" i="11"/>
  <c r="DM180" i="11"/>
  <c r="DN180" i="11"/>
  <c r="DO180" i="11"/>
  <c r="DP180" i="11"/>
  <c r="DQ180" i="11"/>
  <c r="DR180" i="11"/>
  <c r="DS180" i="11"/>
  <c r="DT180" i="11"/>
  <c r="DU180" i="11"/>
  <c r="DV180" i="11"/>
  <c r="DW180" i="11"/>
  <c r="DX180" i="11"/>
  <c r="DY180" i="11"/>
  <c r="DZ180" i="11"/>
  <c r="EA180" i="11"/>
  <c r="EB180" i="11"/>
  <c r="EC180" i="11"/>
  <c r="ED180" i="11"/>
  <c r="EE180" i="11"/>
  <c r="EF180" i="11"/>
  <c r="EG180" i="11"/>
  <c r="EH180" i="11"/>
  <c r="EI180" i="11"/>
  <c r="EJ180" i="11"/>
  <c r="EK180" i="11"/>
  <c r="EL180" i="11"/>
  <c r="EM180" i="11"/>
  <c r="EN180" i="11"/>
  <c r="EO180" i="11"/>
  <c r="EP180" i="11"/>
  <c r="EQ180" i="11"/>
  <c r="ER180" i="11"/>
  <c r="ES180" i="11"/>
  <c r="ET180" i="11"/>
  <c r="EU180" i="11"/>
  <c r="EV180" i="11"/>
  <c r="EW180" i="11"/>
  <c r="EX180" i="11"/>
  <c r="CB181" i="11"/>
  <c r="CC181" i="11"/>
  <c r="CD181" i="11"/>
  <c r="CE181" i="11"/>
  <c r="CF181" i="11"/>
  <c r="CG181" i="11"/>
  <c r="CH181" i="11"/>
  <c r="CI181" i="11"/>
  <c r="CJ181" i="11"/>
  <c r="CK181" i="11"/>
  <c r="CL181" i="11"/>
  <c r="CM181" i="11"/>
  <c r="CN181" i="11"/>
  <c r="CO181" i="11"/>
  <c r="CP181" i="11"/>
  <c r="CQ181" i="11"/>
  <c r="CR181" i="11"/>
  <c r="CS181" i="11"/>
  <c r="CT181" i="11"/>
  <c r="CU181" i="11"/>
  <c r="CV181" i="11"/>
  <c r="CW181" i="11"/>
  <c r="CX181" i="11"/>
  <c r="CY181" i="11"/>
  <c r="CZ181" i="11"/>
  <c r="DA181" i="11"/>
  <c r="DB181" i="11"/>
  <c r="DC181" i="11"/>
  <c r="DD181" i="11"/>
  <c r="DE181" i="11"/>
  <c r="DF181" i="11"/>
  <c r="DG181" i="11"/>
  <c r="DH181" i="11"/>
  <c r="DI181" i="11"/>
  <c r="DJ181" i="11"/>
  <c r="DK181" i="11"/>
  <c r="DL181" i="11"/>
  <c r="DM181" i="11"/>
  <c r="DN181" i="11"/>
  <c r="DO181" i="11"/>
  <c r="DP181" i="11"/>
  <c r="DQ181" i="11"/>
  <c r="DR181" i="11"/>
  <c r="DS181" i="11"/>
  <c r="DT181" i="11"/>
  <c r="DU181" i="11"/>
  <c r="DV181" i="11"/>
  <c r="DW181" i="11"/>
  <c r="DX181" i="11"/>
  <c r="DY181" i="11"/>
  <c r="DZ181" i="11"/>
  <c r="EA181" i="11"/>
  <c r="EB181" i="11"/>
  <c r="EC181" i="11"/>
  <c r="ED181" i="11"/>
  <c r="EE181" i="11"/>
  <c r="EF181" i="11"/>
  <c r="EG181" i="11"/>
  <c r="EH181" i="11"/>
  <c r="EI181" i="11"/>
  <c r="EJ181" i="11"/>
  <c r="EK181" i="11"/>
  <c r="EL181" i="11"/>
  <c r="EM181" i="11"/>
  <c r="EN181" i="11"/>
  <c r="EO181" i="11"/>
  <c r="EP181" i="11"/>
  <c r="EQ181" i="11"/>
  <c r="ER181" i="11"/>
  <c r="ES181" i="11"/>
  <c r="ET181" i="11"/>
  <c r="EU181" i="11"/>
  <c r="EV181" i="11"/>
  <c r="EW181" i="11"/>
  <c r="EX181" i="11"/>
  <c r="CB182" i="11"/>
  <c r="CC182" i="11"/>
  <c r="CD182" i="11"/>
  <c r="CE182" i="11"/>
  <c r="CF182" i="11"/>
  <c r="CG182" i="11"/>
  <c r="CH182" i="11"/>
  <c r="CI182" i="11"/>
  <c r="CJ182" i="11"/>
  <c r="CK182" i="11"/>
  <c r="CL182" i="11"/>
  <c r="CM182" i="11"/>
  <c r="CN182" i="11"/>
  <c r="CO182" i="11"/>
  <c r="CP182" i="11"/>
  <c r="CQ182" i="11"/>
  <c r="CR182" i="11"/>
  <c r="CS182" i="11"/>
  <c r="CT182" i="11"/>
  <c r="CU182" i="11"/>
  <c r="CV182" i="11"/>
  <c r="CW182" i="11"/>
  <c r="CX182" i="11"/>
  <c r="CY182" i="11"/>
  <c r="CZ182" i="11"/>
  <c r="DA182" i="11"/>
  <c r="DB182" i="11"/>
  <c r="DC182" i="11"/>
  <c r="DD182" i="11"/>
  <c r="DE182" i="11"/>
  <c r="DF182" i="11"/>
  <c r="DG182" i="11"/>
  <c r="DH182" i="11"/>
  <c r="DI182" i="11"/>
  <c r="DJ182" i="11"/>
  <c r="DK182" i="11"/>
  <c r="DL182" i="11"/>
  <c r="DM182" i="11"/>
  <c r="DN182" i="11"/>
  <c r="DO182" i="11"/>
  <c r="DP182" i="11"/>
  <c r="DQ182" i="11"/>
  <c r="DR182" i="11"/>
  <c r="DS182" i="11"/>
  <c r="DT182" i="11"/>
  <c r="DU182" i="11"/>
  <c r="DV182" i="11"/>
  <c r="DW182" i="11"/>
  <c r="DX182" i="11"/>
  <c r="DY182" i="11"/>
  <c r="DZ182" i="11"/>
  <c r="EA182" i="11"/>
  <c r="EB182" i="11"/>
  <c r="EC182" i="11"/>
  <c r="ED182" i="11"/>
  <c r="EE182" i="11"/>
  <c r="EF182" i="11"/>
  <c r="EG182" i="11"/>
  <c r="EH182" i="11"/>
  <c r="EI182" i="11"/>
  <c r="EJ182" i="11"/>
  <c r="EK182" i="11"/>
  <c r="EL182" i="11"/>
  <c r="EM182" i="11"/>
  <c r="EN182" i="11"/>
  <c r="EO182" i="11"/>
  <c r="EP182" i="11"/>
  <c r="EQ182" i="11"/>
  <c r="ER182" i="11"/>
  <c r="ES182" i="11"/>
  <c r="ET182" i="11"/>
  <c r="EU182" i="11"/>
  <c r="EV182" i="11"/>
  <c r="EW182" i="11"/>
  <c r="EX182" i="11"/>
  <c r="CB183" i="11"/>
  <c r="CC183" i="11"/>
  <c r="CD183" i="11"/>
  <c r="CE183" i="11"/>
  <c r="CF183" i="11"/>
  <c r="CG183" i="11"/>
  <c r="CH183" i="11"/>
  <c r="CI183" i="11"/>
  <c r="CJ183" i="11"/>
  <c r="CK183" i="11"/>
  <c r="CL183" i="11"/>
  <c r="CM183" i="11"/>
  <c r="CN183" i="11"/>
  <c r="CO183" i="11"/>
  <c r="CP183" i="11"/>
  <c r="CQ183" i="11"/>
  <c r="CR183" i="11"/>
  <c r="CS183" i="11"/>
  <c r="CT183" i="11"/>
  <c r="CU183" i="11"/>
  <c r="CV183" i="11"/>
  <c r="CW183" i="11"/>
  <c r="CX183" i="11"/>
  <c r="CY183" i="11"/>
  <c r="CZ183" i="11"/>
  <c r="DA183" i="11"/>
  <c r="DB183" i="11"/>
  <c r="DC183" i="11"/>
  <c r="DD183" i="11"/>
  <c r="DE183" i="11"/>
  <c r="DF183" i="11"/>
  <c r="DG183" i="11"/>
  <c r="DH183" i="11"/>
  <c r="DI183" i="11"/>
  <c r="DJ183" i="11"/>
  <c r="DK183" i="11"/>
  <c r="DL183" i="11"/>
  <c r="DM183" i="11"/>
  <c r="DN183" i="11"/>
  <c r="DO183" i="11"/>
  <c r="DP183" i="11"/>
  <c r="DQ183" i="11"/>
  <c r="DR183" i="11"/>
  <c r="DS183" i="11"/>
  <c r="DT183" i="11"/>
  <c r="DU183" i="11"/>
  <c r="DV183" i="11"/>
  <c r="DW183" i="11"/>
  <c r="DX183" i="11"/>
  <c r="DY183" i="11"/>
  <c r="DZ183" i="11"/>
  <c r="EA183" i="11"/>
  <c r="EB183" i="11"/>
  <c r="EC183" i="11"/>
  <c r="ED183" i="11"/>
  <c r="EE183" i="11"/>
  <c r="EF183" i="11"/>
  <c r="EG183" i="11"/>
  <c r="EH183" i="11"/>
  <c r="EI183" i="11"/>
  <c r="EJ183" i="11"/>
  <c r="EK183" i="11"/>
  <c r="EL183" i="11"/>
  <c r="EM183" i="11"/>
  <c r="EN183" i="11"/>
  <c r="EO183" i="11"/>
  <c r="EP183" i="11"/>
  <c r="EQ183" i="11"/>
  <c r="ER183" i="11"/>
  <c r="ES183" i="11"/>
  <c r="ET183" i="11"/>
  <c r="EU183" i="11"/>
  <c r="EV183" i="11"/>
  <c r="EW183" i="11"/>
  <c r="EX183" i="11"/>
  <c r="CB184" i="11"/>
  <c r="CC184" i="11"/>
  <c r="CD184" i="11"/>
  <c r="CE184" i="11"/>
  <c r="CF184" i="11"/>
  <c r="CG184" i="11"/>
  <c r="CH184" i="11"/>
  <c r="CI184" i="11"/>
  <c r="CJ184" i="11"/>
  <c r="CK184" i="11"/>
  <c r="CL184" i="11"/>
  <c r="CM184" i="11"/>
  <c r="CN184" i="11"/>
  <c r="CO184" i="11"/>
  <c r="CP184" i="11"/>
  <c r="CQ184" i="11"/>
  <c r="CR184" i="11"/>
  <c r="CS184" i="11"/>
  <c r="CT184" i="11"/>
  <c r="CU184" i="11"/>
  <c r="CV184" i="11"/>
  <c r="CW184" i="11"/>
  <c r="CX184" i="11"/>
  <c r="CY184" i="11"/>
  <c r="CZ184" i="11"/>
  <c r="DA184" i="11"/>
  <c r="DB184" i="11"/>
  <c r="DC184" i="11"/>
  <c r="DD184" i="11"/>
  <c r="DE184" i="11"/>
  <c r="DF184" i="11"/>
  <c r="DG184" i="11"/>
  <c r="DH184" i="11"/>
  <c r="DI184" i="11"/>
  <c r="DJ184" i="11"/>
  <c r="DK184" i="11"/>
  <c r="DL184" i="11"/>
  <c r="DM184" i="11"/>
  <c r="DN184" i="11"/>
  <c r="DO184" i="11"/>
  <c r="DP184" i="11"/>
  <c r="DQ184" i="11"/>
  <c r="DR184" i="11"/>
  <c r="DS184" i="11"/>
  <c r="DT184" i="11"/>
  <c r="DU184" i="11"/>
  <c r="DV184" i="11"/>
  <c r="DW184" i="11"/>
  <c r="DX184" i="11"/>
  <c r="DY184" i="11"/>
  <c r="DZ184" i="11"/>
  <c r="EA184" i="11"/>
  <c r="EB184" i="11"/>
  <c r="EC184" i="11"/>
  <c r="ED184" i="11"/>
  <c r="EE184" i="11"/>
  <c r="EF184" i="11"/>
  <c r="EG184" i="11"/>
  <c r="EH184" i="11"/>
  <c r="EI184" i="11"/>
  <c r="EJ184" i="11"/>
  <c r="EK184" i="11"/>
  <c r="EL184" i="11"/>
  <c r="EM184" i="11"/>
  <c r="EN184" i="11"/>
  <c r="EO184" i="11"/>
  <c r="EP184" i="11"/>
  <c r="EQ184" i="11"/>
  <c r="ER184" i="11"/>
  <c r="ES184" i="11"/>
  <c r="ET184" i="11"/>
  <c r="EU184" i="11"/>
  <c r="EV184" i="11"/>
  <c r="EW184" i="11"/>
  <c r="EX184" i="11"/>
  <c r="CB185" i="11"/>
  <c r="CC185" i="11"/>
  <c r="CD185" i="11"/>
  <c r="CE185" i="11"/>
  <c r="CF185" i="11"/>
  <c r="CG185" i="11"/>
  <c r="CH185" i="11"/>
  <c r="CI185" i="11"/>
  <c r="CJ185" i="11"/>
  <c r="CK185" i="11"/>
  <c r="CL185" i="11"/>
  <c r="CM185" i="11"/>
  <c r="CN185" i="11"/>
  <c r="CO185" i="11"/>
  <c r="CP185" i="11"/>
  <c r="CQ185" i="11"/>
  <c r="CR185" i="11"/>
  <c r="CS185" i="11"/>
  <c r="CT185" i="11"/>
  <c r="CU185" i="11"/>
  <c r="CV185" i="11"/>
  <c r="CW185" i="11"/>
  <c r="CX185" i="11"/>
  <c r="CY185" i="11"/>
  <c r="CZ185" i="11"/>
  <c r="DA185" i="11"/>
  <c r="DB185" i="11"/>
  <c r="DC185" i="11"/>
  <c r="DD185" i="11"/>
  <c r="DE185" i="11"/>
  <c r="DF185" i="11"/>
  <c r="DG185" i="11"/>
  <c r="DH185" i="11"/>
  <c r="DI185" i="11"/>
  <c r="DJ185" i="11"/>
  <c r="DK185" i="11"/>
  <c r="DL185" i="11"/>
  <c r="DM185" i="11"/>
  <c r="DN185" i="11"/>
  <c r="DO185" i="11"/>
  <c r="DP185" i="11"/>
  <c r="DQ185" i="11"/>
  <c r="DR185" i="11"/>
  <c r="DS185" i="11"/>
  <c r="DT185" i="11"/>
  <c r="DU185" i="11"/>
  <c r="DV185" i="11"/>
  <c r="DW185" i="11"/>
  <c r="DX185" i="11"/>
  <c r="DY185" i="11"/>
  <c r="DZ185" i="11"/>
  <c r="EA185" i="11"/>
  <c r="EB185" i="11"/>
  <c r="EC185" i="11"/>
  <c r="ED185" i="11"/>
  <c r="EE185" i="11"/>
  <c r="EF185" i="11"/>
  <c r="EG185" i="11"/>
  <c r="EH185" i="11"/>
  <c r="EI185" i="11"/>
  <c r="EJ185" i="11"/>
  <c r="EK185" i="11"/>
  <c r="EL185" i="11"/>
  <c r="EM185" i="11"/>
  <c r="EN185" i="11"/>
  <c r="EO185" i="11"/>
  <c r="EP185" i="11"/>
  <c r="EQ185" i="11"/>
  <c r="ER185" i="11"/>
  <c r="ES185" i="11"/>
  <c r="ET185" i="11"/>
  <c r="EU185" i="11"/>
  <c r="EV185" i="11"/>
  <c r="EW185" i="11"/>
  <c r="EX185" i="11"/>
  <c r="CB186" i="11"/>
  <c r="CC186" i="11"/>
  <c r="CD186" i="11"/>
  <c r="CE186" i="11"/>
  <c r="CF186" i="11"/>
  <c r="CG186" i="11"/>
  <c r="CH186" i="11"/>
  <c r="CI186" i="11"/>
  <c r="CJ186" i="11"/>
  <c r="CK186" i="11"/>
  <c r="CL186" i="11"/>
  <c r="CM186" i="11"/>
  <c r="CN186" i="11"/>
  <c r="CO186" i="11"/>
  <c r="CP186" i="11"/>
  <c r="CQ186" i="11"/>
  <c r="CR186" i="11"/>
  <c r="CS186" i="11"/>
  <c r="CT186" i="11"/>
  <c r="CU186" i="11"/>
  <c r="CV186" i="11"/>
  <c r="CW186" i="11"/>
  <c r="CX186" i="11"/>
  <c r="CY186" i="11"/>
  <c r="CZ186" i="11"/>
  <c r="DA186" i="11"/>
  <c r="DB186" i="11"/>
  <c r="DC186" i="11"/>
  <c r="DD186" i="11"/>
  <c r="DE186" i="11"/>
  <c r="DF186" i="11"/>
  <c r="DG186" i="11"/>
  <c r="DH186" i="11"/>
  <c r="DI186" i="11"/>
  <c r="DJ186" i="11"/>
  <c r="DK186" i="11"/>
  <c r="DL186" i="11"/>
  <c r="DM186" i="11"/>
  <c r="DN186" i="11"/>
  <c r="DO186" i="11"/>
  <c r="DP186" i="11"/>
  <c r="DQ186" i="11"/>
  <c r="DR186" i="11"/>
  <c r="DS186" i="11"/>
  <c r="DT186" i="11"/>
  <c r="DU186" i="11"/>
  <c r="DV186" i="11"/>
  <c r="DW186" i="11"/>
  <c r="DX186" i="11"/>
  <c r="DY186" i="11"/>
  <c r="DZ186" i="11"/>
  <c r="EA186" i="11"/>
  <c r="EB186" i="11"/>
  <c r="EC186" i="11"/>
  <c r="ED186" i="11"/>
  <c r="EE186" i="11"/>
  <c r="EF186" i="11"/>
  <c r="EG186" i="11"/>
  <c r="EH186" i="11"/>
  <c r="EI186" i="11"/>
  <c r="EJ186" i="11"/>
  <c r="EK186" i="11"/>
  <c r="EL186" i="11"/>
  <c r="EM186" i="11"/>
  <c r="EN186" i="11"/>
  <c r="EO186" i="11"/>
  <c r="EP186" i="11"/>
  <c r="EQ186" i="11"/>
  <c r="ER186" i="11"/>
  <c r="ES186" i="11"/>
  <c r="ET186" i="11"/>
  <c r="EU186" i="11"/>
  <c r="EV186" i="11"/>
  <c r="EW186" i="11"/>
  <c r="EX186" i="11"/>
  <c r="CB187" i="11"/>
  <c r="CC187" i="11"/>
  <c r="CD187" i="11"/>
  <c r="CE187" i="11"/>
  <c r="CF187" i="11"/>
  <c r="CG187" i="11"/>
  <c r="CH187" i="11"/>
  <c r="CI187" i="11"/>
  <c r="CJ187" i="11"/>
  <c r="CK187" i="11"/>
  <c r="CL187" i="11"/>
  <c r="CM187" i="11"/>
  <c r="CN187" i="11"/>
  <c r="CO187" i="11"/>
  <c r="CP187" i="11"/>
  <c r="CQ187" i="11"/>
  <c r="CR187" i="11"/>
  <c r="CS187" i="11"/>
  <c r="CT187" i="11"/>
  <c r="CU187" i="11"/>
  <c r="CV187" i="11"/>
  <c r="CW187" i="11"/>
  <c r="CX187" i="11"/>
  <c r="CY187" i="11"/>
  <c r="CZ187" i="11"/>
  <c r="DA187" i="11"/>
  <c r="DB187" i="11"/>
  <c r="DC187" i="11"/>
  <c r="DD187" i="11"/>
  <c r="DE187" i="11"/>
  <c r="DF187" i="11"/>
  <c r="DG187" i="11"/>
  <c r="DH187" i="11"/>
  <c r="DI187" i="11"/>
  <c r="DJ187" i="11"/>
  <c r="DK187" i="11"/>
  <c r="DL187" i="11"/>
  <c r="DM187" i="11"/>
  <c r="DN187" i="11"/>
  <c r="DO187" i="11"/>
  <c r="DP187" i="11"/>
  <c r="DQ187" i="11"/>
  <c r="DR187" i="11"/>
  <c r="DS187" i="11"/>
  <c r="DT187" i="11"/>
  <c r="DU187" i="11"/>
  <c r="DV187" i="11"/>
  <c r="DW187" i="11"/>
  <c r="DX187" i="11"/>
  <c r="DY187" i="11"/>
  <c r="DZ187" i="11"/>
  <c r="EA187" i="11"/>
  <c r="EB187" i="11"/>
  <c r="EC187" i="11"/>
  <c r="ED187" i="11"/>
  <c r="EE187" i="11"/>
  <c r="EF187" i="11"/>
  <c r="EG187" i="11"/>
  <c r="EH187" i="11"/>
  <c r="EI187" i="11"/>
  <c r="EJ187" i="11"/>
  <c r="EK187" i="11"/>
  <c r="EL187" i="11"/>
  <c r="EM187" i="11"/>
  <c r="EN187" i="11"/>
  <c r="EO187" i="11"/>
  <c r="EP187" i="11"/>
  <c r="EQ187" i="11"/>
  <c r="ER187" i="11"/>
  <c r="ES187" i="11"/>
  <c r="ET187" i="11"/>
  <c r="EU187" i="11"/>
  <c r="EV187" i="11"/>
  <c r="EW187" i="11"/>
  <c r="EX187" i="11"/>
  <c r="CB188" i="11"/>
  <c r="CC188" i="11"/>
  <c r="CD188" i="11"/>
  <c r="CE188" i="11"/>
  <c r="CF188" i="11"/>
  <c r="CG188" i="11"/>
  <c r="CH188" i="11"/>
  <c r="CI188" i="11"/>
  <c r="CJ188" i="11"/>
  <c r="CK188" i="11"/>
  <c r="CL188" i="11"/>
  <c r="CM188" i="11"/>
  <c r="CN188" i="11"/>
  <c r="CO188" i="11"/>
  <c r="CP188" i="11"/>
  <c r="CQ188" i="11"/>
  <c r="CR188" i="11"/>
  <c r="CS188" i="11"/>
  <c r="CT188" i="11"/>
  <c r="CU188" i="11"/>
  <c r="CV188" i="11"/>
  <c r="CW188" i="11"/>
  <c r="CX188" i="11"/>
  <c r="CY188" i="11"/>
  <c r="CZ188" i="11"/>
  <c r="DA188" i="11"/>
  <c r="DB188" i="11"/>
  <c r="DC188" i="11"/>
  <c r="DD188" i="11"/>
  <c r="DE188" i="11"/>
  <c r="DF188" i="11"/>
  <c r="DG188" i="11"/>
  <c r="DH188" i="11"/>
  <c r="DI188" i="11"/>
  <c r="DJ188" i="11"/>
  <c r="DK188" i="11"/>
  <c r="DL188" i="11"/>
  <c r="DM188" i="11"/>
  <c r="DN188" i="11"/>
  <c r="DO188" i="11"/>
  <c r="DP188" i="11"/>
  <c r="DQ188" i="11"/>
  <c r="DR188" i="11"/>
  <c r="DS188" i="11"/>
  <c r="DT188" i="11"/>
  <c r="DU188" i="11"/>
  <c r="DV188" i="11"/>
  <c r="DW188" i="11"/>
  <c r="DX188" i="11"/>
  <c r="DY188" i="11"/>
  <c r="DZ188" i="11"/>
  <c r="EA188" i="11"/>
  <c r="EB188" i="11"/>
  <c r="EC188" i="11"/>
  <c r="ED188" i="11"/>
  <c r="EE188" i="11"/>
  <c r="EF188" i="11"/>
  <c r="EG188" i="11"/>
  <c r="EH188" i="11"/>
  <c r="EI188" i="11"/>
  <c r="EJ188" i="11"/>
  <c r="EK188" i="11"/>
  <c r="EL188" i="11"/>
  <c r="EM188" i="11"/>
  <c r="EN188" i="11"/>
  <c r="EO188" i="11"/>
  <c r="EP188" i="11"/>
  <c r="EQ188" i="11"/>
  <c r="ER188" i="11"/>
  <c r="ES188" i="11"/>
  <c r="ET188" i="11"/>
  <c r="EU188" i="11"/>
  <c r="EV188" i="11"/>
  <c r="EW188" i="11"/>
  <c r="EX188" i="11"/>
  <c r="CB189" i="11"/>
  <c r="CC189" i="11"/>
  <c r="CD189" i="11"/>
  <c r="CE189" i="11"/>
  <c r="CF189" i="11"/>
  <c r="CG189" i="11"/>
  <c r="CH189" i="11"/>
  <c r="CI189" i="11"/>
  <c r="CJ189" i="11"/>
  <c r="CK189" i="11"/>
  <c r="CL189" i="11"/>
  <c r="CM189" i="11"/>
  <c r="CN189" i="11"/>
  <c r="CO189" i="11"/>
  <c r="CP189" i="11"/>
  <c r="CQ189" i="11"/>
  <c r="CR189" i="11"/>
  <c r="CS189" i="11"/>
  <c r="CT189" i="11"/>
  <c r="CU189" i="11"/>
  <c r="CV189" i="11"/>
  <c r="CW189" i="11"/>
  <c r="CX189" i="11"/>
  <c r="CY189" i="11"/>
  <c r="CZ189" i="11"/>
  <c r="DA189" i="11"/>
  <c r="DB189" i="11"/>
  <c r="DC189" i="11"/>
  <c r="DD189" i="11"/>
  <c r="DE189" i="11"/>
  <c r="DF189" i="11"/>
  <c r="DG189" i="11"/>
  <c r="DH189" i="11"/>
  <c r="DI189" i="11"/>
  <c r="DJ189" i="11"/>
  <c r="DK189" i="11"/>
  <c r="DL189" i="11"/>
  <c r="DM189" i="11"/>
  <c r="DN189" i="11"/>
  <c r="DO189" i="11"/>
  <c r="DP189" i="11"/>
  <c r="DQ189" i="11"/>
  <c r="DR189" i="11"/>
  <c r="DS189" i="11"/>
  <c r="DT189" i="11"/>
  <c r="DU189" i="11"/>
  <c r="DV189" i="11"/>
  <c r="DW189" i="11"/>
  <c r="DX189" i="11"/>
  <c r="DY189" i="11"/>
  <c r="DZ189" i="11"/>
  <c r="EA189" i="11"/>
  <c r="EB189" i="11"/>
  <c r="EC189" i="11"/>
  <c r="ED189" i="11"/>
  <c r="EE189" i="11"/>
  <c r="EF189" i="11"/>
  <c r="EG189" i="11"/>
  <c r="EH189" i="11"/>
  <c r="EI189" i="11"/>
  <c r="EJ189" i="11"/>
  <c r="EK189" i="11"/>
  <c r="EL189" i="11"/>
  <c r="EM189" i="11"/>
  <c r="EN189" i="11"/>
  <c r="EO189" i="11"/>
  <c r="EP189" i="11"/>
  <c r="EQ189" i="11"/>
  <c r="ER189" i="11"/>
  <c r="ES189" i="11"/>
  <c r="ET189" i="11"/>
  <c r="EU189" i="11"/>
  <c r="EV189" i="11"/>
  <c r="EW189" i="11"/>
  <c r="EX189" i="11"/>
  <c r="CB190" i="11"/>
  <c r="CC190" i="11"/>
  <c r="CD190" i="11"/>
  <c r="CE190" i="11"/>
  <c r="CF190" i="11"/>
  <c r="CG190" i="11"/>
  <c r="CH190" i="11"/>
  <c r="CI190" i="11"/>
  <c r="CJ190" i="11"/>
  <c r="CK190" i="11"/>
  <c r="CL190" i="11"/>
  <c r="CM190" i="11"/>
  <c r="CN190" i="11"/>
  <c r="CO190" i="11"/>
  <c r="CP190" i="11"/>
  <c r="CQ190" i="11"/>
  <c r="CR190" i="11"/>
  <c r="CS190" i="11"/>
  <c r="CT190" i="11"/>
  <c r="CU190" i="11"/>
  <c r="CV190" i="11"/>
  <c r="CW190" i="11"/>
  <c r="CX190" i="11"/>
  <c r="CY190" i="11"/>
  <c r="CZ190" i="11"/>
  <c r="DA190" i="11"/>
  <c r="DB190" i="11"/>
  <c r="DC190" i="11"/>
  <c r="DD190" i="11"/>
  <c r="DE190" i="11"/>
  <c r="DF190" i="11"/>
  <c r="DG190" i="11"/>
  <c r="DH190" i="11"/>
  <c r="DI190" i="11"/>
  <c r="DJ190" i="11"/>
  <c r="DK190" i="11"/>
  <c r="DL190" i="11"/>
  <c r="DM190" i="11"/>
  <c r="DN190" i="11"/>
  <c r="DO190" i="11"/>
  <c r="DP190" i="11"/>
  <c r="DQ190" i="11"/>
  <c r="DR190" i="11"/>
  <c r="DS190" i="11"/>
  <c r="DT190" i="11"/>
  <c r="DU190" i="11"/>
  <c r="DV190" i="11"/>
  <c r="DW190" i="11"/>
  <c r="DX190" i="11"/>
  <c r="DY190" i="11"/>
  <c r="DZ190" i="11"/>
  <c r="EA190" i="11"/>
  <c r="EB190" i="11"/>
  <c r="EC190" i="11"/>
  <c r="ED190" i="11"/>
  <c r="EE190" i="11"/>
  <c r="EF190" i="11"/>
  <c r="EG190" i="11"/>
  <c r="EH190" i="11"/>
  <c r="EI190" i="11"/>
  <c r="EJ190" i="11"/>
  <c r="EK190" i="11"/>
  <c r="EL190" i="11"/>
  <c r="EM190" i="11"/>
  <c r="EN190" i="11"/>
  <c r="EO190" i="11"/>
  <c r="EP190" i="11"/>
  <c r="EQ190" i="11"/>
  <c r="ER190" i="11"/>
  <c r="ES190" i="11"/>
  <c r="ET190" i="11"/>
  <c r="EU190" i="11"/>
  <c r="EV190" i="11"/>
  <c r="EW190" i="11"/>
  <c r="EX190" i="11"/>
  <c r="E101" i="10" a="1"/>
  <c r="E101" i="10"/>
  <c r="F101" i="10"/>
  <c r="G101" i="10"/>
  <c r="H101" i="10"/>
  <c r="I101" i="10"/>
  <c r="J101" i="10"/>
  <c r="K101" i="10"/>
  <c r="L101" i="10"/>
  <c r="M101" i="10"/>
  <c r="N101" i="10"/>
  <c r="O101" i="10"/>
  <c r="P101" i="10"/>
  <c r="Q101" i="10"/>
  <c r="R101" i="10"/>
  <c r="S101" i="10"/>
  <c r="T101" i="10"/>
  <c r="U101" i="10"/>
  <c r="V101" i="10"/>
  <c r="W101" i="10"/>
  <c r="X101" i="10"/>
  <c r="Y101" i="10"/>
  <c r="Z101" i="10"/>
  <c r="AA101" i="10"/>
  <c r="AB101" i="10"/>
  <c r="AC101" i="10"/>
  <c r="AD101" i="10"/>
  <c r="AE101" i="10"/>
  <c r="AF101" i="10"/>
  <c r="AG101" i="10"/>
  <c r="AH101" i="10"/>
  <c r="AI101" i="10"/>
  <c r="AJ101" i="10"/>
  <c r="AK101" i="10"/>
  <c r="AL101" i="10"/>
  <c r="AM101" i="10"/>
  <c r="AN101" i="10"/>
  <c r="AO101" i="10"/>
  <c r="AP101" i="10"/>
  <c r="AQ101" i="10"/>
  <c r="AR101" i="10"/>
  <c r="AS101" i="10"/>
  <c r="AT101" i="10"/>
  <c r="AU101" i="10"/>
  <c r="AV101" i="10"/>
  <c r="AW101" i="10"/>
  <c r="AX101" i="10"/>
  <c r="AY101" i="10"/>
  <c r="AZ101" i="10"/>
  <c r="BA101" i="10"/>
  <c r="BB101" i="10"/>
  <c r="BC101" i="10"/>
  <c r="BD101" i="10"/>
  <c r="BE101" i="10"/>
  <c r="BF101" i="10"/>
  <c r="BG101" i="10"/>
  <c r="BH101" i="10"/>
  <c r="BI101" i="10"/>
  <c r="BJ101" i="10"/>
  <c r="BK101" i="10"/>
  <c r="BL101" i="10"/>
  <c r="BM101" i="10"/>
  <c r="BN101" i="10"/>
  <c r="BO101" i="10"/>
  <c r="BP101" i="10"/>
  <c r="BQ101" i="10"/>
  <c r="BR101" i="10"/>
  <c r="BS101" i="10"/>
  <c r="BT101" i="10"/>
  <c r="BU101" i="10"/>
  <c r="BV101" i="10"/>
  <c r="BW101" i="10"/>
  <c r="BX101" i="10"/>
  <c r="BY101" i="10"/>
  <c r="BZ101" i="10"/>
  <c r="CA101" i="10"/>
  <c r="CB101" i="10"/>
  <c r="CC101" i="10"/>
  <c r="CD101" i="10"/>
  <c r="CE101" i="10"/>
  <c r="CF101" i="10"/>
  <c r="CG101" i="10"/>
  <c r="CH101" i="10"/>
  <c r="CI101" i="10"/>
  <c r="CJ101" i="10"/>
  <c r="CK101" i="10"/>
  <c r="CL101" i="10"/>
  <c r="CM101" i="10"/>
  <c r="CN101" i="10"/>
  <c r="CO101" i="10"/>
  <c r="CP101" i="10"/>
  <c r="CQ101" i="10"/>
  <c r="CR101" i="10"/>
  <c r="CS101" i="10"/>
  <c r="CT101" i="10"/>
  <c r="CU101" i="10"/>
  <c r="CV101" i="10"/>
  <c r="CW101" i="10"/>
  <c r="CX101" i="10"/>
  <c r="CY101" i="10"/>
  <c r="CZ101" i="10"/>
  <c r="DA101" i="10"/>
  <c r="DB101" i="10"/>
  <c r="DC101" i="10"/>
  <c r="DD101" i="10"/>
  <c r="DE101" i="10"/>
  <c r="DF101" i="10"/>
  <c r="DG101" i="10"/>
  <c r="DH101" i="10"/>
  <c r="DI101" i="10"/>
  <c r="DJ101" i="10"/>
  <c r="DK101" i="10"/>
  <c r="DL101" i="10"/>
  <c r="DM101" i="10"/>
  <c r="DN101" i="10"/>
  <c r="DO101" i="10"/>
  <c r="DP101" i="10"/>
  <c r="DQ101" i="10"/>
  <c r="DR101" i="10"/>
  <c r="DS101" i="10"/>
  <c r="DT101" i="10"/>
  <c r="DU101" i="10"/>
  <c r="DV101" i="10"/>
  <c r="DW101" i="10"/>
  <c r="DX101" i="10"/>
  <c r="DY101" i="10"/>
  <c r="DZ101" i="10"/>
  <c r="EA101" i="10"/>
  <c r="EB101" i="10"/>
  <c r="EC101" i="10"/>
  <c r="ED101" i="10"/>
  <c r="EE101" i="10"/>
  <c r="EF101" i="10"/>
  <c r="EG101" i="10"/>
  <c r="EH101" i="10"/>
  <c r="EI101" i="10"/>
  <c r="EJ101" i="10"/>
  <c r="EK101" i="10"/>
  <c r="EL101" i="10"/>
  <c r="EM101" i="10"/>
  <c r="EN101" i="10"/>
  <c r="EO101" i="10"/>
  <c r="EP101" i="10"/>
  <c r="EQ101" i="10"/>
  <c r="ER101" i="10"/>
  <c r="ES101" i="10"/>
  <c r="ET101" i="10"/>
  <c r="EU101" i="10"/>
  <c r="EV101" i="10"/>
  <c r="EW101" i="10"/>
  <c r="EX101" i="10"/>
  <c r="D102" i="10" a="1"/>
  <c r="D103" i="10" s="1"/>
  <c r="CB102" i="10"/>
  <c r="CC102" i="10"/>
  <c r="CD102" i="10"/>
  <c r="CE102" i="10"/>
  <c r="CF102" i="10"/>
  <c r="CG102" i="10"/>
  <c r="CH102" i="10"/>
  <c r="CI102" i="10"/>
  <c r="CJ102" i="10"/>
  <c r="CK102" i="10"/>
  <c r="CL102" i="10"/>
  <c r="CM102" i="10"/>
  <c r="CN102" i="10"/>
  <c r="CO102" i="10"/>
  <c r="CP102" i="10"/>
  <c r="CQ102" i="10"/>
  <c r="CR102" i="10"/>
  <c r="CS102" i="10"/>
  <c r="CT102" i="10"/>
  <c r="CU102" i="10"/>
  <c r="CV102" i="10"/>
  <c r="CW102" i="10"/>
  <c r="CX102" i="10"/>
  <c r="CY102" i="10"/>
  <c r="CZ102" i="10"/>
  <c r="DA102" i="10"/>
  <c r="DB102" i="10"/>
  <c r="DC102" i="10"/>
  <c r="DD102" i="10"/>
  <c r="DE102" i="10"/>
  <c r="DF102" i="10"/>
  <c r="DG102" i="10"/>
  <c r="DH102" i="10"/>
  <c r="DI102" i="10"/>
  <c r="DJ102" i="10"/>
  <c r="DK102" i="10"/>
  <c r="DL102" i="10"/>
  <c r="DM102" i="10"/>
  <c r="DN102" i="10"/>
  <c r="DO102" i="10"/>
  <c r="DP102" i="10"/>
  <c r="DQ102" i="10"/>
  <c r="DR102" i="10"/>
  <c r="DS102" i="10"/>
  <c r="DT102" i="10"/>
  <c r="DU102" i="10"/>
  <c r="DV102" i="10"/>
  <c r="DW102" i="10"/>
  <c r="DX102" i="10"/>
  <c r="DY102" i="10"/>
  <c r="DZ102" i="10"/>
  <c r="EA102" i="10"/>
  <c r="EB102" i="10"/>
  <c r="EC102" i="10"/>
  <c r="ED102" i="10"/>
  <c r="EE102" i="10"/>
  <c r="EF102" i="10"/>
  <c r="EG102" i="10"/>
  <c r="EH102" i="10"/>
  <c r="EI102" i="10"/>
  <c r="EJ102" i="10"/>
  <c r="EK102" i="10"/>
  <c r="EL102" i="10"/>
  <c r="EM102" i="10"/>
  <c r="EN102" i="10"/>
  <c r="EO102" i="10"/>
  <c r="EP102" i="10"/>
  <c r="EQ102" i="10"/>
  <c r="ER102" i="10"/>
  <c r="ES102" i="10"/>
  <c r="ET102" i="10"/>
  <c r="EU102" i="10"/>
  <c r="EV102" i="10"/>
  <c r="EW102" i="10"/>
  <c r="EX102" i="10"/>
  <c r="CB103" i="10"/>
  <c r="CC103" i="10"/>
  <c r="CD103" i="10"/>
  <c r="CE103" i="10"/>
  <c r="CF103" i="10"/>
  <c r="CG103" i="10"/>
  <c r="CH103" i="10"/>
  <c r="CI103" i="10"/>
  <c r="CJ103" i="10"/>
  <c r="CK103" i="10"/>
  <c r="CL103" i="10"/>
  <c r="CM103" i="10"/>
  <c r="CN103" i="10"/>
  <c r="CO103" i="10"/>
  <c r="CP103" i="10"/>
  <c r="CQ103" i="10"/>
  <c r="CR103" i="10"/>
  <c r="CS103" i="10"/>
  <c r="CT103" i="10"/>
  <c r="CU103" i="10"/>
  <c r="CV103" i="10"/>
  <c r="CW103" i="10"/>
  <c r="CX103" i="10"/>
  <c r="CY103" i="10"/>
  <c r="CZ103" i="10"/>
  <c r="DA103" i="10"/>
  <c r="DB103" i="10"/>
  <c r="DC103" i="10"/>
  <c r="DD103" i="10"/>
  <c r="DE103" i="10"/>
  <c r="DF103" i="10"/>
  <c r="DG103" i="10"/>
  <c r="DH103" i="10"/>
  <c r="DI103" i="10"/>
  <c r="DJ103" i="10"/>
  <c r="DK103" i="10"/>
  <c r="DL103" i="10"/>
  <c r="DM103" i="10"/>
  <c r="DN103" i="10"/>
  <c r="DO103" i="10"/>
  <c r="DP103" i="10"/>
  <c r="DQ103" i="10"/>
  <c r="DR103" i="10"/>
  <c r="DS103" i="10"/>
  <c r="DT103" i="10"/>
  <c r="DU103" i="10"/>
  <c r="DV103" i="10"/>
  <c r="DW103" i="10"/>
  <c r="DX103" i="10"/>
  <c r="DY103" i="10"/>
  <c r="DZ103" i="10"/>
  <c r="EA103" i="10"/>
  <c r="EB103" i="10"/>
  <c r="EC103" i="10"/>
  <c r="ED103" i="10"/>
  <c r="EE103" i="10"/>
  <c r="EF103" i="10"/>
  <c r="EG103" i="10"/>
  <c r="EH103" i="10"/>
  <c r="EI103" i="10"/>
  <c r="EJ103" i="10"/>
  <c r="EK103" i="10"/>
  <c r="EL103" i="10"/>
  <c r="EM103" i="10"/>
  <c r="EN103" i="10"/>
  <c r="EO103" i="10"/>
  <c r="EP103" i="10"/>
  <c r="EQ103" i="10"/>
  <c r="ER103" i="10"/>
  <c r="ES103" i="10"/>
  <c r="ET103" i="10"/>
  <c r="EU103" i="10"/>
  <c r="EV103" i="10"/>
  <c r="EW103" i="10"/>
  <c r="EX103" i="10"/>
  <c r="CB104" i="10"/>
  <c r="CC104" i="10"/>
  <c r="CD104" i="10"/>
  <c r="CE104" i="10"/>
  <c r="CF104" i="10"/>
  <c r="CG104" i="10"/>
  <c r="CH104" i="10"/>
  <c r="CI104" i="10"/>
  <c r="CJ104" i="10"/>
  <c r="CK104" i="10"/>
  <c r="CL104" i="10"/>
  <c r="CM104" i="10"/>
  <c r="CN104" i="10"/>
  <c r="CO104" i="10"/>
  <c r="CP104" i="10"/>
  <c r="CQ104" i="10"/>
  <c r="CR104" i="10"/>
  <c r="CS104" i="10"/>
  <c r="CT104" i="10"/>
  <c r="CU104" i="10"/>
  <c r="CV104" i="10"/>
  <c r="CW104" i="10"/>
  <c r="CX104" i="10"/>
  <c r="CY104" i="10"/>
  <c r="CZ104" i="10"/>
  <c r="DA104" i="10"/>
  <c r="DB104" i="10"/>
  <c r="DC104" i="10"/>
  <c r="DD104" i="10"/>
  <c r="DE104" i="10"/>
  <c r="DF104" i="10"/>
  <c r="DG104" i="10"/>
  <c r="DH104" i="10"/>
  <c r="DI104" i="10"/>
  <c r="DJ104" i="10"/>
  <c r="DK104" i="10"/>
  <c r="DL104" i="10"/>
  <c r="DM104" i="10"/>
  <c r="DN104" i="10"/>
  <c r="DO104" i="10"/>
  <c r="DP104" i="10"/>
  <c r="DQ104" i="10"/>
  <c r="DR104" i="10"/>
  <c r="DS104" i="10"/>
  <c r="DT104" i="10"/>
  <c r="DU104" i="10"/>
  <c r="DV104" i="10"/>
  <c r="DW104" i="10"/>
  <c r="DX104" i="10"/>
  <c r="DY104" i="10"/>
  <c r="DZ104" i="10"/>
  <c r="EA104" i="10"/>
  <c r="EB104" i="10"/>
  <c r="EC104" i="10"/>
  <c r="ED104" i="10"/>
  <c r="EE104" i="10"/>
  <c r="EF104" i="10"/>
  <c r="EG104" i="10"/>
  <c r="EH104" i="10"/>
  <c r="EI104" i="10"/>
  <c r="EJ104" i="10"/>
  <c r="EK104" i="10"/>
  <c r="EL104" i="10"/>
  <c r="EM104" i="10"/>
  <c r="EN104" i="10"/>
  <c r="EO104" i="10"/>
  <c r="EP104" i="10"/>
  <c r="EQ104" i="10"/>
  <c r="ER104" i="10"/>
  <c r="ES104" i="10"/>
  <c r="ET104" i="10"/>
  <c r="EU104" i="10"/>
  <c r="EV104" i="10"/>
  <c r="EW104" i="10"/>
  <c r="EX104" i="10"/>
  <c r="CB105" i="10"/>
  <c r="CC105" i="10"/>
  <c r="CD105" i="10"/>
  <c r="CE105" i="10"/>
  <c r="CF105" i="10"/>
  <c r="CG105" i="10"/>
  <c r="CH105" i="10"/>
  <c r="CI105" i="10"/>
  <c r="CJ105" i="10"/>
  <c r="CK105" i="10"/>
  <c r="CL105" i="10"/>
  <c r="CM105" i="10"/>
  <c r="CN105" i="10"/>
  <c r="CO105" i="10"/>
  <c r="CP105" i="10"/>
  <c r="CQ105" i="10"/>
  <c r="CR105" i="10"/>
  <c r="CS105" i="10"/>
  <c r="CT105" i="10"/>
  <c r="CU105" i="10"/>
  <c r="CV105" i="10"/>
  <c r="CW105" i="10"/>
  <c r="CX105" i="10"/>
  <c r="CY105" i="10"/>
  <c r="CZ105" i="10"/>
  <c r="DA105" i="10"/>
  <c r="DB105" i="10"/>
  <c r="DC105" i="10"/>
  <c r="DD105" i="10"/>
  <c r="DE105" i="10"/>
  <c r="DF105" i="10"/>
  <c r="DG105" i="10"/>
  <c r="DH105" i="10"/>
  <c r="DI105" i="10"/>
  <c r="DJ105" i="10"/>
  <c r="DK105" i="10"/>
  <c r="DL105" i="10"/>
  <c r="DM105" i="10"/>
  <c r="DN105" i="10"/>
  <c r="DO105" i="10"/>
  <c r="DP105" i="10"/>
  <c r="DQ105" i="10"/>
  <c r="DR105" i="10"/>
  <c r="DS105" i="10"/>
  <c r="DT105" i="10"/>
  <c r="DU105" i="10"/>
  <c r="DV105" i="10"/>
  <c r="DW105" i="10"/>
  <c r="DX105" i="10"/>
  <c r="DY105" i="10"/>
  <c r="DZ105" i="10"/>
  <c r="EA105" i="10"/>
  <c r="EB105" i="10"/>
  <c r="EC105" i="10"/>
  <c r="ED105" i="10"/>
  <c r="EE105" i="10"/>
  <c r="EF105" i="10"/>
  <c r="EG105" i="10"/>
  <c r="EH105" i="10"/>
  <c r="EI105" i="10"/>
  <c r="EJ105" i="10"/>
  <c r="EK105" i="10"/>
  <c r="EL105" i="10"/>
  <c r="EM105" i="10"/>
  <c r="EN105" i="10"/>
  <c r="EO105" i="10"/>
  <c r="EP105" i="10"/>
  <c r="EQ105" i="10"/>
  <c r="ER105" i="10"/>
  <c r="ES105" i="10"/>
  <c r="ET105" i="10"/>
  <c r="EU105" i="10"/>
  <c r="EV105" i="10"/>
  <c r="EW105" i="10"/>
  <c r="EX105" i="10"/>
  <c r="CB106" i="10"/>
  <c r="CC106" i="10"/>
  <c r="CD106" i="10"/>
  <c r="CE106" i="10"/>
  <c r="CF106" i="10"/>
  <c r="CG106" i="10"/>
  <c r="CH106" i="10"/>
  <c r="CI106" i="10"/>
  <c r="CJ106" i="10"/>
  <c r="CK106" i="10"/>
  <c r="CL106" i="10"/>
  <c r="CM106" i="10"/>
  <c r="CN106" i="10"/>
  <c r="CO106" i="10"/>
  <c r="CP106" i="10"/>
  <c r="CQ106" i="10"/>
  <c r="CR106" i="10"/>
  <c r="CS106" i="10"/>
  <c r="CT106" i="10"/>
  <c r="CU106" i="10"/>
  <c r="CV106" i="10"/>
  <c r="CW106" i="10"/>
  <c r="CX106" i="10"/>
  <c r="CY106" i="10"/>
  <c r="CZ106" i="10"/>
  <c r="DA106" i="10"/>
  <c r="DB106" i="10"/>
  <c r="DC106" i="10"/>
  <c r="DD106" i="10"/>
  <c r="DE106" i="10"/>
  <c r="DF106" i="10"/>
  <c r="DG106" i="10"/>
  <c r="DH106" i="10"/>
  <c r="DI106" i="10"/>
  <c r="DJ106" i="10"/>
  <c r="DK106" i="10"/>
  <c r="DL106" i="10"/>
  <c r="DM106" i="10"/>
  <c r="DN106" i="10"/>
  <c r="DO106" i="10"/>
  <c r="DP106" i="10"/>
  <c r="DQ106" i="10"/>
  <c r="DR106" i="10"/>
  <c r="DS106" i="10"/>
  <c r="DT106" i="10"/>
  <c r="DU106" i="10"/>
  <c r="DV106" i="10"/>
  <c r="DW106" i="10"/>
  <c r="DX106" i="10"/>
  <c r="DY106" i="10"/>
  <c r="DZ106" i="10"/>
  <c r="EA106" i="10"/>
  <c r="EB106" i="10"/>
  <c r="EC106" i="10"/>
  <c r="ED106" i="10"/>
  <c r="EE106" i="10"/>
  <c r="EF106" i="10"/>
  <c r="EG106" i="10"/>
  <c r="EH106" i="10"/>
  <c r="EI106" i="10"/>
  <c r="EJ106" i="10"/>
  <c r="EK106" i="10"/>
  <c r="EL106" i="10"/>
  <c r="EM106" i="10"/>
  <c r="EN106" i="10"/>
  <c r="EO106" i="10"/>
  <c r="EP106" i="10"/>
  <c r="EQ106" i="10"/>
  <c r="ER106" i="10"/>
  <c r="ES106" i="10"/>
  <c r="ET106" i="10"/>
  <c r="EU106" i="10"/>
  <c r="EV106" i="10"/>
  <c r="EW106" i="10"/>
  <c r="EX106" i="10"/>
  <c r="D107" i="10"/>
  <c r="CB107" i="10"/>
  <c r="CC107" i="10"/>
  <c r="CD107" i="10"/>
  <c r="CE107" i="10"/>
  <c r="CF107" i="10"/>
  <c r="CG107" i="10"/>
  <c r="CH107" i="10"/>
  <c r="CI107" i="10"/>
  <c r="CJ107" i="10"/>
  <c r="CK107" i="10"/>
  <c r="CL107" i="10"/>
  <c r="CM107" i="10"/>
  <c r="CN107" i="10"/>
  <c r="CO107" i="10"/>
  <c r="CP107" i="10"/>
  <c r="CQ107" i="10"/>
  <c r="CR107" i="10"/>
  <c r="CS107" i="10"/>
  <c r="CT107" i="10"/>
  <c r="CU107" i="10"/>
  <c r="CV107" i="10"/>
  <c r="CW107" i="10"/>
  <c r="CX107" i="10"/>
  <c r="CY107" i="10"/>
  <c r="CZ107" i="10"/>
  <c r="DA107" i="10"/>
  <c r="DB107" i="10"/>
  <c r="DC107" i="10"/>
  <c r="DD107" i="10"/>
  <c r="DE107" i="10"/>
  <c r="DF107" i="10"/>
  <c r="DG107" i="10"/>
  <c r="DH107" i="10"/>
  <c r="DI107" i="10"/>
  <c r="DJ107" i="10"/>
  <c r="DK107" i="10"/>
  <c r="DL107" i="10"/>
  <c r="DM107" i="10"/>
  <c r="DN107" i="10"/>
  <c r="DO107" i="10"/>
  <c r="DP107" i="10"/>
  <c r="DQ107" i="10"/>
  <c r="DR107" i="10"/>
  <c r="DS107" i="10"/>
  <c r="DT107" i="10"/>
  <c r="DU107" i="10"/>
  <c r="DV107" i="10"/>
  <c r="DW107" i="10"/>
  <c r="DX107" i="10"/>
  <c r="DY107" i="10"/>
  <c r="DZ107" i="10"/>
  <c r="EA107" i="10"/>
  <c r="EB107" i="10"/>
  <c r="EC107" i="10"/>
  <c r="ED107" i="10"/>
  <c r="EE107" i="10"/>
  <c r="EF107" i="10"/>
  <c r="EG107" i="10"/>
  <c r="EH107" i="10"/>
  <c r="EI107" i="10"/>
  <c r="EJ107" i="10"/>
  <c r="EK107" i="10"/>
  <c r="EL107" i="10"/>
  <c r="EM107" i="10"/>
  <c r="EN107" i="10"/>
  <c r="EO107" i="10"/>
  <c r="EP107" i="10"/>
  <c r="EQ107" i="10"/>
  <c r="ER107" i="10"/>
  <c r="ES107" i="10"/>
  <c r="ET107" i="10"/>
  <c r="EU107" i="10"/>
  <c r="EV107" i="10"/>
  <c r="EW107" i="10"/>
  <c r="EX107" i="10"/>
  <c r="CB108" i="10"/>
  <c r="CC108" i="10"/>
  <c r="CD108" i="10"/>
  <c r="CE108" i="10"/>
  <c r="CF108" i="10"/>
  <c r="CG108" i="10"/>
  <c r="CH108" i="10"/>
  <c r="CI108" i="10"/>
  <c r="CJ108" i="10"/>
  <c r="CK108" i="10"/>
  <c r="CL108" i="10"/>
  <c r="CM108" i="10"/>
  <c r="CN108" i="10"/>
  <c r="CO108" i="10"/>
  <c r="CP108" i="10"/>
  <c r="CQ108" i="10"/>
  <c r="CR108" i="10"/>
  <c r="CS108" i="10"/>
  <c r="CT108" i="10"/>
  <c r="CU108" i="10"/>
  <c r="CV108" i="10"/>
  <c r="CW108" i="10"/>
  <c r="CX108" i="10"/>
  <c r="CY108" i="10"/>
  <c r="CZ108" i="10"/>
  <c r="DA108" i="10"/>
  <c r="DB108" i="10"/>
  <c r="DC108" i="10"/>
  <c r="DD108" i="10"/>
  <c r="DE108" i="10"/>
  <c r="DF108" i="10"/>
  <c r="DG108" i="10"/>
  <c r="DH108" i="10"/>
  <c r="DI108" i="10"/>
  <c r="DJ108" i="10"/>
  <c r="DK108" i="10"/>
  <c r="DL108" i="10"/>
  <c r="DM108" i="10"/>
  <c r="DN108" i="10"/>
  <c r="DO108" i="10"/>
  <c r="DP108" i="10"/>
  <c r="DQ108" i="10"/>
  <c r="DR108" i="10"/>
  <c r="DS108" i="10"/>
  <c r="DT108" i="10"/>
  <c r="DU108" i="10"/>
  <c r="DV108" i="10"/>
  <c r="DW108" i="10"/>
  <c r="DX108" i="10"/>
  <c r="DY108" i="10"/>
  <c r="DZ108" i="10"/>
  <c r="EA108" i="10"/>
  <c r="EB108" i="10"/>
  <c r="EC108" i="10"/>
  <c r="ED108" i="10"/>
  <c r="EE108" i="10"/>
  <c r="EF108" i="10"/>
  <c r="EG108" i="10"/>
  <c r="EH108" i="10"/>
  <c r="EI108" i="10"/>
  <c r="EJ108" i="10"/>
  <c r="EK108" i="10"/>
  <c r="EL108" i="10"/>
  <c r="EM108" i="10"/>
  <c r="EN108" i="10"/>
  <c r="EO108" i="10"/>
  <c r="EP108" i="10"/>
  <c r="EQ108" i="10"/>
  <c r="ER108" i="10"/>
  <c r="ES108" i="10"/>
  <c r="ET108" i="10"/>
  <c r="EU108" i="10"/>
  <c r="EV108" i="10"/>
  <c r="EW108" i="10"/>
  <c r="EX108" i="10"/>
  <c r="D109" i="10"/>
  <c r="CB109" i="10"/>
  <c r="CC109" i="10"/>
  <c r="CD109" i="10"/>
  <c r="CE109" i="10"/>
  <c r="CF109" i="10"/>
  <c r="CG109" i="10"/>
  <c r="CH109" i="10"/>
  <c r="CI109" i="10"/>
  <c r="CJ109" i="10"/>
  <c r="CK109" i="10"/>
  <c r="CL109" i="10"/>
  <c r="CM109" i="10"/>
  <c r="CN109" i="10"/>
  <c r="CO109" i="10"/>
  <c r="CP109" i="10"/>
  <c r="CQ109" i="10"/>
  <c r="CR109" i="10"/>
  <c r="CS109" i="10"/>
  <c r="CT109" i="10"/>
  <c r="CU109" i="10"/>
  <c r="CV109" i="10"/>
  <c r="CW109" i="10"/>
  <c r="CX109" i="10"/>
  <c r="CY109" i="10"/>
  <c r="CZ109" i="10"/>
  <c r="DA109" i="10"/>
  <c r="DB109" i="10"/>
  <c r="DC109" i="10"/>
  <c r="DD109" i="10"/>
  <c r="DE109" i="10"/>
  <c r="DF109" i="10"/>
  <c r="DG109" i="10"/>
  <c r="DH109" i="10"/>
  <c r="DI109" i="10"/>
  <c r="DJ109" i="10"/>
  <c r="DK109" i="10"/>
  <c r="DL109" i="10"/>
  <c r="DM109" i="10"/>
  <c r="DN109" i="10"/>
  <c r="DO109" i="10"/>
  <c r="DP109" i="10"/>
  <c r="DQ109" i="10"/>
  <c r="DR109" i="10"/>
  <c r="DS109" i="10"/>
  <c r="DT109" i="10"/>
  <c r="DU109" i="10"/>
  <c r="DV109" i="10"/>
  <c r="DW109" i="10"/>
  <c r="DX109" i="10"/>
  <c r="DY109" i="10"/>
  <c r="DZ109" i="10"/>
  <c r="EA109" i="10"/>
  <c r="EB109" i="10"/>
  <c r="EC109" i="10"/>
  <c r="ED109" i="10"/>
  <c r="EE109" i="10"/>
  <c r="EF109" i="10"/>
  <c r="EG109" i="10"/>
  <c r="EH109" i="10"/>
  <c r="EI109" i="10"/>
  <c r="EJ109" i="10"/>
  <c r="EK109" i="10"/>
  <c r="EL109" i="10"/>
  <c r="EM109" i="10"/>
  <c r="EN109" i="10"/>
  <c r="EO109" i="10"/>
  <c r="EP109" i="10"/>
  <c r="EQ109" i="10"/>
  <c r="ER109" i="10"/>
  <c r="ES109" i="10"/>
  <c r="ET109" i="10"/>
  <c r="EU109" i="10"/>
  <c r="EV109" i="10"/>
  <c r="EW109" i="10"/>
  <c r="EX109" i="10"/>
  <c r="CB110" i="10"/>
  <c r="CC110" i="10"/>
  <c r="CD110" i="10"/>
  <c r="CE110" i="10"/>
  <c r="CF110" i="10"/>
  <c r="CG110" i="10"/>
  <c r="CH110" i="10"/>
  <c r="CI110" i="10"/>
  <c r="CJ110" i="10"/>
  <c r="CK110" i="10"/>
  <c r="CL110" i="10"/>
  <c r="CM110" i="10"/>
  <c r="CN110" i="10"/>
  <c r="CO110" i="10"/>
  <c r="CP110" i="10"/>
  <c r="CQ110" i="10"/>
  <c r="CR110" i="10"/>
  <c r="CS110" i="10"/>
  <c r="CT110" i="10"/>
  <c r="CU110" i="10"/>
  <c r="CV110" i="10"/>
  <c r="CW110" i="10"/>
  <c r="CX110" i="10"/>
  <c r="CY110" i="10"/>
  <c r="CZ110" i="10"/>
  <c r="DA110" i="10"/>
  <c r="DB110" i="10"/>
  <c r="DC110" i="10"/>
  <c r="DD110" i="10"/>
  <c r="DE110" i="10"/>
  <c r="DF110" i="10"/>
  <c r="DG110" i="10"/>
  <c r="DH110" i="10"/>
  <c r="DI110" i="10"/>
  <c r="DJ110" i="10"/>
  <c r="DK110" i="10"/>
  <c r="DL110" i="10"/>
  <c r="DM110" i="10"/>
  <c r="DN110" i="10"/>
  <c r="DO110" i="10"/>
  <c r="DP110" i="10"/>
  <c r="DQ110" i="10"/>
  <c r="DR110" i="10"/>
  <c r="DS110" i="10"/>
  <c r="DT110" i="10"/>
  <c r="DU110" i="10"/>
  <c r="DV110" i="10"/>
  <c r="DW110" i="10"/>
  <c r="DX110" i="10"/>
  <c r="DY110" i="10"/>
  <c r="DZ110" i="10"/>
  <c r="EA110" i="10"/>
  <c r="EB110" i="10"/>
  <c r="EC110" i="10"/>
  <c r="ED110" i="10"/>
  <c r="EE110" i="10"/>
  <c r="EF110" i="10"/>
  <c r="EG110" i="10"/>
  <c r="EH110" i="10"/>
  <c r="EI110" i="10"/>
  <c r="EJ110" i="10"/>
  <c r="EK110" i="10"/>
  <c r="EL110" i="10"/>
  <c r="EM110" i="10"/>
  <c r="EN110" i="10"/>
  <c r="EO110" i="10"/>
  <c r="EP110" i="10"/>
  <c r="EQ110" i="10"/>
  <c r="ER110" i="10"/>
  <c r="ES110" i="10"/>
  <c r="ET110" i="10"/>
  <c r="EU110" i="10"/>
  <c r="EV110" i="10"/>
  <c r="EW110" i="10"/>
  <c r="EX110" i="10"/>
  <c r="D111" i="10"/>
  <c r="CB111" i="10"/>
  <c r="CC111" i="10"/>
  <c r="CD111" i="10"/>
  <c r="CE111" i="10"/>
  <c r="CF111" i="10"/>
  <c r="CG111" i="10"/>
  <c r="CH111" i="10"/>
  <c r="CI111" i="10"/>
  <c r="CJ111" i="10"/>
  <c r="CK111" i="10"/>
  <c r="CL111" i="10"/>
  <c r="CM111" i="10"/>
  <c r="CN111" i="10"/>
  <c r="CO111" i="10"/>
  <c r="CP111" i="10"/>
  <c r="CQ111" i="10"/>
  <c r="CR111" i="10"/>
  <c r="CS111" i="10"/>
  <c r="CT111" i="10"/>
  <c r="CU111" i="10"/>
  <c r="CV111" i="10"/>
  <c r="CW111" i="10"/>
  <c r="CX111" i="10"/>
  <c r="CY111" i="10"/>
  <c r="CZ111" i="10"/>
  <c r="DA111" i="10"/>
  <c r="DB111" i="10"/>
  <c r="DC111" i="10"/>
  <c r="DD111" i="10"/>
  <c r="DE111" i="10"/>
  <c r="DF111" i="10"/>
  <c r="DG111" i="10"/>
  <c r="DH111" i="10"/>
  <c r="DI111" i="10"/>
  <c r="DJ111" i="10"/>
  <c r="DK111" i="10"/>
  <c r="DL111" i="10"/>
  <c r="DM111" i="10"/>
  <c r="DN111" i="10"/>
  <c r="DO111" i="10"/>
  <c r="DP111" i="10"/>
  <c r="DQ111" i="10"/>
  <c r="DR111" i="10"/>
  <c r="DS111" i="10"/>
  <c r="DT111" i="10"/>
  <c r="DU111" i="10"/>
  <c r="DV111" i="10"/>
  <c r="DW111" i="10"/>
  <c r="DX111" i="10"/>
  <c r="DY111" i="10"/>
  <c r="DZ111" i="10"/>
  <c r="EA111" i="10"/>
  <c r="EB111" i="10"/>
  <c r="EC111" i="10"/>
  <c r="ED111" i="10"/>
  <c r="EE111" i="10"/>
  <c r="EF111" i="10"/>
  <c r="EG111" i="10"/>
  <c r="EH111" i="10"/>
  <c r="EI111" i="10"/>
  <c r="EJ111" i="10"/>
  <c r="EK111" i="10"/>
  <c r="EL111" i="10"/>
  <c r="EM111" i="10"/>
  <c r="EN111" i="10"/>
  <c r="EO111" i="10"/>
  <c r="EP111" i="10"/>
  <c r="EQ111" i="10"/>
  <c r="ER111" i="10"/>
  <c r="ES111" i="10"/>
  <c r="ET111" i="10"/>
  <c r="EU111" i="10"/>
  <c r="EV111" i="10"/>
  <c r="EW111" i="10"/>
  <c r="EX111" i="10"/>
  <c r="CB112" i="10"/>
  <c r="CC112" i="10"/>
  <c r="CD112" i="10"/>
  <c r="CE112" i="10"/>
  <c r="CF112" i="10"/>
  <c r="CG112" i="10"/>
  <c r="CH112" i="10"/>
  <c r="CI112" i="10"/>
  <c r="CJ112" i="10"/>
  <c r="CK112" i="10"/>
  <c r="CL112" i="10"/>
  <c r="CM112" i="10"/>
  <c r="CN112" i="10"/>
  <c r="CO112" i="10"/>
  <c r="CP112" i="10"/>
  <c r="CQ112" i="10"/>
  <c r="CR112" i="10"/>
  <c r="CS112" i="10"/>
  <c r="CT112" i="10"/>
  <c r="CU112" i="10"/>
  <c r="CV112" i="10"/>
  <c r="CW112" i="10"/>
  <c r="CX112" i="10"/>
  <c r="CY112" i="10"/>
  <c r="CZ112" i="10"/>
  <c r="DA112" i="10"/>
  <c r="DB112" i="10"/>
  <c r="DC112" i="10"/>
  <c r="DD112" i="10"/>
  <c r="DE112" i="10"/>
  <c r="DF112" i="10"/>
  <c r="DG112" i="10"/>
  <c r="DH112" i="10"/>
  <c r="DI112" i="10"/>
  <c r="DJ112" i="10"/>
  <c r="DK112" i="10"/>
  <c r="DL112" i="10"/>
  <c r="DM112" i="10"/>
  <c r="DN112" i="10"/>
  <c r="DO112" i="10"/>
  <c r="DP112" i="10"/>
  <c r="DQ112" i="10"/>
  <c r="DR112" i="10"/>
  <c r="DS112" i="10"/>
  <c r="DT112" i="10"/>
  <c r="DU112" i="10"/>
  <c r="DV112" i="10"/>
  <c r="DW112" i="10"/>
  <c r="DX112" i="10"/>
  <c r="DY112" i="10"/>
  <c r="DZ112" i="10"/>
  <c r="EA112" i="10"/>
  <c r="EB112" i="10"/>
  <c r="EC112" i="10"/>
  <c r="ED112" i="10"/>
  <c r="EE112" i="10"/>
  <c r="EF112" i="10"/>
  <c r="EG112" i="10"/>
  <c r="EH112" i="10"/>
  <c r="EI112" i="10"/>
  <c r="EJ112" i="10"/>
  <c r="EK112" i="10"/>
  <c r="EL112" i="10"/>
  <c r="EM112" i="10"/>
  <c r="EN112" i="10"/>
  <c r="EO112" i="10"/>
  <c r="EP112" i="10"/>
  <c r="EQ112" i="10"/>
  <c r="ER112" i="10"/>
  <c r="ES112" i="10"/>
  <c r="ET112" i="10"/>
  <c r="EU112" i="10"/>
  <c r="EV112" i="10"/>
  <c r="EW112" i="10"/>
  <c r="EX112" i="10"/>
  <c r="D113" i="10"/>
  <c r="CB113" i="10"/>
  <c r="CC113" i="10"/>
  <c r="CD113" i="10"/>
  <c r="CE113" i="10"/>
  <c r="CF113" i="10"/>
  <c r="CG113" i="10"/>
  <c r="CH113" i="10"/>
  <c r="CI113" i="10"/>
  <c r="CJ113" i="10"/>
  <c r="CK113" i="10"/>
  <c r="CL113" i="10"/>
  <c r="CM113" i="10"/>
  <c r="CN113" i="10"/>
  <c r="CO113" i="10"/>
  <c r="CP113" i="10"/>
  <c r="CQ113" i="10"/>
  <c r="CR113" i="10"/>
  <c r="CS113" i="10"/>
  <c r="CT113" i="10"/>
  <c r="CU113" i="10"/>
  <c r="CV113" i="10"/>
  <c r="CW113" i="10"/>
  <c r="CX113" i="10"/>
  <c r="CY113" i="10"/>
  <c r="CZ113" i="10"/>
  <c r="DA113" i="10"/>
  <c r="DB113" i="10"/>
  <c r="DC113" i="10"/>
  <c r="DD113" i="10"/>
  <c r="DE113" i="10"/>
  <c r="DF113" i="10"/>
  <c r="DG113" i="10"/>
  <c r="DH113" i="10"/>
  <c r="DI113" i="10"/>
  <c r="DJ113" i="10"/>
  <c r="DK113" i="10"/>
  <c r="DL113" i="10"/>
  <c r="DM113" i="10"/>
  <c r="DN113" i="10"/>
  <c r="DO113" i="10"/>
  <c r="DP113" i="10"/>
  <c r="DQ113" i="10"/>
  <c r="DR113" i="10"/>
  <c r="DS113" i="10"/>
  <c r="DT113" i="10"/>
  <c r="DU113" i="10"/>
  <c r="DV113" i="10"/>
  <c r="DW113" i="10"/>
  <c r="DX113" i="10"/>
  <c r="DY113" i="10"/>
  <c r="DZ113" i="10"/>
  <c r="EA113" i="10"/>
  <c r="EB113" i="10"/>
  <c r="EC113" i="10"/>
  <c r="ED113" i="10"/>
  <c r="EE113" i="10"/>
  <c r="EF113" i="10"/>
  <c r="EG113" i="10"/>
  <c r="EH113" i="10"/>
  <c r="EI113" i="10"/>
  <c r="EJ113" i="10"/>
  <c r="EK113" i="10"/>
  <c r="EL113" i="10"/>
  <c r="EM113" i="10"/>
  <c r="EN113" i="10"/>
  <c r="EO113" i="10"/>
  <c r="EP113" i="10"/>
  <c r="EQ113" i="10"/>
  <c r="ER113" i="10"/>
  <c r="ES113" i="10"/>
  <c r="ET113" i="10"/>
  <c r="EU113" i="10"/>
  <c r="EV113" i="10"/>
  <c r="EW113" i="10"/>
  <c r="EX113" i="10"/>
  <c r="CB114" i="10"/>
  <c r="CC114" i="10"/>
  <c r="CD114" i="10"/>
  <c r="CE114" i="10"/>
  <c r="CF114" i="10"/>
  <c r="CG114" i="10"/>
  <c r="CH114" i="10"/>
  <c r="CI114" i="10"/>
  <c r="CJ114" i="10"/>
  <c r="CK114" i="10"/>
  <c r="CL114" i="10"/>
  <c r="CM114" i="10"/>
  <c r="CN114" i="10"/>
  <c r="CO114" i="10"/>
  <c r="CP114" i="10"/>
  <c r="CQ114" i="10"/>
  <c r="CR114" i="10"/>
  <c r="CS114" i="10"/>
  <c r="CT114" i="10"/>
  <c r="CU114" i="10"/>
  <c r="CV114" i="10"/>
  <c r="CW114" i="10"/>
  <c r="CX114" i="10"/>
  <c r="CY114" i="10"/>
  <c r="CZ114" i="10"/>
  <c r="DA114" i="10"/>
  <c r="DB114" i="10"/>
  <c r="DC114" i="10"/>
  <c r="DD114" i="10"/>
  <c r="DE114" i="10"/>
  <c r="DF114" i="10"/>
  <c r="DG114" i="10"/>
  <c r="DH114" i="10"/>
  <c r="DI114" i="10"/>
  <c r="DJ114" i="10"/>
  <c r="DK114" i="10"/>
  <c r="DL114" i="10"/>
  <c r="DM114" i="10"/>
  <c r="DN114" i="10"/>
  <c r="DO114" i="10"/>
  <c r="DP114" i="10"/>
  <c r="DQ114" i="10"/>
  <c r="DR114" i="10"/>
  <c r="DS114" i="10"/>
  <c r="DT114" i="10"/>
  <c r="DU114" i="10"/>
  <c r="DV114" i="10"/>
  <c r="DW114" i="10"/>
  <c r="DX114" i="10"/>
  <c r="DY114" i="10"/>
  <c r="DZ114" i="10"/>
  <c r="EA114" i="10"/>
  <c r="EB114" i="10"/>
  <c r="EC114" i="10"/>
  <c r="ED114" i="10"/>
  <c r="EE114" i="10"/>
  <c r="EF114" i="10"/>
  <c r="EG114" i="10"/>
  <c r="EH114" i="10"/>
  <c r="EI114" i="10"/>
  <c r="EJ114" i="10"/>
  <c r="EK114" i="10"/>
  <c r="EL114" i="10"/>
  <c r="EM114" i="10"/>
  <c r="EN114" i="10"/>
  <c r="EO114" i="10"/>
  <c r="EP114" i="10"/>
  <c r="EQ114" i="10"/>
  <c r="ER114" i="10"/>
  <c r="ES114" i="10"/>
  <c r="ET114" i="10"/>
  <c r="EU114" i="10"/>
  <c r="EV114" i="10"/>
  <c r="EW114" i="10"/>
  <c r="EX114" i="10"/>
  <c r="D115" i="10"/>
  <c r="CB115" i="10"/>
  <c r="CC115" i="10"/>
  <c r="CD115" i="10"/>
  <c r="CE115" i="10"/>
  <c r="CF115" i="10"/>
  <c r="CG115" i="10"/>
  <c r="CH115" i="10"/>
  <c r="CI115" i="10"/>
  <c r="CJ115" i="10"/>
  <c r="CK115" i="10"/>
  <c r="CL115" i="10"/>
  <c r="CM115" i="10"/>
  <c r="CN115" i="10"/>
  <c r="CO115" i="10"/>
  <c r="CP115" i="10"/>
  <c r="CQ115" i="10"/>
  <c r="CR115" i="10"/>
  <c r="CS115" i="10"/>
  <c r="CT115" i="10"/>
  <c r="CU115" i="10"/>
  <c r="CV115" i="10"/>
  <c r="CW115" i="10"/>
  <c r="CX115" i="10"/>
  <c r="CY115" i="10"/>
  <c r="CZ115" i="10"/>
  <c r="DA115" i="10"/>
  <c r="DB115" i="10"/>
  <c r="DC115" i="10"/>
  <c r="DD115" i="10"/>
  <c r="DE115" i="10"/>
  <c r="DF115" i="10"/>
  <c r="DG115" i="10"/>
  <c r="DH115" i="10"/>
  <c r="DI115" i="10"/>
  <c r="DJ115" i="10"/>
  <c r="DK115" i="10"/>
  <c r="DL115" i="10"/>
  <c r="DM115" i="10"/>
  <c r="DN115" i="10"/>
  <c r="DO115" i="10"/>
  <c r="DP115" i="10"/>
  <c r="DQ115" i="10"/>
  <c r="DR115" i="10"/>
  <c r="DS115" i="10"/>
  <c r="DT115" i="10"/>
  <c r="DU115" i="10"/>
  <c r="DV115" i="10"/>
  <c r="DW115" i="10"/>
  <c r="DX115" i="10"/>
  <c r="DY115" i="10"/>
  <c r="DZ115" i="10"/>
  <c r="EA115" i="10"/>
  <c r="EB115" i="10"/>
  <c r="EC115" i="10"/>
  <c r="ED115" i="10"/>
  <c r="EE115" i="10"/>
  <c r="EF115" i="10"/>
  <c r="EG115" i="10"/>
  <c r="EH115" i="10"/>
  <c r="EI115" i="10"/>
  <c r="EJ115" i="10"/>
  <c r="EK115" i="10"/>
  <c r="EL115" i="10"/>
  <c r="EM115" i="10"/>
  <c r="EN115" i="10"/>
  <c r="EO115" i="10"/>
  <c r="EP115" i="10"/>
  <c r="EQ115" i="10"/>
  <c r="ER115" i="10"/>
  <c r="ES115" i="10"/>
  <c r="ET115" i="10"/>
  <c r="EU115" i="10"/>
  <c r="EV115" i="10"/>
  <c r="EW115" i="10"/>
  <c r="EX115" i="10"/>
  <c r="CB116" i="10"/>
  <c r="CC116" i="10"/>
  <c r="CD116" i="10"/>
  <c r="CE116" i="10"/>
  <c r="CF116" i="10"/>
  <c r="CG116" i="10"/>
  <c r="CH116" i="10"/>
  <c r="CI116" i="10"/>
  <c r="CJ116" i="10"/>
  <c r="CK116" i="10"/>
  <c r="CL116" i="10"/>
  <c r="CM116" i="10"/>
  <c r="CN116" i="10"/>
  <c r="CO116" i="10"/>
  <c r="CP116" i="10"/>
  <c r="CQ116" i="10"/>
  <c r="CR116" i="10"/>
  <c r="CS116" i="10"/>
  <c r="CT116" i="10"/>
  <c r="CU116" i="10"/>
  <c r="CV116" i="10"/>
  <c r="CW116" i="10"/>
  <c r="CX116" i="10"/>
  <c r="CY116" i="10"/>
  <c r="CZ116" i="10"/>
  <c r="DA116" i="10"/>
  <c r="DB116" i="10"/>
  <c r="DC116" i="10"/>
  <c r="DD116" i="10"/>
  <c r="DE116" i="10"/>
  <c r="DF116" i="10"/>
  <c r="DG116" i="10"/>
  <c r="DH116" i="10"/>
  <c r="DI116" i="10"/>
  <c r="DJ116" i="10"/>
  <c r="DK116" i="10"/>
  <c r="DL116" i="10"/>
  <c r="DM116" i="10"/>
  <c r="DN116" i="10"/>
  <c r="DO116" i="10"/>
  <c r="DP116" i="10"/>
  <c r="DQ116" i="10"/>
  <c r="DR116" i="10"/>
  <c r="DS116" i="10"/>
  <c r="DT116" i="10"/>
  <c r="DU116" i="10"/>
  <c r="DV116" i="10"/>
  <c r="DW116" i="10"/>
  <c r="DX116" i="10"/>
  <c r="DY116" i="10"/>
  <c r="DZ116" i="10"/>
  <c r="EA116" i="10"/>
  <c r="EB116" i="10"/>
  <c r="EC116" i="10"/>
  <c r="ED116" i="10"/>
  <c r="EE116" i="10"/>
  <c r="EF116" i="10"/>
  <c r="EG116" i="10"/>
  <c r="EH116" i="10"/>
  <c r="EI116" i="10"/>
  <c r="EJ116" i="10"/>
  <c r="EK116" i="10"/>
  <c r="EL116" i="10"/>
  <c r="EM116" i="10"/>
  <c r="EN116" i="10"/>
  <c r="EO116" i="10"/>
  <c r="EP116" i="10"/>
  <c r="EQ116" i="10"/>
  <c r="ER116" i="10"/>
  <c r="ES116" i="10"/>
  <c r="ET116" i="10"/>
  <c r="EU116" i="10"/>
  <c r="EV116" i="10"/>
  <c r="EW116" i="10"/>
  <c r="EX116" i="10"/>
  <c r="D117" i="10"/>
  <c r="CB117" i="10"/>
  <c r="CC117" i="10"/>
  <c r="CD117" i="10"/>
  <c r="CE117" i="10"/>
  <c r="CF117" i="10"/>
  <c r="CG117" i="10"/>
  <c r="CH117" i="10"/>
  <c r="CI117" i="10"/>
  <c r="CJ117" i="10"/>
  <c r="CK117" i="10"/>
  <c r="CL117" i="10"/>
  <c r="CM117" i="10"/>
  <c r="CN117" i="10"/>
  <c r="CO117" i="10"/>
  <c r="CP117" i="10"/>
  <c r="CQ117" i="10"/>
  <c r="CR117" i="10"/>
  <c r="CS117" i="10"/>
  <c r="CT117" i="10"/>
  <c r="CU117" i="10"/>
  <c r="CV117" i="10"/>
  <c r="CW117" i="10"/>
  <c r="CX117" i="10"/>
  <c r="CY117" i="10"/>
  <c r="CZ117" i="10"/>
  <c r="DA117" i="10"/>
  <c r="DB117" i="10"/>
  <c r="DC117" i="10"/>
  <c r="DD117" i="10"/>
  <c r="DE117" i="10"/>
  <c r="DF117" i="10"/>
  <c r="DG117" i="10"/>
  <c r="DH117" i="10"/>
  <c r="DI117" i="10"/>
  <c r="DJ117" i="10"/>
  <c r="DK117" i="10"/>
  <c r="DL117" i="10"/>
  <c r="DM117" i="10"/>
  <c r="DN117" i="10"/>
  <c r="DO117" i="10"/>
  <c r="DP117" i="10"/>
  <c r="DQ117" i="10"/>
  <c r="DR117" i="10"/>
  <c r="DS117" i="10"/>
  <c r="DT117" i="10"/>
  <c r="DU117" i="10"/>
  <c r="DV117" i="10"/>
  <c r="DW117" i="10"/>
  <c r="DX117" i="10"/>
  <c r="DY117" i="10"/>
  <c r="DZ117" i="10"/>
  <c r="EA117" i="10"/>
  <c r="EB117" i="10"/>
  <c r="EC117" i="10"/>
  <c r="ED117" i="10"/>
  <c r="EE117" i="10"/>
  <c r="EF117" i="10"/>
  <c r="EG117" i="10"/>
  <c r="EH117" i="10"/>
  <c r="EI117" i="10"/>
  <c r="EJ117" i="10"/>
  <c r="EK117" i="10"/>
  <c r="EL117" i="10"/>
  <c r="EM117" i="10"/>
  <c r="EN117" i="10"/>
  <c r="EO117" i="10"/>
  <c r="EP117" i="10"/>
  <c r="EQ117" i="10"/>
  <c r="ER117" i="10"/>
  <c r="ES117" i="10"/>
  <c r="ET117" i="10"/>
  <c r="EU117" i="10"/>
  <c r="EV117" i="10"/>
  <c r="EW117" i="10"/>
  <c r="EX117" i="10"/>
  <c r="CB118" i="10"/>
  <c r="CC118" i="10"/>
  <c r="CD118" i="10"/>
  <c r="CE118" i="10"/>
  <c r="CF118" i="10"/>
  <c r="CG118" i="10"/>
  <c r="CH118" i="10"/>
  <c r="CI118" i="10"/>
  <c r="CJ118" i="10"/>
  <c r="CK118" i="10"/>
  <c r="CL118" i="10"/>
  <c r="CM118" i="10"/>
  <c r="CN118" i="10"/>
  <c r="CO118" i="10"/>
  <c r="CP118" i="10"/>
  <c r="CQ118" i="10"/>
  <c r="CR118" i="10"/>
  <c r="CS118" i="10"/>
  <c r="CT118" i="10"/>
  <c r="CU118" i="10"/>
  <c r="CV118" i="10"/>
  <c r="CW118" i="10"/>
  <c r="CX118" i="10"/>
  <c r="CY118" i="10"/>
  <c r="CZ118" i="10"/>
  <c r="DA118" i="10"/>
  <c r="DB118" i="10"/>
  <c r="DC118" i="10"/>
  <c r="DD118" i="10"/>
  <c r="DE118" i="10"/>
  <c r="DF118" i="10"/>
  <c r="DG118" i="10"/>
  <c r="DH118" i="10"/>
  <c r="DI118" i="10"/>
  <c r="DJ118" i="10"/>
  <c r="DK118" i="10"/>
  <c r="DL118" i="10"/>
  <c r="DM118" i="10"/>
  <c r="DN118" i="10"/>
  <c r="DO118" i="10"/>
  <c r="DP118" i="10"/>
  <c r="DQ118" i="10"/>
  <c r="DR118" i="10"/>
  <c r="DS118" i="10"/>
  <c r="DT118" i="10"/>
  <c r="DU118" i="10"/>
  <c r="DV118" i="10"/>
  <c r="DW118" i="10"/>
  <c r="DX118" i="10"/>
  <c r="DY118" i="10"/>
  <c r="DZ118" i="10"/>
  <c r="EA118" i="10"/>
  <c r="EB118" i="10"/>
  <c r="EC118" i="10"/>
  <c r="ED118" i="10"/>
  <c r="EE118" i="10"/>
  <c r="EF118" i="10"/>
  <c r="EG118" i="10"/>
  <c r="EH118" i="10"/>
  <c r="EI118" i="10"/>
  <c r="EJ118" i="10"/>
  <c r="EK118" i="10"/>
  <c r="EL118" i="10"/>
  <c r="EM118" i="10"/>
  <c r="EN118" i="10"/>
  <c r="EO118" i="10"/>
  <c r="EP118" i="10"/>
  <c r="EQ118" i="10"/>
  <c r="ER118" i="10"/>
  <c r="ES118" i="10"/>
  <c r="ET118" i="10"/>
  <c r="EU118" i="10"/>
  <c r="EV118" i="10"/>
  <c r="EW118" i="10"/>
  <c r="EX118" i="10"/>
  <c r="D119" i="10"/>
  <c r="CB119" i="10"/>
  <c r="CC119" i="10"/>
  <c r="CD119" i="10"/>
  <c r="CE119" i="10"/>
  <c r="CF119" i="10"/>
  <c r="CG119" i="10"/>
  <c r="CH119" i="10"/>
  <c r="CI119" i="10"/>
  <c r="CJ119" i="10"/>
  <c r="CK119" i="10"/>
  <c r="CL119" i="10"/>
  <c r="CM119" i="10"/>
  <c r="CN119" i="10"/>
  <c r="CO119" i="10"/>
  <c r="CP119" i="10"/>
  <c r="CQ119" i="10"/>
  <c r="CR119" i="10"/>
  <c r="CS119" i="10"/>
  <c r="CT119" i="10"/>
  <c r="CU119" i="10"/>
  <c r="CV119" i="10"/>
  <c r="CW119" i="10"/>
  <c r="CX119" i="10"/>
  <c r="CY119" i="10"/>
  <c r="CZ119" i="10"/>
  <c r="DA119" i="10"/>
  <c r="DB119" i="10"/>
  <c r="DC119" i="10"/>
  <c r="DD119" i="10"/>
  <c r="DE119" i="10"/>
  <c r="DF119" i="10"/>
  <c r="DG119" i="10"/>
  <c r="DH119" i="10"/>
  <c r="DI119" i="10"/>
  <c r="DJ119" i="10"/>
  <c r="DK119" i="10"/>
  <c r="DL119" i="10"/>
  <c r="DM119" i="10"/>
  <c r="DN119" i="10"/>
  <c r="DO119" i="10"/>
  <c r="DP119" i="10"/>
  <c r="DQ119" i="10"/>
  <c r="DR119" i="10"/>
  <c r="DS119" i="10"/>
  <c r="DT119" i="10"/>
  <c r="DU119" i="10"/>
  <c r="DV119" i="10"/>
  <c r="DW119" i="10"/>
  <c r="DX119" i="10"/>
  <c r="DY119" i="10"/>
  <c r="DZ119" i="10"/>
  <c r="EA119" i="10"/>
  <c r="EB119" i="10"/>
  <c r="EC119" i="10"/>
  <c r="ED119" i="10"/>
  <c r="EE119" i="10"/>
  <c r="EF119" i="10"/>
  <c r="EG119" i="10"/>
  <c r="EH119" i="10"/>
  <c r="EI119" i="10"/>
  <c r="EJ119" i="10"/>
  <c r="EK119" i="10"/>
  <c r="EL119" i="10"/>
  <c r="EM119" i="10"/>
  <c r="EN119" i="10"/>
  <c r="EO119" i="10"/>
  <c r="EP119" i="10"/>
  <c r="EQ119" i="10"/>
  <c r="ER119" i="10"/>
  <c r="ES119" i="10"/>
  <c r="ET119" i="10"/>
  <c r="EU119" i="10"/>
  <c r="EV119" i="10"/>
  <c r="EW119" i="10"/>
  <c r="EX119" i="10"/>
  <c r="CB120" i="10"/>
  <c r="CC120" i="10"/>
  <c r="CD120" i="10"/>
  <c r="CE120" i="10"/>
  <c r="CF120" i="10"/>
  <c r="CG120" i="10"/>
  <c r="CH120" i="10"/>
  <c r="CI120" i="10"/>
  <c r="CJ120" i="10"/>
  <c r="CK120" i="10"/>
  <c r="CL120" i="10"/>
  <c r="CM120" i="10"/>
  <c r="CN120" i="10"/>
  <c r="CO120" i="10"/>
  <c r="CP120" i="10"/>
  <c r="CQ120" i="10"/>
  <c r="CR120" i="10"/>
  <c r="CS120" i="10"/>
  <c r="CT120" i="10"/>
  <c r="CU120" i="10"/>
  <c r="CV120" i="10"/>
  <c r="CW120" i="10"/>
  <c r="CX120" i="10"/>
  <c r="CY120" i="10"/>
  <c r="CZ120" i="10"/>
  <c r="DA120" i="10"/>
  <c r="DB120" i="10"/>
  <c r="DC120" i="10"/>
  <c r="DD120" i="10"/>
  <c r="DE120" i="10"/>
  <c r="DF120" i="10"/>
  <c r="DG120" i="10"/>
  <c r="DH120" i="10"/>
  <c r="DI120" i="10"/>
  <c r="DJ120" i="10"/>
  <c r="DK120" i="10"/>
  <c r="DL120" i="10"/>
  <c r="DM120" i="10"/>
  <c r="DN120" i="10"/>
  <c r="DO120" i="10"/>
  <c r="DP120" i="10"/>
  <c r="DQ120" i="10"/>
  <c r="DR120" i="10"/>
  <c r="DS120" i="10"/>
  <c r="DT120" i="10"/>
  <c r="DU120" i="10"/>
  <c r="DV120" i="10"/>
  <c r="DW120" i="10"/>
  <c r="DX120" i="10"/>
  <c r="DY120" i="10"/>
  <c r="DZ120" i="10"/>
  <c r="EA120" i="10"/>
  <c r="EB120" i="10"/>
  <c r="EC120" i="10"/>
  <c r="ED120" i="10"/>
  <c r="EE120" i="10"/>
  <c r="EF120" i="10"/>
  <c r="EG120" i="10"/>
  <c r="EH120" i="10"/>
  <c r="EI120" i="10"/>
  <c r="EJ120" i="10"/>
  <c r="EK120" i="10"/>
  <c r="EL120" i="10"/>
  <c r="EM120" i="10"/>
  <c r="EN120" i="10"/>
  <c r="EO120" i="10"/>
  <c r="EP120" i="10"/>
  <c r="EQ120" i="10"/>
  <c r="ER120" i="10"/>
  <c r="ES120" i="10"/>
  <c r="ET120" i="10"/>
  <c r="EU120" i="10"/>
  <c r="EV120" i="10"/>
  <c r="EW120" i="10"/>
  <c r="EX120" i="10"/>
  <c r="D121" i="10"/>
  <c r="CB121" i="10"/>
  <c r="CC121" i="10"/>
  <c r="CD121" i="10"/>
  <c r="CE121" i="10"/>
  <c r="CF121" i="10"/>
  <c r="CG121" i="10"/>
  <c r="CH121" i="10"/>
  <c r="CI121" i="10"/>
  <c r="CJ121" i="10"/>
  <c r="CK121" i="10"/>
  <c r="CL121" i="10"/>
  <c r="CM121" i="10"/>
  <c r="CN121" i="10"/>
  <c r="CO121" i="10"/>
  <c r="CP121" i="10"/>
  <c r="CQ121" i="10"/>
  <c r="CR121" i="10"/>
  <c r="CS121" i="10"/>
  <c r="CT121" i="10"/>
  <c r="CU121" i="10"/>
  <c r="CV121" i="10"/>
  <c r="CW121" i="10"/>
  <c r="CX121" i="10"/>
  <c r="CY121" i="10"/>
  <c r="CZ121" i="10"/>
  <c r="DA121" i="10"/>
  <c r="DB121" i="10"/>
  <c r="DC121" i="10"/>
  <c r="DD121" i="10"/>
  <c r="DE121" i="10"/>
  <c r="DF121" i="10"/>
  <c r="DG121" i="10"/>
  <c r="DH121" i="10"/>
  <c r="DI121" i="10"/>
  <c r="DJ121" i="10"/>
  <c r="DK121" i="10"/>
  <c r="DL121" i="10"/>
  <c r="DM121" i="10"/>
  <c r="DN121" i="10"/>
  <c r="DO121" i="10"/>
  <c r="DP121" i="10"/>
  <c r="DQ121" i="10"/>
  <c r="DR121" i="10"/>
  <c r="DS121" i="10"/>
  <c r="DT121" i="10"/>
  <c r="DU121" i="10"/>
  <c r="DV121" i="10"/>
  <c r="DW121" i="10"/>
  <c r="DX121" i="10"/>
  <c r="DY121" i="10"/>
  <c r="DZ121" i="10"/>
  <c r="EA121" i="10"/>
  <c r="EB121" i="10"/>
  <c r="EC121" i="10"/>
  <c r="ED121" i="10"/>
  <c r="EE121" i="10"/>
  <c r="EF121" i="10"/>
  <c r="EG121" i="10"/>
  <c r="EH121" i="10"/>
  <c r="EI121" i="10"/>
  <c r="EJ121" i="10"/>
  <c r="EK121" i="10"/>
  <c r="EL121" i="10"/>
  <c r="EM121" i="10"/>
  <c r="EN121" i="10"/>
  <c r="EO121" i="10"/>
  <c r="EP121" i="10"/>
  <c r="EQ121" i="10"/>
  <c r="ER121" i="10"/>
  <c r="ES121" i="10"/>
  <c r="ET121" i="10"/>
  <c r="EU121" i="10"/>
  <c r="EV121" i="10"/>
  <c r="EW121" i="10"/>
  <c r="EX121" i="10"/>
  <c r="CB122" i="10"/>
  <c r="CC122" i="10"/>
  <c r="CD122" i="10"/>
  <c r="CE122" i="10"/>
  <c r="CF122" i="10"/>
  <c r="CG122" i="10"/>
  <c r="CH122" i="10"/>
  <c r="CI122" i="10"/>
  <c r="CJ122" i="10"/>
  <c r="CK122" i="10"/>
  <c r="CL122" i="10"/>
  <c r="CM122" i="10"/>
  <c r="CN122" i="10"/>
  <c r="CO122" i="10"/>
  <c r="CP122" i="10"/>
  <c r="CQ122" i="10"/>
  <c r="CR122" i="10"/>
  <c r="CS122" i="10"/>
  <c r="CT122" i="10"/>
  <c r="CU122" i="10"/>
  <c r="CV122" i="10"/>
  <c r="CW122" i="10"/>
  <c r="CX122" i="10"/>
  <c r="CY122" i="10"/>
  <c r="CZ122" i="10"/>
  <c r="DA122" i="10"/>
  <c r="DB122" i="10"/>
  <c r="DC122" i="10"/>
  <c r="DD122" i="10"/>
  <c r="DE122" i="10"/>
  <c r="DF122" i="10"/>
  <c r="DG122" i="10"/>
  <c r="DH122" i="10"/>
  <c r="DI122" i="10"/>
  <c r="DJ122" i="10"/>
  <c r="DK122" i="10"/>
  <c r="DL122" i="10"/>
  <c r="DM122" i="10"/>
  <c r="DN122" i="10"/>
  <c r="DO122" i="10"/>
  <c r="DP122" i="10"/>
  <c r="DQ122" i="10"/>
  <c r="DR122" i="10"/>
  <c r="DS122" i="10"/>
  <c r="DT122" i="10"/>
  <c r="DU122" i="10"/>
  <c r="DV122" i="10"/>
  <c r="DW122" i="10"/>
  <c r="DX122" i="10"/>
  <c r="DY122" i="10"/>
  <c r="DZ122" i="10"/>
  <c r="EA122" i="10"/>
  <c r="EB122" i="10"/>
  <c r="EC122" i="10"/>
  <c r="ED122" i="10"/>
  <c r="EE122" i="10"/>
  <c r="EF122" i="10"/>
  <c r="EG122" i="10"/>
  <c r="EH122" i="10"/>
  <c r="EI122" i="10"/>
  <c r="EJ122" i="10"/>
  <c r="EK122" i="10"/>
  <c r="EL122" i="10"/>
  <c r="EM122" i="10"/>
  <c r="EN122" i="10"/>
  <c r="EO122" i="10"/>
  <c r="EP122" i="10"/>
  <c r="EQ122" i="10"/>
  <c r="ER122" i="10"/>
  <c r="ES122" i="10"/>
  <c r="ET122" i="10"/>
  <c r="EU122" i="10"/>
  <c r="EV122" i="10"/>
  <c r="EW122" i="10"/>
  <c r="EX122" i="10"/>
  <c r="D123" i="10"/>
  <c r="CB123" i="10"/>
  <c r="CC123" i="10"/>
  <c r="CD123" i="10"/>
  <c r="CE123" i="10"/>
  <c r="CF123" i="10"/>
  <c r="CG123" i="10"/>
  <c r="CH123" i="10"/>
  <c r="CI123" i="10"/>
  <c r="CJ123" i="10"/>
  <c r="CK123" i="10"/>
  <c r="CL123" i="10"/>
  <c r="CM123" i="10"/>
  <c r="CN123" i="10"/>
  <c r="CO123" i="10"/>
  <c r="CP123" i="10"/>
  <c r="CQ123" i="10"/>
  <c r="CR123" i="10"/>
  <c r="CS123" i="10"/>
  <c r="CT123" i="10"/>
  <c r="CU123" i="10"/>
  <c r="CV123" i="10"/>
  <c r="CW123" i="10"/>
  <c r="CX123" i="10"/>
  <c r="CY123" i="10"/>
  <c r="CZ123" i="10"/>
  <c r="DA123" i="10"/>
  <c r="DB123" i="10"/>
  <c r="DC123" i="10"/>
  <c r="DD123" i="10"/>
  <c r="DE123" i="10"/>
  <c r="DF123" i="10"/>
  <c r="DG123" i="10"/>
  <c r="DH123" i="10"/>
  <c r="DI123" i="10"/>
  <c r="DJ123" i="10"/>
  <c r="DK123" i="10"/>
  <c r="DL123" i="10"/>
  <c r="DM123" i="10"/>
  <c r="DN123" i="10"/>
  <c r="DO123" i="10"/>
  <c r="DP123" i="10"/>
  <c r="DQ123" i="10"/>
  <c r="DR123" i="10"/>
  <c r="DS123" i="10"/>
  <c r="DT123" i="10"/>
  <c r="DU123" i="10"/>
  <c r="DV123" i="10"/>
  <c r="DW123" i="10"/>
  <c r="DX123" i="10"/>
  <c r="DY123" i="10"/>
  <c r="DZ123" i="10"/>
  <c r="EA123" i="10"/>
  <c r="EB123" i="10"/>
  <c r="EC123" i="10"/>
  <c r="ED123" i="10"/>
  <c r="EE123" i="10"/>
  <c r="EF123" i="10"/>
  <c r="EG123" i="10"/>
  <c r="EH123" i="10"/>
  <c r="EI123" i="10"/>
  <c r="EJ123" i="10"/>
  <c r="EK123" i="10"/>
  <c r="EL123" i="10"/>
  <c r="EM123" i="10"/>
  <c r="EN123" i="10"/>
  <c r="EO123" i="10"/>
  <c r="EP123" i="10"/>
  <c r="EQ123" i="10"/>
  <c r="ER123" i="10"/>
  <c r="ES123" i="10"/>
  <c r="ET123" i="10"/>
  <c r="EU123" i="10"/>
  <c r="EV123" i="10"/>
  <c r="EW123" i="10"/>
  <c r="EX123" i="10"/>
  <c r="CB124" i="10"/>
  <c r="CC124" i="10"/>
  <c r="CD124" i="10"/>
  <c r="CE124" i="10"/>
  <c r="CF124" i="10"/>
  <c r="CG124" i="10"/>
  <c r="CH124" i="10"/>
  <c r="CI124" i="10"/>
  <c r="CJ124" i="10"/>
  <c r="CK124" i="10"/>
  <c r="CL124" i="10"/>
  <c r="CM124" i="10"/>
  <c r="CN124" i="10"/>
  <c r="CO124" i="10"/>
  <c r="CP124" i="10"/>
  <c r="CQ124" i="10"/>
  <c r="CR124" i="10"/>
  <c r="CS124" i="10"/>
  <c r="CT124" i="10"/>
  <c r="CU124" i="10"/>
  <c r="CV124" i="10"/>
  <c r="CW124" i="10"/>
  <c r="CX124" i="10"/>
  <c r="CY124" i="10"/>
  <c r="CZ124" i="10"/>
  <c r="DA124" i="10"/>
  <c r="DB124" i="10"/>
  <c r="DC124" i="10"/>
  <c r="DD124" i="10"/>
  <c r="DE124" i="10"/>
  <c r="DF124" i="10"/>
  <c r="DG124" i="10"/>
  <c r="DH124" i="10"/>
  <c r="DI124" i="10"/>
  <c r="DJ124" i="10"/>
  <c r="DK124" i="10"/>
  <c r="DL124" i="10"/>
  <c r="DM124" i="10"/>
  <c r="DN124" i="10"/>
  <c r="DO124" i="10"/>
  <c r="DP124" i="10"/>
  <c r="DQ124" i="10"/>
  <c r="DR124" i="10"/>
  <c r="DS124" i="10"/>
  <c r="DT124" i="10"/>
  <c r="DU124" i="10"/>
  <c r="DV124" i="10"/>
  <c r="DW124" i="10"/>
  <c r="DX124" i="10"/>
  <c r="DY124" i="10"/>
  <c r="DZ124" i="10"/>
  <c r="EA124" i="10"/>
  <c r="EB124" i="10"/>
  <c r="EC124" i="10"/>
  <c r="ED124" i="10"/>
  <c r="EE124" i="10"/>
  <c r="EF124" i="10"/>
  <c r="EG124" i="10"/>
  <c r="EH124" i="10"/>
  <c r="EI124" i="10"/>
  <c r="EJ124" i="10"/>
  <c r="EK124" i="10"/>
  <c r="EL124" i="10"/>
  <c r="EM124" i="10"/>
  <c r="EN124" i="10"/>
  <c r="EO124" i="10"/>
  <c r="EP124" i="10"/>
  <c r="EQ124" i="10"/>
  <c r="ER124" i="10"/>
  <c r="ES124" i="10"/>
  <c r="ET124" i="10"/>
  <c r="EU124" i="10"/>
  <c r="EV124" i="10"/>
  <c r="EW124" i="10"/>
  <c r="EX124" i="10"/>
  <c r="D125" i="10"/>
  <c r="CB125" i="10"/>
  <c r="CC125" i="10"/>
  <c r="CD125" i="10"/>
  <c r="CE125" i="10"/>
  <c r="CF125" i="10"/>
  <c r="CG125" i="10"/>
  <c r="CH125" i="10"/>
  <c r="CI125" i="10"/>
  <c r="CJ125" i="10"/>
  <c r="CK125" i="10"/>
  <c r="CL125" i="10"/>
  <c r="CM125" i="10"/>
  <c r="CN125" i="10"/>
  <c r="CO125" i="10"/>
  <c r="CP125" i="10"/>
  <c r="CQ125" i="10"/>
  <c r="CR125" i="10"/>
  <c r="CS125" i="10"/>
  <c r="CT125" i="10"/>
  <c r="CU125" i="10"/>
  <c r="CV125" i="10"/>
  <c r="CW125" i="10"/>
  <c r="CX125" i="10"/>
  <c r="CY125" i="10"/>
  <c r="CZ125" i="10"/>
  <c r="DA125" i="10"/>
  <c r="DB125" i="10"/>
  <c r="DC125" i="10"/>
  <c r="DD125" i="10"/>
  <c r="DE125" i="10"/>
  <c r="DF125" i="10"/>
  <c r="DG125" i="10"/>
  <c r="DH125" i="10"/>
  <c r="DI125" i="10"/>
  <c r="DJ125" i="10"/>
  <c r="DK125" i="10"/>
  <c r="DL125" i="10"/>
  <c r="DM125" i="10"/>
  <c r="DN125" i="10"/>
  <c r="DO125" i="10"/>
  <c r="DP125" i="10"/>
  <c r="DQ125" i="10"/>
  <c r="DR125" i="10"/>
  <c r="DS125" i="10"/>
  <c r="DT125" i="10"/>
  <c r="DU125" i="10"/>
  <c r="DV125" i="10"/>
  <c r="DW125" i="10"/>
  <c r="DX125" i="10"/>
  <c r="DY125" i="10"/>
  <c r="DZ125" i="10"/>
  <c r="EA125" i="10"/>
  <c r="EB125" i="10"/>
  <c r="EC125" i="10"/>
  <c r="ED125" i="10"/>
  <c r="EE125" i="10"/>
  <c r="EF125" i="10"/>
  <c r="EG125" i="10"/>
  <c r="EH125" i="10"/>
  <c r="EI125" i="10"/>
  <c r="EJ125" i="10"/>
  <c r="EK125" i="10"/>
  <c r="EL125" i="10"/>
  <c r="EM125" i="10"/>
  <c r="EN125" i="10"/>
  <c r="EO125" i="10"/>
  <c r="EP125" i="10"/>
  <c r="EQ125" i="10"/>
  <c r="ER125" i="10"/>
  <c r="ES125" i="10"/>
  <c r="ET125" i="10"/>
  <c r="EU125" i="10"/>
  <c r="EV125" i="10"/>
  <c r="EW125" i="10"/>
  <c r="EX125" i="10"/>
  <c r="CB126" i="10"/>
  <c r="CC126" i="10"/>
  <c r="CD126" i="10"/>
  <c r="CE126" i="10"/>
  <c r="CF126" i="10"/>
  <c r="CG126" i="10"/>
  <c r="CH126" i="10"/>
  <c r="CI126" i="10"/>
  <c r="CJ126" i="10"/>
  <c r="CK126" i="10"/>
  <c r="CL126" i="10"/>
  <c r="CM126" i="10"/>
  <c r="CN126" i="10"/>
  <c r="CO126" i="10"/>
  <c r="CP126" i="10"/>
  <c r="CQ126" i="10"/>
  <c r="CR126" i="10"/>
  <c r="CS126" i="10"/>
  <c r="CT126" i="10"/>
  <c r="CU126" i="10"/>
  <c r="CV126" i="10"/>
  <c r="CW126" i="10"/>
  <c r="CX126" i="10"/>
  <c r="CY126" i="10"/>
  <c r="CZ126" i="10"/>
  <c r="DA126" i="10"/>
  <c r="DB126" i="10"/>
  <c r="DC126" i="10"/>
  <c r="DD126" i="10"/>
  <c r="DE126" i="10"/>
  <c r="DF126" i="10"/>
  <c r="DG126" i="10"/>
  <c r="DH126" i="10"/>
  <c r="DI126" i="10"/>
  <c r="DJ126" i="10"/>
  <c r="DK126" i="10"/>
  <c r="DL126" i="10"/>
  <c r="DM126" i="10"/>
  <c r="DN126" i="10"/>
  <c r="DO126" i="10"/>
  <c r="DP126" i="10"/>
  <c r="DQ126" i="10"/>
  <c r="DR126" i="10"/>
  <c r="DS126" i="10"/>
  <c r="DT126" i="10"/>
  <c r="DU126" i="10"/>
  <c r="DV126" i="10"/>
  <c r="DW126" i="10"/>
  <c r="DX126" i="10"/>
  <c r="DY126" i="10"/>
  <c r="DZ126" i="10"/>
  <c r="EA126" i="10"/>
  <c r="EB126" i="10"/>
  <c r="EC126" i="10"/>
  <c r="ED126" i="10"/>
  <c r="EE126" i="10"/>
  <c r="EF126" i="10"/>
  <c r="EG126" i="10"/>
  <c r="EH126" i="10"/>
  <c r="EI126" i="10"/>
  <c r="EJ126" i="10"/>
  <c r="EK126" i="10"/>
  <c r="EL126" i="10"/>
  <c r="EM126" i="10"/>
  <c r="EN126" i="10"/>
  <c r="EO126" i="10"/>
  <c r="EP126" i="10"/>
  <c r="EQ126" i="10"/>
  <c r="ER126" i="10"/>
  <c r="ES126" i="10"/>
  <c r="ET126" i="10"/>
  <c r="EU126" i="10"/>
  <c r="EV126" i="10"/>
  <c r="EW126" i="10"/>
  <c r="EX126" i="10"/>
  <c r="D127" i="10"/>
  <c r="CB127" i="10"/>
  <c r="CC127" i="10"/>
  <c r="CD127" i="10"/>
  <c r="CE127" i="10"/>
  <c r="CF127" i="10"/>
  <c r="CG127" i="10"/>
  <c r="CH127" i="10"/>
  <c r="CI127" i="10"/>
  <c r="CJ127" i="10"/>
  <c r="CK127" i="10"/>
  <c r="CL127" i="10"/>
  <c r="CM127" i="10"/>
  <c r="CN127" i="10"/>
  <c r="CO127" i="10"/>
  <c r="CP127" i="10"/>
  <c r="CQ127" i="10"/>
  <c r="CR127" i="10"/>
  <c r="CS127" i="10"/>
  <c r="CT127" i="10"/>
  <c r="CU127" i="10"/>
  <c r="CV127" i="10"/>
  <c r="CW127" i="10"/>
  <c r="CX127" i="10"/>
  <c r="CY127" i="10"/>
  <c r="CZ127" i="10"/>
  <c r="DA127" i="10"/>
  <c r="DB127" i="10"/>
  <c r="DC127" i="10"/>
  <c r="DD127" i="10"/>
  <c r="DE127" i="10"/>
  <c r="DF127" i="10"/>
  <c r="DG127" i="10"/>
  <c r="DH127" i="10"/>
  <c r="DI127" i="10"/>
  <c r="DJ127" i="10"/>
  <c r="DK127" i="10"/>
  <c r="DL127" i="10"/>
  <c r="DM127" i="10"/>
  <c r="DN127" i="10"/>
  <c r="DO127" i="10"/>
  <c r="DP127" i="10"/>
  <c r="DQ127" i="10"/>
  <c r="DR127" i="10"/>
  <c r="DS127" i="10"/>
  <c r="DT127" i="10"/>
  <c r="DU127" i="10"/>
  <c r="DV127" i="10"/>
  <c r="DW127" i="10"/>
  <c r="DX127" i="10"/>
  <c r="DY127" i="10"/>
  <c r="DZ127" i="10"/>
  <c r="EA127" i="10"/>
  <c r="EB127" i="10"/>
  <c r="EC127" i="10"/>
  <c r="ED127" i="10"/>
  <c r="EE127" i="10"/>
  <c r="EF127" i="10"/>
  <c r="EG127" i="10"/>
  <c r="EH127" i="10"/>
  <c r="EI127" i="10"/>
  <c r="EJ127" i="10"/>
  <c r="EK127" i="10"/>
  <c r="EL127" i="10"/>
  <c r="EM127" i="10"/>
  <c r="EN127" i="10"/>
  <c r="EO127" i="10"/>
  <c r="EP127" i="10"/>
  <c r="EQ127" i="10"/>
  <c r="ER127" i="10"/>
  <c r="ES127" i="10"/>
  <c r="ET127" i="10"/>
  <c r="EU127" i="10"/>
  <c r="EV127" i="10"/>
  <c r="EW127" i="10"/>
  <c r="EX127" i="10"/>
  <c r="CB128" i="10"/>
  <c r="CC128" i="10"/>
  <c r="CD128" i="10"/>
  <c r="CE128" i="10"/>
  <c r="CF128" i="10"/>
  <c r="CG128" i="10"/>
  <c r="CH128" i="10"/>
  <c r="CI128" i="10"/>
  <c r="CJ128" i="10"/>
  <c r="CK128" i="10"/>
  <c r="CL128" i="10"/>
  <c r="CM128" i="10"/>
  <c r="CN128" i="10"/>
  <c r="CO128" i="10"/>
  <c r="CP128" i="10"/>
  <c r="CQ128" i="10"/>
  <c r="CR128" i="10"/>
  <c r="CS128" i="10"/>
  <c r="CT128" i="10"/>
  <c r="CU128" i="10"/>
  <c r="CV128" i="10"/>
  <c r="CW128" i="10"/>
  <c r="CX128" i="10"/>
  <c r="CY128" i="10"/>
  <c r="CZ128" i="10"/>
  <c r="DA128" i="10"/>
  <c r="DB128" i="10"/>
  <c r="DC128" i="10"/>
  <c r="DD128" i="10"/>
  <c r="DE128" i="10"/>
  <c r="DF128" i="10"/>
  <c r="DG128" i="10"/>
  <c r="DH128" i="10"/>
  <c r="DI128" i="10"/>
  <c r="DJ128" i="10"/>
  <c r="DK128" i="10"/>
  <c r="DL128" i="10"/>
  <c r="DM128" i="10"/>
  <c r="DN128" i="10"/>
  <c r="DO128" i="10"/>
  <c r="DP128" i="10"/>
  <c r="DQ128" i="10"/>
  <c r="DR128" i="10"/>
  <c r="DS128" i="10"/>
  <c r="DT128" i="10"/>
  <c r="DU128" i="10"/>
  <c r="DV128" i="10"/>
  <c r="DW128" i="10"/>
  <c r="DX128" i="10"/>
  <c r="DY128" i="10"/>
  <c r="DZ128" i="10"/>
  <c r="EA128" i="10"/>
  <c r="EB128" i="10"/>
  <c r="EC128" i="10"/>
  <c r="ED128" i="10"/>
  <c r="EE128" i="10"/>
  <c r="EF128" i="10"/>
  <c r="EG128" i="10"/>
  <c r="EH128" i="10"/>
  <c r="EI128" i="10"/>
  <c r="EJ128" i="10"/>
  <c r="EK128" i="10"/>
  <c r="EL128" i="10"/>
  <c r="EM128" i="10"/>
  <c r="EN128" i="10"/>
  <c r="EO128" i="10"/>
  <c r="EP128" i="10"/>
  <c r="EQ128" i="10"/>
  <c r="ER128" i="10"/>
  <c r="ES128" i="10"/>
  <c r="ET128" i="10"/>
  <c r="EU128" i="10"/>
  <c r="EV128" i="10"/>
  <c r="EW128" i="10"/>
  <c r="EX128" i="10"/>
  <c r="D129" i="10"/>
  <c r="CB129" i="10"/>
  <c r="CC129" i="10"/>
  <c r="CD129" i="10"/>
  <c r="CE129" i="10"/>
  <c r="CF129" i="10"/>
  <c r="CG129" i="10"/>
  <c r="CH129" i="10"/>
  <c r="CI129" i="10"/>
  <c r="CJ129" i="10"/>
  <c r="CK129" i="10"/>
  <c r="CL129" i="10"/>
  <c r="CM129" i="10"/>
  <c r="CN129" i="10"/>
  <c r="CO129" i="10"/>
  <c r="CP129" i="10"/>
  <c r="CQ129" i="10"/>
  <c r="CR129" i="10"/>
  <c r="CS129" i="10"/>
  <c r="CT129" i="10"/>
  <c r="CU129" i="10"/>
  <c r="CV129" i="10"/>
  <c r="CW129" i="10"/>
  <c r="CX129" i="10"/>
  <c r="CY129" i="10"/>
  <c r="CZ129" i="10"/>
  <c r="DA129" i="10"/>
  <c r="DB129" i="10"/>
  <c r="DC129" i="10"/>
  <c r="DD129" i="10"/>
  <c r="DE129" i="10"/>
  <c r="DF129" i="10"/>
  <c r="DG129" i="10"/>
  <c r="DH129" i="10"/>
  <c r="DI129" i="10"/>
  <c r="DJ129" i="10"/>
  <c r="DK129" i="10"/>
  <c r="DL129" i="10"/>
  <c r="DM129" i="10"/>
  <c r="DN129" i="10"/>
  <c r="DO129" i="10"/>
  <c r="DP129" i="10"/>
  <c r="DQ129" i="10"/>
  <c r="DR129" i="10"/>
  <c r="DS129" i="10"/>
  <c r="DT129" i="10"/>
  <c r="DU129" i="10"/>
  <c r="DV129" i="10"/>
  <c r="DW129" i="10"/>
  <c r="DX129" i="10"/>
  <c r="DY129" i="10"/>
  <c r="DZ129" i="10"/>
  <c r="EA129" i="10"/>
  <c r="EB129" i="10"/>
  <c r="EC129" i="10"/>
  <c r="ED129" i="10"/>
  <c r="EE129" i="10"/>
  <c r="EF129" i="10"/>
  <c r="EG129" i="10"/>
  <c r="EH129" i="10"/>
  <c r="EI129" i="10"/>
  <c r="EJ129" i="10"/>
  <c r="EK129" i="10"/>
  <c r="EL129" i="10"/>
  <c r="EM129" i="10"/>
  <c r="EN129" i="10"/>
  <c r="EO129" i="10"/>
  <c r="EP129" i="10"/>
  <c r="EQ129" i="10"/>
  <c r="ER129" i="10"/>
  <c r="ES129" i="10"/>
  <c r="ET129" i="10"/>
  <c r="EU129" i="10"/>
  <c r="EV129" i="10"/>
  <c r="EW129" i="10"/>
  <c r="EX129" i="10"/>
  <c r="CB130" i="10"/>
  <c r="CC130" i="10"/>
  <c r="CD130" i="10"/>
  <c r="CE130" i="10"/>
  <c r="CF130" i="10"/>
  <c r="CG130" i="10"/>
  <c r="CH130" i="10"/>
  <c r="CI130" i="10"/>
  <c r="CJ130" i="10"/>
  <c r="CK130" i="10"/>
  <c r="CL130" i="10"/>
  <c r="CM130" i="10"/>
  <c r="CN130" i="10"/>
  <c r="CO130" i="10"/>
  <c r="CP130" i="10"/>
  <c r="CQ130" i="10"/>
  <c r="CR130" i="10"/>
  <c r="CS130" i="10"/>
  <c r="CT130" i="10"/>
  <c r="CU130" i="10"/>
  <c r="CV130" i="10"/>
  <c r="CW130" i="10"/>
  <c r="CX130" i="10"/>
  <c r="CY130" i="10"/>
  <c r="CZ130" i="10"/>
  <c r="DA130" i="10"/>
  <c r="DB130" i="10"/>
  <c r="DC130" i="10"/>
  <c r="DD130" i="10"/>
  <c r="DE130" i="10"/>
  <c r="DF130" i="10"/>
  <c r="DG130" i="10"/>
  <c r="DH130" i="10"/>
  <c r="DI130" i="10"/>
  <c r="DJ130" i="10"/>
  <c r="DK130" i="10"/>
  <c r="DL130" i="10"/>
  <c r="DM130" i="10"/>
  <c r="DN130" i="10"/>
  <c r="DO130" i="10"/>
  <c r="DP130" i="10"/>
  <c r="DQ130" i="10"/>
  <c r="DR130" i="10"/>
  <c r="DS130" i="10"/>
  <c r="DT130" i="10"/>
  <c r="DU130" i="10"/>
  <c r="DV130" i="10"/>
  <c r="DW130" i="10"/>
  <c r="DX130" i="10"/>
  <c r="DY130" i="10"/>
  <c r="DZ130" i="10"/>
  <c r="EA130" i="10"/>
  <c r="EB130" i="10"/>
  <c r="EC130" i="10"/>
  <c r="ED130" i="10"/>
  <c r="EE130" i="10"/>
  <c r="EF130" i="10"/>
  <c r="EG130" i="10"/>
  <c r="EH130" i="10"/>
  <c r="EI130" i="10"/>
  <c r="EJ130" i="10"/>
  <c r="EK130" i="10"/>
  <c r="EL130" i="10"/>
  <c r="EM130" i="10"/>
  <c r="EN130" i="10"/>
  <c r="EO130" i="10"/>
  <c r="EP130" i="10"/>
  <c r="EQ130" i="10"/>
  <c r="ER130" i="10"/>
  <c r="ES130" i="10"/>
  <c r="ET130" i="10"/>
  <c r="EU130" i="10"/>
  <c r="EV130" i="10"/>
  <c r="EW130" i="10"/>
  <c r="EX130" i="10"/>
  <c r="D131" i="10"/>
  <c r="CB131" i="10"/>
  <c r="CC131" i="10"/>
  <c r="CD131" i="10"/>
  <c r="CE131" i="10"/>
  <c r="CF131" i="10"/>
  <c r="CG131" i="10"/>
  <c r="CH131" i="10"/>
  <c r="CI131" i="10"/>
  <c r="CJ131" i="10"/>
  <c r="CK131" i="10"/>
  <c r="CL131" i="10"/>
  <c r="CM131" i="10"/>
  <c r="CN131" i="10"/>
  <c r="CO131" i="10"/>
  <c r="CP131" i="10"/>
  <c r="CQ131" i="10"/>
  <c r="CR131" i="10"/>
  <c r="CS131" i="10"/>
  <c r="CT131" i="10"/>
  <c r="CU131" i="10"/>
  <c r="CV131" i="10"/>
  <c r="CW131" i="10"/>
  <c r="CX131" i="10"/>
  <c r="CY131" i="10"/>
  <c r="CZ131" i="10"/>
  <c r="DA131" i="10"/>
  <c r="DB131" i="10"/>
  <c r="DC131" i="10"/>
  <c r="DD131" i="10"/>
  <c r="DE131" i="10"/>
  <c r="DF131" i="10"/>
  <c r="DG131" i="10"/>
  <c r="DH131" i="10"/>
  <c r="DI131" i="10"/>
  <c r="DJ131" i="10"/>
  <c r="DK131" i="10"/>
  <c r="DL131" i="10"/>
  <c r="DM131" i="10"/>
  <c r="DN131" i="10"/>
  <c r="DO131" i="10"/>
  <c r="DP131" i="10"/>
  <c r="DQ131" i="10"/>
  <c r="DR131" i="10"/>
  <c r="DS131" i="10"/>
  <c r="DT131" i="10"/>
  <c r="DU131" i="10"/>
  <c r="DV131" i="10"/>
  <c r="DW131" i="10"/>
  <c r="DX131" i="10"/>
  <c r="DY131" i="10"/>
  <c r="DZ131" i="10"/>
  <c r="EA131" i="10"/>
  <c r="EB131" i="10"/>
  <c r="EC131" i="10"/>
  <c r="ED131" i="10"/>
  <c r="EE131" i="10"/>
  <c r="EF131" i="10"/>
  <c r="EG131" i="10"/>
  <c r="EH131" i="10"/>
  <c r="EI131" i="10"/>
  <c r="EJ131" i="10"/>
  <c r="EK131" i="10"/>
  <c r="EL131" i="10"/>
  <c r="EM131" i="10"/>
  <c r="EN131" i="10"/>
  <c r="EO131" i="10"/>
  <c r="EP131" i="10"/>
  <c r="EQ131" i="10"/>
  <c r="ER131" i="10"/>
  <c r="ES131" i="10"/>
  <c r="ET131" i="10"/>
  <c r="EU131" i="10"/>
  <c r="EV131" i="10"/>
  <c r="EW131" i="10"/>
  <c r="EX131" i="10"/>
  <c r="CB132" i="10"/>
  <c r="CC132" i="10"/>
  <c r="CD132" i="10"/>
  <c r="CE132" i="10"/>
  <c r="CF132" i="10"/>
  <c r="CG132" i="10"/>
  <c r="CH132" i="10"/>
  <c r="CI132" i="10"/>
  <c r="CJ132" i="10"/>
  <c r="CK132" i="10"/>
  <c r="CL132" i="10"/>
  <c r="CM132" i="10"/>
  <c r="CN132" i="10"/>
  <c r="CO132" i="10"/>
  <c r="CP132" i="10"/>
  <c r="CQ132" i="10"/>
  <c r="CR132" i="10"/>
  <c r="CS132" i="10"/>
  <c r="CT132" i="10"/>
  <c r="CU132" i="10"/>
  <c r="CV132" i="10"/>
  <c r="CW132" i="10"/>
  <c r="CX132" i="10"/>
  <c r="CY132" i="10"/>
  <c r="CZ132" i="10"/>
  <c r="DA132" i="10"/>
  <c r="DB132" i="10"/>
  <c r="DC132" i="10"/>
  <c r="DD132" i="10"/>
  <c r="DE132" i="10"/>
  <c r="DF132" i="10"/>
  <c r="DG132" i="10"/>
  <c r="DH132" i="10"/>
  <c r="DI132" i="10"/>
  <c r="DJ132" i="10"/>
  <c r="DK132" i="10"/>
  <c r="DL132" i="10"/>
  <c r="DM132" i="10"/>
  <c r="DN132" i="10"/>
  <c r="DO132" i="10"/>
  <c r="DP132" i="10"/>
  <c r="DQ132" i="10"/>
  <c r="DR132" i="10"/>
  <c r="DS132" i="10"/>
  <c r="DT132" i="10"/>
  <c r="DU132" i="10"/>
  <c r="DV132" i="10"/>
  <c r="DW132" i="10"/>
  <c r="DX132" i="10"/>
  <c r="DY132" i="10"/>
  <c r="DZ132" i="10"/>
  <c r="EA132" i="10"/>
  <c r="EB132" i="10"/>
  <c r="EC132" i="10"/>
  <c r="ED132" i="10"/>
  <c r="EE132" i="10"/>
  <c r="EF132" i="10"/>
  <c r="EG132" i="10"/>
  <c r="EH132" i="10"/>
  <c r="EI132" i="10"/>
  <c r="EJ132" i="10"/>
  <c r="EK132" i="10"/>
  <c r="EL132" i="10"/>
  <c r="EM132" i="10"/>
  <c r="EN132" i="10"/>
  <c r="EO132" i="10"/>
  <c r="EP132" i="10"/>
  <c r="EQ132" i="10"/>
  <c r="ER132" i="10"/>
  <c r="ES132" i="10"/>
  <c r="ET132" i="10"/>
  <c r="EU132" i="10"/>
  <c r="EV132" i="10"/>
  <c r="EW132" i="10"/>
  <c r="EX132" i="10"/>
  <c r="D133" i="10"/>
  <c r="CB133" i="10"/>
  <c r="CC133" i="10"/>
  <c r="CD133" i="10"/>
  <c r="CE133" i="10"/>
  <c r="CF133" i="10"/>
  <c r="CG133" i="10"/>
  <c r="CH133" i="10"/>
  <c r="CI133" i="10"/>
  <c r="CJ133" i="10"/>
  <c r="CK133" i="10"/>
  <c r="CL133" i="10"/>
  <c r="CM133" i="10"/>
  <c r="CN133" i="10"/>
  <c r="CO133" i="10"/>
  <c r="CP133" i="10"/>
  <c r="CQ133" i="10"/>
  <c r="CR133" i="10"/>
  <c r="CS133" i="10"/>
  <c r="CT133" i="10"/>
  <c r="CU133" i="10"/>
  <c r="CV133" i="10"/>
  <c r="CW133" i="10"/>
  <c r="CX133" i="10"/>
  <c r="CY133" i="10"/>
  <c r="CZ133" i="10"/>
  <c r="DA133" i="10"/>
  <c r="DB133" i="10"/>
  <c r="DC133" i="10"/>
  <c r="DD133" i="10"/>
  <c r="DE133" i="10"/>
  <c r="DF133" i="10"/>
  <c r="DG133" i="10"/>
  <c r="DH133" i="10"/>
  <c r="DI133" i="10"/>
  <c r="DJ133" i="10"/>
  <c r="DK133" i="10"/>
  <c r="DL133" i="10"/>
  <c r="DM133" i="10"/>
  <c r="DN133" i="10"/>
  <c r="DO133" i="10"/>
  <c r="DP133" i="10"/>
  <c r="DQ133" i="10"/>
  <c r="DR133" i="10"/>
  <c r="DS133" i="10"/>
  <c r="DT133" i="10"/>
  <c r="DU133" i="10"/>
  <c r="DV133" i="10"/>
  <c r="DW133" i="10"/>
  <c r="DX133" i="10"/>
  <c r="DY133" i="10"/>
  <c r="DZ133" i="10"/>
  <c r="EA133" i="10"/>
  <c r="EB133" i="10"/>
  <c r="EC133" i="10"/>
  <c r="ED133" i="10"/>
  <c r="EE133" i="10"/>
  <c r="EF133" i="10"/>
  <c r="EG133" i="10"/>
  <c r="EH133" i="10"/>
  <c r="EI133" i="10"/>
  <c r="EJ133" i="10"/>
  <c r="EK133" i="10"/>
  <c r="EL133" i="10"/>
  <c r="EM133" i="10"/>
  <c r="EN133" i="10"/>
  <c r="EO133" i="10"/>
  <c r="EP133" i="10"/>
  <c r="EQ133" i="10"/>
  <c r="ER133" i="10"/>
  <c r="ES133" i="10"/>
  <c r="ET133" i="10"/>
  <c r="EU133" i="10"/>
  <c r="EV133" i="10"/>
  <c r="EW133" i="10"/>
  <c r="EX133" i="10"/>
  <c r="CB134" i="10"/>
  <c r="CC134" i="10"/>
  <c r="CD134" i="10"/>
  <c r="CE134" i="10"/>
  <c r="CF134" i="10"/>
  <c r="CG134" i="10"/>
  <c r="CH134" i="10"/>
  <c r="CI134" i="10"/>
  <c r="CJ134" i="10"/>
  <c r="CK134" i="10"/>
  <c r="CL134" i="10"/>
  <c r="CM134" i="10"/>
  <c r="CN134" i="10"/>
  <c r="CO134" i="10"/>
  <c r="CP134" i="10"/>
  <c r="CQ134" i="10"/>
  <c r="CR134" i="10"/>
  <c r="CS134" i="10"/>
  <c r="CT134" i="10"/>
  <c r="CU134" i="10"/>
  <c r="CV134" i="10"/>
  <c r="CW134" i="10"/>
  <c r="CX134" i="10"/>
  <c r="CY134" i="10"/>
  <c r="CZ134" i="10"/>
  <c r="DA134" i="10"/>
  <c r="DB134" i="10"/>
  <c r="DC134" i="10"/>
  <c r="DD134" i="10"/>
  <c r="DE134" i="10"/>
  <c r="DF134" i="10"/>
  <c r="DG134" i="10"/>
  <c r="DH134" i="10"/>
  <c r="DI134" i="10"/>
  <c r="DJ134" i="10"/>
  <c r="DK134" i="10"/>
  <c r="DL134" i="10"/>
  <c r="DM134" i="10"/>
  <c r="DN134" i="10"/>
  <c r="DO134" i="10"/>
  <c r="DP134" i="10"/>
  <c r="DQ134" i="10"/>
  <c r="DR134" i="10"/>
  <c r="DS134" i="10"/>
  <c r="DT134" i="10"/>
  <c r="DU134" i="10"/>
  <c r="DV134" i="10"/>
  <c r="DW134" i="10"/>
  <c r="DX134" i="10"/>
  <c r="DY134" i="10"/>
  <c r="DZ134" i="10"/>
  <c r="EA134" i="10"/>
  <c r="EB134" i="10"/>
  <c r="EC134" i="10"/>
  <c r="ED134" i="10"/>
  <c r="EE134" i="10"/>
  <c r="EF134" i="10"/>
  <c r="EG134" i="10"/>
  <c r="EH134" i="10"/>
  <c r="EI134" i="10"/>
  <c r="EJ134" i="10"/>
  <c r="EK134" i="10"/>
  <c r="EL134" i="10"/>
  <c r="EM134" i="10"/>
  <c r="EN134" i="10"/>
  <c r="EO134" i="10"/>
  <c r="EP134" i="10"/>
  <c r="EQ134" i="10"/>
  <c r="ER134" i="10"/>
  <c r="ES134" i="10"/>
  <c r="ET134" i="10"/>
  <c r="EU134" i="10"/>
  <c r="EV134" i="10"/>
  <c r="EW134" i="10"/>
  <c r="EX134" i="10"/>
  <c r="D135" i="10"/>
  <c r="CB135" i="10"/>
  <c r="CC135" i="10"/>
  <c r="CD135" i="10"/>
  <c r="CE135" i="10"/>
  <c r="CF135" i="10"/>
  <c r="CG135" i="10"/>
  <c r="CH135" i="10"/>
  <c r="CI135" i="10"/>
  <c r="CJ135" i="10"/>
  <c r="CK135" i="10"/>
  <c r="CL135" i="10"/>
  <c r="CM135" i="10"/>
  <c r="CN135" i="10"/>
  <c r="CO135" i="10"/>
  <c r="CP135" i="10"/>
  <c r="CQ135" i="10"/>
  <c r="CR135" i="10"/>
  <c r="CS135" i="10"/>
  <c r="CT135" i="10"/>
  <c r="CU135" i="10"/>
  <c r="CV135" i="10"/>
  <c r="CW135" i="10"/>
  <c r="CX135" i="10"/>
  <c r="CY135" i="10"/>
  <c r="CZ135" i="10"/>
  <c r="DA135" i="10"/>
  <c r="DB135" i="10"/>
  <c r="DC135" i="10"/>
  <c r="DD135" i="10"/>
  <c r="DE135" i="10"/>
  <c r="DF135" i="10"/>
  <c r="DG135" i="10"/>
  <c r="DH135" i="10"/>
  <c r="DI135" i="10"/>
  <c r="DJ135" i="10"/>
  <c r="DK135" i="10"/>
  <c r="DL135" i="10"/>
  <c r="DM135" i="10"/>
  <c r="DN135" i="10"/>
  <c r="DO135" i="10"/>
  <c r="DP135" i="10"/>
  <c r="DQ135" i="10"/>
  <c r="DR135" i="10"/>
  <c r="DS135" i="10"/>
  <c r="DT135" i="10"/>
  <c r="DU135" i="10"/>
  <c r="DV135" i="10"/>
  <c r="DW135" i="10"/>
  <c r="DX135" i="10"/>
  <c r="DY135" i="10"/>
  <c r="DZ135" i="10"/>
  <c r="EA135" i="10"/>
  <c r="EB135" i="10"/>
  <c r="EC135" i="10"/>
  <c r="ED135" i="10"/>
  <c r="EE135" i="10"/>
  <c r="EF135" i="10"/>
  <c r="EG135" i="10"/>
  <c r="EH135" i="10"/>
  <c r="EI135" i="10"/>
  <c r="EJ135" i="10"/>
  <c r="EK135" i="10"/>
  <c r="EL135" i="10"/>
  <c r="EM135" i="10"/>
  <c r="EN135" i="10"/>
  <c r="EO135" i="10"/>
  <c r="EP135" i="10"/>
  <c r="EQ135" i="10"/>
  <c r="ER135" i="10"/>
  <c r="ES135" i="10"/>
  <c r="ET135" i="10"/>
  <c r="EU135" i="10"/>
  <c r="EV135" i="10"/>
  <c r="EW135" i="10"/>
  <c r="EX135" i="10"/>
  <c r="CB136" i="10"/>
  <c r="CC136" i="10"/>
  <c r="CD136" i="10"/>
  <c r="CE136" i="10"/>
  <c r="CF136" i="10"/>
  <c r="CG136" i="10"/>
  <c r="CH136" i="10"/>
  <c r="CI136" i="10"/>
  <c r="CJ136" i="10"/>
  <c r="CK136" i="10"/>
  <c r="CL136" i="10"/>
  <c r="CM136" i="10"/>
  <c r="CN136" i="10"/>
  <c r="CO136" i="10"/>
  <c r="CP136" i="10"/>
  <c r="CQ136" i="10"/>
  <c r="CR136" i="10"/>
  <c r="CS136" i="10"/>
  <c r="CT136" i="10"/>
  <c r="CU136" i="10"/>
  <c r="CV136" i="10"/>
  <c r="CW136" i="10"/>
  <c r="CX136" i="10"/>
  <c r="CY136" i="10"/>
  <c r="CZ136" i="10"/>
  <c r="DA136" i="10"/>
  <c r="DB136" i="10"/>
  <c r="DC136" i="10"/>
  <c r="DD136" i="10"/>
  <c r="DE136" i="10"/>
  <c r="DF136" i="10"/>
  <c r="DG136" i="10"/>
  <c r="DH136" i="10"/>
  <c r="DI136" i="10"/>
  <c r="DJ136" i="10"/>
  <c r="DK136" i="10"/>
  <c r="DL136" i="10"/>
  <c r="DM136" i="10"/>
  <c r="DN136" i="10"/>
  <c r="DO136" i="10"/>
  <c r="DP136" i="10"/>
  <c r="DQ136" i="10"/>
  <c r="DR136" i="10"/>
  <c r="DS136" i="10"/>
  <c r="DT136" i="10"/>
  <c r="DU136" i="10"/>
  <c r="DV136" i="10"/>
  <c r="DW136" i="10"/>
  <c r="DX136" i="10"/>
  <c r="DY136" i="10"/>
  <c r="DZ136" i="10"/>
  <c r="EA136" i="10"/>
  <c r="EB136" i="10"/>
  <c r="EC136" i="10"/>
  <c r="ED136" i="10"/>
  <c r="EE136" i="10"/>
  <c r="EF136" i="10"/>
  <c r="EG136" i="10"/>
  <c r="EH136" i="10"/>
  <c r="EI136" i="10"/>
  <c r="EJ136" i="10"/>
  <c r="EK136" i="10"/>
  <c r="EL136" i="10"/>
  <c r="EM136" i="10"/>
  <c r="EN136" i="10"/>
  <c r="EO136" i="10"/>
  <c r="EP136" i="10"/>
  <c r="EQ136" i="10"/>
  <c r="ER136" i="10"/>
  <c r="ES136" i="10"/>
  <c r="ET136" i="10"/>
  <c r="EU136" i="10"/>
  <c r="EV136" i="10"/>
  <c r="EW136" i="10"/>
  <c r="EX136" i="10"/>
  <c r="D137" i="10"/>
  <c r="CB137" i="10"/>
  <c r="CC137" i="10"/>
  <c r="CD137" i="10"/>
  <c r="CE137" i="10"/>
  <c r="CF137" i="10"/>
  <c r="CG137" i="10"/>
  <c r="CH137" i="10"/>
  <c r="CI137" i="10"/>
  <c r="CJ137" i="10"/>
  <c r="CK137" i="10"/>
  <c r="CL137" i="10"/>
  <c r="CM137" i="10"/>
  <c r="CN137" i="10"/>
  <c r="CO137" i="10"/>
  <c r="CP137" i="10"/>
  <c r="CQ137" i="10"/>
  <c r="CR137" i="10"/>
  <c r="CS137" i="10"/>
  <c r="CT137" i="10"/>
  <c r="CU137" i="10"/>
  <c r="CV137" i="10"/>
  <c r="CW137" i="10"/>
  <c r="CX137" i="10"/>
  <c r="CY137" i="10"/>
  <c r="CZ137" i="10"/>
  <c r="DA137" i="10"/>
  <c r="DB137" i="10"/>
  <c r="DC137" i="10"/>
  <c r="DD137" i="10"/>
  <c r="DE137" i="10"/>
  <c r="DF137" i="10"/>
  <c r="DG137" i="10"/>
  <c r="DH137" i="10"/>
  <c r="DI137" i="10"/>
  <c r="DJ137" i="10"/>
  <c r="DK137" i="10"/>
  <c r="DL137" i="10"/>
  <c r="DM137" i="10"/>
  <c r="DN137" i="10"/>
  <c r="DO137" i="10"/>
  <c r="DP137" i="10"/>
  <c r="DQ137" i="10"/>
  <c r="DR137" i="10"/>
  <c r="DS137" i="10"/>
  <c r="DT137" i="10"/>
  <c r="DU137" i="10"/>
  <c r="DV137" i="10"/>
  <c r="DW137" i="10"/>
  <c r="DX137" i="10"/>
  <c r="DY137" i="10"/>
  <c r="DZ137" i="10"/>
  <c r="EA137" i="10"/>
  <c r="EB137" i="10"/>
  <c r="EC137" i="10"/>
  <c r="ED137" i="10"/>
  <c r="EE137" i="10"/>
  <c r="EF137" i="10"/>
  <c r="EG137" i="10"/>
  <c r="EH137" i="10"/>
  <c r="EI137" i="10"/>
  <c r="EJ137" i="10"/>
  <c r="EK137" i="10"/>
  <c r="EL137" i="10"/>
  <c r="EM137" i="10"/>
  <c r="EN137" i="10"/>
  <c r="EO137" i="10"/>
  <c r="EP137" i="10"/>
  <c r="EQ137" i="10"/>
  <c r="ER137" i="10"/>
  <c r="ES137" i="10"/>
  <c r="ET137" i="10"/>
  <c r="EU137" i="10"/>
  <c r="EV137" i="10"/>
  <c r="EW137" i="10"/>
  <c r="EX137" i="10"/>
  <c r="CB138" i="10"/>
  <c r="CC138" i="10"/>
  <c r="CD138" i="10"/>
  <c r="CE138" i="10"/>
  <c r="CF138" i="10"/>
  <c r="CG138" i="10"/>
  <c r="CH138" i="10"/>
  <c r="CI138" i="10"/>
  <c r="CJ138" i="10"/>
  <c r="CK138" i="10"/>
  <c r="CL138" i="10"/>
  <c r="CM138" i="10"/>
  <c r="CN138" i="10"/>
  <c r="CO138" i="10"/>
  <c r="CP138" i="10"/>
  <c r="CQ138" i="10"/>
  <c r="CR138" i="10"/>
  <c r="CS138" i="10"/>
  <c r="CT138" i="10"/>
  <c r="CU138" i="10"/>
  <c r="CV138" i="10"/>
  <c r="CW138" i="10"/>
  <c r="CX138" i="10"/>
  <c r="CY138" i="10"/>
  <c r="CZ138" i="10"/>
  <c r="DA138" i="10"/>
  <c r="DB138" i="10"/>
  <c r="DC138" i="10"/>
  <c r="DD138" i="10"/>
  <c r="DE138" i="10"/>
  <c r="DF138" i="10"/>
  <c r="DG138" i="10"/>
  <c r="DH138" i="10"/>
  <c r="DI138" i="10"/>
  <c r="DJ138" i="10"/>
  <c r="DK138" i="10"/>
  <c r="DL138" i="10"/>
  <c r="DM138" i="10"/>
  <c r="DN138" i="10"/>
  <c r="DO138" i="10"/>
  <c r="DP138" i="10"/>
  <c r="DQ138" i="10"/>
  <c r="DR138" i="10"/>
  <c r="DS138" i="10"/>
  <c r="DT138" i="10"/>
  <c r="DU138" i="10"/>
  <c r="DV138" i="10"/>
  <c r="DW138" i="10"/>
  <c r="DX138" i="10"/>
  <c r="DY138" i="10"/>
  <c r="DZ138" i="10"/>
  <c r="EA138" i="10"/>
  <c r="EB138" i="10"/>
  <c r="EC138" i="10"/>
  <c r="ED138" i="10"/>
  <c r="EE138" i="10"/>
  <c r="EF138" i="10"/>
  <c r="EG138" i="10"/>
  <c r="EH138" i="10"/>
  <c r="EI138" i="10"/>
  <c r="EJ138" i="10"/>
  <c r="EK138" i="10"/>
  <c r="EL138" i="10"/>
  <c r="EM138" i="10"/>
  <c r="EN138" i="10"/>
  <c r="EO138" i="10"/>
  <c r="EP138" i="10"/>
  <c r="EQ138" i="10"/>
  <c r="ER138" i="10"/>
  <c r="ES138" i="10"/>
  <c r="ET138" i="10"/>
  <c r="EU138" i="10"/>
  <c r="EV138" i="10"/>
  <c r="EW138" i="10"/>
  <c r="EX138" i="10"/>
  <c r="D139" i="10"/>
  <c r="CB139" i="10"/>
  <c r="CC139" i="10"/>
  <c r="CD139" i="10"/>
  <c r="CE139" i="10"/>
  <c r="CF139" i="10"/>
  <c r="CG139" i="10"/>
  <c r="CH139" i="10"/>
  <c r="CI139" i="10"/>
  <c r="CJ139" i="10"/>
  <c r="CK139" i="10"/>
  <c r="CL139" i="10"/>
  <c r="CM139" i="10"/>
  <c r="CN139" i="10"/>
  <c r="CO139" i="10"/>
  <c r="CP139" i="10"/>
  <c r="CQ139" i="10"/>
  <c r="CR139" i="10"/>
  <c r="CS139" i="10"/>
  <c r="CT139" i="10"/>
  <c r="CU139" i="10"/>
  <c r="CV139" i="10"/>
  <c r="CW139" i="10"/>
  <c r="CX139" i="10"/>
  <c r="CY139" i="10"/>
  <c r="CZ139" i="10"/>
  <c r="DA139" i="10"/>
  <c r="DB139" i="10"/>
  <c r="DC139" i="10"/>
  <c r="DD139" i="10"/>
  <c r="DE139" i="10"/>
  <c r="DF139" i="10"/>
  <c r="DG139" i="10"/>
  <c r="DH139" i="10"/>
  <c r="DI139" i="10"/>
  <c r="DJ139" i="10"/>
  <c r="DK139" i="10"/>
  <c r="DL139" i="10"/>
  <c r="DM139" i="10"/>
  <c r="DN139" i="10"/>
  <c r="DO139" i="10"/>
  <c r="DP139" i="10"/>
  <c r="DQ139" i="10"/>
  <c r="DR139" i="10"/>
  <c r="DS139" i="10"/>
  <c r="DT139" i="10"/>
  <c r="DU139" i="10"/>
  <c r="DV139" i="10"/>
  <c r="DW139" i="10"/>
  <c r="DX139" i="10"/>
  <c r="DY139" i="10"/>
  <c r="DZ139" i="10"/>
  <c r="EA139" i="10"/>
  <c r="EB139" i="10"/>
  <c r="EC139" i="10"/>
  <c r="ED139" i="10"/>
  <c r="EE139" i="10"/>
  <c r="EF139" i="10"/>
  <c r="EG139" i="10"/>
  <c r="EH139" i="10"/>
  <c r="EI139" i="10"/>
  <c r="EJ139" i="10"/>
  <c r="EK139" i="10"/>
  <c r="EL139" i="10"/>
  <c r="EM139" i="10"/>
  <c r="EN139" i="10"/>
  <c r="EO139" i="10"/>
  <c r="EP139" i="10"/>
  <c r="EQ139" i="10"/>
  <c r="ER139" i="10"/>
  <c r="ES139" i="10"/>
  <c r="ET139" i="10"/>
  <c r="EU139" i="10"/>
  <c r="EV139" i="10"/>
  <c r="EW139" i="10"/>
  <c r="EX139" i="10"/>
  <c r="CB140" i="10"/>
  <c r="CC140" i="10"/>
  <c r="CD140" i="10"/>
  <c r="CE140" i="10"/>
  <c r="CF140" i="10"/>
  <c r="CG140" i="10"/>
  <c r="CH140" i="10"/>
  <c r="CI140" i="10"/>
  <c r="CJ140" i="10"/>
  <c r="CK140" i="10"/>
  <c r="CL140" i="10"/>
  <c r="CM140" i="10"/>
  <c r="CN140" i="10"/>
  <c r="CO140" i="10"/>
  <c r="CP140" i="10"/>
  <c r="CQ140" i="10"/>
  <c r="CR140" i="10"/>
  <c r="CS140" i="10"/>
  <c r="CT140" i="10"/>
  <c r="CU140" i="10"/>
  <c r="CV140" i="10"/>
  <c r="CW140" i="10"/>
  <c r="CX140" i="10"/>
  <c r="CY140" i="10"/>
  <c r="CZ140" i="10"/>
  <c r="DA140" i="10"/>
  <c r="DB140" i="10"/>
  <c r="DC140" i="10"/>
  <c r="DD140" i="10"/>
  <c r="DE140" i="10"/>
  <c r="DF140" i="10"/>
  <c r="DG140" i="10"/>
  <c r="DH140" i="10"/>
  <c r="DI140" i="10"/>
  <c r="DJ140" i="10"/>
  <c r="DK140" i="10"/>
  <c r="DL140" i="10"/>
  <c r="DM140" i="10"/>
  <c r="DN140" i="10"/>
  <c r="DO140" i="10"/>
  <c r="DP140" i="10"/>
  <c r="DQ140" i="10"/>
  <c r="DR140" i="10"/>
  <c r="DS140" i="10"/>
  <c r="DT140" i="10"/>
  <c r="DU140" i="10"/>
  <c r="DV140" i="10"/>
  <c r="DW140" i="10"/>
  <c r="DX140" i="10"/>
  <c r="DY140" i="10"/>
  <c r="DZ140" i="10"/>
  <c r="EA140" i="10"/>
  <c r="EB140" i="10"/>
  <c r="EC140" i="10"/>
  <c r="ED140" i="10"/>
  <c r="EE140" i="10"/>
  <c r="EF140" i="10"/>
  <c r="EG140" i="10"/>
  <c r="EH140" i="10"/>
  <c r="EI140" i="10"/>
  <c r="EJ140" i="10"/>
  <c r="EK140" i="10"/>
  <c r="EL140" i="10"/>
  <c r="EM140" i="10"/>
  <c r="EN140" i="10"/>
  <c r="EO140" i="10"/>
  <c r="EP140" i="10"/>
  <c r="EQ140" i="10"/>
  <c r="ER140" i="10"/>
  <c r="ES140" i="10"/>
  <c r="ET140" i="10"/>
  <c r="EU140" i="10"/>
  <c r="EV140" i="10"/>
  <c r="EW140" i="10"/>
  <c r="EX140" i="10"/>
  <c r="D141" i="10"/>
  <c r="CB141" i="10"/>
  <c r="CC141" i="10"/>
  <c r="CD141" i="10"/>
  <c r="CE141" i="10"/>
  <c r="CF141" i="10"/>
  <c r="CG141" i="10"/>
  <c r="CH141" i="10"/>
  <c r="CI141" i="10"/>
  <c r="CJ141" i="10"/>
  <c r="CK141" i="10"/>
  <c r="CL141" i="10"/>
  <c r="CM141" i="10"/>
  <c r="CN141" i="10"/>
  <c r="CO141" i="10"/>
  <c r="CP141" i="10"/>
  <c r="CQ141" i="10"/>
  <c r="CR141" i="10"/>
  <c r="CS141" i="10"/>
  <c r="CT141" i="10"/>
  <c r="CU141" i="10"/>
  <c r="CV141" i="10"/>
  <c r="CW141" i="10"/>
  <c r="CX141" i="10"/>
  <c r="CY141" i="10"/>
  <c r="CZ141" i="10"/>
  <c r="DA141" i="10"/>
  <c r="DB141" i="10"/>
  <c r="DC141" i="10"/>
  <c r="DD141" i="10"/>
  <c r="DE141" i="10"/>
  <c r="DF141" i="10"/>
  <c r="DG141" i="10"/>
  <c r="DH141" i="10"/>
  <c r="DI141" i="10"/>
  <c r="DJ141" i="10"/>
  <c r="DK141" i="10"/>
  <c r="DL141" i="10"/>
  <c r="DM141" i="10"/>
  <c r="DN141" i="10"/>
  <c r="DO141" i="10"/>
  <c r="DP141" i="10"/>
  <c r="DQ141" i="10"/>
  <c r="DR141" i="10"/>
  <c r="DS141" i="10"/>
  <c r="DT141" i="10"/>
  <c r="DU141" i="10"/>
  <c r="DV141" i="10"/>
  <c r="DW141" i="10"/>
  <c r="DX141" i="10"/>
  <c r="DY141" i="10"/>
  <c r="DZ141" i="10"/>
  <c r="EA141" i="10"/>
  <c r="EB141" i="10"/>
  <c r="EC141" i="10"/>
  <c r="ED141" i="10"/>
  <c r="EE141" i="10"/>
  <c r="EF141" i="10"/>
  <c r="EG141" i="10"/>
  <c r="EH141" i="10"/>
  <c r="EI141" i="10"/>
  <c r="EJ141" i="10"/>
  <c r="EK141" i="10"/>
  <c r="EL141" i="10"/>
  <c r="EM141" i="10"/>
  <c r="EN141" i="10"/>
  <c r="EO141" i="10"/>
  <c r="EP141" i="10"/>
  <c r="EQ141" i="10"/>
  <c r="ER141" i="10"/>
  <c r="ES141" i="10"/>
  <c r="ET141" i="10"/>
  <c r="EU141" i="10"/>
  <c r="EV141" i="10"/>
  <c r="EW141" i="10"/>
  <c r="EX141" i="10"/>
  <c r="CB142" i="10"/>
  <c r="CC142" i="10"/>
  <c r="CD142" i="10"/>
  <c r="CE142" i="10"/>
  <c r="CF142" i="10"/>
  <c r="CG142" i="10"/>
  <c r="CH142" i="10"/>
  <c r="CI142" i="10"/>
  <c r="CJ142" i="10"/>
  <c r="CK142" i="10"/>
  <c r="CL142" i="10"/>
  <c r="CM142" i="10"/>
  <c r="CN142" i="10"/>
  <c r="CO142" i="10"/>
  <c r="CP142" i="10"/>
  <c r="CQ142" i="10"/>
  <c r="CR142" i="10"/>
  <c r="CS142" i="10"/>
  <c r="CT142" i="10"/>
  <c r="CU142" i="10"/>
  <c r="CV142" i="10"/>
  <c r="CW142" i="10"/>
  <c r="CX142" i="10"/>
  <c r="CY142" i="10"/>
  <c r="CZ142" i="10"/>
  <c r="DA142" i="10"/>
  <c r="DB142" i="10"/>
  <c r="DC142" i="10"/>
  <c r="DD142" i="10"/>
  <c r="DE142" i="10"/>
  <c r="DF142" i="10"/>
  <c r="DG142" i="10"/>
  <c r="DH142" i="10"/>
  <c r="DI142" i="10"/>
  <c r="DJ142" i="10"/>
  <c r="DK142" i="10"/>
  <c r="DL142" i="10"/>
  <c r="DM142" i="10"/>
  <c r="DN142" i="10"/>
  <c r="DO142" i="10"/>
  <c r="DP142" i="10"/>
  <c r="DQ142" i="10"/>
  <c r="DR142" i="10"/>
  <c r="DS142" i="10"/>
  <c r="DT142" i="10"/>
  <c r="DU142" i="10"/>
  <c r="DV142" i="10"/>
  <c r="DW142" i="10"/>
  <c r="DX142" i="10"/>
  <c r="DY142" i="10"/>
  <c r="DZ142" i="10"/>
  <c r="EA142" i="10"/>
  <c r="EB142" i="10"/>
  <c r="EC142" i="10"/>
  <c r="ED142" i="10"/>
  <c r="EE142" i="10"/>
  <c r="EF142" i="10"/>
  <c r="EG142" i="10"/>
  <c r="EH142" i="10"/>
  <c r="EI142" i="10"/>
  <c r="EJ142" i="10"/>
  <c r="EK142" i="10"/>
  <c r="EL142" i="10"/>
  <c r="EM142" i="10"/>
  <c r="EN142" i="10"/>
  <c r="EO142" i="10"/>
  <c r="EP142" i="10"/>
  <c r="EQ142" i="10"/>
  <c r="ER142" i="10"/>
  <c r="ES142" i="10"/>
  <c r="ET142" i="10"/>
  <c r="EU142" i="10"/>
  <c r="EV142" i="10"/>
  <c r="EW142" i="10"/>
  <c r="EX142" i="10"/>
  <c r="D143" i="10"/>
  <c r="CB143" i="10"/>
  <c r="CC143" i="10"/>
  <c r="CD143" i="10"/>
  <c r="CE143" i="10"/>
  <c r="CF143" i="10"/>
  <c r="CG143" i="10"/>
  <c r="CH143" i="10"/>
  <c r="CI143" i="10"/>
  <c r="CJ143" i="10"/>
  <c r="CK143" i="10"/>
  <c r="CL143" i="10"/>
  <c r="CM143" i="10"/>
  <c r="CN143" i="10"/>
  <c r="CO143" i="10"/>
  <c r="CP143" i="10"/>
  <c r="CQ143" i="10"/>
  <c r="CR143" i="10"/>
  <c r="CS143" i="10"/>
  <c r="CT143" i="10"/>
  <c r="CU143" i="10"/>
  <c r="CV143" i="10"/>
  <c r="CW143" i="10"/>
  <c r="CX143" i="10"/>
  <c r="CY143" i="10"/>
  <c r="CZ143" i="10"/>
  <c r="DA143" i="10"/>
  <c r="DB143" i="10"/>
  <c r="DC143" i="10"/>
  <c r="DD143" i="10"/>
  <c r="DE143" i="10"/>
  <c r="DF143" i="10"/>
  <c r="DG143" i="10"/>
  <c r="DH143" i="10"/>
  <c r="DI143" i="10"/>
  <c r="DJ143" i="10"/>
  <c r="DK143" i="10"/>
  <c r="DL143" i="10"/>
  <c r="DM143" i="10"/>
  <c r="DN143" i="10"/>
  <c r="DO143" i="10"/>
  <c r="DP143" i="10"/>
  <c r="DQ143" i="10"/>
  <c r="DR143" i="10"/>
  <c r="DS143" i="10"/>
  <c r="DT143" i="10"/>
  <c r="DU143" i="10"/>
  <c r="DV143" i="10"/>
  <c r="DW143" i="10"/>
  <c r="DX143" i="10"/>
  <c r="DY143" i="10"/>
  <c r="DZ143" i="10"/>
  <c r="EA143" i="10"/>
  <c r="EB143" i="10"/>
  <c r="EC143" i="10"/>
  <c r="ED143" i="10"/>
  <c r="EE143" i="10"/>
  <c r="EF143" i="10"/>
  <c r="EG143" i="10"/>
  <c r="EH143" i="10"/>
  <c r="EI143" i="10"/>
  <c r="EJ143" i="10"/>
  <c r="EK143" i="10"/>
  <c r="EL143" i="10"/>
  <c r="EM143" i="10"/>
  <c r="EN143" i="10"/>
  <c r="EO143" i="10"/>
  <c r="EP143" i="10"/>
  <c r="EQ143" i="10"/>
  <c r="ER143" i="10"/>
  <c r="ES143" i="10"/>
  <c r="ET143" i="10"/>
  <c r="EU143" i="10"/>
  <c r="EV143" i="10"/>
  <c r="EW143" i="10"/>
  <c r="EX143" i="10"/>
  <c r="CB144" i="10"/>
  <c r="CC144" i="10"/>
  <c r="CD144" i="10"/>
  <c r="CE144" i="10"/>
  <c r="CF144" i="10"/>
  <c r="CG144" i="10"/>
  <c r="CH144" i="10"/>
  <c r="CI144" i="10"/>
  <c r="CJ144" i="10"/>
  <c r="CK144" i="10"/>
  <c r="CL144" i="10"/>
  <c r="CM144" i="10"/>
  <c r="CN144" i="10"/>
  <c r="CO144" i="10"/>
  <c r="CP144" i="10"/>
  <c r="CQ144" i="10"/>
  <c r="CR144" i="10"/>
  <c r="CS144" i="10"/>
  <c r="CT144" i="10"/>
  <c r="CU144" i="10"/>
  <c r="CV144" i="10"/>
  <c r="CW144" i="10"/>
  <c r="CX144" i="10"/>
  <c r="CY144" i="10"/>
  <c r="CZ144" i="10"/>
  <c r="DA144" i="10"/>
  <c r="DB144" i="10"/>
  <c r="DC144" i="10"/>
  <c r="DD144" i="10"/>
  <c r="DE144" i="10"/>
  <c r="DF144" i="10"/>
  <c r="DG144" i="10"/>
  <c r="DH144" i="10"/>
  <c r="DI144" i="10"/>
  <c r="DJ144" i="10"/>
  <c r="DK144" i="10"/>
  <c r="DL144" i="10"/>
  <c r="DM144" i="10"/>
  <c r="DN144" i="10"/>
  <c r="DO144" i="10"/>
  <c r="DP144" i="10"/>
  <c r="DQ144" i="10"/>
  <c r="DR144" i="10"/>
  <c r="DS144" i="10"/>
  <c r="DT144" i="10"/>
  <c r="DU144" i="10"/>
  <c r="DV144" i="10"/>
  <c r="DW144" i="10"/>
  <c r="DX144" i="10"/>
  <c r="DY144" i="10"/>
  <c r="DZ144" i="10"/>
  <c r="EA144" i="10"/>
  <c r="EB144" i="10"/>
  <c r="EC144" i="10"/>
  <c r="ED144" i="10"/>
  <c r="EE144" i="10"/>
  <c r="EF144" i="10"/>
  <c r="EG144" i="10"/>
  <c r="EH144" i="10"/>
  <c r="EI144" i="10"/>
  <c r="EJ144" i="10"/>
  <c r="EK144" i="10"/>
  <c r="EL144" i="10"/>
  <c r="EM144" i="10"/>
  <c r="EN144" i="10"/>
  <c r="EO144" i="10"/>
  <c r="EP144" i="10"/>
  <c r="EQ144" i="10"/>
  <c r="ER144" i="10"/>
  <c r="ES144" i="10"/>
  <c r="ET144" i="10"/>
  <c r="EU144" i="10"/>
  <c r="EV144" i="10"/>
  <c r="EW144" i="10"/>
  <c r="EX144" i="10"/>
  <c r="D145" i="10"/>
  <c r="CB145" i="10"/>
  <c r="CC145" i="10"/>
  <c r="CD145" i="10"/>
  <c r="CE145" i="10"/>
  <c r="CF145" i="10"/>
  <c r="CG145" i="10"/>
  <c r="CH145" i="10"/>
  <c r="CI145" i="10"/>
  <c r="CJ145" i="10"/>
  <c r="CK145" i="10"/>
  <c r="CL145" i="10"/>
  <c r="CM145" i="10"/>
  <c r="CN145" i="10"/>
  <c r="CO145" i="10"/>
  <c r="CP145" i="10"/>
  <c r="CQ145" i="10"/>
  <c r="CR145" i="10"/>
  <c r="CS145" i="10"/>
  <c r="CT145" i="10"/>
  <c r="CU145" i="10"/>
  <c r="CV145" i="10"/>
  <c r="CW145" i="10"/>
  <c r="CX145" i="10"/>
  <c r="CY145" i="10"/>
  <c r="CZ145" i="10"/>
  <c r="DA145" i="10"/>
  <c r="DB145" i="10"/>
  <c r="DC145" i="10"/>
  <c r="DD145" i="10"/>
  <c r="DE145" i="10"/>
  <c r="DF145" i="10"/>
  <c r="DG145" i="10"/>
  <c r="DH145" i="10"/>
  <c r="DI145" i="10"/>
  <c r="DJ145" i="10"/>
  <c r="DK145" i="10"/>
  <c r="DL145" i="10"/>
  <c r="DM145" i="10"/>
  <c r="DN145" i="10"/>
  <c r="DO145" i="10"/>
  <c r="DP145" i="10"/>
  <c r="DQ145" i="10"/>
  <c r="DR145" i="10"/>
  <c r="DS145" i="10"/>
  <c r="DT145" i="10"/>
  <c r="DU145" i="10"/>
  <c r="DV145" i="10"/>
  <c r="DW145" i="10"/>
  <c r="DX145" i="10"/>
  <c r="DY145" i="10"/>
  <c r="DZ145" i="10"/>
  <c r="EA145" i="10"/>
  <c r="EB145" i="10"/>
  <c r="EC145" i="10"/>
  <c r="ED145" i="10"/>
  <c r="EE145" i="10"/>
  <c r="EF145" i="10"/>
  <c r="EG145" i="10"/>
  <c r="EH145" i="10"/>
  <c r="EI145" i="10"/>
  <c r="EJ145" i="10"/>
  <c r="EK145" i="10"/>
  <c r="EL145" i="10"/>
  <c r="EM145" i="10"/>
  <c r="EN145" i="10"/>
  <c r="EO145" i="10"/>
  <c r="EP145" i="10"/>
  <c r="EQ145" i="10"/>
  <c r="ER145" i="10"/>
  <c r="ES145" i="10"/>
  <c r="ET145" i="10"/>
  <c r="EU145" i="10"/>
  <c r="EV145" i="10"/>
  <c r="EW145" i="10"/>
  <c r="EX145" i="10"/>
  <c r="CB146" i="10"/>
  <c r="CC146" i="10"/>
  <c r="CD146" i="10"/>
  <c r="CE146" i="10"/>
  <c r="CF146" i="10"/>
  <c r="CG146" i="10"/>
  <c r="CH146" i="10"/>
  <c r="CI146" i="10"/>
  <c r="CJ146" i="10"/>
  <c r="CK146" i="10"/>
  <c r="CL146" i="10"/>
  <c r="CM146" i="10"/>
  <c r="CN146" i="10"/>
  <c r="CO146" i="10"/>
  <c r="CP146" i="10"/>
  <c r="CQ146" i="10"/>
  <c r="CR146" i="10"/>
  <c r="CS146" i="10"/>
  <c r="CT146" i="10"/>
  <c r="CU146" i="10"/>
  <c r="CV146" i="10"/>
  <c r="CW146" i="10"/>
  <c r="CX146" i="10"/>
  <c r="CY146" i="10"/>
  <c r="CZ146" i="10"/>
  <c r="DA146" i="10"/>
  <c r="DB146" i="10"/>
  <c r="DC146" i="10"/>
  <c r="DD146" i="10"/>
  <c r="DE146" i="10"/>
  <c r="DF146" i="10"/>
  <c r="DG146" i="10"/>
  <c r="DH146" i="10"/>
  <c r="DI146" i="10"/>
  <c r="DJ146" i="10"/>
  <c r="DK146" i="10"/>
  <c r="DL146" i="10"/>
  <c r="DM146" i="10"/>
  <c r="DN146" i="10"/>
  <c r="DO146" i="10"/>
  <c r="DP146" i="10"/>
  <c r="DQ146" i="10"/>
  <c r="DR146" i="10"/>
  <c r="DS146" i="10"/>
  <c r="DT146" i="10"/>
  <c r="DU146" i="10"/>
  <c r="DV146" i="10"/>
  <c r="DW146" i="10"/>
  <c r="DX146" i="10"/>
  <c r="DY146" i="10"/>
  <c r="DZ146" i="10"/>
  <c r="EA146" i="10"/>
  <c r="EB146" i="10"/>
  <c r="EC146" i="10"/>
  <c r="ED146" i="10"/>
  <c r="EE146" i="10"/>
  <c r="EF146" i="10"/>
  <c r="EG146" i="10"/>
  <c r="EH146" i="10"/>
  <c r="EI146" i="10"/>
  <c r="EJ146" i="10"/>
  <c r="EK146" i="10"/>
  <c r="EL146" i="10"/>
  <c r="EM146" i="10"/>
  <c r="EN146" i="10"/>
  <c r="EO146" i="10"/>
  <c r="EP146" i="10"/>
  <c r="EQ146" i="10"/>
  <c r="ER146" i="10"/>
  <c r="ES146" i="10"/>
  <c r="ET146" i="10"/>
  <c r="EU146" i="10"/>
  <c r="EV146" i="10"/>
  <c r="EW146" i="10"/>
  <c r="EX146" i="10"/>
  <c r="D147" i="10"/>
  <c r="CB147" i="10"/>
  <c r="CC147" i="10"/>
  <c r="CD147" i="10"/>
  <c r="CE147" i="10"/>
  <c r="CF147" i="10"/>
  <c r="CG147" i="10"/>
  <c r="CH147" i="10"/>
  <c r="CI147" i="10"/>
  <c r="CJ147" i="10"/>
  <c r="CK147" i="10"/>
  <c r="CL147" i="10"/>
  <c r="CM147" i="10"/>
  <c r="CN147" i="10"/>
  <c r="CO147" i="10"/>
  <c r="CP147" i="10"/>
  <c r="CQ147" i="10"/>
  <c r="CR147" i="10"/>
  <c r="CS147" i="10"/>
  <c r="CT147" i="10"/>
  <c r="CU147" i="10"/>
  <c r="CV147" i="10"/>
  <c r="CW147" i="10"/>
  <c r="CX147" i="10"/>
  <c r="CY147" i="10"/>
  <c r="CZ147" i="10"/>
  <c r="DA147" i="10"/>
  <c r="DB147" i="10"/>
  <c r="DC147" i="10"/>
  <c r="DD147" i="10"/>
  <c r="DE147" i="10"/>
  <c r="DF147" i="10"/>
  <c r="DG147" i="10"/>
  <c r="DH147" i="10"/>
  <c r="DI147" i="10"/>
  <c r="DJ147" i="10"/>
  <c r="DK147" i="10"/>
  <c r="DL147" i="10"/>
  <c r="DM147" i="10"/>
  <c r="DN147" i="10"/>
  <c r="DO147" i="10"/>
  <c r="DP147" i="10"/>
  <c r="DQ147" i="10"/>
  <c r="DR147" i="10"/>
  <c r="DS147" i="10"/>
  <c r="DT147" i="10"/>
  <c r="DU147" i="10"/>
  <c r="DV147" i="10"/>
  <c r="DW147" i="10"/>
  <c r="DX147" i="10"/>
  <c r="DY147" i="10"/>
  <c r="DZ147" i="10"/>
  <c r="EA147" i="10"/>
  <c r="EB147" i="10"/>
  <c r="EC147" i="10"/>
  <c r="ED147" i="10"/>
  <c r="EE147" i="10"/>
  <c r="EF147" i="10"/>
  <c r="EG147" i="10"/>
  <c r="EH147" i="10"/>
  <c r="EI147" i="10"/>
  <c r="EJ147" i="10"/>
  <c r="EK147" i="10"/>
  <c r="EL147" i="10"/>
  <c r="EM147" i="10"/>
  <c r="EN147" i="10"/>
  <c r="EO147" i="10"/>
  <c r="EP147" i="10"/>
  <c r="EQ147" i="10"/>
  <c r="ER147" i="10"/>
  <c r="ES147" i="10"/>
  <c r="ET147" i="10"/>
  <c r="EU147" i="10"/>
  <c r="EV147" i="10"/>
  <c r="EW147" i="10"/>
  <c r="EX147" i="10"/>
  <c r="D148" i="10"/>
  <c r="CB148" i="10"/>
  <c r="CC148" i="10"/>
  <c r="CD148" i="10"/>
  <c r="CE148" i="10"/>
  <c r="CF148" i="10"/>
  <c r="CG148" i="10"/>
  <c r="CH148" i="10"/>
  <c r="CI148" i="10"/>
  <c r="CJ148" i="10"/>
  <c r="CK148" i="10"/>
  <c r="CL148" i="10"/>
  <c r="CM148" i="10"/>
  <c r="CN148" i="10"/>
  <c r="CO148" i="10"/>
  <c r="CP148" i="10"/>
  <c r="CQ148" i="10"/>
  <c r="CR148" i="10"/>
  <c r="CS148" i="10"/>
  <c r="CT148" i="10"/>
  <c r="CU148" i="10"/>
  <c r="CV148" i="10"/>
  <c r="CW148" i="10"/>
  <c r="CX148" i="10"/>
  <c r="CY148" i="10"/>
  <c r="CZ148" i="10"/>
  <c r="DA148" i="10"/>
  <c r="DB148" i="10"/>
  <c r="DC148" i="10"/>
  <c r="DD148" i="10"/>
  <c r="DE148" i="10"/>
  <c r="DF148" i="10"/>
  <c r="DG148" i="10"/>
  <c r="DH148" i="10"/>
  <c r="DI148" i="10"/>
  <c r="DJ148" i="10"/>
  <c r="DK148" i="10"/>
  <c r="DL148" i="10"/>
  <c r="DM148" i="10"/>
  <c r="DN148" i="10"/>
  <c r="DO148" i="10"/>
  <c r="DP148" i="10"/>
  <c r="DQ148" i="10"/>
  <c r="DR148" i="10"/>
  <c r="DS148" i="10"/>
  <c r="DT148" i="10"/>
  <c r="DU148" i="10"/>
  <c r="DV148" i="10"/>
  <c r="DW148" i="10"/>
  <c r="DX148" i="10"/>
  <c r="DY148" i="10"/>
  <c r="DZ148" i="10"/>
  <c r="EA148" i="10"/>
  <c r="EB148" i="10"/>
  <c r="EC148" i="10"/>
  <c r="ED148" i="10"/>
  <c r="EE148" i="10"/>
  <c r="EF148" i="10"/>
  <c r="EG148" i="10"/>
  <c r="EH148" i="10"/>
  <c r="EI148" i="10"/>
  <c r="EJ148" i="10"/>
  <c r="EK148" i="10"/>
  <c r="EL148" i="10"/>
  <c r="EM148" i="10"/>
  <c r="EN148" i="10"/>
  <c r="EO148" i="10"/>
  <c r="EP148" i="10"/>
  <c r="EQ148" i="10"/>
  <c r="ER148" i="10"/>
  <c r="ES148" i="10"/>
  <c r="ET148" i="10"/>
  <c r="EU148" i="10"/>
  <c r="EV148" i="10"/>
  <c r="EW148" i="10"/>
  <c r="EX148" i="10"/>
  <c r="D149" i="10"/>
  <c r="CB149" i="10"/>
  <c r="CC149" i="10"/>
  <c r="CD149" i="10"/>
  <c r="CE149" i="10"/>
  <c r="CF149" i="10"/>
  <c r="CG149" i="10"/>
  <c r="CH149" i="10"/>
  <c r="CI149" i="10"/>
  <c r="CJ149" i="10"/>
  <c r="CK149" i="10"/>
  <c r="CL149" i="10"/>
  <c r="CM149" i="10"/>
  <c r="CN149" i="10"/>
  <c r="CO149" i="10"/>
  <c r="CP149" i="10"/>
  <c r="CQ149" i="10"/>
  <c r="CR149" i="10"/>
  <c r="CS149" i="10"/>
  <c r="CT149" i="10"/>
  <c r="CU149" i="10"/>
  <c r="CV149" i="10"/>
  <c r="CW149" i="10"/>
  <c r="CX149" i="10"/>
  <c r="CY149" i="10"/>
  <c r="CZ149" i="10"/>
  <c r="DA149" i="10"/>
  <c r="DB149" i="10"/>
  <c r="DC149" i="10"/>
  <c r="DD149" i="10"/>
  <c r="DE149" i="10"/>
  <c r="DF149" i="10"/>
  <c r="DG149" i="10"/>
  <c r="DH149" i="10"/>
  <c r="DI149" i="10"/>
  <c r="DJ149" i="10"/>
  <c r="DK149" i="10"/>
  <c r="DL149" i="10"/>
  <c r="DM149" i="10"/>
  <c r="DN149" i="10"/>
  <c r="DO149" i="10"/>
  <c r="DP149" i="10"/>
  <c r="DQ149" i="10"/>
  <c r="DR149" i="10"/>
  <c r="DS149" i="10"/>
  <c r="DT149" i="10"/>
  <c r="DU149" i="10"/>
  <c r="DV149" i="10"/>
  <c r="DW149" i="10"/>
  <c r="DX149" i="10"/>
  <c r="DY149" i="10"/>
  <c r="DZ149" i="10"/>
  <c r="EA149" i="10"/>
  <c r="EB149" i="10"/>
  <c r="EC149" i="10"/>
  <c r="ED149" i="10"/>
  <c r="EE149" i="10"/>
  <c r="EF149" i="10"/>
  <c r="EG149" i="10"/>
  <c r="EH149" i="10"/>
  <c r="EI149" i="10"/>
  <c r="EJ149" i="10"/>
  <c r="EK149" i="10"/>
  <c r="EL149" i="10"/>
  <c r="EM149" i="10"/>
  <c r="EN149" i="10"/>
  <c r="EO149" i="10"/>
  <c r="EP149" i="10"/>
  <c r="EQ149" i="10"/>
  <c r="ER149" i="10"/>
  <c r="ES149" i="10"/>
  <c r="ET149" i="10"/>
  <c r="EU149" i="10"/>
  <c r="EV149" i="10"/>
  <c r="EW149" i="10"/>
  <c r="EX149" i="10"/>
  <c r="D150" i="10"/>
  <c r="CB150" i="10"/>
  <c r="CC150" i="10"/>
  <c r="CD150" i="10"/>
  <c r="CE150" i="10"/>
  <c r="CF150" i="10"/>
  <c r="CG150" i="10"/>
  <c r="CH150" i="10"/>
  <c r="CI150" i="10"/>
  <c r="CJ150" i="10"/>
  <c r="CK150" i="10"/>
  <c r="CL150" i="10"/>
  <c r="CM150" i="10"/>
  <c r="CN150" i="10"/>
  <c r="CO150" i="10"/>
  <c r="CP150" i="10"/>
  <c r="CQ150" i="10"/>
  <c r="CR150" i="10"/>
  <c r="CS150" i="10"/>
  <c r="CT150" i="10"/>
  <c r="CU150" i="10"/>
  <c r="CV150" i="10"/>
  <c r="CW150" i="10"/>
  <c r="CX150" i="10"/>
  <c r="CY150" i="10"/>
  <c r="CZ150" i="10"/>
  <c r="DA150" i="10"/>
  <c r="DB150" i="10"/>
  <c r="DC150" i="10"/>
  <c r="DD150" i="10"/>
  <c r="DE150" i="10"/>
  <c r="DF150" i="10"/>
  <c r="DG150" i="10"/>
  <c r="DH150" i="10"/>
  <c r="DI150" i="10"/>
  <c r="DJ150" i="10"/>
  <c r="DK150" i="10"/>
  <c r="DL150" i="10"/>
  <c r="DM150" i="10"/>
  <c r="DN150" i="10"/>
  <c r="DO150" i="10"/>
  <c r="DP150" i="10"/>
  <c r="DQ150" i="10"/>
  <c r="DR150" i="10"/>
  <c r="DS150" i="10"/>
  <c r="DT150" i="10"/>
  <c r="DU150" i="10"/>
  <c r="DV150" i="10"/>
  <c r="DW150" i="10"/>
  <c r="DX150" i="10"/>
  <c r="DY150" i="10"/>
  <c r="DZ150" i="10"/>
  <c r="EA150" i="10"/>
  <c r="EB150" i="10"/>
  <c r="EC150" i="10"/>
  <c r="ED150" i="10"/>
  <c r="EE150" i="10"/>
  <c r="EF150" i="10"/>
  <c r="EG150" i="10"/>
  <c r="EH150" i="10"/>
  <c r="EI150" i="10"/>
  <c r="EJ150" i="10"/>
  <c r="EK150" i="10"/>
  <c r="EL150" i="10"/>
  <c r="EM150" i="10"/>
  <c r="EN150" i="10"/>
  <c r="EO150" i="10"/>
  <c r="EP150" i="10"/>
  <c r="EQ150" i="10"/>
  <c r="ER150" i="10"/>
  <c r="ES150" i="10"/>
  <c r="ET150" i="10"/>
  <c r="EU150" i="10"/>
  <c r="EV150" i="10"/>
  <c r="EW150" i="10"/>
  <c r="EX150" i="10"/>
  <c r="D151" i="10"/>
  <c r="CB151" i="10"/>
  <c r="CC151" i="10"/>
  <c r="CD151" i="10"/>
  <c r="CE151" i="10"/>
  <c r="CF151" i="10"/>
  <c r="CG151" i="10"/>
  <c r="CH151" i="10"/>
  <c r="CI151" i="10"/>
  <c r="CJ151" i="10"/>
  <c r="CK151" i="10"/>
  <c r="CL151" i="10"/>
  <c r="CM151" i="10"/>
  <c r="CN151" i="10"/>
  <c r="CO151" i="10"/>
  <c r="CP151" i="10"/>
  <c r="CQ151" i="10"/>
  <c r="CR151" i="10"/>
  <c r="CS151" i="10"/>
  <c r="CT151" i="10"/>
  <c r="CU151" i="10"/>
  <c r="CV151" i="10"/>
  <c r="CW151" i="10"/>
  <c r="CX151" i="10"/>
  <c r="CY151" i="10"/>
  <c r="CZ151" i="10"/>
  <c r="DA151" i="10"/>
  <c r="DB151" i="10"/>
  <c r="DC151" i="10"/>
  <c r="DD151" i="10"/>
  <c r="DE151" i="10"/>
  <c r="DF151" i="10"/>
  <c r="DG151" i="10"/>
  <c r="DH151" i="10"/>
  <c r="DI151" i="10"/>
  <c r="DJ151" i="10"/>
  <c r="DK151" i="10"/>
  <c r="DL151" i="10"/>
  <c r="DM151" i="10"/>
  <c r="DN151" i="10"/>
  <c r="DO151" i="10"/>
  <c r="DP151" i="10"/>
  <c r="DQ151" i="10"/>
  <c r="DR151" i="10"/>
  <c r="DS151" i="10"/>
  <c r="DT151" i="10"/>
  <c r="DU151" i="10"/>
  <c r="DV151" i="10"/>
  <c r="DW151" i="10"/>
  <c r="DX151" i="10"/>
  <c r="DY151" i="10"/>
  <c r="DZ151" i="10"/>
  <c r="EA151" i="10"/>
  <c r="EB151" i="10"/>
  <c r="EC151" i="10"/>
  <c r="ED151" i="10"/>
  <c r="EE151" i="10"/>
  <c r="EF151" i="10"/>
  <c r="EG151" i="10"/>
  <c r="EH151" i="10"/>
  <c r="EI151" i="10"/>
  <c r="EJ151" i="10"/>
  <c r="EK151" i="10"/>
  <c r="EL151" i="10"/>
  <c r="EM151" i="10"/>
  <c r="EN151" i="10"/>
  <c r="EO151" i="10"/>
  <c r="EP151" i="10"/>
  <c r="EQ151" i="10"/>
  <c r="ER151" i="10"/>
  <c r="ES151" i="10"/>
  <c r="ET151" i="10"/>
  <c r="EU151" i="10"/>
  <c r="EV151" i="10"/>
  <c r="EW151" i="10"/>
  <c r="EX151" i="10"/>
  <c r="D152" i="10"/>
  <c r="CB152" i="10"/>
  <c r="CC152" i="10"/>
  <c r="CD152" i="10"/>
  <c r="CE152" i="10"/>
  <c r="CF152" i="10"/>
  <c r="CG152" i="10"/>
  <c r="CH152" i="10"/>
  <c r="CI152" i="10"/>
  <c r="CJ152" i="10"/>
  <c r="CK152" i="10"/>
  <c r="CL152" i="10"/>
  <c r="CM152" i="10"/>
  <c r="CN152" i="10"/>
  <c r="CO152" i="10"/>
  <c r="CP152" i="10"/>
  <c r="CQ152" i="10"/>
  <c r="CR152" i="10"/>
  <c r="CS152" i="10"/>
  <c r="CT152" i="10"/>
  <c r="CU152" i="10"/>
  <c r="CV152" i="10"/>
  <c r="CW152" i="10"/>
  <c r="CX152" i="10"/>
  <c r="CY152" i="10"/>
  <c r="CZ152" i="10"/>
  <c r="DA152" i="10"/>
  <c r="DB152" i="10"/>
  <c r="DC152" i="10"/>
  <c r="DD152" i="10"/>
  <c r="DE152" i="10"/>
  <c r="DF152" i="10"/>
  <c r="DG152" i="10"/>
  <c r="DH152" i="10"/>
  <c r="DI152" i="10"/>
  <c r="DJ152" i="10"/>
  <c r="DK152" i="10"/>
  <c r="DL152" i="10"/>
  <c r="DM152" i="10"/>
  <c r="DN152" i="10"/>
  <c r="DO152" i="10"/>
  <c r="DP152" i="10"/>
  <c r="DQ152" i="10"/>
  <c r="DR152" i="10"/>
  <c r="DS152" i="10"/>
  <c r="DT152" i="10"/>
  <c r="DU152" i="10"/>
  <c r="DV152" i="10"/>
  <c r="DW152" i="10"/>
  <c r="DX152" i="10"/>
  <c r="DY152" i="10"/>
  <c r="DZ152" i="10"/>
  <c r="EA152" i="10"/>
  <c r="EB152" i="10"/>
  <c r="EC152" i="10"/>
  <c r="ED152" i="10"/>
  <c r="EE152" i="10"/>
  <c r="EF152" i="10"/>
  <c r="EG152" i="10"/>
  <c r="EH152" i="10"/>
  <c r="EI152" i="10"/>
  <c r="EJ152" i="10"/>
  <c r="EK152" i="10"/>
  <c r="EL152" i="10"/>
  <c r="EM152" i="10"/>
  <c r="EN152" i="10"/>
  <c r="EO152" i="10"/>
  <c r="EP152" i="10"/>
  <c r="EQ152" i="10"/>
  <c r="ER152" i="10"/>
  <c r="ES152" i="10"/>
  <c r="ET152" i="10"/>
  <c r="EU152" i="10"/>
  <c r="EV152" i="10"/>
  <c r="EW152" i="10"/>
  <c r="EX152" i="10"/>
  <c r="D153" i="10"/>
  <c r="CB153" i="10"/>
  <c r="CC153" i="10"/>
  <c r="CD153" i="10"/>
  <c r="CE153" i="10"/>
  <c r="CF153" i="10"/>
  <c r="CG153" i="10"/>
  <c r="CH153" i="10"/>
  <c r="CI153" i="10"/>
  <c r="CJ153" i="10"/>
  <c r="CK153" i="10"/>
  <c r="CL153" i="10"/>
  <c r="CM153" i="10"/>
  <c r="CN153" i="10"/>
  <c r="CO153" i="10"/>
  <c r="CP153" i="10"/>
  <c r="CQ153" i="10"/>
  <c r="CR153" i="10"/>
  <c r="CS153" i="10"/>
  <c r="CT153" i="10"/>
  <c r="CU153" i="10"/>
  <c r="CV153" i="10"/>
  <c r="CW153" i="10"/>
  <c r="CX153" i="10"/>
  <c r="CY153" i="10"/>
  <c r="CZ153" i="10"/>
  <c r="DA153" i="10"/>
  <c r="DB153" i="10"/>
  <c r="DC153" i="10"/>
  <c r="DD153" i="10"/>
  <c r="DE153" i="10"/>
  <c r="DF153" i="10"/>
  <c r="DG153" i="10"/>
  <c r="DH153" i="10"/>
  <c r="DI153" i="10"/>
  <c r="DJ153" i="10"/>
  <c r="DK153" i="10"/>
  <c r="DL153" i="10"/>
  <c r="DM153" i="10"/>
  <c r="DN153" i="10"/>
  <c r="DO153" i="10"/>
  <c r="DP153" i="10"/>
  <c r="DQ153" i="10"/>
  <c r="DR153" i="10"/>
  <c r="DS153" i="10"/>
  <c r="DT153" i="10"/>
  <c r="DU153" i="10"/>
  <c r="DV153" i="10"/>
  <c r="DW153" i="10"/>
  <c r="DX153" i="10"/>
  <c r="DY153" i="10"/>
  <c r="DZ153" i="10"/>
  <c r="EA153" i="10"/>
  <c r="EB153" i="10"/>
  <c r="EC153" i="10"/>
  <c r="ED153" i="10"/>
  <c r="EE153" i="10"/>
  <c r="EF153" i="10"/>
  <c r="EG153" i="10"/>
  <c r="EH153" i="10"/>
  <c r="EI153" i="10"/>
  <c r="EJ153" i="10"/>
  <c r="EK153" i="10"/>
  <c r="EL153" i="10"/>
  <c r="EM153" i="10"/>
  <c r="EN153" i="10"/>
  <c r="EO153" i="10"/>
  <c r="EP153" i="10"/>
  <c r="EQ153" i="10"/>
  <c r="ER153" i="10"/>
  <c r="ES153" i="10"/>
  <c r="ET153" i="10"/>
  <c r="EU153" i="10"/>
  <c r="EV153" i="10"/>
  <c r="EW153" i="10"/>
  <c r="EX153" i="10"/>
  <c r="D154" i="10"/>
  <c r="CB154" i="10"/>
  <c r="CC154" i="10"/>
  <c r="CD154" i="10"/>
  <c r="CE154" i="10"/>
  <c r="CF154" i="10"/>
  <c r="CG154" i="10"/>
  <c r="CH154" i="10"/>
  <c r="CI154" i="10"/>
  <c r="CJ154" i="10"/>
  <c r="CK154" i="10"/>
  <c r="CL154" i="10"/>
  <c r="CM154" i="10"/>
  <c r="CN154" i="10"/>
  <c r="CO154" i="10"/>
  <c r="CP154" i="10"/>
  <c r="CQ154" i="10"/>
  <c r="CR154" i="10"/>
  <c r="CS154" i="10"/>
  <c r="CT154" i="10"/>
  <c r="CU154" i="10"/>
  <c r="CV154" i="10"/>
  <c r="CW154" i="10"/>
  <c r="CX154" i="10"/>
  <c r="CY154" i="10"/>
  <c r="CZ154" i="10"/>
  <c r="DA154" i="10"/>
  <c r="DB154" i="10"/>
  <c r="DC154" i="10"/>
  <c r="DD154" i="10"/>
  <c r="DE154" i="10"/>
  <c r="DF154" i="10"/>
  <c r="DG154" i="10"/>
  <c r="DH154" i="10"/>
  <c r="DI154" i="10"/>
  <c r="DJ154" i="10"/>
  <c r="DK154" i="10"/>
  <c r="DL154" i="10"/>
  <c r="DM154" i="10"/>
  <c r="DN154" i="10"/>
  <c r="DO154" i="10"/>
  <c r="DP154" i="10"/>
  <c r="DQ154" i="10"/>
  <c r="DR154" i="10"/>
  <c r="DS154" i="10"/>
  <c r="DT154" i="10"/>
  <c r="DU154" i="10"/>
  <c r="DV154" i="10"/>
  <c r="DW154" i="10"/>
  <c r="DX154" i="10"/>
  <c r="DY154" i="10"/>
  <c r="DZ154" i="10"/>
  <c r="EA154" i="10"/>
  <c r="EB154" i="10"/>
  <c r="EC154" i="10"/>
  <c r="ED154" i="10"/>
  <c r="EE154" i="10"/>
  <c r="EF154" i="10"/>
  <c r="EG154" i="10"/>
  <c r="EH154" i="10"/>
  <c r="EI154" i="10"/>
  <c r="EJ154" i="10"/>
  <c r="EK154" i="10"/>
  <c r="EL154" i="10"/>
  <c r="EM154" i="10"/>
  <c r="EN154" i="10"/>
  <c r="EO154" i="10"/>
  <c r="EP154" i="10"/>
  <c r="EQ154" i="10"/>
  <c r="ER154" i="10"/>
  <c r="ES154" i="10"/>
  <c r="ET154" i="10"/>
  <c r="EU154" i="10"/>
  <c r="EV154" i="10"/>
  <c r="EW154" i="10"/>
  <c r="EX154" i="10"/>
  <c r="D155" i="10"/>
  <c r="CB155" i="10"/>
  <c r="CC155" i="10"/>
  <c r="CD155" i="10"/>
  <c r="CE155" i="10"/>
  <c r="CF155" i="10"/>
  <c r="CG155" i="10"/>
  <c r="CH155" i="10"/>
  <c r="CI155" i="10"/>
  <c r="CJ155" i="10"/>
  <c r="CK155" i="10"/>
  <c r="CL155" i="10"/>
  <c r="CM155" i="10"/>
  <c r="CN155" i="10"/>
  <c r="CO155" i="10"/>
  <c r="CP155" i="10"/>
  <c r="CQ155" i="10"/>
  <c r="CR155" i="10"/>
  <c r="CS155" i="10"/>
  <c r="CT155" i="10"/>
  <c r="CU155" i="10"/>
  <c r="CV155" i="10"/>
  <c r="CW155" i="10"/>
  <c r="CX155" i="10"/>
  <c r="CY155" i="10"/>
  <c r="CZ155" i="10"/>
  <c r="DA155" i="10"/>
  <c r="DB155" i="10"/>
  <c r="DC155" i="10"/>
  <c r="DD155" i="10"/>
  <c r="DE155" i="10"/>
  <c r="DF155" i="10"/>
  <c r="DG155" i="10"/>
  <c r="DH155" i="10"/>
  <c r="DI155" i="10"/>
  <c r="DJ155" i="10"/>
  <c r="DK155" i="10"/>
  <c r="DL155" i="10"/>
  <c r="DM155" i="10"/>
  <c r="DN155" i="10"/>
  <c r="DO155" i="10"/>
  <c r="DP155" i="10"/>
  <c r="DQ155" i="10"/>
  <c r="DR155" i="10"/>
  <c r="DS155" i="10"/>
  <c r="DT155" i="10"/>
  <c r="DU155" i="10"/>
  <c r="DV155" i="10"/>
  <c r="DW155" i="10"/>
  <c r="DX155" i="10"/>
  <c r="DY155" i="10"/>
  <c r="DZ155" i="10"/>
  <c r="EA155" i="10"/>
  <c r="EB155" i="10"/>
  <c r="EC155" i="10"/>
  <c r="ED155" i="10"/>
  <c r="EE155" i="10"/>
  <c r="EF155" i="10"/>
  <c r="EG155" i="10"/>
  <c r="EH155" i="10"/>
  <c r="EI155" i="10"/>
  <c r="EJ155" i="10"/>
  <c r="EK155" i="10"/>
  <c r="EL155" i="10"/>
  <c r="EM155" i="10"/>
  <c r="EN155" i="10"/>
  <c r="EO155" i="10"/>
  <c r="EP155" i="10"/>
  <c r="EQ155" i="10"/>
  <c r="ER155" i="10"/>
  <c r="ES155" i="10"/>
  <c r="ET155" i="10"/>
  <c r="EU155" i="10"/>
  <c r="EV155" i="10"/>
  <c r="EW155" i="10"/>
  <c r="EX155" i="10"/>
  <c r="D156" i="10"/>
  <c r="CB156" i="10"/>
  <c r="CC156" i="10"/>
  <c r="CD156" i="10"/>
  <c r="CE156" i="10"/>
  <c r="CF156" i="10"/>
  <c r="CG156" i="10"/>
  <c r="CH156" i="10"/>
  <c r="CI156" i="10"/>
  <c r="CJ156" i="10"/>
  <c r="CK156" i="10"/>
  <c r="CL156" i="10"/>
  <c r="CM156" i="10"/>
  <c r="CN156" i="10"/>
  <c r="CO156" i="10"/>
  <c r="CP156" i="10"/>
  <c r="CQ156" i="10"/>
  <c r="CR156" i="10"/>
  <c r="CS156" i="10"/>
  <c r="CT156" i="10"/>
  <c r="CU156" i="10"/>
  <c r="CV156" i="10"/>
  <c r="CW156" i="10"/>
  <c r="CX156" i="10"/>
  <c r="CY156" i="10"/>
  <c r="CZ156" i="10"/>
  <c r="DA156" i="10"/>
  <c r="DB156" i="10"/>
  <c r="DC156" i="10"/>
  <c r="DD156" i="10"/>
  <c r="DE156" i="10"/>
  <c r="DF156" i="10"/>
  <c r="DG156" i="10"/>
  <c r="DH156" i="10"/>
  <c r="DI156" i="10"/>
  <c r="DJ156" i="10"/>
  <c r="DK156" i="10"/>
  <c r="DL156" i="10"/>
  <c r="DM156" i="10"/>
  <c r="DN156" i="10"/>
  <c r="DO156" i="10"/>
  <c r="DP156" i="10"/>
  <c r="DQ156" i="10"/>
  <c r="DR156" i="10"/>
  <c r="DS156" i="10"/>
  <c r="DT156" i="10"/>
  <c r="DU156" i="10"/>
  <c r="DV156" i="10"/>
  <c r="DW156" i="10"/>
  <c r="DX156" i="10"/>
  <c r="DY156" i="10"/>
  <c r="DZ156" i="10"/>
  <c r="EA156" i="10"/>
  <c r="EB156" i="10"/>
  <c r="EC156" i="10"/>
  <c r="ED156" i="10"/>
  <c r="EE156" i="10"/>
  <c r="EF156" i="10"/>
  <c r="EG156" i="10"/>
  <c r="EH156" i="10"/>
  <c r="EI156" i="10"/>
  <c r="EJ156" i="10"/>
  <c r="EK156" i="10"/>
  <c r="EL156" i="10"/>
  <c r="EM156" i="10"/>
  <c r="EN156" i="10"/>
  <c r="EO156" i="10"/>
  <c r="EP156" i="10"/>
  <c r="EQ156" i="10"/>
  <c r="ER156" i="10"/>
  <c r="ES156" i="10"/>
  <c r="ET156" i="10"/>
  <c r="EU156" i="10"/>
  <c r="EV156" i="10"/>
  <c r="EW156" i="10"/>
  <c r="EX156" i="10"/>
  <c r="D157" i="10"/>
  <c r="CB157" i="10"/>
  <c r="CC157" i="10"/>
  <c r="CD157" i="10"/>
  <c r="CE157" i="10"/>
  <c r="CF157" i="10"/>
  <c r="CG157" i="10"/>
  <c r="CH157" i="10"/>
  <c r="CI157" i="10"/>
  <c r="CJ157" i="10"/>
  <c r="CK157" i="10"/>
  <c r="CL157" i="10"/>
  <c r="CM157" i="10"/>
  <c r="CN157" i="10"/>
  <c r="CO157" i="10"/>
  <c r="CP157" i="10"/>
  <c r="CQ157" i="10"/>
  <c r="CR157" i="10"/>
  <c r="CS157" i="10"/>
  <c r="CT157" i="10"/>
  <c r="CU157" i="10"/>
  <c r="CV157" i="10"/>
  <c r="CW157" i="10"/>
  <c r="CX157" i="10"/>
  <c r="CY157" i="10"/>
  <c r="CZ157" i="10"/>
  <c r="DA157" i="10"/>
  <c r="DB157" i="10"/>
  <c r="DC157" i="10"/>
  <c r="DD157" i="10"/>
  <c r="DE157" i="10"/>
  <c r="DF157" i="10"/>
  <c r="DG157" i="10"/>
  <c r="DH157" i="10"/>
  <c r="DI157" i="10"/>
  <c r="DJ157" i="10"/>
  <c r="DK157" i="10"/>
  <c r="DL157" i="10"/>
  <c r="DM157" i="10"/>
  <c r="DN157" i="10"/>
  <c r="DO157" i="10"/>
  <c r="DP157" i="10"/>
  <c r="DQ157" i="10"/>
  <c r="DR157" i="10"/>
  <c r="DS157" i="10"/>
  <c r="DT157" i="10"/>
  <c r="DU157" i="10"/>
  <c r="DV157" i="10"/>
  <c r="DW157" i="10"/>
  <c r="DX157" i="10"/>
  <c r="DY157" i="10"/>
  <c r="DZ157" i="10"/>
  <c r="EA157" i="10"/>
  <c r="EB157" i="10"/>
  <c r="EC157" i="10"/>
  <c r="ED157" i="10"/>
  <c r="EE157" i="10"/>
  <c r="EF157" i="10"/>
  <c r="EG157" i="10"/>
  <c r="EH157" i="10"/>
  <c r="EI157" i="10"/>
  <c r="EJ157" i="10"/>
  <c r="EK157" i="10"/>
  <c r="EL157" i="10"/>
  <c r="EM157" i="10"/>
  <c r="EN157" i="10"/>
  <c r="EO157" i="10"/>
  <c r="EP157" i="10"/>
  <c r="EQ157" i="10"/>
  <c r="ER157" i="10"/>
  <c r="ES157" i="10"/>
  <c r="ET157" i="10"/>
  <c r="EU157" i="10"/>
  <c r="EV157" i="10"/>
  <c r="EW157" i="10"/>
  <c r="EX157" i="10"/>
  <c r="D158" i="10"/>
  <c r="CB158" i="10"/>
  <c r="CC158" i="10"/>
  <c r="CD158" i="10"/>
  <c r="CE158" i="10"/>
  <c r="CF158" i="10"/>
  <c r="CG158" i="10"/>
  <c r="CH158" i="10"/>
  <c r="CI158" i="10"/>
  <c r="CJ158" i="10"/>
  <c r="CK158" i="10"/>
  <c r="CL158" i="10"/>
  <c r="CM158" i="10"/>
  <c r="CN158" i="10"/>
  <c r="CO158" i="10"/>
  <c r="CP158" i="10"/>
  <c r="CQ158" i="10"/>
  <c r="CR158" i="10"/>
  <c r="CS158" i="10"/>
  <c r="CT158" i="10"/>
  <c r="CU158" i="10"/>
  <c r="CV158" i="10"/>
  <c r="CW158" i="10"/>
  <c r="CX158" i="10"/>
  <c r="CY158" i="10"/>
  <c r="CZ158" i="10"/>
  <c r="DA158" i="10"/>
  <c r="DB158" i="10"/>
  <c r="DC158" i="10"/>
  <c r="DD158" i="10"/>
  <c r="DE158" i="10"/>
  <c r="DF158" i="10"/>
  <c r="DG158" i="10"/>
  <c r="DH158" i="10"/>
  <c r="DI158" i="10"/>
  <c r="DJ158" i="10"/>
  <c r="DK158" i="10"/>
  <c r="DL158" i="10"/>
  <c r="DM158" i="10"/>
  <c r="DN158" i="10"/>
  <c r="DO158" i="10"/>
  <c r="DP158" i="10"/>
  <c r="DQ158" i="10"/>
  <c r="DR158" i="10"/>
  <c r="DS158" i="10"/>
  <c r="DT158" i="10"/>
  <c r="DU158" i="10"/>
  <c r="DV158" i="10"/>
  <c r="DW158" i="10"/>
  <c r="DX158" i="10"/>
  <c r="DY158" i="10"/>
  <c r="DZ158" i="10"/>
  <c r="EA158" i="10"/>
  <c r="EB158" i="10"/>
  <c r="EC158" i="10"/>
  <c r="ED158" i="10"/>
  <c r="EE158" i="10"/>
  <c r="EF158" i="10"/>
  <c r="EG158" i="10"/>
  <c r="EH158" i="10"/>
  <c r="EI158" i="10"/>
  <c r="EJ158" i="10"/>
  <c r="EK158" i="10"/>
  <c r="EL158" i="10"/>
  <c r="EM158" i="10"/>
  <c r="EN158" i="10"/>
  <c r="EO158" i="10"/>
  <c r="EP158" i="10"/>
  <c r="EQ158" i="10"/>
  <c r="ER158" i="10"/>
  <c r="ES158" i="10"/>
  <c r="ET158" i="10"/>
  <c r="EU158" i="10"/>
  <c r="EV158" i="10"/>
  <c r="EW158" i="10"/>
  <c r="EX158" i="10"/>
  <c r="D159" i="10"/>
  <c r="CB159" i="10"/>
  <c r="CC159" i="10"/>
  <c r="CD159" i="10"/>
  <c r="CE159" i="10"/>
  <c r="CF159" i="10"/>
  <c r="CG159" i="10"/>
  <c r="CH159" i="10"/>
  <c r="CI159" i="10"/>
  <c r="CJ159" i="10"/>
  <c r="CK159" i="10"/>
  <c r="CL159" i="10"/>
  <c r="CM159" i="10"/>
  <c r="CN159" i="10"/>
  <c r="CO159" i="10"/>
  <c r="CP159" i="10"/>
  <c r="CQ159" i="10"/>
  <c r="CR159" i="10"/>
  <c r="CS159" i="10"/>
  <c r="CT159" i="10"/>
  <c r="CU159" i="10"/>
  <c r="CV159" i="10"/>
  <c r="CW159" i="10"/>
  <c r="CX159" i="10"/>
  <c r="CY159" i="10"/>
  <c r="CZ159" i="10"/>
  <c r="DA159" i="10"/>
  <c r="DB159" i="10"/>
  <c r="DC159" i="10"/>
  <c r="DD159" i="10"/>
  <c r="DE159" i="10"/>
  <c r="DF159" i="10"/>
  <c r="DG159" i="10"/>
  <c r="DH159" i="10"/>
  <c r="DI159" i="10"/>
  <c r="DJ159" i="10"/>
  <c r="DK159" i="10"/>
  <c r="DL159" i="10"/>
  <c r="DM159" i="10"/>
  <c r="DN159" i="10"/>
  <c r="DO159" i="10"/>
  <c r="DP159" i="10"/>
  <c r="DQ159" i="10"/>
  <c r="DR159" i="10"/>
  <c r="DS159" i="10"/>
  <c r="DT159" i="10"/>
  <c r="DU159" i="10"/>
  <c r="DV159" i="10"/>
  <c r="DW159" i="10"/>
  <c r="DX159" i="10"/>
  <c r="DY159" i="10"/>
  <c r="DZ159" i="10"/>
  <c r="EA159" i="10"/>
  <c r="EB159" i="10"/>
  <c r="EC159" i="10"/>
  <c r="ED159" i="10"/>
  <c r="EE159" i="10"/>
  <c r="EF159" i="10"/>
  <c r="EG159" i="10"/>
  <c r="EH159" i="10"/>
  <c r="EI159" i="10"/>
  <c r="EJ159" i="10"/>
  <c r="EK159" i="10"/>
  <c r="EL159" i="10"/>
  <c r="EM159" i="10"/>
  <c r="EN159" i="10"/>
  <c r="EO159" i="10"/>
  <c r="EP159" i="10"/>
  <c r="EQ159" i="10"/>
  <c r="ER159" i="10"/>
  <c r="ES159" i="10"/>
  <c r="ET159" i="10"/>
  <c r="EU159" i="10"/>
  <c r="EV159" i="10"/>
  <c r="EW159" i="10"/>
  <c r="EX159" i="10"/>
  <c r="D160" i="10"/>
  <c r="CB160" i="10"/>
  <c r="CC160" i="10"/>
  <c r="CD160" i="10"/>
  <c r="CE160" i="10"/>
  <c r="CF160" i="10"/>
  <c r="CG160" i="10"/>
  <c r="CH160" i="10"/>
  <c r="CI160" i="10"/>
  <c r="CJ160" i="10"/>
  <c r="CK160" i="10"/>
  <c r="CL160" i="10"/>
  <c r="CM160" i="10"/>
  <c r="CN160" i="10"/>
  <c r="CO160" i="10"/>
  <c r="CP160" i="10"/>
  <c r="CQ160" i="10"/>
  <c r="CR160" i="10"/>
  <c r="CS160" i="10"/>
  <c r="CT160" i="10"/>
  <c r="CU160" i="10"/>
  <c r="CV160" i="10"/>
  <c r="CW160" i="10"/>
  <c r="CX160" i="10"/>
  <c r="CY160" i="10"/>
  <c r="CZ160" i="10"/>
  <c r="DA160" i="10"/>
  <c r="DB160" i="10"/>
  <c r="DC160" i="10"/>
  <c r="DD160" i="10"/>
  <c r="DE160" i="10"/>
  <c r="DF160" i="10"/>
  <c r="DG160" i="10"/>
  <c r="DH160" i="10"/>
  <c r="DI160" i="10"/>
  <c r="DJ160" i="10"/>
  <c r="DK160" i="10"/>
  <c r="DL160" i="10"/>
  <c r="DM160" i="10"/>
  <c r="DN160" i="10"/>
  <c r="DO160" i="10"/>
  <c r="DP160" i="10"/>
  <c r="DQ160" i="10"/>
  <c r="DR160" i="10"/>
  <c r="DS160" i="10"/>
  <c r="DT160" i="10"/>
  <c r="DU160" i="10"/>
  <c r="DV160" i="10"/>
  <c r="DW160" i="10"/>
  <c r="DX160" i="10"/>
  <c r="DY160" i="10"/>
  <c r="DZ160" i="10"/>
  <c r="EA160" i="10"/>
  <c r="EB160" i="10"/>
  <c r="EC160" i="10"/>
  <c r="ED160" i="10"/>
  <c r="EE160" i="10"/>
  <c r="EF160" i="10"/>
  <c r="EG160" i="10"/>
  <c r="EH160" i="10"/>
  <c r="EI160" i="10"/>
  <c r="EJ160" i="10"/>
  <c r="EK160" i="10"/>
  <c r="EL160" i="10"/>
  <c r="EM160" i="10"/>
  <c r="EN160" i="10"/>
  <c r="EO160" i="10"/>
  <c r="EP160" i="10"/>
  <c r="EQ160" i="10"/>
  <c r="ER160" i="10"/>
  <c r="ES160" i="10"/>
  <c r="ET160" i="10"/>
  <c r="EU160" i="10"/>
  <c r="EV160" i="10"/>
  <c r="EW160" i="10"/>
  <c r="EX160" i="10"/>
  <c r="D161" i="10"/>
  <c r="CB161" i="10"/>
  <c r="CC161" i="10"/>
  <c r="CD161" i="10"/>
  <c r="CE161" i="10"/>
  <c r="CF161" i="10"/>
  <c r="CG161" i="10"/>
  <c r="CH161" i="10"/>
  <c r="CI161" i="10"/>
  <c r="CJ161" i="10"/>
  <c r="CK161" i="10"/>
  <c r="CL161" i="10"/>
  <c r="CM161" i="10"/>
  <c r="CN161" i="10"/>
  <c r="CO161" i="10"/>
  <c r="CP161" i="10"/>
  <c r="CQ161" i="10"/>
  <c r="CR161" i="10"/>
  <c r="CS161" i="10"/>
  <c r="CT161" i="10"/>
  <c r="CU161" i="10"/>
  <c r="CV161" i="10"/>
  <c r="CW161" i="10"/>
  <c r="CX161" i="10"/>
  <c r="CY161" i="10"/>
  <c r="CZ161" i="10"/>
  <c r="DA161" i="10"/>
  <c r="DB161" i="10"/>
  <c r="DC161" i="10"/>
  <c r="DD161" i="10"/>
  <c r="DE161" i="10"/>
  <c r="DF161" i="10"/>
  <c r="DG161" i="10"/>
  <c r="DH161" i="10"/>
  <c r="DI161" i="10"/>
  <c r="DJ161" i="10"/>
  <c r="DK161" i="10"/>
  <c r="DL161" i="10"/>
  <c r="DM161" i="10"/>
  <c r="DN161" i="10"/>
  <c r="DO161" i="10"/>
  <c r="DP161" i="10"/>
  <c r="DQ161" i="10"/>
  <c r="DR161" i="10"/>
  <c r="DS161" i="10"/>
  <c r="DT161" i="10"/>
  <c r="DU161" i="10"/>
  <c r="DV161" i="10"/>
  <c r="DW161" i="10"/>
  <c r="DX161" i="10"/>
  <c r="DY161" i="10"/>
  <c r="DZ161" i="10"/>
  <c r="EA161" i="10"/>
  <c r="EB161" i="10"/>
  <c r="EC161" i="10"/>
  <c r="ED161" i="10"/>
  <c r="EE161" i="10"/>
  <c r="EF161" i="10"/>
  <c r="EG161" i="10"/>
  <c r="EH161" i="10"/>
  <c r="EI161" i="10"/>
  <c r="EJ161" i="10"/>
  <c r="EK161" i="10"/>
  <c r="EL161" i="10"/>
  <c r="EM161" i="10"/>
  <c r="EN161" i="10"/>
  <c r="EO161" i="10"/>
  <c r="EP161" i="10"/>
  <c r="EQ161" i="10"/>
  <c r="ER161" i="10"/>
  <c r="ES161" i="10"/>
  <c r="ET161" i="10"/>
  <c r="EU161" i="10"/>
  <c r="EV161" i="10"/>
  <c r="EW161" i="10"/>
  <c r="EX161" i="10"/>
  <c r="D162" i="10"/>
  <c r="CB162" i="10"/>
  <c r="CC162" i="10"/>
  <c r="CD162" i="10"/>
  <c r="CE162" i="10"/>
  <c r="CF162" i="10"/>
  <c r="CG162" i="10"/>
  <c r="CH162" i="10"/>
  <c r="CI162" i="10"/>
  <c r="CJ162" i="10"/>
  <c r="CK162" i="10"/>
  <c r="CL162" i="10"/>
  <c r="CM162" i="10"/>
  <c r="CN162" i="10"/>
  <c r="CO162" i="10"/>
  <c r="CP162" i="10"/>
  <c r="CQ162" i="10"/>
  <c r="CR162" i="10"/>
  <c r="CS162" i="10"/>
  <c r="CT162" i="10"/>
  <c r="CU162" i="10"/>
  <c r="CV162" i="10"/>
  <c r="CW162" i="10"/>
  <c r="CX162" i="10"/>
  <c r="CY162" i="10"/>
  <c r="CZ162" i="10"/>
  <c r="DA162" i="10"/>
  <c r="DB162" i="10"/>
  <c r="DC162" i="10"/>
  <c r="DD162" i="10"/>
  <c r="DE162" i="10"/>
  <c r="DF162" i="10"/>
  <c r="DG162" i="10"/>
  <c r="DH162" i="10"/>
  <c r="DI162" i="10"/>
  <c r="DJ162" i="10"/>
  <c r="DK162" i="10"/>
  <c r="DL162" i="10"/>
  <c r="DM162" i="10"/>
  <c r="DN162" i="10"/>
  <c r="DO162" i="10"/>
  <c r="DP162" i="10"/>
  <c r="DQ162" i="10"/>
  <c r="DR162" i="10"/>
  <c r="DS162" i="10"/>
  <c r="DT162" i="10"/>
  <c r="DU162" i="10"/>
  <c r="DV162" i="10"/>
  <c r="DW162" i="10"/>
  <c r="DX162" i="10"/>
  <c r="DY162" i="10"/>
  <c r="DZ162" i="10"/>
  <c r="EA162" i="10"/>
  <c r="EB162" i="10"/>
  <c r="EC162" i="10"/>
  <c r="ED162" i="10"/>
  <c r="EE162" i="10"/>
  <c r="EF162" i="10"/>
  <c r="EG162" i="10"/>
  <c r="EH162" i="10"/>
  <c r="EI162" i="10"/>
  <c r="EJ162" i="10"/>
  <c r="EK162" i="10"/>
  <c r="EL162" i="10"/>
  <c r="EM162" i="10"/>
  <c r="EN162" i="10"/>
  <c r="EO162" i="10"/>
  <c r="EP162" i="10"/>
  <c r="EQ162" i="10"/>
  <c r="ER162" i="10"/>
  <c r="ES162" i="10"/>
  <c r="ET162" i="10"/>
  <c r="EU162" i="10"/>
  <c r="EV162" i="10"/>
  <c r="EW162" i="10"/>
  <c r="EX162" i="10"/>
  <c r="D163" i="10"/>
  <c r="CB163" i="10"/>
  <c r="CC163" i="10"/>
  <c r="CD163" i="10"/>
  <c r="CE163" i="10"/>
  <c r="CF163" i="10"/>
  <c r="CG163" i="10"/>
  <c r="CH163" i="10"/>
  <c r="CI163" i="10"/>
  <c r="CJ163" i="10"/>
  <c r="CK163" i="10"/>
  <c r="CL163" i="10"/>
  <c r="CM163" i="10"/>
  <c r="CN163" i="10"/>
  <c r="CO163" i="10"/>
  <c r="CP163" i="10"/>
  <c r="CQ163" i="10"/>
  <c r="CR163" i="10"/>
  <c r="CS163" i="10"/>
  <c r="CT163" i="10"/>
  <c r="CU163" i="10"/>
  <c r="CV163" i="10"/>
  <c r="CW163" i="10"/>
  <c r="CX163" i="10"/>
  <c r="CY163" i="10"/>
  <c r="CZ163" i="10"/>
  <c r="DA163" i="10"/>
  <c r="DB163" i="10"/>
  <c r="DC163" i="10"/>
  <c r="DD163" i="10"/>
  <c r="DE163" i="10"/>
  <c r="DF163" i="10"/>
  <c r="DG163" i="10"/>
  <c r="DH163" i="10"/>
  <c r="DI163" i="10"/>
  <c r="DJ163" i="10"/>
  <c r="DK163" i="10"/>
  <c r="DL163" i="10"/>
  <c r="DM163" i="10"/>
  <c r="DN163" i="10"/>
  <c r="DO163" i="10"/>
  <c r="DP163" i="10"/>
  <c r="DQ163" i="10"/>
  <c r="DR163" i="10"/>
  <c r="DS163" i="10"/>
  <c r="DT163" i="10"/>
  <c r="DU163" i="10"/>
  <c r="DV163" i="10"/>
  <c r="DW163" i="10"/>
  <c r="DX163" i="10"/>
  <c r="DY163" i="10"/>
  <c r="DZ163" i="10"/>
  <c r="EA163" i="10"/>
  <c r="EB163" i="10"/>
  <c r="EC163" i="10"/>
  <c r="ED163" i="10"/>
  <c r="EE163" i="10"/>
  <c r="EF163" i="10"/>
  <c r="EG163" i="10"/>
  <c r="EH163" i="10"/>
  <c r="EI163" i="10"/>
  <c r="EJ163" i="10"/>
  <c r="EK163" i="10"/>
  <c r="EL163" i="10"/>
  <c r="EM163" i="10"/>
  <c r="EN163" i="10"/>
  <c r="EO163" i="10"/>
  <c r="EP163" i="10"/>
  <c r="EQ163" i="10"/>
  <c r="ER163" i="10"/>
  <c r="ES163" i="10"/>
  <c r="ET163" i="10"/>
  <c r="EU163" i="10"/>
  <c r="EV163" i="10"/>
  <c r="EW163" i="10"/>
  <c r="EX163" i="10"/>
  <c r="D164" i="10"/>
  <c r="CB164" i="10"/>
  <c r="CC164" i="10"/>
  <c r="CD164" i="10"/>
  <c r="CE164" i="10"/>
  <c r="CF164" i="10"/>
  <c r="CG164" i="10"/>
  <c r="CH164" i="10"/>
  <c r="CI164" i="10"/>
  <c r="CJ164" i="10"/>
  <c r="CK164" i="10"/>
  <c r="CL164" i="10"/>
  <c r="CM164" i="10"/>
  <c r="CN164" i="10"/>
  <c r="CO164" i="10"/>
  <c r="CP164" i="10"/>
  <c r="CQ164" i="10"/>
  <c r="CR164" i="10"/>
  <c r="CS164" i="10"/>
  <c r="CT164" i="10"/>
  <c r="CU164" i="10"/>
  <c r="CV164" i="10"/>
  <c r="CW164" i="10"/>
  <c r="CX164" i="10"/>
  <c r="CY164" i="10"/>
  <c r="CZ164" i="10"/>
  <c r="DA164" i="10"/>
  <c r="DB164" i="10"/>
  <c r="DC164" i="10"/>
  <c r="DD164" i="10"/>
  <c r="DE164" i="10"/>
  <c r="DF164" i="10"/>
  <c r="DG164" i="10"/>
  <c r="DH164" i="10"/>
  <c r="DI164" i="10"/>
  <c r="DJ164" i="10"/>
  <c r="DK164" i="10"/>
  <c r="DL164" i="10"/>
  <c r="DM164" i="10"/>
  <c r="DN164" i="10"/>
  <c r="DO164" i="10"/>
  <c r="DP164" i="10"/>
  <c r="DQ164" i="10"/>
  <c r="DR164" i="10"/>
  <c r="DS164" i="10"/>
  <c r="DT164" i="10"/>
  <c r="DU164" i="10"/>
  <c r="DV164" i="10"/>
  <c r="DW164" i="10"/>
  <c r="DX164" i="10"/>
  <c r="DY164" i="10"/>
  <c r="DZ164" i="10"/>
  <c r="EA164" i="10"/>
  <c r="EB164" i="10"/>
  <c r="EC164" i="10"/>
  <c r="ED164" i="10"/>
  <c r="EE164" i="10"/>
  <c r="EF164" i="10"/>
  <c r="EG164" i="10"/>
  <c r="EH164" i="10"/>
  <c r="EI164" i="10"/>
  <c r="EJ164" i="10"/>
  <c r="EK164" i="10"/>
  <c r="EL164" i="10"/>
  <c r="EM164" i="10"/>
  <c r="EN164" i="10"/>
  <c r="EO164" i="10"/>
  <c r="EP164" i="10"/>
  <c r="EQ164" i="10"/>
  <c r="ER164" i="10"/>
  <c r="ES164" i="10"/>
  <c r="ET164" i="10"/>
  <c r="EU164" i="10"/>
  <c r="EV164" i="10"/>
  <c r="EW164" i="10"/>
  <c r="EX164" i="10"/>
  <c r="D165" i="10"/>
  <c r="CB165" i="10"/>
  <c r="CC165" i="10"/>
  <c r="CD165" i="10"/>
  <c r="CE165" i="10"/>
  <c r="CF165" i="10"/>
  <c r="CG165" i="10"/>
  <c r="CH165" i="10"/>
  <c r="CI165" i="10"/>
  <c r="CJ165" i="10"/>
  <c r="CK165" i="10"/>
  <c r="CL165" i="10"/>
  <c r="CM165" i="10"/>
  <c r="CN165" i="10"/>
  <c r="CO165" i="10"/>
  <c r="CP165" i="10"/>
  <c r="CQ165" i="10"/>
  <c r="CR165" i="10"/>
  <c r="CS165" i="10"/>
  <c r="CT165" i="10"/>
  <c r="CU165" i="10"/>
  <c r="CV165" i="10"/>
  <c r="CW165" i="10"/>
  <c r="CX165" i="10"/>
  <c r="CY165" i="10"/>
  <c r="CZ165" i="10"/>
  <c r="DA165" i="10"/>
  <c r="DB165" i="10"/>
  <c r="DC165" i="10"/>
  <c r="DD165" i="10"/>
  <c r="DE165" i="10"/>
  <c r="DF165" i="10"/>
  <c r="DG165" i="10"/>
  <c r="DH165" i="10"/>
  <c r="DI165" i="10"/>
  <c r="DJ165" i="10"/>
  <c r="DK165" i="10"/>
  <c r="DL165" i="10"/>
  <c r="DM165" i="10"/>
  <c r="DN165" i="10"/>
  <c r="DO165" i="10"/>
  <c r="DP165" i="10"/>
  <c r="DQ165" i="10"/>
  <c r="DR165" i="10"/>
  <c r="DS165" i="10"/>
  <c r="DT165" i="10"/>
  <c r="DU165" i="10"/>
  <c r="DV165" i="10"/>
  <c r="DW165" i="10"/>
  <c r="DX165" i="10"/>
  <c r="DY165" i="10"/>
  <c r="DZ165" i="10"/>
  <c r="EA165" i="10"/>
  <c r="EB165" i="10"/>
  <c r="EC165" i="10"/>
  <c r="ED165" i="10"/>
  <c r="EE165" i="10"/>
  <c r="EF165" i="10"/>
  <c r="EG165" i="10"/>
  <c r="EH165" i="10"/>
  <c r="EI165" i="10"/>
  <c r="EJ165" i="10"/>
  <c r="EK165" i="10"/>
  <c r="EL165" i="10"/>
  <c r="EM165" i="10"/>
  <c r="EN165" i="10"/>
  <c r="EO165" i="10"/>
  <c r="EP165" i="10"/>
  <c r="EQ165" i="10"/>
  <c r="ER165" i="10"/>
  <c r="ES165" i="10"/>
  <c r="ET165" i="10"/>
  <c r="EU165" i="10"/>
  <c r="EV165" i="10"/>
  <c r="EW165" i="10"/>
  <c r="EX165" i="10"/>
  <c r="D166" i="10"/>
  <c r="CB166" i="10"/>
  <c r="CC166" i="10"/>
  <c r="CD166" i="10"/>
  <c r="CE166" i="10"/>
  <c r="CF166" i="10"/>
  <c r="CG166" i="10"/>
  <c r="CH166" i="10"/>
  <c r="CI166" i="10"/>
  <c r="CJ166" i="10"/>
  <c r="CK166" i="10"/>
  <c r="CL166" i="10"/>
  <c r="CM166" i="10"/>
  <c r="CN166" i="10"/>
  <c r="CO166" i="10"/>
  <c r="CP166" i="10"/>
  <c r="CQ166" i="10"/>
  <c r="CR166" i="10"/>
  <c r="CS166" i="10"/>
  <c r="CT166" i="10"/>
  <c r="CU166" i="10"/>
  <c r="CV166" i="10"/>
  <c r="CW166" i="10"/>
  <c r="CX166" i="10"/>
  <c r="CY166" i="10"/>
  <c r="CZ166" i="10"/>
  <c r="DA166" i="10"/>
  <c r="DB166" i="10"/>
  <c r="DC166" i="10"/>
  <c r="DD166" i="10"/>
  <c r="DE166" i="10"/>
  <c r="DF166" i="10"/>
  <c r="DG166" i="10"/>
  <c r="DH166" i="10"/>
  <c r="DI166" i="10"/>
  <c r="DJ166" i="10"/>
  <c r="DK166" i="10"/>
  <c r="DL166" i="10"/>
  <c r="DM166" i="10"/>
  <c r="DN166" i="10"/>
  <c r="DO166" i="10"/>
  <c r="DP166" i="10"/>
  <c r="DQ166" i="10"/>
  <c r="DR166" i="10"/>
  <c r="DS166" i="10"/>
  <c r="DT166" i="10"/>
  <c r="DU166" i="10"/>
  <c r="DV166" i="10"/>
  <c r="DW166" i="10"/>
  <c r="DX166" i="10"/>
  <c r="DY166" i="10"/>
  <c r="DZ166" i="10"/>
  <c r="EA166" i="10"/>
  <c r="EB166" i="10"/>
  <c r="EC166" i="10"/>
  <c r="ED166" i="10"/>
  <c r="EE166" i="10"/>
  <c r="EF166" i="10"/>
  <c r="EG166" i="10"/>
  <c r="EH166" i="10"/>
  <c r="EI166" i="10"/>
  <c r="EJ166" i="10"/>
  <c r="EK166" i="10"/>
  <c r="EL166" i="10"/>
  <c r="EM166" i="10"/>
  <c r="EN166" i="10"/>
  <c r="EO166" i="10"/>
  <c r="EP166" i="10"/>
  <c r="EQ166" i="10"/>
  <c r="ER166" i="10"/>
  <c r="ES166" i="10"/>
  <c r="ET166" i="10"/>
  <c r="EU166" i="10"/>
  <c r="EV166" i="10"/>
  <c r="EW166" i="10"/>
  <c r="EX166" i="10"/>
  <c r="D167" i="10"/>
  <c r="CB167" i="10"/>
  <c r="CC167" i="10"/>
  <c r="CD167" i="10"/>
  <c r="CE167" i="10"/>
  <c r="CF167" i="10"/>
  <c r="CG167" i="10"/>
  <c r="CH167" i="10"/>
  <c r="CI167" i="10"/>
  <c r="CJ167" i="10"/>
  <c r="CK167" i="10"/>
  <c r="CL167" i="10"/>
  <c r="CM167" i="10"/>
  <c r="CN167" i="10"/>
  <c r="CO167" i="10"/>
  <c r="CP167" i="10"/>
  <c r="CQ167" i="10"/>
  <c r="CR167" i="10"/>
  <c r="CS167" i="10"/>
  <c r="CT167" i="10"/>
  <c r="CU167" i="10"/>
  <c r="CV167" i="10"/>
  <c r="CW167" i="10"/>
  <c r="CX167" i="10"/>
  <c r="CY167" i="10"/>
  <c r="CZ167" i="10"/>
  <c r="DA167" i="10"/>
  <c r="DB167" i="10"/>
  <c r="DC167" i="10"/>
  <c r="DD167" i="10"/>
  <c r="DE167" i="10"/>
  <c r="DF167" i="10"/>
  <c r="DG167" i="10"/>
  <c r="DH167" i="10"/>
  <c r="DI167" i="10"/>
  <c r="DJ167" i="10"/>
  <c r="DK167" i="10"/>
  <c r="DL167" i="10"/>
  <c r="DM167" i="10"/>
  <c r="DN167" i="10"/>
  <c r="DO167" i="10"/>
  <c r="DP167" i="10"/>
  <c r="DQ167" i="10"/>
  <c r="DR167" i="10"/>
  <c r="DS167" i="10"/>
  <c r="DT167" i="10"/>
  <c r="DU167" i="10"/>
  <c r="DV167" i="10"/>
  <c r="DW167" i="10"/>
  <c r="DX167" i="10"/>
  <c r="DY167" i="10"/>
  <c r="DZ167" i="10"/>
  <c r="EA167" i="10"/>
  <c r="EB167" i="10"/>
  <c r="EC167" i="10"/>
  <c r="ED167" i="10"/>
  <c r="EE167" i="10"/>
  <c r="EF167" i="10"/>
  <c r="EG167" i="10"/>
  <c r="EH167" i="10"/>
  <c r="EI167" i="10"/>
  <c r="EJ167" i="10"/>
  <c r="EK167" i="10"/>
  <c r="EL167" i="10"/>
  <c r="EM167" i="10"/>
  <c r="EN167" i="10"/>
  <c r="EO167" i="10"/>
  <c r="EP167" i="10"/>
  <c r="EQ167" i="10"/>
  <c r="ER167" i="10"/>
  <c r="ES167" i="10"/>
  <c r="ET167" i="10"/>
  <c r="EU167" i="10"/>
  <c r="EV167" i="10"/>
  <c r="EW167" i="10"/>
  <c r="EX167" i="10"/>
  <c r="D168" i="10"/>
  <c r="CB168" i="10"/>
  <c r="CC168" i="10"/>
  <c r="CD168" i="10"/>
  <c r="CE168" i="10"/>
  <c r="CF168" i="10"/>
  <c r="CG168" i="10"/>
  <c r="CH168" i="10"/>
  <c r="CI168" i="10"/>
  <c r="CJ168" i="10"/>
  <c r="CK168" i="10"/>
  <c r="CL168" i="10"/>
  <c r="CM168" i="10"/>
  <c r="CN168" i="10"/>
  <c r="CO168" i="10"/>
  <c r="CP168" i="10"/>
  <c r="CQ168" i="10"/>
  <c r="CR168" i="10"/>
  <c r="CS168" i="10"/>
  <c r="CT168" i="10"/>
  <c r="CU168" i="10"/>
  <c r="CV168" i="10"/>
  <c r="CW168" i="10"/>
  <c r="CX168" i="10"/>
  <c r="CY168" i="10"/>
  <c r="CZ168" i="10"/>
  <c r="DA168" i="10"/>
  <c r="DB168" i="10"/>
  <c r="DC168" i="10"/>
  <c r="DD168" i="10"/>
  <c r="DE168" i="10"/>
  <c r="DF168" i="10"/>
  <c r="DG168" i="10"/>
  <c r="DH168" i="10"/>
  <c r="DI168" i="10"/>
  <c r="DJ168" i="10"/>
  <c r="DK168" i="10"/>
  <c r="DL168" i="10"/>
  <c r="DM168" i="10"/>
  <c r="DN168" i="10"/>
  <c r="DO168" i="10"/>
  <c r="DP168" i="10"/>
  <c r="DQ168" i="10"/>
  <c r="DR168" i="10"/>
  <c r="DS168" i="10"/>
  <c r="DT168" i="10"/>
  <c r="DU168" i="10"/>
  <c r="DV168" i="10"/>
  <c r="DW168" i="10"/>
  <c r="DX168" i="10"/>
  <c r="DY168" i="10"/>
  <c r="DZ168" i="10"/>
  <c r="EA168" i="10"/>
  <c r="EB168" i="10"/>
  <c r="EC168" i="10"/>
  <c r="ED168" i="10"/>
  <c r="EE168" i="10"/>
  <c r="EF168" i="10"/>
  <c r="EG168" i="10"/>
  <c r="EH168" i="10"/>
  <c r="EI168" i="10"/>
  <c r="EJ168" i="10"/>
  <c r="EK168" i="10"/>
  <c r="EL168" i="10"/>
  <c r="EM168" i="10"/>
  <c r="EN168" i="10"/>
  <c r="EO168" i="10"/>
  <c r="EP168" i="10"/>
  <c r="EQ168" i="10"/>
  <c r="ER168" i="10"/>
  <c r="ES168" i="10"/>
  <c r="ET168" i="10"/>
  <c r="EU168" i="10"/>
  <c r="EV168" i="10"/>
  <c r="EW168" i="10"/>
  <c r="EX168" i="10"/>
  <c r="D169" i="10"/>
  <c r="CB169" i="10"/>
  <c r="CC169" i="10"/>
  <c r="CD169" i="10"/>
  <c r="CE169" i="10"/>
  <c r="CF169" i="10"/>
  <c r="CG169" i="10"/>
  <c r="CH169" i="10"/>
  <c r="CI169" i="10"/>
  <c r="CJ169" i="10"/>
  <c r="CK169" i="10"/>
  <c r="CL169" i="10"/>
  <c r="CM169" i="10"/>
  <c r="CN169" i="10"/>
  <c r="CO169" i="10"/>
  <c r="CP169" i="10"/>
  <c r="CQ169" i="10"/>
  <c r="CR169" i="10"/>
  <c r="CS169" i="10"/>
  <c r="CT169" i="10"/>
  <c r="CU169" i="10"/>
  <c r="CV169" i="10"/>
  <c r="CW169" i="10"/>
  <c r="CX169" i="10"/>
  <c r="CY169" i="10"/>
  <c r="CZ169" i="10"/>
  <c r="DA169" i="10"/>
  <c r="DB169" i="10"/>
  <c r="DC169" i="10"/>
  <c r="DD169" i="10"/>
  <c r="DE169" i="10"/>
  <c r="DF169" i="10"/>
  <c r="DG169" i="10"/>
  <c r="DH169" i="10"/>
  <c r="DI169" i="10"/>
  <c r="DJ169" i="10"/>
  <c r="DK169" i="10"/>
  <c r="DL169" i="10"/>
  <c r="DM169" i="10"/>
  <c r="DN169" i="10"/>
  <c r="DO169" i="10"/>
  <c r="DP169" i="10"/>
  <c r="DQ169" i="10"/>
  <c r="DR169" i="10"/>
  <c r="DS169" i="10"/>
  <c r="DT169" i="10"/>
  <c r="DU169" i="10"/>
  <c r="DV169" i="10"/>
  <c r="DW169" i="10"/>
  <c r="DX169" i="10"/>
  <c r="DY169" i="10"/>
  <c r="DZ169" i="10"/>
  <c r="EA169" i="10"/>
  <c r="EB169" i="10"/>
  <c r="EC169" i="10"/>
  <c r="ED169" i="10"/>
  <c r="EE169" i="10"/>
  <c r="EF169" i="10"/>
  <c r="EG169" i="10"/>
  <c r="EH169" i="10"/>
  <c r="EI169" i="10"/>
  <c r="EJ169" i="10"/>
  <c r="EK169" i="10"/>
  <c r="EL169" i="10"/>
  <c r="EM169" i="10"/>
  <c r="EN169" i="10"/>
  <c r="EO169" i="10"/>
  <c r="EP169" i="10"/>
  <c r="EQ169" i="10"/>
  <c r="ER169" i="10"/>
  <c r="ES169" i="10"/>
  <c r="ET169" i="10"/>
  <c r="EU169" i="10"/>
  <c r="EV169" i="10"/>
  <c r="EW169" i="10"/>
  <c r="EX169" i="10"/>
  <c r="D170" i="10"/>
  <c r="CB170" i="10"/>
  <c r="CC170" i="10"/>
  <c r="CD170" i="10"/>
  <c r="CE170" i="10"/>
  <c r="CF170" i="10"/>
  <c r="CG170" i="10"/>
  <c r="CH170" i="10"/>
  <c r="CI170" i="10"/>
  <c r="CJ170" i="10"/>
  <c r="CK170" i="10"/>
  <c r="CL170" i="10"/>
  <c r="CM170" i="10"/>
  <c r="CN170" i="10"/>
  <c r="CO170" i="10"/>
  <c r="CP170" i="10"/>
  <c r="CQ170" i="10"/>
  <c r="CR170" i="10"/>
  <c r="CS170" i="10"/>
  <c r="CT170" i="10"/>
  <c r="CU170" i="10"/>
  <c r="CV170" i="10"/>
  <c r="CW170" i="10"/>
  <c r="CX170" i="10"/>
  <c r="CY170" i="10"/>
  <c r="CZ170" i="10"/>
  <c r="DA170" i="10"/>
  <c r="DB170" i="10"/>
  <c r="DC170" i="10"/>
  <c r="DD170" i="10"/>
  <c r="DE170" i="10"/>
  <c r="DF170" i="10"/>
  <c r="DG170" i="10"/>
  <c r="DH170" i="10"/>
  <c r="DI170" i="10"/>
  <c r="DJ170" i="10"/>
  <c r="DK170" i="10"/>
  <c r="DL170" i="10"/>
  <c r="DM170" i="10"/>
  <c r="DN170" i="10"/>
  <c r="DO170" i="10"/>
  <c r="DP170" i="10"/>
  <c r="DQ170" i="10"/>
  <c r="DR170" i="10"/>
  <c r="DS170" i="10"/>
  <c r="DT170" i="10"/>
  <c r="DU170" i="10"/>
  <c r="DV170" i="10"/>
  <c r="DW170" i="10"/>
  <c r="DX170" i="10"/>
  <c r="DY170" i="10"/>
  <c r="DZ170" i="10"/>
  <c r="EA170" i="10"/>
  <c r="EB170" i="10"/>
  <c r="EC170" i="10"/>
  <c r="ED170" i="10"/>
  <c r="EE170" i="10"/>
  <c r="EF170" i="10"/>
  <c r="EG170" i="10"/>
  <c r="EH170" i="10"/>
  <c r="EI170" i="10"/>
  <c r="EJ170" i="10"/>
  <c r="EK170" i="10"/>
  <c r="EL170" i="10"/>
  <c r="EM170" i="10"/>
  <c r="EN170" i="10"/>
  <c r="EO170" i="10"/>
  <c r="EP170" i="10"/>
  <c r="EQ170" i="10"/>
  <c r="ER170" i="10"/>
  <c r="ES170" i="10"/>
  <c r="ET170" i="10"/>
  <c r="EU170" i="10"/>
  <c r="EV170" i="10"/>
  <c r="EW170" i="10"/>
  <c r="EX170" i="10"/>
  <c r="D171" i="10"/>
  <c r="CB171" i="10"/>
  <c r="CC171" i="10"/>
  <c r="CD171" i="10"/>
  <c r="CE171" i="10"/>
  <c r="CF171" i="10"/>
  <c r="CG171" i="10"/>
  <c r="CH171" i="10"/>
  <c r="CI171" i="10"/>
  <c r="CJ171" i="10"/>
  <c r="CK171" i="10"/>
  <c r="CL171" i="10"/>
  <c r="CM171" i="10"/>
  <c r="CN171" i="10"/>
  <c r="CO171" i="10"/>
  <c r="CP171" i="10"/>
  <c r="CQ171" i="10"/>
  <c r="CR171" i="10"/>
  <c r="CS171" i="10"/>
  <c r="CT171" i="10"/>
  <c r="CU171" i="10"/>
  <c r="CV171" i="10"/>
  <c r="CW171" i="10"/>
  <c r="CX171" i="10"/>
  <c r="CY171" i="10"/>
  <c r="CZ171" i="10"/>
  <c r="DA171" i="10"/>
  <c r="DB171" i="10"/>
  <c r="DC171" i="10"/>
  <c r="DD171" i="10"/>
  <c r="DE171" i="10"/>
  <c r="DF171" i="10"/>
  <c r="DG171" i="10"/>
  <c r="DH171" i="10"/>
  <c r="DI171" i="10"/>
  <c r="DJ171" i="10"/>
  <c r="DK171" i="10"/>
  <c r="DL171" i="10"/>
  <c r="DM171" i="10"/>
  <c r="DN171" i="10"/>
  <c r="DO171" i="10"/>
  <c r="DP171" i="10"/>
  <c r="DQ171" i="10"/>
  <c r="DR171" i="10"/>
  <c r="DS171" i="10"/>
  <c r="DT171" i="10"/>
  <c r="DU171" i="10"/>
  <c r="DV171" i="10"/>
  <c r="DW171" i="10"/>
  <c r="DX171" i="10"/>
  <c r="DY171" i="10"/>
  <c r="DZ171" i="10"/>
  <c r="EA171" i="10"/>
  <c r="EB171" i="10"/>
  <c r="EC171" i="10"/>
  <c r="ED171" i="10"/>
  <c r="EE171" i="10"/>
  <c r="EF171" i="10"/>
  <c r="EG171" i="10"/>
  <c r="EH171" i="10"/>
  <c r="EI171" i="10"/>
  <c r="EJ171" i="10"/>
  <c r="EK171" i="10"/>
  <c r="EL171" i="10"/>
  <c r="EM171" i="10"/>
  <c r="EN171" i="10"/>
  <c r="EO171" i="10"/>
  <c r="EP171" i="10"/>
  <c r="EQ171" i="10"/>
  <c r="ER171" i="10"/>
  <c r="ES171" i="10"/>
  <c r="ET171" i="10"/>
  <c r="EU171" i="10"/>
  <c r="EV171" i="10"/>
  <c r="EW171" i="10"/>
  <c r="EX171" i="10"/>
  <c r="D172" i="10"/>
  <c r="CB172" i="10"/>
  <c r="CC172" i="10"/>
  <c r="CD172" i="10"/>
  <c r="CE172" i="10"/>
  <c r="CF172" i="10"/>
  <c r="CG172" i="10"/>
  <c r="CH172" i="10"/>
  <c r="CI172" i="10"/>
  <c r="CJ172" i="10"/>
  <c r="CK172" i="10"/>
  <c r="CL172" i="10"/>
  <c r="CM172" i="10"/>
  <c r="CN172" i="10"/>
  <c r="CO172" i="10"/>
  <c r="CP172" i="10"/>
  <c r="CQ172" i="10"/>
  <c r="CR172" i="10"/>
  <c r="CS172" i="10"/>
  <c r="CT172" i="10"/>
  <c r="CU172" i="10"/>
  <c r="CV172" i="10"/>
  <c r="CW172" i="10"/>
  <c r="CX172" i="10"/>
  <c r="CY172" i="10"/>
  <c r="CZ172" i="10"/>
  <c r="DA172" i="10"/>
  <c r="DB172" i="10"/>
  <c r="DC172" i="10"/>
  <c r="DD172" i="10"/>
  <c r="DE172" i="10"/>
  <c r="DF172" i="10"/>
  <c r="DG172" i="10"/>
  <c r="DH172" i="10"/>
  <c r="DI172" i="10"/>
  <c r="DJ172" i="10"/>
  <c r="DK172" i="10"/>
  <c r="DL172" i="10"/>
  <c r="DM172" i="10"/>
  <c r="DN172" i="10"/>
  <c r="DO172" i="10"/>
  <c r="DP172" i="10"/>
  <c r="DQ172" i="10"/>
  <c r="DR172" i="10"/>
  <c r="DS172" i="10"/>
  <c r="DT172" i="10"/>
  <c r="DU172" i="10"/>
  <c r="DV172" i="10"/>
  <c r="DW172" i="10"/>
  <c r="DX172" i="10"/>
  <c r="DY172" i="10"/>
  <c r="DZ172" i="10"/>
  <c r="EA172" i="10"/>
  <c r="EB172" i="10"/>
  <c r="EC172" i="10"/>
  <c r="ED172" i="10"/>
  <c r="EE172" i="10"/>
  <c r="EF172" i="10"/>
  <c r="EG172" i="10"/>
  <c r="EH172" i="10"/>
  <c r="EI172" i="10"/>
  <c r="EJ172" i="10"/>
  <c r="EK172" i="10"/>
  <c r="EL172" i="10"/>
  <c r="EM172" i="10"/>
  <c r="EN172" i="10"/>
  <c r="EO172" i="10"/>
  <c r="EP172" i="10"/>
  <c r="EQ172" i="10"/>
  <c r="ER172" i="10"/>
  <c r="ES172" i="10"/>
  <c r="ET172" i="10"/>
  <c r="EU172" i="10"/>
  <c r="EV172" i="10"/>
  <c r="EW172" i="10"/>
  <c r="EX172" i="10"/>
  <c r="D173" i="10"/>
  <c r="CB173" i="10"/>
  <c r="CC173" i="10"/>
  <c r="CD173" i="10"/>
  <c r="CE173" i="10"/>
  <c r="CF173" i="10"/>
  <c r="CG173" i="10"/>
  <c r="CH173" i="10"/>
  <c r="CI173" i="10"/>
  <c r="CJ173" i="10"/>
  <c r="CK173" i="10"/>
  <c r="CL173" i="10"/>
  <c r="CM173" i="10"/>
  <c r="CN173" i="10"/>
  <c r="CO173" i="10"/>
  <c r="CP173" i="10"/>
  <c r="CQ173" i="10"/>
  <c r="CR173" i="10"/>
  <c r="CS173" i="10"/>
  <c r="CT173" i="10"/>
  <c r="CU173" i="10"/>
  <c r="CV173" i="10"/>
  <c r="CW173" i="10"/>
  <c r="CX173" i="10"/>
  <c r="CY173" i="10"/>
  <c r="CZ173" i="10"/>
  <c r="DA173" i="10"/>
  <c r="DB173" i="10"/>
  <c r="DC173" i="10"/>
  <c r="DD173" i="10"/>
  <c r="DE173" i="10"/>
  <c r="DF173" i="10"/>
  <c r="DG173" i="10"/>
  <c r="DH173" i="10"/>
  <c r="DI173" i="10"/>
  <c r="DJ173" i="10"/>
  <c r="DK173" i="10"/>
  <c r="DL173" i="10"/>
  <c r="DM173" i="10"/>
  <c r="DN173" i="10"/>
  <c r="DO173" i="10"/>
  <c r="DP173" i="10"/>
  <c r="DQ173" i="10"/>
  <c r="DR173" i="10"/>
  <c r="DS173" i="10"/>
  <c r="DT173" i="10"/>
  <c r="DU173" i="10"/>
  <c r="DV173" i="10"/>
  <c r="DW173" i="10"/>
  <c r="DX173" i="10"/>
  <c r="DY173" i="10"/>
  <c r="DZ173" i="10"/>
  <c r="EA173" i="10"/>
  <c r="EB173" i="10"/>
  <c r="EC173" i="10"/>
  <c r="ED173" i="10"/>
  <c r="EE173" i="10"/>
  <c r="EF173" i="10"/>
  <c r="EG173" i="10"/>
  <c r="EH173" i="10"/>
  <c r="EI173" i="10"/>
  <c r="EJ173" i="10"/>
  <c r="EK173" i="10"/>
  <c r="EL173" i="10"/>
  <c r="EM173" i="10"/>
  <c r="EN173" i="10"/>
  <c r="EO173" i="10"/>
  <c r="EP173" i="10"/>
  <c r="EQ173" i="10"/>
  <c r="ER173" i="10"/>
  <c r="ES173" i="10"/>
  <c r="ET173" i="10"/>
  <c r="EU173" i="10"/>
  <c r="EV173" i="10"/>
  <c r="EW173" i="10"/>
  <c r="EX173" i="10"/>
  <c r="D174" i="10"/>
  <c r="CB174" i="10"/>
  <c r="CC174" i="10"/>
  <c r="CD174" i="10"/>
  <c r="CE174" i="10"/>
  <c r="CF174" i="10"/>
  <c r="CG174" i="10"/>
  <c r="CH174" i="10"/>
  <c r="CI174" i="10"/>
  <c r="CJ174" i="10"/>
  <c r="CK174" i="10"/>
  <c r="CL174" i="10"/>
  <c r="CM174" i="10"/>
  <c r="CN174" i="10"/>
  <c r="CO174" i="10"/>
  <c r="CP174" i="10"/>
  <c r="CQ174" i="10"/>
  <c r="CR174" i="10"/>
  <c r="CS174" i="10"/>
  <c r="CT174" i="10"/>
  <c r="CU174" i="10"/>
  <c r="CV174" i="10"/>
  <c r="CW174" i="10"/>
  <c r="CX174" i="10"/>
  <c r="CY174" i="10"/>
  <c r="CZ174" i="10"/>
  <c r="DA174" i="10"/>
  <c r="DB174" i="10"/>
  <c r="DC174" i="10"/>
  <c r="DD174" i="10"/>
  <c r="DE174" i="10"/>
  <c r="DF174" i="10"/>
  <c r="DG174" i="10"/>
  <c r="DH174" i="10"/>
  <c r="DI174" i="10"/>
  <c r="DJ174" i="10"/>
  <c r="DK174" i="10"/>
  <c r="DL174" i="10"/>
  <c r="DM174" i="10"/>
  <c r="DN174" i="10"/>
  <c r="DO174" i="10"/>
  <c r="DP174" i="10"/>
  <c r="DQ174" i="10"/>
  <c r="DR174" i="10"/>
  <c r="DS174" i="10"/>
  <c r="DT174" i="10"/>
  <c r="DU174" i="10"/>
  <c r="DV174" i="10"/>
  <c r="DW174" i="10"/>
  <c r="DX174" i="10"/>
  <c r="DY174" i="10"/>
  <c r="DZ174" i="10"/>
  <c r="EA174" i="10"/>
  <c r="EB174" i="10"/>
  <c r="EC174" i="10"/>
  <c r="ED174" i="10"/>
  <c r="EE174" i="10"/>
  <c r="EF174" i="10"/>
  <c r="EG174" i="10"/>
  <c r="EH174" i="10"/>
  <c r="EI174" i="10"/>
  <c r="EJ174" i="10"/>
  <c r="EK174" i="10"/>
  <c r="EL174" i="10"/>
  <c r="EM174" i="10"/>
  <c r="EN174" i="10"/>
  <c r="EO174" i="10"/>
  <c r="EP174" i="10"/>
  <c r="EQ174" i="10"/>
  <c r="ER174" i="10"/>
  <c r="ES174" i="10"/>
  <c r="ET174" i="10"/>
  <c r="EU174" i="10"/>
  <c r="EV174" i="10"/>
  <c r="EW174" i="10"/>
  <c r="EX174" i="10"/>
  <c r="D175" i="10"/>
  <c r="CB175" i="10"/>
  <c r="CC175" i="10"/>
  <c r="CD175" i="10"/>
  <c r="CE175" i="10"/>
  <c r="CF175" i="10"/>
  <c r="CG175" i="10"/>
  <c r="CH175" i="10"/>
  <c r="CI175" i="10"/>
  <c r="CJ175" i="10"/>
  <c r="CK175" i="10"/>
  <c r="CL175" i="10"/>
  <c r="CM175" i="10"/>
  <c r="CN175" i="10"/>
  <c r="CO175" i="10"/>
  <c r="CP175" i="10"/>
  <c r="CQ175" i="10"/>
  <c r="CR175" i="10"/>
  <c r="CS175" i="10"/>
  <c r="CT175" i="10"/>
  <c r="CU175" i="10"/>
  <c r="CV175" i="10"/>
  <c r="CW175" i="10"/>
  <c r="CX175" i="10"/>
  <c r="CY175" i="10"/>
  <c r="CZ175" i="10"/>
  <c r="DA175" i="10"/>
  <c r="DB175" i="10"/>
  <c r="DC175" i="10"/>
  <c r="DD175" i="10"/>
  <c r="DE175" i="10"/>
  <c r="DF175" i="10"/>
  <c r="DG175" i="10"/>
  <c r="DH175" i="10"/>
  <c r="DI175" i="10"/>
  <c r="DJ175" i="10"/>
  <c r="DK175" i="10"/>
  <c r="DL175" i="10"/>
  <c r="DM175" i="10"/>
  <c r="DN175" i="10"/>
  <c r="DO175" i="10"/>
  <c r="DP175" i="10"/>
  <c r="DQ175" i="10"/>
  <c r="DR175" i="10"/>
  <c r="DS175" i="10"/>
  <c r="DT175" i="10"/>
  <c r="DU175" i="10"/>
  <c r="DV175" i="10"/>
  <c r="DW175" i="10"/>
  <c r="DX175" i="10"/>
  <c r="DY175" i="10"/>
  <c r="DZ175" i="10"/>
  <c r="EA175" i="10"/>
  <c r="EB175" i="10"/>
  <c r="EC175" i="10"/>
  <c r="ED175" i="10"/>
  <c r="EE175" i="10"/>
  <c r="EF175" i="10"/>
  <c r="EG175" i="10"/>
  <c r="EH175" i="10"/>
  <c r="EI175" i="10"/>
  <c r="EJ175" i="10"/>
  <c r="EK175" i="10"/>
  <c r="EL175" i="10"/>
  <c r="EM175" i="10"/>
  <c r="EN175" i="10"/>
  <c r="EO175" i="10"/>
  <c r="EP175" i="10"/>
  <c r="EQ175" i="10"/>
  <c r="ER175" i="10"/>
  <c r="ES175" i="10"/>
  <c r="ET175" i="10"/>
  <c r="EU175" i="10"/>
  <c r="EV175" i="10"/>
  <c r="EW175" i="10"/>
  <c r="EX175" i="10"/>
  <c r="D176" i="10"/>
  <c r="CB176" i="10"/>
  <c r="CC176" i="10"/>
  <c r="CD176" i="10"/>
  <c r="CE176" i="10"/>
  <c r="CF176" i="10"/>
  <c r="CG176" i="10"/>
  <c r="CH176" i="10"/>
  <c r="CI176" i="10"/>
  <c r="CJ176" i="10"/>
  <c r="CK176" i="10"/>
  <c r="CL176" i="10"/>
  <c r="CM176" i="10"/>
  <c r="CN176" i="10"/>
  <c r="CO176" i="10"/>
  <c r="CP176" i="10"/>
  <c r="CQ176" i="10"/>
  <c r="CR176" i="10"/>
  <c r="CS176" i="10"/>
  <c r="CT176" i="10"/>
  <c r="CU176" i="10"/>
  <c r="CV176" i="10"/>
  <c r="CW176" i="10"/>
  <c r="CX176" i="10"/>
  <c r="CY176" i="10"/>
  <c r="CZ176" i="10"/>
  <c r="DA176" i="10"/>
  <c r="DB176" i="10"/>
  <c r="DC176" i="10"/>
  <c r="DD176" i="10"/>
  <c r="DE176" i="10"/>
  <c r="DF176" i="10"/>
  <c r="DG176" i="10"/>
  <c r="DH176" i="10"/>
  <c r="DI176" i="10"/>
  <c r="DJ176" i="10"/>
  <c r="DK176" i="10"/>
  <c r="DL176" i="10"/>
  <c r="DM176" i="10"/>
  <c r="DN176" i="10"/>
  <c r="DO176" i="10"/>
  <c r="DP176" i="10"/>
  <c r="DQ176" i="10"/>
  <c r="DR176" i="10"/>
  <c r="DS176" i="10"/>
  <c r="DT176" i="10"/>
  <c r="DU176" i="10"/>
  <c r="DV176" i="10"/>
  <c r="DW176" i="10"/>
  <c r="DX176" i="10"/>
  <c r="DY176" i="10"/>
  <c r="DZ176" i="10"/>
  <c r="EA176" i="10"/>
  <c r="EB176" i="10"/>
  <c r="EC176" i="10"/>
  <c r="ED176" i="10"/>
  <c r="EE176" i="10"/>
  <c r="EF176" i="10"/>
  <c r="EG176" i="10"/>
  <c r="EH176" i="10"/>
  <c r="EI176" i="10"/>
  <c r="EJ176" i="10"/>
  <c r="EK176" i="10"/>
  <c r="EL176" i="10"/>
  <c r="EM176" i="10"/>
  <c r="EN176" i="10"/>
  <c r="EO176" i="10"/>
  <c r="EP176" i="10"/>
  <c r="EQ176" i="10"/>
  <c r="ER176" i="10"/>
  <c r="ES176" i="10"/>
  <c r="ET176" i="10"/>
  <c r="EU176" i="10"/>
  <c r="EV176" i="10"/>
  <c r="EW176" i="10"/>
  <c r="EX176" i="10"/>
  <c r="D177" i="10"/>
  <c r="CB177" i="10"/>
  <c r="CC177" i="10"/>
  <c r="CD177" i="10"/>
  <c r="CE177" i="10"/>
  <c r="CF177" i="10"/>
  <c r="CG177" i="10"/>
  <c r="CH177" i="10"/>
  <c r="CI177" i="10"/>
  <c r="CJ177" i="10"/>
  <c r="CK177" i="10"/>
  <c r="CL177" i="10"/>
  <c r="CM177" i="10"/>
  <c r="CN177" i="10"/>
  <c r="CO177" i="10"/>
  <c r="CP177" i="10"/>
  <c r="CQ177" i="10"/>
  <c r="CR177" i="10"/>
  <c r="CS177" i="10"/>
  <c r="CT177" i="10"/>
  <c r="CU177" i="10"/>
  <c r="CV177" i="10"/>
  <c r="CW177" i="10"/>
  <c r="CX177" i="10"/>
  <c r="CY177" i="10"/>
  <c r="CZ177" i="10"/>
  <c r="DA177" i="10"/>
  <c r="DB177" i="10"/>
  <c r="DC177" i="10"/>
  <c r="DD177" i="10"/>
  <c r="DE177" i="10"/>
  <c r="DF177" i="10"/>
  <c r="DG177" i="10"/>
  <c r="DH177" i="10"/>
  <c r="DI177" i="10"/>
  <c r="DJ177" i="10"/>
  <c r="DK177" i="10"/>
  <c r="DL177" i="10"/>
  <c r="DM177" i="10"/>
  <c r="DN177" i="10"/>
  <c r="DO177" i="10"/>
  <c r="DP177" i="10"/>
  <c r="DQ177" i="10"/>
  <c r="DR177" i="10"/>
  <c r="DS177" i="10"/>
  <c r="DT177" i="10"/>
  <c r="DU177" i="10"/>
  <c r="DV177" i="10"/>
  <c r="DW177" i="10"/>
  <c r="DX177" i="10"/>
  <c r="DY177" i="10"/>
  <c r="DZ177" i="10"/>
  <c r="EA177" i="10"/>
  <c r="EB177" i="10"/>
  <c r="EC177" i="10"/>
  <c r="ED177" i="10"/>
  <c r="EE177" i="10"/>
  <c r="EF177" i="10"/>
  <c r="EG177" i="10"/>
  <c r="EH177" i="10"/>
  <c r="EI177" i="10"/>
  <c r="EJ177" i="10"/>
  <c r="EK177" i="10"/>
  <c r="EL177" i="10"/>
  <c r="EM177" i="10"/>
  <c r="EN177" i="10"/>
  <c r="EO177" i="10"/>
  <c r="EP177" i="10"/>
  <c r="EQ177" i="10"/>
  <c r="ER177" i="10"/>
  <c r="ES177" i="10"/>
  <c r="ET177" i="10"/>
  <c r="EU177" i="10"/>
  <c r="EV177" i="10"/>
  <c r="EW177" i="10"/>
  <c r="EX177" i="10"/>
  <c r="D178" i="10"/>
  <c r="CB178" i="10"/>
  <c r="CC178" i="10"/>
  <c r="CD178" i="10"/>
  <c r="CE178" i="10"/>
  <c r="CF178" i="10"/>
  <c r="CG178" i="10"/>
  <c r="CH178" i="10"/>
  <c r="CI178" i="10"/>
  <c r="CJ178" i="10"/>
  <c r="CK178" i="10"/>
  <c r="CL178" i="10"/>
  <c r="CM178" i="10"/>
  <c r="CN178" i="10"/>
  <c r="CO178" i="10"/>
  <c r="CP178" i="10"/>
  <c r="CQ178" i="10"/>
  <c r="CR178" i="10"/>
  <c r="CS178" i="10"/>
  <c r="CT178" i="10"/>
  <c r="CU178" i="10"/>
  <c r="CV178" i="10"/>
  <c r="CW178" i="10"/>
  <c r="CX178" i="10"/>
  <c r="CY178" i="10"/>
  <c r="CZ178" i="10"/>
  <c r="DA178" i="10"/>
  <c r="DB178" i="10"/>
  <c r="DC178" i="10"/>
  <c r="DD178" i="10"/>
  <c r="DE178" i="10"/>
  <c r="DF178" i="10"/>
  <c r="DG178" i="10"/>
  <c r="DH178" i="10"/>
  <c r="DI178" i="10"/>
  <c r="DJ178" i="10"/>
  <c r="DK178" i="10"/>
  <c r="DL178" i="10"/>
  <c r="DM178" i="10"/>
  <c r="DN178" i="10"/>
  <c r="DO178" i="10"/>
  <c r="DP178" i="10"/>
  <c r="DQ178" i="10"/>
  <c r="DR178" i="10"/>
  <c r="DS178" i="10"/>
  <c r="DT178" i="10"/>
  <c r="DU178" i="10"/>
  <c r="DV178" i="10"/>
  <c r="DW178" i="10"/>
  <c r="DX178" i="10"/>
  <c r="DY178" i="10"/>
  <c r="DZ178" i="10"/>
  <c r="EA178" i="10"/>
  <c r="EB178" i="10"/>
  <c r="EC178" i="10"/>
  <c r="ED178" i="10"/>
  <c r="EE178" i="10"/>
  <c r="EF178" i="10"/>
  <c r="EG178" i="10"/>
  <c r="EH178" i="10"/>
  <c r="EI178" i="10"/>
  <c r="EJ178" i="10"/>
  <c r="EK178" i="10"/>
  <c r="EL178" i="10"/>
  <c r="EM178" i="10"/>
  <c r="EN178" i="10"/>
  <c r="EO178" i="10"/>
  <c r="EP178" i="10"/>
  <c r="EQ178" i="10"/>
  <c r="ER178" i="10"/>
  <c r="ES178" i="10"/>
  <c r="ET178" i="10"/>
  <c r="EU178" i="10"/>
  <c r="EV178" i="10"/>
  <c r="EW178" i="10"/>
  <c r="EX178" i="10"/>
  <c r="D179" i="10"/>
  <c r="CB179" i="10"/>
  <c r="CC179" i="10"/>
  <c r="CD179" i="10"/>
  <c r="CE179" i="10"/>
  <c r="CF179" i="10"/>
  <c r="CG179" i="10"/>
  <c r="CH179" i="10"/>
  <c r="CI179" i="10"/>
  <c r="CJ179" i="10"/>
  <c r="CK179" i="10"/>
  <c r="CL179" i="10"/>
  <c r="CM179" i="10"/>
  <c r="CN179" i="10"/>
  <c r="CO179" i="10"/>
  <c r="CP179" i="10"/>
  <c r="CQ179" i="10"/>
  <c r="CR179" i="10"/>
  <c r="CS179" i="10"/>
  <c r="CT179" i="10"/>
  <c r="CU179" i="10"/>
  <c r="CV179" i="10"/>
  <c r="CW179" i="10"/>
  <c r="CX179" i="10"/>
  <c r="CY179" i="10"/>
  <c r="CZ179" i="10"/>
  <c r="DA179" i="10"/>
  <c r="DB179" i="10"/>
  <c r="DC179" i="10"/>
  <c r="DD179" i="10"/>
  <c r="DE179" i="10"/>
  <c r="DF179" i="10"/>
  <c r="DG179" i="10"/>
  <c r="DH179" i="10"/>
  <c r="DI179" i="10"/>
  <c r="DJ179" i="10"/>
  <c r="DK179" i="10"/>
  <c r="DL179" i="10"/>
  <c r="DM179" i="10"/>
  <c r="DN179" i="10"/>
  <c r="DO179" i="10"/>
  <c r="DP179" i="10"/>
  <c r="DQ179" i="10"/>
  <c r="DR179" i="10"/>
  <c r="DS179" i="10"/>
  <c r="DT179" i="10"/>
  <c r="DU179" i="10"/>
  <c r="DV179" i="10"/>
  <c r="DW179" i="10"/>
  <c r="DX179" i="10"/>
  <c r="DY179" i="10"/>
  <c r="DZ179" i="10"/>
  <c r="EA179" i="10"/>
  <c r="EB179" i="10"/>
  <c r="EC179" i="10"/>
  <c r="ED179" i="10"/>
  <c r="EE179" i="10"/>
  <c r="EF179" i="10"/>
  <c r="EG179" i="10"/>
  <c r="EH179" i="10"/>
  <c r="EI179" i="10"/>
  <c r="EJ179" i="10"/>
  <c r="EK179" i="10"/>
  <c r="EL179" i="10"/>
  <c r="EM179" i="10"/>
  <c r="EN179" i="10"/>
  <c r="EO179" i="10"/>
  <c r="EP179" i="10"/>
  <c r="EQ179" i="10"/>
  <c r="ER179" i="10"/>
  <c r="ES179" i="10"/>
  <c r="ET179" i="10"/>
  <c r="EU179" i="10"/>
  <c r="EV179" i="10"/>
  <c r="EW179" i="10"/>
  <c r="EX179" i="10"/>
  <c r="D180" i="10"/>
  <c r="CB180" i="10"/>
  <c r="CC180" i="10"/>
  <c r="CD180" i="10"/>
  <c r="CE180" i="10"/>
  <c r="CF180" i="10"/>
  <c r="CG180" i="10"/>
  <c r="CH180" i="10"/>
  <c r="CI180" i="10"/>
  <c r="CJ180" i="10"/>
  <c r="CK180" i="10"/>
  <c r="CL180" i="10"/>
  <c r="CM180" i="10"/>
  <c r="CN180" i="10"/>
  <c r="CO180" i="10"/>
  <c r="CP180" i="10"/>
  <c r="CQ180" i="10"/>
  <c r="CR180" i="10"/>
  <c r="CS180" i="10"/>
  <c r="CT180" i="10"/>
  <c r="CU180" i="10"/>
  <c r="CV180" i="10"/>
  <c r="CW180" i="10"/>
  <c r="CX180" i="10"/>
  <c r="CY180" i="10"/>
  <c r="CZ180" i="10"/>
  <c r="DA180" i="10"/>
  <c r="DB180" i="10"/>
  <c r="DC180" i="10"/>
  <c r="DD180" i="10"/>
  <c r="DE180" i="10"/>
  <c r="DF180" i="10"/>
  <c r="DG180" i="10"/>
  <c r="DH180" i="10"/>
  <c r="DI180" i="10"/>
  <c r="DJ180" i="10"/>
  <c r="DK180" i="10"/>
  <c r="DL180" i="10"/>
  <c r="DM180" i="10"/>
  <c r="DN180" i="10"/>
  <c r="DO180" i="10"/>
  <c r="DP180" i="10"/>
  <c r="DQ180" i="10"/>
  <c r="DR180" i="10"/>
  <c r="DS180" i="10"/>
  <c r="DT180" i="10"/>
  <c r="DU180" i="10"/>
  <c r="DV180" i="10"/>
  <c r="DW180" i="10"/>
  <c r="DX180" i="10"/>
  <c r="DY180" i="10"/>
  <c r="DZ180" i="10"/>
  <c r="EA180" i="10"/>
  <c r="EB180" i="10"/>
  <c r="EC180" i="10"/>
  <c r="ED180" i="10"/>
  <c r="EE180" i="10"/>
  <c r="EF180" i="10"/>
  <c r="EG180" i="10"/>
  <c r="EH180" i="10"/>
  <c r="EI180" i="10"/>
  <c r="EJ180" i="10"/>
  <c r="EK180" i="10"/>
  <c r="EL180" i="10"/>
  <c r="EM180" i="10"/>
  <c r="EN180" i="10"/>
  <c r="EO180" i="10"/>
  <c r="EP180" i="10"/>
  <c r="EQ180" i="10"/>
  <c r="ER180" i="10"/>
  <c r="ES180" i="10"/>
  <c r="ET180" i="10"/>
  <c r="EU180" i="10"/>
  <c r="EV180" i="10"/>
  <c r="EW180" i="10"/>
  <c r="EX180" i="10"/>
  <c r="D181" i="10"/>
  <c r="CB181" i="10"/>
  <c r="CC181" i="10"/>
  <c r="CD181" i="10"/>
  <c r="CE181" i="10"/>
  <c r="CF181" i="10"/>
  <c r="CG181" i="10"/>
  <c r="CH181" i="10"/>
  <c r="CI181" i="10"/>
  <c r="CJ181" i="10"/>
  <c r="CK181" i="10"/>
  <c r="CL181" i="10"/>
  <c r="CM181" i="10"/>
  <c r="CN181" i="10"/>
  <c r="CO181" i="10"/>
  <c r="CP181" i="10"/>
  <c r="CQ181" i="10"/>
  <c r="CR181" i="10"/>
  <c r="CS181" i="10"/>
  <c r="CT181" i="10"/>
  <c r="CU181" i="10"/>
  <c r="CV181" i="10"/>
  <c r="CW181" i="10"/>
  <c r="CX181" i="10"/>
  <c r="CY181" i="10"/>
  <c r="CZ181" i="10"/>
  <c r="DA181" i="10"/>
  <c r="DB181" i="10"/>
  <c r="DC181" i="10"/>
  <c r="DD181" i="10"/>
  <c r="DE181" i="10"/>
  <c r="DF181" i="10"/>
  <c r="DG181" i="10"/>
  <c r="DH181" i="10"/>
  <c r="DI181" i="10"/>
  <c r="DJ181" i="10"/>
  <c r="DK181" i="10"/>
  <c r="DL181" i="10"/>
  <c r="DM181" i="10"/>
  <c r="DN181" i="10"/>
  <c r="DO181" i="10"/>
  <c r="DP181" i="10"/>
  <c r="DQ181" i="10"/>
  <c r="DR181" i="10"/>
  <c r="DS181" i="10"/>
  <c r="DT181" i="10"/>
  <c r="DU181" i="10"/>
  <c r="DV181" i="10"/>
  <c r="DW181" i="10"/>
  <c r="DX181" i="10"/>
  <c r="DY181" i="10"/>
  <c r="DZ181" i="10"/>
  <c r="EA181" i="10"/>
  <c r="EB181" i="10"/>
  <c r="EC181" i="10"/>
  <c r="ED181" i="10"/>
  <c r="EE181" i="10"/>
  <c r="EF181" i="10"/>
  <c r="EG181" i="10"/>
  <c r="EH181" i="10"/>
  <c r="EI181" i="10"/>
  <c r="EJ181" i="10"/>
  <c r="EK181" i="10"/>
  <c r="EL181" i="10"/>
  <c r="EM181" i="10"/>
  <c r="EN181" i="10"/>
  <c r="EO181" i="10"/>
  <c r="EP181" i="10"/>
  <c r="EQ181" i="10"/>
  <c r="ER181" i="10"/>
  <c r="ES181" i="10"/>
  <c r="ET181" i="10"/>
  <c r="EU181" i="10"/>
  <c r="EV181" i="10"/>
  <c r="EW181" i="10"/>
  <c r="EX181" i="10"/>
  <c r="D182" i="10"/>
  <c r="CB182" i="10"/>
  <c r="CC182" i="10"/>
  <c r="CD182" i="10"/>
  <c r="CE182" i="10"/>
  <c r="CF182" i="10"/>
  <c r="CG182" i="10"/>
  <c r="CH182" i="10"/>
  <c r="CI182" i="10"/>
  <c r="CJ182" i="10"/>
  <c r="CK182" i="10"/>
  <c r="CL182" i="10"/>
  <c r="CM182" i="10"/>
  <c r="CN182" i="10"/>
  <c r="CO182" i="10"/>
  <c r="CP182" i="10"/>
  <c r="CQ182" i="10"/>
  <c r="CR182" i="10"/>
  <c r="CS182" i="10"/>
  <c r="CT182" i="10"/>
  <c r="CU182" i="10"/>
  <c r="CV182" i="10"/>
  <c r="CW182" i="10"/>
  <c r="CX182" i="10"/>
  <c r="CY182" i="10"/>
  <c r="CZ182" i="10"/>
  <c r="DA182" i="10"/>
  <c r="DB182" i="10"/>
  <c r="DC182" i="10"/>
  <c r="DD182" i="10"/>
  <c r="DE182" i="10"/>
  <c r="DF182" i="10"/>
  <c r="DG182" i="10"/>
  <c r="DH182" i="10"/>
  <c r="DI182" i="10"/>
  <c r="DJ182" i="10"/>
  <c r="DK182" i="10"/>
  <c r="DL182" i="10"/>
  <c r="DM182" i="10"/>
  <c r="DN182" i="10"/>
  <c r="DO182" i="10"/>
  <c r="DP182" i="10"/>
  <c r="DQ182" i="10"/>
  <c r="DR182" i="10"/>
  <c r="DS182" i="10"/>
  <c r="DT182" i="10"/>
  <c r="DU182" i="10"/>
  <c r="DV182" i="10"/>
  <c r="DW182" i="10"/>
  <c r="DX182" i="10"/>
  <c r="DY182" i="10"/>
  <c r="DZ182" i="10"/>
  <c r="EA182" i="10"/>
  <c r="EB182" i="10"/>
  <c r="EC182" i="10"/>
  <c r="ED182" i="10"/>
  <c r="EE182" i="10"/>
  <c r="EF182" i="10"/>
  <c r="EG182" i="10"/>
  <c r="EH182" i="10"/>
  <c r="EI182" i="10"/>
  <c r="EJ182" i="10"/>
  <c r="EK182" i="10"/>
  <c r="EL182" i="10"/>
  <c r="EM182" i="10"/>
  <c r="EN182" i="10"/>
  <c r="EO182" i="10"/>
  <c r="EP182" i="10"/>
  <c r="EQ182" i="10"/>
  <c r="ER182" i="10"/>
  <c r="ES182" i="10"/>
  <c r="ET182" i="10"/>
  <c r="EU182" i="10"/>
  <c r="EV182" i="10"/>
  <c r="EW182" i="10"/>
  <c r="EX182" i="10"/>
  <c r="D183" i="10"/>
  <c r="CB183" i="10"/>
  <c r="CC183" i="10"/>
  <c r="CD183" i="10"/>
  <c r="CE183" i="10"/>
  <c r="CF183" i="10"/>
  <c r="CG183" i="10"/>
  <c r="CH183" i="10"/>
  <c r="CI183" i="10"/>
  <c r="CJ183" i="10"/>
  <c r="CK183" i="10"/>
  <c r="CL183" i="10"/>
  <c r="CM183" i="10"/>
  <c r="CN183" i="10"/>
  <c r="CO183" i="10"/>
  <c r="CP183" i="10"/>
  <c r="CQ183" i="10"/>
  <c r="CR183" i="10"/>
  <c r="CS183" i="10"/>
  <c r="CT183" i="10"/>
  <c r="CU183" i="10"/>
  <c r="CV183" i="10"/>
  <c r="CW183" i="10"/>
  <c r="CX183" i="10"/>
  <c r="CY183" i="10"/>
  <c r="CZ183" i="10"/>
  <c r="DA183" i="10"/>
  <c r="DB183" i="10"/>
  <c r="DC183" i="10"/>
  <c r="DD183" i="10"/>
  <c r="DE183" i="10"/>
  <c r="DF183" i="10"/>
  <c r="DG183" i="10"/>
  <c r="DH183" i="10"/>
  <c r="DI183" i="10"/>
  <c r="DJ183" i="10"/>
  <c r="DK183" i="10"/>
  <c r="DL183" i="10"/>
  <c r="DM183" i="10"/>
  <c r="DN183" i="10"/>
  <c r="DO183" i="10"/>
  <c r="DP183" i="10"/>
  <c r="DQ183" i="10"/>
  <c r="DR183" i="10"/>
  <c r="DS183" i="10"/>
  <c r="DT183" i="10"/>
  <c r="DU183" i="10"/>
  <c r="DV183" i="10"/>
  <c r="DW183" i="10"/>
  <c r="DX183" i="10"/>
  <c r="DY183" i="10"/>
  <c r="DZ183" i="10"/>
  <c r="EA183" i="10"/>
  <c r="EB183" i="10"/>
  <c r="EC183" i="10"/>
  <c r="ED183" i="10"/>
  <c r="EE183" i="10"/>
  <c r="EF183" i="10"/>
  <c r="EG183" i="10"/>
  <c r="EH183" i="10"/>
  <c r="EI183" i="10"/>
  <c r="EJ183" i="10"/>
  <c r="EK183" i="10"/>
  <c r="EL183" i="10"/>
  <c r="EM183" i="10"/>
  <c r="EN183" i="10"/>
  <c r="EO183" i="10"/>
  <c r="EP183" i="10"/>
  <c r="EQ183" i="10"/>
  <c r="ER183" i="10"/>
  <c r="ES183" i="10"/>
  <c r="ET183" i="10"/>
  <c r="EU183" i="10"/>
  <c r="EV183" i="10"/>
  <c r="EW183" i="10"/>
  <c r="EX183" i="10"/>
  <c r="D184" i="10"/>
  <c r="CB184" i="10"/>
  <c r="CC184" i="10"/>
  <c r="CD184" i="10"/>
  <c r="CE184" i="10"/>
  <c r="CF184" i="10"/>
  <c r="CG184" i="10"/>
  <c r="CH184" i="10"/>
  <c r="CI184" i="10"/>
  <c r="CJ184" i="10"/>
  <c r="CK184" i="10"/>
  <c r="CL184" i="10"/>
  <c r="CM184" i="10"/>
  <c r="CN184" i="10"/>
  <c r="CO184" i="10"/>
  <c r="CP184" i="10"/>
  <c r="CQ184" i="10"/>
  <c r="CR184" i="10"/>
  <c r="CS184" i="10"/>
  <c r="CT184" i="10"/>
  <c r="CU184" i="10"/>
  <c r="CV184" i="10"/>
  <c r="CW184" i="10"/>
  <c r="CX184" i="10"/>
  <c r="CY184" i="10"/>
  <c r="CZ184" i="10"/>
  <c r="DA184" i="10"/>
  <c r="DB184" i="10"/>
  <c r="DC184" i="10"/>
  <c r="DD184" i="10"/>
  <c r="DE184" i="10"/>
  <c r="DF184" i="10"/>
  <c r="DG184" i="10"/>
  <c r="DH184" i="10"/>
  <c r="DI184" i="10"/>
  <c r="DJ184" i="10"/>
  <c r="DK184" i="10"/>
  <c r="DL184" i="10"/>
  <c r="DM184" i="10"/>
  <c r="DN184" i="10"/>
  <c r="DO184" i="10"/>
  <c r="DP184" i="10"/>
  <c r="DQ184" i="10"/>
  <c r="DR184" i="10"/>
  <c r="DS184" i="10"/>
  <c r="DT184" i="10"/>
  <c r="DU184" i="10"/>
  <c r="DV184" i="10"/>
  <c r="DW184" i="10"/>
  <c r="DX184" i="10"/>
  <c r="DY184" i="10"/>
  <c r="DZ184" i="10"/>
  <c r="EA184" i="10"/>
  <c r="EB184" i="10"/>
  <c r="EC184" i="10"/>
  <c r="ED184" i="10"/>
  <c r="EE184" i="10"/>
  <c r="EF184" i="10"/>
  <c r="EG184" i="10"/>
  <c r="EH184" i="10"/>
  <c r="EI184" i="10"/>
  <c r="EJ184" i="10"/>
  <c r="EK184" i="10"/>
  <c r="EL184" i="10"/>
  <c r="EM184" i="10"/>
  <c r="EN184" i="10"/>
  <c r="EO184" i="10"/>
  <c r="EP184" i="10"/>
  <c r="EQ184" i="10"/>
  <c r="ER184" i="10"/>
  <c r="ES184" i="10"/>
  <c r="ET184" i="10"/>
  <c r="EU184" i="10"/>
  <c r="EV184" i="10"/>
  <c r="EW184" i="10"/>
  <c r="EX184" i="10"/>
  <c r="D185" i="10"/>
  <c r="CB185" i="10"/>
  <c r="CC185" i="10"/>
  <c r="CD185" i="10"/>
  <c r="CE185" i="10"/>
  <c r="CF185" i="10"/>
  <c r="CG185" i="10"/>
  <c r="CH185" i="10"/>
  <c r="CI185" i="10"/>
  <c r="CJ185" i="10"/>
  <c r="CK185" i="10"/>
  <c r="CL185" i="10"/>
  <c r="CM185" i="10"/>
  <c r="CN185" i="10"/>
  <c r="CO185" i="10"/>
  <c r="CP185" i="10"/>
  <c r="CQ185" i="10"/>
  <c r="CR185" i="10"/>
  <c r="CS185" i="10"/>
  <c r="CT185" i="10"/>
  <c r="CU185" i="10"/>
  <c r="CV185" i="10"/>
  <c r="CW185" i="10"/>
  <c r="CX185" i="10"/>
  <c r="CY185" i="10"/>
  <c r="CZ185" i="10"/>
  <c r="DA185" i="10"/>
  <c r="DB185" i="10"/>
  <c r="DC185" i="10"/>
  <c r="DD185" i="10"/>
  <c r="DE185" i="10"/>
  <c r="DF185" i="10"/>
  <c r="DG185" i="10"/>
  <c r="DH185" i="10"/>
  <c r="DI185" i="10"/>
  <c r="DJ185" i="10"/>
  <c r="DK185" i="10"/>
  <c r="DL185" i="10"/>
  <c r="DM185" i="10"/>
  <c r="DN185" i="10"/>
  <c r="DO185" i="10"/>
  <c r="DP185" i="10"/>
  <c r="DQ185" i="10"/>
  <c r="DR185" i="10"/>
  <c r="DS185" i="10"/>
  <c r="DT185" i="10"/>
  <c r="DU185" i="10"/>
  <c r="DV185" i="10"/>
  <c r="DW185" i="10"/>
  <c r="DX185" i="10"/>
  <c r="DY185" i="10"/>
  <c r="DZ185" i="10"/>
  <c r="EA185" i="10"/>
  <c r="EB185" i="10"/>
  <c r="EC185" i="10"/>
  <c r="ED185" i="10"/>
  <c r="EE185" i="10"/>
  <c r="EF185" i="10"/>
  <c r="EG185" i="10"/>
  <c r="EH185" i="10"/>
  <c r="EI185" i="10"/>
  <c r="EJ185" i="10"/>
  <c r="EK185" i="10"/>
  <c r="EL185" i="10"/>
  <c r="EM185" i="10"/>
  <c r="EN185" i="10"/>
  <c r="EO185" i="10"/>
  <c r="EP185" i="10"/>
  <c r="EQ185" i="10"/>
  <c r="ER185" i="10"/>
  <c r="ES185" i="10"/>
  <c r="ET185" i="10"/>
  <c r="EU185" i="10"/>
  <c r="EV185" i="10"/>
  <c r="EW185" i="10"/>
  <c r="EX185" i="10"/>
  <c r="D186" i="10"/>
  <c r="CB186" i="10"/>
  <c r="CC186" i="10"/>
  <c r="CD186" i="10"/>
  <c r="CE186" i="10"/>
  <c r="CF186" i="10"/>
  <c r="CG186" i="10"/>
  <c r="CH186" i="10"/>
  <c r="CI186" i="10"/>
  <c r="CJ186" i="10"/>
  <c r="CK186" i="10"/>
  <c r="CL186" i="10"/>
  <c r="CM186" i="10"/>
  <c r="CN186" i="10"/>
  <c r="CO186" i="10"/>
  <c r="CP186" i="10"/>
  <c r="CQ186" i="10"/>
  <c r="CR186" i="10"/>
  <c r="CS186" i="10"/>
  <c r="CT186" i="10"/>
  <c r="CU186" i="10"/>
  <c r="CV186" i="10"/>
  <c r="CW186" i="10"/>
  <c r="CX186" i="10"/>
  <c r="CY186" i="10"/>
  <c r="CZ186" i="10"/>
  <c r="DA186" i="10"/>
  <c r="DB186" i="10"/>
  <c r="DC186" i="10"/>
  <c r="DD186" i="10"/>
  <c r="DE186" i="10"/>
  <c r="DF186" i="10"/>
  <c r="DG186" i="10"/>
  <c r="DH186" i="10"/>
  <c r="DI186" i="10"/>
  <c r="DJ186" i="10"/>
  <c r="DK186" i="10"/>
  <c r="DL186" i="10"/>
  <c r="DM186" i="10"/>
  <c r="DN186" i="10"/>
  <c r="DO186" i="10"/>
  <c r="DP186" i="10"/>
  <c r="DQ186" i="10"/>
  <c r="DR186" i="10"/>
  <c r="DS186" i="10"/>
  <c r="DT186" i="10"/>
  <c r="DU186" i="10"/>
  <c r="DV186" i="10"/>
  <c r="DW186" i="10"/>
  <c r="DX186" i="10"/>
  <c r="DY186" i="10"/>
  <c r="DZ186" i="10"/>
  <c r="EA186" i="10"/>
  <c r="EB186" i="10"/>
  <c r="EC186" i="10"/>
  <c r="ED186" i="10"/>
  <c r="EE186" i="10"/>
  <c r="EF186" i="10"/>
  <c r="EG186" i="10"/>
  <c r="EH186" i="10"/>
  <c r="EI186" i="10"/>
  <c r="EJ186" i="10"/>
  <c r="EK186" i="10"/>
  <c r="EL186" i="10"/>
  <c r="EM186" i="10"/>
  <c r="EN186" i="10"/>
  <c r="EO186" i="10"/>
  <c r="EP186" i="10"/>
  <c r="EQ186" i="10"/>
  <c r="ER186" i="10"/>
  <c r="ES186" i="10"/>
  <c r="ET186" i="10"/>
  <c r="EU186" i="10"/>
  <c r="EV186" i="10"/>
  <c r="EW186" i="10"/>
  <c r="EX186" i="10"/>
  <c r="D187" i="10"/>
  <c r="CB187" i="10"/>
  <c r="CC187" i="10"/>
  <c r="CD187" i="10"/>
  <c r="CE187" i="10"/>
  <c r="CF187" i="10"/>
  <c r="CG187" i="10"/>
  <c r="CH187" i="10"/>
  <c r="CI187" i="10"/>
  <c r="CJ187" i="10"/>
  <c r="CK187" i="10"/>
  <c r="CL187" i="10"/>
  <c r="CM187" i="10"/>
  <c r="CN187" i="10"/>
  <c r="CO187" i="10"/>
  <c r="CP187" i="10"/>
  <c r="CQ187" i="10"/>
  <c r="CR187" i="10"/>
  <c r="CS187" i="10"/>
  <c r="CT187" i="10"/>
  <c r="CU187" i="10"/>
  <c r="CV187" i="10"/>
  <c r="CW187" i="10"/>
  <c r="CX187" i="10"/>
  <c r="CY187" i="10"/>
  <c r="CZ187" i="10"/>
  <c r="DA187" i="10"/>
  <c r="DB187" i="10"/>
  <c r="DC187" i="10"/>
  <c r="DD187" i="10"/>
  <c r="DE187" i="10"/>
  <c r="DF187" i="10"/>
  <c r="DG187" i="10"/>
  <c r="DH187" i="10"/>
  <c r="DI187" i="10"/>
  <c r="DJ187" i="10"/>
  <c r="DK187" i="10"/>
  <c r="DL187" i="10"/>
  <c r="DM187" i="10"/>
  <c r="DN187" i="10"/>
  <c r="DO187" i="10"/>
  <c r="DP187" i="10"/>
  <c r="DQ187" i="10"/>
  <c r="DR187" i="10"/>
  <c r="DS187" i="10"/>
  <c r="DT187" i="10"/>
  <c r="DU187" i="10"/>
  <c r="DV187" i="10"/>
  <c r="DW187" i="10"/>
  <c r="DX187" i="10"/>
  <c r="DY187" i="10"/>
  <c r="DZ187" i="10"/>
  <c r="EA187" i="10"/>
  <c r="EB187" i="10"/>
  <c r="EC187" i="10"/>
  <c r="ED187" i="10"/>
  <c r="EE187" i="10"/>
  <c r="EF187" i="10"/>
  <c r="EG187" i="10"/>
  <c r="EH187" i="10"/>
  <c r="EI187" i="10"/>
  <c r="EJ187" i="10"/>
  <c r="EK187" i="10"/>
  <c r="EL187" i="10"/>
  <c r="EM187" i="10"/>
  <c r="EN187" i="10"/>
  <c r="EO187" i="10"/>
  <c r="EP187" i="10"/>
  <c r="EQ187" i="10"/>
  <c r="ER187" i="10"/>
  <c r="ES187" i="10"/>
  <c r="ET187" i="10"/>
  <c r="EU187" i="10"/>
  <c r="EV187" i="10"/>
  <c r="EW187" i="10"/>
  <c r="EX187" i="10"/>
  <c r="D188" i="10"/>
  <c r="CB188" i="10"/>
  <c r="CC188" i="10"/>
  <c r="CD188" i="10"/>
  <c r="CE188" i="10"/>
  <c r="CF188" i="10"/>
  <c r="CG188" i="10"/>
  <c r="CH188" i="10"/>
  <c r="CI188" i="10"/>
  <c r="CJ188" i="10"/>
  <c r="CK188" i="10"/>
  <c r="CL188" i="10"/>
  <c r="CM188" i="10"/>
  <c r="CN188" i="10"/>
  <c r="CO188" i="10"/>
  <c r="CP188" i="10"/>
  <c r="CQ188" i="10"/>
  <c r="CR188" i="10"/>
  <c r="CS188" i="10"/>
  <c r="CT188" i="10"/>
  <c r="CU188" i="10"/>
  <c r="CV188" i="10"/>
  <c r="CW188" i="10"/>
  <c r="CX188" i="10"/>
  <c r="CY188" i="10"/>
  <c r="CZ188" i="10"/>
  <c r="DA188" i="10"/>
  <c r="DB188" i="10"/>
  <c r="DC188" i="10"/>
  <c r="DD188" i="10"/>
  <c r="DE188" i="10"/>
  <c r="DF188" i="10"/>
  <c r="DG188" i="10"/>
  <c r="DH188" i="10"/>
  <c r="DI188" i="10"/>
  <c r="DJ188" i="10"/>
  <c r="DK188" i="10"/>
  <c r="DL188" i="10"/>
  <c r="DM188" i="10"/>
  <c r="DN188" i="10"/>
  <c r="DO188" i="10"/>
  <c r="DP188" i="10"/>
  <c r="DQ188" i="10"/>
  <c r="DR188" i="10"/>
  <c r="DS188" i="10"/>
  <c r="DT188" i="10"/>
  <c r="DU188" i="10"/>
  <c r="DV188" i="10"/>
  <c r="DW188" i="10"/>
  <c r="DX188" i="10"/>
  <c r="DY188" i="10"/>
  <c r="DZ188" i="10"/>
  <c r="EA188" i="10"/>
  <c r="EB188" i="10"/>
  <c r="EC188" i="10"/>
  <c r="ED188" i="10"/>
  <c r="EE188" i="10"/>
  <c r="EF188" i="10"/>
  <c r="EG188" i="10"/>
  <c r="EH188" i="10"/>
  <c r="EI188" i="10"/>
  <c r="EJ188" i="10"/>
  <c r="EK188" i="10"/>
  <c r="EL188" i="10"/>
  <c r="EM188" i="10"/>
  <c r="EN188" i="10"/>
  <c r="EO188" i="10"/>
  <c r="EP188" i="10"/>
  <c r="EQ188" i="10"/>
  <c r="ER188" i="10"/>
  <c r="ES188" i="10"/>
  <c r="ET188" i="10"/>
  <c r="EU188" i="10"/>
  <c r="EV188" i="10"/>
  <c r="EW188" i="10"/>
  <c r="EX188" i="10"/>
  <c r="D189" i="10"/>
  <c r="CB189" i="10"/>
  <c r="CC189" i="10"/>
  <c r="CD189" i="10"/>
  <c r="CE189" i="10"/>
  <c r="CF189" i="10"/>
  <c r="CG189" i="10"/>
  <c r="CH189" i="10"/>
  <c r="CI189" i="10"/>
  <c r="CJ189" i="10"/>
  <c r="CK189" i="10"/>
  <c r="CL189" i="10"/>
  <c r="CM189" i="10"/>
  <c r="CN189" i="10"/>
  <c r="CO189" i="10"/>
  <c r="CP189" i="10"/>
  <c r="CQ189" i="10"/>
  <c r="CR189" i="10"/>
  <c r="CS189" i="10"/>
  <c r="CT189" i="10"/>
  <c r="CU189" i="10"/>
  <c r="CV189" i="10"/>
  <c r="CW189" i="10"/>
  <c r="CX189" i="10"/>
  <c r="CY189" i="10"/>
  <c r="CZ189" i="10"/>
  <c r="DA189" i="10"/>
  <c r="DB189" i="10"/>
  <c r="DC189" i="10"/>
  <c r="DD189" i="10"/>
  <c r="DE189" i="10"/>
  <c r="DF189" i="10"/>
  <c r="DG189" i="10"/>
  <c r="DH189" i="10"/>
  <c r="DI189" i="10"/>
  <c r="DJ189" i="10"/>
  <c r="DK189" i="10"/>
  <c r="DL189" i="10"/>
  <c r="DM189" i="10"/>
  <c r="DN189" i="10"/>
  <c r="DO189" i="10"/>
  <c r="DP189" i="10"/>
  <c r="DQ189" i="10"/>
  <c r="DR189" i="10"/>
  <c r="DS189" i="10"/>
  <c r="DT189" i="10"/>
  <c r="DU189" i="10"/>
  <c r="DV189" i="10"/>
  <c r="DW189" i="10"/>
  <c r="DX189" i="10"/>
  <c r="DY189" i="10"/>
  <c r="DZ189" i="10"/>
  <c r="EA189" i="10"/>
  <c r="EB189" i="10"/>
  <c r="EC189" i="10"/>
  <c r="ED189" i="10"/>
  <c r="EE189" i="10"/>
  <c r="EF189" i="10"/>
  <c r="EG189" i="10"/>
  <c r="EH189" i="10"/>
  <c r="EI189" i="10"/>
  <c r="EJ189" i="10"/>
  <c r="EK189" i="10"/>
  <c r="EL189" i="10"/>
  <c r="EM189" i="10"/>
  <c r="EN189" i="10"/>
  <c r="EO189" i="10"/>
  <c r="EP189" i="10"/>
  <c r="EQ189" i="10"/>
  <c r="ER189" i="10"/>
  <c r="ES189" i="10"/>
  <c r="ET189" i="10"/>
  <c r="EU189" i="10"/>
  <c r="EV189" i="10"/>
  <c r="EW189" i="10"/>
  <c r="EX189" i="10"/>
  <c r="D190" i="10"/>
  <c r="CB190" i="10"/>
  <c r="CC190" i="10"/>
  <c r="CD190" i="10"/>
  <c r="CE190" i="10"/>
  <c r="CF190" i="10"/>
  <c r="CG190" i="10"/>
  <c r="CH190" i="10"/>
  <c r="CI190" i="10"/>
  <c r="CJ190" i="10"/>
  <c r="CK190" i="10"/>
  <c r="CL190" i="10"/>
  <c r="CM190" i="10"/>
  <c r="CN190" i="10"/>
  <c r="CO190" i="10"/>
  <c r="CP190" i="10"/>
  <c r="CQ190" i="10"/>
  <c r="CR190" i="10"/>
  <c r="CS190" i="10"/>
  <c r="CT190" i="10"/>
  <c r="CU190" i="10"/>
  <c r="CV190" i="10"/>
  <c r="CW190" i="10"/>
  <c r="CX190" i="10"/>
  <c r="CY190" i="10"/>
  <c r="CZ190" i="10"/>
  <c r="DA190" i="10"/>
  <c r="DB190" i="10"/>
  <c r="DC190" i="10"/>
  <c r="DD190" i="10"/>
  <c r="DE190" i="10"/>
  <c r="DF190" i="10"/>
  <c r="DG190" i="10"/>
  <c r="DH190" i="10"/>
  <c r="DI190" i="10"/>
  <c r="DJ190" i="10"/>
  <c r="DK190" i="10"/>
  <c r="DL190" i="10"/>
  <c r="DM190" i="10"/>
  <c r="DN190" i="10"/>
  <c r="DO190" i="10"/>
  <c r="DP190" i="10"/>
  <c r="DQ190" i="10"/>
  <c r="DR190" i="10"/>
  <c r="DS190" i="10"/>
  <c r="DT190" i="10"/>
  <c r="DU190" i="10"/>
  <c r="DV190" i="10"/>
  <c r="DW190" i="10"/>
  <c r="DX190" i="10"/>
  <c r="DY190" i="10"/>
  <c r="DZ190" i="10"/>
  <c r="EA190" i="10"/>
  <c r="EB190" i="10"/>
  <c r="EC190" i="10"/>
  <c r="ED190" i="10"/>
  <c r="EE190" i="10"/>
  <c r="EF190" i="10"/>
  <c r="EG190" i="10"/>
  <c r="EH190" i="10"/>
  <c r="EI190" i="10"/>
  <c r="EJ190" i="10"/>
  <c r="EK190" i="10"/>
  <c r="EL190" i="10"/>
  <c r="EM190" i="10"/>
  <c r="EN190" i="10"/>
  <c r="EO190" i="10"/>
  <c r="EP190" i="10"/>
  <c r="EQ190" i="10"/>
  <c r="ER190" i="10"/>
  <c r="ES190" i="10"/>
  <c r="ET190" i="10"/>
  <c r="EU190" i="10"/>
  <c r="EV190" i="10"/>
  <c r="EW190" i="10"/>
  <c r="EX190" i="10"/>
  <c r="J82" i="3"/>
  <c r="J81" i="3"/>
  <c r="J80" i="3"/>
  <c r="J79" i="3"/>
  <c r="K79" i="3" s="1"/>
  <c r="J78" i="3"/>
  <c r="J77" i="3"/>
  <c r="K77" i="3"/>
  <c r="J76" i="3"/>
  <c r="K76" i="3" s="1"/>
  <c r="J75" i="3"/>
  <c r="K75" i="3" s="1"/>
  <c r="J74" i="3"/>
  <c r="K74" i="3" s="1"/>
  <c r="J73" i="3"/>
  <c r="K73" i="3"/>
  <c r="J72" i="3"/>
  <c r="K72" i="3" s="1"/>
  <c r="J71" i="3"/>
  <c r="K71" i="3"/>
  <c r="J70" i="3"/>
  <c r="J69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5" i="3"/>
  <c r="J54" i="3"/>
  <c r="J53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H10" i="8" a="1"/>
  <c r="I10" i="8" s="1"/>
  <c r="CE10" i="8" a="1"/>
  <c r="CG10" i="8" s="1"/>
  <c r="F102" i="8" a="1"/>
  <c r="F108" i="8" s="1"/>
  <c r="F102" i="8"/>
  <c r="F103" i="8"/>
  <c r="F104" i="8"/>
  <c r="F105" i="8"/>
  <c r="F107" i="8"/>
  <c r="F109" i="8"/>
  <c r="F110" i="8"/>
  <c r="F111" i="8"/>
  <c r="F112" i="8"/>
  <c r="F113" i="8"/>
  <c r="F115" i="8"/>
  <c r="F117" i="8"/>
  <c r="F118" i="8"/>
  <c r="F119" i="8"/>
  <c r="F120" i="8"/>
  <c r="F121" i="8"/>
  <c r="F123" i="8"/>
  <c r="F125" i="8"/>
  <c r="F126" i="8"/>
  <c r="F127" i="8"/>
  <c r="F128" i="8"/>
  <c r="F129" i="8"/>
  <c r="F131" i="8"/>
  <c r="F133" i="8"/>
  <c r="F134" i="8"/>
  <c r="F135" i="8"/>
  <c r="F136" i="8"/>
  <c r="F137" i="8"/>
  <c r="F139" i="8"/>
  <c r="F141" i="8"/>
  <c r="F142" i="8"/>
  <c r="F143" i="8"/>
  <c r="F144" i="8"/>
  <c r="F145" i="8"/>
  <c r="F147" i="8"/>
  <c r="F149" i="8"/>
  <c r="F150" i="8"/>
  <c r="F151" i="8"/>
  <c r="F152" i="8"/>
  <c r="F153" i="8"/>
  <c r="F155" i="8"/>
  <c r="F157" i="8"/>
  <c r="F158" i="8"/>
  <c r="F159" i="8"/>
  <c r="F160" i="8"/>
  <c r="F161" i="8"/>
  <c r="F163" i="8"/>
  <c r="F165" i="8"/>
  <c r="F166" i="8"/>
  <c r="F167" i="8"/>
  <c r="F168" i="8"/>
  <c r="F169" i="8"/>
  <c r="F171" i="8"/>
  <c r="F173" i="8"/>
  <c r="F174" i="8"/>
  <c r="F175" i="8"/>
  <c r="F176" i="8"/>
  <c r="F177" i="8"/>
  <c r="F179" i="8"/>
  <c r="F181" i="8"/>
  <c r="F182" i="8"/>
  <c r="F183" i="8"/>
  <c r="F184" i="8"/>
  <c r="F185" i="8"/>
  <c r="F187" i="8"/>
  <c r="F189" i="8"/>
  <c r="F190" i="8"/>
  <c r="CE10" i="8"/>
  <c r="CF10" i="8"/>
  <c r="CH10" i="8"/>
  <c r="CI10" i="8"/>
  <c r="CM10" i="8"/>
  <c r="CN10" i="8"/>
  <c r="CP10" i="8"/>
  <c r="CQ10" i="8"/>
  <c r="CR10" i="8"/>
  <c r="CV10" i="8"/>
  <c r="CX10" i="8"/>
  <c r="CY10" i="8"/>
  <c r="CZ10" i="8"/>
  <c r="DA10" i="8"/>
  <c r="DF10" i="8"/>
  <c r="DG10" i="8"/>
  <c r="DH10" i="8"/>
  <c r="DI10" i="8"/>
  <c r="DJ10" i="8"/>
  <c r="DO10" i="8"/>
  <c r="DP10" i="8"/>
  <c r="DQ10" i="8"/>
  <c r="DR10" i="8"/>
  <c r="DS10" i="8"/>
  <c r="DX10" i="8"/>
  <c r="DY10" i="8"/>
  <c r="DZ10" i="8"/>
  <c r="EA10" i="8"/>
  <c r="EB10" i="8"/>
  <c r="EG10" i="8"/>
  <c r="EH10" i="8"/>
  <c r="EI10" i="8"/>
  <c r="EJ10" i="8"/>
  <c r="EL10" i="8"/>
  <c r="EP10" i="8"/>
  <c r="EQ10" i="8"/>
  <c r="ER10" i="8"/>
  <c r="ET10" i="8"/>
  <c r="EU10" i="8"/>
  <c r="EY10" i="8"/>
  <c r="EZ10" i="8"/>
  <c r="K10" i="8"/>
  <c r="AA10" i="8"/>
  <c r="AQ10" i="8"/>
  <c r="BG10" i="8"/>
  <c r="BW10" i="8"/>
  <c r="I3" i="1"/>
  <c r="J3" i="1" s="1"/>
  <c r="I4" i="1"/>
  <c r="J4" i="1" s="1"/>
  <c r="I5" i="1"/>
  <c r="J5" i="1" s="1"/>
  <c r="I6" i="1"/>
  <c r="J6" i="1" s="1"/>
  <c r="I7" i="1"/>
  <c r="J7" i="1" s="1"/>
  <c r="I8" i="1"/>
  <c r="J8" i="1" s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I15" i="1"/>
  <c r="J15" i="1" s="1"/>
  <c r="I16" i="1"/>
  <c r="J16" i="1" s="1"/>
  <c r="I17" i="1"/>
  <c r="J17" i="1" s="1"/>
  <c r="I18" i="1"/>
  <c r="J18" i="1" s="1"/>
  <c r="I19" i="1"/>
  <c r="J19" i="1" s="1"/>
  <c r="I20" i="1"/>
  <c r="J20" i="1" s="1"/>
  <c r="I21" i="1"/>
  <c r="J21" i="1" s="1"/>
  <c r="I22" i="1"/>
  <c r="J22" i="1" s="1"/>
  <c r="I23" i="1"/>
  <c r="J23" i="1" s="1"/>
  <c r="I24" i="1"/>
  <c r="J24" i="1" s="1"/>
  <c r="I25" i="1"/>
  <c r="J25" i="1" s="1"/>
  <c r="I26" i="1"/>
  <c r="J26" i="1" s="1"/>
  <c r="I27" i="1"/>
  <c r="J27" i="1" s="1"/>
  <c r="I28" i="1"/>
  <c r="J28" i="1" s="1"/>
  <c r="I29" i="1"/>
  <c r="J29" i="1" s="1"/>
  <c r="I30" i="1"/>
  <c r="J30" i="1" s="1"/>
  <c r="I31" i="1"/>
  <c r="J31" i="1" s="1"/>
  <c r="I32" i="1"/>
  <c r="J32" i="1" s="1"/>
  <c r="I33" i="1"/>
  <c r="J33" i="1" s="1"/>
  <c r="I34" i="1"/>
  <c r="J34" i="1" s="1"/>
  <c r="I35" i="1"/>
  <c r="J35" i="1" s="1"/>
  <c r="I36" i="1"/>
  <c r="J36" i="1" s="1"/>
  <c r="I37" i="1"/>
  <c r="J37" i="1" s="1"/>
  <c r="I38" i="1"/>
  <c r="J38" i="1" s="1"/>
  <c r="I39" i="1"/>
  <c r="J39" i="1" s="1"/>
  <c r="I40" i="1"/>
  <c r="J40" i="1" s="1"/>
  <c r="I41" i="1"/>
  <c r="J41" i="1" s="1"/>
  <c r="I42" i="1"/>
  <c r="J42" i="1" s="1"/>
  <c r="I43" i="1"/>
  <c r="J43" i="1" s="1"/>
  <c r="I44" i="1"/>
  <c r="J44" i="1" s="1"/>
  <c r="I45" i="1"/>
  <c r="J45" i="1" s="1"/>
  <c r="I46" i="1"/>
  <c r="J46" i="1" s="1"/>
  <c r="I47" i="1"/>
  <c r="J47" i="1" s="1"/>
  <c r="I48" i="1"/>
  <c r="J48" i="1" s="1"/>
  <c r="I49" i="1"/>
  <c r="J49" i="1" s="1"/>
  <c r="I50" i="1"/>
  <c r="J50" i="1" s="1"/>
  <c r="I51" i="1"/>
  <c r="J51" i="1" s="1"/>
  <c r="I52" i="1"/>
  <c r="J52" i="1" s="1"/>
  <c r="I53" i="1"/>
  <c r="J53" i="1" s="1"/>
  <c r="I54" i="1"/>
  <c r="J54" i="1" s="1"/>
  <c r="I55" i="1"/>
  <c r="J55" i="1" s="1"/>
  <c r="I56" i="1"/>
  <c r="J56" i="1" s="1"/>
  <c r="I57" i="1"/>
  <c r="J57" i="1" s="1"/>
  <c r="I58" i="1"/>
  <c r="J58" i="1" s="1"/>
  <c r="I59" i="1"/>
  <c r="J59" i="1" s="1"/>
  <c r="I60" i="1"/>
  <c r="J60" i="1" s="1"/>
  <c r="I61" i="1"/>
  <c r="J61" i="1" s="1"/>
  <c r="I62" i="1"/>
  <c r="J62" i="1" s="1"/>
  <c r="I63" i="1"/>
  <c r="J63" i="1" s="1"/>
  <c r="I64" i="1"/>
  <c r="J64" i="1" s="1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8" i="3"/>
  <c r="K80" i="3"/>
  <c r="K81" i="3"/>
  <c r="K82" i="3"/>
  <c r="K83" i="3"/>
  <c r="K84" i="3"/>
  <c r="Q5" i="3"/>
  <c r="E22" i="3"/>
  <c r="K22" i="3" s="1"/>
  <c r="Q11" i="3" s="1"/>
  <c r="P16" i="3"/>
  <c r="V18" i="7"/>
  <c r="V19" i="7"/>
  <c r="V20" i="7"/>
  <c r="V21" i="7"/>
  <c r="V22" i="7"/>
  <c r="V23" i="7"/>
  <c r="V24" i="7"/>
  <c r="V25" i="7"/>
  <c r="V26" i="7"/>
  <c r="V27" i="7"/>
  <c r="V17" i="7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6" i="4"/>
  <c r="K55" i="4"/>
  <c r="K56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AA96" i="4"/>
  <c r="AC96" i="4" s="1"/>
  <c r="Z96" i="4"/>
  <c r="AB96" i="4" s="1"/>
  <c r="AA95" i="4"/>
  <c r="AC95" i="4" s="1"/>
  <c r="Z95" i="4"/>
  <c r="AB95" i="4" s="1"/>
  <c r="AA94" i="4"/>
  <c r="AC94" i="4" s="1"/>
  <c r="Z94" i="4"/>
  <c r="AB94" i="4" s="1"/>
  <c r="AA93" i="4"/>
  <c r="AC93" i="4" s="1"/>
  <c r="Z93" i="4"/>
  <c r="AB93" i="4" s="1"/>
  <c r="AA92" i="4"/>
  <c r="AC92" i="4" s="1"/>
  <c r="Z92" i="4"/>
  <c r="AB92" i="4" s="1"/>
  <c r="AA91" i="4"/>
  <c r="AC91" i="4" s="1"/>
  <c r="Z91" i="4"/>
  <c r="AB91" i="4" s="1"/>
  <c r="AA90" i="4"/>
  <c r="AC90" i="4" s="1"/>
  <c r="Z90" i="4"/>
  <c r="AB90" i="4" s="1"/>
  <c r="AA89" i="4"/>
  <c r="AC89" i="4" s="1"/>
  <c r="Z89" i="4"/>
  <c r="AB89" i="4" s="1"/>
  <c r="AA88" i="4"/>
  <c r="AC88" i="4" s="1"/>
  <c r="Z88" i="4"/>
  <c r="AB88" i="4" s="1"/>
  <c r="AA87" i="4"/>
  <c r="AC87" i="4" s="1"/>
  <c r="Z87" i="4"/>
  <c r="AB87" i="4" s="1"/>
  <c r="AA86" i="4"/>
  <c r="AC86" i="4" s="1"/>
  <c r="Z86" i="4"/>
  <c r="AB86" i="4" s="1"/>
  <c r="AA85" i="4"/>
  <c r="AC85" i="4" s="1"/>
  <c r="Z85" i="4"/>
  <c r="AB85" i="4" s="1"/>
  <c r="AA84" i="4"/>
  <c r="AC84" i="4" s="1"/>
  <c r="Z84" i="4"/>
  <c r="AB84" i="4" s="1"/>
  <c r="AA83" i="4"/>
  <c r="AC83" i="4" s="1"/>
  <c r="Z83" i="4"/>
  <c r="AB83" i="4" s="1"/>
  <c r="AA82" i="4"/>
  <c r="AC82" i="4" s="1"/>
  <c r="Z82" i="4"/>
  <c r="AB82" i="4" s="1"/>
  <c r="AA81" i="4"/>
  <c r="AC81" i="4" s="1"/>
  <c r="Z81" i="4"/>
  <c r="AB81" i="4" s="1"/>
  <c r="AA80" i="4"/>
  <c r="AC80" i="4" s="1"/>
  <c r="Z80" i="4"/>
  <c r="AB80" i="4" s="1"/>
  <c r="AA79" i="4"/>
  <c r="AC79" i="4" s="1"/>
  <c r="Z79" i="4"/>
  <c r="AB79" i="4" s="1"/>
  <c r="AA78" i="4"/>
  <c r="AC78" i="4" s="1"/>
  <c r="Z78" i="4"/>
  <c r="AB78" i="4" s="1"/>
  <c r="AA77" i="4"/>
  <c r="AC77" i="4" s="1"/>
  <c r="Z77" i="4"/>
  <c r="AB77" i="4" s="1"/>
  <c r="AA76" i="4"/>
  <c r="AC76" i="4" s="1"/>
  <c r="Z76" i="4"/>
  <c r="AB76" i="4" s="1"/>
  <c r="AA75" i="4"/>
  <c r="AC75" i="4" s="1"/>
  <c r="Z75" i="4"/>
  <c r="AB75" i="4" s="1"/>
  <c r="AA74" i="4"/>
  <c r="AC74" i="4" s="1"/>
  <c r="Z74" i="4"/>
  <c r="AB74" i="4" s="1"/>
  <c r="AA73" i="4"/>
  <c r="AC73" i="4" s="1"/>
  <c r="Z73" i="4"/>
  <c r="AB73" i="4" s="1"/>
  <c r="AA72" i="4"/>
  <c r="AC72" i="4" s="1"/>
  <c r="Z72" i="4"/>
  <c r="AB72" i="4" s="1"/>
  <c r="E52" i="4"/>
  <c r="K52" i="4" s="1"/>
  <c r="Q19" i="4" s="1"/>
  <c r="U96" i="5"/>
  <c r="W96" i="5" s="1"/>
  <c r="T96" i="5"/>
  <c r="V96" i="5" s="1"/>
  <c r="U95" i="5"/>
  <c r="W95" i="5" s="1"/>
  <c r="T95" i="5"/>
  <c r="V95" i="5" s="1"/>
  <c r="U94" i="5"/>
  <c r="W94" i="5" s="1"/>
  <c r="T94" i="5"/>
  <c r="V94" i="5" s="1"/>
  <c r="U93" i="5"/>
  <c r="W93" i="5" s="1"/>
  <c r="T93" i="5"/>
  <c r="V93" i="5" s="1"/>
  <c r="U92" i="5"/>
  <c r="W92" i="5" s="1"/>
  <c r="T92" i="5"/>
  <c r="V92" i="5" s="1"/>
  <c r="U91" i="5"/>
  <c r="W91" i="5" s="1"/>
  <c r="T91" i="5"/>
  <c r="V91" i="5" s="1"/>
  <c r="U90" i="5"/>
  <c r="W90" i="5" s="1"/>
  <c r="T90" i="5"/>
  <c r="V90" i="5" s="1"/>
  <c r="U89" i="5"/>
  <c r="W89" i="5" s="1"/>
  <c r="T89" i="5"/>
  <c r="V89" i="5" s="1"/>
  <c r="U88" i="5"/>
  <c r="W88" i="5" s="1"/>
  <c r="T88" i="5"/>
  <c r="V88" i="5" s="1"/>
  <c r="U87" i="5"/>
  <c r="W87" i="5" s="1"/>
  <c r="T87" i="5"/>
  <c r="V87" i="5" s="1"/>
  <c r="U86" i="5"/>
  <c r="W86" i="5" s="1"/>
  <c r="T86" i="5"/>
  <c r="V86" i="5" s="1"/>
  <c r="U85" i="5"/>
  <c r="W85" i="5" s="1"/>
  <c r="T85" i="5"/>
  <c r="V85" i="5" s="1"/>
  <c r="U84" i="5"/>
  <c r="W84" i="5" s="1"/>
  <c r="T84" i="5"/>
  <c r="V84" i="5" s="1"/>
  <c r="U83" i="5"/>
  <c r="W83" i="5" s="1"/>
  <c r="T83" i="5"/>
  <c r="V83" i="5" s="1"/>
  <c r="U82" i="5"/>
  <c r="W82" i="5" s="1"/>
  <c r="T82" i="5"/>
  <c r="V82" i="5" s="1"/>
  <c r="U81" i="5"/>
  <c r="W81" i="5" s="1"/>
  <c r="T81" i="5"/>
  <c r="V81" i="5" s="1"/>
  <c r="U80" i="5"/>
  <c r="W80" i="5" s="1"/>
  <c r="T80" i="5"/>
  <c r="V80" i="5" s="1"/>
  <c r="U79" i="5"/>
  <c r="W79" i="5" s="1"/>
  <c r="T79" i="5"/>
  <c r="V79" i="5" s="1"/>
  <c r="U78" i="5"/>
  <c r="W78" i="5" s="1"/>
  <c r="T78" i="5"/>
  <c r="V78" i="5" s="1"/>
  <c r="U77" i="5"/>
  <c r="W77" i="5" s="1"/>
  <c r="T77" i="5"/>
  <c r="V77" i="5" s="1"/>
  <c r="U76" i="5"/>
  <c r="W76" i="5" s="1"/>
  <c r="T76" i="5"/>
  <c r="V76" i="5" s="1"/>
  <c r="U75" i="5"/>
  <c r="W75" i="5" s="1"/>
  <c r="T75" i="5"/>
  <c r="V75" i="5" s="1"/>
  <c r="U74" i="5"/>
  <c r="W74" i="5" s="1"/>
  <c r="T74" i="5"/>
  <c r="V74" i="5" s="1"/>
  <c r="U73" i="5"/>
  <c r="W73" i="5" s="1"/>
  <c r="T73" i="5"/>
  <c r="V73" i="5" s="1"/>
  <c r="U72" i="5"/>
  <c r="W72" i="5" s="1"/>
  <c r="T72" i="5"/>
  <c r="V72" i="5" s="1"/>
  <c r="U71" i="5"/>
  <c r="W71" i="5" s="1"/>
  <c r="T71" i="5"/>
  <c r="V71" i="5" s="1"/>
  <c r="K18" i="5"/>
  <c r="K40" i="5"/>
  <c r="K38" i="5"/>
  <c r="K39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U96" i="3"/>
  <c r="W96" i="3" s="1"/>
  <c r="T96" i="3"/>
  <c r="V96" i="3" s="1"/>
  <c r="U95" i="3"/>
  <c r="W95" i="3" s="1"/>
  <c r="T95" i="3"/>
  <c r="V95" i="3" s="1"/>
  <c r="U94" i="3"/>
  <c r="W94" i="3" s="1"/>
  <c r="T94" i="3"/>
  <c r="V94" i="3" s="1"/>
  <c r="U93" i="3"/>
  <c r="W93" i="3" s="1"/>
  <c r="T93" i="3"/>
  <c r="V93" i="3" s="1"/>
  <c r="U92" i="3"/>
  <c r="W92" i="3" s="1"/>
  <c r="T92" i="3"/>
  <c r="V92" i="3" s="1"/>
  <c r="U91" i="3"/>
  <c r="W91" i="3" s="1"/>
  <c r="T91" i="3"/>
  <c r="V91" i="3" s="1"/>
  <c r="U90" i="3"/>
  <c r="W90" i="3" s="1"/>
  <c r="T90" i="3"/>
  <c r="V90" i="3" s="1"/>
  <c r="U89" i="3"/>
  <c r="W89" i="3" s="1"/>
  <c r="T89" i="3"/>
  <c r="V89" i="3" s="1"/>
  <c r="U88" i="3"/>
  <c r="W88" i="3" s="1"/>
  <c r="T88" i="3"/>
  <c r="V88" i="3" s="1"/>
  <c r="U87" i="3"/>
  <c r="W87" i="3" s="1"/>
  <c r="T87" i="3"/>
  <c r="V87" i="3" s="1"/>
  <c r="U86" i="3"/>
  <c r="W86" i="3" s="1"/>
  <c r="T86" i="3"/>
  <c r="V86" i="3" s="1"/>
  <c r="U85" i="3"/>
  <c r="W85" i="3" s="1"/>
  <c r="T85" i="3"/>
  <c r="V85" i="3" s="1"/>
  <c r="U84" i="3"/>
  <c r="W84" i="3" s="1"/>
  <c r="T84" i="3"/>
  <c r="V84" i="3" s="1"/>
  <c r="U83" i="3"/>
  <c r="W83" i="3" s="1"/>
  <c r="T83" i="3"/>
  <c r="V83" i="3" s="1"/>
  <c r="U82" i="3"/>
  <c r="W82" i="3" s="1"/>
  <c r="T82" i="3"/>
  <c r="V82" i="3" s="1"/>
  <c r="U81" i="3"/>
  <c r="W81" i="3" s="1"/>
  <c r="T81" i="3"/>
  <c r="V81" i="3" s="1"/>
  <c r="U80" i="3"/>
  <c r="W80" i="3" s="1"/>
  <c r="T80" i="3"/>
  <c r="V80" i="3" s="1"/>
  <c r="U79" i="3"/>
  <c r="W79" i="3" s="1"/>
  <c r="T79" i="3"/>
  <c r="V79" i="3" s="1"/>
  <c r="U78" i="3"/>
  <c r="W78" i="3" s="1"/>
  <c r="T78" i="3"/>
  <c r="V78" i="3" s="1"/>
  <c r="U77" i="3"/>
  <c r="W77" i="3" s="1"/>
  <c r="T77" i="3"/>
  <c r="V77" i="3" s="1"/>
  <c r="U76" i="3"/>
  <c r="W76" i="3" s="1"/>
  <c r="T76" i="3"/>
  <c r="V76" i="3" s="1"/>
  <c r="U75" i="3"/>
  <c r="W75" i="3" s="1"/>
  <c r="T75" i="3"/>
  <c r="V75" i="3" s="1"/>
  <c r="U74" i="3"/>
  <c r="W74" i="3" s="1"/>
  <c r="T74" i="3"/>
  <c r="V74" i="3" s="1"/>
  <c r="U73" i="3"/>
  <c r="W73" i="3" s="1"/>
  <c r="T73" i="3"/>
  <c r="V73" i="3" s="1"/>
  <c r="U72" i="3"/>
  <c r="W72" i="3" s="1"/>
  <c r="T72" i="3"/>
  <c r="V72" i="3" s="1"/>
  <c r="U71" i="3"/>
  <c r="W71" i="3" s="1"/>
  <c r="T71" i="3"/>
  <c r="V71" i="3" s="1"/>
  <c r="U70" i="3"/>
  <c r="W70" i="3" s="1"/>
  <c r="T70" i="3"/>
  <c r="V70" i="3" s="1"/>
  <c r="U69" i="3"/>
  <c r="W69" i="3" s="1"/>
  <c r="T69" i="3"/>
  <c r="V69" i="3" s="1"/>
  <c r="U68" i="3"/>
  <c r="W68" i="3" s="1"/>
  <c r="T68" i="3"/>
  <c r="V68" i="3" s="1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21" i="2"/>
  <c r="Q10" i="2" s="1"/>
  <c r="X18" i="2"/>
  <c r="Z18" i="2" s="1"/>
  <c r="Y18" i="2"/>
  <c r="AA18" i="2" s="1"/>
  <c r="X20" i="2"/>
  <c r="Z20" i="2" s="1"/>
  <c r="Y20" i="2"/>
  <c r="AA20" i="2" s="1"/>
  <c r="X25" i="2"/>
  <c r="Z25" i="2" s="1"/>
  <c r="Y25" i="2"/>
  <c r="AA25" i="2" s="1"/>
  <c r="X67" i="2"/>
  <c r="Z67" i="2" s="1"/>
  <c r="Y67" i="2"/>
  <c r="AA67" i="2" s="1"/>
  <c r="X68" i="2"/>
  <c r="Z68" i="2" s="1"/>
  <c r="Y68" i="2"/>
  <c r="AA68" i="2" s="1"/>
  <c r="X69" i="2"/>
  <c r="Z69" i="2" s="1"/>
  <c r="Y69" i="2"/>
  <c r="AA69" i="2" s="1"/>
  <c r="X70" i="2"/>
  <c r="Z70" i="2" s="1"/>
  <c r="Y70" i="2"/>
  <c r="AA70" i="2" s="1"/>
  <c r="X71" i="2"/>
  <c r="Z71" i="2" s="1"/>
  <c r="Y71" i="2"/>
  <c r="AA71" i="2" s="1"/>
  <c r="X72" i="2"/>
  <c r="Z72" i="2" s="1"/>
  <c r="Y72" i="2"/>
  <c r="AA72" i="2" s="1"/>
  <c r="X73" i="2"/>
  <c r="Z73" i="2" s="1"/>
  <c r="Y73" i="2"/>
  <c r="AA73" i="2" s="1"/>
  <c r="X74" i="2"/>
  <c r="Z74" i="2" s="1"/>
  <c r="Y74" i="2"/>
  <c r="AA74" i="2" s="1"/>
  <c r="X75" i="2"/>
  <c r="Z75" i="2" s="1"/>
  <c r="Y75" i="2"/>
  <c r="AA75" i="2" s="1"/>
  <c r="X76" i="2"/>
  <c r="Z76" i="2" s="1"/>
  <c r="Y76" i="2"/>
  <c r="AA76" i="2" s="1"/>
  <c r="X77" i="2"/>
  <c r="Z77" i="2" s="1"/>
  <c r="Y77" i="2"/>
  <c r="AA77" i="2" s="1"/>
  <c r="X78" i="2"/>
  <c r="Z78" i="2" s="1"/>
  <c r="Y78" i="2"/>
  <c r="AA78" i="2" s="1"/>
  <c r="X79" i="2"/>
  <c r="Z79" i="2" s="1"/>
  <c r="Y79" i="2"/>
  <c r="AA79" i="2" s="1"/>
  <c r="X80" i="2"/>
  <c r="Z80" i="2" s="1"/>
  <c r="Y80" i="2"/>
  <c r="AA80" i="2" s="1"/>
  <c r="X81" i="2"/>
  <c r="Z81" i="2" s="1"/>
  <c r="Y81" i="2"/>
  <c r="AA81" i="2" s="1"/>
  <c r="X82" i="2"/>
  <c r="Z82" i="2" s="1"/>
  <c r="Y82" i="2"/>
  <c r="AA82" i="2" s="1"/>
  <c r="X83" i="2"/>
  <c r="Z83" i="2" s="1"/>
  <c r="Y83" i="2"/>
  <c r="AA83" i="2" s="1"/>
  <c r="X84" i="2"/>
  <c r="Z84" i="2" s="1"/>
  <c r="Y84" i="2"/>
  <c r="AA84" i="2" s="1"/>
  <c r="X85" i="2"/>
  <c r="Z85" i="2" s="1"/>
  <c r="Y85" i="2"/>
  <c r="AA85" i="2" s="1"/>
  <c r="X86" i="2"/>
  <c r="Z86" i="2" s="1"/>
  <c r="Y86" i="2"/>
  <c r="AA86" i="2" s="1"/>
  <c r="X87" i="2"/>
  <c r="Z87" i="2" s="1"/>
  <c r="Y87" i="2"/>
  <c r="AA87" i="2" s="1"/>
  <c r="X88" i="2"/>
  <c r="Z88" i="2" s="1"/>
  <c r="Y88" i="2"/>
  <c r="AA88" i="2" s="1"/>
  <c r="X89" i="2"/>
  <c r="Z89" i="2" s="1"/>
  <c r="Y89" i="2"/>
  <c r="AA89" i="2" s="1"/>
  <c r="X90" i="2"/>
  <c r="Z90" i="2" s="1"/>
  <c r="Y90" i="2"/>
  <c r="AA90" i="2" s="1"/>
  <c r="X91" i="2"/>
  <c r="Z91" i="2" s="1"/>
  <c r="Y91" i="2"/>
  <c r="AA91" i="2" s="1"/>
  <c r="X92" i="2"/>
  <c r="Z92" i="2" s="1"/>
  <c r="Y92" i="2"/>
  <c r="AA92" i="2" s="1"/>
  <c r="X93" i="2"/>
  <c r="Z93" i="2" s="1"/>
  <c r="Y93" i="2"/>
  <c r="AA93" i="2" s="1"/>
  <c r="X94" i="2"/>
  <c r="Z94" i="2" s="1"/>
  <c r="Y94" i="2"/>
  <c r="AA94" i="2" s="1"/>
  <c r="X95" i="2"/>
  <c r="Z95" i="2" s="1"/>
  <c r="Y95" i="2"/>
  <c r="AA95" i="2" s="1"/>
  <c r="X96" i="2"/>
  <c r="Z96" i="2" s="1"/>
  <c r="Y96" i="2"/>
  <c r="AA96" i="2" s="1"/>
  <c r="U96" i="1"/>
  <c r="T96" i="1"/>
  <c r="V96" i="1" s="1"/>
  <c r="U95" i="1"/>
  <c r="W95" i="1" s="1"/>
  <c r="T95" i="1"/>
  <c r="V95" i="1" s="1"/>
  <c r="U94" i="1"/>
  <c r="W94" i="1" s="1"/>
  <c r="T94" i="1"/>
  <c r="V94" i="1" s="1"/>
  <c r="U93" i="1"/>
  <c r="W93" i="1" s="1"/>
  <c r="T93" i="1"/>
  <c r="V93" i="1" s="1"/>
  <c r="U92" i="1"/>
  <c r="W92" i="1" s="1"/>
  <c r="T92" i="1"/>
  <c r="V92" i="1" s="1"/>
  <c r="U91" i="1"/>
  <c r="W91" i="1" s="1"/>
  <c r="T91" i="1"/>
  <c r="V91" i="1" s="1"/>
  <c r="U90" i="1"/>
  <c r="W90" i="1" s="1"/>
  <c r="T90" i="1"/>
  <c r="V90" i="1" s="1"/>
  <c r="U89" i="1"/>
  <c r="W89" i="1" s="1"/>
  <c r="T89" i="1"/>
  <c r="V89" i="1" s="1"/>
  <c r="U88" i="1"/>
  <c r="W88" i="1" s="1"/>
  <c r="T88" i="1"/>
  <c r="V88" i="1" s="1"/>
  <c r="U87" i="1"/>
  <c r="W87" i="1" s="1"/>
  <c r="T87" i="1"/>
  <c r="V87" i="1" s="1"/>
  <c r="U86" i="1"/>
  <c r="W86" i="1" s="1"/>
  <c r="T86" i="1"/>
  <c r="V86" i="1" s="1"/>
  <c r="U85" i="1"/>
  <c r="W85" i="1" s="1"/>
  <c r="T85" i="1"/>
  <c r="V85" i="1" s="1"/>
  <c r="U84" i="1"/>
  <c r="W84" i="1" s="1"/>
  <c r="T84" i="1"/>
  <c r="V84" i="1" s="1"/>
  <c r="U83" i="1"/>
  <c r="W83" i="1" s="1"/>
  <c r="T83" i="1"/>
  <c r="V83" i="1" s="1"/>
  <c r="U82" i="1"/>
  <c r="W82" i="1" s="1"/>
  <c r="T82" i="1"/>
  <c r="V82" i="1" s="1"/>
  <c r="U81" i="1"/>
  <c r="W81" i="1" s="1"/>
  <c r="T81" i="1"/>
  <c r="V81" i="1" s="1"/>
  <c r="U80" i="1"/>
  <c r="W80" i="1" s="1"/>
  <c r="T80" i="1"/>
  <c r="V80" i="1" s="1"/>
  <c r="U79" i="1"/>
  <c r="W79" i="1" s="1"/>
  <c r="T79" i="1"/>
  <c r="V79" i="1" s="1"/>
  <c r="U78" i="1"/>
  <c r="W78" i="1" s="1"/>
  <c r="T78" i="1"/>
  <c r="V78" i="1" s="1"/>
  <c r="U77" i="1"/>
  <c r="W77" i="1" s="1"/>
  <c r="T77" i="1"/>
  <c r="V77" i="1" s="1"/>
  <c r="U76" i="1"/>
  <c r="W76" i="1" s="1"/>
  <c r="T76" i="1"/>
  <c r="V76" i="1" s="1"/>
  <c r="U75" i="1"/>
  <c r="W75" i="1" s="1"/>
  <c r="T75" i="1"/>
  <c r="V75" i="1" s="1"/>
  <c r="U74" i="1"/>
  <c r="W74" i="1" s="1"/>
  <c r="T74" i="1"/>
  <c r="V74" i="1" s="1"/>
  <c r="U73" i="1"/>
  <c r="W73" i="1" s="1"/>
  <c r="T73" i="1"/>
  <c r="V73" i="1" s="1"/>
  <c r="U72" i="1"/>
  <c r="W72" i="1" s="1"/>
  <c r="T72" i="1"/>
  <c r="V72" i="1" s="1"/>
  <c r="U71" i="1"/>
  <c r="W71" i="1" s="1"/>
  <c r="T71" i="1"/>
  <c r="V71" i="1" s="1"/>
  <c r="U70" i="1"/>
  <c r="W70" i="1" s="1"/>
  <c r="T70" i="1"/>
  <c r="V70" i="1" s="1"/>
  <c r="U69" i="1"/>
  <c r="W69" i="1" s="1"/>
  <c r="T69" i="1"/>
  <c r="V69" i="1" s="1"/>
  <c r="U68" i="1"/>
  <c r="W68" i="1" s="1"/>
  <c r="T68" i="1"/>
  <c r="V68" i="1" s="1"/>
  <c r="U67" i="1"/>
  <c r="W67" i="1" s="1"/>
  <c r="T67" i="1"/>
  <c r="V67" i="1" s="1"/>
  <c r="U66" i="1"/>
  <c r="W66" i="1" s="1"/>
  <c r="T66" i="1"/>
  <c r="V66" i="1" s="1"/>
  <c r="U65" i="1"/>
  <c r="W65" i="1" s="1"/>
  <c r="T65" i="1"/>
  <c r="V65" i="1" s="1"/>
  <c r="W96" i="1"/>
  <c r="I65" i="1"/>
  <c r="J65" i="1"/>
  <c r="I66" i="1"/>
  <c r="J66" i="1"/>
  <c r="I67" i="1"/>
  <c r="J67" i="1"/>
  <c r="I68" i="1"/>
  <c r="J68" i="1"/>
  <c r="I69" i="1"/>
  <c r="J69" i="1"/>
  <c r="I70" i="1"/>
  <c r="J70" i="1"/>
  <c r="I71" i="1"/>
  <c r="J71" i="1"/>
  <c r="I72" i="1"/>
  <c r="J72" i="1"/>
  <c r="I73" i="1"/>
  <c r="J73" i="1"/>
  <c r="I74" i="1"/>
  <c r="J74" i="1"/>
  <c r="I75" i="1"/>
  <c r="J75" i="1"/>
  <c r="I76" i="1"/>
  <c r="J76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I3" i="5"/>
  <c r="J3" i="5" s="1"/>
  <c r="I4" i="5"/>
  <c r="J4" i="5" s="1"/>
  <c r="I5" i="5"/>
  <c r="J5" i="5" s="1"/>
  <c r="P5" i="5"/>
  <c r="I6" i="5"/>
  <c r="J6" i="5" s="1"/>
  <c r="P6" i="5"/>
  <c r="I7" i="5"/>
  <c r="J7" i="5" s="1"/>
  <c r="P7" i="5"/>
  <c r="I8" i="5"/>
  <c r="J8" i="5" s="1"/>
  <c r="P8" i="5"/>
  <c r="I9" i="5"/>
  <c r="J9" i="5" s="1"/>
  <c r="I10" i="5"/>
  <c r="J10" i="5" s="1"/>
  <c r="Q9" i="5"/>
  <c r="I11" i="5"/>
  <c r="J11" i="5" s="1"/>
  <c r="Q10" i="5"/>
  <c r="I12" i="5"/>
  <c r="J12" i="5" s="1"/>
  <c r="Q11" i="5"/>
  <c r="I13" i="5"/>
  <c r="J13" i="5" s="1"/>
  <c r="I14" i="5"/>
  <c r="J14" i="5" s="1"/>
  <c r="E35" i="5"/>
  <c r="K35" i="5" s="1"/>
  <c r="Q17" i="5" s="1"/>
  <c r="I15" i="5"/>
  <c r="J15" i="5" s="1"/>
  <c r="P19" i="5"/>
  <c r="I16" i="5"/>
  <c r="J16" i="5" s="1"/>
  <c r="I17" i="5"/>
  <c r="J17" i="5" s="1"/>
  <c r="F18" i="5"/>
  <c r="I18" i="5"/>
  <c r="J18" i="5" s="1"/>
  <c r="J38" i="5" a="1"/>
  <c r="J39" i="5" s="1"/>
  <c r="F69" i="5"/>
  <c r="F70" i="5"/>
  <c r="F71" i="5"/>
  <c r="F72" i="5"/>
  <c r="F73" i="5"/>
  <c r="F74" i="5"/>
  <c r="F75" i="5"/>
  <c r="F76" i="5"/>
  <c r="F77" i="5"/>
  <c r="F78" i="5"/>
  <c r="F79" i="5"/>
  <c r="I3" i="4"/>
  <c r="J3" i="4" s="1"/>
  <c r="I4" i="4"/>
  <c r="J4" i="4" s="1"/>
  <c r="I5" i="4"/>
  <c r="J5" i="4" s="1"/>
  <c r="P5" i="4"/>
  <c r="I6" i="4"/>
  <c r="J6" i="4" s="1"/>
  <c r="P6" i="4"/>
  <c r="I7" i="4"/>
  <c r="J7" i="4" s="1"/>
  <c r="P7" i="4"/>
  <c r="I8" i="4"/>
  <c r="J8" i="4" s="1"/>
  <c r="P8" i="4"/>
  <c r="I9" i="4"/>
  <c r="J9" i="4" s="1"/>
  <c r="I10" i="4"/>
  <c r="J10" i="4" s="1"/>
  <c r="Q11" i="4"/>
  <c r="I11" i="4"/>
  <c r="J11" i="4" s="1"/>
  <c r="Q12" i="4"/>
  <c r="I12" i="4"/>
  <c r="J12" i="4" s="1"/>
  <c r="Q13" i="4"/>
  <c r="I13" i="4"/>
  <c r="J13" i="4" s="1"/>
  <c r="I14" i="4"/>
  <c r="J14" i="4" s="1"/>
  <c r="I15" i="4"/>
  <c r="J15" i="4" s="1"/>
  <c r="P21" i="4"/>
  <c r="I16" i="4"/>
  <c r="J16" i="4" s="1"/>
  <c r="I17" i="4"/>
  <c r="J17" i="4"/>
  <c r="F18" i="4"/>
  <c r="I18" i="4"/>
  <c r="J18" i="4"/>
  <c r="J55" i="4" a="1"/>
  <c r="J55" i="4" s="1"/>
  <c r="F86" i="4"/>
  <c r="F87" i="4"/>
  <c r="F88" i="4"/>
  <c r="F89" i="4"/>
  <c r="F90" i="4"/>
  <c r="F91" i="4"/>
  <c r="F92" i="4"/>
  <c r="F93" i="4"/>
  <c r="F94" i="4"/>
  <c r="F95" i="4"/>
  <c r="F96" i="4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J83" i="3"/>
  <c r="F84" i="3"/>
  <c r="J84" i="3"/>
  <c r="I3" i="2"/>
  <c r="J3" i="2" s="1"/>
  <c r="K3" i="2"/>
  <c r="I4" i="2"/>
  <c r="J4" i="2" s="1"/>
  <c r="K4" i="2"/>
  <c r="I5" i="2"/>
  <c r="J5" i="2"/>
  <c r="K5" i="2"/>
  <c r="P5" i="2"/>
  <c r="I6" i="2"/>
  <c r="J6" i="2" s="1"/>
  <c r="K6" i="2"/>
  <c r="P6" i="2"/>
  <c r="I7" i="2"/>
  <c r="J7" i="2"/>
  <c r="K7" i="2"/>
  <c r="P7" i="2"/>
  <c r="I8" i="2"/>
  <c r="J8" i="2" s="1"/>
  <c r="K8" i="2"/>
  <c r="P8" i="2"/>
  <c r="I9" i="2"/>
  <c r="J9" i="2"/>
  <c r="K9" i="2"/>
  <c r="I10" i="2"/>
  <c r="J10" i="2"/>
  <c r="K10" i="2"/>
  <c r="Q11" i="2"/>
  <c r="I11" i="2"/>
  <c r="J11" i="2" s="1"/>
  <c r="K11" i="2"/>
  <c r="Q12" i="2"/>
  <c r="I12" i="2"/>
  <c r="J12" i="2" s="1"/>
  <c r="K12" i="2"/>
  <c r="Q13" i="2"/>
  <c r="I13" i="2"/>
  <c r="J13" i="2" s="1"/>
  <c r="K13" i="2"/>
  <c r="I14" i="2"/>
  <c r="J14" i="2"/>
  <c r="K14" i="2"/>
  <c r="E38" i="2"/>
  <c r="K38" i="2" s="1"/>
  <c r="Q19" i="2" s="1"/>
  <c r="I15" i="2"/>
  <c r="J15" i="2" s="1"/>
  <c r="K15" i="2"/>
  <c r="P21" i="2"/>
  <c r="I16" i="2"/>
  <c r="J16" i="2"/>
  <c r="K16" i="2"/>
  <c r="I17" i="2"/>
  <c r="J17" i="2" s="1"/>
  <c r="K17" i="2"/>
  <c r="K18" i="2"/>
  <c r="F18" i="2"/>
  <c r="I18" i="2"/>
  <c r="J18" i="2"/>
  <c r="J41" i="2" a="1"/>
  <c r="J41" i="2" s="1"/>
  <c r="F72" i="2"/>
  <c r="F73" i="2"/>
  <c r="F74" i="2"/>
  <c r="F75" i="2"/>
  <c r="F76" i="2"/>
  <c r="F77" i="2"/>
  <c r="F78" i="2"/>
  <c r="F79" i="2"/>
  <c r="F80" i="2"/>
  <c r="F81" i="2"/>
  <c r="F82" i="2"/>
  <c r="A20" i="14"/>
  <c r="A40" i="14"/>
  <c r="A11" i="14"/>
  <c r="A12" i="14"/>
  <c r="A13" i="14"/>
  <c r="A14" i="14"/>
  <c r="A15" i="14"/>
  <c r="A16" i="14"/>
  <c r="A17" i="14"/>
  <c r="A18" i="14"/>
  <c r="A19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B76" i="14" s="1"/>
  <c r="A77" i="14"/>
  <c r="B77" i="14" s="1"/>
  <c r="A78" i="14"/>
  <c r="A79" i="14"/>
  <c r="A80" i="14"/>
  <c r="A81" i="14"/>
  <c r="A82" i="14"/>
  <c r="A83" i="14"/>
  <c r="A84" i="14"/>
  <c r="B84" i="14" s="1"/>
  <c r="A85" i="14"/>
  <c r="B85" i="14" s="1"/>
  <c r="A86" i="14"/>
  <c r="A87" i="14"/>
  <c r="A88" i="14"/>
  <c r="A89" i="14"/>
  <c r="A90" i="14"/>
  <c r="A91" i="14"/>
  <c r="A92" i="14"/>
  <c r="B92" i="14" s="1"/>
  <c r="A93" i="14"/>
  <c r="B93" i="14" s="1"/>
  <c r="A94" i="14"/>
  <c r="B94" i="14" s="1"/>
  <c r="A95" i="14"/>
  <c r="A96" i="14"/>
  <c r="B96" i="14" s="1"/>
  <c r="A97" i="14"/>
  <c r="B97" i="14" s="1"/>
  <c r="A98" i="14"/>
  <c r="A99" i="14"/>
  <c r="B73" i="14"/>
  <c r="B74" i="14"/>
  <c r="B75" i="14"/>
  <c r="B78" i="14"/>
  <c r="B79" i="14"/>
  <c r="B80" i="14"/>
  <c r="B81" i="14"/>
  <c r="B82" i="14"/>
  <c r="B83" i="14"/>
  <c r="B86" i="14"/>
  <c r="B87" i="14"/>
  <c r="B88" i="14"/>
  <c r="B89" i="14"/>
  <c r="B90" i="14"/>
  <c r="B91" i="14"/>
  <c r="B95" i="14"/>
  <c r="B98" i="14"/>
  <c r="B99" i="14"/>
  <c r="H99" i="14"/>
  <c r="V71" i="2"/>
  <c r="U71" i="2"/>
  <c r="D18" i="10"/>
  <c r="D15" i="10"/>
  <c r="D30" i="10"/>
  <c r="H32" i="14"/>
  <c r="D22" i="10"/>
  <c r="D13" i="10"/>
  <c r="H22" i="14"/>
  <c r="D33" i="10"/>
  <c r="D16" i="10"/>
  <c r="D25" i="10"/>
  <c r="D24" i="10"/>
  <c r="D31" i="10"/>
  <c r="D42" i="10"/>
  <c r="H61" i="14"/>
  <c r="D59" i="10"/>
  <c r="X22" i="7"/>
  <c r="B48" i="12"/>
  <c r="Y21" i="7"/>
  <c r="D59" i="8"/>
  <c r="B15" i="14"/>
  <c r="B52" i="12"/>
  <c r="X25" i="7"/>
  <c r="S24" i="2"/>
  <c r="F46" i="8"/>
  <c r="B40" i="12"/>
  <c r="B64" i="12"/>
  <c r="F47" i="8"/>
  <c r="D64" i="8"/>
  <c r="F71" i="8"/>
  <c r="Y17" i="7"/>
  <c r="B15" i="12"/>
  <c r="D40" i="10"/>
  <c r="B63" i="14"/>
  <c r="B42" i="12"/>
  <c r="F48" i="8"/>
  <c r="F69" i="8"/>
  <c r="B56" i="12"/>
  <c r="B31" i="12"/>
  <c r="B69" i="14"/>
  <c r="D54" i="8"/>
  <c r="B53" i="14"/>
  <c r="F36" i="8"/>
  <c r="D48" i="8"/>
  <c r="D45" i="8"/>
  <c r="D70" i="10"/>
  <c r="B70" i="14"/>
  <c r="D57" i="10"/>
  <c r="B17" i="14"/>
  <c r="B14" i="14"/>
  <c r="D16" i="8"/>
  <c r="B62" i="12"/>
  <c r="H48" i="14"/>
  <c r="B54" i="12"/>
  <c r="B47" i="12"/>
  <c r="B29" i="14"/>
  <c r="X21" i="7"/>
  <c r="B26" i="14"/>
  <c r="B41" i="14"/>
  <c r="D70" i="8"/>
  <c r="D72" i="10"/>
  <c r="B24" i="14"/>
  <c r="X18" i="7"/>
  <c r="D63" i="8"/>
  <c r="D33" i="8"/>
  <c r="D71" i="8"/>
  <c r="D56" i="10"/>
  <c r="F61" i="8"/>
  <c r="D69" i="8"/>
  <c r="F68" i="8"/>
  <c r="D58" i="8"/>
  <c r="F39" i="8"/>
  <c r="B38" i="12"/>
  <c r="D19" i="8"/>
  <c r="D71" i="10"/>
  <c r="B25" i="14"/>
  <c r="F56" i="8"/>
  <c r="B51" i="14"/>
  <c r="D37" i="10"/>
  <c r="D18" i="8"/>
  <c r="B33" i="14"/>
  <c r="F72" i="8"/>
  <c r="H51" i="14"/>
  <c r="D25" i="8"/>
  <c r="B48" i="14"/>
  <c r="B55" i="14"/>
  <c r="B33" i="12"/>
  <c r="B30" i="14"/>
  <c r="B36" i="14"/>
  <c r="D50" i="8"/>
  <c r="B22" i="14"/>
  <c r="F62" i="8"/>
  <c r="D32" i="8"/>
  <c r="B65" i="12"/>
  <c r="B12" i="14"/>
  <c r="B65" i="14"/>
  <c r="B46" i="14"/>
  <c r="D24" i="8"/>
  <c r="B66" i="14"/>
  <c r="B68" i="12"/>
  <c r="B60" i="14"/>
  <c r="X20" i="7"/>
  <c r="B17" i="12"/>
  <c r="B19" i="14"/>
  <c r="B36" i="12"/>
  <c r="D68" i="10"/>
  <c r="B64" i="14"/>
  <c r="D51" i="8"/>
  <c r="B56" i="14"/>
  <c r="Y27" i="7"/>
  <c r="D14" i="8"/>
  <c r="F49" i="8"/>
  <c r="Y25" i="7"/>
  <c r="B28" i="12"/>
  <c r="F59" i="8"/>
  <c r="D15" i="8"/>
  <c r="B32" i="12"/>
  <c r="F65" i="8"/>
  <c r="B38" i="14"/>
  <c r="B68" i="14"/>
  <c r="D34" i="10"/>
  <c r="B23" i="12"/>
  <c r="B66" i="12"/>
  <c r="B58" i="12"/>
  <c r="B16" i="12"/>
  <c r="D20" i="8"/>
  <c r="D39" i="8"/>
  <c r="B46" i="12"/>
  <c r="D68" i="8"/>
  <c r="F67" i="8"/>
  <c r="D65" i="10"/>
  <c r="F38" i="8"/>
  <c r="B28" i="14"/>
  <c r="B23" i="14"/>
  <c r="D28" i="8"/>
  <c r="B67" i="14"/>
  <c r="F66" i="8"/>
  <c r="F16" i="8"/>
  <c r="F26" i="8"/>
  <c r="B20" i="14"/>
  <c r="D29" i="8"/>
  <c r="D38" i="8"/>
  <c r="Y24" i="7"/>
  <c r="B47" i="14"/>
  <c r="B44" i="14"/>
  <c r="B25" i="12"/>
  <c r="T24" i="4"/>
  <c r="D43" i="10"/>
  <c r="D36" i="10"/>
  <c r="B55" i="12"/>
  <c r="F44" i="8"/>
  <c r="D49" i="10"/>
  <c r="D66" i="8"/>
  <c r="B45" i="14"/>
  <c r="T24" i="2"/>
  <c r="B45" i="12"/>
  <c r="B60" i="12"/>
  <c r="B69" i="12"/>
  <c r="D46" i="8"/>
  <c r="F60" i="8"/>
  <c r="F15" i="8"/>
  <c r="D42" i="8"/>
  <c r="D45" i="10"/>
  <c r="Y19" i="7"/>
  <c r="F18" i="8"/>
  <c r="B72" i="14"/>
  <c r="D62" i="8"/>
  <c r="F57" i="8"/>
  <c r="B53" i="12"/>
  <c r="F30" i="8"/>
  <c r="B71" i="12"/>
  <c r="F33" i="8"/>
  <c r="B21" i="12"/>
  <c r="H68" i="14"/>
  <c r="B19" i="12"/>
  <c r="D13" i="8"/>
  <c r="B20" i="12"/>
  <c r="F34" i="8"/>
  <c r="D67" i="8"/>
  <c r="B34" i="12"/>
  <c r="F52" i="8"/>
  <c r="D53" i="8"/>
  <c r="D11" i="8"/>
  <c r="B26" i="12"/>
  <c r="D44" i="8"/>
  <c r="B11" i="12"/>
  <c r="D35" i="8"/>
  <c r="D72" i="8"/>
  <c r="B43" i="12"/>
  <c r="F24" i="8"/>
  <c r="D26" i="8"/>
  <c r="B18" i="14"/>
  <c r="F42" i="8"/>
  <c r="F28" i="8"/>
  <c r="X24" i="7"/>
  <c r="B51" i="12"/>
  <c r="B29" i="12"/>
  <c r="F12" i="8"/>
  <c r="F53" i="8"/>
  <c r="B59" i="14"/>
  <c r="B18" i="12"/>
  <c r="B37" i="12"/>
  <c r="H43" i="14"/>
  <c r="D17" i="8"/>
  <c r="B21" i="14"/>
  <c r="F14" i="8"/>
  <c r="F45" i="8"/>
  <c r="D54" i="10"/>
  <c r="D51" i="10"/>
  <c r="B34" i="14"/>
  <c r="F51" i="8"/>
  <c r="Y14" i="7"/>
  <c r="D53" i="10"/>
  <c r="B13" i="12"/>
  <c r="F31" i="8"/>
  <c r="F63" i="8"/>
  <c r="D41" i="10"/>
  <c r="B54" i="14"/>
  <c r="Y23" i="7"/>
  <c r="F55" i="8"/>
  <c r="D41" i="8"/>
  <c r="Y20" i="7"/>
  <c r="B22" i="12"/>
  <c r="D31" i="8"/>
  <c r="F35" i="8"/>
  <c r="F37" i="8"/>
  <c r="B61" i="12"/>
  <c r="D65" i="8"/>
  <c r="D61" i="8"/>
  <c r="D60" i="10"/>
  <c r="D58" i="10"/>
  <c r="Y22" i="7"/>
  <c r="D38" i="10"/>
  <c r="D66" i="10"/>
  <c r="F43" i="8"/>
  <c r="D55" i="8"/>
  <c r="B67" i="12"/>
  <c r="D49" i="8"/>
  <c r="X27" i="7"/>
  <c r="B52" i="14"/>
  <c r="D52" i="8"/>
  <c r="X19" i="7"/>
  <c r="D23" i="8"/>
  <c r="B57" i="14"/>
  <c r="X17" i="7"/>
  <c r="D57" i="8"/>
  <c r="D34" i="8"/>
  <c r="B41" i="12"/>
  <c r="D61" i="10"/>
  <c r="F21" i="8"/>
  <c r="D60" i="8"/>
  <c r="F50" i="8"/>
  <c r="F64" i="8"/>
  <c r="B63" i="12"/>
  <c r="D44" i="10"/>
  <c r="D27" i="8"/>
  <c r="D69" i="10"/>
  <c r="F29" i="8"/>
  <c r="Y18" i="7"/>
  <c r="F13" i="8"/>
  <c r="D48" i="10"/>
  <c r="D62" i="10"/>
  <c r="B27" i="14"/>
  <c r="B50" i="14"/>
  <c r="F27" i="8"/>
  <c r="D30" i="8"/>
  <c r="F40" i="8"/>
  <c r="D40" i="8"/>
  <c r="D22" i="8"/>
  <c r="B42" i="14"/>
  <c r="F41" i="8"/>
  <c r="B27" i="12"/>
  <c r="D67" i="10"/>
  <c r="B39" i="12"/>
  <c r="D37" i="8"/>
  <c r="D63" i="10"/>
  <c r="B37" i="14"/>
  <c r="B71" i="14"/>
  <c r="D36" i="8"/>
  <c r="F22" i="8"/>
  <c r="B12" i="12"/>
  <c r="D56" i="8"/>
  <c r="D50" i="10"/>
  <c r="B32" i="14"/>
  <c r="Y26" i="7"/>
  <c r="H38" i="14"/>
  <c r="F23" i="8"/>
  <c r="D12" i="8"/>
  <c r="D47" i="10"/>
  <c r="B11" i="14"/>
  <c r="B39" i="14"/>
  <c r="D64" i="10"/>
  <c r="B57" i="12"/>
  <c r="F54" i="8"/>
  <c r="B24" i="12"/>
  <c r="B43" i="14"/>
  <c r="D55" i="10"/>
  <c r="D39" i="10"/>
  <c r="B58" i="14"/>
  <c r="B59" i="12"/>
  <c r="D52" i="10"/>
  <c r="B35" i="12"/>
  <c r="F70" i="8"/>
  <c r="B49" i="12"/>
  <c r="F19" i="8"/>
  <c r="X23" i="7"/>
  <c r="X26" i="7"/>
  <c r="B16" i="14"/>
  <c r="F32" i="8"/>
  <c r="B14" i="12"/>
  <c r="F17" i="8"/>
  <c r="D47" i="8"/>
  <c r="B50" i="12"/>
  <c r="F11" i="8"/>
  <c r="B61" i="14"/>
  <c r="F20" i="8"/>
  <c r="B49" i="14"/>
  <c r="F25" i="8"/>
  <c r="B30" i="12"/>
  <c r="D35" i="10"/>
  <c r="D46" i="10"/>
  <c r="B70" i="12"/>
  <c r="D21" i="8"/>
  <c r="B40" i="14"/>
  <c r="D43" i="8"/>
  <c r="B44" i="12"/>
  <c r="B72" i="12"/>
  <c r="F58" i="8"/>
  <c r="U8" i="16"/>
  <c r="T44" i="16"/>
  <c r="T14" i="16"/>
  <c r="U44" i="16"/>
  <c r="U56" i="16"/>
  <c r="T21" i="16"/>
  <c r="U60" i="16"/>
  <c r="U70" i="16"/>
  <c r="T22" i="16"/>
  <c r="U28" i="16"/>
  <c r="U45" i="16"/>
  <c r="U65" i="16"/>
  <c r="T57" i="16"/>
  <c r="T45" i="16"/>
  <c r="T51" i="16"/>
  <c r="U43" i="16"/>
  <c r="U31" i="16"/>
  <c r="T31" i="16"/>
  <c r="U11" i="16"/>
  <c r="T59" i="16"/>
  <c r="F38" i="2"/>
  <c r="T69" i="16"/>
  <c r="U36" i="16"/>
  <c r="U57" i="16"/>
  <c r="U52" i="16"/>
  <c r="T8" i="16"/>
  <c r="T41" i="16"/>
  <c r="U58" i="16"/>
  <c r="U53" i="16"/>
  <c r="T16" i="16"/>
  <c r="T40" i="16"/>
  <c r="U13" i="16"/>
  <c r="U29" i="16"/>
  <c r="T39" i="16"/>
  <c r="T23" i="16"/>
  <c r="U17" i="16"/>
  <c r="T48" i="16"/>
  <c r="U71" i="16"/>
  <c r="U18" i="16"/>
  <c r="U54" i="16"/>
  <c r="T12" i="16"/>
  <c r="U55" i="16"/>
  <c r="T37" i="16"/>
  <c r="T3" i="16"/>
  <c r="T28" i="16"/>
  <c r="T42" i="16"/>
  <c r="U35" i="16"/>
  <c r="U68" i="16"/>
  <c r="U4" i="16"/>
  <c r="U22" i="16"/>
  <c r="F22" i="3"/>
  <c r="T7" i="16"/>
  <c r="T53" i="16"/>
  <c r="U69" i="16"/>
  <c r="U15" i="16"/>
  <c r="F35" i="5"/>
  <c r="U34" i="16"/>
  <c r="T6" i="16"/>
  <c r="T27" i="16"/>
  <c r="T10" i="16"/>
  <c r="U64" i="16"/>
  <c r="U37" i="16"/>
  <c r="T43" i="16"/>
  <c r="U63" i="16"/>
  <c r="T35" i="16"/>
  <c r="T55" i="16"/>
  <c r="U25" i="16"/>
  <c r="U7" i="16"/>
  <c r="U20" i="16"/>
  <c r="T20" i="16"/>
  <c r="T47" i="16"/>
  <c r="U33" i="16"/>
  <c r="U6" i="16"/>
  <c r="T66" i="16"/>
  <c r="T4" i="16"/>
  <c r="U49" i="16"/>
  <c r="T54" i="16"/>
  <c r="U14" i="16"/>
  <c r="U48" i="16"/>
  <c r="T11" i="16"/>
  <c r="U59" i="16"/>
  <c r="T18" i="16"/>
  <c r="T50" i="16"/>
  <c r="U42" i="16"/>
  <c r="U12" i="16"/>
  <c r="U62" i="16"/>
  <c r="F52" i="4"/>
  <c r="T63" i="16"/>
  <c r="U27" i="16"/>
  <c r="T65" i="16"/>
  <c r="T49" i="16"/>
  <c r="T62" i="16"/>
  <c r="U50" i="16"/>
  <c r="T30" i="16"/>
  <c r="U51" i="16"/>
  <c r="T61" i="16"/>
  <c r="U40" i="16"/>
  <c r="T5" i="16"/>
  <c r="U41" i="16"/>
  <c r="T13" i="16"/>
  <c r="T58" i="16"/>
  <c r="T38" i="16"/>
  <c r="U26" i="16"/>
  <c r="T52" i="16"/>
  <c r="T29" i="16"/>
  <c r="T26" i="16"/>
  <c r="U16" i="16"/>
  <c r="T24" i="16"/>
  <c r="U38" i="16"/>
  <c r="T34" i="16"/>
  <c r="U10" i="16"/>
  <c r="T9" i="16"/>
  <c r="T68" i="16"/>
  <c r="T32" i="16"/>
  <c r="T60" i="16"/>
  <c r="U30" i="16"/>
  <c r="U39" i="16"/>
  <c r="U9" i="16"/>
  <c r="H9" i="14"/>
  <c r="U3" i="16"/>
  <c r="U24" i="16"/>
  <c r="U46" i="16"/>
  <c r="T19" i="16"/>
  <c r="U61" i="16"/>
  <c r="T70" i="16"/>
  <c r="T67" i="16"/>
  <c r="U19" i="16"/>
  <c r="U67" i="16"/>
  <c r="T17" i="16"/>
  <c r="T46" i="16"/>
  <c r="U66" i="16"/>
  <c r="T56" i="16"/>
  <c r="T64" i="16"/>
  <c r="T33" i="16"/>
  <c r="U23" i="16"/>
  <c r="T15" i="16"/>
  <c r="U21" i="16"/>
  <c r="U32" i="16"/>
  <c r="T71" i="16"/>
  <c r="T25" i="16"/>
  <c r="U5" i="16"/>
  <c r="T36" i="16"/>
  <c r="U47" i="16"/>
  <c r="W71" i="16" l="1"/>
  <c r="V71" i="16"/>
  <c r="W64" i="16"/>
  <c r="V63" i="16"/>
  <c r="W56" i="16"/>
  <c r="V55" i="16"/>
  <c r="W48" i="16"/>
  <c r="V47" i="16"/>
  <c r="W41" i="16"/>
  <c r="V36" i="16"/>
  <c r="W30" i="16"/>
  <c r="V29" i="16"/>
  <c r="W22" i="16"/>
  <c r="W21" i="16"/>
  <c r="W20" i="16"/>
  <c r="V9" i="16"/>
  <c r="W8" i="16"/>
  <c r="V20" i="16"/>
  <c r="V8" i="16"/>
  <c r="W65" i="16"/>
  <c r="V64" i="16"/>
  <c r="W57" i="16"/>
  <c r="V56" i="16"/>
  <c r="W49" i="16"/>
  <c r="V48" i="16"/>
  <c r="V41" i="16"/>
  <c r="W31" i="16"/>
  <c r="V30" i="16"/>
  <c r="W23" i="16"/>
  <c r="V22" i="16"/>
  <c r="V21" i="16"/>
  <c r="W7" i="16"/>
  <c r="W70" i="16"/>
  <c r="V69" i="16"/>
  <c r="W62" i="16"/>
  <c r="V61" i="16"/>
  <c r="W54" i="16"/>
  <c r="V53" i="16"/>
  <c r="W46" i="16"/>
  <c r="V45" i="16"/>
  <c r="V25" i="16"/>
  <c r="V19" i="16"/>
  <c r="W11" i="16"/>
  <c r="W10" i="16"/>
  <c r="V5" i="16"/>
  <c r="V4" i="16"/>
  <c r="W59" i="16"/>
  <c r="W51" i="16"/>
  <c r="W32" i="16"/>
  <c r="V28" i="16"/>
  <c r="V17" i="16"/>
  <c r="V14" i="16"/>
  <c r="V70" i="16"/>
  <c r="W66" i="16"/>
  <c r="V62" i="16"/>
  <c r="W58" i="16"/>
  <c r="V54" i="16"/>
  <c r="W50" i="16"/>
  <c r="V46" i="16"/>
  <c r="W42" i="16"/>
  <c r="W39" i="16"/>
  <c r="W35" i="16"/>
  <c r="W26" i="16"/>
  <c r="W12" i="16"/>
  <c r="V11" i="16"/>
  <c r="V10" i="16"/>
  <c r="W9" i="16"/>
  <c r="V37" i="16"/>
  <c r="W24" i="16"/>
  <c r="W16" i="16"/>
  <c r="V66" i="16"/>
  <c r="W63" i="16"/>
  <c r="V58" i="16"/>
  <c r="W55" i="16"/>
  <c r="V50" i="16"/>
  <c r="W47" i="16"/>
  <c r="V42" i="16"/>
  <c r="V39" i="16"/>
  <c r="V35" i="16"/>
  <c r="W33" i="16"/>
  <c r="V31" i="16"/>
  <c r="W27" i="16"/>
  <c r="V26" i="16"/>
  <c r="V23" i="16"/>
  <c r="W13" i="16"/>
  <c r="V12" i="16"/>
  <c r="W40" i="16"/>
  <c r="W37" i="16"/>
  <c r="V33" i="16"/>
  <c r="W28" i="16"/>
  <c r="V27" i="16"/>
  <c r="W17" i="16"/>
  <c r="W14" i="16"/>
  <c r="V13" i="16"/>
  <c r="W67" i="16"/>
  <c r="V40" i="16"/>
  <c r="W18" i="16"/>
  <c r="W15" i="16"/>
  <c r="W43" i="16"/>
  <c r="W61" i="16"/>
  <c r="W52" i="16"/>
  <c r="V43" i="16"/>
  <c r="V38" i="16"/>
  <c r="W34" i="16"/>
  <c r="W6" i="16"/>
  <c r="V52" i="16"/>
  <c r="V34" i="16"/>
  <c r="V24" i="16"/>
  <c r="V6" i="16"/>
  <c r="W4" i="16"/>
  <c r="W68" i="16"/>
  <c r="V57" i="16"/>
  <c r="V32" i="16"/>
  <c r="V68" i="16"/>
  <c r="W44" i="16"/>
  <c r="V44" i="16"/>
  <c r="W69" i="16"/>
  <c r="W60" i="16"/>
  <c r="W25" i="16"/>
  <c r="W45" i="16"/>
  <c r="W36" i="16"/>
  <c r="V65" i="16"/>
  <c r="V18" i="16"/>
  <c r="V16" i="16"/>
  <c r="V59" i="16"/>
  <c r="W5" i="16"/>
  <c r="W53" i="16"/>
  <c r="V7" i="16"/>
  <c r="W19" i="16"/>
  <c r="V51" i="16"/>
  <c r="V60" i="16"/>
  <c r="W29" i="16"/>
  <c r="V15" i="16"/>
  <c r="W38" i="16"/>
  <c r="V49" i="16"/>
  <c r="W3" i="16"/>
  <c r="V67" i="16"/>
  <c r="V3" i="16"/>
  <c r="D28" i="10"/>
  <c r="D12" i="10"/>
  <c r="D20" i="10"/>
  <c r="D23" i="10"/>
  <c r="H13" i="14"/>
  <c r="D21" i="10"/>
  <c r="D29" i="10"/>
  <c r="D17" i="10"/>
  <c r="D32" i="10"/>
  <c r="D14" i="10"/>
  <c r="D81" i="10"/>
  <c r="H77" i="14"/>
  <c r="H21" i="14"/>
  <c r="D26" i="10"/>
  <c r="D19" i="10"/>
  <c r="D27" i="10"/>
  <c r="D73" i="10"/>
  <c r="N78" i="16"/>
  <c r="N1" i="16" s="1"/>
  <c r="Q22" i="5"/>
  <c r="H16" i="14"/>
  <c r="H89" i="14"/>
  <c r="D82" i="10"/>
  <c r="H88" i="14"/>
  <c r="D83" i="10"/>
  <c r="H87" i="14"/>
  <c r="D92" i="10"/>
  <c r="H33" i="14"/>
  <c r="H11" i="14"/>
  <c r="H79" i="14"/>
  <c r="H29" i="14"/>
  <c r="D39" i="11"/>
  <c r="H75" i="14"/>
  <c r="D74" i="10"/>
  <c r="H30" i="14"/>
  <c r="D24" i="11"/>
  <c r="D76" i="10"/>
  <c r="Q25" i="4"/>
  <c r="D22" i="11"/>
  <c r="D30" i="11"/>
  <c r="D21" i="11"/>
  <c r="H19" i="14"/>
  <c r="D15" i="11"/>
  <c r="D29" i="11"/>
  <c r="H96" i="14"/>
  <c r="H83" i="14"/>
  <c r="H73" i="14"/>
  <c r="H78" i="14"/>
  <c r="D84" i="10"/>
  <c r="H86" i="14"/>
  <c r="H17" i="14"/>
  <c r="H15" i="14"/>
  <c r="D38" i="11"/>
  <c r="D23" i="11"/>
  <c r="D14" i="11"/>
  <c r="D37" i="11"/>
  <c r="H95" i="14"/>
  <c r="H82" i="14"/>
  <c r="D78" i="11"/>
  <c r="D40" i="11"/>
  <c r="H74" i="14"/>
  <c r="H23" i="14"/>
  <c r="H28" i="14"/>
  <c r="H26" i="14"/>
  <c r="H14" i="14"/>
  <c r="D32" i="11"/>
  <c r="H91" i="14"/>
  <c r="H81" i="14"/>
  <c r="D84" i="11"/>
  <c r="D31" i="11"/>
  <c r="D13" i="11"/>
  <c r="H18" i="14"/>
  <c r="H20" i="14"/>
  <c r="H98" i="14"/>
  <c r="H31" i="14"/>
  <c r="H24" i="14"/>
  <c r="H27" i="14"/>
  <c r="H12" i="14"/>
  <c r="D16" i="11"/>
  <c r="H90" i="14"/>
  <c r="D94" i="11"/>
  <c r="D75" i="10"/>
  <c r="H93" i="14"/>
  <c r="H85" i="14"/>
  <c r="H76" i="14"/>
  <c r="H92" i="14"/>
  <c r="H84" i="14"/>
  <c r="H97" i="14"/>
  <c r="Q20" i="5"/>
  <c r="J96" i="4"/>
  <c r="Q22" i="4"/>
  <c r="J93" i="4"/>
  <c r="J88" i="4"/>
  <c r="J92" i="4"/>
  <c r="Q17" i="3"/>
  <c r="J74" i="2"/>
  <c r="J65" i="2"/>
  <c r="J63" i="2"/>
  <c r="J73" i="2"/>
  <c r="J61" i="2"/>
  <c r="J54" i="2"/>
  <c r="J67" i="2"/>
  <c r="J52" i="2"/>
  <c r="J76" i="2"/>
  <c r="J70" i="2"/>
  <c r="J47" i="2"/>
  <c r="J82" i="2"/>
  <c r="J68" i="2"/>
  <c r="J45" i="2"/>
  <c r="Q24" i="2"/>
  <c r="BZ10" i="8"/>
  <c r="BJ10" i="8"/>
  <c r="AT10" i="8"/>
  <c r="AD10" i="8"/>
  <c r="N10" i="8"/>
  <c r="EV10" i="8"/>
  <c r="EM10" i="8"/>
  <c r="ED10" i="8"/>
  <c r="DT10" i="8"/>
  <c r="DK10" i="8"/>
  <c r="DB10" i="8"/>
  <c r="CS10" i="8"/>
  <c r="CJ10" i="8"/>
  <c r="DW10" i="11"/>
  <c r="CQ10" i="11"/>
  <c r="D76" i="11"/>
  <c r="D92" i="11"/>
  <c r="D11" i="10"/>
  <c r="D79" i="10"/>
  <c r="D87" i="10"/>
  <c r="D95" i="10"/>
  <c r="BM9" i="12"/>
  <c r="BC9" i="12"/>
  <c r="AQ9" i="12"/>
  <c r="AG9" i="12"/>
  <c r="W9" i="12"/>
  <c r="K9" i="12"/>
  <c r="BX10" i="8"/>
  <c r="BH10" i="8"/>
  <c r="AR10" i="8"/>
  <c r="AB10" i="8"/>
  <c r="L10" i="8"/>
  <c r="BW10" i="11"/>
  <c r="BM10" i="11"/>
  <c r="BC10" i="11"/>
  <c r="AQ10" i="11"/>
  <c r="AG10" i="11"/>
  <c r="W10" i="11"/>
  <c r="L10" i="11"/>
  <c r="EV10" i="11"/>
  <c r="DP10" i="11"/>
  <c r="CJ10" i="11"/>
  <c r="D77" i="11"/>
  <c r="D93" i="11"/>
  <c r="D80" i="10"/>
  <c r="D88" i="10"/>
  <c r="D96" i="10"/>
  <c r="BL9" i="12"/>
  <c r="BB9" i="12"/>
  <c r="AP9" i="12"/>
  <c r="AF9" i="12"/>
  <c r="V9" i="12"/>
  <c r="J9" i="12"/>
  <c r="EU10" i="11"/>
  <c r="DO10" i="11"/>
  <c r="CI10" i="11"/>
  <c r="D89" i="10"/>
  <c r="D97" i="10"/>
  <c r="BK9" i="12"/>
  <c r="AY9" i="12"/>
  <c r="AO9" i="12"/>
  <c r="AE9" i="12"/>
  <c r="S9" i="12"/>
  <c r="I9" i="12"/>
  <c r="BT10" i="8"/>
  <c r="BD10" i="8"/>
  <c r="AN10" i="8"/>
  <c r="X10" i="8"/>
  <c r="H10" i="8"/>
  <c r="EP10" i="11"/>
  <c r="DJ10" i="11"/>
  <c r="CD10" i="11"/>
  <c r="D79" i="11"/>
  <c r="D95" i="11"/>
  <c r="D90" i="10"/>
  <c r="D98" i="10"/>
  <c r="BJ9" i="12"/>
  <c r="AX9" i="12"/>
  <c r="AN9" i="12"/>
  <c r="AD9" i="12"/>
  <c r="R9" i="12"/>
  <c r="H9" i="12"/>
  <c r="BR10" i="8"/>
  <c r="BB10" i="8"/>
  <c r="AL10" i="8"/>
  <c r="V10" i="8"/>
  <c r="D91" i="10"/>
  <c r="D99" i="10"/>
  <c r="BG9" i="12"/>
  <c r="AW9" i="12"/>
  <c r="AM9" i="12"/>
  <c r="AA9" i="12"/>
  <c r="Q9" i="12"/>
  <c r="G9" i="12"/>
  <c r="BP10" i="8"/>
  <c r="AZ10" i="8"/>
  <c r="AJ10" i="8"/>
  <c r="T10" i="8"/>
  <c r="EF10" i="11"/>
  <c r="CZ10" i="11"/>
  <c r="D85" i="11"/>
  <c r="BO10" i="8"/>
  <c r="AY10" i="8"/>
  <c r="AI10" i="8"/>
  <c r="S10" i="8"/>
  <c r="EX10" i="8"/>
  <c r="EO10" i="8"/>
  <c r="EF10" i="8"/>
  <c r="DW10" i="8"/>
  <c r="DN10" i="8"/>
  <c r="DD10" i="8"/>
  <c r="CU10" i="8"/>
  <c r="CL10" i="8"/>
  <c r="BP10" i="11"/>
  <c r="BF10" i="11"/>
  <c r="AV10" i="11"/>
  <c r="AJ10" i="11"/>
  <c r="Z10" i="11"/>
  <c r="P10" i="11"/>
  <c r="G10" i="11"/>
  <c r="EE10" i="11"/>
  <c r="CY10" i="11"/>
  <c r="D86" i="11"/>
  <c r="D77" i="10"/>
  <c r="D85" i="10"/>
  <c r="D93" i="10"/>
  <c r="BO9" i="12"/>
  <c r="BE9" i="12"/>
  <c r="AU9" i="12"/>
  <c r="AI9" i="12"/>
  <c r="Y9" i="12"/>
  <c r="O9" i="12"/>
  <c r="CB10" i="8"/>
  <c r="BL10" i="8"/>
  <c r="AV10" i="8"/>
  <c r="AF10" i="8"/>
  <c r="P10" i="8"/>
  <c r="EW10" i="8"/>
  <c r="EN10" i="8"/>
  <c r="EE10" i="8"/>
  <c r="DV10" i="8"/>
  <c r="DL10" i="8"/>
  <c r="DC10" i="8"/>
  <c r="CT10" i="8"/>
  <c r="CK10" i="8"/>
  <c r="CA10" i="11"/>
  <c r="BO10" i="11"/>
  <c r="BE10" i="11"/>
  <c r="AU10" i="11"/>
  <c r="AI10" i="11"/>
  <c r="Y10" i="11"/>
  <c r="O10" i="11"/>
  <c r="F10" i="11"/>
  <c r="DZ10" i="11"/>
  <c r="CT10" i="11"/>
  <c r="Q5" i="1"/>
  <c r="D87" i="11"/>
  <c r="D78" i="10"/>
  <c r="D86" i="10"/>
  <c r="BN9" i="12"/>
  <c r="BD9" i="12"/>
  <c r="AT9" i="12"/>
  <c r="AH9" i="12"/>
  <c r="X9" i="12"/>
  <c r="N9" i="12"/>
  <c r="F8" i="2"/>
  <c r="F65" i="2"/>
  <c r="F17" i="2"/>
  <c r="F71" i="2"/>
  <c r="F51" i="2"/>
  <c r="F49" i="2"/>
  <c r="F3" i="2"/>
  <c r="F8" i="4"/>
  <c r="F59" i="2"/>
  <c r="F43" i="2"/>
  <c r="F10" i="2"/>
  <c r="F43" i="3"/>
  <c r="F30" i="3"/>
  <c r="F83" i="4"/>
  <c r="F79" i="4"/>
  <c r="F75" i="4"/>
  <c r="F71" i="4"/>
  <c r="F67" i="4"/>
  <c r="F63" i="4"/>
  <c r="F59" i="4"/>
  <c r="F4" i="4"/>
  <c r="F51" i="3"/>
  <c r="F33" i="3"/>
  <c r="F25" i="3"/>
  <c r="F16" i="5"/>
  <c r="F11" i="5"/>
  <c r="F6" i="5"/>
  <c r="F55" i="2"/>
  <c r="F11" i="2"/>
  <c r="F6" i="2"/>
  <c r="F46" i="3"/>
  <c r="F36" i="3"/>
  <c r="F28" i="3"/>
  <c r="F15" i="4"/>
  <c r="F11" i="4"/>
  <c r="F9" i="4"/>
  <c r="F66" i="5"/>
  <c r="F62" i="5"/>
  <c r="F58" i="5"/>
  <c r="F54" i="5"/>
  <c r="F50" i="5"/>
  <c r="F46" i="5"/>
  <c r="F42" i="5"/>
  <c r="F67" i="2"/>
  <c r="F61" i="2"/>
  <c r="F45" i="2"/>
  <c r="F14" i="2"/>
  <c r="F54" i="3"/>
  <c r="F42" i="3"/>
  <c r="F31" i="3"/>
  <c r="F38" i="5"/>
  <c r="F50" i="3"/>
  <c r="F34" i="3"/>
  <c r="F26" i="3"/>
  <c r="F85" i="4"/>
  <c r="F81" i="4"/>
  <c r="F77" i="4"/>
  <c r="F73" i="4"/>
  <c r="F69" i="4"/>
  <c r="F65" i="4"/>
  <c r="F61" i="4"/>
  <c r="F57" i="4"/>
  <c r="F7" i="5"/>
  <c r="F3" i="5"/>
  <c r="F69" i="2"/>
  <c r="F57" i="2"/>
  <c r="F45" i="3"/>
  <c r="F40" i="3"/>
  <c r="F29" i="3"/>
  <c r="F12" i="4"/>
  <c r="F14" i="5"/>
  <c r="F12" i="5"/>
  <c r="F63" i="2"/>
  <c r="F47" i="2"/>
  <c r="F41" i="2"/>
  <c r="F16" i="2"/>
  <c r="F9" i="2"/>
  <c r="F53" i="3"/>
  <c r="F32" i="3"/>
  <c r="F68" i="5"/>
  <c r="F64" i="5"/>
  <c r="F60" i="5"/>
  <c r="F56" i="5"/>
  <c r="F52" i="5"/>
  <c r="F48" i="5"/>
  <c r="F44" i="5"/>
  <c r="F40" i="5"/>
  <c r="F15" i="5"/>
  <c r="F5" i="5"/>
  <c r="F53" i="2"/>
  <c r="F48" i="3"/>
  <c r="F39" i="3"/>
  <c r="F35" i="3"/>
  <c r="F27" i="3"/>
  <c r="F21" i="4"/>
  <c r="K21" i="4" s="1"/>
  <c r="Q10" i="4" s="1"/>
  <c r="F15" i="2"/>
  <c r="F5" i="2"/>
  <c r="F49" i="3"/>
  <c r="F41" i="3"/>
  <c r="F37" i="3"/>
  <c r="F84" i="4"/>
  <c r="F82" i="4"/>
  <c r="F80" i="4"/>
  <c r="F78" i="4"/>
  <c r="F76" i="4"/>
  <c r="F74" i="4"/>
  <c r="F72" i="4"/>
  <c r="F70" i="4"/>
  <c r="F68" i="4"/>
  <c r="F66" i="4"/>
  <c r="F64" i="4"/>
  <c r="F62" i="4"/>
  <c r="F60" i="4"/>
  <c r="F58" i="4"/>
  <c r="F56" i="4"/>
  <c r="F17" i="4"/>
  <c r="F14" i="4"/>
  <c r="F6" i="4"/>
  <c r="F3" i="4"/>
  <c r="F10" i="5"/>
  <c r="Z25" i="7"/>
  <c r="Z17" i="7"/>
  <c r="Z24" i="7"/>
  <c r="Z20" i="7"/>
  <c r="F21" i="2"/>
  <c r="Z23" i="7"/>
  <c r="F55" i="4"/>
  <c r="F16" i="4"/>
  <c r="F13" i="4"/>
  <c r="F8" i="5"/>
  <c r="Z26" i="7"/>
  <c r="F12" i="2"/>
  <c r="F4" i="2"/>
  <c r="F55" i="3"/>
  <c r="F47" i="3"/>
  <c r="F38" i="3"/>
  <c r="F5" i="4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17" i="5"/>
  <c r="F13" i="5"/>
  <c r="F4" i="5"/>
  <c r="F70" i="2"/>
  <c r="F68" i="2"/>
  <c r="F66" i="2"/>
  <c r="F64" i="2"/>
  <c r="F62" i="2"/>
  <c r="F60" i="2"/>
  <c r="F58" i="2"/>
  <c r="F56" i="2"/>
  <c r="F54" i="2"/>
  <c r="F52" i="2"/>
  <c r="F50" i="2"/>
  <c r="F48" i="2"/>
  <c r="F46" i="2"/>
  <c r="F44" i="2"/>
  <c r="F42" i="2"/>
  <c r="F13" i="2"/>
  <c r="F52" i="3"/>
  <c r="F44" i="3"/>
  <c r="F10" i="4"/>
  <c r="F9" i="5"/>
  <c r="Z22" i="7"/>
  <c r="Z18" i="7"/>
  <c r="Z21" i="7"/>
  <c r="Z27" i="7"/>
  <c r="Z19" i="7"/>
  <c r="D9" i="8" a="1"/>
  <c r="D9" i="8" s="1"/>
  <c r="G102" i="8" a="1"/>
  <c r="F101" i="12" a="1"/>
  <c r="B91" i="13" a="1"/>
  <c r="H94" i="14"/>
  <c r="H101" i="14" a="1"/>
  <c r="Q22" i="2"/>
  <c r="J78" i="2"/>
  <c r="J62" i="2"/>
  <c r="J55" i="2"/>
  <c r="J46" i="2"/>
  <c r="J71" i="5"/>
  <c r="J67" i="5"/>
  <c r="J63" i="5"/>
  <c r="J59" i="5"/>
  <c r="J55" i="5"/>
  <c r="J51" i="5"/>
  <c r="J47" i="5"/>
  <c r="J43" i="5"/>
  <c r="J72" i="5"/>
  <c r="J76" i="5"/>
  <c r="J69" i="5"/>
  <c r="J73" i="5"/>
  <c r="J77" i="5"/>
  <c r="J38" i="5"/>
  <c r="J40" i="5"/>
  <c r="J42" i="5"/>
  <c r="J44" i="5"/>
  <c r="J46" i="5"/>
  <c r="J48" i="5"/>
  <c r="J50" i="5"/>
  <c r="J52" i="5"/>
  <c r="J54" i="5"/>
  <c r="J56" i="5"/>
  <c r="J58" i="5"/>
  <c r="J60" i="5"/>
  <c r="J62" i="5"/>
  <c r="J64" i="5"/>
  <c r="J66" i="5"/>
  <c r="J68" i="5"/>
  <c r="J77" i="2"/>
  <c r="J58" i="2"/>
  <c r="J51" i="2"/>
  <c r="J42" i="2"/>
  <c r="J85" i="4"/>
  <c r="J81" i="4"/>
  <c r="J77" i="4"/>
  <c r="J73" i="4"/>
  <c r="J69" i="4"/>
  <c r="J65" i="4"/>
  <c r="J61" i="4"/>
  <c r="J57" i="4"/>
  <c r="J75" i="5"/>
  <c r="J70" i="5"/>
  <c r="J81" i="2"/>
  <c r="J72" i="2"/>
  <c r="J69" i="2"/>
  <c r="J64" i="2"/>
  <c r="J57" i="2"/>
  <c r="J48" i="2"/>
  <c r="J89" i="4"/>
  <c r="J75" i="2"/>
  <c r="J79" i="2"/>
  <c r="J79" i="5"/>
  <c r="J74" i="5"/>
  <c r="J65" i="5"/>
  <c r="J61" i="5"/>
  <c r="J57" i="5"/>
  <c r="J53" i="5"/>
  <c r="J49" i="5"/>
  <c r="J45" i="5"/>
  <c r="J41" i="5"/>
  <c r="J80" i="2"/>
  <c r="J71" i="2"/>
  <c r="J66" i="2"/>
  <c r="J60" i="2"/>
  <c r="J53" i="2"/>
  <c r="J44" i="2"/>
  <c r="J59" i="2"/>
  <c r="J50" i="2"/>
  <c r="J43" i="2"/>
  <c r="J83" i="4"/>
  <c r="J79" i="4"/>
  <c r="J75" i="4"/>
  <c r="J71" i="4"/>
  <c r="J67" i="4"/>
  <c r="J63" i="4"/>
  <c r="J59" i="4"/>
  <c r="J78" i="5"/>
  <c r="J56" i="2"/>
  <c r="J49" i="2"/>
  <c r="J86" i="4"/>
  <c r="J90" i="4"/>
  <c r="J94" i="4"/>
  <c r="J56" i="4"/>
  <c r="J58" i="4"/>
  <c r="J60" i="4"/>
  <c r="J62" i="4"/>
  <c r="J64" i="4"/>
  <c r="J66" i="4"/>
  <c r="J68" i="4"/>
  <c r="J70" i="4"/>
  <c r="J72" i="4"/>
  <c r="J74" i="4"/>
  <c r="J76" i="4"/>
  <c r="J78" i="4"/>
  <c r="J80" i="4"/>
  <c r="J82" i="4"/>
  <c r="J84" i="4"/>
  <c r="J87" i="4"/>
  <c r="J91" i="4"/>
  <c r="J95" i="4"/>
  <c r="Q19" i="3"/>
  <c r="EO10" i="11"/>
  <c r="DY10" i="11"/>
  <c r="DI10" i="11"/>
  <c r="CS10" i="11"/>
  <c r="CC10" i="11"/>
  <c r="BZ10" i="12"/>
  <c r="BC10" i="12"/>
  <c r="AF10" i="12"/>
  <c r="N10" i="12"/>
  <c r="BR10" i="14"/>
  <c r="AZ10" i="14"/>
  <c r="AC10" i="14"/>
  <c r="AY224" i="13"/>
  <c r="AG224" i="13"/>
  <c r="J224" i="13"/>
  <c r="CA10" i="8"/>
  <c r="BS10" i="8"/>
  <c r="BK10" i="8"/>
  <c r="BC10" i="8"/>
  <c r="AU10" i="8"/>
  <c r="AM10" i="8"/>
  <c r="AE10" i="8"/>
  <c r="W10" i="8"/>
  <c r="O10" i="8"/>
  <c r="FA10" i="8"/>
  <c r="ES10" i="8"/>
  <c r="EK10" i="8"/>
  <c r="EC10" i="8"/>
  <c r="DU10" i="8"/>
  <c r="DM10" i="8"/>
  <c r="DE10" i="8"/>
  <c r="CW10" i="8"/>
  <c r="CO10" i="8"/>
  <c r="F186" i="8"/>
  <c r="F178" i="8"/>
  <c r="F170" i="8"/>
  <c r="F162" i="8"/>
  <c r="F154" i="8"/>
  <c r="F146" i="8"/>
  <c r="F138" i="8"/>
  <c r="F130" i="8"/>
  <c r="F122" i="8"/>
  <c r="F114" i="8"/>
  <c r="F106" i="8"/>
  <c r="D146" i="10"/>
  <c r="D144" i="10"/>
  <c r="D142" i="10"/>
  <c r="D140" i="10"/>
  <c r="D138" i="10"/>
  <c r="D136" i="10"/>
  <c r="D134" i="10"/>
  <c r="D132" i="10"/>
  <c r="D130" i="10"/>
  <c r="D128" i="10"/>
  <c r="D126" i="10"/>
  <c r="D124" i="10"/>
  <c r="D122" i="10"/>
  <c r="D120" i="10"/>
  <c r="D118" i="10"/>
  <c r="D116" i="10"/>
  <c r="D114" i="10"/>
  <c r="D112" i="10"/>
  <c r="D110" i="10"/>
  <c r="D108" i="10"/>
  <c r="D106" i="10"/>
  <c r="D104" i="10"/>
  <c r="D102" i="10"/>
  <c r="EN10" i="11"/>
  <c r="DX10" i="11"/>
  <c r="DH10" i="11"/>
  <c r="CR10" i="11"/>
  <c r="BT10" i="12"/>
  <c r="BB10" i="12"/>
  <c r="AE10" i="12"/>
  <c r="BQ10" i="14"/>
  <c r="AT10" i="14"/>
  <c r="AX224" i="13"/>
  <c r="AA224" i="13"/>
  <c r="CF10" i="11"/>
  <c r="CN10" i="11"/>
  <c r="CV10" i="11"/>
  <c r="DD10" i="11"/>
  <c r="DL10" i="11"/>
  <c r="DT10" i="11"/>
  <c r="EB10" i="11"/>
  <c r="EJ10" i="11"/>
  <c r="ER10" i="11"/>
  <c r="CG10" i="11"/>
  <c r="CO10" i="11"/>
  <c r="CW10" i="11"/>
  <c r="DE10" i="11"/>
  <c r="DM10" i="11"/>
  <c r="DU10" i="11"/>
  <c r="EC10" i="11"/>
  <c r="EK10" i="11"/>
  <c r="ES10" i="11"/>
  <c r="CH10" i="11"/>
  <c r="CP10" i="11"/>
  <c r="CX10" i="11"/>
  <c r="DF10" i="11"/>
  <c r="DN10" i="11"/>
  <c r="DV10" i="11"/>
  <c r="ED10" i="11"/>
  <c r="EL10" i="11"/>
  <c r="ET10" i="11"/>
  <c r="CE10" i="11"/>
  <c r="CM10" i="11"/>
  <c r="CU10" i="11"/>
  <c r="DC10" i="11"/>
  <c r="DK10" i="11"/>
  <c r="DS10" i="11"/>
  <c r="EA10" i="11"/>
  <c r="EI10" i="11"/>
  <c r="EQ10" i="11"/>
  <c r="F224" i="13"/>
  <c r="N224" i="13"/>
  <c r="V224" i="13"/>
  <c r="AD224" i="13"/>
  <c r="AL224" i="13"/>
  <c r="AT224" i="13"/>
  <c r="BB224" i="13"/>
  <c r="BJ224" i="13"/>
  <c r="G224" i="13"/>
  <c r="O224" i="13"/>
  <c r="W224" i="13"/>
  <c r="AE224" i="13"/>
  <c r="AM224" i="13"/>
  <c r="AU224" i="13"/>
  <c r="BC224" i="13"/>
  <c r="BK224" i="13"/>
  <c r="H224" i="13"/>
  <c r="P224" i="13"/>
  <c r="X224" i="13"/>
  <c r="AF224" i="13"/>
  <c r="AN224" i="13"/>
  <c r="AV224" i="13"/>
  <c r="BD224" i="13"/>
  <c r="BL224" i="13"/>
  <c r="D224" i="13"/>
  <c r="L224" i="13"/>
  <c r="T224" i="13"/>
  <c r="AB224" i="13"/>
  <c r="AJ224" i="13"/>
  <c r="AR224" i="13"/>
  <c r="AZ224" i="13"/>
  <c r="BH224" i="13"/>
  <c r="E224" i="13"/>
  <c r="M224" i="13"/>
  <c r="U224" i="13"/>
  <c r="AC224" i="13"/>
  <c r="AK224" i="13"/>
  <c r="AS224" i="13"/>
  <c r="BA224" i="13"/>
  <c r="BI224" i="13"/>
  <c r="BY10" i="8"/>
  <c r="BQ10" i="8"/>
  <c r="BI10" i="8"/>
  <c r="BA10" i="8"/>
  <c r="AS10" i="8"/>
  <c r="AK10" i="8"/>
  <c r="AC10" i="8"/>
  <c r="U10" i="8"/>
  <c r="M10" i="8"/>
  <c r="EX10" i="11"/>
  <c r="EH10" i="11"/>
  <c r="DR10" i="11"/>
  <c r="DB10" i="11"/>
  <c r="CL10" i="11"/>
  <c r="K10" i="12"/>
  <c r="S10" i="12"/>
  <c r="AA10" i="12"/>
  <c r="AI10" i="12"/>
  <c r="AQ10" i="12"/>
  <c r="AY10" i="12"/>
  <c r="BG10" i="12"/>
  <c r="BO10" i="12"/>
  <c r="BW10" i="12"/>
  <c r="L10" i="12"/>
  <c r="T10" i="12"/>
  <c r="AB10" i="12"/>
  <c r="AJ10" i="12"/>
  <c r="AR10" i="12"/>
  <c r="AZ10" i="12"/>
  <c r="BH10" i="12"/>
  <c r="BP10" i="12"/>
  <c r="BX10" i="12"/>
  <c r="M10" i="12"/>
  <c r="U10" i="12"/>
  <c r="AC10" i="12"/>
  <c r="AK10" i="12"/>
  <c r="AS10" i="12"/>
  <c r="BA10" i="12"/>
  <c r="BI10" i="12"/>
  <c r="BQ10" i="12"/>
  <c r="BY10" i="12"/>
  <c r="I10" i="12"/>
  <c r="Q10" i="12"/>
  <c r="Y10" i="12"/>
  <c r="AG10" i="12"/>
  <c r="AO10" i="12"/>
  <c r="AW10" i="12"/>
  <c r="BE10" i="12"/>
  <c r="BM10" i="12"/>
  <c r="BU10" i="12"/>
  <c r="CC10" i="12"/>
  <c r="J10" i="12"/>
  <c r="R10" i="12"/>
  <c r="Z10" i="12"/>
  <c r="AH10" i="12"/>
  <c r="AP10" i="12"/>
  <c r="AX10" i="12"/>
  <c r="BF10" i="12"/>
  <c r="BN10" i="12"/>
  <c r="BV10" i="12"/>
  <c r="I10" i="14"/>
  <c r="Q10" i="14"/>
  <c r="Y10" i="14"/>
  <c r="AG10" i="14"/>
  <c r="AO10" i="14"/>
  <c r="AW10" i="14"/>
  <c r="BE10" i="14"/>
  <c r="BM10" i="14"/>
  <c r="BU10" i="14"/>
  <c r="CC10" i="14"/>
  <c r="J10" i="14"/>
  <c r="R10" i="14"/>
  <c r="Z10" i="14"/>
  <c r="AH10" i="14"/>
  <c r="AP10" i="14"/>
  <c r="AX10" i="14"/>
  <c r="BF10" i="14"/>
  <c r="BN10" i="14"/>
  <c r="BV10" i="14"/>
  <c r="CD10" i="14"/>
  <c r="K10" i="14"/>
  <c r="S10" i="14"/>
  <c r="AA10" i="14"/>
  <c r="AI10" i="14"/>
  <c r="AQ10" i="14"/>
  <c r="AY10" i="14"/>
  <c r="BG10" i="14"/>
  <c r="BO10" i="14"/>
  <c r="BW10" i="14"/>
  <c r="CE10" i="14"/>
  <c r="O10" i="14"/>
  <c r="W10" i="14"/>
  <c r="AE10" i="14"/>
  <c r="AM10" i="14"/>
  <c r="AU10" i="14"/>
  <c r="BC10" i="14"/>
  <c r="BK10" i="14"/>
  <c r="BS10" i="14"/>
  <c r="CA10" i="14"/>
  <c r="P10" i="14"/>
  <c r="X10" i="14"/>
  <c r="AF10" i="14"/>
  <c r="AN10" i="14"/>
  <c r="AV10" i="14"/>
  <c r="BD10" i="14"/>
  <c r="BL10" i="14"/>
  <c r="BT10" i="14"/>
  <c r="CB10" i="14"/>
  <c r="AQ224" i="13"/>
  <c r="Y224" i="13"/>
  <c r="EW10" i="11"/>
  <c r="EG10" i="11"/>
  <c r="DQ10" i="11"/>
  <c r="DA10" i="11"/>
  <c r="CK10" i="11"/>
  <c r="BL10" i="12"/>
  <c r="AT10" i="12"/>
  <c r="W10" i="12"/>
  <c r="BI10" i="14"/>
  <c r="AL10" i="14"/>
  <c r="T10" i="14"/>
  <c r="BM224" i="13"/>
  <c r="AP224" i="13"/>
  <c r="S224" i="13"/>
  <c r="D105" i="10"/>
  <c r="CD10" i="8"/>
  <c r="BV10" i="8"/>
  <c r="BN10" i="8"/>
  <c r="BF10" i="8"/>
  <c r="AX10" i="8"/>
  <c r="AP10" i="8"/>
  <c r="AH10" i="8"/>
  <c r="Z10" i="8"/>
  <c r="R10" i="8"/>
  <c r="J10" i="8"/>
  <c r="CC10" i="8"/>
  <c r="BU10" i="8"/>
  <c r="BM10" i="8"/>
  <c r="BE10" i="8"/>
  <c r="AW10" i="8"/>
  <c r="AO10" i="8"/>
  <c r="AG10" i="8"/>
  <c r="Y10" i="8"/>
  <c r="Q10" i="8"/>
  <c r="F188" i="8"/>
  <c r="F180" i="8"/>
  <c r="F172" i="8"/>
  <c r="F164" i="8"/>
  <c r="F156" i="8"/>
  <c r="F148" i="8"/>
  <c r="F140" i="8"/>
  <c r="F132" i="8"/>
  <c r="F124" i="8"/>
  <c r="F116" i="8"/>
  <c r="D104" i="11"/>
  <c r="D112" i="11"/>
  <c r="D120" i="11"/>
  <c r="D128" i="11"/>
  <c r="D136" i="11"/>
  <c r="D144" i="11"/>
  <c r="D152" i="11"/>
  <c r="D160" i="11"/>
  <c r="D168" i="11"/>
  <c r="D176" i="11"/>
  <c r="D184" i="11"/>
  <c r="D75" i="11"/>
  <c r="D83" i="11"/>
  <c r="D91" i="11"/>
  <c r="D99" i="11"/>
  <c r="BP9" i="12"/>
  <c r="BH9" i="12"/>
  <c r="AZ9" i="12"/>
  <c r="AR9" i="12"/>
  <c r="AJ9" i="12"/>
  <c r="AB9" i="12"/>
  <c r="T9" i="12"/>
  <c r="L9" i="12"/>
  <c r="G100" i="12" s="1" a="1"/>
  <c r="BL149" i="13"/>
  <c r="BL133" i="13"/>
  <c r="BL117" i="13"/>
  <c r="BL99" i="13"/>
  <c r="BD138" i="13"/>
  <c r="BB136" i="13"/>
  <c r="BB104" i="13"/>
  <c r="AK113" i="13"/>
  <c r="J95" i="13"/>
  <c r="J103" i="13"/>
  <c r="J111" i="13"/>
  <c r="J119" i="13"/>
  <c r="J127" i="13"/>
  <c r="J135" i="13"/>
  <c r="J143" i="13"/>
  <c r="J151" i="13"/>
  <c r="J96" i="13"/>
  <c r="J104" i="13"/>
  <c r="J112" i="13"/>
  <c r="J120" i="13"/>
  <c r="J128" i="13"/>
  <c r="J136" i="13"/>
  <c r="J144" i="13"/>
  <c r="J152" i="13"/>
  <c r="J97" i="13"/>
  <c r="J105" i="13"/>
  <c r="J113" i="13"/>
  <c r="J121" i="13"/>
  <c r="J129" i="13"/>
  <c r="J137" i="13"/>
  <c r="J145" i="13"/>
  <c r="J92" i="13"/>
  <c r="J106" i="13"/>
  <c r="J117" i="13"/>
  <c r="J131" i="13"/>
  <c r="J142" i="13"/>
  <c r="J93" i="13"/>
  <c r="J107" i="13"/>
  <c r="J118" i="13"/>
  <c r="J132" i="13"/>
  <c r="J146" i="13"/>
  <c r="J94" i="13"/>
  <c r="J108" i="13"/>
  <c r="J122" i="13"/>
  <c r="J133" i="13"/>
  <c r="J147" i="13"/>
  <c r="J100" i="13"/>
  <c r="J123" i="13"/>
  <c r="J140" i="13"/>
  <c r="J101" i="13"/>
  <c r="J124" i="13"/>
  <c r="J141" i="13"/>
  <c r="J102" i="13"/>
  <c r="J125" i="13"/>
  <c r="J148" i="13"/>
  <c r="J109" i="13"/>
  <c r="J126" i="13"/>
  <c r="J149" i="13"/>
  <c r="J91" i="13"/>
  <c r="J114" i="13"/>
  <c r="J134" i="13"/>
  <c r="J99" i="13"/>
  <c r="J116" i="13"/>
  <c r="J139" i="13"/>
  <c r="BB130" i="13"/>
  <c r="BB98" i="13"/>
  <c r="AK101" i="13"/>
  <c r="BL147" i="13"/>
  <c r="BL131" i="13"/>
  <c r="BL115" i="13"/>
  <c r="BB128" i="13"/>
  <c r="BA94" i="13"/>
  <c r="BA102" i="13"/>
  <c r="BA95" i="13"/>
  <c r="BA103" i="13"/>
  <c r="BA96" i="13"/>
  <c r="BA97" i="13"/>
  <c r="BA107" i="13"/>
  <c r="BA115" i="13"/>
  <c r="BA123" i="13"/>
  <c r="BA131" i="13"/>
  <c r="BA139" i="13"/>
  <c r="BA147" i="13"/>
  <c r="BA98" i="13"/>
  <c r="BA108" i="13"/>
  <c r="BA116" i="13"/>
  <c r="BA124" i="13"/>
  <c r="BA132" i="13"/>
  <c r="BA140" i="13"/>
  <c r="BA148" i="13"/>
  <c r="BA99" i="13"/>
  <c r="BA109" i="13"/>
  <c r="BA117" i="13"/>
  <c r="BA125" i="13"/>
  <c r="BA133" i="13"/>
  <c r="BA141" i="13"/>
  <c r="BA149" i="13"/>
  <c r="BA100" i="13"/>
  <c r="BA110" i="13"/>
  <c r="BA118" i="13"/>
  <c r="BA126" i="13"/>
  <c r="BA134" i="13"/>
  <c r="BA142" i="13"/>
  <c r="BA150" i="13"/>
  <c r="BA91" i="13"/>
  <c r="BA104" i="13"/>
  <c r="BA112" i="13"/>
  <c r="BA120" i="13"/>
  <c r="BA128" i="13"/>
  <c r="BA136" i="13"/>
  <c r="BA144" i="13"/>
  <c r="BA152" i="13"/>
  <c r="BA93" i="13"/>
  <c r="BA106" i="13"/>
  <c r="BA114" i="13"/>
  <c r="BA122" i="13"/>
  <c r="BA130" i="13"/>
  <c r="BA138" i="13"/>
  <c r="BA146" i="13"/>
  <c r="AK149" i="13"/>
  <c r="N91" i="13"/>
  <c r="N99" i="13"/>
  <c r="N107" i="13"/>
  <c r="N115" i="13"/>
  <c r="N123" i="13"/>
  <c r="N131" i="13"/>
  <c r="N139" i="13"/>
  <c r="N147" i="13"/>
  <c r="N92" i="13"/>
  <c r="N100" i="13"/>
  <c r="N108" i="13"/>
  <c r="N116" i="13"/>
  <c r="N124" i="13"/>
  <c r="N132" i="13"/>
  <c r="N140" i="13"/>
  <c r="N148" i="13"/>
  <c r="N93" i="13"/>
  <c r="N101" i="13"/>
  <c r="N109" i="13"/>
  <c r="N117" i="13"/>
  <c r="N125" i="13"/>
  <c r="N133" i="13"/>
  <c r="N141" i="13"/>
  <c r="N149" i="13"/>
  <c r="N96" i="13"/>
  <c r="N110" i="13"/>
  <c r="N121" i="13"/>
  <c r="N135" i="13"/>
  <c r="N146" i="13"/>
  <c r="N97" i="13"/>
  <c r="N111" i="13"/>
  <c r="N122" i="13"/>
  <c r="N136" i="13"/>
  <c r="N150" i="13"/>
  <c r="N98" i="13"/>
  <c r="N112" i="13"/>
  <c r="N126" i="13"/>
  <c r="N137" i="13"/>
  <c r="N151" i="13"/>
  <c r="N103" i="13"/>
  <c r="N120" i="13"/>
  <c r="N143" i="13"/>
  <c r="N104" i="13"/>
  <c r="N127" i="13"/>
  <c r="N144" i="13"/>
  <c r="N105" i="13"/>
  <c r="N128" i="13"/>
  <c r="N145" i="13"/>
  <c r="N106" i="13"/>
  <c r="N129" i="13"/>
  <c r="N152" i="13"/>
  <c r="N94" i="13"/>
  <c r="N114" i="13"/>
  <c r="N134" i="13"/>
  <c r="N102" i="13"/>
  <c r="N119" i="13"/>
  <c r="N142" i="13"/>
  <c r="J150" i="13"/>
  <c r="BB92" i="13"/>
  <c r="BB100" i="13"/>
  <c r="BB108" i="13"/>
  <c r="BB116" i="13"/>
  <c r="BB124" i="13"/>
  <c r="BB132" i="13"/>
  <c r="BB140" i="13"/>
  <c r="BB148" i="13"/>
  <c r="BB93" i="13"/>
  <c r="BB101" i="13"/>
  <c r="BB109" i="13"/>
  <c r="BB117" i="13"/>
  <c r="BB125" i="13"/>
  <c r="BB133" i="13"/>
  <c r="BB141" i="13"/>
  <c r="BB149" i="13"/>
  <c r="BB94" i="13"/>
  <c r="BB102" i="13"/>
  <c r="BB110" i="13"/>
  <c r="BB118" i="13"/>
  <c r="BB126" i="13"/>
  <c r="BB134" i="13"/>
  <c r="BB142" i="13"/>
  <c r="BB150" i="13"/>
  <c r="BB95" i="13"/>
  <c r="BB103" i="13"/>
  <c r="BB111" i="13"/>
  <c r="BB119" i="13"/>
  <c r="BB127" i="13"/>
  <c r="BB135" i="13"/>
  <c r="BB143" i="13"/>
  <c r="BB151" i="13"/>
  <c r="BB97" i="13"/>
  <c r="BB105" i="13"/>
  <c r="BB113" i="13"/>
  <c r="BB121" i="13"/>
  <c r="BB129" i="13"/>
  <c r="BB137" i="13"/>
  <c r="BB145" i="13"/>
  <c r="BB91" i="13"/>
  <c r="BB99" i="13"/>
  <c r="BB107" i="13"/>
  <c r="BB115" i="13"/>
  <c r="BB123" i="13"/>
  <c r="BB131" i="13"/>
  <c r="BB139" i="13"/>
  <c r="BB147" i="13"/>
  <c r="AK94" i="13"/>
  <c r="AK102" i="13"/>
  <c r="AK110" i="13"/>
  <c r="AK118" i="13"/>
  <c r="AK126" i="13"/>
  <c r="AK134" i="13"/>
  <c r="AK142" i="13"/>
  <c r="AK150" i="13"/>
  <c r="AK95" i="13"/>
  <c r="AK103" i="13"/>
  <c r="AK111" i="13"/>
  <c r="AK119" i="13"/>
  <c r="AK127" i="13"/>
  <c r="AK135" i="13"/>
  <c r="AK143" i="13"/>
  <c r="AK151" i="13"/>
  <c r="AK96" i="13"/>
  <c r="AK104" i="13"/>
  <c r="AK112" i="13"/>
  <c r="AK120" i="13"/>
  <c r="AK128" i="13"/>
  <c r="AK136" i="13"/>
  <c r="AK144" i="13"/>
  <c r="AK152" i="13"/>
  <c r="AK92" i="13"/>
  <c r="AK106" i="13"/>
  <c r="AK117" i="13"/>
  <c r="AK131" i="13"/>
  <c r="AK145" i="13"/>
  <c r="AK93" i="13"/>
  <c r="AK107" i="13"/>
  <c r="AK121" i="13"/>
  <c r="AK132" i="13"/>
  <c r="AK146" i="13"/>
  <c r="AK97" i="13"/>
  <c r="AK108" i="13"/>
  <c r="AK122" i="13"/>
  <c r="AK133" i="13"/>
  <c r="AK147" i="13"/>
  <c r="AK98" i="13"/>
  <c r="AK109" i="13"/>
  <c r="AK123" i="13"/>
  <c r="AK137" i="13"/>
  <c r="AK148" i="13"/>
  <c r="AK100" i="13"/>
  <c r="AK114" i="13"/>
  <c r="AK125" i="13"/>
  <c r="AK139" i="13"/>
  <c r="AK91" i="13"/>
  <c r="AK105" i="13"/>
  <c r="AK116" i="13"/>
  <c r="AK130" i="13"/>
  <c r="AK141" i="13"/>
  <c r="BL94" i="13"/>
  <c r="BL102" i="13"/>
  <c r="BL110" i="13"/>
  <c r="BL118" i="13"/>
  <c r="BL126" i="13"/>
  <c r="BL134" i="13"/>
  <c r="BL142" i="13"/>
  <c r="BL150" i="13"/>
  <c r="BL95" i="13"/>
  <c r="BL103" i="13"/>
  <c r="BL111" i="13"/>
  <c r="BL119" i="13"/>
  <c r="BL127" i="13"/>
  <c r="BL135" i="13"/>
  <c r="BL143" i="13"/>
  <c r="BL151" i="13"/>
  <c r="BL96" i="13"/>
  <c r="BL104" i="13"/>
  <c r="BL112" i="13"/>
  <c r="BL120" i="13"/>
  <c r="BL128" i="13"/>
  <c r="BL136" i="13"/>
  <c r="BL144" i="13"/>
  <c r="BL152" i="13"/>
  <c r="BL97" i="13"/>
  <c r="BL105" i="13"/>
  <c r="BL113" i="13"/>
  <c r="BL121" i="13"/>
  <c r="BL129" i="13"/>
  <c r="BL137" i="13"/>
  <c r="BL145" i="13"/>
  <c r="BL93" i="13"/>
  <c r="BL101" i="13"/>
  <c r="BL109" i="13"/>
  <c r="BD94" i="13"/>
  <c r="BD102" i="13"/>
  <c r="BD110" i="13"/>
  <c r="BD118" i="13"/>
  <c r="BD126" i="13"/>
  <c r="BD134" i="13"/>
  <c r="BD142" i="13"/>
  <c r="BD150" i="13"/>
  <c r="BD95" i="13"/>
  <c r="BD103" i="13"/>
  <c r="BD111" i="13"/>
  <c r="BD119" i="13"/>
  <c r="BD127" i="13"/>
  <c r="BD135" i="13"/>
  <c r="BD143" i="13"/>
  <c r="BD151" i="13"/>
  <c r="BD96" i="13"/>
  <c r="BD104" i="13"/>
  <c r="BD112" i="13"/>
  <c r="BD120" i="13"/>
  <c r="BD128" i="13"/>
  <c r="BD136" i="13"/>
  <c r="BD144" i="13"/>
  <c r="BD152" i="13"/>
  <c r="BD97" i="13"/>
  <c r="BD105" i="13"/>
  <c r="BD113" i="13"/>
  <c r="BD121" i="13"/>
  <c r="BD129" i="13"/>
  <c r="BD137" i="13"/>
  <c r="BD145" i="13"/>
  <c r="BD91" i="13"/>
  <c r="BD99" i="13"/>
  <c r="BD107" i="13"/>
  <c r="BD115" i="13"/>
  <c r="BD123" i="13"/>
  <c r="BD131" i="13"/>
  <c r="BD139" i="13"/>
  <c r="BD147" i="13"/>
  <c r="BD93" i="13"/>
  <c r="BD101" i="13"/>
  <c r="BD109" i="13"/>
  <c r="BD117" i="13"/>
  <c r="BD125" i="13"/>
  <c r="BD133" i="13"/>
  <c r="BD141" i="13"/>
  <c r="BD149" i="13"/>
  <c r="BB152" i="13"/>
  <c r="BB120" i="13"/>
  <c r="BA151" i="13"/>
  <c r="BA119" i="13"/>
  <c r="AK138" i="13"/>
  <c r="O92" i="13"/>
  <c r="O100" i="13"/>
  <c r="O108" i="13"/>
  <c r="O116" i="13"/>
  <c r="O124" i="13"/>
  <c r="O132" i="13"/>
  <c r="O140" i="13"/>
  <c r="O148" i="13"/>
  <c r="O93" i="13"/>
  <c r="O101" i="13"/>
  <c r="O109" i="13"/>
  <c r="O117" i="13"/>
  <c r="O125" i="13"/>
  <c r="O133" i="13"/>
  <c r="O141" i="13"/>
  <c r="O149" i="13"/>
  <c r="O94" i="13"/>
  <c r="O102" i="13"/>
  <c r="O110" i="13"/>
  <c r="O118" i="13"/>
  <c r="O126" i="13"/>
  <c r="O134" i="13"/>
  <c r="O142" i="13"/>
  <c r="O150" i="13"/>
  <c r="O97" i="13"/>
  <c r="O111" i="13"/>
  <c r="O122" i="13"/>
  <c r="O136" i="13"/>
  <c r="O147" i="13"/>
  <c r="O98" i="13"/>
  <c r="O112" i="13"/>
  <c r="O123" i="13"/>
  <c r="O137" i="13"/>
  <c r="O151" i="13"/>
  <c r="O99" i="13"/>
  <c r="O113" i="13"/>
  <c r="O127" i="13"/>
  <c r="O138" i="13"/>
  <c r="O152" i="13"/>
  <c r="O103" i="13"/>
  <c r="O120" i="13"/>
  <c r="O143" i="13"/>
  <c r="O104" i="13"/>
  <c r="O121" i="13"/>
  <c r="O144" i="13"/>
  <c r="O105" i="13"/>
  <c r="O128" i="13"/>
  <c r="O145" i="13"/>
  <c r="O106" i="13"/>
  <c r="O129" i="13"/>
  <c r="O146" i="13"/>
  <c r="O91" i="13"/>
  <c r="O114" i="13"/>
  <c r="O131" i="13"/>
  <c r="O96" i="13"/>
  <c r="O119" i="13"/>
  <c r="O139" i="13"/>
  <c r="J130" i="13"/>
  <c r="D80" i="11"/>
  <c r="D88" i="11"/>
  <c r="D96" i="11"/>
  <c r="BL140" i="13"/>
  <c r="BL124" i="13"/>
  <c r="BL107" i="13"/>
  <c r="BJ92" i="13"/>
  <c r="BJ100" i="13"/>
  <c r="BJ108" i="13"/>
  <c r="BJ116" i="13"/>
  <c r="BJ124" i="13"/>
  <c r="BJ132" i="13"/>
  <c r="BJ140" i="13"/>
  <c r="BJ148" i="13"/>
  <c r="BJ93" i="13"/>
  <c r="BJ101" i="13"/>
  <c r="BJ109" i="13"/>
  <c r="BJ117" i="13"/>
  <c r="BJ125" i="13"/>
  <c r="BJ133" i="13"/>
  <c r="BJ141" i="13"/>
  <c r="BJ149" i="13"/>
  <c r="BJ94" i="13"/>
  <c r="BJ102" i="13"/>
  <c r="BJ110" i="13"/>
  <c r="BJ118" i="13"/>
  <c r="BJ126" i="13"/>
  <c r="BJ134" i="13"/>
  <c r="BJ142" i="13"/>
  <c r="BJ150" i="13"/>
  <c r="BJ95" i="13"/>
  <c r="BJ103" i="13"/>
  <c r="BJ111" i="13"/>
  <c r="BJ119" i="13"/>
  <c r="BJ127" i="13"/>
  <c r="BJ135" i="13"/>
  <c r="BJ143" i="13"/>
  <c r="BJ151" i="13"/>
  <c r="BJ97" i="13"/>
  <c r="BJ105" i="13"/>
  <c r="BJ113" i="13"/>
  <c r="BJ121" i="13"/>
  <c r="BJ129" i="13"/>
  <c r="BJ137" i="13"/>
  <c r="BJ145" i="13"/>
  <c r="BJ91" i="13"/>
  <c r="BJ99" i="13"/>
  <c r="BJ107" i="13"/>
  <c r="BJ115" i="13"/>
  <c r="BJ123" i="13"/>
  <c r="BJ131" i="13"/>
  <c r="BJ139" i="13"/>
  <c r="BJ147" i="13"/>
  <c r="BD148" i="13"/>
  <c r="BD116" i="13"/>
  <c r="BB146" i="13"/>
  <c r="BB114" i="13"/>
  <c r="BA145" i="13"/>
  <c r="BA113" i="13"/>
  <c r="AY104" i="13"/>
  <c r="AK129" i="13"/>
  <c r="N138" i="13"/>
  <c r="J115" i="13"/>
  <c r="BZ10" i="11"/>
  <c r="BR10" i="11"/>
  <c r="BJ10" i="11"/>
  <c r="BB10" i="11"/>
  <c r="AT10" i="11"/>
  <c r="AL10" i="11"/>
  <c r="AD10" i="11"/>
  <c r="V10" i="11"/>
  <c r="D81" i="11"/>
  <c r="D89" i="11"/>
  <c r="D97" i="11"/>
  <c r="BL139" i="13"/>
  <c r="BL123" i="13"/>
  <c r="BL106" i="13"/>
  <c r="BD146" i="13"/>
  <c r="BD114" i="13"/>
  <c r="BB144" i="13"/>
  <c r="BB112" i="13"/>
  <c r="BA143" i="13"/>
  <c r="BA111" i="13"/>
  <c r="AK124" i="13"/>
  <c r="P93" i="13"/>
  <c r="P101" i="13"/>
  <c r="P109" i="13"/>
  <c r="P117" i="13"/>
  <c r="P125" i="13"/>
  <c r="P133" i="13"/>
  <c r="P141" i="13"/>
  <c r="P149" i="13"/>
  <c r="P94" i="13"/>
  <c r="P102" i="13"/>
  <c r="P110" i="13"/>
  <c r="P118" i="13"/>
  <c r="P126" i="13"/>
  <c r="P134" i="13"/>
  <c r="P142" i="13"/>
  <c r="P150" i="13"/>
  <c r="P95" i="13"/>
  <c r="P103" i="13"/>
  <c r="P111" i="13"/>
  <c r="P119" i="13"/>
  <c r="P127" i="13"/>
  <c r="P135" i="13"/>
  <c r="P143" i="13"/>
  <c r="P151" i="13"/>
  <c r="P98" i="13"/>
  <c r="P112" i="13"/>
  <c r="P123" i="13"/>
  <c r="P137" i="13"/>
  <c r="P148" i="13"/>
  <c r="P99" i="13"/>
  <c r="P113" i="13"/>
  <c r="P124" i="13"/>
  <c r="P138" i="13"/>
  <c r="P152" i="13"/>
  <c r="P100" i="13"/>
  <c r="P114" i="13"/>
  <c r="P128" i="13"/>
  <c r="P139" i="13"/>
  <c r="P97" i="13"/>
  <c r="P120" i="13"/>
  <c r="P140" i="13"/>
  <c r="P104" i="13"/>
  <c r="P121" i="13"/>
  <c r="P144" i="13"/>
  <c r="P105" i="13"/>
  <c r="P122" i="13"/>
  <c r="P145" i="13"/>
  <c r="P106" i="13"/>
  <c r="P129" i="13"/>
  <c r="P146" i="13"/>
  <c r="P91" i="13"/>
  <c r="P108" i="13"/>
  <c r="P131" i="13"/>
  <c r="P96" i="13"/>
  <c r="P116" i="13"/>
  <c r="P136" i="13"/>
  <c r="N130" i="13"/>
  <c r="J110" i="13"/>
  <c r="I94" i="13"/>
  <c r="I102" i="13"/>
  <c r="I110" i="13"/>
  <c r="I118" i="13"/>
  <c r="I126" i="13"/>
  <c r="I134" i="13"/>
  <c r="I142" i="13"/>
  <c r="I150" i="13"/>
  <c r="I95" i="13"/>
  <c r="I103" i="13"/>
  <c r="I111" i="13"/>
  <c r="I119" i="13"/>
  <c r="I127" i="13"/>
  <c r="I135" i="13"/>
  <c r="I143" i="13"/>
  <c r="I151" i="13"/>
  <c r="I96" i="13"/>
  <c r="I104" i="13"/>
  <c r="I112" i="13"/>
  <c r="I120" i="13"/>
  <c r="I128" i="13"/>
  <c r="I136" i="13"/>
  <c r="I144" i="13"/>
  <c r="I152" i="13"/>
  <c r="I91" i="13"/>
  <c r="I105" i="13"/>
  <c r="I116" i="13"/>
  <c r="I130" i="13"/>
  <c r="I141" i="13"/>
  <c r="I92" i="13"/>
  <c r="I106" i="13"/>
  <c r="I117" i="13"/>
  <c r="I131" i="13"/>
  <c r="I145" i="13"/>
  <c r="I93" i="13"/>
  <c r="I107" i="13"/>
  <c r="I121" i="13"/>
  <c r="I132" i="13"/>
  <c r="I146" i="13"/>
  <c r="I100" i="13"/>
  <c r="I123" i="13"/>
  <c r="I140" i="13"/>
  <c r="I101" i="13"/>
  <c r="I124" i="13"/>
  <c r="I147" i="13"/>
  <c r="I108" i="13"/>
  <c r="I125" i="13"/>
  <c r="I148" i="13"/>
  <c r="I109" i="13"/>
  <c r="I129" i="13"/>
  <c r="I149" i="13"/>
  <c r="I97" i="13"/>
  <c r="I114" i="13"/>
  <c r="I137" i="13"/>
  <c r="I99" i="13"/>
  <c r="I122" i="13"/>
  <c r="I139" i="13"/>
  <c r="BY10" i="11"/>
  <c r="BQ10" i="11"/>
  <c r="BI10" i="11"/>
  <c r="BA10" i="11"/>
  <c r="AS10" i="11"/>
  <c r="AK10" i="11"/>
  <c r="AC10" i="11"/>
  <c r="U10" i="11"/>
  <c r="E101" i="11" s="1" a="1"/>
  <c r="M10" i="11"/>
  <c r="D103" i="11"/>
  <c r="D111" i="11"/>
  <c r="D119" i="11"/>
  <c r="D127" i="11"/>
  <c r="D135" i="11"/>
  <c r="D143" i="11"/>
  <c r="D151" i="11"/>
  <c r="D159" i="11"/>
  <c r="D167" i="11"/>
  <c r="D175" i="11"/>
  <c r="D11" i="11"/>
  <c r="D74" i="11"/>
  <c r="D82" i="11"/>
  <c r="D90" i="11"/>
  <c r="BI9" i="12"/>
  <c r="BA9" i="12"/>
  <c r="AS9" i="12"/>
  <c r="AK9" i="12"/>
  <c r="AC9" i="12"/>
  <c r="U9" i="12"/>
  <c r="BL138" i="13"/>
  <c r="BL122" i="13"/>
  <c r="BL100" i="13"/>
  <c r="BD140" i="13"/>
  <c r="BD108" i="13"/>
  <c r="BB138" i="13"/>
  <c r="BB106" i="13"/>
  <c r="BA137" i="13"/>
  <c r="BA105" i="13"/>
  <c r="AY92" i="13"/>
  <c r="AY100" i="13"/>
  <c r="AY108" i="13"/>
  <c r="AY116" i="13"/>
  <c r="AY124" i="13"/>
  <c r="AY132" i="13"/>
  <c r="AY140" i="13"/>
  <c r="AY148" i="13"/>
  <c r="AY93" i="13"/>
  <c r="AY101" i="13"/>
  <c r="AY109" i="13"/>
  <c r="AY117" i="13"/>
  <c r="AY125" i="13"/>
  <c r="AY133" i="13"/>
  <c r="AY141" i="13"/>
  <c r="AY149" i="13"/>
  <c r="AY94" i="13"/>
  <c r="AY102" i="13"/>
  <c r="AY110" i="13"/>
  <c r="AY118" i="13"/>
  <c r="AY126" i="13"/>
  <c r="AY134" i="13"/>
  <c r="AY142" i="13"/>
  <c r="AY150" i="13"/>
  <c r="AY95" i="13"/>
  <c r="AY106" i="13"/>
  <c r="AY120" i="13"/>
  <c r="AY131" i="13"/>
  <c r="AY145" i="13"/>
  <c r="AY96" i="13"/>
  <c r="AY107" i="13"/>
  <c r="AY121" i="13"/>
  <c r="AY135" i="13"/>
  <c r="AY146" i="13"/>
  <c r="AY97" i="13"/>
  <c r="AY111" i="13"/>
  <c r="AY122" i="13"/>
  <c r="AY136" i="13"/>
  <c r="AY147" i="13"/>
  <c r="AY98" i="13"/>
  <c r="AY112" i="13"/>
  <c r="AY123" i="13"/>
  <c r="AY137" i="13"/>
  <c r="AY151" i="13"/>
  <c r="AY103" i="13"/>
  <c r="AY114" i="13"/>
  <c r="AY128" i="13"/>
  <c r="AY139" i="13"/>
  <c r="AY91" i="13"/>
  <c r="AY105" i="13"/>
  <c r="AY119" i="13"/>
  <c r="AY130" i="13"/>
  <c r="AY144" i="13"/>
  <c r="AP91" i="13"/>
  <c r="AP99" i="13"/>
  <c r="AP107" i="13"/>
  <c r="AP115" i="13"/>
  <c r="AP123" i="13"/>
  <c r="AP131" i="13"/>
  <c r="AP139" i="13"/>
  <c r="AP147" i="13"/>
  <c r="AP92" i="13"/>
  <c r="AP100" i="13"/>
  <c r="AP108" i="13"/>
  <c r="AP116" i="13"/>
  <c r="AP124" i="13"/>
  <c r="AP132" i="13"/>
  <c r="AP140" i="13"/>
  <c r="AP148" i="13"/>
  <c r="AP93" i="13"/>
  <c r="AP101" i="13"/>
  <c r="AP109" i="13"/>
  <c r="AP117" i="13"/>
  <c r="AP125" i="13"/>
  <c r="AP133" i="13"/>
  <c r="AP141" i="13"/>
  <c r="AP149" i="13"/>
  <c r="AP97" i="13"/>
  <c r="AP111" i="13"/>
  <c r="AP122" i="13"/>
  <c r="AP136" i="13"/>
  <c r="AP150" i="13"/>
  <c r="AP98" i="13"/>
  <c r="AP112" i="13"/>
  <c r="AP126" i="13"/>
  <c r="AP137" i="13"/>
  <c r="AP151" i="13"/>
  <c r="AP102" i="13"/>
  <c r="AP113" i="13"/>
  <c r="AP127" i="13"/>
  <c r="AP138" i="13"/>
  <c r="AP152" i="13"/>
  <c r="AP103" i="13"/>
  <c r="AP114" i="13"/>
  <c r="AP128" i="13"/>
  <c r="AP142" i="13"/>
  <c r="AP94" i="13"/>
  <c r="AP105" i="13"/>
  <c r="AP119" i="13"/>
  <c r="AP130" i="13"/>
  <c r="AP144" i="13"/>
  <c r="AP96" i="13"/>
  <c r="AP110" i="13"/>
  <c r="AP121" i="13"/>
  <c r="AP135" i="13"/>
  <c r="AP146" i="13"/>
  <c r="AK115" i="13"/>
  <c r="O135" i="13"/>
  <c r="N118" i="13"/>
  <c r="J98" i="13"/>
  <c r="BK148" i="13"/>
  <c r="BK140" i="13"/>
  <c r="BK132" i="13"/>
  <c r="BK124" i="13"/>
  <c r="BK116" i="13"/>
  <c r="BK108" i="13"/>
  <c r="BC148" i="13"/>
  <c r="BC140" i="13"/>
  <c r="BC132" i="13"/>
  <c r="BC124" i="13"/>
  <c r="BC116" i="13"/>
  <c r="BC108" i="13"/>
  <c r="BC100" i="13"/>
  <c r="BC92" i="13"/>
  <c r="AX91" i="13"/>
  <c r="AX99" i="13"/>
  <c r="AX107" i="13"/>
  <c r="AX115" i="13"/>
  <c r="AX123" i="13"/>
  <c r="AX131" i="13"/>
  <c r="AX139" i="13"/>
  <c r="AX147" i="13"/>
  <c r="AX92" i="13"/>
  <c r="AX100" i="13"/>
  <c r="AX108" i="13"/>
  <c r="AX116" i="13"/>
  <c r="AX124" i="13"/>
  <c r="AX132" i="13"/>
  <c r="AX140" i="13"/>
  <c r="AX148" i="13"/>
  <c r="AX93" i="13"/>
  <c r="AX101" i="13"/>
  <c r="AX109" i="13"/>
  <c r="AX117" i="13"/>
  <c r="AX125" i="13"/>
  <c r="AX133" i="13"/>
  <c r="AX141" i="13"/>
  <c r="AX149" i="13"/>
  <c r="AJ93" i="13"/>
  <c r="AJ101" i="13"/>
  <c r="AJ109" i="13"/>
  <c r="AJ117" i="13"/>
  <c r="AJ125" i="13"/>
  <c r="AJ133" i="13"/>
  <c r="AJ141" i="13"/>
  <c r="AJ149" i="13"/>
  <c r="AJ94" i="13"/>
  <c r="AJ102" i="13"/>
  <c r="AJ110" i="13"/>
  <c r="AJ118" i="13"/>
  <c r="AJ126" i="13"/>
  <c r="AJ134" i="13"/>
  <c r="AJ142" i="13"/>
  <c r="AJ150" i="13"/>
  <c r="AJ95" i="13"/>
  <c r="AJ103" i="13"/>
  <c r="AJ111" i="13"/>
  <c r="AJ119" i="13"/>
  <c r="AJ127" i="13"/>
  <c r="AJ135" i="13"/>
  <c r="AJ143" i="13"/>
  <c r="AJ151" i="13"/>
  <c r="BI152" i="13"/>
  <c r="BI144" i="13"/>
  <c r="BI136" i="13"/>
  <c r="BI128" i="13"/>
  <c r="BI120" i="13"/>
  <c r="BI112" i="13"/>
  <c r="BI104" i="13"/>
  <c r="AZ93" i="13"/>
  <c r="AZ101" i="13"/>
  <c r="AZ109" i="13"/>
  <c r="AZ117" i="13"/>
  <c r="AZ125" i="13"/>
  <c r="AZ133" i="13"/>
  <c r="AZ141" i="13"/>
  <c r="AZ149" i="13"/>
  <c r="AZ94" i="13"/>
  <c r="AZ102" i="13"/>
  <c r="AZ110" i="13"/>
  <c r="AZ118" i="13"/>
  <c r="AZ126" i="13"/>
  <c r="AZ134" i="13"/>
  <c r="AZ142" i="13"/>
  <c r="AZ150" i="13"/>
  <c r="AZ95" i="13"/>
  <c r="AZ103" i="13"/>
  <c r="AZ111" i="13"/>
  <c r="AZ119" i="13"/>
  <c r="AZ127" i="13"/>
  <c r="AZ135" i="13"/>
  <c r="AZ143" i="13"/>
  <c r="AZ151" i="13"/>
  <c r="AX152" i="13"/>
  <c r="AX138" i="13"/>
  <c r="AX127" i="13"/>
  <c r="AX113" i="13"/>
  <c r="AX102" i="13"/>
  <c r="AL95" i="13"/>
  <c r="AL103" i="13"/>
  <c r="AL111" i="13"/>
  <c r="AL119" i="13"/>
  <c r="AL127" i="13"/>
  <c r="AL135" i="13"/>
  <c r="AL143" i="13"/>
  <c r="AL151" i="13"/>
  <c r="AL96" i="13"/>
  <c r="AL104" i="13"/>
  <c r="AL112" i="13"/>
  <c r="AL120" i="13"/>
  <c r="AL128" i="13"/>
  <c r="AL136" i="13"/>
  <c r="AL144" i="13"/>
  <c r="AL152" i="13"/>
  <c r="AL97" i="13"/>
  <c r="AL105" i="13"/>
  <c r="AL113" i="13"/>
  <c r="AL121" i="13"/>
  <c r="AL129" i="13"/>
  <c r="AL137" i="13"/>
  <c r="AL145" i="13"/>
  <c r="AJ152" i="13"/>
  <c r="AJ138" i="13"/>
  <c r="AJ124" i="13"/>
  <c r="AJ113" i="13"/>
  <c r="AJ99" i="13"/>
  <c r="BK152" i="13"/>
  <c r="BK144" i="13"/>
  <c r="BK136" i="13"/>
  <c r="BK128" i="13"/>
  <c r="BK120" i="13"/>
  <c r="BK112" i="13"/>
  <c r="BK104" i="13"/>
  <c r="BK96" i="13"/>
  <c r="BI150" i="13"/>
  <c r="BI142" i="13"/>
  <c r="BI134" i="13"/>
  <c r="BI126" i="13"/>
  <c r="BI118" i="13"/>
  <c r="BI110" i="13"/>
  <c r="BI102" i="13"/>
  <c r="BI94" i="13"/>
  <c r="BC152" i="13"/>
  <c r="BC144" i="13"/>
  <c r="BC136" i="13"/>
  <c r="BC128" i="13"/>
  <c r="BC120" i="13"/>
  <c r="BC112" i="13"/>
  <c r="BC104" i="13"/>
  <c r="BC96" i="13"/>
  <c r="AZ152" i="13"/>
  <c r="AZ138" i="13"/>
  <c r="AZ124" i="13"/>
  <c r="AZ113" i="13"/>
  <c r="AZ99" i="13"/>
  <c r="AX150" i="13"/>
  <c r="AX136" i="13"/>
  <c r="AX122" i="13"/>
  <c r="AX111" i="13"/>
  <c r="AX97" i="13"/>
  <c r="AQ92" i="13"/>
  <c r="AQ100" i="13"/>
  <c r="AQ108" i="13"/>
  <c r="AQ116" i="13"/>
  <c r="AQ124" i="13"/>
  <c r="AQ132" i="13"/>
  <c r="AQ140" i="13"/>
  <c r="AQ148" i="13"/>
  <c r="AQ93" i="13"/>
  <c r="AQ101" i="13"/>
  <c r="AQ109" i="13"/>
  <c r="AQ117" i="13"/>
  <c r="AQ125" i="13"/>
  <c r="AQ133" i="13"/>
  <c r="AQ141" i="13"/>
  <c r="AQ149" i="13"/>
  <c r="AQ94" i="13"/>
  <c r="AQ102" i="13"/>
  <c r="AQ110" i="13"/>
  <c r="AQ118" i="13"/>
  <c r="AQ126" i="13"/>
  <c r="AQ134" i="13"/>
  <c r="AQ142" i="13"/>
  <c r="AQ150" i="13"/>
  <c r="AL149" i="13"/>
  <c r="AL138" i="13"/>
  <c r="AL124" i="13"/>
  <c r="AL110" i="13"/>
  <c r="AL99" i="13"/>
  <c r="AJ147" i="13"/>
  <c r="AJ136" i="13"/>
  <c r="AJ122" i="13"/>
  <c r="AJ108" i="13"/>
  <c r="AJ97" i="13"/>
  <c r="C145" i="13"/>
  <c r="C137" i="13"/>
  <c r="C129" i="13"/>
  <c r="C121" i="13"/>
  <c r="C113" i="13"/>
  <c r="C105" i="13"/>
  <c r="C97" i="13"/>
  <c r="BK151" i="13"/>
  <c r="BK143" i="13"/>
  <c r="BK135" i="13"/>
  <c r="BK127" i="13"/>
  <c r="BK119" i="13"/>
  <c r="BK111" i="13"/>
  <c r="BK103" i="13"/>
  <c r="BK95" i="13"/>
  <c r="BI149" i="13"/>
  <c r="BI141" i="13"/>
  <c r="BI133" i="13"/>
  <c r="BI125" i="13"/>
  <c r="BI117" i="13"/>
  <c r="BI109" i="13"/>
  <c r="BI101" i="13"/>
  <c r="BI93" i="13"/>
  <c r="BE145" i="13"/>
  <c r="BE137" i="13"/>
  <c r="BE129" i="13"/>
  <c r="BE121" i="13"/>
  <c r="BE113" i="13"/>
  <c r="BE105" i="13"/>
  <c r="BE97" i="13"/>
  <c r="BC151" i="13"/>
  <c r="BC143" i="13"/>
  <c r="BC135" i="13"/>
  <c r="BC127" i="13"/>
  <c r="BC119" i="13"/>
  <c r="BC111" i="13"/>
  <c r="BC103" i="13"/>
  <c r="BC95" i="13"/>
  <c r="AZ148" i="13"/>
  <c r="AZ137" i="13"/>
  <c r="AZ123" i="13"/>
  <c r="AZ112" i="13"/>
  <c r="AZ98" i="13"/>
  <c r="AX146" i="13"/>
  <c r="AX135" i="13"/>
  <c r="AX121" i="13"/>
  <c r="AX110" i="13"/>
  <c r="AX96" i="13"/>
  <c r="AR93" i="13"/>
  <c r="AR101" i="13"/>
  <c r="AR109" i="13"/>
  <c r="AR117" i="13"/>
  <c r="AR125" i="13"/>
  <c r="AR133" i="13"/>
  <c r="AR141" i="13"/>
  <c r="AR149" i="13"/>
  <c r="AR94" i="13"/>
  <c r="AR102" i="13"/>
  <c r="AR110" i="13"/>
  <c r="AR118" i="13"/>
  <c r="AR126" i="13"/>
  <c r="AR134" i="13"/>
  <c r="AR142" i="13"/>
  <c r="AR150" i="13"/>
  <c r="AR95" i="13"/>
  <c r="AR103" i="13"/>
  <c r="AR111" i="13"/>
  <c r="AR119" i="13"/>
  <c r="AR127" i="13"/>
  <c r="AR135" i="13"/>
  <c r="AR143" i="13"/>
  <c r="AR151" i="13"/>
  <c r="AQ139" i="13"/>
  <c r="AQ128" i="13"/>
  <c r="AQ114" i="13"/>
  <c r="AQ103" i="13"/>
  <c r="AL148" i="13"/>
  <c r="AL134" i="13"/>
  <c r="AL123" i="13"/>
  <c r="AL109" i="13"/>
  <c r="AL98" i="13"/>
  <c r="AJ146" i="13"/>
  <c r="AJ132" i="13"/>
  <c r="AJ121" i="13"/>
  <c r="AJ107" i="13"/>
  <c r="AJ96" i="13"/>
  <c r="C152" i="13"/>
  <c r="C144" i="13"/>
  <c r="C136" i="13"/>
  <c r="C128" i="13"/>
  <c r="C120" i="13"/>
  <c r="C112" i="13"/>
  <c r="C104" i="13"/>
  <c r="C96" i="13"/>
  <c r="BK150" i="13"/>
  <c r="BK142" i="13"/>
  <c r="BK134" i="13"/>
  <c r="BK126" i="13"/>
  <c r="BK118" i="13"/>
  <c r="BK110" i="13"/>
  <c r="BK102" i="13"/>
  <c r="BK94" i="13"/>
  <c r="BI148" i="13"/>
  <c r="BI140" i="13"/>
  <c r="BI132" i="13"/>
  <c r="BI124" i="13"/>
  <c r="BI116" i="13"/>
  <c r="BI108" i="13"/>
  <c r="BI100" i="13"/>
  <c r="BI92" i="13"/>
  <c r="BF145" i="13"/>
  <c r="BF137" i="13"/>
  <c r="BF129" i="13"/>
  <c r="BF121" i="13"/>
  <c r="BF113" i="13"/>
  <c r="BF105" i="13"/>
  <c r="BF97" i="13"/>
  <c r="BE152" i="13"/>
  <c r="BE144" i="13"/>
  <c r="BE136" i="13"/>
  <c r="BE128" i="13"/>
  <c r="BE120" i="13"/>
  <c r="BE112" i="13"/>
  <c r="BE104" i="13"/>
  <c r="BE96" i="13"/>
  <c r="BC150" i="13"/>
  <c r="BC142" i="13"/>
  <c r="BC134" i="13"/>
  <c r="BC126" i="13"/>
  <c r="BC118" i="13"/>
  <c r="BC110" i="13"/>
  <c r="BC102" i="13"/>
  <c r="BC94" i="13"/>
  <c r="AZ147" i="13"/>
  <c r="AZ136" i="13"/>
  <c r="AZ122" i="13"/>
  <c r="AZ108" i="13"/>
  <c r="AZ97" i="13"/>
  <c r="AX145" i="13"/>
  <c r="AX134" i="13"/>
  <c r="AX120" i="13"/>
  <c r="AX106" i="13"/>
  <c r="AX95" i="13"/>
  <c r="AT141" i="13"/>
  <c r="AT130" i="13"/>
  <c r="AT116" i="13"/>
  <c r="AT102" i="13"/>
  <c r="AS94" i="13"/>
  <c r="AS102" i="13"/>
  <c r="AS110" i="13"/>
  <c r="AS118" i="13"/>
  <c r="AS126" i="13"/>
  <c r="AS134" i="13"/>
  <c r="AS142" i="13"/>
  <c r="AS150" i="13"/>
  <c r="AS95" i="13"/>
  <c r="AS103" i="13"/>
  <c r="AS111" i="13"/>
  <c r="AS119" i="13"/>
  <c r="AS127" i="13"/>
  <c r="AS135" i="13"/>
  <c r="AS143" i="13"/>
  <c r="AS151" i="13"/>
  <c r="AS96" i="13"/>
  <c r="AS104" i="13"/>
  <c r="AS112" i="13"/>
  <c r="AS120" i="13"/>
  <c r="AS128" i="13"/>
  <c r="AS136" i="13"/>
  <c r="AS144" i="13"/>
  <c r="AS152" i="13"/>
  <c r="AR139" i="13"/>
  <c r="AR128" i="13"/>
  <c r="AR114" i="13"/>
  <c r="AR100" i="13"/>
  <c r="AQ152" i="13"/>
  <c r="AQ138" i="13"/>
  <c r="AQ127" i="13"/>
  <c r="AQ113" i="13"/>
  <c r="AQ99" i="13"/>
  <c r="AL147" i="13"/>
  <c r="AL133" i="13"/>
  <c r="AL122" i="13"/>
  <c r="AL108" i="13"/>
  <c r="AL94" i="13"/>
  <c r="AJ145" i="13"/>
  <c r="AJ131" i="13"/>
  <c r="AJ120" i="13"/>
  <c r="AJ106" i="13"/>
  <c r="AJ92" i="13"/>
  <c r="AI144" i="13"/>
  <c r="AI130" i="13"/>
  <c r="AI119" i="13"/>
  <c r="AI105" i="13"/>
  <c r="AH91" i="13"/>
  <c r="AH99" i="13"/>
  <c r="AH107" i="13"/>
  <c r="AH115" i="13"/>
  <c r="AH123" i="13"/>
  <c r="AH131" i="13"/>
  <c r="AH139" i="13"/>
  <c r="AH147" i="13"/>
  <c r="AH92" i="13"/>
  <c r="AH100" i="13"/>
  <c r="AH108" i="13"/>
  <c r="AH116" i="13"/>
  <c r="AH124" i="13"/>
  <c r="AH132" i="13"/>
  <c r="AH140" i="13"/>
  <c r="AH148" i="13"/>
  <c r="AH93" i="13"/>
  <c r="AH101" i="13"/>
  <c r="AH109" i="13"/>
  <c r="AH117" i="13"/>
  <c r="AH125" i="13"/>
  <c r="AH133" i="13"/>
  <c r="AH141" i="13"/>
  <c r="AH149" i="13"/>
  <c r="AD134" i="13"/>
  <c r="AD111" i="13"/>
  <c r="Z131" i="13"/>
  <c r="Z114" i="13"/>
  <c r="Y131" i="13"/>
  <c r="Y114" i="13"/>
  <c r="X137" i="13"/>
  <c r="X114" i="13"/>
  <c r="W137" i="13"/>
  <c r="W114" i="13"/>
  <c r="C151" i="13"/>
  <c r="C143" i="13"/>
  <c r="C135" i="13"/>
  <c r="C127" i="13"/>
  <c r="C119" i="13"/>
  <c r="C111" i="13"/>
  <c r="C103" i="13"/>
  <c r="BK149" i="13"/>
  <c r="BK141" i="13"/>
  <c r="BK133" i="13"/>
  <c r="BK125" i="13"/>
  <c r="BK117" i="13"/>
  <c r="BK109" i="13"/>
  <c r="BK101" i="13"/>
  <c r="BI147" i="13"/>
  <c r="BI139" i="13"/>
  <c r="BI131" i="13"/>
  <c r="BI123" i="13"/>
  <c r="BI115" i="13"/>
  <c r="BI107" i="13"/>
  <c r="BI99" i="13"/>
  <c r="BG145" i="13"/>
  <c r="BG137" i="13"/>
  <c r="BG129" i="13"/>
  <c r="BG121" i="13"/>
  <c r="BG113" i="13"/>
  <c r="BG105" i="13"/>
  <c r="BF152" i="13"/>
  <c r="BF144" i="13"/>
  <c r="BF136" i="13"/>
  <c r="BF128" i="13"/>
  <c r="BF120" i="13"/>
  <c r="BF112" i="13"/>
  <c r="BF104" i="13"/>
  <c r="BE151" i="13"/>
  <c r="BE143" i="13"/>
  <c r="BE135" i="13"/>
  <c r="BE127" i="13"/>
  <c r="BE119" i="13"/>
  <c r="BE111" i="13"/>
  <c r="BE103" i="13"/>
  <c r="BC149" i="13"/>
  <c r="BC141" i="13"/>
  <c r="BC133" i="13"/>
  <c r="BC125" i="13"/>
  <c r="BC117" i="13"/>
  <c r="BC109" i="13"/>
  <c r="BC101" i="13"/>
  <c r="AZ146" i="13"/>
  <c r="AZ132" i="13"/>
  <c r="AZ121" i="13"/>
  <c r="AZ107" i="13"/>
  <c r="AZ96" i="13"/>
  <c r="AX144" i="13"/>
  <c r="AX130" i="13"/>
  <c r="AX119" i="13"/>
  <c r="AX105" i="13"/>
  <c r="AX94" i="13"/>
  <c r="AT95" i="13"/>
  <c r="AT103" i="13"/>
  <c r="AT111" i="13"/>
  <c r="AT119" i="13"/>
  <c r="AT127" i="13"/>
  <c r="AT135" i="13"/>
  <c r="AT143" i="13"/>
  <c r="AT151" i="13"/>
  <c r="AT96" i="13"/>
  <c r="AT104" i="13"/>
  <c r="AT112" i="13"/>
  <c r="AT120" i="13"/>
  <c r="AT128" i="13"/>
  <c r="AT136" i="13"/>
  <c r="AT144" i="13"/>
  <c r="AT152" i="13"/>
  <c r="AT97" i="13"/>
  <c r="AT105" i="13"/>
  <c r="AT113" i="13"/>
  <c r="AT121" i="13"/>
  <c r="AT129" i="13"/>
  <c r="AT137" i="13"/>
  <c r="AT145" i="13"/>
  <c r="AR152" i="13"/>
  <c r="AR138" i="13"/>
  <c r="AR124" i="13"/>
  <c r="AR113" i="13"/>
  <c r="AR99" i="13"/>
  <c r="AQ151" i="13"/>
  <c r="AQ137" i="13"/>
  <c r="AQ123" i="13"/>
  <c r="AQ112" i="13"/>
  <c r="AQ98" i="13"/>
  <c r="AL146" i="13"/>
  <c r="AL132" i="13"/>
  <c r="AL118" i="13"/>
  <c r="AL107" i="13"/>
  <c r="AL93" i="13"/>
  <c r="AJ144" i="13"/>
  <c r="AJ130" i="13"/>
  <c r="AJ116" i="13"/>
  <c r="AJ105" i="13"/>
  <c r="AJ91" i="13"/>
  <c r="AI92" i="13"/>
  <c r="AI100" i="13"/>
  <c r="AI108" i="13"/>
  <c r="AI116" i="13"/>
  <c r="AI124" i="13"/>
  <c r="AI132" i="13"/>
  <c r="AI140" i="13"/>
  <c r="AI148" i="13"/>
  <c r="AI93" i="13"/>
  <c r="AI101" i="13"/>
  <c r="AI109" i="13"/>
  <c r="AI117" i="13"/>
  <c r="AI125" i="13"/>
  <c r="AI133" i="13"/>
  <c r="AI141" i="13"/>
  <c r="AI149" i="13"/>
  <c r="AI94" i="13"/>
  <c r="AI102" i="13"/>
  <c r="AI110" i="13"/>
  <c r="AI118" i="13"/>
  <c r="AI126" i="13"/>
  <c r="AI134" i="13"/>
  <c r="AI142" i="13"/>
  <c r="AI150" i="13"/>
  <c r="AD91" i="13"/>
  <c r="AD99" i="13"/>
  <c r="AD107" i="13"/>
  <c r="AD115" i="13"/>
  <c r="AD123" i="13"/>
  <c r="AD131" i="13"/>
  <c r="AD139" i="13"/>
  <c r="AD147" i="13"/>
  <c r="AD92" i="13"/>
  <c r="AD100" i="13"/>
  <c r="AD108" i="13"/>
  <c r="AD116" i="13"/>
  <c r="AD124" i="13"/>
  <c r="AD132" i="13"/>
  <c r="AD140" i="13"/>
  <c r="AD148" i="13"/>
  <c r="AD93" i="13"/>
  <c r="AD101" i="13"/>
  <c r="AD109" i="13"/>
  <c r="AD117" i="13"/>
  <c r="AD125" i="13"/>
  <c r="AD133" i="13"/>
  <c r="AD141" i="13"/>
  <c r="AD149" i="13"/>
  <c r="AD98" i="13"/>
  <c r="AD112" i="13"/>
  <c r="AD126" i="13"/>
  <c r="AD137" i="13"/>
  <c r="AD151" i="13"/>
  <c r="AD102" i="13"/>
  <c r="AD113" i="13"/>
  <c r="AD127" i="13"/>
  <c r="AD138" i="13"/>
  <c r="AD152" i="13"/>
  <c r="AD103" i="13"/>
  <c r="AD114" i="13"/>
  <c r="AD128" i="13"/>
  <c r="AD142" i="13"/>
  <c r="Z95" i="13"/>
  <c r="Z103" i="13"/>
  <c r="Z111" i="13"/>
  <c r="Z119" i="13"/>
  <c r="Z127" i="13"/>
  <c r="Z135" i="13"/>
  <c r="Z143" i="13"/>
  <c r="Z151" i="13"/>
  <c r="Z96" i="13"/>
  <c r="Z104" i="13"/>
  <c r="Z112" i="13"/>
  <c r="Z120" i="13"/>
  <c r="Z128" i="13"/>
  <c r="Z136" i="13"/>
  <c r="Z144" i="13"/>
  <c r="Z152" i="13"/>
  <c r="Z97" i="13"/>
  <c r="Z105" i="13"/>
  <c r="Z113" i="13"/>
  <c r="Z121" i="13"/>
  <c r="Z129" i="13"/>
  <c r="Z137" i="13"/>
  <c r="Z145" i="13"/>
  <c r="Z94" i="13"/>
  <c r="Z108" i="13"/>
  <c r="Z122" i="13"/>
  <c r="Z133" i="13"/>
  <c r="Z147" i="13"/>
  <c r="Z98" i="13"/>
  <c r="Z109" i="13"/>
  <c r="Z123" i="13"/>
  <c r="Z134" i="13"/>
  <c r="Z148" i="13"/>
  <c r="Z99" i="13"/>
  <c r="Z110" i="13"/>
  <c r="Z124" i="13"/>
  <c r="Z138" i="13"/>
  <c r="Z149" i="13"/>
  <c r="Y94" i="13"/>
  <c r="Y102" i="13"/>
  <c r="Y110" i="13"/>
  <c r="Y118" i="13"/>
  <c r="Y126" i="13"/>
  <c r="Y134" i="13"/>
  <c r="Y142" i="13"/>
  <c r="Y150" i="13"/>
  <c r="Y95" i="13"/>
  <c r="Y103" i="13"/>
  <c r="Y111" i="13"/>
  <c r="Y119" i="13"/>
  <c r="Y127" i="13"/>
  <c r="Y135" i="13"/>
  <c r="Y143" i="13"/>
  <c r="Y151" i="13"/>
  <c r="Y96" i="13"/>
  <c r="Y104" i="13"/>
  <c r="Y112" i="13"/>
  <c r="Y120" i="13"/>
  <c r="Y128" i="13"/>
  <c r="Y136" i="13"/>
  <c r="Y144" i="13"/>
  <c r="Y152" i="13"/>
  <c r="Y93" i="13"/>
  <c r="Y107" i="13"/>
  <c r="Y121" i="13"/>
  <c r="Y132" i="13"/>
  <c r="Y146" i="13"/>
  <c r="Y97" i="13"/>
  <c r="Y108" i="13"/>
  <c r="Y122" i="13"/>
  <c r="Y133" i="13"/>
  <c r="Y147" i="13"/>
  <c r="Y98" i="13"/>
  <c r="Y109" i="13"/>
  <c r="Y123" i="13"/>
  <c r="Y137" i="13"/>
  <c r="Y148" i="13"/>
  <c r="X93" i="13"/>
  <c r="X101" i="13"/>
  <c r="X109" i="13"/>
  <c r="X117" i="13"/>
  <c r="X125" i="13"/>
  <c r="X133" i="13"/>
  <c r="X141" i="13"/>
  <c r="X149" i="13"/>
  <c r="X94" i="13"/>
  <c r="X102" i="13"/>
  <c r="X110" i="13"/>
  <c r="X118" i="13"/>
  <c r="X126" i="13"/>
  <c r="X134" i="13"/>
  <c r="X142" i="13"/>
  <c r="X150" i="13"/>
  <c r="X95" i="13"/>
  <c r="X103" i="13"/>
  <c r="X111" i="13"/>
  <c r="X119" i="13"/>
  <c r="X127" i="13"/>
  <c r="X135" i="13"/>
  <c r="X143" i="13"/>
  <c r="X151" i="13"/>
  <c r="X92" i="13"/>
  <c r="X106" i="13"/>
  <c r="X120" i="13"/>
  <c r="X131" i="13"/>
  <c r="X145" i="13"/>
  <c r="X96" i="13"/>
  <c r="X107" i="13"/>
  <c r="X121" i="13"/>
  <c r="X132" i="13"/>
  <c r="X146" i="13"/>
  <c r="X97" i="13"/>
  <c r="X108" i="13"/>
  <c r="X122" i="13"/>
  <c r="X136" i="13"/>
  <c r="X147" i="13"/>
  <c r="W92" i="13"/>
  <c r="W100" i="13"/>
  <c r="W108" i="13"/>
  <c r="W116" i="13"/>
  <c r="W124" i="13"/>
  <c r="W132" i="13"/>
  <c r="W140" i="13"/>
  <c r="W148" i="13"/>
  <c r="W93" i="13"/>
  <c r="W101" i="13"/>
  <c r="W109" i="13"/>
  <c r="W117" i="13"/>
  <c r="W125" i="13"/>
  <c r="W133" i="13"/>
  <c r="W141" i="13"/>
  <c r="W149" i="13"/>
  <c r="W94" i="13"/>
  <c r="W102" i="13"/>
  <c r="W110" i="13"/>
  <c r="W118" i="13"/>
  <c r="W126" i="13"/>
  <c r="W134" i="13"/>
  <c r="W142" i="13"/>
  <c r="W150" i="13"/>
  <c r="W91" i="13"/>
  <c r="W105" i="13"/>
  <c r="W119" i="13"/>
  <c r="W130" i="13"/>
  <c r="W144" i="13"/>
  <c r="W95" i="13"/>
  <c r="W106" i="13"/>
  <c r="W120" i="13"/>
  <c r="W131" i="13"/>
  <c r="W145" i="13"/>
  <c r="W96" i="13"/>
  <c r="W107" i="13"/>
  <c r="W121" i="13"/>
  <c r="W135" i="13"/>
  <c r="W146" i="13"/>
  <c r="AE92" i="13"/>
  <c r="AE100" i="13"/>
  <c r="AE108" i="13"/>
  <c r="AE116" i="13"/>
  <c r="AE124" i="13"/>
  <c r="AE132" i="13"/>
  <c r="AE140" i="13"/>
  <c r="AE148" i="13"/>
  <c r="AE93" i="13"/>
  <c r="AE101" i="13"/>
  <c r="AE109" i="13"/>
  <c r="AE117" i="13"/>
  <c r="AE125" i="13"/>
  <c r="AE133" i="13"/>
  <c r="AE141" i="13"/>
  <c r="AE149" i="13"/>
  <c r="AE94" i="13"/>
  <c r="AE102" i="13"/>
  <c r="AE110" i="13"/>
  <c r="AE118" i="13"/>
  <c r="AE126" i="13"/>
  <c r="AE134" i="13"/>
  <c r="AE142" i="13"/>
  <c r="AE150" i="13"/>
  <c r="V145" i="13"/>
  <c r="V134" i="13"/>
  <c r="V120" i="13"/>
  <c r="V106" i="13"/>
  <c r="V95" i="13"/>
  <c r="Q94" i="13"/>
  <c r="Q102" i="13"/>
  <c r="Q110" i="13"/>
  <c r="Q118" i="13"/>
  <c r="Q126" i="13"/>
  <c r="Q134" i="13"/>
  <c r="Q142" i="13"/>
  <c r="Q150" i="13"/>
  <c r="Q95" i="13"/>
  <c r="Q103" i="13"/>
  <c r="Q111" i="13"/>
  <c r="Q119" i="13"/>
  <c r="Q127" i="13"/>
  <c r="Q135" i="13"/>
  <c r="Q143" i="13"/>
  <c r="Q151" i="13"/>
  <c r="Q96" i="13"/>
  <c r="Q104" i="13"/>
  <c r="Q112" i="13"/>
  <c r="Q120" i="13"/>
  <c r="Q128" i="13"/>
  <c r="Q136" i="13"/>
  <c r="Q144" i="13"/>
  <c r="Q152" i="13"/>
  <c r="H145" i="13"/>
  <c r="H131" i="13"/>
  <c r="H120" i="13"/>
  <c r="H106" i="13"/>
  <c r="H92" i="13"/>
  <c r="F91" i="13"/>
  <c r="F99" i="13"/>
  <c r="F107" i="13"/>
  <c r="F115" i="13"/>
  <c r="F123" i="13"/>
  <c r="F131" i="13"/>
  <c r="F139" i="13"/>
  <c r="F147" i="13"/>
  <c r="F92" i="13"/>
  <c r="F100" i="13"/>
  <c r="F108" i="13"/>
  <c r="F116" i="13"/>
  <c r="F124" i="13"/>
  <c r="F132" i="13"/>
  <c r="F140" i="13"/>
  <c r="F148" i="13"/>
  <c r="F93" i="13"/>
  <c r="F101" i="13"/>
  <c r="F109" i="13"/>
  <c r="F117" i="13"/>
  <c r="F125" i="13"/>
  <c r="F133" i="13"/>
  <c r="F141" i="13"/>
  <c r="F149" i="13"/>
  <c r="AU145" i="13"/>
  <c r="AU137" i="13"/>
  <c r="AU129" i="13"/>
  <c r="AU121" i="13"/>
  <c r="AU113" i="13"/>
  <c r="AU105" i="13"/>
  <c r="AU97" i="13"/>
  <c r="AM145" i="13"/>
  <c r="AM137" i="13"/>
  <c r="AM129" i="13"/>
  <c r="AM121" i="13"/>
  <c r="AM113" i="13"/>
  <c r="AM105" i="13"/>
  <c r="AM97" i="13"/>
  <c r="AF93" i="13"/>
  <c r="AF101" i="13"/>
  <c r="AF109" i="13"/>
  <c r="AF117" i="13"/>
  <c r="AF125" i="13"/>
  <c r="AF133" i="13"/>
  <c r="AF141" i="13"/>
  <c r="AF149" i="13"/>
  <c r="AF94" i="13"/>
  <c r="AF102" i="13"/>
  <c r="AF110" i="13"/>
  <c r="AF118" i="13"/>
  <c r="AF126" i="13"/>
  <c r="AF134" i="13"/>
  <c r="AF142" i="13"/>
  <c r="AF150" i="13"/>
  <c r="AF95" i="13"/>
  <c r="AF103" i="13"/>
  <c r="AF111" i="13"/>
  <c r="AF119" i="13"/>
  <c r="AF127" i="13"/>
  <c r="AF135" i="13"/>
  <c r="AF143" i="13"/>
  <c r="AF151" i="13"/>
  <c r="AE139" i="13"/>
  <c r="AE128" i="13"/>
  <c r="AE114" i="13"/>
  <c r="AE103" i="13"/>
  <c r="V144" i="13"/>
  <c r="V130" i="13"/>
  <c r="V119" i="13"/>
  <c r="V105" i="13"/>
  <c r="R95" i="13"/>
  <c r="R103" i="13"/>
  <c r="R111" i="13"/>
  <c r="R119" i="13"/>
  <c r="R127" i="13"/>
  <c r="R135" i="13"/>
  <c r="R143" i="13"/>
  <c r="R151" i="13"/>
  <c r="R96" i="13"/>
  <c r="R104" i="13"/>
  <c r="R112" i="13"/>
  <c r="R120" i="13"/>
  <c r="R128" i="13"/>
  <c r="R136" i="13"/>
  <c r="R144" i="13"/>
  <c r="R152" i="13"/>
  <c r="R97" i="13"/>
  <c r="R105" i="13"/>
  <c r="R113" i="13"/>
  <c r="R121" i="13"/>
  <c r="R129" i="13"/>
  <c r="R137" i="13"/>
  <c r="R145" i="13"/>
  <c r="Q139" i="13"/>
  <c r="Q125" i="13"/>
  <c r="Q114" i="13"/>
  <c r="Q100" i="13"/>
  <c r="H144" i="13"/>
  <c r="H130" i="13"/>
  <c r="H116" i="13"/>
  <c r="H105" i="13"/>
  <c r="G92" i="13"/>
  <c r="G100" i="13"/>
  <c r="G108" i="13"/>
  <c r="G116" i="13"/>
  <c r="G124" i="13"/>
  <c r="G132" i="13"/>
  <c r="G140" i="13"/>
  <c r="G148" i="13"/>
  <c r="G93" i="13"/>
  <c r="G101" i="13"/>
  <c r="G109" i="13"/>
  <c r="G117" i="13"/>
  <c r="G125" i="13"/>
  <c r="G133" i="13"/>
  <c r="G141" i="13"/>
  <c r="G149" i="13"/>
  <c r="G94" i="13"/>
  <c r="G102" i="13"/>
  <c r="G110" i="13"/>
  <c r="G118" i="13"/>
  <c r="G126" i="13"/>
  <c r="G134" i="13"/>
  <c r="G142" i="13"/>
  <c r="G150" i="13"/>
  <c r="F142" i="13"/>
  <c r="F128" i="13"/>
  <c r="F114" i="13"/>
  <c r="F103" i="13"/>
  <c r="AV145" i="13"/>
  <c r="AV137" i="13"/>
  <c r="AV129" i="13"/>
  <c r="AV121" i="13"/>
  <c r="AV113" i="13"/>
  <c r="AV105" i="13"/>
  <c r="AU152" i="13"/>
  <c r="AU144" i="13"/>
  <c r="AU136" i="13"/>
  <c r="AU128" i="13"/>
  <c r="AU120" i="13"/>
  <c r="AU112" i="13"/>
  <c r="AU104" i="13"/>
  <c r="AN145" i="13"/>
  <c r="AN137" i="13"/>
  <c r="AN129" i="13"/>
  <c r="AN121" i="13"/>
  <c r="AN113" i="13"/>
  <c r="AN105" i="13"/>
  <c r="AM152" i="13"/>
  <c r="AM144" i="13"/>
  <c r="AM136" i="13"/>
  <c r="AM128" i="13"/>
  <c r="AM120" i="13"/>
  <c r="AM112" i="13"/>
  <c r="AM104" i="13"/>
  <c r="AG94" i="13"/>
  <c r="AG102" i="13"/>
  <c r="AG110" i="13"/>
  <c r="AG118" i="13"/>
  <c r="AG126" i="13"/>
  <c r="AG134" i="13"/>
  <c r="AG95" i="13"/>
  <c r="AG103" i="13"/>
  <c r="AG111" i="13"/>
  <c r="AG119" i="13"/>
  <c r="AG127" i="13"/>
  <c r="AG96" i="13"/>
  <c r="AG104" i="13"/>
  <c r="AG112" i="13"/>
  <c r="AG120" i="13"/>
  <c r="AG128" i="13"/>
  <c r="AF139" i="13"/>
  <c r="AF128" i="13"/>
  <c r="AF114" i="13"/>
  <c r="AF100" i="13"/>
  <c r="AE152" i="13"/>
  <c r="AE138" i="13"/>
  <c r="AE127" i="13"/>
  <c r="AE113" i="13"/>
  <c r="AE99" i="13"/>
  <c r="V91" i="13"/>
  <c r="V99" i="13"/>
  <c r="V107" i="13"/>
  <c r="V115" i="13"/>
  <c r="V123" i="13"/>
  <c r="V131" i="13"/>
  <c r="V139" i="13"/>
  <c r="V147" i="13"/>
  <c r="V92" i="13"/>
  <c r="V100" i="13"/>
  <c r="V108" i="13"/>
  <c r="V116" i="13"/>
  <c r="V124" i="13"/>
  <c r="V132" i="13"/>
  <c r="V140" i="13"/>
  <c r="V148" i="13"/>
  <c r="V93" i="13"/>
  <c r="V101" i="13"/>
  <c r="V109" i="13"/>
  <c r="V117" i="13"/>
  <c r="V125" i="13"/>
  <c r="V133" i="13"/>
  <c r="V141" i="13"/>
  <c r="V149" i="13"/>
  <c r="R150" i="13"/>
  <c r="R139" i="13"/>
  <c r="Q149" i="13"/>
  <c r="Q138" i="13"/>
  <c r="H93" i="13"/>
  <c r="H101" i="13"/>
  <c r="H109" i="13"/>
  <c r="H117" i="13"/>
  <c r="H125" i="13"/>
  <c r="H133" i="13"/>
  <c r="H141" i="13"/>
  <c r="H149" i="13"/>
  <c r="H94" i="13"/>
  <c r="H102" i="13"/>
  <c r="H110" i="13"/>
  <c r="H118" i="13"/>
  <c r="H126" i="13"/>
  <c r="H134" i="13"/>
  <c r="H142" i="13"/>
  <c r="H150" i="13"/>
  <c r="H95" i="13"/>
  <c r="H103" i="13"/>
  <c r="H111" i="13"/>
  <c r="H119" i="13"/>
  <c r="H127" i="13"/>
  <c r="H135" i="13"/>
  <c r="H143" i="13"/>
  <c r="H151" i="13"/>
  <c r="BF281" i="13"/>
  <c r="BF273" i="13"/>
  <c r="BF265" i="13"/>
  <c r="BF257" i="13"/>
  <c r="BF249" i="13"/>
  <c r="BF241" i="13"/>
  <c r="BF233" i="13"/>
  <c r="BF225" i="13"/>
  <c r="BE227" i="13"/>
  <c r="BE235" i="13"/>
  <c r="BE243" i="13"/>
  <c r="BE251" i="13"/>
  <c r="BE259" i="13"/>
  <c r="BE228" i="13"/>
  <c r="BE236" i="13"/>
  <c r="BE244" i="13"/>
  <c r="BE252" i="13"/>
  <c r="BE260" i="13"/>
  <c r="BE268" i="13"/>
  <c r="BE229" i="13"/>
  <c r="BE237" i="13"/>
  <c r="BE245" i="13"/>
  <c r="BE253" i="13"/>
  <c r="BE261" i="13"/>
  <c r="AU278" i="13"/>
  <c r="AU264" i="13"/>
  <c r="AU253" i="13"/>
  <c r="AU239" i="13"/>
  <c r="AM278" i="13"/>
  <c r="AM264" i="13"/>
  <c r="AM253" i="13"/>
  <c r="AM239" i="13"/>
  <c r="AF278" i="13"/>
  <c r="AF264" i="13"/>
  <c r="AF253" i="13"/>
  <c r="AF239" i="13"/>
  <c r="AE225" i="13"/>
  <c r="AE233" i="13"/>
  <c r="AE241" i="13"/>
  <c r="AE249" i="13"/>
  <c r="AE257" i="13"/>
  <c r="AE265" i="13"/>
  <c r="AE273" i="13"/>
  <c r="AE281" i="13"/>
  <c r="AE226" i="13"/>
  <c r="AE234" i="13"/>
  <c r="AE242" i="13"/>
  <c r="AE250" i="13"/>
  <c r="AE258" i="13"/>
  <c r="AE266" i="13"/>
  <c r="AE274" i="13"/>
  <c r="AE282" i="13"/>
  <c r="AE227" i="13"/>
  <c r="AE235" i="13"/>
  <c r="AE243" i="13"/>
  <c r="AE251" i="13"/>
  <c r="AE259" i="13"/>
  <c r="AE267" i="13"/>
  <c r="AE275" i="13"/>
  <c r="AE283" i="13"/>
  <c r="R278" i="13"/>
  <c r="AU225" i="13"/>
  <c r="AU233" i="13"/>
  <c r="AU241" i="13"/>
  <c r="AU249" i="13"/>
  <c r="AU257" i="13"/>
  <c r="AU265" i="13"/>
  <c r="AU273" i="13"/>
  <c r="AU281" i="13"/>
  <c r="AU226" i="13"/>
  <c r="AU234" i="13"/>
  <c r="AU242" i="13"/>
  <c r="AU250" i="13"/>
  <c r="AU258" i="13"/>
  <c r="AU266" i="13"/>
  <c r="AU274" i="13"/>
  <c r="AU282" i="13"/>
  <c r="AU227" i="13"/>
  <c r="AU235" i="13"/>
  <c r="AU243" i="13"/>
  <c r="AU251" i="13"/>
  <c r="AU259" i="13"/>
  <c r="AU267" i="13"/>
  <c r="AU275" i="13"/>
  <c r="AU283" i="13"/>
  <c r="AM225" i="13"/>
  <c r="AM233" i="13"/>
  <c r="AM241" i="13"/>
  <c r="AM249" i="13"/>
  <c r="AM257" i="13"/>
  <c r="AM265" i="13"/>
  <c r="AM273" i="13"/>
  <c r="AM281" i="13"/>
  <c r="AM226" i="13"/>
  <c r="AM234" i="13"/>
  <c r="AM242" i="13"/>
  <c r="AM250" i="13"/>
  <c r="AM258" i="13"/>
  <c r="AM266" i="13"/>
  <c r="AM274" i="13"/>
  <c r="AM282" i="13"/>
  <c r="AM227" i="13"/>
  <c r="AM235" i="13"/>
  <c r="AM243" i="13"/>
  <c r="AM251" i="13"/>
  <c r="AM259" i="13"/>
  <c r="AM267" i="13"/>
  <c r="AM275" i="13"/>
  <c r="AM283" i="13"/>
  <c r="AF226" i="13"/>
  <c r="AF234" i="13"/>
  <c r="AF242" i="13"/>
  <c r="AF250" i="13"/>
  <c r="AF258" i="13"/>
  <c r="AF266" i="13"/>
  <c r="AF274" i="13"/>
  <c r="AF282" i="13"/>
  <c r="AF227" i="13"/>
  <c r="AF235" i="13"/>
  <c r="AF243" i="13"/>
  <c r="AF251" i="13"/>
  <c r="AF259" i="13"/>
  <c r="AF267" i="13"/>
  <c r="AF275" i="13"/>
  <c r="AF283" i="13"/>
  <c r="AF228" i="13"/>
  <c r="AF236" i="13"/>
  <c r="AF244" i="13"/>
  <c r="AF252" i="13"/>
  <c r="AF260" i="13"/>
  <c r="AF268" i="13"/>
  <c r="AF276" i="13"/>
  <c r="AF284" i="13"/>
  <c r="AE276" i="13"/>
  <c r="AE262" i="13"/>
  <c r="AE248" i="13"/>
  <c r="AE237" i="13"/>
  <c r="R227" i="13"/>
  <c r="R235" i="13"/>
  <c r="R243" i="13"/>
  <c r="R251" i="13"/>
  <c r="R259" i="13"/>
  <c r="R267" i="13"/>
  <c r="R275" i="13"/>
  <c r="R283" i="13"/>
  <c r="R228" i="13"/>
  <c r="R236" i="13"/>
  <c r="R244" i="13"/>
  <c r="R252" i="13"/>
  <c r="R260" i="13"/>
  <c r="R268" i="13"/>
  <c r="R276" i="13"/>
  <c r="R284" i="13"/>
  <c r="R229" i="13"/>
  <c r="R237" i="13"/>
  <c r="R245" i="13"/>
  <c r="R253" i="13"/>
  <c r="R261" i="13"/>
  <c r="R269" i="13"/>
  <c r="R277" i="13"/>
  <c r="R285" i="13"/>
  <c r="R226" i="13"/>
  <c r="R240" i="13"/>
  <c r="R254" i="13"/>
  <c r="R265" i="13"/>
  <c r="R279" i="13"/>
  <c r="R230" i="13"/>
  <c r="R241" i="13"/>
  <c r="R255" i="13"/>
  <c r="R266" i="13"/>
  <c r="R280" i="13"/>
  <c r="R231" i="13"/>
  <c r="R242" i="13"/>
  <c r="R256" i="13"/>
  <c r="R270" i="13"/>
  <c r="R281" i="13"/>
  <c r="R232" i="13"/>
  <c r="R246" i="13"/>
  <c r="R257" i="13"/>
  <c r="R271" i="13"/>
  <c r="R282" i="13"/>
  <c r="R233" i="13"/>
  <c r="R247" i="13"/>
  <c r="R258" i="13"/>
  <c r="R272" i="13"/>
  <c r="R286" i="13"/>
  <c r="R234" i="13"/>
  <c r="R248" i="13"/>
  <c r="R262" i="13"/>
  <c r="R273" i="13"/>
  <c r="D286" i="13"/>
  <c r="D278" i="13"/>
  <c r="D270" i="13"/>
  <c r="D262" i="13"/>
  <c r="D254" i="13"/>
  <c r="D246" i="13"/>
  <c r="D238" i="13"/>
  <c r="D230" i="13"/>
  <c r="BF279" i="13"/>
  <c r="BF271" i="13"/>
  <c r="BF263" i="13"/>
  <c r="BF255" i="13"/>
  <c r="BF247" i="13"/>
  <c r="BF239" i="13"/>
  <c r="BF231" i="13"/>
  <c r="BE286" i="13"/>
  <c r="BE278" i="13"/>
  <c r="BE270" i="13"/>
  <c r="BE258" i="13"/>
  <c r="BE247" i="13"/>
  <c r="BE233" i="13"/>
  <c r="AV226" i="13"/>
  <c r="AV234" i="13"/>
  <c r="AV242" i="13"/>
  <c r="AV250" i="13"/>
  <c r="AV258" i="13"/>
  <c r="AV266" i="13"/>
  <c r="AV274" i="13"/>
  <c r="AV282" i="13"/>
  <c r="AV227" i="13"/>
  <c r="AV235" i="13"/>
  <c r="AV243" i="13"/>
  <c r="AV251" i="13"/>
  <c r="AV259" i="13"/>
  <c r="AV267" i="13"/>
  <c r="AV275" i="13"/>
  <c r="AV283" i="13"/>
  <c r="AV228" i="13"/>
  <c r="AV236" i="13"/>
  <c r="AV244" i="13"/>
  <c r="AV252" i="13"/>
  <c r="AV260" i="13"/>
  <c r="AV268" i="13"/>
  <c r="AV276" i="13"/>
  <c r="AV284" i="13"/>
  <c r="AU276" i="13"/>
  <c r="AU262" i="13"/>
  <c r="AU248" i="13"/>
  <c r="AU237" i="13"/>
  <c r="AN226" i="13"/>
  <c r="AN234" i="13"/>
  <c r="AN242" i="13"/>
  <c r="AN250" i="13"/>
  <c r="AN258" i="13"/>
  <c r="AN266" i="13"/>
  <c r="AN274" i="13"/>
  <c r="AN282" i="13"/>
  <c r="AN227" i="13"/>
  <c r="AN235" i="13"/>
  <c r="AN243" i="13"/>
  <c r="AN251" i="13"/>
  <c r="AN259" i="13"/>
  <c r="AN267" i="13"/>
  <c r="AN275" i="13"/>
  <c r="AN283" i="13"/>
  <c r="AN228" i="13"/>
  <c r="AN236" i="13"/>
  <c r="AN244" i="13"/>
  <c r="AN252" i="13"/>
  <c r="AN260" i="13"/>
  <c r="AN268" i="13"/>
  <c r="AN276" i="13"/>
  <c r="AN284" i="13"/>
  <c r="AM276" i="13"/>
  <c r="AM262" i="13"/>
  <c r="AM248" i="13"/>
  <c r="AM237" i="13"/>
  <c r="AG227" i="13"/>
  <c r="AG235" i="13"/>
  <c r="AG243" i="13"/>
  <c r="AG251" i="13"/>
  <c r="AG259" i="13"/>
  <c r="AG267" i="13"/>
  <c r="AG275" i="13"/>
  <c r="AG283" i="13"/>
  <c r="AG228" i="13"/>
  <c r="AG236" i="13"/>
  <c r="AG244" i="13"/>
  <c r="AG252" i="13"/>
  <c r="AG260" i="13"/>
  <c r="AG268" i="13"/>
  <c r="AG276" i="13"/>
  <c r="AG284" i="13"/>
  <c r="AG229" i="13"/>
  <c r="AG237" i="13"/>
  <c r="AG245" i="13"/>
  <c r="AG253" i="13"/>
  <c r="AG261" i="13"/>
  <c r="AG269" i="13"/>
  <c r="AG277" i="13"/>
  <c r="AG285" i="13"/>
  <c r="AF273" i="13"/>
  <c r="AF262" i="13"/>
  <c r="AF248" i="13"/>
  <c r="AF237" i="13"/>
  <c r="AE286" i="13"/>
  <c r="AE272" i="13"/>
  <c r="AE261" i="13"/>
  <c r="AE247" i="13"/>
  <c r="AE236" i="13"/>
  <c r="R264" i="13"/>
  <c r="Q226" i="13"/>
  <c r="Q234" i="13"/>
  <c r="Q242" i="13"/>
  <c r="Q250" i="13"/>
  <c r="Q258" i="13"/>
  <c r="Q266" i="13"/>
  <c r="Q274" i="13"/>
  <c r="Q282" i="13"/>
  <c r="Q227" i="13"/>
  <c r="Q235" i="13"/>
  <c r="Q243" i="13"/>
  <c r="Q251" i="13"/>
  <c r="Q259" i="13"/>
  <c r="Q267" i="13"/>
  <c r="Q275" i="13"/>
  <c r="Q283" i="13"/>
  <c r="Q228" i="13"/>
  <c r="Q236" i="13"/>
  <c r="Q244" i="13"/>
  <c r="Q252" i="13"/>
  <c r="Q260" i="13"/>
  <c r="Q268" i="13"/>
  <c r="Q276" i="13"/>
  <c r="Q284" i="13"/>
  <c r="Q225" i="13"/>
  <c r="Q239" i="13"/>
  <c r="Q253" i="13"/>
  <c r="Q264" i="13"/>
  <c r="Q278" i="13"/>
  <c r="Q229" i="13"/>
  <c r="Q240" i="13"/>
  <c r="Q254" i="13"/>
  <c r="Q265" i="13"/>
  <c r="Q279" i="13"/>
  <c r="Q230" i="13"/>
  <c r="Q241" i="13"/>
  <c r="Q255" i="13"/>
  <c r="Q269" i="13"/>
  <c r="Q280" i="13"/>
  <c r="Q231" i="13"/>
  <c r="Q245" i="13"/>
  <c r="Q256" i="13"/>
  <c r="Q270" i="13"/>
  <c r="Q281" i="13"/>
  <c r="Q232" i="13"/>
  <c r="Q246" i="13"/>
  <c r="Q257" i="13"/>
  <c r="Q271" i="13"/>
  <c r="Q285" i="13"/>
  <c r="Q233" i="13"/>
  <c r="Q247" i="13"/>
  <c r="Q261" i="13"/>
  <c r="Q272" i="13"/>
  <c r="Q286" i="13"/>
  <c r="D285" i="13"/>
  <c r="D277" i="13"/>
  <c r="D269" i="13"/>
  <c r="D261" i="13"/>
  <c r="D253" i="13"/>
  <c r="D245" i="13"/>
  <c r="D237" i="13"/>
  <c r="D229" i="13"/>
  <c r="BG279" i="13"/>
  <c r="BG271" i="13"/>
  <c r="BG263" i="13"/>
  <c r="BG255" i="13"/>
  <c r="BG247" i="13"/>
  <c r="BG239" i="13"/>
  <c r="BG231" i="13"/>
  <c r="BF286" i="13"/>
  <c r="BF278" i="13"/>
  <c r="BF270" i="13"/>
  <c r="BF262" i="13"/>
  <c r="BF254" i="13"/>
  <c r="BF246" i="13"/>
  <c r="BF238" i="13"/>
  <c r="BF230" i="13"/>
  <c r="BE285" i="13"/>
  <c r="BE277" i="13"/>
  <c r="BE269" i="13"/>
  <c r="BE257" i="13"/>
  <c r="BE246" i="13"/>
  <c r="BE232" i="13"/>
  <c r="AW227" i="13"/>
  <c r="AW235" i="13"/>
  <c r="AW243" i="13"/>
  <c r="AW251" i="13"/>
  <c r="AW259" i="13"/>
  <c r="AW267" i="13"/>
  <c r="AW275" i="13"/>
  <c r="AW283" i="13"/>
  <c r="AW228" i="13"/>
  <c r="AW236" i="13"/>
  <c r="AW244" i="13"/>
  <c r="AW252" i="13"/>
  <c r="AW260" i="13"/>
  <c r="AW268" i="13"/>
  <c r="AW276" i="13"/>
  <c r="AW284" i="13"/>
  <c r="AW229" i="13"/>
  <c r="AW237" i="13"/>
  <c r="AW245" i="13"/>
  <c r="AW253" i="13"/>
  <c r="AW261" i="13"/>
  <c r="AW269" i="13"/>
  <c r="AW277" i="13"/>
  <c r="AW285" i="13"/>
  <c r="AV273" i="13"/>
  <c r="AV262" i="13"/>
  <c r="AV248" i="13"/>
  <c r="AV237" i="13"/>
  <c r="AU286" i="13"/>
  <c r="AU272" i="13"/>
  <c r="AU261" i="13"/>
  <c r="AU247" i="13"/>
  <c r="AU236" i="13"/>
  <c r="AP275" i="13"/>
  <c r="AP264" i="13"/>
  <c r="AP250" i="13"/>
  <c r="AP239" i="13"/>
  <c r="AO227" i="13"/>
  <c r="AO235" i="13"/>
  <c r="AO243" i="13"/>
  <c r="AO251" i="13"/>
  <c r="AO259" i="13"/>
  <c r="AO267" i="13"/>
  <c r="AO275" i="13"/>
  <c r="AO283" i="13"/>
  <c r="AO228" i="13"/>
  <c r="AO236" i="13"/>
  <c r="AO244" i="13"/>
  <c r="AO252" i="13"/>
  <c r="AO260" i="13"/>
  <c r="AO268" i="13"/>
  <c r="AO276" i="13"/>
  <c r="AO284" i="13"/>
  <c r="AO229" i="13"/>
  <c r="AO237" i="13"/>
  <c r="AO245" i="13"/>
  <c r="AO253" i="13"/>
  <c r="AO261" i="13"/>
  <c r="AO269" i="13"/>
  <c r="AO277" i="13"/>
  <c r="AO285" i="13"/>
  <c r="AN273" i="13"/>
  <c r="AN262" i="13"/>
  <c r="AN248" i="13"/>
  <c r="AN237" i="13"/>
  <c r="AM286" i="13"/>
  <c r="AM272" i="13"/>
  <c r="AM261" i="13"/>
  <c r="AM247" i="13"/>
  <c r="AM236" i="13"/>
  <c r="AI275" i="13"/>
  <c r="AI264" i="13"/>
  <c r="AI250" i="13"/>
  <c r="AI236" i="13"/>
  <c r="AH228" i="13"/>
  <c r="AH236" i="13"/>
  <c r="AH244" i="13"/>
  <c r="AH252" i="13"/>
  <c r="AH260" i="13"/>
  <c r="AH268" i="13"/>
  <c r="AH276" i="13"/>
  <c r="AH284" i="13"/>
  <c r="AH229" i="13"/>
  <c r="AH237" i="13"/>
  <c r="AH245" i="13"/>
  <c r="AH253" i="13"/>
  <c r="AH261" i="13"/>
  <c r="AH269" i="13"/>
  <c r="AH277" i="13"/>
  <c r="AH285" i="13"/>
  <c r="AH230" i="13"/>
  <c r="AH238" i="13"/>
  <c r="AH246" i="13"/>
  <c r="AH254" i="13"/>
  <c r="AH262" i="13"/>
  <c r="AH270" i="13"/>
  <c r="AH278" i="13"/>
  <c r="AH286" i="13"/>
  <c r="AG273" i="13"/>
  <c r="AG262" i="13"/>
  <c r="AG248" i="13"/>
  <c r="AG234" i="13"/>
  <c r="AF286" i="13"/>
  <c r="AF272" i="13"/>
  <c r="AF261" i="13"/>
  <c r="AF247" i="13"/>
  <c r="AF233" i="13"/>
  <c r="AE285" i="13"/>
  <c r="AE271" i="13"/>
  <c r="AE260" i="13"/>
  <c r="AE246" i="13"/>
  <c r="AE232" i="13"/>
  <c r="Z227" i="13"/>
  <c r="Z235" i="13"/>
  <c r="Z226" i="13"/>
  <c r="Z236" i="13"/>
  <c r="Z244" i="13"/>
  <c r="Z252" i="13"/>
  <c r="Z260" i="13"/>
  <c r="Z268" i="13"/>
  <c r="Z276" i="13"/>
  <c r="Z284" i="13"/>
  <c r="Z228" i="13"/>
  <c r="Z237" i="13"/>
  <c r="Z245" i="13"/>
  <c r="Z253" i="13"/>
  <c r="Z261" i="13"/>
  <c r="Z269" i="13"/>
  <c r="Z277" i="13"/>
  <c r="Z285" i="13"/>
  <c r="Z229" i="13"/>
  <c r="Z238" i="13"/>
  <c r="Z246" i="13"/>
  <c r="Z254" i="13"/>
  <c r="Z262" i="13"/>
  <c r="Z270" i="13"/>
  <c r="Z278" i="13"/>
  <c r="Z286" i="13"/>
  <c r="Y275" i="13"/>
  <c r="Y259" i="13"/>
  <c r="Y240" i="13"/>
  <c r="R263" i="13"/>
  <c r="Q273" i="13"/>
  <c r="BH279" i="13"/>
  <c r="BH271" i="13"/>
  <c r="BH263" i="13"/>
  <c r="BH255" i="13"/>
  <c r="BH247" i="13"/>
  <c r="BH239" i="13"/>
  <c r="BH231" i="13"/>
  <c r="BG286" i="13"/>
  <c r="BG278" i="13"/>
  <c r="BG270" i="13"/>
  <c r="BG262" i="13"/>
  <c r="BG254" i="13"/>
  <c r="BG246" i="13"/>
  <c r="BG238" i="13"/>
  <c r="BG230" i="13"/>
  <c r="BF285" i="13"/>
  <c r="BF277" i="13"/>
  <c r="BF269" i="13"/>
  <c r="BF261" i="13"/>
  <c r="BF253" i="13"/>
  <c r="BF245" i="13"/>
  <c r="BF237" i="13"/>
  <c r="BF229" i="13"/>
  <c r="BE284" i="13"/>
  <c r="BE276" i="13"/>
  <c r="BE267" i="13"/>
  <c r="BE256" i="13"/>
  <c r="BE242" i="13"/>
  <c r="BE231" i="13"/>
  <c r="AX228" i="13"/>
  <c r="AX236" i="13"/>
  <c r="AX244" i="13"/>
  <c r="AX252" i="13"/>
  <c r="AX260" i="13"/>
  <c r="AX268" i="13"/>
  <c r="AX276" i="13"/>
  <c r="AX284" i="13"/>
  <c r="AX229" i="13"/>
  <c r="AX237" i="13"/>
  <c r="AX245" i="13"/>
  <c r="AX253" i="13"/>
  <c r="AX261" i="13"/>
  <c r="AX269" i="13"/>
  <c r="AX277" i="13"/>
  <c r="AX285" i="13"/>
  <c r="AX230" i="13"/>
  <c r="AX238" i="13"/>
  <c r="AX246" i="13"/>
  <c r="AX254" i="13"/>
  <c r="AX262" i="13"/>
  <c r="AX270" i="13"/>
  <c r="AX278" i="13"/>
  <c r="AX286" i="13"/>
  <c r="AW273" i="13"/>
  <c r="AW262" i="13"/>
  <c r="AW248" i="13"/>
  <c r="AW234" i="13"/>
  <c r="AV286" i="13"/>
  <c r="AV272" i="13"/>
  <c r="AV261" i="13"/>
  <c r="AV247" i="13"/>
  <c r="AV233" i="13"/>
  <c r="AU285" i="13"/>
  <c r="AU271" i="13"/>
  <c r="AU260" i="13"/>
  <c r="AU246" i="13"/>
  <c r="AU232" i="13"/>
  <c r="AP228" i="13"/>
  <c r="AP236" i="13"/>
  <c r="AP244" i="13"/>
  <c r="AP252" i="13"/>
  <c r="AP260" i="13"/>
  <c r="AP268" i="13"/>
  <c r="AP276" i="13"/>
  <c r="AP284" i="13"/>
  <c r="AP229" i="13"/>
  <c r="AP237" i="13"/>
  <c r="AP245" i="13"/>
  <c r="AP253" i="13"/>
  <c r="AP261" i="13"/>
  <c r="AP269" i="13"/>
  <c r="AP277" i="13"/>
  <c r="AP285" i="13"/>
  <c r="AP230" i="13"/>
  <c r="AP238" i="13"/>
  <c r="AP246" i="13"/>
  <c r="AP254" i="13"/>
  <c r="AP262" i="13"/>
  <c r="AP270" i="13"/>
  <c r="AP278" i="13"/>
  <c r="AP286" i="13"/>
  <c r="AO273" i="13"/>
  <c r="AO262" i="13"/>
  <c r="AO248" i="13"/>
  <c r="AN286" i="13"/>
  <c r="AN272" i="13"/>
  <c r="AN261" i="13"/>
  <c r="AN247" i="13"/>
  <c r="AN233" i="13"/>
  <c r="AM285" i="13"/>
  <c r="AM271" i="13"/>
  <c r="AM260" i="13"/>
  <c r="AM246" i="13"/>
  <c r="AM232" i="13"/>
  <c r="AI229" i="13"/>
  <c r="AI237" i="13"/>
  <c r="AI245" i="13"/>
  <c r="AI253" i="13"/>
  <c r="AI261" i="13"/>
  <c r="AI269" i="13"/>
  <c r="AI277" i="13"/>
  <c r="AI285" i="13"/>
  <c r="AI230" i="13"/>
  <c r="AI238" i="13"/>
  <c r="AI246" i="13"/>
  <c r="AI254" i="13"/>
  <c r="AI262" i="13"/>
  <c r="AI270" i="13"/>
  <c r="AI278" i="13"/>
  <c r="AI286" i="13"/>
  <c r="AI231" i="13"/>
  <c r="AI239" i="13"/>
  <c r="AI247" i="13"/>
  <c r="AI255" i="13"/>
  <c r="AI263" i="13"/>
  <c r="AI271" i="13"/>
  <c r="AI279" i="13"/>
  <c r="AH273" i="13"/>
  <c r="AH259" i="13"/>
  <c r="AH248" i="13"/>
  <c r="AH234" i="13"/>
  <c r="AG286" i="13"/>
  <c r="AG272" i="13"/>
  <c r="AG258" i="13"/>
  <c r="AG247" i="13"/>
  <c r="AG233" i="13"/>
  <c r="AF285" i="13"/>
  <c r="AF271" i="13"/>
  <c r="AF257" i="13"/>
  <c r="AF246" i="13"/>
  <c r="AF232" i="13"/>
  <c r="AE284" i="13"/>
  <c r="AE270" i="13"/>
  <c r="AE256" i="13"/>
  <c r="AE245" i="13"/>
  <c r="AE231" i="13"/>
  <c r="Y226" i="13"/>
  <c r="Y234" i="13"/>
  <c r="Y242" i="13"/>
  <c r="Y250" i="13"/>
  <c r="Y258" i="13"/>
  <c r="Y266" i="13"/>
  <c r="Y274" i="13"/>
  <c r="Y282" i="13"/>
  <c r="Y227" i="13"/>
  <c r="Y235" i="13"/>
  <c r="Y243" i="13"/>
  <c r="Y251" i="13"/>
  <c r="Y231" i="13"/>
  <c r="Y241" i="13"/>
  <c r="Y253" i="13"/>
  <c r="Y262" i="13"/>
  <c r="Y271" i="13"/>
  <c r="Y280" i="13"/>
  <c r="Y232" i="13"/>
  <c r="Y244" i="13"/>
  <c r="Y254" i="13"/>
  <c r="Y263" i="13"/>
  <c r="Y272" i="13"/>
  <c r="Y281" i="13"/>
  <c r="Y233" i="13"/>
  <c r="Y245" i="13"/>
  <c r="Y255" i="13"/>
  <c r="Y264" i="13"/>
  <c r="Y273" i="13"/>
  <c r="Y283" i="13"/>
  <c r="R250" i="13"/>
  <c r="Q263" i="13"/>
  <c r="D147" i="13"/>
  <c r="D139" i="13"/>
  <c r="D131" i="13"/>
  <c r="D123" i="13"/>
  <c r="D115" i="13"/>
  <c r="D107" i="13"/>
  <c r="D99" i="13"/>
  <c r="D91" i="13"/>
  <c r="D283" i="13"/>
  <c r="D275" i="13"/>
  <c r="D267" i="13"/>
  <c r="D259" i="13"/>
  <c r="D251" i="13"/>
  <c r="D243" i="13"/>
  <c r="D235" i="13"/>
  <c r="D227" i="13"/>
  <c r="BI279" i="13"/>
  <c r="BI271" i="13"/>
  <c r="BI263" i="13"/>
  <c r="BI255" i="13"/>
  <c r="BI247" i="13"/>
  <c r="BI239" i="13"/>
  <c r="BI231" i="13"/>
  <c r="BH286" i="13"/>
  <c r="BH278" i="13"/>
  <c r="BH270" i="13"/>
  <c r="BH262" i="13"/>
  <c r="BH254" i="13"/>
  <c r="BH246" i="13"/>
  <c r="BH238" i="13"/>
  <c r="BH230" i="13"/>
  <c r="BG285" i="13"/>
  <c r="BG277" i="13"/>
  <c r="BG269" i="13"/>
  <c r="BG261" i="13"/>
  <c r="BG253" i="13"/>
  <c r="BG245" i="13"/>
  <c r="BG237" i="13"/>
  <c r="BG229" i="13"/>
  <c r="BF284" i="13"/>
  <c r="BF276" i="13"/>
  <c r="BF268" i="13"/>
  <c r="BF260" i="13"/>
  <c r="BF252" i="13"/>
  <c r="BF244" i="13"/>
  <c r="BF236" i="13"/>
  <c r="BF228" i="13"/>
  <c r="BE283" i="13"/>
  <c r="BE275" i="13"/>
  <c r="BE266" i="13"/>
  <c r="BE255" i="13"/>
  <c r="BE241" i="13"/>
  <c r="BE230" i="13"/>
  <c r="AY229" i="13"/>
  <c r="AY237" i="13"/>
  <c r="AY245" i="13"/>
  <c r="AY253" i="13"/>
  <c r="AY261" i="13"/>
  <c r="AY269" i="13"/>
  <c r="AY277" i="13"/>
  <c r="AY285" i="13"/>
  <c r="AY230" i="13"/>
  <c r="AY238" i="13"/>
  <c r="AY246" i="13"/>
  <c r="AY254" i="13"/>
  <c r="AY262" i="13"/>
  <c r="AY270" i="13"/>
  <c r="AY278" i="13"/>
  <c r="AY286" i="13"/>
  <c r="AY231" i="13"/>
  <c r="AY239" i="13"/>
  <c r="AY247" i="13"/>
  <c r="AY255" i="13"/>
  <c r="AY263" i="13"/>
  <c r="AY271" i="13"/>
  <c r="AY279" i="13"/>
  <c r="AX273" i="13"/>
  <c r="AX259" i="13"/>
  <c r="AX248" i="13"/>
  <c r="AX234" i="13"/>
  <c r="AW286" i="13"/>
  <c r="AW272" i="13"/>
  <c r="AW258" i="13"/>
  <c r="AW247" i="13"/>
  <c r="AW233" i="13"/>
  <c r="AV285" i="13"/>
  <c r="AV271" i="13"/>
  <c r="AV257" i="13"/>
  <c r="AV246" i="13"/>
  <c r="AV232" i="13"/>
  <c r="AU284" i="13"/>
  <c r="AU270" i="13"/>
  <c r="AU256" i="13"/>
  <c r="AU245" i="13"/>
  <c r="AU231" i="13"/>
  <c r="AQ229" i="13"/>
  <c r="AQ237" i="13"/>
  <c r="AQ245" i="13"/>
  <c r="AQ253" i="13"/>
  <c r="AQ261" i="13"/>
  <c r="AQ269" i="13"/>
  <c r="AQ277" i="13"/>
  <c r="AQ285" i="13"/>
  <c r="AQ230" i="13"/>
  <c r="AQ238" i="13"/>
  <c r="AQ246" i="13"/>
  <c r="AQ254" i="13"/>
  <c r="AQ262" i="13"/>
  <c r="AQ270" i="13"/>
  <c r="AQ278" i="13"/>
  <c r="AQ286" i="13"/>
  <c r="AQ231" i="13"/>
  <c r="AQ239" i="13"/>
  <c r="AQ247" i="13"/>
  <c r="AQ255" i="13"/>
  <c r="AQ263" i="13"/>
  <c r="AQ271" i="13"/>
  <c r="AQ279" i="13"/>
  <c r="AP273" i="13"/>
  <c r="AP259" i="13"/>
  <c r="AP248" i="13"/>
  <c r="AP234" i="13"/>
  <c r="AO286" i="13"/>
  <c r="AO272" i="13"/>
  <c r="AO258" i="13"/>
  <c r="AO247" i="13"/>
  <c r="AO233" i="13"/>
  <c r="AN285" i="13"/>
  <c r="AN271" i="13"/>
  <c r="AN257" i="13"/>
  <c r="AN246" i="13"/>
  <c r="AN232" i="13"/>
  <c r="AM284" i="13"/>
  <c r="AM270" i="13"/>
  <c r="AM256" i="13"/>
  <c r="AM245" i="13"/>
  <c r="AM231" i="13"/>
  <c r="AI284" i="13"/>
  <c r="AI273" i="13"/>
  <c r="AI259" i="13"/>
  <c r="AI248" i="13"/>
  <c r="AI234" i="13"/>
  <c r="AH283" i="13"/>
  <c r="AH272" i="13"/>
  <c r="AH258" i="13"/>
  <c r="AH247" i="13"/>
  <c r="AH233" i="13"/>
  <c r="AG282" i="13"/>
  <c r="AG271" i="13"/>
  <c r="AG257" i="13"/>
  <c r="AG246" i="13"/>
  <c r="AG232" i="13"/>
  <c r="AF281" i="13"/>
  <c r="AF270" i="13"/>
  <c r="AF256" i="13"/>
  <c r="AF245" i="13"/>
  <c r="AF231" i="13"/>
  <c r="AE280" i="13"/>
  <c r="AE269" i="13"/>
  <c r="AE255" i="13"/>
  <c r="AE244" i="13"/>
  <c r="AE230" i="13"/>
  <c r="Z274" i="13"/>
  <c r="Z263" i="13"/>
  <c r="Z249" i="13"/>
  <c r="Z234" i="13"/>
  <c r="Y285" i="13"/>
  <c r="Y269" i="13"/>
  <c r="Y256" i="13"/>
  <c r="Y238" i="13"/>
  <c r="X225" i="13"/>
  <c r="X233" i="13"/>
  <c r="X241" i="13"/>
  <c r="X249" i="13"/>
  <c r="X257" i="13"/>
  <c r="X265" i="13"/>
  <c r="X273" i="13"/>
  <c r="X281" i="13"/>
  <c r="X226" i="13"/>
  <c r="X234" i="13"/>
  <c r="X242" i="13"/>
  <c r="X250" i="13"/>
  <c r="X258" i="13"/>
  <c r="X266" i="13"/>
  <c r="X274" i="13"/>
  <c r="X282" i="13"/>
  <c r="X227" i="13"/>
  <c r="X235" i="13"/>
  <c r="X243" i="13"/>
  <c r="X251" i="13"/>
  <c r="X259" i="13"/>
  <c r="X267" i="13"/>
  <c r="X275" i="13"/>
  <c r="X232" i="13"/>
  <c r="X246" i="13"/>
  <c r="X260" i="13"/>
  <c r="X271" i="13"/>
  <c r="X284" i="13"/>
  <c r="X236" i="13"/>
  <c r="X247" i="13"/>
  <c r="X261" i="13"/>
  <c r="X272" i="13"/>
  <c r="X285" i="13"/>
  <c r="X237" i="13"/>
  <c r="X248" i="13"/>
  <c r="X262" i="13"/>
  <c r="X276" i="13"/>
  <c r="X286" i="13"/>
  <c r="R249" i="13"/>
  <c r="Q262" i="13"/>
  <c r="AA145" i="13"/>
  <c r="AA137" i="13"/>
  <c r="AA129" i="13"/>
  <c r="AA121" i="13"/>
  <c r="AA113" i="13"/>
  <c r="AA105" i="13"/>
  <c r="AA97" i="13"/>
  <c r="S145" i="13"/>
  <c r="S137" i="13"/>
  <c r="S129" i="13"/>
  <c r="S121" i="13"/>
  <c r="S113" i="13"/>
  <c r="S105" i="13"/>
  <c r="S97" i="13"/>
  <c r="K145" i="13"/>
  <c r="K137" i="13"/>
  <c r="K129" i="13"/>
  <c r="K121" i="13"/>
  <c r="K113" i="13"/>
  <c r="K105" i="13"/>
  <c r="K97" i="13"/>
  <c r="D282" i="13"/>
  <c r="D274" i="13"/>
  <c r="D266" i="13"/>
  <c r="D258" i="13"/>
  <c r="D250" i="13"/>
  <c r="D242" i="13"/>
  <c r="D234" i="13"/>
  <c r="D226" i="13"/>
  <c r="BJ279" i="13"/>
  <c r="BJ271" i="13"/>
  <c r="BJ263" i="13"/>
  <c r="BJ255" i="13"/>
  <c r="BJ247" i="13"/>
  <c r="BJ239" i="13"/>
  <c r="BJ231" i="13"/>
  <c r="BI286" i="13"/>
  <c r="BI278" i="13"/>
  <c r="BI270" i="13"/>
  <c r="BI262" i="13"/>
  <c r="BI254" i="13"/>
  <c r="BI246" i="13"/>
  <c r="BI238" i="13"/>
  <c r="BI230" i="13"/>
  <c r="BH285" i="13"/>
  <c r="BH277" i="13"/>
  <c r="BH269" i="13"/>
  <c r="BH261" i="13"/>
  <c r="BH253" i="13"/>
  <c r="BH245" i="13"/>
  <c r="BH237" i="13"/>
  <c r="BH229" i="13"/>
  <c r="BG284" i="13"/>
  <c r="BG276" i="13"/>
  <c r="BG268" i="13"/>
  <c r="BG260" i="13"/>
  <c r="BG252" i="13"/>
  <c r="BG244" i="13"/>
  <c r="BG236" i="13"/>
  <c r="BG228" i="13"/>
  <c r="BF283" i="13"/>
  <c r="BF275" i="13"/>
  <c r="BF267" i="13"/>
  <c r="BF259" i="13"/>
  <c r="BF251" i="13"/>
  <c r="BF243" i="13"/>
  <c r="BF235" i="13"/>
  <c r="BF227" i="13"/>
  <c r="BE282" i="13"/>
  <c r="BE274" i="13"/>
  <c r="BE265" i="13"/>
  <c r="BE254" i="13"/>
  <c r="BE240" i="13"/>
  <c r="BE226" i="13"/>
  <c r="BC225" i="13"/>
  <c r="BC233" i="13"/>
  <c r="BC241" i="13"/>
  <c r="BC249" i="13"/>
  <c r="BC257" i="13"/>
  <c r="BC265" i="13"/>
  <c r="BC273" i="13"/>
  <c r="BC281" i="13"/>
  <c r="BC226" i="13"/>
  <c r="BC234" i="13"/>
  <c r="BC242" i="13"/>
  <c r="BC250" i="13"/>
  <c r="BC258" i="13"/>
  <c r="BC266" i="13"/>
  <c r="BC274" i="13"/>
  <c r="BC282" i="13"/>
  <c r="BC227" i="13"/>
  <c r="BC235" i="13"/>
  <c r="BC243" i="13"/>
  <c r="BC251" i="13"/>
  <c r="BC259" i="13"/>
  <c r="BC267" i="13"/>
  <c r="BC275" i="13"/>
  <c r="BC283" i="13"/>
  <c r="AY284" i="13"/>
  <c r="AY273" i="13"/>
  <c r="AY259" i="13"/>
  <c r="AY248" i="13"/>
  <c r="AY234" i="13"/>
  <c r="AX283" i="13"/>
  <c r="AX272" i="13"/>
  <c r="AX258" i="13"/>
  <c r="AX247" i="13"/>
  <c r="AX233" i="13"/>
  <c r="AW282" i="13"/>
  <c r="AW271" i="13"/>
  <c r="AW257" i="13"/>
  <c r="AW246" i="13"/>
  <c r="AW232" i="13"/>
  <c r="AV281" i="13"/>
  <c r="AV270" i="13"/>
  <c r="AV256" i="13"/>
  <c r="AV245" i="13"/>
  <c r="AV231" i="13"/>
  <c r="AU280" i="13"/>
  <c r="AU269" i="13"/>
  <c r="AU255" i="13"/>
  <c r="AU244" i="13"/>
  <c r="AU230" i="13"/>
  <c r="AQ284" i="13"/>
  <c r="AQ273" i="13"/>
  <c r="AQ259" i="13"/>
  <c r="AQ248" i="13"/>
  <c r="AQ234" i="13"/>
  <c r="AP283" i="13"/>
  <c r="AP272" i="13"/>
  <c r="AP258" i="13"/>
  <c r="AP247" i="13"/>
  <c r="AP233" i="13"/>
  <c r="AO282" i="13"/>
  <c r="AO271" i="13"/>
  <c r="AO257" i="13"/>
  <c r="AO246" i="13"/>
  <c r="AO232" i="13"/>
  <c r="AN281" i="13"/>
  <c r="AN270" i="13"/>
  <c r="AN256" i="13"/>
  <c r="AN245" i="13"/>
  <c r="AN231" i="13"/>
  <c r="AM280" i="13"/>
  <c r="AM269" i="13"/>
  <c r="AM255" i="13"/>
  <c r="AM244" i="13"/>
  <c r="AM230" i="13"/>
  <c r="AI283" i="13"/>
  <c r="AI272" i="13"/>
  <c r="AI258" i="13"/>
  <c r="AI244" i="13"/>
  <c r="AI233" i="13"/>
  <c r="AH282" i="13"/>
  <c r="AH271" i="13"/>
  <c r="AH257" i="13"/>
  <c r="AH243" i="13"/>
  <c r="AH232" i="13"/>
  <c r="AG281" i="13"/>
  <c r="AG270" i="13"/>
  <c r="AG256" i="13"/>
  <c r="AG242" i="13"/>
  <c r="AG231" i="13"/>
  <c r="AF280" i="13"/>
  <c r="AF269" i="13"/>
  <c r="AF255" i="13"/>
  <c r="AF241" i="13"/>
  <c r="AF230" i="13"/>
  <c r="AE279" i="13"/>
  <c r="AE268" i="13"/>
  <c r="AE254" i="13"/>
  <c r="AE240" i="13"/>
  <c r="AE229" i="13"/>
  <c r="AA229" i="13"/>
  <c r="AA237" i="13"/>
  <c r="AA245" i="13"/>
  <c r="AA253" i="13"/>
  <c r="AA261" i="13"/>
  <c r="AA269" i="13"/>
  <c r="AA277" i="13"/>
  <c r="AA285" i="13"/>
  <c r="AA230" i="13"/>
  <c r="AA238" i="13"/>
  <c r="AA246" i="13"/>
  <c r="AA254" i="13"/>
  <c r="AA262" i="13"/>
  <c r="AA270" i="13"/>
  <c r="AA278" i="13"/>
  <c r="AA286" i="13"/>
  <c r="AA231" i="13"/>
  <c r="AA239" i="13"/>
  <c r="AA247" i="13"/>
  <c r="AA255" i="13"/>
  <c r="AA263" i="13"/>
  <c r="AA271" i="13"/>
  <c r="AA279" i="13"/>
  <c r="Z273" i="13"/>
  <c r="Z259" i="13"/>
  <c r="Z248" i="13"/>
  <c r="Z233" i="13"/>
  <c r="Y284" i="13"/>
  <c r="Y268" i="13"/>
  <c r="Y252" i="13"/>
  <c r="Y237" i="13"/>
  <c r="X280" i="13"/>
  <c r="X263" i="13"/>
  <c r="X240" i="13"/>
  <c r="R239" i="13"/>
  <c r="Q249" i="13"/>
  <c r="AB145" i="13"/>
  <c r="AB137" i="13"/>
  <c r="AB129" i="13"/>
  <c r="AB121" i="13"/>
  <c r="AB113" i="13"/>
  <c r="AB105" i="13"/>
  <c r="AA152" i="13"/>
  <c r="AA144" i="13"/>
  <c r="AA136" i="13"/>
  <c r="AA128" i="13"/>
  <c r="AA120" i="13"/>
  <c r="AA112" i="13"/>
  <c r="AA104" i="13"/>
  <c r="T145" i="13"/>
  <c r="T137" i="13"/>
  <c r="T129" i="13"/>
  <c r="T121" i="13"/>
  <c r="T113" i="13"/>
  <c r="T105" i="13"/>
  <c r="S152" i="13"/>
  <c r="S144" i="13"/>
  <c r="S136" i="13"/>
  <c r="S128" i="13"/>
  <c r="S120" i="13"/>
  <c r="S112" i="13"/>
  <c r="S104" i="13"/>
  <c r="L145" i="13"/>
  <c r="L137" i="13"/>
  <c r="L129" i="13"/>
  <c r="L121" i="13"/>
  <c r="L113" i="13"/>
  <c r="L105" i="13"/>
  <c r="K152" i="13"/>
  <c r="K144" i="13"/>
  <c r="K136" i="13"/>
  <c r="K128" i="13"/>
  <c r="K120" i="13"/>
  <c r="K112" i="13"/>
  <c r="K104" i="13"/>
  <c r="D145" i="13"/>
  <c r="D137" i="13"/>
  <c r="D129" i="13"/>
  <c r="D121" i="13"/>
  <c r="D113" i="13"/>
  <c r="D105" i="13"/>
  <c r="D281" i="13"/>
  <c r="D273" i="13"/>
  <c r="D265" i="13"/>
  <c r="D257" i="13"/>
  <c r="D249" i="13"/>
  <c r="D241" i="13"/>
  <c r="D233" i="13"/>
  <c r="BK279" i="13"/>
  <c r="BK271" i="13"/>
  <c r="BK263" i="13"/>
  <c r="BK255" i="13"/>
  <c r="BK247" i="13"/>
  <c r="BK239" i="13"/>
  <c r="BJ286" i="13"/>
  <c r="BJ278" i="13"/>
  <c r="BJ270" i="13"/>
  <c r="BJ262" i="13"/>
  <c r="BJ254" i="13"/>
  <c r="BJ246" i="13"/>
  <c r="BJ238" i="13"/>
  <c r="BI285" i="13"/>
  <c r="BI277" i="13"/>
  <c r="BI269" i="13"/>
  <c r="BI261" i="13"/>
  <c r="BI253" i="13"/>
  <c r="BI245" i="13"/>
  <c r="BI237" i="13"/>
  <c r="BH284" i="13"/>
  <c r="BH276" i="13"/>
  <c r="BH268" i="13"/>
  <c r="BH260" i="13"/>
  <c r="BH252" i="13"/>
  <c r="BH244" i="13"/>
  <c r="BH236" i="13"/>
  <c r="BG283" i="13"/>
  <c r="BG275" i="13"/>
  <c r="BG267" i="13"/>
  <c r="BG259" i="13"/>
  <c r="BG251" i="13"/>
  <c r="BG243" i="13"/>
  <c r="BG235" i="13"/>
  <c r="BF282" i="13"/>
  <c r="BF274" i="13"/>
  <c r="BF266" i="13"/>
  <c r="BF258" i="13"/>
  <c r="BF250" i="13"/>
  <c r="BF242" i="13"/>
  <c r="BF234" i="13"/>
  <c r="BE281" i="13"/>
  <c r="BE273" i="13"/>
  <c r="BE264" i="13"/>
  <c r="BE250" i="13"/>
  <c r="BE239" i="13"/>
  <c r="BE225" i="13"/>
  <c r="BD226" i="13"/>
  <c r="BD234" i="13"/>
  <c r="BD242" i="13"/>
  <c r="BD250" i="13"/>
  <c r="BD258" i="13"/>
  <c r="BD266" i="13"/>
  <c r="BD274" i="13"/>
  <c r="BD282" i="13"/>
  <c r="BD227" i="13"/>
  <c r="BD235" i="13"/>
  <c r="BD243" i="13"/>
  <c r="BD251" i="13"/>
  <c r="BD259" i="13"/>
  <c r="BD267" i="13"/>
  <c r="BD275" i="13"/>
  <c r="BD283" i="13"/>
  <c r="BD228" i="13"/>
  <c r="BD236" i="13"/>
  <c r="BD244" i="13"/>
  <c r="BD252" i="13"/>
  <c r="BD260" i="13"/>
  <c r="BD268" i="13"/>
  <c r="BD276" i="13"/>
  <c r="BD284" i="13"/>
  <c r="BC276" i="13"/>
  <c r="BC262" i="13"/>
  <c r="BC248" i="13"/>
  <c r="BC237" i="13"/>
  <c r="AY283" i="13"/>
  <c r="AY272" i="13"/>
  <c r="AY258" i="13"/>
  <c r="AY244" i="13"/>
  <c r="AY233" i="13"/>
  <c r="AX282" i="13"/>
  <c r="AX271" i="13"/>
  <c r="AX257" i="13"/>
  <c r="AX243" i="13"/>
  <c r="AX232" i="13"/>
  <c r="AW281" i="13"/>
  <c r="AW270" i="13"/>
  <c r="AW256" i="13"/>
  <c r="AW242" i="13"/>
  <c r="AW231" i="13"/>
  <c r="AV280" i="13"/>
  <c r="AV269" i="13"/>
  <c r="AV255" i="13"/>
  <c r="AV241" i="13"/>
  <c r="AV230" i="13"/>
  <c r="AU279" i="13"/>
  <c r="AU268" i="13"/>
  <c r="AU254" i="13"/>
  <c r="AU240" i="13"/>
  <c r="AU229" i="13"/>
  <c r="AQ283" i="13"/>
  <c r="AQ272" i="13"/>
  <c r="AQ258" i="13"/>
  <c r="AQ244" i="13"/>
  <c r="AQ233" i="13"/>
  <c r="AP282" i="13"/>
  <c r="AP271" i="13"/>
  <c r="AP257" i="13"/>
  <c r="AP243" i="13"/>
  <c r="AP232" i="13"/>
  <c r="AO281" i="13"/>
  <c r="AO270" i="13"/>
  <c r="AO256" i="13"/>
  <c r="AO242" i="13"/>
  <c r="AO231" i="13"/>
  <c r="AN280" i="13"/>
  <c r="AN269" i="13"/>
  <c r="AN255" i="13"/>
  <c r="AN241" i="13"/>
  <c r="AN230" i="13"/>
  <c r="AM279" i="13"/>
  <c r="AM268" i="13"/>
  <c r="AM254" i="13"/>
  <c r="AM240" i="13"/>
  <c r="AM229" i="13"/>
  <c r="AI282" i="13"/>
  <c r="AI268" i="13"/>
  <c r="AI257" i="13"/>
  <c r="AI243" i="13"/>
  <c r="AI232" i="13"/>
  <c r="AH281" i="13"/>
  <c r="AH267" i="13"/>
  <c r="AH256" i="13"/>
  <c r="AH242" i="13"/>
  <c r="AH231" i="13"/>
  <c r="AG280" i="13"/>
  <c r="AG266" i="13"/>
  <c r="AG255" i="13"/>
  <c r="AG241" i="13"/>
  <c r="AG230" i="13"/>
  <c r="AF279" i="13"/>
  <c r="AF265" i="13"/>
  <c r="AF254" i="13"/>
  <c r="AF240" i="13"/>
  <c r="AF229" i="13"/>
  <c r="AE278" i="13"/>
  <c r="AE264" i="13"/>
  <c r="AE253" i="13"/>
  <c r="AE239" i="13"/>
  <c r="AE228" i="13"/>
  <c r="AA284" i="13"/>
  <c r="AA273" i="13"/>
  <c r="AA259" i="13"/>
  <c r="AA248" i="13"/>
  <c r="AA234" i="13"/>
  <c r="Z283" i="13"/>
  <c r="Z272" i="13"/>
  <c r="Z258" i="13"/>
  <c r="Z247" i="13"/>
  <c r="Z232" i="13"/>
  <c r="Y279" i="13"/>
  <c r="Y267" i="13"/>
  <c r="Y249" i="13"/>
  <c r="Y236" i="13"/>
  <c r="X279" i="13"/>
  <c r="X256" i="13"/>
  <c r="X239" i="13"/>
  <c r="R238" i="13"/>
  <c r="Q248" i="13"/>
  <c r="S228" i="13"/>
  <c r="S236" i="13"/>
  <c r="S244" i="13"/>
  <c r="S252" i="13"/>
  <c r="S260" i="13"/>
  <c r="S268" i="13"/>
  <c r="S276" i="13"/>
  <c r="S284" i="13"/>
  <c r="S229" i="13"/>
  <c r="S237" i="13"/>
  <c r="S245" i="13"/>
  <c r="S253" i="13"/>
  <c r="S261" i="13"/>
  <c r="S269" i="13"/>
  <c r="S277" i="13"/>
  <c r="S285" i="13"/>
  <c r="S230" i="13"/>
  <c r="S238" i="13"/>
  <c r="S246" i="13"/>
  <c r="S254" i="13"/>
  <c r="S262" i="13"/>
  <c r="S270" i="13"/>
  <c r="S278" i="13"/>
  <c r="S286" i="13"/>
  <c r="T229" i="13"/>
  <c r="T237" i="13"/>
  <c r="T245" i="13"/>
  <c r="T253" i="13"/>
  <c r="T261" i="13"/>
  <c r="T269" i="13"/>
  <c r="T277" i="13"/>
  <c r="T285" i="13"/>
  <c r="T230" i="13"/>
  <c r="T238" i="13"/>
  <c r="T246" i="13"/>
  <c r="T254" i="13"/>
  <c r="T262" i="13"/>
  <c r="T270" i="13"/>
  <c r="T278" i="13"/>
  <c r="T286" i="13"/>
  <c r="T231" i="13"/>
  <c r="T239" i="13"/>
  <c r="T247" i="13"/>
  <c r="T255" i="13"/>
  <c r="T263" i="13"/>
  <c r="T271" i="13"/>
  <c r="T279" i="13"/>
  <c r="S273" i="13"/>
  <c r="S259" i="13"/>
  <c r="S248" i="13"/>
  <c r="S234" i="13"/>
  <c r="T284" i="13"/>
  <c r="T273" i="13"/>
  <c r="T259" i="13"/>
  <c r="T248" i="13"/>
  <c r="T234" i="13"/>
  <c r="S283" i="13"/>
  <c r="S272" i="13"/>
  <c r="S258" i="13"/>
  <c r="S247" i="13"/>
  <c r="S233" i="13"/>
  <c r="AT282" i="13"/>
  <c r="AT274" i="13"/>
  <c r="AS281" i="13"/>
  <c r="AS273" i="13"/>
  <c r="AS265" i="13"/>
  <c r="AS257" i="13"/>
  <c r="AS249" i="13"/>
  <c r="AS241" i="13"/>
  <c r="AS233" i="13"/>
  <c r="AS225" i="13"/>
  <c r="AL282" i="13"/>
  <c r="AL274" i="13"/>
  <c r="AK281" i="13"/>
  <c r="AK273" i="13"/>
  <c r="AK265" i="13"/>
  <c r="AK257" i="13"/>
  <c r="AK249" i="13"/>
  <c r="AK241" i="13"/>
  <c r="AK233" i="13"/>
  <c r="AK225" i="13"/>
  <c r="AD282" i="13"/>
  <c r="AD274" i="13"/>
  <c r="AD266" i="13"/>
  <c r="AD258" i="13"/>
  <c r="AD250" i="13"/>
  <c r="AD242" i="13"/>
  <c r="AD234" i="13"/>
  <c r="AC281" i="13"/>
  <c r="AC273" i="13"/>
  <c r="AC265" i="13"/>
  <c r="AC257" i="13"/>
  <c r="AC249" i="13"/>
  <c r="AC241" i="13"/>
  <c r="AC233" i="13"/>
  <c r="AC225" i="13"/>
  <c r="T283" i="13"/>
  <c r="T272" i="13"/>
  <c r="T258" i="13"/>
  <c r="T244" i="13"/>
  <c r="T233" i="13"/>
  <c r="S282" i="13"/>
  <c r="S271" i="13"/>
  <c r="S257" i="13"/>
  <c r="S243" i="13"/>
  <c r="S232" i="13"/>
  <c r="P279" i="13"/>
  <c r="P268" i="13"/>
  <c r="P254" i="13"/>
  <c r="P240" i="13"/>
  <c r="L275" i="13"/>
  <c r="L264" i="13"/>
  <c r="L250" i="13"/>
  <c r="L236" i="13"/>
  <c r="H265" i="13"/>
  <c r="H248" i="13"/>
  <c r="G265" i="13"/>
  <c r="G248" i="13"/>
  <c r="F271" i="13"/>
  <c r="F248" i="13"/>
  <c r="E271" i="13"/>
  <c r="E248" i="13"/>
  <c r="AZ279" i="13"/>
  <c r="AZ271" i="13"/>
  <c r="AZ263" i="13"/>
  <c r="AZ255" i="13"/>
  <c r="AZ247" i="13"/>
  <c r="AZ239" i="13"/>
  <c r="AZ231" i="13"/>
  <c r="AR279" i="13"/>
  <c r="AR271" i="13"/>
  <c r="AR263" i="13"/>
  <c r="AR255" i="13"/>
  <c r="AR247" i="13"/>
  <c r="AR239" i="13"/>
  <c r="AR231" i="13"/>
  <c r="T282" i="13"/>
  <c r="T268" i="13"/>
  <c r="T257" i="13"/>
  <c r="T243" i="13"/>
  <c r="T232" i="13"/>
  <c r="S281" i="13"/>
  <c r="S267" i="13"/>
  <c r="S256" i="13"/>
  <c r="S242" i="13"/>
  <c r="S231" i="13"/>
  <c r="L229" i="13"/>
  <c r="L237" i="13"/>
  <c r="L245" i="13"/>
  <c r="L253" i="13"/>
  <c r="L261" i="13"/>
  <c r="L269" i="13"/>
  <c r="L277" i="13"/>
  <c r="L285" i="13"/>
  <c r="L230" i="13"/>
  <c r="L238" i="13"/>
  <c r="L246" i="13"/>
  <c r="L254" i="13"/>
  <c r="L262" i="13"/>
  <c r="L270" i="13"/>
  <c r="L278" i="13"/>
  <c r="L286" i="13"/>
  <c r="L231" i="13"/>
  <c r="L239" i="13"/>
  <c r="L247" i="13"/>
  <c r="L255" i="13"/>
  <c r="L263" i="13"/>
  <c r="L271" i="13"/>
  <c r="L279" i="13"/>
  <c r="H229" i="13"/>
  <c r="H237" i="13"/>
  <c r="H245" i="13"/>
  <c r="H253" i="13"/>
  <c r="H261" i="13"/>
  <c r="H269" i="13"/>
  <c r="H277" i="13"/>
  <c r="H285" i="13"/>
  <c r="H230" i="13"/>
  <c r="H238" i="13"/>
  <c r="H246" i="13"/>
  <c r="H254" i="13"/>
  <c r="H262" i="13"/>
  <c r="H270" i="13"/>
  <c r="H278" i="13"/>
  <c r="H286" i="13"/>
  <c r="H231" i="13"/>
  <c r="H239" i="13"/>
  <c r="H247" i="13"/>
  <c r="H255" i="13"/>
  <c r="H263" i="13"/>
  <c r="H271" i="13"/>
  <c r="H279" i="13"/>
  <c r="H228" i="13"/>
  <c r="H242" i="13"/>
  <c r="H256" i="13"/>
  <c r="H267" i="13"/>
  <c r="H281" i="13"/>
  <c r="H232" i="13"/>
  <c r="H243" i="13"/>
  <c r="H257" i="13"/>
  <c r="H268" i="13"/>
  <c r="H282" i="13"/>
  <c r="H233" i="13"/>
  <c r="H244" i="13"/>
  <c r="H258" i="13"/>
  <c r="H272" i="13"/>
  <c r="H283" i="13"/>
  <c r="G228" i="13"/>
  <c r="G236" i="13"/>
  <c r="G244" i="13"/>
  <c r="G252" i="13"/>
  <c r="G260" i="13"/>
  <c r="G268" i="13"/>
  <c r="G276" i="13"/>
  <c r="G284" i="13"/>
  <c r="G229" i="13"/>
  <c r="G237" i="13"/>
  <c r="G245" i="13"/>
  <c r="G253" i="13"/>
  <c r="G261" i="13"/>
  <c r="G269" i="13"/>
  <c r="G277" i="13"/>
  <c r="G285" i="13"/>
  <c r="G230" i="13"/>
  <c r="G238" i="13"/>
  <c r="G246" i="13"/>
  <c r="G254" i="13"/>
  <c r="G262" i="13"/>
  <c r="G270" i="13"/>
  <c r="G278" i="13"/>
  <c r="G286" i="13"/>
  <c r="G227" i="13"/>
  <c r="G241" i="13"/>
  <c r="G255" i="13"/>
  <c r="G266" i="13"/>
  <c r="G280" i="13"/>
  <c r="G231" i="13"/>
  <c r="G242" i="13"/>
  <c r="G256" i="13"/>
  <c r="G267" i="13"/>
  <c r="G281" i="13"/>
  <c r="G232" i="13"/>
  <c r="G243" i="13"/>
  <c r="G257" i="13"/>
  <c r="G271" i="13"/>
  <c r="G282" i="13"/>
  <c r="F227" i="13"/>
  <c r="F235" i="13"/>
  <c r="F243" i="13"/>
  <c r="F251" i="13"/>
  <c r="F259" i="13"/>
  <c r="F267" i="13"/>
  <c r="F275" i="13"/>
  <c r="F283" i="13"/>
  <c r="F228" i="13"/>
  <c r="F236" i="13"/>
  <c r="F244" i="13"/>
  <c r="F252" i="13"/>
  <c r="F260" i="13"/>
  <c r="F268" i="13"/>
  <c r="F276" i="13"/>
  <c r="F284" i="13"/>
  <c r="F229" i="13"/>
  <c r="F237" i="13"/>
  <c r="F245" i="13"/>
  <c r="F253" i="13"/>
  <c r="F261" i="13"/>
  <c r="F269" i="13"/>
  <c r="F277" i="13"/>
  <c r="F285" i="13"/>
  <c r="F226" i="13"/>
  <c r="F240" i="13"/>
  <c r="F254" i="13"/>
  <c r="F265" i="13"/>
  <c r="F279" i="13"/>
  <c r="F230" i="13"/>
  <c r="F241" i="13"/>
  <c r="F255" i="13"/>
  <c r="F266" i="13"/>
  <c r="F280" i="13"/>
  <c r="F231" i="13"/>
  <c r="F242" i="13"/>
  <c r="F256" i="13"/>
  <c r="F270" i="13"/>
  <c r="F281" i="13"/>
  <c r="E226" i="13"/>
  <c r="E234" i="13"/>
  <c r="E242" i="13"/>
  <c r="E250" i="13"/>
  <c r="E258" i="13"/>
  <c r="E266" i="13"/>
  <c r="E274" i="13"/>
  <c r="E282" i="13"/>
  <c r="E227" i="13"/>
  <c r="E235" i="13"/>
  <c r="E243" i="13"/>
  <c r="E251" i="13"/>
  <c r="E259" i="13"/>
  <c r="E267" i="13"/>
  <c r="E275" i="13"/>
  <c r="E283" i="13"/>
  <c r="E228" i="13"/>
  <c r="E236" i="13"/>
  <c r="E244" i="13"/>
  <c r="E252" i="13"/>
  <c r="E260" i="13"/>
  <c r="E268" i="13"/>
  <c r="E276" i="13"/>
  <c r="E284" i="13"/>
  <c r="E225" i="13"/>
  <c r="E239" i="13"/>
  <c r="E253" i="13"/>
  <c r="E264" i="13"/>
  <c r="E278" i="13"/>
  <c r="E229" i="13"/>
  <c r="E240" i="13"/>
  <c r="E254" i="13"/>
  <c r="E265" i="13"/>
  <c r="E279" i="13"/>
  <c r="E230" i="13"/>
  <c r="E241" i="13"/>
  <c r="E255" i="13"/>
  <c r="E269" i="13"/>
  <c r="E280" i="13"/>
  <c r="BA279" i="13"/>
  <c r="BA271" i="13"/>
  <c r="BA263" i="13"/>
  <c r="BA255" i="13"/>
  <c r="BA247" i="13"/>
  <c r="BA239" i="13"/>
  <c r="AZ286" i="13"/>
  <c r="AZ278" i="13"/>
  <c r="AZ270" i="13"/>
  <c r="AZ262" i="13"/>
  <c r="AZ254" i="13"/>
  <c r="AZ246" i="13"/>
  <c r="AZ238" i="13"/>
  <c r="AS279" i="13"/>
  <c r="AS271" i="13"/>
  <c r="AS263" i="13"/>
  <c r="AS255" i="13"/>
  <c r="AS247" i="13"/>
  <c r="AS239" i="13"/>
  <c r="AR286" i="13"/>
  <c r="AR278" i="13"/>
  <c r="AR270" i="13"/>
  <c r="AR262" i="13"/>
  <c r="AR254" i="13"/>
  <c r="AR246" i="13"/>
  <c r="AR238" i="13"/>
  <c r="AK279" i="13"/>
  <c r="AK271" i="13"/>
  <c r="AK263" i="13"/>
  <c r="AK255" i="13"/>
  <c r="AK247" i="13"/>
  <c r="AK239" i="13"/>
  <c r="AJ286" i="13"/>
  <c r="AJ278" i="13"/>
  <c r="AJ270" i="13"/>
  <c r="AJ262" i="13"/>
  <c r="AJ254" i="13"/>
  <c r="AJ246" i="13"/>
  <c r="AJ238" i="13"/>
  <c r="AC279" i="13"/>
  <c r="AC271" i="13"/>
  <c r="AC263" i="13"/>
  <c r="AC255" i="13"/>
  <c r="AC247" i="13"/>
  <c r="AC239" i="13"/>
  <c r="AB286" i="13"/>
  <c r="AB278" i="13"/>
  <c r="AB270" i="13"/>
  <c r="AB262" i="13"/>
  <c r="AB254" i="13"/>
  <c r="AB246" i="13"/>
  <c r="AB238" i="13"/>
  <c r="T281" i="13"/>
  <c r="T267" i="13"/>
  <c r="T256" i="13"/>
  <c r="T242" i="13"/>
  <c r="T228" i="13"/>
  <c r="S280" i="13"/>
  <c r="S266" i="13"/>
  <c r="S255" i="13"/>
  <c r="S241" i="13"/>
  <c r="S227" i="13"/>
  <c r="P225" i="13"/>
  <c r="P233" i="13"/>
  <c r="P241" i="13"/>
  <c r="P249" i="13"/>
  <c r="P257" i="13"/>
  <c r="P265" i="13"/>
  <c r="P273" i="13"/>
  <c r="P281" i="13"/>
  <c r="P226" i="13"/>
  <c r="P234" i="13"/>
  <c r="P242" i="13"/>
  <c r="P250" i="13"/>
  <c r="P258" i="13"/>
  <c r="P266" i="13"/>
  <c r="P274" i="13"/>
  <c r="P282" i="13"/>
  <c r="P227" i="13"/>
  <c r="P235" i="13"/>
  <c r="P243" i="13"/>
  <c r="P251" i="13"/>
  <c r="P259" i="13"/>
  <c r="P267" i="13"/>
  <c r="P275" i="13"/>
  <c r="P283" i="13"/>
  <c r="L284" i="13"/>
  <c r="L273" i="13"/>
  <c r="L259" i="13"/>
  <c r="L248" i="13"/>
  <c r="L234" i="13"/>
  <c r="H280" i="13"/>
  <c r="H260" i="13"/>
  <c r="H240" i="13"/>
  <c r="G283" i="13"/>
  <c r="G263" i="13"/>
  <c r="G240" i="13"/>
  <c r="F286" i="13"/>
  <c r="F263" i="13"/>
  <c r="F246" i="13"/>
  <c r="E286" i="13"/>
  <c r="E263" i="13"/>
  <c r="E246" i="13"/>
  <c r="U279" i="13"/>
  <c r="U271" i="13"/>
  <c r="U263" i="13"/>
  <c r="U255" i="13"/>
  <c r="U247" i="13"/>
  <c r="U239" i="13"/>
  <c r="U231" i="13"/>
  <c r="M279" i="13"/>
  <c r="M271" i="13"/>
  <c r="M263" i="13"/>
  <c r="M255" i="13"/>
  <c r="M247" i="13"/>
  <c r="M239" i="13"/>
  <c r="M231" i="13"/>
  <c r="V279" i="13"/>
  <c r="V271" i="13"/>
  <c r="V263" i="13"/>
  <c r="V255" i="13"/>
  <c r="V247" i="13"/>
  <c r="V239" i="13"/>
  <c r="U286" i="13"/>
  <c r="U278" i="13"/>
  <c r="U270" i="13"/>
  <c r="U262" i="13"/>
  <c r="U254" i="13"/>
  <c r="U246" i="13"/>
  <c r="U238" i="13"/>
  <c r="N279" i="13"/>
  <c r="N271" i="13"/>
  <c r="N263" i="13"/>
  <c r="N255" i="13"/>
  <c r="N247" i="13"/>
  <c r="N239" i="13"/>
  <c r="M286" i="13"/>
  <c r="M278" i="13"/>
  <c r="M270" i="13"/>
  <c r="M262" i="13"/>
  <c r="M254" i="13"/>
  <c r="M246" i="13"/>
  <c r="M238" i="13"/>
  <c r="I279" i="13"/>
  <c r="I271" i="13"/>
  <c r="I263" i="13"/>
  <c r="I255" i="13"/>
  <c r="I247" i="13"/>
  <c r="I239" i="13"/>
  <c r="I231" i="13"/>
  <c r="J279" i="13"/>
  <c r="J271" i="13"/>
  <c r="J263" i="13"/>
  <c r="J255" i="13"/>
  <c r="J247" i="13"/>
  <c r="J239" i="13"/>
  <c r="I286" i="13"/>
  <c r="I278" i="13"/>
  <c r="I270" i="13"/>
  <c r="I262" i="13"/>
  <c r="I254" i="13"/>
  <c r="I246" i="13"/>
  <c r="I238" i="13"/>
  <c r="D12" i="11"/>
  <c r="D34" i="11"/>
  <c r="D20" i="11"/>
  <c r="D18" i="11"/>
  <c r="D28" i="11"/>
  <c r="D17" i="11"/>
  <c r="D26" i="11"/>
  <c r="D36" i="11"/>
  <c r="D25" i="11"/>
  <c r="D33" i="11"/>
  <c r="D42" i="11"/>
  <c r="D19" i="11"/>
  <c r="D41" i="11"/>
  <c r="D27" i="11"/>
  <c r="D35" i="11"/>
  <c r="H25" i="14"/>
  <c r="M3" i="3" a="1"/>
  <c r="D72" i="11"/>
  <c r="H65" i="14"/>
  <c r="H58" i="14"/>
  <c r="D58" i="11"/>
  <c r="D55" i="11"/>
  <c r="D54" i="11"/>
  <c r="H53" i="14"/>
  <c r="D63" i="11"/>
  <c r="H34" i="14"/>
  <c r="H63" i="14"/>
  <c r="D69" i="11"/>
  <c r="H37" i="14"/>
  <c r="S25" i="4"/>
  <c r="B35" i="14"/>
  <c r="B13" i="14"/>
  <c r="H35" i="14"/>
  <c r="D60" i="11"/>
  <c r="H46" i="14"/>
  <c r="H42" i="14"/>
  <c r="H59" i="14"/>
  <c r="D56" i="11"/>
  <c r="D71" i="11"/>
  <c r="B31" i="14"/>
  <c r="H57" i="14"/>
  <c r="H39" i="14"/>
  <c r="H64" i="14"/>
  <c r="D73" i="11"/>
  <c r="H36" i="14"/>
  <c r="D57" i="11"/>
  <c r="H41" i="14"/>
  <c r="H40" i="14"/>
  <c r="D66" i="11"/>
  <c r="H69" i="14"/>
  <c r="D52" i="11"/>
  <c r="D68" i="11"/>
  <c r="H47" i="14"/>
  <c r="D48" i="11"/>
  <c r="H54" i="14"/>
  <c r="H50" i="14"/>
  <c r="D46" i="11"/>
  <c r="H56" i="14"/>
  <c r="H55" i="14"/>
  <c r="H60" i="14"/>
  <c r="D70" i="11"/>
  <c r="D45" i="11"/>
  <c r="D51" i="11"/>
  <c r="H45" i="14"/>
  <c r="D43" i="11"/>
  <c r="H66" i="14"/>
  <c r="H62" i="14"/>
  <c r="H70" i="14"/>
  <c r="D50" i="11"/>
  <c r="D64" i="11"/>
  <c r="D49" i="11"/>
  <c r="H67" i="14"/>
  <c r="D44" i="11"/>
  <c r="H49" i="14"/>
  <c r="D47" i="11"/>
  <c r="D65" i="11"/>
  <c r="D61" i="11"/>
  <c r="H52" i="14"/>
  <c r="H72" i="14"/>
  <c r="B62" i="14"/>
  <c r="D53" i="11"/>
  <c r="D67" i="11"/>
  <c r="D62" i="11"/>
  <c r="D59" i="11"/>
  <c r="H71" i="14"/>
  <c r="S25" i="2"/>
  <c r="H44" i="14"/>
  <c r="F56" i="12"/>
  <c r="F38" i="12"/>
  <c r="F69" i="12"/>
  <c r="F72" i="12"/>
  <c r="F70" i="12"/>
  <c r="F51" i="12"/>
  <c r="F57" i="12"/>
  <c r="F14" i="12"/>
  <c r="F65" i="12"/>
  <c r="F11" i="12"/>
  <c r="F58" i="12"/>
  <c r="F24" i="12"/>
  <c r="F34" i="12"/>
  <c r="F62" i="12"/>
  <c r="F40" i="12"/>
  <c r="F64" i="12"/>
  <c r="F32" i="12"/>
  <c r="F22" i="12"/>
  <c r="F42" i="12"/>
  <c r="F31" i="12"/>
  <c r="E11" i="8" a="1"/>
  <c r="F47" i="12"/>
  <c r="F52" i="12"/>
  <c r="F30" i="12"/>
  <c r="F35" i="12"/>
  <c r="F21" i="12"/>
  <c r="F49" i="12"/>
  <c r="M3" i="1" a="1"/>
  <c r="F59" i="12"/>
  <c r="F19" i="12"/>
  <c r="F26" i="12"/>
  <c r="F66" i="12"/>
  <c r="F71" i="12"/>
  <c r="F44" i="12"/>
  <c r="F25" i="12"/>
  <c r="F20" i="12"/>
  <c r="F18" i="12"/>
  <c r="F13" i="12"/>
  <c r="F45" i="12"/>
  <c r="F12" i="12"/>
  <c r="F17" i="12"/>
  <c r="F23" i="12"/>
  <c r="F53" i="12"/>
  <c r="F27" i="12"/>
  <c r="F36" i="12"/>
  <c r="F63" i="12"/>
  <c r="F28" i="12"/>
  <c r="F54" i="12"/>
  <c r="F37" i="12"/>
  <c r="F55" i="12"/>
  <c r="F46" i="12"/>
  <c r="F29" i="12"/>
  <c r="F15" i="12"/>
  <c r="F61" i="12"/>
  <c r="F67" i="12"/>
  <c r="F68" i="12"/>
  <c r="F39" i="12"/>
  <c r="F41" i="12"/>
  <c r="F60" i="12"/>
  <c r="F50" i="12"/>
  <c r="F48" i="12"/>
  <c r="F16" i="12"/>
  <c r="F43" i="12"/>
  <c r="F33" i="12"/>
  <c r="N6" i="1" l="1"/>
  <c r="N38" i="1"/>
  <c r="N70" i="1"/>
  <c r="M27" i="1"/>
  <c r="M59" i="1"/>
  <c r="N15" i="1"/>
  <c r="N47" i="1"/>
  <c r="M4" i="1"/>
  <c r="M36" i="1"/>
  <c r="M68" i="1"/>
  <c r="N24" i="1"/>
  <c r="M45" i="1"/>
  <c r="N37" i="1"/>
  <c r="M29" i="1"/>
  <c r="N29" i="1"/>
  <c r="M30" i="1"/>
  <c r="M33" i="1"/>
  <c r="N33" i="1"/>
  <c r="M34" i="1"/>
  <c r="N46" i="1"/>
  <c r="M35" i="1"/>
  <c r="M67" i="1"/>
  <c r="M44" i="1"/>
  <c r="M61" i="1"/>
  <c r="M46" i="1"/>
  <c r="N48" i="1"/>
  <c r="N49" i="1"/>
  <c r="N52" i="1"/>
  <c r="N10" i="1"/>
  <c r="N42" i="1"/>
  <c r="N74" i="1"/>
  <c r="M31" i="1"/>
  <c r="M63" i="1"/>
  <c r="N19" i="1"/>
  <c r="N51" i="1"/>
  <c r="M8" i="1"/>
  <c r="M40" i="1"/>
  <c r="M72" i="1"/>
  <c r="N28" i="1"/>
  <c r="M53" i="1"/>
  <c r="N45" i="1"/>
  <c r="M38" i="1"/>
  <c r="N40" i="1"/>
  <c r="M41" i="1"/>
  <c r="N41" i="1"/>
  <c r="M42" i="1"/>
  <c r="N44" i="1"/>
  <c r="N14" i="1"/>
  <c r="M3" i="1"/>
  <c r="N23" i="1"/>
  <c r="N55" i="1"/>
  <c r="M12" i="1"/>
  <c r="M76" i="1"/>
  <c r="N32" i="1"/>
  <c r="N53" i="1"/>
  <c r="M49" i="1"/>
  <c r="M50" i="1"/>
  <c r="N18" i="1"/>
  <c r="N50" i="1"/>
  <c r="M7" i="1"/>
  <c r="M39" i="1"/>
  <c r="M71" i="1"/>
  <c r="N27" i="1"/>
  <c r="N59" i="1"/>
  <c r="M16" i="1"/>
  <c r="M48" i="1"/>
  <c r="N4" i="1"/>
  <c r="N36" i="1"/>
  <c r="M69" i="1"/>
  <c r="N61" i="1"/>
  <c r="M54" i="1"/>
  <c r="N56" i="1"/>
  <c r="M57" i="1"/>
  <c r="N57" i="1"/>
  <c r="M58" i="1"/>
  <c r="N60" i="1"/>
  <c r="N22" i="1"/>
  <c r="N54" i="1"/>
  <c r="M11" i="1"/>
  <c r="M43" i="1"/>
  <c r="M75" i="1"/>
  <c r="N31" i="1"/>
  <c r="N63" i="1"/>
  <c r="M20" i="1"/>
  <c r="M52" i="1"/>
  <c r="N8" i="1"/>
  <c r="M5" i="1"/>
  <c r="M77" i="1"/>
  <c r="N69" i="1"/>
  <c r="M62" i="1"/>
  <c r="N64" i="1"/>
  <c r="M65" i="1"/>
  <c r="N65" i="1"/>
  <c r="M66" i="1"/>
  <c r="N68" i="1"/>
  <c r="N26" i="1"/>
  <c r="N58" i="1"/>
  <c r="M15" i="1"/>
  <c r="M47" i="1"/>
  <c r="N3" i="1"/>
  <c r="N35" i="1"/>
  <c r="N67" i="1"/>
  <c r="M24" i="1"/>
  <c r="M56" i="1"/>
  <c r="N12" i="1"/>
  <c r="M14" i="1"/>
  <c r="N5" i="1"/>
  <c r="N77" i="1"/>
  <c r="M70" i="1"/>
  <c r="N72" i="1"/>
  <c r="M73" i="1"/>
  <c r="N73" i="1"/>
  <c r="M74" i="1"/>
  <c r="N76" i="1"/>
  <c r="N66" i="1"/>
  <c r="N30" i="1"/>
  <c r="N62" i="1"/>
  <c r="M19" i="1"/>
  <c r="M51" i="1"/>
  <c r="N7" i="1"/>
  <c r="N39" i="1"/>
  <c r="N71" i="1"/>
  <c r="M28" i="1"/>
  <c r="M60" i="1"/>
  <c r="N16" i="1"/>
  <c r="N25" i="1"/>
  <c r="M17" i="1"/>
  <c r="M6" i="1"/>
  <c r="M9" i="1"/>
  <c r="N9" i="1"/>
  <c r="M10" i="1"/>
  <c r="M13" i="1"/>
  <c r="N13" i="1"/>
  <c r="N34" i="1"/>
  <c r="M23" i="1"/>
  <c r="M55" i="1"/>
  <c r="N11" i="1"/>
  <c r="N43" i="1"/>
  <c r="N75" i="1"/>
  <c r="M32" i="1"/>
  <c r="M64" i="1"/>
  <c r="N20" i="1"/>
  <c r="M37" i="1"/>
  <c r="M26" i="1"/>
  <c r="N17" i="1"/>
  <c r="M18" i="1"/>
  <c r="M21" i="1"/>
  <c r="N21" i="1"/>
  <c r="M22" i="1"/>
  <c r="M25" i="1"/>
  <c r="M3" i="3"/>
  <c r="M35" i="3"/>
  <c r="M67" i="3"/>
  <c r="M56" i="3"/>
  <c r="N44" i="3"/>
  <c r="M45" i="3"/>
  <c r="N33" i="3"/>
  <c r="M34" i="3"/>
  <c r="N34" i="3"/>
  <c r="N11" i="3"/>
  <c r="N43" i="3"/>
  <c r="N75" i="3"/>
  <c r="M52" i="3"/>
  <c r="N40" i="3"/>
  <c r="M21" i="3"/>
  <c r="M77" i="3"/>
  <c r="N61" i="3"/>
  <c r="M50" i="3"/>
  <c r="N30" i="3"/>
  <c r="M7" i="3"/>
  <c r="M39" i="3"/>
  <c r="M71" i="3"/>
  <c r="M60" i="3"/>
  <c r="N56" i="3"/>
  <c r="M53" i="3"/>
  <c r="N49" i="3"/>
  <c r="M38" i="3"/>
  <c r="N42" i="3"/>
  <c r="N15" i="3"/>
  <c r="N47" i="3"/>
  <c r="M4" i="3"/>
  <c r="M64" i="3"/>
  <c r="N48" i="3"/>
  <c r="M25" i="3"/>
  <c r="N9" i="3"/>
  <c r="N69" i="3"/>
  <c r="M54" i="3"/>
  <c r="N38" i="3"/>
  <c r="M11" i="3"/>
  <c r="M43" i="3"/>
  <c r="M75" i="3"/>
  <c r="M68" i="3"/>
  <c r="N64" i="3"/>
  <c r="M61" i="3"/>
  <c r="N57" i="3"/>
  <c r="M46" i="3"/>
  <c r="N46" i="3"/>
  <c r="N19" i="3"/>
  <c r="N51" i="3"/>
  <c r="M12" i="3"/>
  <c r="M72" i="3"/>
  <c r="N52" i="3"/>
  <c r="M33" i="3"/>
  <c r="N17" i="3"/>
  <c r="N77" i="3"/>
  <c r="M62" i="3"/>
  <c r="N50" i="3"/>
  <c r="M15" i="3"/>
  <c r="M47" i="3"/>
  <c r="M8" i="3"/>
  <c r="N4" i="3"/>
  <c r="N72" i="3"/>
  <c r="M73" i="3"/>
  <c r="N65" i="3"/>
  <c r="M58" i="3"/>
  <c r="N54" i="3"/>
  <c r="N23" i="3"/>
  <c r="N55" i="3"/>
  <c r="M20" i="3"/>
  <c r="M76" i="3"/>
  <c r="N60" i="3"/>
  <c r="M41" i="3"/>
  <c r="N25" i="3"/>
  <c r="M6" i="3"/>
  <c r="M66" i="3"/>
  <c r="N58" i="3"/>
  <c r="M19" i="3"/>
  <c r="M51" i="3"/>
  <c r="M16" i="3"/>
  <c r="N16" i="3"/>
  <c r="M5" i="3"/>
  <c r="N5" i="3"/>
  <c r="N73" i="3"/>
  <c r="M70" i="3"/>
  <c r="N62" i="3"/>
  <c r="M23" i="3"/>
  <c r="M48" i="3"/>
  <c r="N21" i="3"/>
  <c r="N70" i="3"/>
  <c r="N63" i="3"/>
  <c r="N12" i="3"/>
  <c r="M57" i="3"/>
  <c r="M18" i="3"/>
  <c r="N74" i="3"/>
  <c r="N24" i="3"/>
  <c r="N29" i="3"/>
  <c r="N3" i="3"/>
  <c r="N67" i="3"/>
  <c r="M65" i="3"/>
  <c r="M26" i="3"/>
  <c r="M27" i="3"/>
  <c r="N20" i="3"/>
  <c r="M36" i="3"/>
  <c r="N8" i="3"/>
  <c r="M14" i="3"/>
  <c r="M31" i="3"/>
  <c r="N28" i="3"/>
  <c r="M10" i="3"/>
  <c r="N7" i="3"/>
  <c r="N71" i="3"/>
  <c r="N32" i="3"/>
  <c r="M69" i="3"/>
  <c r="M42" i="3"/>
  <c r="M55" i="3"/>
  <c r="N36" i="3"/>
  <c r="M22" i="3"/>
  <c r="N27" i="3"/>
  <c r="M28" i="3"/>
  <c r="N68" i="3"/>
  <c r="N37" i="3"/>
  <c r="M74" i="3"/>
  <c r="M59" i="3"/>
  <c r="M13" i="3"/>
  <c r="M30" i="3"/>
  <c r="N31" i="3"/>
  <c r="M32" i="3"/>
  <c r="N76" i="3"/>
  <c r="N41" i="3"/>
  <c r="N6" i="3"/>
  <c r="M63" i="3"/>
  <c r="M29" i="3"/>
  <c r="N10" i="3"/>
  <c r="N35" i="3"/>
  <c r="M40" i="3"/>
  <c r="M9" i="3"/>
  <c r="N45" i="3"/>
  <c r="N14" i="3"/>
  <c r="M24" i="3"/>
  <c r="M37" i="3"/>
  <c r="N18" i="3"/>
  <c r="N39" i="3"/>
  <c r="M44" i="3"/>
  <c r="M17" i="3"/>
  <c r="N53" i="3"/>
  <c r="N22" i="3"/>
  <c r="N13" i="3"/>
  <c r="N26" i="3"/>
  <c r="N59" i="3"/>
  <c r="M49" i="3"/>
  <c r="N66" i="3"/>
  <c r="F7" i="4"/>
  <c r="F7" i="2"/>
  <c r="E13" i="8"/>
  <c r="G13" i="8" s="1"/>
  <c r="E21" i="8"/>
  <c r="G21" i="8" s="1"/>
  <c r="E29" i="8"/>
  <c r="G29" i="8" s="1"/>
  <c r="E37" i="8"/>
  <c r="G37" i="8" s="1"/>
  <c r="E45" i="8"/>
  <c r="G45" i="8" s="1"/>
  <c r="E53" i="8"/>
  <c r="G53" i="8" s="1"/>
  <c r="E61" i="8"/>
  <c r="G61" i="8" s="1"/>
  <c r="E69" i="8"/>
  <c r="G69" i="8" s="1"/>
  <c r="E77" i="8"/>
  <c r="E85" i="8"/>
  <c r="E93" i="8"/>
  <c r="E14" i="8"/>
  <c r="G14" i="8" s="1"/>
  <c r="E22" i="8"/>
  <c r="G22" i="8" s="1"/>
  <c r="E30" i="8"/>
  <c r="G30" i="8" s="1"/>
  <c r="E38" i="8"/>
  <c r="G38" i="8" s="1"/>
  <c r="E46" i="8"/>
  <c r="G46" i="8" s="1"/>
  <c r="E54" i="8"/>
  <c r="G54" i="8" s="1"/>
  <c r="E62" i="8"/>
  <c r="G62" i="8" s="1"/>
  <c r="E70" i="8"/>
  <c r="G70" i="8" s="1"/>
  <c r="E78" i="8"/>
  <c r="E86" i="8"/>
  <c r="E94" i="8"/>
  <c r="E15" i="8"/>
  <c r="G15" i="8" s="1"/>
  <c r="E23" i="8"/>
  <c r="G23" i="8" s="1"/>
  <c r="E31" i="8"/>
  <c r="G31" i="8" s="1"/>
  <c r="E39" i="8"/>
  <c r="G39" i="8" s="1"/>
  <c r="E47" i="8"/>
  <c r="G47" i="8" s="1"/>
  <c r="E55" i="8"/>
  <c r="G55" i="8" s="1"/>
  <c r="E63" i="8"/>
  <c r="G63" i="8" s="1"/>
  <c r="E71" i="8"/>
  <c r="G71" i="8" s="1"/>
  <c r="E79" i="8"/>
  <c r="E87" i="8"/>
  <c r="E95" i="8"/>
  <c r="E16" i="8"/>
  <c r="G16" i="8" s="1"/>
  <c r="E24" i="8"/>
  <c r="G24" i="8" s="1"/>
  <c r="E32" i="8"/>
  <c r="G32" i="8" s="1"/>
  <c r="E40" i="8"/>
  <c r="G40" i="8" s="1"/>
  <c r="E48" i="8"/>
  <c r="G48" i="8" s="1"/>
  <c r="E56" i="8"/>
  <c r="G56" i="8" s="1"/>
  <c r="E64" i="8"/>
  <c r="G64" i="8" s="1"/>
  <c r="E72" i="8"/>
  <c r="G72" i="8" s="1"/>
  <c r="E80" i="8"/>
  <c r="E88" i="8"/>
  <c r="E96" i="8"/>
  <c r="E17" i="8"/>
  <c r="G17" i="8" s="1"/>
  <c r="E25" i="8"/>
  <c r="G25" i="8" s="1"/>
  <c r="E33" i="8"/>
  <c r="G33" i="8" s="1"/>
  <c r="E41" i="8"/>
  <c r="G41" i="8" s="1"/>
  <c r="E49" i="8"/>
  <c r="G49" i="8" s="1"/>
  <c r="E57" i="8"/>
  <c r="G57" i="8" s="1"/>
  <c r="E65" i="8"/>
  <c r="G65" i="8" s="1"/>
  <c r="E73" i="8"/>
  <c r="E81" i="8"/>
  <c r="E89" i="8"/>
  <c r="E97" i="8"/>
  <c r="E18" i="8"/>
  <c r="G18" i="8" s="1"/>
  <c r="E26" i="8"/>
  <c r="G26" i="8" s="1"/>
  <c r="E34" i="8"/>
  <c r="G34" i="8" s="1"/>
  <c r="E42" i="8"/>
  <c r="G42" i="8" s="1"/>
  <c r="E50" i="8"/>
  <c r="G50" i="8" s="1"/>
  <c r="E58" i="8"/>
  <c r="G58" i="8" s="1"/>
  <c r="E66" i="8"/>
  <c r="G66" i="8" s="1"/>
  <c r="E74" i="8"/>
  <c r="E82" i="8"/>
  <c r="E90" i="8"/>
  <c r="E98" i="8"/>
  <c r="E11" i="8"/>
  <c r="G11" i="8" s="1"/>
  <c r="E19" i="8"/>
  <c r="G19" i="8" s="1"/>
  <c r="E27" i="8"/>
  <c r="G27" i="8" s="1"/>
  <c r="E35" i="8"/>
  <c r="G35" i="8" s="1"/>
  <c r="E43" i="8"/>
  <c r="G43" i="8" s="1"/>
  <c r="E51" i="8"/>
  <c r="G51" i="8" s="1"/>
  <c r="E59" i="8"/>
  <c r="G59" i="8" s="1"/>
  <c r="E67" i="8"/>
  <c r="G67" i="8" s="1"/>
  <c r="E75" i="8"/>
  <c r="E83" i="8"/>
  <c r="E91" i="8"/>
  <c r="E99" i="8"/>
  <c r="E12" i="8"/>
  <c r="G12" i="8" s="1"/>
  <c r="E20" i="8"/>
  <c r="G20" i="8" s="1"/>
  <c r="E28" i="8"/>
  <c r="G28" i="8" s="1"/>
  <c r="E36" i="8"/>
  <c r="G36" i="8" s="1"/>
  <c r="E44" i="8"/>
  <c r="G44" i="8" s="1"/>
  <c r="E52" i="8"/>
  <c r="G52" i="8" s="1"/>
  <c r="E60" i="8"/>
  <c r="G60" i="8" s="1"/>
  <c r="E68" i="8"/>
  <c r="G68" i="8" s="1"/>
  <c r="E76" i="8"/>
  <c r="E84" i="8"/>
  <c r="E92" i="8"/>
  <c r="I101" i="11"/>
  <c r="Q101" i="11"/>
  <c r="Y101" i="11"/>
  <c r="AG101" i="11"/>
  <c r="AO101" i="11"/>
  <c r="AW101" i="11"/>
  <c r="BE101" i="11"/>
  <c r="BM101" i="11"/>
  <c r="BU101" i="11"/>
  <c r="CC101" i="11"/>
  <c r="CK101" i="11"/>
  <c r="CS101" i="11"/>
  <c r="DA101" i="11"/>
  <c r="DI101" i="11"/>
  <c r="DQ101" i="11"/>
  <c r="DY101" i="11"/>
  <c r="EG101" i="11"/>
  <c r="EO101" i="11"/>
  <c r="EW101" i="11"/>
  <c r="J101" i="11"/>
  <c r="R101" i="11"/>
  <c r="Z101" i="11"/>
  <c r="AH101" i="11"/>
  <c r="AP101" i="11"/>
  <c r="AX101" i="11"/>
  <c r="BF101" i="11"/>
  <c r="BN101" i="11"/>
  <c r="BV101" i="11"/>
  <c r="CD101" i="11"/>
  <c r="CL101" i="11"/>
  <c r="CT101" i="11"/>
  <c r="DB101" i="11"/>
  <c r="DJ101" i="11"/>
  <c r="DR101" i="11"/>
  <c r="DZ101" i="11"/>
  <c r="EH101" i="11"/>
  <c r="EP101" i="11"/>
  <c r="EX101" i="11"/>
  <c r="K101" i="11"/>
  <c r="S101" i="11"/>
  <c r="AA101" i="11"/>
  <c r="AI101" i="11"/>
  <c r="AQ101" i="11"/>
  <c r="AY101" i="11"/>
  <c r="BG101" i="11"/>
  <c r="BO101" i="11"/>
  <c r="BW101" i="11"/>
  <c r="CE101" i="11"/>
  <c r="CM101" i="11"/>
  <c r="CU101" i="11"/>
  <c r="DC101" i="11"/>
  <c r="DK101" i="11"/>
  <c r="DS101" i="11"/>
  <c r="EA101" i="11"/>
  <c r="EI101" i="11"/>
  <c r="EQ101" i="11"/>
  <c r="H101" i="11"/>
  <c r="P101" i="11"/>
  <c r="X101" i="11"/>
  <c r="AF101" i="11"/>
  <c r="AN101" i="11"/>
  <c r="AV101" i="11"/>
  <c r="BD101" i="11"/>
  <c r="BL101" i="11"/>
  <c r="BT101" i="11"/>
  <c r="CB101" i="11"/>
  <c r="CJ101" i="11"/>
  <c r="CR101" i="11"/>
  <c r="CZ101" i="11"/>
  <c r="DH101" i="11"/>
  <c r="DP101" i="11"/>
  <c r="DX101" i="11"/>
  <c r="EF101" i="11"/>
  <c r="EN101" i="11"/>
  <c r="EV101" i="11"/>
  <c r="E101" i="11"/>
  <c r="U101" i="11"/>
  <c r="AK101" i="11"/>
  <c r="BA101" i="11"/>
  <c r="BQ101" i="11"/>
  <c r="CG101" i="11"/>
  <c r="CW101" i="11"/>
  <c r="DM101" i="11"/>
  <c r="EC101" i="11"/>
  <c r="ES101" i="11"/>
  <c r="F101" i="11"/>
  <c r="V101" i="11"/>
  <c r="AL101" i="11"/>
  <c r="BB101" i="11"/>
  <c r="BR101" i="11"/>
  <c r="CH101" i="11"/>
  <c r="CX101" i="11"/>
  <c r="DN101" i="11"/>
  <c r="ED101" i="11"/>
  <c r="ET101" i="11"/>
  <c r="G101" i="11"/>
  <c r="W101" i="11"/>
  <c r="AM101" i="11"/>
  <c r="BC101" i="11"/>
  <c r="BS101" i="11"/>
  <c r="CI101" i="11"/>
  <c r="CY101" i="11"/>
  <c r="DO101" i="11"/>
  <c r="EE101" i="11"/>
  <c r="EU101" i="11"/>
  <c r="L101" i="11"/>
  <c r="AB101" i="11"/>
  <c r="AR101" i="11"/>
  <c r="BH101" i="11"/>
  <c r="BX101" i="11"/>
  <c r="CN101" i="11"/>
  <c r="DD101" i="11"/>
  <c r="DT101" i="11"/>
  <c r="EJ101" i="11"/>
  <c r="M101" i="11"/>
  <c r="AC101" i="11"/>
  <c r="AS101" i="11"/>
  <c r="BI101" i="11"/>
  <c r="BY101" i="11"/>
  <c r="CO101" i="11"/>
  <c r="DE101" i="11"/>
  <c r="DU101" i="11"/>
  <c r="EK101" i="11"/>
  <c r="N101" i="11"/>
  <c r="AD101" i="11"/>
  <c r="AT101" i="11"/>
  <c r="BJ101" i="11"/>
  <c r="BZ101" i="11"/>
  <c r="CP101" i="11"/>
  <c r="DF101" i="11"/>
  <c r="DV101" i="11"/>
  <c r="EL101" i="11"/>
  <c r="O101" i="11"/>
  <c r="AE101" i="11"/>
  <c r="AU101" i="11"/>
  <c r="BK101" i="11"/>
  <c r="CA101" i="11"/>
  <c r="CQ101" i="11"/>
  <c r="DG101" i="11"/>
  <c r="DW101" i="11"/>
  <c r="EM101" i="11"/>
  <c r="T101" i="11"/>
  <c r="AJ101" i="11"/>
  <c r="AZ101" i="11"/>
  <c r="BP101" i="11"/>
  <c r="CF101" i="11"/>
  <c r="CV101" i="11"/>
  <c r="DL101" i="11"/>
  <c r="EB101" i="11"/>
  <c r="ER101" i="11"/>
  <c r="BU100" i="12"/>
  <c r="CC100" i="12"/>
  <c r="BV100" i="12"/>
  <c r="BW100" i="12"/>
  <c r="BX100" i="12"/>
  <c r="BQ100" i="12"/>
  <c r="BY100" i="12"/>
  <c r="BR100" i="12"/>
  <c r="BZ100" i="12"/>
  <c r="BS100" i="12"/>
  <c r="CA100" i="12"/>
  <c r="BT100" i="12"/>
  <c r="CB100" i="12"/>
  <c r="BJ100" i="12"/>
  <c r="BB100" i="12"/>
  <c r="AT100" i="12"/>
  <c r="AL100" i="12"/>
  <c r="AD100" i="12"/>
  <c r="V100" i="12"/>
  <c r="N100" i="12"/>
  <c r="BK100" i="12"/>
  <c r="BC100" i="12"/>
  <c r="AU100" i="12"/>
  <c r="AM100" i="12"/>
  <c r="AE100" i="12"/>
  <c r="W100" i="12"/>
  <c r="O100" i="12"/>
  <c r="G100" i="12"/>
  <c r="BO100" i="12"/>
  <c r="BE100" i="12"/>
  <c r="AS100" i="12"/>
  <c r="AI100" i="12"/>
  <c r="Y100" i="12"/>
  <c r="M100" i="12"/>
  <c r="BG100" i="12"/>
  <c r="AW100" i="12"/>
  <c r="AK100" i="12"/>
  <c r="AA100" i="12"/>
  <c r="Q100" i="12"/>
  <c r="BF100" i="12"/>
  <c r="AQ100" i="12"/>
  <c r="AC100" i="12"/>
  <c r="P100" i="12"/>
  <c r="BD100" i="12"/>
  <c r="AP100" i="12"/>
  <c r="AB100" i="12"/>
  <c r="L100" i="12"/>
  <c r="BM100" i="12"/>
  <c r="AY100" i="12"/>
  <c r="AJ100" i="12"/>
  <c r="U100" i="12"/>
  <c r="I100" i="12"/>
  <c r="BL100" i="12"/>
  <c r="AO100" i="12"/>
  <c r="S100" i="12"/>
  <c r="BI100" i="12"/>
  <c r="AN100" i="12"/>
  <c r="R100" i="12"/>
  <c r="BH100" i="12"/>
  <c r="AH100" i="12"/>
  <c r="K100" i="12"/>
  <c r="BA100" i="12"/>
  <c r="AG100" i="12"/>
  <c r="J100" i="12"/>
  <c r="BP100" i="12"/>
  <c r="X100" i="12"/>
  <c r="AZ100" i="12"/>
  <c r="H100" i="12"/>
  <c r="AX100" i="12"/>
  <c r="AF100" i="12"/>
  <c r="Z100" i="12"/>
  <c r="T100" i="12"/>
  <c r="BN100" i="12"/>
  <c r="AV100" i="12"/>
  <c r="AR100" i="12"/>
  <c r="C358" i="13" a="1"/>
  <c r="H113" i="14"/>
  <c r="H117" i="14"/>
  <c r="H121" i="14"/>
  <c r="H125" i="14"/>
  <c r="H129" i="14"/>
  <c r="H101" i="14"/>
  <c r="H105" i="14"/>
  <c r="H109" i="14"/>
  <c r="H110" i="14"/>
  <c r="H114" i="14"/>
  <c r="H118" i="14"/>
  <c r="H122" i="14"/>
  <c r="H126" i="14"/>
  <c r="H103" i="14"/>
  <c r="H107" i="14"/>
  <c r="H132" i="14"/>
  <c r="H136" i="14"/>
  <c r="H140" i="14"/>
  <c r="H144" i="14"/>
  <c r="H148" i="14"/>
  <c r="H152" i="14"/>
  <c r="H156" i="14"/>
  <c r="H160" i="14"/>
  <c r="H164" i="14"/>
  <c r="H168" i="14"/>
  <c r="H172" i="14"/>
  <c r="H176" i="14"/>
  <c r="H180" i="14"/>
  <c r="H184" i="14"/>
  <c r="H188" i="14"/>
  <c r="H112" i="14"/>
  <c r="H116" i="14"/>
  <c r="H120" i="14"/>
  <c r="H124" i="14"/>
  <c r="H128" i="14"/>
  <c r="H108" i="14"/>
  <c r="H115" i="14"/>
  <c r="H147" i="14"/>
  <c r="H161" i="14"/>
  <c r="H170" i="14"/>
  <c r="H179" i="14"/>
  <c r="H134" i="14"/>
  <c r="H143" i="14"/>
  <c r="H157" i="14"/>
  <c r="H166" i="14"/>
  <c r="H175" i="14"/>
  <c r="H189" i="14"/>
  <c r="H104" i="14"/>
  <c r="H123" i="14"/>
  <c r="H130" i="14"/>
  <c r="H139" i="14"/>
  <c r="H153" i="14"/>
  <c r="H162" i="14"/>
  <c r="H171" i="14"/>
  <c r="H185" i="14"/>
  <c r="H135" i="14"/>
  <c r="H181" i="14"/>
  <c r="H111" i="14"/>
  <c r="H149" i="14"/>
  <c r="H158" i="14"/>
  <c r="H167" i="14"/>
  <c r="H131" i="14"/>
  <c r="H145" i="14"/>
  <c r="H154" i="14"/>
  <c r="H163" i="14"/>
  <c r="H177" i="14"/>
  <c r="H186" i="14"/>
  <c r="H106" i="14"/>
  <c r="H119" i="14"/>
  <c r="H141" i="14"/>
  <c r="H150" i="14"/>
  <c r="H159" i="14"/>
  <c r="H173" i="14"/>
  <c r="H182" i="14"/>
  <c r="H102" i="14"/>
  <c r="H165" i="14"/>
  <c r="H137" i="14"/>
  <c r="H146" i="14"/>
  <c r="H155" i="14"/>
  <c r="H169" i="14"/>
  <c r="H178" i="14"/>
  <c r="H187" i="14"/>
  <c r="H127" i="14"/>
  <c r="H133" i="14"/>
  <c r="H142" i="14"/>
  <c r="H151" i="14"/>
  <c r="H174" i="14"/>
  <c r="H183" i="14"/>
  <c r="H138" i="14"/>
  <c r="I100" i="14" a="1"/>
  <c r="B152" i="13"/>
  <c r="B144" i="13"/>
  <c r="B136" i="13"/>
  <c r="B128" i="13"/>
  <c r="B120" i="13"/>
  <c r="B112" i="13"/>
  <c r="B104" i="13"/>
  <c r="B96" i="13"/>
  <c r="B145" i="13"/>
  <c r="B137" i="13"/>
  <c r="B129" i="13"/>
  <c r="B121" i="13"/>
  <c r="B113" i="13"/>
  <c r="B105" i="13"/>
  <c r="B97" i="13"/>
  <c r="B149" i="13"/>
  <c r="B139" i="13"/>
  <c r="B127" i="13"/>
  <c r="B117" i="13"/>
  <c r="B107" i="13"/>
  <c r="B95" i="13"/>
  <c r="B151" i="13"/>
  <c r="B141" i="13"/>
  <c r="B131" i="13"/>
  <c r="B119" i="13"/>
  <c r="B109" i="13"/>
  <c r="B99" i="13"/>
  <c r="B150" i="13"/>
  <c r="B135" i="13"/>
  <c r="B123" i="13"/>
  <c r="B108" i="13"/>
  <c r="B93" i="13"/>
  <c r="B148" i="13"/>
  <c r="B134" i="13"/>
  <c r="B122" i="13"/>
  <c r="B106" i="13"/>
  <c r="B92" i="13"/>
  <c r="B143" i="13"/>
  <c r="B130" i="13"/>
  <c r="B115" i="13"/>
  <c r="B101" i="13"/>
  <c r="B132" i="13"/>
  <c r="B110" i="13"/>
  <c r="B126" i="13"/>
  <c r="B103" i="13"/>
  <c r="B147" i="13"/>
  <c r="B125" i="13"/>
  <c r="B102" i="13"/>
  <c r="B146" i="13"/>
  <c r="B124" i="13"/>
  <c r="B100" i="13"/>
  <c r="B138" i="13"/>
  <c r="B91" i="13"/>
  <c r="B118" i="13"/>
  <c r="B116" i="13"/>
  <c r="B114" i="13"/>
  <c r="B111" i="13"/>
  <c r="B98" i="13"/>
  <c r="B140" i="13"/>
  <c r="B133" i="13"/>
  <c r="B94" i="13"/>
  <c r="B142" i="13"/>
  <c r="F187" i="12"/>
  <c r="F179" i="12"/>
  <c r="F171" i="12"/>
  <c r="F163" i="12"/>
  <c r="F155" i="12"/>
  <c r="F147" i="12"/>
  <c r="F139" i="12"/>
  <c r="F131" i="12"/>
  <c r="F123" i="12"/>
  <c r="F115" i="12"/>
  <c r="F107" i="12"/>
  <c r="F188" i="12"/>
  <c r="F180" i="12"/>
  <c r="F172" i="12"/>
  <c r="F164" i="12"/>
  <c r="F156" i="12"/>
  <c r="F148" i="12"/>
  <c r="F140" i="12"/>
  <c r="F132" i="12"/>
  <c r="F124" i="12"/>
  <c r="F116" i="12"/>
  <c r="F108" i="12"/>
  <c r="F182" i="12"/>
  <c r="F170" i="12"/>
  <c r="F160" i="12"/>
  <c r="F150" i="12"/>
  <c r="F138" i="12"/>
  <c r="F128" i="12"/>
  <c r="F118" i="12"/>
  <c r="F106" i="12"/>
  <c r="F186" i="12"/>
  <c r="F176" i="12"/>
  <c r="F166" i="12"/>
  <c r="F154" i="12"/>
  <c r="F144" i="12"/>
  <c r="F184" i="12"/>
  <c r="F174" i="12"/>
  <c r="F162" i="12"/>
  <c r="F152" i="12"/>
  <c r="F142" i="12"/>
  <c r="F130" i="12"/>
  <c r="F120" i="12"/>
  <c r="F110" i="12"/>
  <c r="F175" i="12"/>
  <c r="F158" i="12"/>
  <c r="F141" i="12"/>
  <c r="F126" i="12"/>
  <c r="F112" i="12"/>
  <c r="F173" i="12"/>
  <c r="F157" i="12"/>
  <c r="F137" i="12"/>
  <c r="F125" i="12"/>
  <c r="F111" i="12"/>
  <c r="F183" i="12"/>
  <c r="F167" i="12"/>
  <c r="F149" i="12"/>
  <c r="F134" i="12"/>
  <c r="F119" i="12"/>
  <c r="F104" i="12"/>
  <c r="F177" i="12"/>
  <c r="F146" i="12"/>
  <c r="F122" i="12"/>
  <c r="F102" i="12"/>
  <c r="F169" i="12"/>
  <c r="F145" i="12"/>
  <c r="F121" i="12"/>
  <c r="F101" i="12"/>
  <c r="F168" i="12"/>
  <c r="F143" i="12"/>
  <c r="F117" i="12"/>
  <c r="F165" i="12"/>
  <c r="F136" i="12"/>
  <c r="F114" i="12"/>
  <c r="F181" i="12"/>
  <c r="F129" i="12"/>
  <c r="F161" i="12"/>
  <c r="F113" i="12"/>
  <c r="F159" i="12"/>
  <c r="F109" i="12"/>
  <c r="F135" i="12"/>
  <c r="F133" i="12"/>
  <c r="F127" i="12"/>
  <c r="F189" i="12"/>
  <c r="F185" i="12"/>
  <c r="F178" i="12"/>
  <c r="F103" i="12"/>
  <c r="F153" i="12"/>
  <c r="F151" i="12"/>
  <c r="F105" i="12"/>
  <c r="G104" i="8"/>
  <c r="G112" i="8"/>
  <c r="G120" i="8"/>
  <c r="G128" i="8"/>
  <c r="G136" i="8"/>
  <c r="G144" i="8"/>
  <c r="G152" i="8"/>
  <c r="G160" i="8"/>
  <c r="G168" i="8"/>
  <c r="G176" i="8"/>
  <c r="G184" i="8"/>
  <c r="G105" i="8"/>
  <c r="G113" i="8"/>
  <c r="G121" i="8"/>
  <c r="G129" i="8"/>
  <c r="G137" i="8"/>
  <c r="G145" i="8"/>
  <c r="G153" i="8"/>
  <c r="G161" i="8"/>
  <c r="G169" i="8"/>
  <c r="G177" i="8"/>
  <c r="G185" i="8"/>
  <c r="G106" i="8"/>
  <c r="G114" i="8"/>
  <c r="G122" i="8"/>
  <c r="G130" i="8"/>
  <c r="G138" i="8"/>
  <c r="G146" i="8"/>
  <c r="G154" i="8"/>
  <c r="G162" i="8"/>
  <c r="G170" i="8"/>
  <c r="G178" i="8"/>
  <c r="G186" i="8"/>
  <c r="G102" i="8"/>
  <c r="G110" i="8"/>
  <c r="G118" i="8"/>
  <c r="G126" i="8"/>
  <c r="G134" i="8"/>
  <c r="G142" i="8"/>
  <c r="G150" i="8"/>
  <c r="G158" i="8"/>
  <c r="G166" i="8"/>
  <c r="G174" i="8"/>
  <c r="G182" i="8"/>
  <c r="G190" i="8"/>
  <c r="G103" i="8"/>
  <c r="G111" i="8"/>
  <c r="G119" i="8"/>
  <c r="G127" i="8"/>
  <c r="G135" i="8"/>
  <c r="G143" i="8"/>
  <c r="G151" i="8"/>
  <c r="G159" i="8"/>
  <c r="G167" i="8"/>
  <c r="G175" i="8"/>
  <c r="G183" i="8"/>
  <c r="G109" i="8"/>
  <c r="G132" i="8"/>
  <c r="G155" i="8"/>
  <c r="G173" i="8"/>
  <c r="G115" i="8"/>
  <c r="G133" i="8"/>
  <c r="G156" i="8"/>
  <c r="G179" i="8"/>
  <c r="G116" i="8"/>
  <c r="G139" i="8"/>
  <c r="G157" i="8"/>
  <c r="G180" i="8"/>
  <c r="G117" i="8"/>
  <c r="G140" i="8"/>
  <c r="G163" i="8"/>
  <c r="G181" i="8"/>
  <c r="G123" i="8"/>
  <c r="G141" i="8"/>
  <c r="G164" i="8"/>
  <c r="G187" i="8"/>
  <c r="G124" i="8"/>
  <c r="G147" i="8"/>
  <c r="G165" i="8"/>
  <c r="G188" i="8"/>
  <c r="G107" i="8"/>
  <c r="G125" i="8"/>
  <c r="G148" i="8"/>
  <c r="G171" i="8"/>
  <c r="G189" i="8"/>
  <c r="G108" i="8"/>
  <c r="G131" i="8"/>
  <c r="G149" i="8"/>
  <c r="G172" i="8"/>
  <c r="C157" i="13" a="1"/>
  <c r="H101" i="8" a="1"/>
  <c r="T66" i="3"/>
  <c r="U67" i="3"/>
  <c r="T67" i="3"/>
  <c r="U66" i="3"/>
  <c r="S26" i="4"/>
  <c r="S26" i="2"/>
  <c r="S27" i="2" s="1"/>
  <c r="T27" i="2" s="1"/>
  <c r="S28" i="2"/>
  <c r="T26" i="4"/>
  <c r="S29" i="2"/>
  <c r="T25" i="2"/>
  <c r="T25" i="4"/>
  <c r="T26" i="2"/>
  <c r="T58" i="3"/>
  <c r="U40" i="3"/>
  <c r="U14" i="1"/>
  <c r="T64" i="3"/>
  <c r="U46" i="1"/>
  <c r="T17" i="1"/>
  <c r="T50" i="1"/>
  <c r="U61" i="3"/>
  <c r="T43" i="3"/>
  <c r="U15" i="3"/>
  <c r="U19" i="3"/>
  <c r="T8" i="3"/>
  <c r="U54" i="3"/>
  <c r="U13" i="3"/>
  <c r="U13" i="1"/>
  <c r="U43" i="1"/>
  <c r="U44" i="3"/>
  <c r="T7" i="3"/>
  <c r="U48" i="1"/>
  <c r="T11" i="1"/>
  <c r="T12" i="3"/>
  <c r="U35" i="3"/>
  <c r="T25" i="3"/>
  <c r="U27" i="1"/>
  <c r="T8" i="1"/>
  <c r="U21" i="1"/>
  <c r="T53" i="1"/>
  <c r="T65" i="3"/>
  <c r="U32" i="3"/>
  <c r="U27" i="3"/>
  <c r="T18" i="3"/>
  <c r="U31" i="1"/>
  <c r="U15" i="1"/>
  <c r="T39" i="3"/>
  <c r="U5" i="3"/>
  <c r="U20" i="1"/>
  <c r="U9" i="3"/>
  <c r="T5" i="3"/>
  <c r="U47" i="1"/>
  <c r="T55" i="3"/>
  <c r="U7" i="1"/>
  <c r="T10" i="1"/>
  <c r="U16" i="1"/>
  <c r="U34" i="1"/>
  <c r="U51" i="3"/>
  <c r="T7" i="1"/>
  <c r="U3" i="3"/>
  <c r="T57" i="3"/>
  <c r="U32" i="1"/>
  <c r="U29" i="3"/>
  <c r="U24" i="3"/>
  <c r="T18" i="1"/>
  <c r="U8" i="1"/>
  <c r="U50" i="3"/>
  <c r="T12" i="1"/>
  <c r="T24" i="3"/>
  <c r="T23" i="3"/>
  <c r="U52" i="1"/>
  <c r="T62" i="1"/>
  <c r="T44" i="3"/>
  <c r="U38" i="1"/>
  <c r="U64" i="1"/>
  <c r="T31" i="1"/>
  <c r="T11" i="3"/>
  <c r="U25" i="1"/>
  <c r="T15" i="3"/>
  <c r="T41" i="3"/>
  <c r="U57" i="3"/>
  <c r="T47" i="1"/>
  <c r="T33" i="3"/>
  <c r="U11" i="3"/>
  <c r="T5" i="1"/>
  <c r="U26" i="3"/>
  <c r="T34" i="1"/>
  <c r="U16" i="3"/>
  <c r="U37" i="1"/>
  <c r="T48" i="1"/>
  <c r="T53" i="3"/>
  <c r="T16" i="3"/>
  <c r="U30" i="3"/>
  <c r="T51" i="3"/>
  <c r="U42" i="3"/>
  <c r="U52" i="3"/>
  <c r="U61" i="1"/>
  <c r="T4" i="3"/>
  <c r="T41" i="1"/>
  <c r="U19" i="1"/>
  <c r="U49" i="1"/>
  <c r="T49" i="3"/>
  <c r="U12" i="3"/>
  <c r="U31" i="3"/>
  <c r="T54" i="3"/>
  <c r="T45" i="3"/>
  <c r="U59" i="1"/>
  <c r="T35" i="3"/>
  <c r="U44" i="1"/>
  <c r="T27" i="1"/>
  <c r="U45" i="1"/>
  <c r="T60" i="1"/>
  <c r="U22" i="3"/>
  <c r="U29" i="1"/>
  <c r="U60" i="1"/>
  <c r="T52" i="3"/>
  <c r="T6" i="1"/>
  <c r="T15" i="1"/>
  <c r="U42" i="1"/>
  <c r="U23" i="3"/>
  <c r="T59" i="1"/>
  <c r="T62" i="3"/>
  <c r="T50" i="3"/>
  <c r="U6" i="1"/>
  <c r="T46" i="3"/>
  <c r="U49" i="3"/>
  <c r="U8" i="3"/>
  <c r="U9" i="1"/>
  <c r="T37" i="1"/>
  <c r="T56" i="3"/>
  <c r="T48" i="3"/>
  <c r="U18" i="3"/>
  <c r="U4" i="1"/>
  <c r="T17" i="3"/>
  <c r="U24" i="1"/>
  <c r="T35" i="1"/>
  <c r="U63" i="1"/>
  <c r="T6" i="3"/>
  <c r="U4" i="3"/>
  <c r="U59" i="3"/>
  <c r="T55" i="1"/>
  <c r="T14" i="1"/>
  <c r="U30" i="1"/>
  <c r="T46" i="1"/>
  <c r="T61" i="1"/>
  <c r="U43" i="3"/>
  <c r="T19" i="1"/>
  <c r="U23" i="1"/>
  <c r="T30" i="1"/>
  <c r="T38" i="1"/>
  <c r="U22" i="1"/>
  <c r="U45" i="3"/>
  <c r="U55" i="1"/>
  <c r="T31" i="3"/>
  <c r="T39" i="1"/>
  <c r="U28" i="3"/>
  <c r="U5" i="1"/>
  <c r="U3" i="1"/>
  <c r="U62" i="1"/>
  <c r="U14" i="3"/>
  <c r="T58" i="1"/>
  <c r="U46" i="3"/>
  <c r="T54" i="1"/>
  <c r="T14" i="3"/>
  <c r="U38" i="3"/>
  <c r="T10" i="3"/>
  <c r="T63" i="1"/>
  <c r="U53" i="1"/>
  <c r="T33" i="1"/>
  <c r="T29" i="3"/>
  <c r="U37" i="3"/>
  <c r="T42" i="3"/>
  <c r="U47" i="3"/>
  <c r="T26" i="1"/>
  <c r="U33" i="3"/>
  <c r="T43" i="1"/>
  <c r="U34" i="3"/>
  <c r="U53" i="3"/>
  <c r="T20" i="1"/>
  <c r="T20" i="3"/>
  <c r="U56" i="3"/>
  <c r="U58" i="3"/>
  <c r="T40" i="3"/>
  <c r="T63" i="3"/>
  <c r="T26" i="3"/>
  <c r="U54" i="1"/>
  <c r="U7" i="3"/>
  <c r="T28" i="3"/>
  <c r="T22" i="1"/>
  <c r="T60" i="3"/>
  <c r="T34" i="3"/>
  <c r="T13" i="1"/>
  <c r="T27" i="3"/>
  <c r="U6" i="3"/>
  <c r="U56" i="1"/>
  <c r="U17" i="1"/>
  <c r="U35" i="1"/>
  <c r="T59" i="3"/>
  <c r="U40" i="1"/>
  <c r="T24" i="1"/>
  <c r="T44" i="1"/>
  <c r="T47" i="3"/>
  <c r="T49" i="1"/>
  <c r="T3" i="1"/>
  <c r="T21" i="3"/>
  <c r="T32" i="1"/>
  <c r="T64" i="1"/>
  <c r="U48" i="3"/>
  <c r="T36" i="3"/>
  <c r="U58" i="1"/>
  <c r="T40" i="1"/>
  <c r="U26" i="1"/>
  <c r="T32" i="3"/>
  <c r="T23" i="1"/>
  <c r="U33" i="1"/>
  <c r="T13" i="3"/>
  <c r="T19" i="3"/>
  <c r="U36" i="1"/>
  <c r="T16" i="1"/>
  <c r="U28" i="1"/>
  <c r="U11" i="1"/>
  <c r="T4" i="1"/>
  <c r="U12" i="1"/>
  <c r="T9" i="3"/>
  <c r="U10" i="1"/>
  <c r="U36" i="3"/>
  <c r="T56" i="1"/>
  <c r="T45" i="1"/>
  <c r="U25" i="3"/>
  <c r="T51" i="1"/>
  <c r="U39" i="3"/>
  <c r="U65" i="3"/>
  <c r="U51" i="1"/>
  <c r="U18" i="1"/>
  <c r="T21" i="1"/>
  <c r="U20" i="3"/>
  <c r="T25" i="1"/>
  <c r="U60" i="3"/>
  <c r="T37" i="3"/>
  <c r="U63" i="3"/>
  <c r="T36" i="1"/>
  <c r="T28" i="1"/>
  <c r="T30" i="3"/>
  <c r="T38" i="3"/>
  <c r="U17" i="3"/>
  <c r="U64" i="3"/>
  <c r="T29" i="1"/>
  <c r="U55" i="3"/>
  <c r="T57" i="1"/>
  <c r="T52" i="1"/>
  <c r="U39" i="1"/>
  <c r="U41" i="3"/>
  <c r="U62" i="3"/>
  <c r="U41" i="1"/>
  <c r="T3" i="3"/>
  <c r="U21" i="3"/>
  <c r="U10" i="3"/>
  <c r="T61" i="3"/>
  <c r="T42" i="1"/>
  <c r="T9" i="1"/>
  <c r="T22" i="3"/>
  <c r="U50" i="1"/>
  <c r="U57" i="1"/>
  <c r="U23" i="4" l="1"/>
  <c r="J21" i="4" s="1"/>
  <c r="C19" i="4" s="1"/>
  <c r="N78" i="1"/>
  <c r="N1" i="1" s="1"/>
  <c r="N78" i="3"/>
  <c r="N1" i="3" s="1"/>
  <c r="V3" i="1"/>
  <c r="V8" i="1"/>
  <c r="V13" i="1"/>
  <c r="W17" i="1"/>
  <c r="V22" i="1"/>
  <c r="W26" i="1"/>
  <c r="V31" i="1"/>
  <c r="W35" i="1"/>
  <c r="V40" i="1"/>
  <c r="V45" i="1"/>
  <c r="W49" i="1"/>
  <c r="V54" i="1"/>
  <c r="W58" i="1"/>
  <c r="V63" i="1"/>
  <c r="V4" i="1"/>
  <c r="V9" i="1"/>
  <c r="W13" i="1"/>
  <c r="V18" i="1"/>
  <c r="W22" i="1"/>
  <c r="V27" i="1"/>
  <c r="W31" i="1"/>
  <c r="V36" i="1"/>
  <c r="V41" i="1"/>
  <c r="W45" i="1"/>
  <c r="V50" i="1"/>
  <c r="W54" i="1"/>
  <c r="V59" i="1"/>
  <c r="W63" i="1"/>
  <c r="V5" i="1"/>
  <c r="W9" i="1"/>
  <c r="V14" i="1"/>
  <c r="W18" i="1"/>
  <c r="V23" i="1"/>
  <c r="W27" i="1"/>
  <c r="V32" i="1"/>
  <c r="V37" i="1"/>
  <c r="W41" i="1"/>
  <c r="V46" i="1"/>
  <c r="W50" i="1"/>
  <c r="V55" i="1"/>
  <c r="W59" i="1"/>
  <c r="V64" i="1"/>
  <c r="W5" i="1"/>
  <c r="V10" i="1"/>
  <c r="W14" i="1"/>
  <c r="V19" i="1"/>
  <c r="W23" i="1"/>
  <c r="V28" i="1"/>
  <c r="V33" i="1"/>
  <c r="W37" i="1"/>
  <c r="V42" i="1"/>
  <c r="W46" i="1"/>
  <c r="V51" i="1"/>
  <c r="W55" i="1"/>
  <c r="V60" i="1"/>
  <c r="V6" i="1"/>
  <c r="W10" i="1"/>
  <c r="V15" i="1"/>
  <c r="W19" i="1"/>
  <c r="V24" i="1"/>
  <c r="V29" i="1"/>
  <c r="W33" i="1"/>
  <c r="V38" i="1"/>
  <c r="W42" i="1"/>
  <c r="V47" i="1"/>
  <c r="W51" i="1"/>
  <c r="V56" i="1"/>
  <c r="V61" i="1"/>
  <c r="W3" i="1"/>
  <c r="W6" i="1"/>
  <c r="V11" i="1"/>
  <c r="W15" i="1"/>
  <c r="V20" i="1"/>
  <c r="V25" i="1"/>
  <c r="W29" i="1"/>
  <c r="V34" i="1"/>
  <c r="W38" i="1"/>
  <c r="V43" i="1"/>
  <c r="W47" i="1"/>
  <c r="V52" i="1"/>
  <c r="V57" i="1"/>
  <c r="W61" i="1"/>
  <c r="V7" i="1"/>
  <c r="W11" i="1"/>
  <c r="V16" i="1"/>
  <c r="V21" i="1"/>
  <c r="W25" i="1"/>
  <c r="V30" i="1"/>
  <c r="W34" i="1"/>
  <c r="V39" i="1"/>
  <c r="W43" i="1"/>
  <c r="V48" i="1"/>
  <c r="V53" i="1"/>
  <c r="W57" i="1"/>
  <c r="V62" i="1"/>
  <c r="W7" i="1"/>
  <c r="V12" i="1"/>
  <c r="V17" i="1"/>
  <c r="W21" i="1"/>
  <c r="V26" i="1"/>
  <c r="W30" i="1"/>
  <c r="V35" i="1"/>
  <c r="W39" i="1"/>
  <c r="V44" i="1"/>
  <c r="V49" i="1"/>
  <c r="W53" i="1"/>
  <c r="V58" i="1"/>
  <c r="W62" i="1"/>
  <c r="W4" i="1"/>
  <c r="W8" i="1"/>
  <c r="W12" i="1"/>
  <c r="W16" i="1"/>
  <c r="W20" i="1"/>
  <c r="W24" i="1"/>
  <c r="W28" i="1"/>
  <c r="W32" i="1"/>
  <c r="W36" i="1"/>
  <c r="W40" i="1"/>
  <c r="W44" i="1"/>
  <c r="W48" i="1"/>
  <c r="W52" i="1"/>
  <c r="W56" i="1"/>
  <c r="W60" i="1"/>
  <c r="W64" i="1"/>
  <c r="W67" i="3"/>
  <c r="V65" i="3"/>
  <c r="W62" i="3"/>
  <c r="W59" i="3"/>
  <c r="V57" i="3"/>
  <c r="W54" i="3"/>
  <c r="W51" i="3"/>
  <c r="V49" i="3"/>
  <c r="W46" i="3"/>
  <c r="W43" i="3"/>
  <c r="V41" i="3"/>
  <c r="W38" i="3"/>
  <c r="W35" i="3"/>
  <c r="V33" i="3"/>
  <c r="W30" i="3"/>
  <c r="W27" i="3"/>
  <c r="V25" i="3"/>
  <c r="W22" i="3"/>
  <c r="W19" i="3"/>
  <c r="V17" i="3"/>
  <c r="W14" i="3"/>
  <c r="W11" i="3"/>
  <c r="V9" i="3"/>
  <c r="W4" i="3"/>
  <c r="V62" i="3"/>
  <c r="V54" i="3"/>
  <c r="V46" i="3"/>
  <c r="V38" i="3"/>
  <c r="V30" i="3"/>
  <c r="V22" i="3"/>
  <c r="V14" i="3"/>
  <c r="W6" i="3"/>
  <c r="V67" i="3"/>
  <c r="W64" i="3"/>
  <c r="W61" i="3"/>
  <c r="V59" i="3"/>
  <c r="W56" i="3"/>
  <c r="W53" i="3"/>
  <c r="V51" i="3"/>
  <c r="W48" i="3"/>
  <c r="W45" i="3"/>
  <c r="V43" i="3"/>
  <c r="W40" i="3"/>
  <c r="W37" i="3"/>
  <c r="V35" i="3"/>
  <c r="W32" i="3"/>
  <c r="W29" i="3"/>
  <c r="V27" i="3"/>
  <c r="W24" i="3"/>
  <c r="W21" i="3"/>
  <c r="V19" i="3"/>
  <c r="W16" i="3"/>
  <c r="W13" i="3"/>
  <c r="V11" i="3"/>
  <c r="W8" i="3"/>
  <c r="V4" i="3"/>
  <c r="V64" i="3"/>
  <c r="V56" i="3"/>
  <c r="V48" i="3"/>
  <c r="V40" i="3"/>
  <c r="V32" i="3"/>
  <c r="V24" i="3"/>
  <c r="V16" i="3"/>
  <c r="V6" i="3"/>
  <c r="W3" i="3"/>
  <c r="W66" i="3"/>
  <c r="W63" i="3"/>
  <c r="V61" i="3"/>
  <c r="W58" i="3"/>
  <c r="W55" i="3"/>
  <c r="V53" i="3"/>
  <c r="W50" i="3"/>
  <c r="W47" i="3"/>
  <c r="V45" i="3"/>
  <c r="W42" i="3"/>
  <c r="W39" i="3"/>
  <c r="V37" i="3"/>
  <c r="W34" i="3"/>
  <c r="W31" i="3"/>
  <c r="V29" i="3"/>
  <c r="W26" i="3"/>
  <c r="W23" i="3"/>
  <c r="V21" i="3"/>
  <c r="W18" i="3"/>
  <c r="W15" i="3"/>
  <c r="V13" i="3"/>
  <c r="W10" i="3"/>
  <c r="V8" i="3"/>
  <c r="W5" i="3"/>
  <c r="V66" i="3"/>
  <c r="V58" i="3"/>
  <c r="V50" i="3"/>
  <c r="V42" i="3"/>
  <c r="V34" i="3"/>
  <c r="V26" i="3"/>
  <c r="V18" i="3"/>
  <c r="V10" i="3"/>
  <c r="W7" i="3"/>
  <c r="V3" i="3"/>
  <c r="W65" i="3"/>
  <c r="V63" i="3"/>
  <c r="W60" i="3"/>
  <c r="W57" i="3"/>
  <c r="V55" i="3"/>
  <c r="W52" i="3"/>
  <c r="W49" i="3"/>
  <c r="V47" i="3"/>
  <c r="W44" i="3"/>
  <c r="W41" i="3"/>
  <c r="V39" i="3"/>
  <c r="W36" i="3"/>
  <c r="W33" i="3"/>
  <c r="V31" i="3"/>
  <c r="W28" i="3"/>
  <c r="W25" i="3"/>
  <c r="V23" i="3"/>
  <c r="W20" i="3"/>
  <c r="W17" i="3"/>
  <c r="V15" i="3"/>
  <c r="W12" i="3"/>
  <c r="W9" i="3"/>
  <c r="V5" i="3"/>
  <c r="V60" i="3"/>
  <c r="V52" i="3"/>
  <c r="V44" i="3"/>
  <c r="V36" i="3"/>
  <c r="V28" i="3"/>
  <c r="V20" i="3"/>
  <c r="V12" i="3"/>
  <c r="V7" i="3"/>
  <c r="EZ101" i="8"/>
  <c r="ER101" i="8"/>
  <c r="EJ101" i="8"/>
  <c r="EB101" i="8"/>
  <c r="DT101" i="8"/>
  <c r="DL101" i="8"/>
  <c r="DD101" i="8"/>
  <c r="CV101" i="8"/>
  <c r="CN101" i="8"/>
  <c r="CF101" i="8"/>
  <c r="BX101" i="8"/>
  <c r="BP101" i="8"/>
  <c r="BH101" i="8"/>
  <c r="AZ101" i="8"/>
  <c r="AR101" i="8"/>
  <c r="AJ101" i="8"/>
  <c r="AB101" i="8"/>
  <c r="T101" i="8"/>
  <c r="L101" i="8"/>
  <c r="FA101" i="8"/>
  <c r="ES101" i="8"/>
  <c r="EK101" i="8"/>
  <c r="EC101" i="8"/>
  <c r="DU101" i="8"/>
  <c r="DM101" i="8"/>
  <c r="DE101" i="8"/>
  <c r="CW101" i="8"/>
  <c r="CO101" i="8"/>
  <c r="CG101" i="8"/>
  <c r="BY101" i="8"/>
  <c r="BQ101" i="8"/>
  <c r="BI101" i="8"/>
  <c r="BA101" i="8"/>
  <c r="AS101" i="8"/>
  <c r="AK101" i="8"/>
  <c r="AC101" i="8"/>
  <c r="U101" i="8"/>
  <c r="M101" i="8"/>
  <c r="EW101" i="8"/>
  <c r="EM101" i="8"/>
  <c r="EA101" i="8"/>
  <c r="DQ101" i="8"/>
  <c r="DG101" i="8"/>
  <c r="CU101" i="8"/>
  <c r="CK101" i="8"/>
  <c r="CA101" i="8"/>
  <c r="BO101" i="8"/>
  <c r="BE101" i="8"/>
  <c r="AU101" i="8"/>
  <c r="AI101" i="8"/>
  <c r="Y101" i="8"/>
  <c r="O101" i="8"/>
  <c r="EY101" i="8"/>
  <c r="EO101" i="8"/>
  <c r="EE101" i="8"/>
  <c r="DS101" i="8"/>
  <c r="DI101" i="8"/>
  <c r="CY101" i="8"/>
  <c r="CM101" i="8"/>
  <c r="CC101" i="8"/>
  <c r="BS101" i="8"/>
  <c r="BG101" i="8"/>
  <c r="AW101" i="8"/>
  <c r="AM101" i="8"/>
  <c r="AA101" i="8"/>
  <c r="Q101" i="8"/>
  <c r="EQ101" i="8"/>
  <c r="ED101" i="8"/>
  <c r="DO101" i="8"/>
  <c r="DA101" i="8"/>
  <c r="CL101" i="8"/>
  <c r="BW101" i="8"/>
  <c r="BK101" i="8"/>
  <c r="AV101" i="8"/>
  <c r="AG101" i="8"/>
  <c r="S101" i="8"/>
  <c r="EP101" i="8"/>
  <c r="DZ101" i="8"/>
  <c r="DN101" i="8"/>
  <c r="CZ101" i="8"/>
  <c r="CJ101" i="8"/>
  <c r="BV101" i="8"/>
  <c r="BJ101" i="8"/>
  <c r="AT101" i="8"/>
  <c r="AF101" i="8"/>
  <c r="R101" i="8"/>
  <c r="EX101" i="8"/>
  <c r="EI101" i="8"/>
  <c r="DW101" i="8"/>
  <c r="DH101" i="8"/>
  <c r="CS101" i="8"/>
  <c r="CE101" i="8"/>
  <c r="BR101" i="8"/>
  <c r="BC101" i="8"/>
  <c r="AO101" i="8"/>
  <c r="Z101" i="8"/>
  <c r="K101" i="8"/>
  <c r="EV101" i="8"/>
  <c r="DY101" i="8"/>
  <c r="DC101" i="8"/>
  <c r="CH101" i="8"/>
  <c r="BL101" i="8"/>
  <c r="AN101" i="8"/>
  <c r="P101" i="8"/>
  <c r="EU101" i="8"/>
  <c r="DX101" i="8"/>
  <c r="DB101" i="8"/>
  <c r="CD101" i="8"/>
  <c r="BF101" i="8"/>
  <c r="AL101" i="8"/>
  <c r="N101" i="8"/>
  <c r="ET101" i="8"/>
  <c r="DV101" i="8"/>
  <c r="CX101" i="8"/>
  <c r="CB101" i="8"/>
  <c r="BD101" i="8"/>
  <c r="AH101" i="8"/>
  <c r="J101" i="8"/>
  <c r="EN101" i="8"/>
  <c r="DR101" i="8"/>
  <c r="CT101" i="8"/>
  <c r="BZ101" i="8"/>
  <c r="BB101" i="8"/>
  <c r="AE101" i="8"/>
  <c r="I101" i="8"/>
  <c r="DJ101" i="8"/>
  <c r="BN101" i="8"/>
  <c r="W101" i="8"/>
  <c r="EL101" i="8"/>
  <c r="CR101" i="8"/>
  <c r="AY101" i="8"/>
  <c r="H101" i="8"/>
  <c r="EH101" i="8"/>
  <c r="CQ101" i="8"/>
  <c r="AX101" i="8"/>
  <c r="DK101" i="8"/>
  <c r="AP101" i="8"/>
  <c r="DF101" i="8"/>
  <c r="AD101" i="8"/>
  <c r="CP101" i="8"/>
  <c r="X101" i="8"/>
  <c r="BU101" i="8"/>
  <c r="BT101" i="8"/>
  <c r="BM101" i="8"/>
  <c r="V101" i="8"/>
  <c r="CI101" i="8"/>
  <c r="AQ101" i="8"/>
  <c r="EG101" i="8"/>
  <c r="EF101" i="8"/>
  <c r="DP101" i="8"/>
  <c r="F22" i="5"/>
  <c r="F26" i="5"/>
  <c r="F29" i="5"/>
  <c r="F25" i="5"/>
  <c r="F28" i="5"/>
  <c r="F32" i="5"/>
  <c r="F31" i="5"/>
  <c r="F23" i="5"/>
  <c r="F24" i="5"/>
  <c r="F27" i="5"/>
  <c r="F30" i="5"/>
  <c r="CC100" i="14"/>
  <c r="BU100" i="14"/>
  <c r="BM100" i="14"/>
  <c r="BE100" i="14"/>
  <c r="AW100" i="14"/>
  <c r="AO100" i="14"/>
  <c r="AG100" i="14"/>
  <c r="Y100" i="14"/>
  <c r="Q100" i="14"/>
  <c r="I100" i="14"/>
  <c r="CD100" i="14"/>
  <c r="BV100" i="14"/>
  <c r="BN100" i="14"/>
  <c r="BF100" i="14"/>
  <c r="AX100" i="14"/>
  <c r="AP100" i="14"/>
  <c r="AH100" i="14"/>
  <c r="Z100" i="14"/>
  <c r="R100" i="14"/>
  <c r="J100" i="14"/>
  <c r="CB100" i="14"/>
  <c r="BR100" i="14"/>
  <c r="BH100" i="14"/>
  <c r="AV100" i="14"/>
  <c r="AL100" i="14"/>
  <c r="AB100" i="14"/>
  <c r="P100" i="14"/>
  <c r="BT100" i="14"/>
  <c r="BJ100" i="14"/>
  <c r="AZ100" i="14"/>
  <c r="AN100" i="14"/>
  <c r="AD100" i="14"/>
  <c r="T100" i="14"/>
  <c r="CE100" i="14"/>
  <c r="BP100" i="14"/>
  <c r="BB100" i="14"/>
  <c r="AM100" i="14"/>
  <c r="X100" i="14"/>
  <c r="L100" i="14"/>
  <c r="CA100" i="14"/>
  <c r="BO100" i="14"/>
  <c r="BA100" i="14"/>
  <c r="AK100" i="14"/>
  <c r="W100" i="14"/>
  <c r="K100" i="14"/>
  <c r="BX100" i="14"/>
  <c r="BI100" i="14"/>
  <c r="AT100" i="14"/>
  <c r="AF100" i="14"/>
  <c r="S100" i="14"/>
  <c r="BS100" i="14"/>
  <c r="AU100" i="14"/>
  <c r="AA100" i="14"/>
  <c r="BQ100" i="14"/>
  <c r="AS100" i="14"/>
  <c r="V100" i="14"/>
  <c r="BL100" i="14"/>
  <c r="AR100" i="14"/>
  <c r="U100" i="14"/>
  <c r="BK100" i="14"/>
  <c r="AQ100" i="14"/>
  <c r="O100" i="14"/>
  <c r="BC100" i="14"/>
  <c r="AJ100" i="14"/>
  <c r="BZ100" i="14"/>
  <c r="AI100" i="14"/>
  <c r="AY100" i="14"/>
  <c r="AE100" i="14"/>
  <c r="AC100" i="14"/>
  <c r="BD100" i="14"/>
  <c r="N100" i="14"/>
  <c r="M100" i="14"/>
  <c r="BY100" i="14"/>
  <c r="BW100" i="14"/>
  <c r="BG100" i="14"/>
  <c r="I157" i="13"/>
  <c r="Q157" i="13"/>
  <c r="Y157" i="13"/>
  <c r="AG157" i="13"/>
  <c r="AO157" i="13"/>
  <c r="AW157" i="13"/>
  <c r="BE157" i="13"/>
  <c r="C158" i="13"/>
  <c r="K158" i="13"/>
  <c r="S158" i="13"/>
  <c r="AA158" i="13"/>
  <c r="AI158" i="13"/>
  <c r="AQ158" i="13"/>
  <c r="AY158" i="13"/>
  <c r="BG158" i="13"/>
  <c r="E159" i="13"/>
  <c r="M159" i="13"/>
  <c r="U159" i="13"/>
  <c r="AC159" i="13"/>
  <c r="AK159" i="13"/>
  <c r="AS159" i="13"/>
  <c r="BA159" i="13"/>
  <c r="BI159" i="13"/>
  <c r="G160" i="13"/>
  <c r="O160" i="13"/>
  <c r="W160" i="13"/>
  <c r="AE160" i="13"/>
  <c r="AM160" i="13"/>
  <c r="AU160" i="13"/>
  <c r="BC160" i="13"/>
  <c r="BK160" i="13"/>
  <c r="I161" i="13"/>
  <c r="Q161" i="13"/>
  <c r="Y161" i="13"/>
  <c r="AG161" i="13"/>
  <c r="E157" i="13"/>
  <c r="N157" i="13"/>
  <c r="W157" i="13"/>
  <c r="AF157" i="13"/>
  <c r="AP157" i="13"/>
  <c r="AY157" i="13"/>
  <c r="BH157" i="13"/>
  <c r="G158" i="13"/>
  <c r="P158" i="13"/>
  <c r="Y158" i="13"/>
  <c r="AH158" i="13"/>
  <c r="AR158" i="13"/>
  <c r="BA158" i="13"/>
  <c r="BJ158" i="13"/>
  <c r="I159" i="13"/>
  <c r="R159" i="13"/>
  <c r="AA159" i="13"/>
  <c r="AJ159" i="13"/>
  <c r="AT159" i="13"/>
  <c r="BC159" i="13"/>
  <c r="BL159" i="13"/>
  <c r="K160" i="13"/>
  <c r="T160" i="13"/>
  <c r="AC160" i="13"/>
  <c r="AL160" i="13"/>
  <c r="AV160" i="13"/>
  <c r="BE160" i="13"/>
  <c r="D161" i="13"/>
  <c r="M161" i="13"/>
  <c r="V161" i="13"/>
  <c r="AE161" i="13"/>
  <c r="AN161" i="13"/>
  <c r="AV161" i="13"/>
  <c r="BD161" i="13"/>
  <c r="BL161" i="13"/>
  <c r="J162" i="13"/>
  <c r="R162" i="13"/>
  <c r="Z162" i="13"/>
  <c r="AH162" i="13"/>
  <c r="AP162" i="13"/>
  <c r="AX162" i="13"/>
  <c r="BF162" i="13"/>
  <c r="D163" i="13"/>
  <c r="L163" i="13"/>
  <c r="T163" i="13"/>
  <c r="AB163" i="13"/>
  <c r="AJ163" i="13"/>
  <c r="AR163" i="13"/>
  <c r="AZ163" i="13"/>
  <c r="BH163" i="13"/>
  <c r="F164" i="13"/>
  <c r="N164" i="13"/>
  <c r="V164" i="13"/>
  <c r="AD164" i="13"/>
  <c r="AL164" i="13"/>
  <c r="AT164" i="13"/>
  <c r="BB164" i="13"/>
  <c r="BJ164" i="13"/>
  <c r="H165" i="13"/>
  <c r="P165" i="13"/>
  <c r="X165" i="13"/>
  <c r="AF165" i="13"/>
  <c r="AN165" i="13"/>
  <c r="AV165" i="13"/>
  <c r="BD165" i="13"/>
  <c r="BL165" i="13"/>
  <c r="J166" i="13"/>
  <c r="R166" i="13"/>
  <c r="Z166" i="13"/>
  <c r="AH166" i="13"/>
  <c r="AP166" i="13"/>
  <c r="AX166" i="13"/>
  <c r="BF166" i="13"/>
  <c r="D167" i="13"/>
  <c r="L167" i="13"/>
  <c r="T167" i="13"/>
  <c r="AB167" i="13"/>
  <c r="AJ167" i="13"/>
  <c r="AR167" i="13"/>
  <c r="AZ167" i="13"/>
  <c r="BH167" i="13"/>
  <c r="F168" i="13"/>
  <c r="N168" i="13"/>
  <c r="V168" i="13"/>
  <c r="AD168" i="13"/>
  <c r="AL168" i="13"/>
  <c r="AT168" i="13"/>
  <c r="BB168" i="13"/>
  <c r="BJ168" i="13"/>
  <c r="H169" i="13"/>
  <c r="P169" i="13"/>
  <c r="X169" i="13"/>
  <c r="AF169" i="13"/>
  <c r="AN169" i="13"/>
  <c r="AV169" i="13"/>
  <c r="BD169" i="13"/>
  <c r="BL169" i="13"/>
  <c r="J170" i="13"/>
  <c r="R170" i="13"/>
  <c r="Z170" i="13"/>
  <c r="AH170" i="13"/>
  <c r="AP170" i="13"/>
  <c r="AX170" i="13"/>
  <c r="BF170" i="13"/>
  <c r="D171" i="13"/>
  <c r="L171" i="13"/>
  <c r="T171" i="13"/>
  <c r="AB171" i="13"/>
  <c r="AJ171" i="13"/>
  <c r="AR171" i="13"/>
  <c r="AZ171" i="13"/>
  <c r="BH171" i="13"/>
  <c r="F172" i="13"/>
  <c r="N172" i="13"/>
  <c r="V172" i="13"/>
  <c r="AD172" i="13"/>
  <c r="AL172" i="13"/>
  <c r="AT172" i="13"/>
  <c r="BB172" i="13"/>
  <c r="BJ172" i="13"/>
  <c r="H173" i="13"/>
  <c r="P173" i="13"/>
  <c r="X173" i="13"/>
  <c r="AF173" i="13"/>
  <c r="AN173" i="13"/>
  <c r="AV173" i="13"/>
  <c r="BD173" i="13"/>
  <c r="BL173" i="13"/>
  <c r="J174" i="13"/>
  <c r="R174" i="13"/>
  <c r="Z174" i="13"/>
  <c r="AH174" i="13"/>
  <c r="AP174" i="13"/>
  <c r="AX174" i="13"/>
  <c r="BF174" i="13"/>
  <c r="D175" i="13"/>
  <c r="L175" i="13"/>
  <c r="T175" i="13"/>
  <c r="AB175" i="13"/>
  <c r="AJ175" i="13"/>
  <c r="AR175" i="13"/>
  <c r="AZ175" i="13"/>
  <c r="BH175" i="13"/>
  <c r="F176" i="13"/>
  <c r="N176" i="13"/>
  <c r="V176" i="13"/>
  <c r="AD176" i="13"/>
  <c r="AL176" i="13"/>
  <c r="AT176" i="13"/>
  <c r="BB176" i="13"/>
  <c r="BJ176" i="13"/>
  <c r="H177" i="13"/>
  <c r="P177" i="13"/>
  <c r="X177" i="13"/>
  <c r="AF177" i="13"/>
  <c r="AN177" i="13"/>
  <c r="AV177" i="13"/>
  <c r="BD177" i="13"/>
  <c r="BL177" i="13"/>
  <c r="J178" i="13"/>
  <c r="R178" i="13"/>
  <c r="Z178" i="13"/>
  <c r="AH178" i="13"/>
  <c r="AP178" i="13"/>
  <c r="AX178" i="13"/>
  <c r="BF178" i="13"/>
  <c r="D179" i="13"/>
  <c r="L179" i="13"/>
  <c r="T179" i="13"/>
  <c r="AB179" i="13"/>
  <c r="AJ179" i="13"/>
  <c r="AR179" i="13"/>
  <c r="AZ179" i="13"/>
  <c r="BH179" i="13"/>
  <c r="F180" i="13"/>
  <c r="N180" i="13"/>
  <c r="V180" i="13"/>
  <c r="AD180" i="13"/>
  <c r="AL180" i="13"/>
  <c r="AT180" i="13"/>
  <c r="BB180" i="13"/>
  <c r="BJ180" i="13"/>
  <c r="H181" i="13"/>
  <c r="P181" i="13"/>
  <c r="X181" i="13"/>
  <c r="AF181" i="13"/>
  <c r="AN181" i="13"/>
  <c r="AV181" i="13"/>
  <c r="BD181" i="13"/>
  <c r="BL181" i="13"/>
  <c r="J182" i="13"/>
  <c r="R182" i="13"/>
  <c r="Z182" i="13"/>
  <c r="AH182" i="13"/>
  <c r="AP182" i="13"/>
  <c r="AX182" i="13"/>
  <c r="BF182" i="13"/>
  <c r="D183" i="13"/>
  <c r="L183" i="13"/>
  <c r="T183" i="13"/>
  <c r="AB183" i="13"/>
  <c r="AJ183" i="13"/>
  <c r="AR183" i="13"/>
  <c r="AZ183" i="13"/>
  <c r="BH183" i="13"/>
  <c r="F184" i="13"/>
  <c r="N184" i="13"/>
  <c r="V184" i="13"/>
  <c r="AD184" i="13"/>
  <c r="AL184" i="13"/>
  <c r="AT184" i="13"/>
  <c r="BB184" i="13"/>
  <c r="BJ184" i="13"/>
  <c r="H185" i="13"/>
  <c r="P185" i="13"/>
  <c r="X185" i="13"/>
  <c r="AF185" i="13"/>
  <c r="AN185" i="13"/>
  <c r="AV185" i="13"/>
  <c r="C157" i="13"/>
  <c r="L157" i="13"/>
  <c r="U157" i="13"/>
  <c r="AD157" i="13"/>
  <c r="AM157" i="13"/>
  <c r="AV157" i="13"/>
  <c r="BF157" i="13"/>
  <c r="E158" i="13"/>
  <c r="N158" i="13"/>
  <c r="W158" i="13"/>
  <c r="AF158" i="13"/>
  <c r="AO158" i="13"/>
  <c r="AX158" i="13"/>
  <c r="BH158" i="13"/>
  <c r="G159" i="13"/>
  <c r="P159" i="13"/>
  <c r="Y159" i="13"/>
  <c r="AH159" i="13"/>
  <c r="AQ159" i="13"/>
  <c r="AZ159" i="13"/>
  <c r="BJ159" i="13"/>
  <c r="I160" i="13"/>
  <c r="R160" i="13"/>
  <c r="AA160" i="13"/>
  <c r="AJ160" i="13"/>
  <c r="AS160" i="13"/>
  <c r="BB160" i="13"/>
  <c r="BL160" i="13"/>
  <c r="K161" i="13"/>
  <c r="T161" i="13"/>
  <c r="AC161" i="13"/>
  <c r="AL161" i="13"/>
  <c r="AT161" i="13"/>
  <c r="BB161" i="13"/>
  <c r="BJ161" i="13"/>
  <c r="H162" i="13"/>
  <c r="P162" i="13"/>
  <c r="X162" i="13"/>
  <c r="AF162" i="13"/>
  <c r="AN162" i="13"/>
  <c r="AV162" i="13"/>
  <c r="BD162" i="13"/>
  <c r="BL162" i="13"/>
  <c r="J163" i="13"/>
  <c r="R163" i="13"/>
  <c r="Z163" i="13"/>
  <c r="AH163" i="13"/>
  <c r="AP163" i="13"/>
  <c r="AX163" i="13"/>
  <c r="BF163" i="13"/>
  <c r="D164" i="13"/>
  <c r="L164" i="13"/>
  <c r="T164" i="13"/>
  <c r="AB164" i="13"/>
  <c r="AJ164" i="13"/>
  <c r="AR164" i="13"/>
  <c r="AZ164" i="13"/>
  <c r="BH164" i="13"/>
  <c r="F165" i="13"/>
  <c r="N165" i="13"/>
  <c r="V165" i="13"/>
  <c r="AD165" i="13"/>
  <c r="AL165" i="13"/>
  <c r="AT165" i="13"/>
  <c r="BB165" i="13"/>
  <c r="BJ165" i="13"/>
  <c r="H166" i="13"/>
  <c r="P166" i="13"/>
  <c r="X166" i="13"/>
  <c r="AF166" i="13"/>
  <c r="AN166" i="13"/>
  <c r="AV166" i="13"/>
  <c r="BD166" i="13"/>
  <c r="BL166" i="13"/>
  <c r="J167" i="13"/>
  <c r="R167" i="13"/>
  <c r="Z167" i="13"/>
  <c r="AH167" i="13"/>
  <c r="AP167" i="13"/>
  <c r="AX167" i="13"/>
  <c r="BF167" i="13"/>
  <c r="D168" i="13"/>
  <c r="G157" i="13"/>
  <c r="S157" i="13"/>
  <c r="AE157" i="13"/>
  <c r="AR157" i="13"/>
  <c r="BC157" i="13"/>
  <c r="F158" i="13"/>
  <c r="R158" i="13"/>
  <c r="AD158" i="13"/>
  <c r="AP158" i="13"/>
  <c r="BC158" i="13"/>
  <c r="D159" i="13"/>
  <c r="Q159" i="13"/>
  <c r="AD159" i="13"/>
  <c r="AO159" i="13"/>
  <c r="BB159" i="13"/>
  <c r="D160" i="13"/>
  <c r="P160" i="13"/>
  <c r="AB160" i="13"/>
  <c r="AO160" i="13"/>
  <c r="AZ160" i="13"/>
  <c r="C161" i="13"/>
  <c r="O161" i="13"/>
  <c r="AA161" i="13"/>
  <c r="AM161" i="13"/>
  <c r="AX161" i="13"/>
  <c r="BH161" i="13"/>
  <c r="I162" i="13"/>
  <c r="T162" i="13"/>
  <c r="AD162" i="13"/>
  <c r="AO162" i="13"/>
  <c r="AZ162" i="13"/>
  <c r="BJ162" i="13"/>
  <c r="K163" i="13"/>
  <c r="V163" i="13"/>
  <c r="AF163" i="13"/>
  <c r="AQ163" i="13"/>
  <c r="BB163" i="13"/>
  <c r="BL163" i="13"/>
  <c r="M164" i="13"/>
  <c r="X164" i="13"/>
  <c r="AH164" i="13"/>
  <c r="AS164" i="13"/>
  <c r="BD164" i="13"/>
  <c r="D165" i="13"/>
  <c r="O165" i="13"/>
  <c r="Z165" i="13"/>
  <c r="AJ165" i="13"/>
  <c r="AU165" i="13"/>
  <c r="BF165" i="13"/>
  <c r="F166" i="13"/>
  <c r="Q166" i="13"/>
  <c r="AB166" i="13"/>
  <c r="AL166" i="13"/>
  <c r="AW166" i="13"/>
  <c r="BH166" i="13"/>
  <c r="H167" i="13"/>
  <c r="S167" i="13"/>
  <c r="AD167" i="13"/>
  <c r="AN167" i="13"/>
  <c r="AY167" i="13"/>
  <c r="BJ167" i="13"/>
  <c r="J168" i="13"/>
  <c r="S168" i="13"/>
  <c r="AB168" i="13"/>
  <c r="AK168" i="13"/>
  <c r="AU168" i="13"/>
  <c r="BD168" i="13"/>
  <c r="C169" i="13"/>
  <c r="L169" i="13"/>
  <c r="U169" i="13"/>
  <c r="AD169" i="13"/>
  <c r="AM169" i="13"/>
  <c r="AW169" i="13"/>
  <c r="BF169" i="13"/>
  <c r="E170" i="13"/>
  <c r="N170" i="13"/>
  <c r="W170" i="13"/>
  <c r="AF170" i="13"/>
  <c r="AO170" i="13"/>
  <c r="AY170" i="13"/>
  <c r="BH170" i="13"/>
  <c r="G171" i="13"/>
  <c r="P171" i="13"/>
  <c r="Y171" i="13"/>
  <c r="AH171" i="13"/>
  <c r="AQ171" i="13"/>
  <c r="BA171" i="13"/>
  <c r="BJ171" i="13"/>
  <c r="I172" i="13"/>
  <c r="R172" i="13"/>
  <c r="AA172" i="13"/>
  <c r="AJ172" i="13"/>
  <c r="AS172" i="13"/>
  <c r="BC172" i="13"/>
  <c r="BL172" i="13"/>
  <c r="K173" i="13"/>
  <c r="T173" i="13"/>
  <c r="AC173" i="13"/>
  <c r="AL173" i="13"/>
  <c r="AU173" i="13"/>
  <c r="BE173" i="13"/>
  <c r="D174" i="13"/>
  <c r="M174" i="13"/>
  <c r="V174" i="13"/>
  <c r="AE174" i="13"/>
  <c r="AN174" i="13"/>
  <c r="AW174" i="13"/>
  <c r="BG174" i="13"/>
  <c r="F175" i="13"/>
  <c r="O175" i="13"/>
  <c r="X175" i="13"/>
  <c r="AG175" i="13"/>
  <c r="AP175" i="13"/>
  <c r="AY175" i="13"/>
  <c r="BI175" i="13"/>
  <c r="H176" i="13"/>
  <c r="Q176" i="13"/>
  <c r="Z176" i="13"/>
  <c r="AI176" i="13"/>
  <c r="AR176" i="13"/>
  <c r="BA176" i="13"/>
  <c r="BK176" i="13"/>
  <c r="J177" i="13"/>
  <c r="S177" i="13"/>
  <c r="AB177" i="13"/>
  <c r="AK177" i="13"/>
  <c r="AT177" i="13"/>
  <c r="BC177" i="13"/>
  <c r="H157" i="13"/>
  <c r="T157" i="13"/>
  <c r="AH157" i="13"/>
  <c r="AS157" i="13"/>
  <c r="BD157" i="13"/>
  <c r="H158" i="13"/>
  <c r="T158" i="13"/>
  <c r="AE158" i="13"/>
  <c r="AS158" i="13"/>
  <c r="BD158" i="13"/>
  <c r="F159" i="13"/>
  <c r="S159" i="13"/>
  <c r="AE159" i="13"/>
  <c r="AP159" i="13"/>
  <c r="BD159" i="13"/>
  <c r="E160" i="13"/>
  <c r="Q160" i="13"/>
  <c r="AD160" i="13"/>
  <c r="AP160" i="13"/>
  <c r="BA160" i="13"/>
  <c r="E161" i="13"/>
  <c r="P161" i="13"/>
  <c r="AB161" i="13"/>
  <c r="AO161" i="13"/>
  <c r="AY161" i="13"/>
  <c r="BI161" i="13"/>
  <c r="K162" i="13"/>
  <c r="U162" i="13"/>
  <c r="AE162" i="13"/>
  <c r="AQ162" i="13"/>
  <c r="BA162" i="13"/>
  <c r="BK162" i="13"/>
  <c r="M163" i="13"/>
  <c r="W163" i="13"/>
  <c r="AG163" i="13"/>
  <c r="AS163" i="13"/>
  <c r="BC163" i="13"/>
  <c r="C164" i="13"/>
  <c r="O164" i="13"/>
  <c r="Y164" i="13"/>
  <c r="AI164" i="13"/>
  <c r="AU164" i="13"/>
  <c r="BE164" i="13"/>
  <c r="E165" i="13"/>
  <c r="Q165" i="13"/>
  <c r="AA165" i="13"/>
  <c r="AK165" i="13"/>
  <c r="AW165" i="13"/>
  <c r="BG165" i="13"/>
  <c r="G166" i="13"/>
  <c r="S166" i="13"/>
  <c r="AC166" i="13"/>
  <c r="AM166" i="13"/>
  <c r="AY166" i="13"/>
  <c r="BI166" i="13"/>
  <c r="I167" i="13"/>
  <c r="U167" i="13"/>
  <c r="AE167" i="13"/>
  <c r="AO167" i="13"/>
  <c r="BA167" i="13"/>
  <c r="BK167" i="13"/>
  <c r="K168" i="13"/>
  <c r="T168" i="13"/>
  <c r="AC168" i="13"/>
  <c r="AM168" i="13"/>
  <c r="AV168" i="13"/>
  <c r="BE168" i="13"/>
  <c r="D169" i="13"/>
  <c r="M169" i="13"/>
  <c r="V169" i="13"/>
  <c r="AE169" i="13"/>
  <c r="AO169" i="13"/>
  <c r="AX169" i="13"/>
  <c r="BG169" i="13"/>
  <c r="F170" i="13"/>
  <c r="O170" i="13"/>
  <c r="X170" i="13"/>
  <c r="AG170" i="13"/>
  <c r="AQ170" i="13"/>
  <c r="AZ170" i="13"/>
  <c r="BI170" i="13"/>
  <c r="H171" i="13"/>
  <c r="Q171" i="13"/>
  <c r="Z171" i="13"/>
  <c r="AI171" i="13"/>
  <c r="AS171" i="13"/>
  <c r="BB171" i="13"/>
  <c r="BK171" i="13"/>
  <c r="J172" i="13"/>
  <c r="S172" i="13"/>
  <c r="AB172" i="13"/>
  <c r="AK172" i="13"/>
  <c r="AU172" i="13"/>
  <c r="BD172" i="13"/>
  <c r="C173" i="13"/>
  <c r="L173" i="13"/>
  <c r="U173" i="13"/>
  <c r="AD173" i="13"/>
  <c r="AM173" i="13"/>
  <c r="AW173" i="13"/>
  <c r="BF173" i="13"/>
  <c r="E174" i="13"/>
  <c r="N174" i="13"/>
  <c r="W174" i="13"/>
  <c r="AF174" i="13"/>
  <c r="AO174" i="13"/>
  <c r="AY174" i="13"/>
  <c r="BH174" i="13"/>
  <c r="G175" i="13"/>
  <c r="P175" i="13"/>
  <c r="Y175" i="13"/>
  <c r="AH175" i="13"/>
  <c r="AQ175" i="13"/>
  <c r="BA175" i="13"/>
  <c r="BJ175" i="13"/>
  <c r="I176" i="13"/>
  <c r="R176" i="13"/>
  <c r="AA176" i="13"/>
  <c r="AJ176" i="13"/>
  <c r="AS176" i="13"/>
  <c r="BC176" i="13"/>
  <c r="BL176" i="13"/>
  <c r="K177" i="13"/>
  <c r="T177" i="13"/>
  <c r="AC177" i="13"/>
  <c r="AL177" i="13"/>
  <c r="AU177" i="13"/>
  <c r="M157" i="13"/>
  <c r="Z157" i="13"/>
  <c r="AK157" i="13"/>
  <c r="AX157" i="13"/>
  <c r="BJ157" i="13"/>
  <c r="L158" i="13"/>
  <c r="X158" i="13"/>
  <c r="AK158" i="13"/>
  <c r="AV158" i="13"/>
  <c r="BI158" i="13"/>
  <c r="K159" i="13"/>
  <c r="W159" i="13"/>
  <c r="AI159" i="13"/>
  <c r="AV159" i="13"/>
  <c r="BG159" i="13"/>
  <c r="J160" i="13"/>
  <c r="V160" i="13"/>
  <c r="AH160" i="13"/>
  <c r="AT160" i="13"/>
  <c r="BG160" i="13"/>
  <c r="H161" i="13"/>
  <c r="U161" i="13"/>
  <c r="AH161" i="13"/>
  <c r="AR161" i="13"/>
  <c r="BC161" i="13"/>
  <c r="D162" i="13"/>
  <c r="N162" i="13"/>
  <c r="Y162" i="13"/>
  <c r="AJ162" i="13"/>
  <c r="AT162" i="13"/>
  <c r="BE162" i="13"/>
  <c r="F163" i="13"/>
  <c r="P163" i="13"/>
  <c r="AA163" i="13"/>
  <c r="AL163" i="13"/>
  <c r="AV163" i="13"/>
  <c r="BG163" i="13"/>
  <c r="H164" i="13"/>
  <c r="R164" i="13"/>
  <c r="AC164" i="13"/>
  <c r="AN164" i="13"/>
  <c r="AX164" i="13"/>
  <c r="BI164" i="13"/>
  <c r="J165" i="13"/>
  <c r="T165" i="13"/>
  <c r="AE165" i="13"/>
  <c r="AP165" i="13"/>
  <c r="AZ165" i="13"/>
  <c r="BK165" i="13"/>
  <c r="L166" i="13"/>
  <c r="V166" i="13"/>
  <c r="AG166" i="13"/>
  <c r="AR166" i="13"/>
  <c r="BB166" i="13"/>
  <c r="C167" i="13"/>
  <c r="N167" i="13"/>
  <c r="X167" i="13"/>
  <c r="AI167" i="13"/>
  <c r="AT167" i="13"/>
  <c r="BD167" i="13"/>
  <c r="E168" i="13"/>
  <c r="O168" i="13"/>
  <c r="X168" i="13"/>
  <c r="AG168" i="13"/>
  <c r="AP168" i="13"/>
  <c r="AY168" i="13"/>
  <c r="BH168" i="13"/>
  <c r="G169" i="13"/>
  <c r="Q169" i="13"/>
  <c r="Z169" i="13"/>
  <c r="AI169" i="13"/>
  <c r="AR169" i="13"/>
  <c r="BA169" i="13"/>
  <c r="BJ169" i="13"/>
  <c r="I170" i="13"/>
  <c r="S170" i="13"/>
  <c r="AB170" i="13"/>
  <c r="AK170" i="13"/>
  <c r="AT170" i="13"/>
  <c r="BC170" i="13"/>
  <c r="BL170" i="13"/>
  <c r="K171" i="13"/>
  <c r="U171" i="13"/>
  <c r="AD171" i="13"/>
  <c r="AM171" i="13"/>
  <c r="AV171" i="13"/>
  <c r="BE171" i="13"/>
  <c r="D172" i="13"/>
  <c r="M172" i="13"/>
  <c r="W172" i="13"/>
  <c r="AF172" i="13"/>
  <c r="AO172" i="13"/>
  <c r="AX172" i="13"/>
  <c r="BG172" i="13"/>
  <c r="F173" i="13"/>
  <c r="O173" i="13"/>
  <c r="Y173" i="13"/>
  <c r="AH173" i="13"/>
  <c r="AQ173" i="13"/>
  <c r="AZ173" i="13"/>
  <c r="BI173" i="13"/>
  <c r="H174" i="13"/>
  <c r="Q174" i="13"/>
  <c r="AA174" i="13"/>
  <c r="AJ174" i="13"/>
  <c r="AS174" i="13"/>
  <c r="BB174" i="13"/>
  <c r="BK174" i="13"/>
  <c r="J175" i="13"/>
  <c r="S175" i="13"/>
  <c r="AC175" i="13"/>
  <c r="AL175" i="13"/>
  <c r="AU175" i="13"/>
  <c r="BD175" i="13"/>
  <c r="C176" i="13"/>
  <c r="L176" i="13"/>
  <c r="U176" i="13"/>
  <c r="AE176" i="13"/>
  <c r="AN176" i="13"/>
  <c r="AW176" i="13"/>
  <c r="BF176" i="13"/>
  <c r="E177" i="13"/>
  <c r="N177" i="13"/>
  <c r="W177" i="13"/>
  <c r="AG177" i="13"/>
  <c r="AP177" i="13"/>
  <c r="K157" i="13"/>
  <c r="AC157" i="13"/>
  <c r="AZ157" i="13"/>
  <c r="I158" i="13"/>
  <c r="AB158" i="13"/>
  <c r="AU158" i="13"/>
  <c r="C159" i="13"/>
  <c r="X159" i="13"/>
  <c r="AR159" i="13"/>
  <c r="BK159" i="13"/>
  <c r="U160" i="13"/>
  <c r="AN160" i="13"/>
  <c r="BH160" i="13"/>
  <c r="R161" i="13"/>
  <c r="AJ161" i="13"/>
  <c r="BA161" i="13"/>
  <c r="G162" i="13"/>
  <c r="AA162" i="13"/>
  <c r="AR162" i="13"/>
  <c r="BH162" i="13"/>
  <c r="O163" i="13"/>
  <c r="AE163" i="13"/>
  <c r="AW163" i="13"/>
  <c r="E164" i="13"/>
  <c r="U164" i="13"/>
  <c r="AM164" i="13"/>
  <c r="BC164" i="13"/>
  <c r="K165" i="13"/>
  <c r="AB165" i="13"/>
  <c r="AR165" i="13"/>
  <c r="BI165" i="13"/>
  <c r="O166" i="13"/>
  <c r="AI166" i="13"/>
  <c r="AZ166" i="13"/>
  <c r="F167" i="13"/>
  <c r="W167" i="13"/>
  <c r="AM167" i="13"/>
  <c r="BE167" i="13"/>
  <c r="L168" i="13"/>
  <c r="Z168" i="13"/>
  <c r="AO168" i="13"/>
  <c r="BC168" i="13"/>
  <c r="I169" i="13"/>
  <c r="W169" i="13"/>
  <c r="AK169" i="13"/>
  <c r="AZ169" i="13"/>
  <c r="D170" i="13"/>
  <c r="T170" i="13"/>
  <c r="AI170" i="13"/>
  <c r="AV170" i="13"/>
  <c r="BK170" i="13"/>
  <c r="O171" i="13"/>
  <c r="AE171" i="13"/>
  <c r="AT171" i="13"/>
  <c r="BG171" i="13"/>
  <c r="L172" i="13"/>
  <c r="Z172" i="13"/>
  <c r="AP172" i="13"/>
  <c r="BE172" i="13"/>
  <c r="I173" i="13"/>
  <c r="W173" i="13"/>
  <c r="AK173" i="13"/>
  <c r="BA173" i="13"/>
  <c r="F174" i="13"/>
  <c r="T174" i="13"/>
  <c r="AI174" i="13"/>
  <c r="AV174" i="13"/>
  <c r="BL174" i="13"/>
  <c r="Q175" i="13"/>
  <c r="AE175" i="13"/>
  <c r="AT175" i="13"/>
  <c r="BG175" i="13"/>
  <c r="M176" i="13"/>
  <c r="AB176" i="13"/>
  <c r="AP176" i="13"/>
  <c r="BE176" i="13"/>
  <c r="I177" i="13"/>
  <c r="Y177" i="13"/>
  <c r="AM177" i="13"/>
  <c r="AZ177" i="13"/>
  <c r="BJ177" i="13"/>
  <c r="I178" i="13"/>
  <c r="S178" i="13"/>
  <c r="AB178" i="13"/>
  <c r="AK178" i="13"/>
  <c r="AT178" i="13"/>
  <c r="BC178" i="13"/>
  <c r="BL178" i="13"/>
  <c r="K179" i="13"/>
  <c r="U179" i="13"/>
  <c r="AD179" i="13"/>
  <c r="AM179" i="13"/>
  <c r="AV179" i="13"/>
  <c r="BE179" i="13"/>
  <c r="D180" i="13"/>
  <c r="M180" i="13"/>
  <c r="W180" i="13"/>
  <c r="AF180" i="13"/>
  <c r="AO180" i="13"/>
  <c r="AX180" i="13"/>
  <c r="BG180" i="13"/>
  <c r="F181" i="13"/>
  <c r="O181" i="13"/>
  <c r="Y181" i="13"/>
  <c r="AH181" i="13"/>
  <c r="AQ181" i="13"/>
  <c r="AZ181" i="13"/>
  <c r="BI181" i="13"/>
  <c r="H182" i="13"/>
  <c r="Q182" i="13"/>
  <c r="AA182" i="13"/>
  <c r="AJ182" i="13"/>
  <c r="AS182" i="13"/>
  <c r="BB182" i="13"/>
  <c r="BK182" i="13"/>
  <c r="J183" i="13"/>
  <c r="S183" i="13"/>
  <c r="AC183" i="13"/>
  <c r="AL183" i="13"/>
  <c r="AU183" i="13"/>
  <c r="BD183" i="13"/>
  <c r="C184" i="13"/>
  <c r="L184" i="13"/>
  <c r="U184" i="13"/>
  <c r="AE184" i="13"/>
  <c r="AN184" i="13"/>
  <c r="AW184" i="13"/>
  <c r="BF184" i="13"/>
  <c r="E185" i="13"/>
  <c r="N185" i="13"/>
  <c r="W185" i="13"/>
  <c r="AG185" i="13"/>
  <c r="AP185" i="13"/>
  <c r="AY185" i="13"/>
  <c r="BG185" i="13"/>
  <c r="E186" i="13"/>
  <c r="M186" i="13"/>
  <c r="U186" i="13"/>
  <c r="AC186" i="13"/>
  <c r="AK186" i="13"/>
  <c r="AS186" i="13"/>
  <c r="BA186" i="13"/>
  <c r="BI186" i="13"/>
  <c r="G187" i="13"/>
  <c r="O187" i="13"/>
  <c r="W187" i="13"/>
  <c r="O157" i="13"/>
  <c r="AI157" i="13"/>
  <c r="BA157" i="13"/>
  <c r="J158" i="13"/>
  <c r="AC158" i="13"/>
  <c r="AW158" i="13"/>
  <c r="H159" i="13"/>
  <c r="Z159" i="13"/>
  <c r="AU159" i="13"/>
  <c r="C160" i="13"/>
  <c r="X160" i="13"/>
  <c r="AQ160" i="13"/>
  <c r="BI160" i="13"/>
  <c r="S161" i="13"/>
  <c r="AK161" i="13"/>
  <c r="BE161" i="13"/>
  <c r="L162" i="13"/>
  <c r="AB162" i="13"/>
  <c r="AS162" i="13"/>
  <c r="BI162" i="13"/>
  <c r="Q163" i="13"/>
  <c r="AI163" i="13"/>
  <c r="AY163" i="13"/>
  <c r="G164" i="13"/>
  <c r="W164" i="13"/>
  <c r="AO164" i="13"/>
  <c r="BF164" i="13"/>
  <c r="L165" i="13"/>
  <c r="AC165" i="13"/>
  <c r="AS165" i="13"/>
  <c r="C166" i="13"/>
  <c r="T166" i="13"/>
  <c r="AJ166" i="13"/>
  <c r="BA166" i="13"/>
  <c r="G167" i="13"/>
  <c r="Y167" i="13"/>
  <c r="AQ167" i="13"/>
  <c r="BG167" i="13"/>
  <c r="M168" i="13"/>
  <c r="AA168" i="13"/>
  <c r="AQ168" i="13"/>
  <c r="BF168" i="13"/>
  <c r="J169" i="13"/>
  <c r="Y169" i="13"/>
  <c r="AL169" i="13"/>
  <c r="BB169" i="13"/>
  <c r="G170" i="13"/>
  <c r="U170" i="13"/>
  <c r="AJ170" i="13"/>
  <c r="AW170" i="13"/>
  <c r="C171" i="13"/>
  <c r="R171" i="13"/>
  <c r="AF171" i="13"/>
  <c r="AU171" i="13"/>
  <c r="BI171" i="13"/>
  <c r="O172" i="13"/>
  <c r="AC172" i="13"/>
  <c r="AQ172" i="13"/>
  <c r="BF172" i="13"/>
  <c r="J173" i="13"/>
  <c r="Z173" i="13"/>
  <c r="AO173" i="13"/>
  <c r="BB173" i="13"/>
  <c r="G174" i="13"/>
  <c r="U174" i="13"/>
  <c r="AK174" i="13"/>
  <c r="AZ174" i="13"/>
  <c r="C175" i="13"/>
  <c r="R175" i="13"/>
  <c r="AF175" i="13"/>
  <c r="AV175" i="13"/>
  <c r="BK175" i="13"/>
  <c r="O176" i="13"/>
  <c r="AC176" i="13"/>
  <c r="AQ176" i="13"/>
  <c r="BG176" i="13"/>
  <c r="L177" i="13"/>
  <c r="Z177" i="13"/>
  <c r="AO177" i="13"/>
  <c r="BA177" i="13"/>
  <c r="BK177" i="13"/>
  <c r="K178" i="13"/>
  <c r="T178" i="13"/>
  <c r="AC178" i="13"/>
  <c r="AL178" i="13"/>
  <c r="AU178" i="13"/>
  <c r="BD178" i="13"/>
  <c r="C179" i="13"/>
  <c r="M179" i="13"/>
  <c r="V179" i="13"/>
  <c r="AE179" i="13"/>
  <c r="AN179" i="13"/>
  <c r="AW179" i="13"/>
  <c r="BF179" i="13"/>
  <c r="E180" i="13"/>
  <c r="O180" i="13"/>
  <c r="X180" i="13"/>
  <c r="AG180" i="13"/>
  <c r="AP180" i="13"/>
  <c r="AY180" i="13"/>
  <c r="BH180" i="13"/>
  <c r="G181" i="13"/>
  <c r="Q181" i="13"/>
  <c r="Z181" i="13"/>
  <c r="AI181" i="13"/>
  <c r="AR181" i="13"/>
  <c r="BA181" i="13"/>
  <c r="BJ181" i="13"/>
  <c r="I182" i="13"/>
  <c r="S182" i="13"/>
  <c r="AB182" i="13"/>
  <c r="AK182" i="13"/>
  <c r="AT182" i="13"/>
  <c r="BC182" i="13"/>
  <c r="BL182" i="13"/>
  <c r="K183" i="13"/>
  <c r="U183" i="13"/>
  <c r="AD183" i="13"/>
  <c r="AM183" i="13"/>
  <c r="AV183" i="13"/>
  <c r="BE183" i="13"/>
  <c r="D184" i="13"/>
  <c r="M184" i="13"/>
  <c r="W184" i="13"/>
  <c r="AF184" i="13"/>
  <c r="AO184" i="13"/>
  <c r="AX184" i="13"/>
  <c r="BG184" i="13"/>
  <c r="F185" i="13"/>
  <c r="O185" i="13"/>
  <c r="Y185" i="13"/>
  <c r="AH185" i="13"/>
  <c r="AQ185" i="13"/>
  <c r="AZ185" i="13"/>
  <c r="BH185" i="13"/>
  <c r="F186" i="13"/>
  <c r="N186" i="13"/>
  <c r="V186" i="13"/>
  <c r="AD186" i="13"/>
  <c r="AL186" i="13"/>
  <c r="AT186" i="13"/>
  <c r="BB186" i="13"/>
  <c r="BJ186" i="13"/>
  <c r="H187" i="13"/>
  <c r="P187" i="13"/>
  <c r="P157" i="13"/>
  <c r="AJ157" i="13"/>
  <c r="BB157" i="13"/>
  <c r="M158" i="13"/>
  <c r="AG158" i="13"/>
  <c r="AZ158" i="13"/>
  <c r="J159" i="13"/>
  <c r="AB159" i="13"/>
  <c r="AW159" i="13"/>
  <c r="F160" i="13"/>
  <c r="Y160" i="13"/>
  <c r="AR160" i="13"/>
  <c r="BJ160" i="13"/>
  <c r="W161" i="13"/>
  <c r="AP161" i="13"/>
  <c r="BF161" i="13"/>
  <c r="M162" i="13"/>
  <c r="AC162" i="13"/>
  <c r="AU162" i="13"/>
  <c r="C163" i="13"/>
  <c r="S163" i="13"/>
  <c r="AK163" i="13"/>
  <c r="BA163" i="13"/>
  <c r="I164" i="13"/>
  <c r="Z164" i="13"/>
  <c r="AP164" i="13"/>
  <c r="BG164" i="13"/>
  <c r="M165" i="13"/>
  <c r="AG165" i="13"/>
  <c r="AX165" i="13"/>
  <c r="D166" i="13"/>
  <c r="U166" i="13"/>
  <c r="AK166" i="13"/>
  <c r="BC166" i="13"/>
  <c r="K167" i="13"/>
  <c r="AA167" i="13"/>
  <c r="AS167" i="13"/>
  <c r="BI167" i="13"/>
  <c r="P168" i="13"/>
  <c r="AE168" i="13"/>
  <c r="AR168" i="13"/>
  <c r="BG168" i="13"/>
  <c r="K169" i="13"/>
  <c r="AA169" i="13"/>
  <c r="AP169" i="13"/>
  <c r="BC169" i="13"/>
  <c r="H170" i="13"/>
  <c r="V170" i="13"/>
  <c r="AL170" i="13"/>
  <c r="BA170" i="13"/>
  <c r="E171" i="13"/>
  <c r="S171" i="13"/>
  <c r="AG171" i="13"/>
  <c r="AW171" i="13"/>
  <c r="BL171" i="13"/>
  <c r="P172" i="13"/>
  <c r="AE172" i="13"/>
  <c r="AR172" i="13"/>
  <c r="BH172" i="13"/>
  <c r="M173" i="13"/>
  <c r="AA173" i="13"/>
  <c r="AP173" i="13"/>
  <c r="BC173" i="13"/>
  <c r="I174" i="13"/>
  <c r="X174" i="13"/>
  <c r="AL174" i="13"/>
  <c r="BA174" i="13"/>
  <c r="E175" i="13"/>
  <c r="U175" i="13"/>
  <c r="AI175" i="13"/>
  <c r="AW175" i="13"/>
  <c r="BL175" i="13"/>
  <c r="P176" i="13"/>
  <c r="AF176" i="13"/>
  <c r="AU176" i="13"/>
  <c r="BH176" i="13"/>
  <c r="M177" i="13"/>
  <c r="AA177" i="13"/>
  <c r="AQ177" i="13"/>
  <c r="BB177" i="13"/>
  <c r="C178" i="13"/>
  <c r="L178" i="13"/>
  <c r="U178" i="13"/>
  <c r="AD178" i="13"/>
  <c r="AM178" i="13"/>
  <c r="AV178" i="13"/>
  <c r="BE178" i="13"/>
  <c r="E179" i="13"/>
  <c r="N179" i="13"/>
  <c r="W179" i="13"/>
  <c r="AF179" i="13"/>
  <c r="AO179" i="13"/>
  <c r="AX179" i="13"/>
  <c r="BG179" i="13"/>
  <c r="G180" i="13"/>
  <c r="P180" i="13"/>
  <c r="Y180" i="13"/>
  <c r="AH180" i="13"/>
  <c r="AQ180" i="13"/>
  <c r="AZ180" i="13"/>
  <c r="BI180" i="13"/>
  <c r="I181" i="13"/>
  <c r="R181" i="13"/>
  <c r="AA181" i="13"/>
  <c r="AJ181" i="13"/>
  <c r="AS181" i="13"/>
  <c r="BB181" i="13"/>
  <c r="BK181" i="13"/>
  <c r="K182" i="13"/>
  <c r="T182" i="13"/>
  <c r="AC182" i="13"/>
  <c r="AL182" i="13"/>
  <c r="AU182" i="13"/>
  <c r="BD182" i="13"/>
  <c r="C183" i="13"/>
  <c r="M183" i="13"/>
  <c r="V183" i="13"/>
  <c r="AE183" i="13"/>
  <c r="AN183" i="13"/>
  <c r="AW183" i="13"/>
  <c r="BF183" i="13"/>
  <c r="E184" i="13"/>
  <c r="O184" i="13"/>
  <c r="X184" i="13"/>
  <c r="AG184" i="13"/>
  <c r="AP184" i="13"/>
  <c r="AY184" i="13"/>
  <c r="BH184" i="13"/>
  <c r="G185" i="13"/>
  <c r="Q185" i="13"/>
  <c r="Z185" i="13"/>
  <c r="AI185" i="13"/>
  <c r="AR185" i="13"/>
  <c r="BA185" i="13"/>
  <c r="BI185" i="13"/>
  <c r="G186" i="13"/>
  <c r="O186" i="13"/>
  <c r="W186" i="13"/>
  <c r="AE186" i="13"/>
  <c r="AM186" i="13"/>
  <c r="AU186" i="13"/>
  <c r="BC186" i="13"/>
  <c r="BK186" i="13"/>
  <c r="I187" i="13"/>
  <c r="Q187" i="13"/>
  <c r="R157" i="13"/>
  <c r="AL157" i="13"/>
  <c r="BG157" i="13"/>
  <c r="O158" i="13"/>
  <c r="AJ158" i="13"/>
  <c r="BB158" i="13"/>
  <c r="L159" i="13"/>
  <c r="AF159" i="13"/>
  <c r="AX159" i="13"/>
  <c r="H160" i="13"/>
  <c r="Z160" i="13"/>
  <c r="AW160" i="13"/>
  <c r="F161" i="13"/>
  <c r="X161" i="13"/>
  <c r="AQ161" i="13"/>
  <c r="BG161" i="13"/>
  <c r="O162" i="13"/>
  <c r="AG162" i="13"/>
  <c r="AW162" i="13"/>
  <c r="E163" i="13"/>
  <c r="U163" i="13"/>
  <c r="AM163" i="13"/>
  <c r="BD163" i="13"/>
  <c r="J164" i="13"/>
  <c r="AA164" i="13"/>
  <c r="AQ164" i="13"/>
  <c r="BK164" i="13"/>
  <c r="R165" i="13"/>
  <c r="AH165" i="13"/>
  <c r="AY165" i="13"/>
  <c r="E166" i="13"/>
  <c r="W166" i="13"/>
  <c r="AO166" i="13"/>
  <c r="BE166" i="13"/>
  <c r="M167" i="13"/>
  <c r="AC167" i="13"/>
  <c r="AU167" i="13"/>
  <c r="BL167" i="13"/>
  <c r="Q168" i="13"/>
  <c r="AF168" i="13"/>
  <c r="AS168" i="13"/>
  <c r="BI168" i="13"/>
  <c r="N169" i="13"/>
  <c r="AB169" i="13"/>
  <c r="AQ169" i="13"/>
  <c r="BE169" i="13"/>
  <c r="K170" i="13"/>
  <c r="Y170" i="13"/>
  <c r="AM170" i="13"/>
  <c r="BB170" i="13"/>
  <c r="F171" i="13"/>
  <c r="V171" i="13"/>
  <c r="AK171" i="13"/>
  <c r="AX171" i="13"/>
  <c r="C172" i="13"/>
  <c r="Q172" i="13"/>
  <c r="AG172" i="13"/>
  <c r="AV172" i="13"/>
  <c r="BI172" i="13"/>
  <c r="N173" i="13"/>
  <c r="AB173" i="13"/>
  <c r="AR173" i="13"/>
  <c r="BG173" i="13"/>
  <c r="K174" i="13"/>
  <c r="Y174" i="13"/>
  <c r="AM174" i="13"/>
  <c r="BC174" i="13"/>
  <c r="H175" i="13"/>
  <c r="V175" i="13"/>
  <c r="AK175" i="13"/>
  <c r="AX175" i="13"/>
  <c r="D176" i="13"/>
  <c r="S176" i="13"/>
  <c r="AG176" i="13"/>
  <c r="AV176" i="13"/>
  <c r="BI176" i="13"/>
  <c r="O177" i="13"/>
  <c r="AD177" i="13"/>
  <c r="AR177" i="13"/>
  <c r="BE177" i="13"/>
  <c r="D178" i="13"/>
  <c r="M178" i="13"/>
  <c r="V178" i="13"/>
  <c r="AE178" i="13"/>
  <c r="AN178" i="13"/>
  <c r="AW178" i="13"/>
  <c r="BG178" i="13"/>
  <c r="F179" i="13"/>
  <c r="O179" i="13"/>
  <c r="X179" i="13"/>
  <c r="AG179" i="13"/>
  <c r="AP179" i="13"/>
  <c r="AY179" i="13"/>
  <c r="BI179" i="13"/>
  <c r="H180" i="13"/>
  <c r="Q180" i="13"/>
  <c r="Z180" i="13"/>
  <c r="AI180" i="13"/>
  <c r="AR180" i="13"/>
  <c r="BA180" i="13"/>
  <c r="BK180" i="13"/>
  <c r="J181" i="13"/>
  <c r="S181" i="13"/>
  <c r="AB181" i="13"/>
  <c r="AK181" i="13"/>
  <c r="AT181" i="13"/>
  <c r="BC181" i="13"/>
  <c r="C182" i="13"/>
  <c r="L182" i="13"/>
  <c r="U182" i="13"/>
  <c r="AD182" i="13"/>
  <c r="AM182" i="13"/>
  <c r="AV182" i="13"/>
  <c r="BE182" i="13"/>
  <c r="E183" i="13"/>
  <c r="N183" i="13"/>
  <c r="W183" i="13"/>
  <c r="AF183" i="13"/>
  <c r="AO183" i="13"/>
  <c r="AX183" i="13"/>
  <c r="BG183" i="13"/>
  <c r="G184" i="13"/>
  <c r="P184" i="13"/>
  <c r="Y184" i="13"/>
  <c r="AH184" i="13"/>
  <c r="AQ184" i="13"/>
  <c r="AZ184" i="13"/>
  <c r="BI184" i="13"/>
  <c r="I185" i="13"/>
  <c r="R185" i="13"/>
  <c r="AA185" i="13"/>
  <c r="AJ185" i="13"/>
  <c r="AS185" i="13"/>
  <c r="BB185" i="13"/>
  <c r="BJ185" i="13"/>
  <c r="H186" i="13"/>
  <c r="P186" i="13"/>
  <c r="X186" i="13"/>
  <c r="AF186" i="13"/>
  <c r="AN186" i="13"/>
  <c r="AV186" i="13"/>
  <c r="BD186" i="13"/>
  <c r="BL186" i="13"/>
  <c r="J187" i="13"/>
  <c r="R187" i="13"/>
  <c r="AA157" i="13"/>
  <c r="BL157" i="13"/>
  <c r="AN158" i="13"/>
  <c r="T159" i="13"/>
  <c r="BF159" i="13"/>
  <c r="AI160" i="13"/>
  <c r="L161" i="13"/>
  <c r="AW161" i="13"/>
  <c r="V162" i="13"/>
  <c r="BC162" i="13"/>
  <c r="AC163" i="13"/>
  <c r="BJ163" i="13"/>
  <c r="AG164" i="13"/>
  <c r="G165" i="13"/>
  <c r="AO165" i="13"/>
  <c r="M166" i="13"/>
  <c r="AT166" i="13"/>
  <c r="Q167" i="13"/>
  <c r="BB167" i="13"/>
  <c r="W168" i="13"/>
  <c r="AZ168" i="13"/>
  <c r="S169" i="13"/>
  <c r="AU169" i="13"/>
  <c r="P170" i="13"/>
  <c r="AS170" i="13"/>
  <c r="M171" i="13"/>
  <c r="AO171" i="13"/>
  <c r="H172" i="13"/>
  <c r="AM172" i="13"/>
  <c r="E173" i="13"/>
  <c r="AI173" i="13"/>
  <c r="BK173" i="13"/>
  <c r="AD174" i="13"/>
  <c r="BI174" i="13"/>
  <c r="AA175" i="13"/>
  <c r="BE175" i="13"/>
  <c r="X176" i="13"/>
  <c r="AZ176" i="13"/>
  <c r="U177" i="13"/>
  <c r="AX177" i="13"/>
  <c r="G178" i="13"/>
  <c r="Y178" i="13"/>
  <c r="AR178" i="13"/>
  <c r="BJ178" i="13"/>
  <c r="R179" i="13"/>
  <c r="AK179" i="13"/>
  <c r="BC179" i="13"/>
  <c r="K180" i="13"/>
  <c r="AC180" i="13"/>
  <c r="AV180" i="13"/>
  <c r="D181" i="13"/>
  <c r="V181" i="13"/>
  <c r="AO181" i="13"/>
  <c r="BG181" i="13"/>
  <c r="O182" i="13"/>
  <c r="AG182" i="13"/>
  <c r="AZ182" i="13"/>
  <c r="H183" i="13"/>
  <c r="Z183" i="13"/>
  <c r="AS183" i="13"/>
  <c r="BK183" i="13"/>
  <c r="S184" i="13"/>
  <c r="AK184" i="13"/>
  <c r="BD184" i="13"/>
  <c r="L185" i="13"/>
  <c r="AD185" i="13"/>
  <c r="AW185" i="13"/>
  <c r="C186" i="13"/>
  <c r="S186" i="13"/>
  <c r="AI186" i="13"/>
  <c r="AY186" i="13"/>
  <c r="E187" i="13"/>
  <c r="U187" i="13"/>
  <c r="AD187" i="13"/>
  <c r="AL187" i="13"/>
  <c r="AT187" i="13"/>
  <c r="BB187" i="13"/>
  <c r="BJ187" i="13"/>
  <c r="H188" i="13"/>
  <c r="P188" i="13"/>
  <c r="X188" i="13"/>
  <c r="AF188" i="13"/>
  <c r="AN188" i="13"/>
  <c r="AV188" i="13"/>
  <c r="BD188" i="13"/>
  <c r="BL188" i="13"/>
  <c r="J189" i="13"/>
  <c r="R189" i="13"/>
  <c r="Z189" i="13"/>
  <c r="AH189" i="13"/>
  <c r="AP189" i="13"/>
  <c r="AX189" i="13"/>
  <c r="BF189" i="13"/>
  <c r="D190" i="13"/>
  <c r="L190" i="13"/>
  <c r="T190" i="13"/>
  <c r="AB190" i="13"/>
  <c r="AJ190" i="13"/>
  <c r="AR190" i="13"/>
  <c r="AZ190" i="13"/>
  <c r="BH190" i="13"/>
  <c r="F191" i="13"/>
  <c r="N191" i="13"/>
  <c r="V191" i="13"/>
  <c r="AD191" i="13"/>
  <c r="AL191" i="13"/>
  <c r="AT191" i="13"/>
  <c r="BB191" i="13"/>
  <c r="BJ191" i="13"/>
  <c r="H192" i="13"/>
  <c r="P192" i="13"/>
  <c r="X192" i="13"/>
  <c r="AF192" i="13"/>
  <c r="AN192" i="13"/>
  <c r="AV192" i="13"/>
  <c r="BD192" i="13"/>
  <c r="BL192" i="13"/>
  <c r="J193" i="13"/>
  <c r="R193" i="13"/>
  <c r="Z193" i="13"/>
  <c r="AH193" i="13"/>
  <c r="AP193" i="13"/>
  <c r="AX193" i="13"/>
  <c r="BF193" i="13"/>
  <c r="D194" i="13"/>
  <c r="L194" i="13"/>
  <c r="T194" i="13"/>
  <c r="AB194" i="13"/>
  <c r="AJ194" i="13"/>
  <c r="AR194" i="13"/>
  <c r="AZ194" i="13"/>
  <c r="BH194" i="13"/>
  <c r="F195" i="13"/>
  <c r="N195" i="13"/>
  <c r="V195" i="13"/>
  <c r="AD195" i="13"/>
  <c r="AL195" i="13"/>
  <c r="AT195" i="13"/>
  <c r="BB195" i="13"/>
  <c r="BJ195" i="13"/>
  <c r="H196" i="13"/>
  <c r="P196" i="13"/>
  <c r="X196" i="13"/>
  <c r="AF196" i="13"/>
  <c r="AN196" i="13"/>
  <c r="AV196" i="13"/>
  <c r="BD196" i="13"/>
  <c r="BL196" i="13"/>
  <c r="J197" i="13"/>
  <c r="R197" i="13"/>
  <c r="Z197" i="13"/>
  <c r="AH197" i="13"/>
  <c r="AP197" i="13"/>
  <c r="AX197" i="13"/>
  <c r="BF197" i="13"/>
  <c r="D198" i="13"/>
  <c r="L198" i="13"/>
  <c r="T198" i="13"/>
  <c r="AB198" i="13"/>
  <c r="AJ198" i="13"/>
  <c r="AR198" i="13"/>
  <c r="AZ198" i="13"/>
  <c r="BH198" i="13"/>
  <c r="F199" i="13"/>
  <c r="N199" i="13"/>
  <c r="V199" i="13"/>
  <c r="AD199" i="13"/>
  <c r="AL199" i="13"/>
  <c r="AT199" i="13"/>
  <c r="BB199" i="13"/>
  <c r="BJ199" i="13"/>
  <c r="H200" i="13"/>
  <c r="P200" i="13"/>
  <c r="X200" i="13"/>
  <c r="AF200" i="13"/>
  <c r="AN200" i="13"/>
  <c r="AV200" i="13"/>
  <c r="BD200" i="13"/>
  <c r="BL200" i="13"/>
  <c r="J201" i="13"/>
  <c r="R201" i="13"/>
  <c r="Z201" i="13"/>
  <c r="AH201" i="13"/>
  <c r="AP201" i="13"/>
  <c r="AX201" i="13"/>
  <c r="BF201" i="13"/>
  <c r="D202" i="13"/>
  <c r="L202" i="13"/>
  <c r="T202" i="13"/>
  <c r="AB202" i="13"/>
  <c r="AJ202" i="13"/>
  <c r="AR202" i="13"/>
  <c r="AZ202" i="13"/>
  <c r="BH202" i="13"/>
  <c r="F203" i="13"/>
  <c r="N203" i="13"/>
  <c r="V203" i="13"/>
  <c r="AD203" i="13"/>
  <c r="AL203" i="13"/>
  <c r="AT203" i="13"/>
  <c r="BB203" i="13"/>
  <c r="BJ203" i="13"/>
  <c r="H204" i="13"/>
  <c r="P204" i="13"/>
  <c r="X204" i="13"/>
  <c r="AF204" i="13"/>
  <c r="AN204" i="13"/>
  <c r="AV204" i="13"/>
  <c r="BD204" i="13"/>
  <c r="BL204" i="13"/>
  <c r="J205" i="13"/>
  <c r="R205" i="13"/>
  <c r="Z205" i="13"/>
  <c r="AH205" i="13"/>
  <c r="AP205" i="13"/>
  <c r="AX205" i="13"/>
  <c r="BF205" i="13"/>
  <c r="D206" i="13"/>
  <c r="L206" i="13"/>
  <c r="T206" i="13"/>
  <c r="AB206" i="13"/>
  <c r="AJ206" i="13"/>
  <c r="AR206" i="13"/>
  <c r="AZ206" i="13"/>
  <c r="BH206" i="13"/>
  <c r="F207" i="13"/>
  <c r="N207" i="13"/>
  <c r="V207" i="13"/>
  <c r="AD207" i="13"/>
  <c r="AL207" i="13"/>
  <c r="AT207" i="13"/>
  <c r="BB207" i="13"/>
  <c r="BJ207" i="13"/>
  <c r="H208" i="13"/>
  <c r="P208" i="13"/>
  <c r="X208" i="13"/>
  <c r="AF208" i="13"/>
  <c r="AN208" i="13"/>
  <c r="AV208" i="13"/>
  <c r="BD208" i="13"/>
  <c r="BL208" i="13"/>
  <c r="J209" i="13"/>
  <c r="R209" i="13"/>
  <c r="Z209" i="13"/>
  <c r="AH209" i="13"/>
  <c r="AP209" i="13"/>
  <c r="AX209" i="13"/>
  <c r="BF209" i="13"/>
  <c r="D210" i="13"/>
  <c r="L210" i="13"/>
  <c r="T210" i="13"/>
  <c r="AB210" i="13"/>
  <c r="AJ210" i="13"/>
  <c r="AR210" i="13"/>
  <c r="AZ210" i="13"/>
  <c r="BH210" i="13"/>
  <c r="F211" i="13"/>
  <c r="N211" i="13"/>
  <c r="V211" i="13"/>
  <c r="AD211" i="13"/>
  <c r="AL211" i="13"/>
  <c r="AT211" i="13"/>
  <c r="BB211" i="13"/>
  <c r="BJ211" i="13"/>
  <c r="H212" i="13"/>
  <c r="P212" i="13"/>
  <c r="X212" i="13"/>
  <c r="AF212" i="13"/>
  <c r="AN212" i="13"/>
  <c r="AV212" i="13"/>
  <c r="BD212" i="13"/>
  <c r="BL212" i="13"/>
  <c r="J213" i="13"/>
  <c r="R213" i="13"/>
  <c r="Z213" i="13"/>
  <c r="AH213" i="13"/>
  <c r="AP213" i="13"/>
  <c r="AX213" i="13"/>
  <c r="BF213" i="13"/>
  <c r="D214" i="13"/>
  <c r="L214" i="13"/>
  <c r="T214" i="13"/>
  <c r="AB214" i="13"/>
  <c r="AJ214" i="13"/>
  <c r="AR214" i="13"/>
  <c r="AZ214" i="13"/>
  <c r="BH214" i="13"/>
  <c r="F215" i="13"/>
  <c r="N215" i="13"/>
  <c r="V215" i="13"/>
  <c r="AD215" i="13"/>
  <c r="AL215" i="13"/>
  <c r="AT215" i="13"/>
  <c r="BB215" i="13"/>
  <c r="BJ215" i="13"/>
  <c r="H216" i="13"/>
  <c r="P216" i="13"/>
  <c r="X216" i="13"/>
  <c r="AF216" i="13"/>
  <c r="AN216" i="13"/>
  <c r="AV216" i="13"/>
  <c r="BD216" i="13"/>
  <c r="BL216" i="13"/>
  <c r="J217" i="13"/>
  <c r="R217" i="13"/>
  <c r="Z217" i="13"/>
  <c r="AH217" i="13"/>
  <c r="AP217" i="13"/>
  <c r="AX217" i="13"/>
  <c r="BF217" i="13"/>
  <c r="D218" i="13"/>
  <c r="L218" i="13"/>
  <c r="T218" i="13"/>
  <c r="AB218" i="13"/>
  <c r="AJ218" i="13"/>
  <c r="AR218" i="13"/>
  <c r="AZ218" i="13"/>
  <c r="BH218" i="13"/>
  <c r="AN157" i="13"/>
  <c r="Q158" i="13"/>
  <c r="BE158" i="13"/>
  <c r="AG159" i="13"/>
  <c r="L160" i="13"/>
  <c r="AX160" i="13"/>
  <c r="Z161" i="13"/>
  <c r="BK161" i="13"/>
  <c r="AI162" i="13"/>
  <c r="G163" i="13"/>
  <c r="AN163" i="13"/>
  <c r="K164" i="13"/>
  <c r="AV164" i="13"/>
  <c r="S165" i="13"/>
  <c r="BA165" i="13"/>
  <c r="Y166" i="13"/>
  <c r="BG166" i="13"/>
  <c r="AF167" i="13"/>
  <c r="C168" i="13"/>
  <c r="AH168" i="13"/>
  <c r="BK168" i="13"/>
  <c r="AC169" i="13"/>
  <c r="BH169" i="13"/>
  <c r="AA170" i="13"/>
  <c r="BD170" i="13"/>
  <c r="W171" i="13"/>
  <c r="AY171" i="13"/>
  <c r="T172" i="13"/>
  <c r="AW172" i="13"/>
  <c r="Q173" i="13"/>
  <c r="AS173" i="13"/>
  <c r="L174" i="13"/>
  <c r="AQ174" i="13"/>
  <c r="I175" i="13"/>
  <c r="AM175" i="13"/>
  <c r="E176" i="13"/>
  <c r="AH176" i="13"/>
  <c r="C177" i="13"/>
  <c r="AE177" i="13"/>
  <c r="BF177" i="13"/>
  <c r="N178" i="13"/>
  <c r="AF178" i="13"/>
  <c r="AY178" i="13"/>
  <c r="G179" i="13"/>
  <c r="Y179" i="13"/>
  <c r="AQ179" i="13"/>
  <c r="BJ179" i="13"/>
  <c r="R180" i="13"/>
  <c r="AJ180" i="13"/>
  <c r="BC180" i="13"/>
  <c r="K181" i="13"/>
  <c r="AC181" i="13"/>
  <c r="AU181" i="13"/>
  <c r="D182" i="13"/>
  <c r="V182" i="13"/>
  <c r="AN182" i="13"/>
  <c r="BG182" i="13"/>
  <c r="O183" i="13"/>
  <c r="AG183" i="13"/>
  <c r="AY183" i="13"/>
  <c r="H184" i="13"/>
  <c r="Z184" i="13"/>
  <c r="AR184" i="13"/>
  <c r="BK184" i="13"/>
  <c r="S185" i="13"/>
  <c r="AK185" i="13"/>
  <c r="BC185" i="13"/>
  <c r="I186" i="13"/>
  <c r="Y186" i="13"/>
  <c r="AO186" i="13"/>
  <c r="BE186" i="13"/>
  <c r="K187" i="13"/>
  <c r="X187" i="13"/>
  <c r="AF187" i="13"/>
  <c r="AN187" i="13"/>
  <c r="AV187" i="13"/>
  <c r="BD187" i="13"/>
  <c r="BL187" i="13"/>
  <c r="J188" i="13"/>
  <c r="R188" i="13"/>
  <c r="Z188" i="13"/>
  <c r="AH188" i="13"/>
  <c r="AP188" i="13"/>
  <c r="AX188" i="13"/>
  <c r="BF188" i="13"/>
  <c r="D189" i="13"/>
  <c r="L189" i="13"/>
  <c r="T189" i="13"/>
  <c r="AB189" i="13"/>
  <c r="AJ189" i="13"/>
  <c r="AR189" i="13"/>
  <c r="AZ189" i="13"/>
  <c r="BH189" i="13"/>
  <c r="F190" i="13"/>
  <c r="N190" i="13"/>
  <c r="V190" i="13"/>
  <c r="AD190" i="13"/>
  <c r="AL190" i="13"/>
  <c r="AT190" i="13"/>
  <c r="BB190" i="13"/>
  <c r="BJ190" i="13"/>
  <c r="H191" i="13"/>
  <c r="P191" i="13"/>
  <c r="X191" i="13"/>
  <c r="AF191" i="13"/>
  <c r="AN191" i="13"/>
  <c r="AV191" i="13"/>
  <c r="BD191" i="13"/>
  <c r="BL191" i="13"/>
  <c r="J192" i="13"/>
  <c r="R192" i="13"/>
  <c r="Z192" i="13"/>
  <c r="AH192" i="13"/>
  <c r="AP192" i="13"/>
  <c r="AX192" i="13"/>
  <c r="BF192" i="13"/>
  <c r="D193" i="13"/>
  <c r="L193" i="13"/>
  <c r="T193" i="13"/>
  <c r="AB193" i="13"/>
  <c r="AJ193" i="13"/>
  <c r="AR193" i="13"/>
  <c r="AZ193" i="13"/>
  <c r="BH193" i="13"/>
  <c r="F194" i="13"/>
  <c r="N194" i="13"/>
  <c r="V194" i="13"/>
  <c r="AD194" i="13"/>
  <c r="AL194" i="13"/>
  <c r="AT194" i="13"/>
  <c r="BB194" i="13"/>
  <c r="BJ194" i="13"/>
  <c r="H195" i="13"/>
  <c r="P195" i="13"/>
  <c r="X195" i="13"/>
  <c r="AF195" i="13"/>
  <c r="AN195" i="13"/>
  <c r="AV195" i="13"/>
  <c r="BD195" i="13"/>
  <c r="BL195" i="13"/>
  <c r="J196" i="13"/>
  <c r="R196" i="13"/>
  <c r="Z196" i="13"/>
  <c r="AH196" i="13"/>
  <c r="AP196" i="13"/>
  <c r="AX196" i="13"/>
  <c r="BF196" i="13"/>
  <c r="D197" i="13"/>
  <c r="L197" i="13"/>
  <c r="T197" i="13"/>
  <c r="AB197" i="13"/>
  <c r="AJ197" i="13"/>
  <c r="AR197" i="13"/>
  <c r="AZ197" i="13"/>
  <c r="BH197" i="13"/>
  <c r="F198" i="13"/>
  <c r="N198" i="13"/>
  <c r="V198" i="13"/>
  <c r="AD198" i="13"/>
  <c r="AL198" i="13"/>
  <c r="AT198" i="13"/>
  <c r="BB198" i="13"/>
  <c r="BJ198" i="13"/>
  <c r="H199" i="13"/>
  <c r="P199" i="13"/>
  <c r="X199" i="13"/>
  <c r="AF199" i="13"/>
  <c r="AN199" i="13"/>
  <c r="AV199" i="13"/>
  <c r="BD199" i="13"/>
  <c r="BL199" i="13"/>
  <c r="J200" i="13"/>
  <c r="R200" i="13"/>
  <c r="Z200" i="13"/>
  <c r="AH200" i="13"/>
  <c r="AP200" i="13"/>
  <c r="AX200" i="13"/>
  <c r="BF200" i="13"/>
  <c r="D201" i="13"/>
  <c r="L201" i="13"/>
  <c r="T201" i="13"/>
  <c r="AB201" i="13"/>
  <c r="AJ201" i="13"/>
  <c r="AR201" i="13"/>
  <c r="AZ201" i="13"/>
  <c r="BH201" i="13"/>
  <c r="F202" i="13"/>
  <c r="N202" i="13"/>
  <c r="V202" i="13"/>
  <c r="AD202" i="13"/>
  <c r="AL202" i="13"/>
  <c r="AT202" i="13"/>
  <c r="BB202" i="13"/>
  <c r="BJ202" i="13"/>
  <c r="H203" i="13"/>
  <c r="P203" i="13"/>
  <c r="X203" i="13"/>
  <c r="AF203" i="13"/>
  <c r="AN203" i="13"/>
  <c r="AV203" i="13"/>
  <c r="BD203" i="13"/>
  <c r="BL203" i="13"/>
  <c r="J204" i="13"/>
  <c r="R204" i="13"/>
  <c r="Z204" i="13"/>
  <c r="AH204" i="13"/>
  <c r="AP204" i="13"/>
  <c r="AX204" i="13"/>
  <c r="BF204" i="13"/>
  <c r="D205" i="13"/>
  <c r="L205" i="13"/>
  <c r="T205" i="13"/>
  <c r="AB205" i="13"/>
  <c r="AJ205" i="13"/>
  <c r="AR205" i="13"/>
  <c r="AZ205" i="13"/>
  <c r="BH205" i="13"/>
  <c r="F206" i="13"/>
  <c r="N206" i="13"/>
  <c r="V206" i="13"/>
  <c r="AD206" i="13"/>
  <c r="AL206" i="13"/>
  <c r="AT206" i="13"/>
  <c r="BB206" i="13"/>
  <c r="BJ206" i="13"/>
  <c r="H207" i="13"/>
  <c r="P207" i="13"/>
  <c r="X207" i="13"/>
  <c r="AF207" i="13"/>
  <c r="AN207" i="13"/>
  <c r="AV207" i="13"/>
  <c r="BD207" i="13"/>
  <c r="BL207" i="13"/>
  <c r="J208" i="13"/>
  <c r="R208" i="13"/>
  <c r="Z208" i="13"/>
  <c r="AH208" i="13"/>
  <c r="AP208" i="13"/>
  <c r="AX208" i="13"/>
  <c r="BF208" i="13"/>
  <c r="D209" i="13"/>
  <c r="L209" i="13"/>
  <c r="T209" i="13"/>
  <c r="AB209" i="13"/>
  <c r="AJ209" i="13"/>
  <c r="AR209" i="13"/>
  <c r="AZ209" i="13"/>
  <c r="BH209" i="13"/>
  <c r="F210" i="13"/>
  <c r="N210" i="13"/>
  <c r="V210" i="13"/>
  <c r="AD210" i="13"/>
  <c r="AL210" i="13"/>
  <c r="AT210" i="13"/>
  <c r="BB210" i="13"/>
  <c r="BJ210" i="13"/>
  <c r="H211" i="13"/>
  <c r="P211" i="13"/>
  <c r="X211" i="13"/>
  <c r="AF211" i="13"/>
  <c r="AN211" i="13"/>
  <c r="AV211" i="13"/>
  <c r="BD211" i="13"/>
  <c r="BL211" i="13"/>
  <c r="J212" i="13"/>
  <c r="R212" i="13"/>
  <c r="Z212" i="13"/>
  <c r="AH212" i="13"/>
  <c r="AP212" i="13"/>
  <c r="AX212" i="13"/>
  <c r="BF212" i="13"/>
  <c r="D213" i="13"/>
  <c r="L213" i="13"/>
  <c r="T213" i="13"/>
  <c r="AB213" i="13"/>
  <c r="AJ213" i="13"/>
  <c r="AR213" i="13"/>
  <c r="AZ213" i="13"/>
  <c r="BH213" i="13"/>
  <c r="F214" i="13"/>
  <c r="N214" i="13"/>
  <c r="V214" i="13"/>
  <c r="AD214" i="13"/>
  <c r="AL214" i="13"/>
  <c r="AT214" i="13"/>
  <c r="BB214" i="13"/>
  <c r="BJ214" i="13"/>
  <c r="H215" i="13"/>
  <c r="P215" i="13"/>
  <c r="X215" i="13"/>
  <c r="AF215" i="13"/>
  <c r="AN215" i="13"/>
  <c r="AV215" i="13"/>
  <c r="BD215" i="13"/>
  <c r="BL215" i="13"/>
  <c r="J216" i="13"/>
  <c r="R216" i="13"/>
  <c r="Z216" i="13"/>
  <c r="AH216" i="13"/>
  <c r="AP216" i="13"/>
  <c r="AX216" i="13"/>
  <c r="BF216" i="13"/>
  <c r="D217" i="13"/>
  <c r="L217" i="13"/>
  <c r="T217" i="13"/>
  <c r="AB217" i="13"/>
  <c r="AJ217" i="13"/>
  <c r="AR217" i="13"/>
  <c r="AZ217" i="13"/>
  <c r="BH217" i="13"/>
  <c r="F218" i="13"/>
  <c r="N218" i="13"/>
  <c r="V218" i="13"/>
  <c r="AD218" i="13"/>
  <c r="AL218" i="13"/>
  <c r="AT218" i="13"/>
  <c r="BB218" i="13"/>
  <c r="BJ218" i="13"/>
  <c r="D157" i="13"/>
  <c r="AQ157" i="13"/>
  <c r="U158" i="13"/>
  <c r="BF158" i="13"/>
  <c r="AL159" i="13"/>
  <c r="M160" i="13"/>
  <c r="AY160" i="13"/>
  <c r="AD161" i="13"/>
  <c r="C162" i="13"/>
  <c r="AK162" i="13"/>
  <c r="H163" i="13"/>
  <c r="AO163" i="13"/>
  <c r="P164" i="13"/>
  <c r="AW164" i="13"/>
  <c r="U165" i="13"/>
  <c r="BC165" i="13"/>
  <c r="AA166" i="13"/>
  <c r="BJ166" i="13"/>
  <c r="AG167" i="13"/>
  <c r="G168" i="13"/>
  <c r="AI168" i="13"/>
  <c r="BL168" i="13"/>
  <c r="AG169" i="13"/>
  <c r="BI169" i="13"/>
  <c r="AC170" i="13"/>
  <c r="BE170" i="13"/>
  <c r="X171" i="13"/>
  <c r="BC171" i="13"/>
  <c r="U172" i="13"/>
  <c r="AY172" i="13"/>
  <c r="R173" i="13"/>
  <c r="AT173" i="13"/>
  <c r="O174" i="13"/>
  <c r="AR174" i="13"/>
  <c r="K175" i="13"/>
  <c r="AN175" i="13"/>
  <c r="G176" i="13"/>
  <c r="AK176" i="13"/>
  <c r="D177" i="13"/>
  <c r="AH177" i="13"/>
  <c r="BG177" i="13"/>
  <c r="O178" i="13"/>
  <c r="AG178" i="13"/>
  <c r="AZ178" i="13"/>
  <c r="H179" i="13"/>
  <c r="Z179" i="13"/>
  <c r="AS179" i="13"/>
  <c r="BK179" i="13"/>
  <c r="S180" i="13"/>
  <c r="AK180" i="13"/>
  <c r="BD180" i="13"/>
  <c r="L181" i="13"/>
  <c r="AD181" i="13"/>
  <c r="AW181" i="13"/>
  <c r="E182" i="13"/>
  <c r="W182" i="13"/>
  <c r="AO182" i="13"/>
  <c r="BH182" i="13"/>
  <c r="P183" i="13"/>
  <c r="AH183" i="13"/>
  <c r="BA183" i="13"/>
  <c r="I184" i="13"/>
  <c r="AA184" i="13"/>
  <c r="AS184" i="13"/>
  <c r="BL184" i="13"/>
  <c r="T185" i="13"/>
  <c r="AL185" i="13"/>
  <c r="BD185" i="13"/>
  <c r="J186" i="13"/>
  <c r="Z186" i="13"/>
  <c r="AP186" i="13"/>
  <c r="BF186" i="13"/>
  <c r="L187" i="13"/>
  <c r="Y187" i="13"/>
  <c r="AG187" i="13"/>
  <c r="AO187" i="13"/>
  <c r="AW187" i="13"/>
  <c r="BE187" i="13"/>
  <c r="C188" i="13"/>
  <c r="K188" i="13"/>
  <c r="S188" i="13"/>
  <c r="AA188" i="13"/>
  <c r="AI188" i="13"/>
  <c r="AQ188" i="13"/>
  <c r="AY188" i="13"/>
  <c r="BG188" i="13"/>
  <c r="E189" i="13"/>
  <c r="M189" i="13"/>
  <c r="U189" i="13"/>
  <c r="AC189" i="13"/>
  <c r="AK189" i="13"/>
  <c r="AS189" i="13"/>
  <c r="BA189" i="13"/>
  <c r="BI189" i="13"/>
  <c r="G190" i="13"/>
  <c r="O190" i="13"/>
  <c r="W190" i="13"/>
  <c r="AE190" i="13"/>
  <c r="AM190" i="13"/>
  <c r="AU190" i="13"/>
  <c r="BC190" i="13"/>
  <c r="BK190" i="13"/>
  <c r="I191" i="13"/>
  <c r="Q191" i="13"/>
  <c r="Y191" i="13"/>
  <c r="AG191" i="13"/>
  <c r="AO191" i="13"/>
  <c r="AW191" i="13"/>
  <c r="BE191" i="13"/>
  <c r="C192" i="13"/>
  <c r="K192" i="13"/>
  <c r="S192" i="13"/>
  <c r="AA192" i="13"/>
  <c r="AI192" i="13"/>
  <c r="AQ192" i="13"/>
  <c r="AY192" i="13"/>
  <c r="BG192" i="13"/>
  <c r="E193" i="13"/>
  <c r="M193" i="13"/>
  <c r="U193" i="13"/>
  <c r="AC193" i="13"/>
  <c r="AK193" i="13"/>
  <c r="AS193" i="13"/>
  <c r="BA193" i="13"/>
  <c r="BI193" i="13"/>
  <c r="G194" i="13"/>
  <c r="O194" i="13"/>
  <c r="W194" i="13"/>
  <c r="AE194" i="13"/>
  <c r="AM194" i="13"/>
  <c r="AU194" i="13"/>
  <c r="BC194" i="13"/>
  <c r="BK194" i="13"/>
  <c r="I195" i="13"/>
  <c r="Q195" i="13"/>
  <c r="Y195" i="13"/>
  <c r="AG195" i="13"/>
  <c r="AO195" i="13"/>
  <c r="AW195" i="13"/>
  <c r="BE195" i="13"/>
  <c r="C196" i="13"/>
  <c r="K196" i="13"/>
  <c r="S196" i="13"/>
  <c r="AA196" i="13"/>
  <c r="AI196" i="13"/>
  <c r="AQ196" i="13"/>
  <c r="AY196" i="13"/>
  <c r="BG196" i="13"/>
  <c r="E197" i="13"/>
  <c r="M197" i="13"/>
  <c r="U197" i="13"/>
  <c r="AC197" i="13"/>
  <c r="AK197" i="13"/>
  <c r="AS197" i="13"/>
  <c r="BA197" i="13"/>
  <c r="BI197" i="13"/>
  <c r="G198" i="13"/>
  <c r="O198" i="13"/>
  <c r="W198" i="13"/>
  <c r="AE198" i="13"/>
  <c r="AM198" i="13"/>
  <c r="AU198" i="13"/>
  <c r="BC198" i="13"/>
  <c r="BK198" i="13"/>
  <c r="I199" i="13"/>
  <c r="Q199" i="13"/>
  <c r="Y199" i="13"/>
  <c r="AG199" i="13"/>
  <c r="AO199" i="13"/>
  <c r="AW199" i="13"/>
  <c r="BE199" i="13"/>
  <c r="C200" i="13"/>
  <c r="K200" i="13"/>
  <c r="S200" i="13"/>
  <c r="AA200" i="13"/>
  <c r="AI200" i="13"/>
  <c r="AQ200" i="13"/>
  <c r="AY200" i="13"/>
  <c r="BG200" i="13"/>
  <c r="E201" i="13"/>
  <c r="M201" i="13"/>
  <c r="U201" i="13"/>
  <c r="AC201" i="13"/>
  <c r="AK201" i="13"/>
  <c r="AS201" i="13"/>
  <c r="BA201" i="13"/>
  <c r="BI201" i="13"/>
  <c r="G202" i="13"/>
  <c r="O202" i="13"/>
  <c r="W202" i="13"/>
  <c r="AE202" i="13"/>
  <c r="AM202" i="13"/>
  <c r="AU202" i="13"/>
  <c r="BC202" i="13"/>
  <c r="BK202" i="13"/>
  <c r="I203" i="13"/>
  <c r="Q203" i="13"/>
  <c r="Y203" i="13"/>
  <c r="AG203" i="13"/>
  <c r="AO203" i="13"/>
  <c r="AW203" i="13"/>
  <c r="BE203" i="13"/>
  <c r="C204" i="13"/>
  <c r="K204" i="13"/>
  <c r="S204" i="13"/>
  <c r="AA204" i="13"/>
  <c r="AI204" i="13"/>
  <c r="AQ204" i="13"/>
  <c r="AY204" i="13"/>
  <c r="BG204" i="13"/>
  <c r="E205" i="13"/>
  <c r="M205" i="13"/>
  <c r="U205" i="13"/>
  <c r="AC205" i="13"/>
  <c r="AK205" i="13"/>
  <c r="AS205" i="13"/>
  <c r="BA205" i="13"/>
  <c r="BI205" i="13"/>
  <c r="G206" i="13"/>
  <c r="O206" i="13"/>
  <c r="W206" i="13"/>
  <c r="AE206" i="13"/>
  <c r="AM206" i="13"/>
  <c r="AU206" i="13"/>
  <c r="BC206" i="13"/>
  <c r="BK206" i="13"/>
  <c r="I207" i="13"/>
  <c r="Q207" i="13"/>
  <c r="Y207" i="13"/>
  <c r="AG207" i="13"/>
  <c r="AO207" i="13"/>
  <c r="AW207" i="13"/>
  <c r="BE207" i="13"/>
  <c r="C208" i="13"/>
  <c r="K208" i="13"/>
  <c r="S208" i="13"/>
  <c r="AA208" i="13"/>
  <c r="AI208" i="13"/>
  <c r="AQ208" i="13"/>
  <c r="AY208" i="13"/>
  <c r="BG208" i="13"/>
  <c r="E209" i="13"/>
  <c r="M209" i="13"/>
  <c r="U209" i="13"/>
  <c r="AC209" i="13"/>
  <c r="AK209" i="13"/>
  <c r="AS209" i="13"/>
  <c r="BA209" i="13"/>
  <c r="BI209" i="13"/>
  <c r="G210" i="13"/>
  <c r="O210" i="13"/>
  <c r="W210" i="13"/>
  <c r="AE210" i="13"/>
  <c r="AM210" i="13"/>
  <c r="AU210" i="13"/>
  <c r="BC210" i="13"/>
  <c r="BK210" i="13"/>
  <c r="I211" i="13"/>
  <c r="Q211" i="13"/>
  <c r="Y211" i="13"/>
  <c r="AG211" i="13"/>
  <c r="AO211" i="13"/>
  <c r="AW211" i="13"/>
  <c r="BE211" i="13"/>
  <c r="C212" i="13"/>
  <c r="K212" i="13"/>
  <c r="S212" i="13"/>
  <c r="AA212" i="13"/>
  <c r="AI212" i="13"/>
  <c r="AQ212" i="13"/>
  <c r="AY212" i="13"/>
  <c r="BG212" i="13"/>
  <c r="E213" i="13"/>
  <c r="M213" i="13"/>
  <c r="U213" i="13"/>
  <c r="AC213" i="13"/>
  <c r="AK213" i="13"/>
  <c r="AS213" i="13"/>
  <c r="BA213" i="13"/>
  <c r="BI213" i="13"/>
  <c r="G214" i="13"/>
  <c r="O214" i="13"/>
  <c r="W214" i="13"/>
  <c r="AE214" i="13"/>
  <c r="AM214" i="13"/>
  <c r="AU214" i="13"/>
  <c r="BC214" i="13"/>
  <c r="BK214" i="13"/>
  <c r="I215" i="13"/>
  <c r="Q215" i="13"/>
  <c r="Y215" i="13"/>
  <c r="AG215" i="13"/>
  <c r="AO215" i="13"/>
  <c r="AW215" i="13"/>
  <c r="BE215" i="13"/>
  <c r="C216" i="13"/>
  <c r="K216" i="13"/>
  <c r="S216" i="13"/>
  <c r="AA216" i="13"/>
  <c r="AI216" i="13"/>
  <c r="AQ216" i="13"/>
  <c r="AY216" i="13"/>
  <c r="BG216" i="13"/>
  <c r="E217" i="13"/>
  <c r="M217" i="13"/>
  <c r="U217" i="13"/>
  <c r="AC217" i="13"/>
  <c r="AK217" i="13"/>
  <c r="AS217" i="13"/>
  <c r="BA217" i="13"/>
  <c r="BI217" i="13"/>
  <c r="G218" i="13"/>
  <c r="O218" i="13"/>
  <c r="W218" i="13"/>
  <c r="AE218" i="13"/>
  <c r="AM218" i="13"/>
  <c r="AU218" i="13"/>
  <c r="BC218" i="13"/>
  <c r="BK218" i="13"/>
  <c r="AT157" i="13"/>
  <c r="AM158" i="13"/>
  <c r="AN159" i="13"/>
  <c r="AK160" i="13"/>
  <c r="AS161" i="13"/>
  <c r="AL162" i="13"/>
  <c r="Y163" i="13"/>
  <c r="S164" i="13"/>
  <c r="I165" i="13"/>
  <c r="I166" i="13"/>
  <c r="BK166" i="13"/>
  <c r="AW167" i="13"/>
  <c r="AN168" i="13"/>
  <c r="T169" i="13"/>
  <c r="L170" i="13"/>
  <c r="BG170" i="13"/>
  <c r="AN171" i="13"/>
  <c r="Y172" i="13"/>
  <c r="G173" i="13"/>
  <c r="BH173" i="13"/>
  <c r="AT174" i="13"/>
  <c r="Z175" i="13"/>
  <c r="K176" i="13"/>
  <c r="BD176" i="13"/>
  <c r="AS177" i="13"/>
  <c r="P178" i="13"/>
  <c r="AQ178" i="13"/>
  <c r="J179" i="13"/>
  <c r="AL179" i="13"/>
  <c r="I180" i="13"/>
  <c r="AM180" i="13"/>
  <c r="C181" i="13"/>
  <c r="AG181" i="13"/>
  <c r="BH181" i="13"/>
  <c r="AE182" i="13"/>
  <c r="BI182" i="13"/>
  <c r="Y183" i="13"/>
  <c r="BC183" i="13"/>
  <c r="T184" i="13"/>
  <c r="BA184" i="13"/>
  <c r="U185" i="13"/>
  <c r="AU185" i="13"/>
  <c r="L186" i="13"/>
  <c r="AJ186" i="13"/>
  <c r="C187" i="13"/>
  <c r="Z187" i="13"/>
  <c r="AK187" i="13"/>
  <c r="AY187" i="13"/>
  <c r="BK187" i="13"/>
  <c r="N188" i="13"/>
  <c r="AB188" i="13"/>
  <c r="AM188" i="13"/>
  <c r="BA188" i="13"/>
  <c r="C189" i="13"/>
  <c r="P189" i="13"/>
  <c r="AD189" i="13"/>
  <c r="AO189" i="13"/>
  <c r="BC189" i="13"/>
  <c r="E190" i="13"/>
  <c r="R190" i="13"/>
  <c r="AF190" i="13"/>
  <c r="AQ190" i="13"/>
  <c r="BE190" i="13"/>
  <c r="G191" i="13"/>
  <c r="T191" i="13"/>
  <c r="AH191" i="13"/>
  <c r="AS191" i="13"/>
  <c r="BG191" i="13"/>
  <c r="I192" i="13"/>
  <c r="V192" i="13"/>
  <c r="AJ192" i="13"/>
  <c r="AU192" i="13"/>
  <c r="BI192" i="13"/>
  <c r="K193" i="13"/>
  <c r="X193" i="13"/>
  <c r="AL193" i="13"/>
  <c r="AW193" i="13"/>
  <c r="BK193" i="13"/>
  <c r="M194" i="13"/>
  <c r="Z194" i="13"/>
  <c r="AN194" i="13"/>
  <c r="AY194" i="13"/>
  <c r="C195" i="13"/>
  <c r="O195" i="13"/>
  <c r="AB195" i="13"/>
  <c r="AP195" i="13"/>
  <c r="BA195" i="13"/>
  <c r="E196" i="13"/>
  <c r="Q196" i="13"/>
  <c r="AD196" i="13"/>
  <c r="AR196" i="13"/>
  <c r="BC196" i="13"/>
  <c r="G197" i="13"/>
  <c r="S197" i="13"/>
  <c r="AF197" i="13"/>
  <c r="AT197" i="13"/>
  <c r="BE197" i="13"/>
  <c r="I198" i="13"/>
  <c r="U198" i="13"/>
  <c r="AH198" i="13"/>
  <c r="AV198" i="13"/>
  <c r="BG198" i="13"/>
  <c r="K199" i="13"/>
  <c r="W199" i="13"/>
  <c r="AJ199" i="13"/>
  <c r="AX199" i="13"/>
  <c r="BI199" i="13"/>
  <c r="M200" i="13"/>
  <c r="Y200" i="13"/>
  <c r="AL200" i="13"/>
  <c r="AZ200" i="13"/>
  <c r="BK200" i="13"/>
  <c r="O201" i="13"/>
  <c r="AA201" i="13"/>
  <c r="AN201" i="13"/>
  <c r="BB201" i="13"/>
  <c r="C202" i="13"/>
  <c r="Q202" i="13"/>
  <c r="AC202" i="13"/>
  <c r="AP202" i="13"/>
  <c r="BD202" i="13"/>
  <c r="E203" i="13"/>
  <c r="S203" i="13"/>
  <c r="AE203" i="13"/>
  <c r="AR203" i="13"/>
  <c r="BF203" i="13"/>
  <c r="G204" i="13"/>
  <c r="U204" i="13"/>
  <c r="AG204" i="13"/>
  <c r="AT204" i="13"/>
  <c r="BH204" i="13"/>
  <c r="I205" i="13"/>
  <c r="W205" i="13"/>
  <c r="AI205" i="13"/>
  <c r="AV205" i="13"/>
  <c r="BJ205" i="13"/>
  <c r="K206" i="13"/>
  <c r="Y206" i="13"/>
  <c r="AK206" i="13"/>
  <c r="AX206" i="13"/>
  <c r="BL206" i="13"/>
  <c r="M207" i="13"/>
  <c r="AA207" i="13"/>
  <c r="AM207" i="13"/>
  <c r="AZ207" i="13"/>
  <c r="D208" i="13"/>
  <c r="O208" i="13"/>
  <c r="AC208" i="13"/>
  <c r="AO208" i="13"/>
  <c r="BB208" i="13"/>
  <c r="F209" i="13"/>
  <c r="Q209" i="13"/>
  <c r="AE209" i="13"/>
  <c r="AQ209" i="13"/>
  <c r="BD209" i="13"/>
  <c r="H210" i="13"/>
  <c r="S210" i="13"/>
  <c r="AG210" i="13"/>
  <c r="AS210" i="13"/>
  <c r="BF210" i="13"/>
  <c r="J211" i="13"/>
  <c r="U211" i="13"/>
  <c r="AI211" i="13"/>
  <c r="AU211" i="13"/>
  <c r="BH211" i="13"/>
  <c r="L212" i="13"/>
  <c r="W212" i="13"/>
  <c r="AK212" i="13"/>
  <c r="AW212" i="13"/>
  <c r="BJ212" i="13"/>
  <c r="N213" i="13"/>
  <c r="Y213" i="13"/>
  <c r="AM213" i="13"/>
  <c r="AY213" i="13"/>
  <c r="BL213" i="13"/>
  <c r="P214" i="13"/>
  <c r="AA214" i="13"/>
  <c r="AO214" i="13"/>
  <c r="BA214" i="13"/>
  <c r="D215" i="13"/>
  <c r="R215" i="13"/>
  <c r="AC215" i="13"/>
  <c r="AQ215" i="13"/>
  <c r="BC215" i="13"/>
  <c r="F216" i="13"/>
  <c r="T216" i="13"/>
  <c r="AE216" i="13"/>
  <c r="AS216" i="13"/>
  <c r="BE216" i="13"/>
  <c r="H217" i="13"/>
  <c r="V217" i="13"/>
  <c r="AG217" i="13"/>
  <c r="AU217" i="13"/>
  <c r="BG217" i="13"/>
  <c r="J218" i="13"/>
  <c r="X218" i="13"/>
  <c r="AI218" i="13"/>
  <c r="AW218" i="13"/>
  <c r="BI218" i="13"/>
  <c r="AU157" i="13"/>
  <c r="AT158" i="13"/>
  <c r="AY159" i="13"/>
  <c r="BD160" i="13"/>
  <c r="AU161" i="13"/>
  <c r="AM162" i="13"/>
  <c r="AD163" i="13"/>
  <c r="AE164" i="13"/>
  <c r="W165" i="13"/>
  <c r="K166" i="13"/>
  <c r="E167" i="13"/>
  <c r="BC167" i="13"/>
  <c r="AW168" i="13"/>
  <c r="AH169" i="13"/>
  <c r="M170" i="13"/>
  <c r="BJ170" i="13"/>
  <c r="AP171" i="13"/>
  <c r="AH172" i="13"/>
  <c r="S173" i="13"/>
  <c r="BJ173" i="13"/>
  <c r="AU174" i="13"/>
  <c r="AD175" i="13"/>
  <c r="T176" i="13"/>
  <c r="F177" i="13"/>
  <c r="AW177" i="13"/>
  <c r="Q178" i="13"/>
  <c r="AS178" i="13"/>
  <c r="P179" i="13"/>
  <c r="AT179" i="13"/>
  <c r="J180" i="13"/>
  <c r="AN180" i="13"/>
  <c r="E181" i="13"/>
  <c r="AL181" i="13"/>
  <c r="F182" i="13"/>
  <c r="AF182" i="13"/>
  <c r="BJ182" i="13"/>
  <c r="AA183" i="13"/>
  <c r="BI183" i="13"/>
  <c r="AB184" i="13"/>
  <c r="BC184" i="13"/>
  <c r="V185" i="13"/>
  <c r="AX185" i="13"/>
  <c r="Q186" i="13"/>
  <c r="AQ186" i="13"/>
  <c r="D187" i="13"/>
  <c r="AA187" i="13"/>
  <c r="AM187" i="13"/>
  <c r="AZ187" i="13"/>
  <c r="D188" i="13"/>
  <c r="O188" i="13"/>
  <c r="AC188" i="13"/>
  <c r="AO188" i="13"/>
  <c r="BB188" i="13"/>
  <c r="F189" i="13"/>
  <c r="Q189" i="13"/>
  <c r="AE189" i="13"/>
  <c r="AQ189" i="13"/>
  <c r="BD189" i="13"/>
  <c r="H190" i="13"/>
  <c r="S190" i="13"/>
  <c r="AG190" i="13"/>
  <c r="AS190" i="13"/>
  <c r="BF190" i="13"/>
  <c r="J191" i="13"/>
  <c r="U191" i="13"/>
  <c r="AI191" i="13"/>
  <c r="AU191" i="13"/>
  <c r="BH191" i="13"/>
  <c r="L192" i="13"/>
  <c r="W192" i="13"/>
  <c r="AK192" i="13"/>
  <c r="AW192" i="13"/>
  <c r="BJ192" i="13"/>
  <c r="N193" i="13"/>
  <c r="Y193" i="13"/>
  <c r="AM193" i="13"/>
  <c r="AY193" i="13"/>
  <c r="BL193" i="13"/>
  <c r="P194" i="13"/>
  <c r="AA194" i="13"/>
  <c r="AO194" i="13"/>
  <c r="BA194" i="13"/>
  <c r="D195" i="13"/>
  <c r="R195" i="13"/>
  <c r="AC195" i="13"/>
  <c r="AQ195" i="13"/>
  <c r="BC195" i="13"/>
  <c r="F196" i="13"/>
  <c r="T196" i="13"/>
  <c r="AE196" i="13"/>
  <c r="AS196" i="13"/>
  <c r="BE196" i="13"/>
  <c r="H197" i="13"/>
  <c r="V197" i="13"/>
  <c r="AG197" i="13"/>
  <c r="AU197" i="13"/>
  <c r="BG197" i="13"/>
  <c r="J198" i="13"/>
  <c r="X198" i="13"/>
  <c r="AI198" i="13"/>
  <c r="AW198" i="13"/>
  <c r="BI198" i="13"/>
  <c r="L199" i="13"/>
  <c r="Z199" i="13"/>
  <c r="AK199" i="13"/>
  <c r="AY199" i="13"/>
  <c r="BK199" i="13"/>
  <c r="N200" i="13"/>
  <c r="AB200" i="13"/>
  <c r="AM200" i="13"/>
  <c r="BA200" i="13"/>
  <c r="C201" i="13"/>
  <c r="P201" i="13"/>
  <c r="AD201" i="13"/>
  <c r="AO201" i="13"/>
  <c r="BC201" i="13"/>
  <c r="E202" i="13"/>
  <c r="R202" i="13"/>
  <c r="AF202" i="13"/>
  <c r="AQ202" i="13"/>
  <c r="BE202" i="13"/>
  <c r="G203" i="13"/>
  <c r="T203" i="13"/>
  <c r="AH203" i="13"/>
  <c r="AS203" i="13"/>
  <c r="BG203" i="13"/>
  <c r="I204" i="13"/>
  <c r="V204" i="13"/>
  <c r="AJ204" i="13"/>
  <c r="AU204" i="13"/>
  <c r="BI204" i="13"/>
  <c r="K205" i="13"/>
  <c r="X205" i="13"/>
  <c r="AL205" i="13"/>
  <c r="AW205" i="13"/>
  <c r="BK205" i="13"/>
  <c r="M206" i="13"/>
  <c r="Z206" i="13"/>
  <c r="AN206" i="13"/>
  <c r="AY206" i="13"/>
  <c r="C207" i="13"/>
  <c r="O207" i="13"/>
  <c r="AB207" i="13"/>
  <c r="AP207" i="13"/>
  <c r="BA207" i="13"/>
  <c r="E208" i="13"/>
  <c r="Q208" i="13"/>
  <c r="AD208" i="13"/>
  <c r="AR208" i="13"/>
  <c r="BC208" i="13"/>
  <c r="G209" i="13"/>
  <c r="S209" i="13"/>
  <c r="AF209" i="13"/>
  <c r="AT209" i="13"/>
  <c r="BE209" i="13"/>
  <c r="I210" i="13"/>
  <c r="U210" i="13"/>
  <c r="AH210" i="13"/>
  <c r="AV210" i="13"/>
  <c r="BG210" i="13"/>
  <c r="K211" i="13"/>
  <c r="W211" i="13"/>
  <c r="AJ211" i="13"/>
  <c r="AX211" i="13"/>
  <c r="BI211" i="13"/>
  <c r="M212" i="13"/>
  <c r="Y212" i="13"/>
  <c r="AL212" i="13"/>
  <c r="AZ212" i="13"/>
  <c r="BK212" i="13"/>
  <c r="O213" i="13"/>
  <c r="AA213" i="13"/>
  <c r="AN213" i="13"/>
  <c r="BB213" i="13"/>
  <c r="C214" i="13"/>
  <c r="Q214" i="13"/>
  <c r="AC214" i="13"/>
  <c r="AP214" i="13"/>
  <c r="BD214" i="13"/>
  <c r="E215" i="13"/>
  <c r="S215" i="13"/>
  <c r="AE215" i="13"/>
  <c r="AR215" i="13"/>
  <c r="BF215" i="13"/>
  <c r="G216" i="13"/>
  <c r="U216" i="13"/>
  <c r="AG216" i="13"/>
  <c r="AT216" i="13"/>
  <c r="BH216" i="13"/>
  <c r="I217" i="13"/>
  <c r="W217" i="13"/>
  <c r="AI217" i="13"/>
  <c r="AV217" i="13"/>
  <c r="BJ217" i="13"/>
  <c r="K218" i="13"/>
  <c r="Y218" i="13"/>
  <c r="AK218" i="13"/>
  <c r="AX218" i="13"/>
  <c r="BL218" i="13"/>
  <c r="BI157" i="13"/>
  <c r="BK158" i="13"/>
  <c r="BE159" i="13"/>
  <c r="BF160" i="13"/>
  <c r="AZ161" i="13"/>
  <c r="AY162" i="13"/>
  <c r="AT163" i="13"/>
  <c r="AF164" i="13"/>
  <c r="Y165" i="13"/>
  <c r="N166" i="13"/>
  <c r="O167" i="13"/>
  <c r="H168" i="13"/>
  <c r="AX168" i="13"/>
  <c r="AJ169" i="13"/>
  <c r="Q170" i="13"/>
  <c r="I171" i="13"/>
  <c r="BD171" i="13"/>
  <c r="AI172" i="13"/>
  <c r="V173" i="13"/>
  <c r="C174" i="13"/>
  <c r="BD174" i="13"/>
  <c r="AO175" i="13"/>
  <c r="W176" i="13"/>
  <c r="G177" i="13"/>
  <c r="AY177" i="13"/>
  <c r="W178" i="13"/>
  <c r="BA178" i="13"/>
  <c r="Q179" i="13"/>
  <c r="AU179" i="13"/>
  <c r="L180" i="13"/>
  <c r="AS180" i="13"/>
  <c r="M181" i="13"/>
  <c r="AM181" i="13"/>
  <c r="G182" i="13"/>
  <c r="AI182" i="13"/>
  <c r="F183" i="13"/>
  <c r="AI183" i="13"/>
  <c r="BJ183" i="13"/>
  <c r="AC184" i="13"/>
  <c r="BE184" i="13"/>
  <c r="AB185" i="13"/>
  <c r="BE185" i="13"/>
  <c r="R186" i="13"/>
  <c r="AR186" i="13"/>
  <c r="F187" i="13"/>
  <c r="AB187" i="13"/>
  <c r="AP187" i="13"/>
  <c r="BA187" i="13"/>
  <c r="E188" i="13"/>
  <c r="Q188" i="13"/>
  <c r="AD188" i="13"/>
  <c r="AR188" i="13"/>
  <c r="BC188" i="13"/>
  <c r="G189" i="13"/>
  <c r="S189" i="13"/>
  <c r="AF189" i="13"/>
  <c r="AT189" i="13"/>
  <c r="BE189" i="13"/>
  <c r="I190" i="13"/>
  <c r="U190" i="13"/>
  <c r="AH190" i="13"/>
  <c r="AV190" i="13"/>
  <c r="BG190" i="13"/>
  <c r="K191" i="13"/>
  <c r="W191" i="13"/>
  <c r="AJ191" i="13"/>
  <c r="AX191" i="13"/>
  <c r="BI191" i="13"/>
  <c r="M192" i="13"/>
  <c r="Y192" i="13"/>
  <c r="AL192" i="13"/>
  <c r="AZ192" i="13"/>
  <c r="BK192" i="13"/>
  <c r="O193" i="13"/>
  <c r="AA193" i="13"/>
  <c r="AN193" i="13"/>
  <c r="BB193" i="13"/>
  <c r="C194" i="13"/>
  <c r="Q194" i="13"/>
  <c r="AC194" i="13"/>
  <c r="AP194" i="13"/>
  <c r="BD194" i="13"/>
  <c r="E195" i="13"/>
  <c r="S195" i="13"/>
  <c r="AE195" i="13"/>
  <c r="AR195" i="13"/>
  <c r="BF195" i="13"/>
  <c r="G196" i="13"/>
  <c r="U196" i="13"/>
  <c r="AG196" i="13"/>
  <c r="AT196" i="13"/>
  <c r="BH196" i="13"/>
  <c r="I197" i="13"/>
  <c r="W197" i="13"/>
  <c r="AI197" i="13"/>
  <c r="AV197" i="13"/>
  <c r="BJ197" i="13"/>
  <c r="K198" i="13"/>
  <c r="Y198" i="13"/>
  <c r="AK198" i="13"/>
  <c r="AX198" i="13"/>
  <c r="BL198" i="13"/>
  <c r="M199" i="13"/>
  <c r="AA199" i="13"/>
  <c r="AM199" i="13"/>
  <c r="AZ199" i="13"/>
  <c r="D200" i="13"/>
  <c r="O200" i="13"/>
  <c r="AC200" i="13"/>
  <c r="AO200" i="13"/>
  <c r="BB200" i="13"/>
  <c r="F201" i="13"/>
  <c r="Q201" i="13"/>
  <c r="AE201" i="13"/>
  <c r="AQ201" i="13"/>
  <c r="BD201" i="13"/>
  <c r="H202" i="13"/>
  <c r="S202" i="13"/>
  <c r="AG202" i="13"/>
  <c r="AS202" i="13"/>
  <c r="BF202" i="13"/>
  <c r="J203" i="13"/>
  <c r="U203" i="13"/>
  <c r="AI203" i="13"/>
  <c r="AU203" i="13"/>
  <c r="BH203" i="13"/>
  <c r="L204" i="13"/>
  <c r="W204" i="13"/>
  <c r="AK204" i="13"/>
  <c r="AW204" i="13"/>
  <c r="BJ204" i="13"/>
  <c r="N205" i="13"/>
  <c r="Y205" i="13"/>
  <c r="AM205" i="13"/>
  <c r="AY205" i="13"/>
  <c r="BL205" i="13"/>
  <c r="P206" i="13"/>
  <c r="AA206" i="13"/>
  <c r="AO206" i="13"/>
  <c r="BA206" i="13"/>
  <c r="D207" i="13"/>
  <c r="R207" i="13"/>
  <c r="AC207" i="13"/>
  <c r="AQ207" i="13"/>
  <c r="BC207" i="13"/>
  <c r="F208" i="13"/>
  <c r="T208" i="13"/>
  <c r="AE208" i="13"/>
  <c r="AS208" i="13"/>
  <c r="BE208" i="13"/>
  <c r="H209" i="13"/>
  <c r="V209" i="13"/>
  <c r="AG209" i="13"/>
  <c r="AU209" i="13"/>
  <c r="BG209" i="13"/>
  <c r="J210" i="13"/>
  <c r="X210" i="13"/>
  <c r="AI210" i="13"/>
  <c r="AW210" i="13"/>
  <c r="BI210" i="13"/>
  <c r="L211" i="13"/>
  <c r="Z211" i="13"/>
  <c r="AK211" i="13"/>
  <c r="AY211" i="13"/>
  <c r="BK211" i="13"/>
  <c r="N212" i="13"/>
  <c r="AB212" i="13"/>
  <c r="AM212" i="13"/>
  <c r="BA212" i="13"/>
  <c r="C213" i="13"/>
  <c r="P213" i="13"/>
  <c r="AD213" i="13"/>
  <c r="AO213" i="13"/>
  <c r="BC213" i="13"/>
  <c r="E214" i="13"/>
  <c r="R214" i="13"/>
  <c r="AF214" i="13"/>
  <c r="AQ214" i="13"/>
  <c r="BE214" i="13"/>
  <c r="G215" i="13"/>
  <c r="T215" i="13"/>
  <c r="AH215" i="13"/>
  <c r="AS215" i="13"/>
  <c r="BG215" i="13"/>
  <c r="I216" i="13"/>
  <c r="V216" i="13"/>
  <c r="AJ216" i="13"/>
  <c r="AU216" i="13"/>
  <c r="BI216" i="13"/>
  <c r="K217" i="13"/>
  <c r="X217" i="13"/>
  <c r="AL217" i="13"/>
  <c r="AW217" i="13"/>
  <c r="BK217" i="13"/>
  <c r="M218" i="13"/>
  <c r="Z218" i="13"/>
  <c r="AN218" i="13"/>
  <c r="AY218" i="13"/>
  <c r="V157" i="13"/>
  <c r="BL158" i="13"/>
  <c r="AF160" i="13"/>
  <c r="F162" i="13"/>
  <c r="X163" i="13"/>
  <c r="BA164" i="13"/>
  <c r="AD166" i="13"/>
  <c r="AL167" i="13"/>
  <c r="E169" i="13"/>
  <c r="C170" i="13"/>
  <c r="AA171" i="13"/>
  <c r="AN172" i="13"/>
  <c r="AX173" i="13"/>
  <c r="BJ174" i="13"/>
  <c r="J176" i="13"/>
  <c r="V177" i="13"/>
  <c r="X178" i="13"/>
  <c r="BK178" i="13"/>
  <c r="BB179" i="13"/>
  <c r="AE180" i="13"/>
  <c r="U181" i="13"/>
  <c r="M182" i="13"/>
  <c r="AY182" i="13"/>
  <c r="AP183" i="13"/>
  <c r="R184" i="13"/>
  <c r="J185" i="13"/>
  <c r="BF185" i="13"/>
  <c r="AG186" i="13"/>
  <c r="N187" i="13"/>
  <c r="AJ187" i="13"/>
  <c r="BG187" i="13"/>
  <c r="T188" i="13"/>
  <c r="AK188" i="13"/>
  <c r="BH188" i="13"/>
  <c r="O189" i="13"/>
  <c r="AL189" i="13"/>
  <c r="BG189" i="13"/>
  <c r="P190" i="13"/>
  <c r="AK190" i="13"/>
  <c r="BD190" i="13"/>
  <c r="O191" i="13"/>
  <c r="AK191" i="13"/>
  <c r="BC191" i="13"/>
  <c r="O192" i="13"/>
  <c r="AG192" i="13"/>
  <c r="BC192" i="13"/>
  <c r="P193" i="13"/>
  <c r="AG193" i="13"/>
  <c r="BD193" i="13"/>
  <c r="K194" i="13"/>
  <c r="AH194" i="13"/>
  <c r="BE194" i="13"/>
  <c r="L195" i="13"/>
  <c r="AI195" i="13"/>
  <c r="AZ195" i="13"/>
  <c r="M196" i="13"/>
  <c r="AJ196" i="13"/>
  <c r="BA196" i="13"/>
  <c r="N197" i="13"/>
  <c r="AE197" i="13"/>
  <c r="BB197" i="13"/>
  <c r="M198" i="13"/>
  <c r="AF198" i="13"/>
  <c r="BA198" i="13"/>
  <c r="J199" i="13"/>
  <c r="AE199" i="13"/>
  <c r="BA199" i="13"/>
  <c r="I200" i="13"/>
  <c r="AE200" i="13"/>
  <c r="AW200" i="13"/>
  <c r="I201" i="13"/>
  <c r="AF201" i="13"/>
  <c r="AW201" i="13"/>
  <c r="J202" i="13"/>
  <c r="AA202" i="13"/>
  <c r="AX202" i="13"/>
  <c r="K203" i="13"/>
  <c r="AB203" i="13"/>
  <c r="AY203" i="13"/>
  <c r="F204" i="13"/>
  <c r="AC204" i="13"/>
  <c r="AZ204" i="13"/>
  <c r="G205" i="13"/>
  <c r="AD205" i="13"/>
  <c r="AU205" i="13"/>
  <c r="H206" i="13"/>
  <c r="AC206" i="13"/>
  <c r="AV206" i="13"/>
  <c r="G207" i="13"/>
  <c r="Z207" i="13"/>
  <c r="AU207" i="13"/>
  <c r="G208" i="13"/>
  <c r="Y208" i="13"/>
  <c r="AU208" i="13"/>
  <c r="C209" i="13"/>
  <c r="Y209" i="13"/>
  <c r="AV209" i="13"/>
  <c r="C210" i="13"/>
  <c r="Z210" i="13"/>
  <c r="AQ210" i="13"/>
  <c r="D211" i="13"/>
  <c r="AA211" i="13"/>
  <c r="AR211" i="13"/>
  <c r="E212" i="13"/>
  <c r="V212" i="13"/>
  <c r="AS212" i="13"/>
  <c r="F213" i="13"/>
  <c r="W213" i="13"/>
  <c r="AT213" i="13"/>
  <c r="BK213" i="13"/>
  <c r="X214" i="13"/>
  <c r="AS214" i="13"/>
  <c r="BL214" i="13"/>
  <c r="W215" i="13"/>
  <c r="AP215" i="13"/>
  <c r="BK215" i="13"/>
  <c r="W216" i="13"/>
  <c r="AO216" i="13"/>
  <c r="BK216" i="13"/>
  <c r="S217" i="13"/>
  <c r="AO217" i="13"/>
  <c r="BL217" i="13"/>
  <c r="S218" i="13"/>
  <c r="AP218" i="13"/>
  <c r="BG218" i="13"/>
  <c r="X157" i="13"/>
  <c r="N159" i="13"/>
  <c r="AG160" i="13"/>
  <c r="Q162" i="13"/>
  <c r="AU163" i="13"/>
  <c r="BL164" i="13"/>
  <c r="AE166" i="13"/>
  <c r="AV167" i="13"/>
  <c r="F169" i="13"/>
  <c r="AD170" i="13"/>
  <c r="AC171" i="13"/>
  <c r="AZ172" i="13"/>
  <c r="AY173" i="13"/>
  <c r="M175" i="13"/>
  <c r="Y176" i="13"/>
  <c r="AI177" i="13"/>
  <c r="AA178" i="13"/>
  <c r="I179" i="13"/>
  <c r="BD179" i="13"/>
  <c r="AU180" i="13"/>
  <c r="W181" i="13"/>
  <c r="N182" i="13"/>
  <c r="BA182" i="13"/>
  <c r="AQ183" i="13"/>
  <c r="AI184" i="13"/>
  <c r="K185" i="13"/>
  <c r="BK185" i="13"/>
  <c r="AH186" i="13"/>
  <c r="S187" i="13"/>
  <c r="AQ187" i="13"/>
  <c r="BH187" i="13"/>
  <c r="U188" i="13"/>
  <c r="AL188" i="13"/>
  <c r="BI188" i="13"/>
  <c r="V189" i="13"/>
  <c r="AM189" i="13"/>
  <c r="BJ189" i="13"/>
  <c r="Q190" i="13"/>
  <c r="AN190" i="13"/>
  <c r="BI190" i="13"/>
  <c r="R191" i="13"/>
  <c r="AM191" i="13"/>
  <c r="BF191" i="13"/>
  <c r="Q192" i="13"/>
  <c r="AM192" i="13"/>
  <c r="BE192" i="13"/>
  <c r="Q193" i="13"/>
  <c r="AI193" i="13"/>
  <c r="BE193" i="13"/>
  <c r="R194" i="13"/>
  <c r="AI194" i="13"/>
  <c r="BF194" i="13"/>
  <c r="M195" i="13"/>
  <c r="AJ195" i="13"/>
  <c r="BG195" i="13"/>
  <c r="N196" i="13"/>
  <c r="AK196" i="13"/>
  <c r="BB196" i="13"/>
  <c r="O197" i="13"/>
  <c r="AL197" i="13"/>
  <c r="BC197" i="13"/>
  <c r="P198" i="13"/>
  <c r="AG198" i="13"/>
  <c r="BD198" i="13"/>
  <c r="O199" i="13"/>
  <c r="AH199" i="13"/>
  <c r="BC199" i="13"/>
  <c r="L200" i="13"/>
  <c r="AG200" i="13"/>
  <c r="BC200" i="13"/>
  <c r="K201" i="13"/>
  <c r="AG201" i="13"/>
  <c r="AY201" i="13"/>
  <c r="K202" i="13"/>
  <c r="AH202" i="13"/>
  <c r="AY202" i="13"/>
  <c r="L203" i="13"/>
  <c r="AC203" i="13"/>
  <c r="AZ203" i="13"/>
  <c r="M204" i="13"/>
  <c r="AD204" i="13"/>
  <c r="BA204" i="13"/>
  <c r="H205" i="13"/>
  <c r="AE205" i="13"/>
  <c r="BB205" i="13"/>
  <c r="I206" i="13"/>
  <c r="AF206" i="13"/>
  <c r="AW206" i="13"/>
  <c r="J207" i="13"/>
  <c r="AE207" i="13"/>
  <c r="AX207" i="13"/>
  <c r="I208" i="13"/>
  <c r="AB208" i="13"/>
  <c r="AW208" i="13"/>
  <c r="I209" i="13"/>
  <c r="AA209" i="13"/>
  <c r="AW209" i="13"/>
  <c r="E210" i="13"/>
  <c r="AA210" i="13"/>
  <c r="AX210" i="13"/>
  <c r="E211" i="13"/>
  <c r="AB211" i="13"/>
  <c r="AS211" i="13"/>
  <c r="F212" i="13"/>
  <c r="AC212" i="13"/>
  <c r="AT212" i="13"/>
  <c r="G213" i="13"/>
  <c r="X213" i="13"/>
  <c r="AU213" i="13"/>
  <c r="H214" i="13"/>
  <c r="Y214" i="13"/>
  <c r="AV214" i="13"/>
  <c r="C215" i="13"/>
  <c r="Z215" i="13"/>
  <c r="AU215" i="13"/>
  <c r="D216" i="13"/>
  <c r="Y216" i="13"/>
  <c r="AR216" i="13"/>
  <c r="C217" i="13"/>
  <c r="Y217" i="13"/>
  <c r="AQ217" i="13"/>
  <c r="C218" i="13"/>
  <c r="U218" i="13"/>
  <c r="AQ218" i="13"/>
  <c r="AB157" i="13"/>
  <c r="O159" i="13"/>
  <c r="G161" i="13"/>
  <c r="S162" i="13"/>
  <c r="BE163" i="13"/>
  <c r="C165" i="13"/>
  <c r="AQ166" i="13"/>
  <c r="I168" i="13"/>
  <c r="O169" i="13"/>
  <c r="AE170" i="13"/>
  <c r="AL171" i="13"/>
  <c r="BA172" i="13"/>
  <c r="P174" i="13"/>
  <c r="N175" i="13"/>
  <c r="AM176" i="13"/>
  <c r="AJ177" i="13"/>
  <c r="AI178" i="13"/>
  <c r="S179" i="13"/>
  <c r="BL179" i="13"/>
  <c r="AW180" i="13"/>
  <c r="AE181" i="13"/>
  <c r="P182" i="13"/>
  <c r="G183" i="13"/>
  <c r="AT183" i="13"/>
  <c r="AJ184" i="13"/>
  <c r="M185" i="13"/>
  <c r="BL185" i="13"/>
  <c r="AW186" i="13"/>
  <c r="T187" i="13"/>
  <c r="AR187" i="13"/>
  <c r="BI187" i="13"/>
  <c r="V188" i="13"/>
  <c r="AS188" i="13"/>
  <c r="BJ188" i="13"/>
  <c r="W189" i="13"/>
  <c r="AN189" i="13"/>
  <c r="BK189" i="13"/>
  <c r="X190" i="13"/>
  <c r="AO190" i="13"/>
  <c r="BL190" i="13"/>
  <c r="S191" i="13"/>
  <c r="AP191" i="13"/>
  <c r="BK191" i="13"/>
  <c r="T192" i="13"/>
  <c r="AO192" i="13"/>
  <c r="BH192" i="13"/>
  <c r="S193" i="13"/>
  <c r="AO193" i="13"/>
  <c r="BG193" i="13"/>
  <c r="S194" i="13"/>
  <c r="AK194" i="13"/>
  <c r="BG194" i="13"/>
  <c r="T195" i="13"/>
  <c r="AK195" i="13"/>
  <c r="BH195" i="13"/>
  <c r="O196" i="13"/>
  <c r="AL196" i="13"/>
  <c r="BI196" i="13"/>
  <c r="P197" i="13"/>
  <c r="AM197" i="13"/>
  <c r="BD197" i="13"/>
  <c r="Q198" i="13"/>
  <c r="AN198" i="13"/>
  <c r="BE198" i="13"/>
  <c r="R199" i="13"/>
  <c r="AI199" i="13"/>
  <c r="BF199" i="13"/>
  <c r="Q200" i="13"/>
  <c r="AJ200" i="13"/>
  <c r="BE200" i="13"/>
  <c r="N201" i="13"/>
  <c r="AI201" i="13"/>
  <c r="BE201" i="13"/>
  <c r="M202" i="13"/>
  <c r="AI202" i="13"/>
  <c r="BA202" i="13"/>
  <c r="M203" i="13"/>
  <c r="AJ203" i="13"/>
  <c r="BA203" i="13"/>
  <c r="N204" i="13"/>
  <c r="AE204" i="13"/>
  <c r="BB204" i="13"/>
  <c r="O205" i="13"/>
  <c r="AF205" i="13"/>
  <c r="BC205" i="13"/>
  <c r="J206" i="13"/>
  <c r="AG206" i="13"/>
  <c r="BD206" i="13"/>
  <c r="K207" i="13"/>
  <c r="AH207" i="13"/>
  <c r="AY207" i="13"/>
  <c r="L208" i="13"/>
  <c r="AG208" i="13"/>
  <c r="AZ208" i="13"/>
  <c r="K209" i="13"/>
  <c r="AD209" i="13"/>
  <c r="AY209" i="13"/>
  <c r="K210" i="13"/>
  <c r="AC210" i="13"/>
  <c r="AY210" i="13"/>
  <c r="G211" i="13"/>
  <c r="AC211" i="13"/>
  <c r="AZ211" i="13"/>
  <c r="G212" i="13"/>
  <c r="AD212" i="13"/>
  <c r="AU212" i="13"/>
  <c r="H213" i="13"/>
  <c r="AE213" i="13"/>
  <c r="AV213" i="13"/>
  <c r="I214" i="13"/>
  <c r="Z214" i="13"/>
  <c r="AW214" i="13"/>
  <c r="J215" i="13"/>
  <c r="AA215" i="13"/>
  <c r="AX215" i="13"/>
  <c r="E216" i="13"/>
  <c r="AB216" i="13"/>
  <c r="AW216" i="13"/>
  <c r="F217" i="13"/>
  <c r="AA217" i="13"/>
  <c r="AT217" i="13"/>
  <c r="E218" i="13"/>
  <c r="AA218" i="13"/>
  <c r="AS218" i="13"/>
  <c r="J157" i="13"/>
  <c r="BH159" i="13"/>
  <c r="W162" i="13"/>
  <c r="AK164" i="13"/>
  <c r="AU166" i="13"/>
  <c r="BA168" i="13"/>
  <c r="AU170" i="13"/>
  <c r="BK172" i="13"/>
  <c r="AG174" i="13"/>
  <c r="AX176" i="13"/>
  <c r="H178" i="13"/>
  <c r="AH179" i="13"/>
  <c r="BE180" i="13"/>
  <c r="BE181" i="13"/>
  <c r="Q183" i="13"/>
  <c r="Q184" i="13"/>
  <c r="AM185" i="13"/>
  <c r="AX186" i="13"/>
  <c r="AH187" i="13"/>
  <c r="G188" i="13"/>
  <c r="AJ188" i="13"/>
  <c r="I189" i="13"/>
  <c r="AU189" i="13"/>
  <c r="K190" i="13"/>
  <c r="AW190" i="13"/>
  <c r="M191" i="13"/>
  <c r="AY191" i="13"/>
  <c r="U192" i="13"/>
  <c r="BA192" i="13"/>
  <c r="W193" i="13"/>
  <c r="BC193" i="13"/>
  <c r="Y194" i="13"/>
  <c r="BI194" i="13"/>
  <c r="AA195" i="13"/>
  <c r="BK195" i="13"/>
  <c r="AC196" i="13"/>
  <c r="C197" i="13"/>
  <c r="AN197" i="13"/>
  <c r="E198" i="13"/>
  <c r="AP198" i="13"/>
  <c r="G199" i="13"/>
  <c r="AR199" i="13"/>
  <c r="T200" i="13"/>
  <c r="AT200" i="13"/>
  <c r="V201" i="13"/>
  <c r="AV201" i="13"/>
  <c r="X202" i="13"/>
  <c r="BG202" i="13"/>
  <c r="Z203" i="13"/>
  <c r="BI203" i="13"/>
  <c r="AB204" i="13"/>
  <c r="BK204" i="13"/>
  <c r="AG205" i="13"/>
  <c r="C206" i="13"/>
  <c r="AI206" i="13"/>
  <c r="E207" i="13"/>
  <c r="AK207" i="13"/>
  <c r="M208" i="13"/>
  <c r="AM208" i="13"/>
  <c r="O209" i="13"/>
  <c r="AO209" i="13"/>
  <c r="Q210" i="13"/>
  <c r="BA210" i="13"/>
  <c r="S211" i="13"/>
  <c r="BC211" i="13"/>
  <c r="U212" i="13"/>
  <c r="BE212" i="13"/>
  <c r="AF213" i="13"/>
  <c r="BG213" i="13"/>
  <c r="AH214" i="13"/>
  <c r="BI214" i="13"/>
  <c r="AJ215" i="13"/>
  <c r="L216" i="13"/>
  <c r="AL216" i="13"/>
  <c r="N217" i="13"/>
  <c r="AN217" i="13"/>
  <c r="P218" i="13"/>
  <c r="AV218" i="13"/>
  <c r="BK157" i="13"/>
  <c r="N160" i="13"/>
  <c r="BB162" i="13"/>
  <c r="AY164" i="13"/>
  <c r="P167" i="13"/>
  <c r="R169" i="13"/>
  <c r="J171" i="13"/>
  <c r="D173" i="13"/>
  <c r="BE174" i="13"/>
  <c r="AY176" i="13"/>
  <c r="AJ178" i="13"/>
  <c r="AI179" i="13"/>
  <c r="BF180" i="13"/>
  <c r="BF181" i="13"/>
  <c r="R183" i="13"/>
  <c r="AM184" i="13"/>
  <c r="AO185" i="13"/>
  <c r="AZ186" i="13"/>
  <c r="AI187" i="13"/>
  <c r="I188" i="13"/>
  <c r="AT188" i="13"/>
  <c r="K189" i="13"/>
  <c r="AV189" i="13"/>
  <c r="M190" i="13"/>
  <c r="AX190" i="13"/>
  <c r="Z191" i="13"/>
  <c r="AZ191" i="13"/>
  <c r="AB192" i="13"/>
  <c r="BB192" i="13"/>
  <c r="AD193" i="13"/>
  <c r="BJ193" i="13"/>
  <c r="AF194" i="13"/>
  <c r="BL194" i="13"/>
  <c r="AH195" i="13"/>
  <c r="D196" i="13"/>
  <c r="AM196" i="13"/>
  <c r="F197" i="13"/>
  <c r="AO197" i="13"/>
  <c r="H198" i="13"/>
  <c r="AQ198" i="13"/>
  <c r="S199" i="13"/>
  <c r="AS199" i="13"/>
  <c r="U200" i="13"/>
  <c r="AU200" i="13"/>
  <c r="W201" i="13"/>
  <c r="BG201" i="13"/>
  <c r="Y202" i="13"/>
  <c r="BI202" i="13"/>
  <c r="AA203" i="13"/>
  <c r="BK203" i="13"/>
  <c r="AL204" i="13"/>
  <c r="C205" i="13"/>
  <c r="AN205" i="13"/>
  <c r="E206" i="13"/>
  <c r="AP206" i="13"/>
  <c r="L207" i="13"/>
  <c r="AR207" i="13"/>
  <c r="N208" i="13"/>
  <c r="AT208" i="13"/>
  <c r="P209" i="13"/>
  <c r="BB209" i="13"/>
  <c r="R210" i="13"/>
  <c r="BD210" i="13"/>
  <c r="T211" i="13"/>
  <c r="BF211" i="13"/>
  <c r="AE212" i="13"/>
  <c r="BH212" i="13"/>
  <c r="AG213" i="13"/>
  <c r="BJ213" i="13"/>
  <c r="AI214" i="13"/>
  <c r="K215" i="13"/>
  <c r="AK215" i="13"/>
  <c r="M216" i="13"/>
  <c r="AM216" i="13"/>
  <c r="O217" i="13"/>
  <c r="AY217" i="13"/>
  <c r="Q218" i="13"/>
  <c r="BA218" i="13"/>
  <c r="D158" i="13"/>
  <c r="N161" i="13"/>
  <c r="BK163" i="13"/>
  <c r="V167" i="13"/>
  <c r="AY169" i="13"/>
  <c r="K172" i="13"/>
  <c r="W175" i="13"/>
  <c r="BH177" i="13"/>
  <c r="AA179" i="13"/>
  <c r="BL180" i="13"/>
  <c r="AQ182" i="13"/>
  <c r="J184" i="13"/>
  <c r="AT185" i="13"/>
  <c r="M187" i="13"/>
  <c r="BF187" i="13"/>
  <c r="AU188" i="13"/>
  <c r="Y189" i="13"/>
  <c r="C190" i="13"/>
  <c r="AY190" i="13"/>
  <c r="AC191" i="13"/>
  <c r="G192" i="13"/>
  <c r="C193" i="13"/>
  <c r="AQ193" i="13"/>
  <c r="U194" i="13"/>
  <c r="G195" i="13"/>
  <c r="AU195" i="13"/>
  <c r="Y196" i="13"/>
  <c r="K197" i="13"/>
  <c r="AY197" i="13"/>
  <c r="AC198" i="13"/>
  <c r="T199" i="13"/>
  <c r="BH199" i="13"/>
  <c r="AR200" i="13"/>
  <c r="X201" i="13"/>
  <c r="BL201" i="13"/>
  <c r="AV202" i="13"/>
  <c r="AK203" i="13"/>
  <c r="O204" i="13"/>
  <c r="BC204" i="13"/>
  <c r="AO205" i="13"/>
  <c r="S206" i="13"/>
  <c r="BG206" i="13"/>
  <c r="AS207" i="13"/>
  <c r="W208" i="13"/>
  <c r="BK208" i="13"/>
  <c r="BC209" i="13"/>
  <c r="AK210" i="13"/>
  <c r="O211" i="13"/>
  <c r="BG211" i="13"/>
  <c r="AO212" i="13"/>
  <c r="S213" i="13"/>
  <c r="J214" i="13"/>
  <c r="AX214" i="13"/>
  <c r="AB215" i="13"/>
  <c r="N216" i="13"/>
  <c r="BB216" i="13"/>
  <c r="AF217" i="13"/>
  <c r="R218" i="13"/>
  <c r="BF218" i="13"/>
  <c r="V158" i="13"/>
  <c r="AF161" i="13"/>
  <c r="Q164" i="13"/>
  <c r="AK167" i="13"/>
  <c r="BK169" i="13"/>
  <c r="X172" i="13"/>
  <c r="AS175" i="13"/>
  <c r="BI177" i="13"/>
  <c r="AC179" i="13"/>
  <c r="N181" i="13"/>
  <c r="AR182" i="13"/>
  <c r="K184" i="13"/>
  <c r="D186" i="13"/>
  <c r="V187" i="13"/>
  <c r="F188" i="13"/>
  <c r="AW188" i="13"/>
  <c r="AA189" i="13"/>
  <c r="J190" i="13"/>
  <c r="BA190" i="13"/>
  <c r="AE191" i="13"/>
  <c r="N192" i="13"/>
  <c r="F193" i="13"/>
  <c r="AT193" i="13"/>
  <c r="X194" i="13"/>
  <c r="J195" i="13"/>
  <c r="AX195" i="13"/>
  <c r="AB196" i="13"/>
  <c r="Q197" i="13"/>
  <c r="BK197" i="13"/>
  <c r="AO198" i="13"/>
  <c r="U199" i="13"/>
  <c r="E200" i="13"/>
  <c r="AS200" i="13"/>
  <c r="Y201" i="13"/>
  <c r="I202" i="13"/>
  <c r="AW202" i="13"/>
  <c r="AM203" i="13"/>
  <c r="Q204" i="13"/>
  <c r="BE204" i="13"/>
  <c r="AQ205" i="13"/>
  <c r="U206" i="13"/>
  <c r="BI206" i="13"/>
  <c r="BF207" i="13"/>
  <c r="AJ208" i="13"/>
  <c r="N209" i="13"/>
  <c r="BJ209" i="13"/>
  <c r="AN210" i="13"/>
  <c r="R211" i="13"/>
  <c r="D212" i="13"/>
  <c r="AR212" i="13"/>
  <c r="V213" i="13"/>
  <c r="K214" i="13"/>
  <c r="AY214" i="13"/>
  <c r="AI215" i="13"/>
  <c r="O216" i="13"/>
  <c r="BC216" i="13"/>
  <c r="AM217" i="13"/>
  <c r="AC218" i="13"/>
  <c r="Z158" i="13"/>
  <c r="AI161" i="13"/>
  <c r="AI165" i="13"/>
  <c r="R168" i="13"/>
  <c r="AN170" i="13"/>
  <c r="AE173" i="13"/>
  <c r="BB175" i="13"/>
  <c r="E178" i="13"/>
  <c r="BA179" i="13"/>
  <c r="T181" i="13"/>
  <c r="AW182" i="13"/>
  <c r="AU184" i="13"/>
  <c r="K186" i="13"/>
  <c r="AC187" i="13"/>
  <c r="L188" i="13"/>
  <c r="AZ188" i="13"/>
  <c r="AG189" i="13"/>
  <c r="Y190" i="13"/>
  <c r="C191" i="13"/>
  <c r="AQ191" i="13"/>
  <c r="AC192" i="13"/>
  <c r="G193" i="13"/>
  <c r="AU193" i="13"/>
  <c r="AG194" i="13"/>
  <c r="K195" i="13"/>
  <c r="AY195" i="13"/>
  <c r="AO196" i="13"/>
  <c r="X197" i="13"/>
  <c r="BL197" i="13"/>
  <c r="AS198" i="13"/>
  <c r="AB199" i="13"/>
  <c r="F200" i="13"/>
  <c r="BH200" i="13"/>
  <c r="AL201" i="13"/>
  <c r="P202" i="13"/>
  <c r="BL202" i="13"/>
  <c r="AP203" i="13"/>
  <c r="T204" i="13"/>
  <c r="F205" i="13"/>
  <c r="AT205" i="13"/>
  <c r="X206" i="13"/>
  <c r="S207" i="13"/>
  <c r="BG207" i="13"/>
  <c r="AK208" i="13"/>
  <c r="W209" i="13"/>
  <c r="BK209" i="13"/>
  <c r="AO210" i="13"/>
  <c r="AE211" i="13"/>
  <c r="I212" i="13"/>
  <c r="BB212" i="13"/>
  <c r="AI213" i="13"/>
  <c r="M214" i="13"/>
  <c r="BF214" i="13"/>
  <c r="AM215" i="13"/>
  <c r="Q216" i="13"/>
  <c r="BJ216" i="13"/>
  <c r="BB217" i="13"/>
  <c r="AF218" i="13"/>
  <c r="AL158" i="13"/>
  <c r="E162" i="13"/>
  <c r="AM165" i="13"/>
  <c r="U168" i="13"/>
  <c r="AR170" i="13"/>
  <c r="AG173" i="13"/>
  <c r="BC175" i="13"/>
  <c r="F178" i="13"/>
  <c r="C180" i="13"/>
  <c r="AP181" i="13"/>
  <c r="I183" i="13"/>
  <c r="AV184" i="13"/>
  <c r="T186" i="13"/>
  <c r="AE187" i="13"/>
  <c r="M188" i="13"/>
  <c r="BE188" i="13"/>
  <c r="AI189" i="13"/>
  <c r="Z190" i="13"/>
  <c r="V159" i="13"/>
  <c r="BG162" i="13"/>
  <c r="AQ165" i="13"/>
  <c r="Y168" i="13"/>
  <c r="N171" i="13"/>
  <c r="AJ173" i="13"/>
  <c r="BF175" i="13"/>
  <c r="AO178" i="13"/>
  <c r="T180" i="13"/>
  <c r="AX181" i="13"/>
  <c r="X183" i="13"/>
  <c r="C185" i="13"/>
  <c r="AA186" i="13"/>
  <c r="AS187" i="13"/>
  <c r="W188" i="13"/>
  <c r="BK188" i="13"/>
  <c r="AW189" i="13"/>
  <c r="AA190" i="13"/>
  <c r="J161" i="13"/>
  <c r="AS169" i="13"/>
  <c r="AO176" i="13"/>
  <c r="AB180" i="13"/>
  <c r="AC185" i="13"/>
  <c r="Y188" i="13"/>
  <c r="BL189" i="13"/>
  <c r="AB191" i="13"/>
  <c r="AR192" i="13"/>
  <c r="AV193" i="13"/>
  <c r="AW194" i="13"/>
  <c r="I196" i="13"/>
  <c r="BK196" i="13"/>
  <c r="S198" i="13"/>
  <c r="AC199" i="13"/>
  <c r="AD200" i="13"/>
  <c r="AT201" i="13"/>
  <c r="AO202" i="13"/>
  <c r="BC203" i="13"/>
  <c r="P205" i="13"/>
  <c r="Q206" i="13"/>
  <c r="U207" i="13"/>
  <c r="V208" i="13"/>
  <c r="AL209" i="13"/>
  <c r="AP210" i="13"/>
  <c r="AQ211" i="13"/>
  <c r="BI212" i="13"/>
  <c r="BE213" i="13"/>
  <c r="M215" i="13"/>
  <c r="AC216" i="13"/>
  <c r="AD217" i="13"/>
  <c r="AH218" i="13"/>
  <c r="I163" i="13"/>
  <c r="AT169" i="13"/>
  <c r="Q177" i="13"/>
  <c r="AY181" i="13"/>
  <c r="AE185" i="13"/>
  <c r="AE188" i="13"/>
  <c r="AC190" i="13"/>
  <c r="AR191" i="13"/>
  <c r="AS192" i="13"/>
  <c r="E194" i="13"/>
  <c r="AX194" i="13"/>
  <c r="L196" i="13"/>
  <c r="Y197" i="13"/>
  <c r="Z198" i="13"/>
  <c r="AP199" i="13"/>
  <c r="AK200" i="13"/>
  <c r="AU201" i="13"/>
  <c r="C203" i="13"/>
  <c r="D204" i="13"/>
  <c r="Q205" i="13"/>
  <c r="R206" i="13"/>
  <c r="W207" i="13"/>
  <c r="AL208" i="13"/>
  <c r="AM209" i="13"/>
  <c r="BE210" i="13"/>
  <c r="BA211" i="13"/>
  <c r="I213" i="13"/>
  <c r="S214" i="13"/>
  <c r="O215" i="13"/>
  <c r="AD216" i="13"/>
  <c r="AE217" i="13"/>
  <c r="AO218" i="13"/>
  <c r="N163" i="13"/>
  <c r="BF171" i="13"/>
  <c r="R177" i="13"/>
  <c r="X182" i="13"/>
  <c r="AB186" i="13"/>
  <c r="AG188" i="13"/>
  <c r="AI190" i="13"/>
  <c r="BA191" i="13"/>
  <c r="AT192" i="13"/>
  <c r="H194" i="13"/>
  <c r="U195" i="13"/>
  <c r="V196" i="13"/>
  <c r="AA197" i="13"/>
  <c r="AA198" i="13"/>
  <c r="AQ199" i="13"/>
  <c r="BI200" i="13"/>
  <c r="BJ201" i="13"/>
  <c r="D203" i="13"/>
  <c r="E204" i="13"/>
  <c r="S205" i="13"/>
  <c r="AH206" i="13"/>
  <c r="AI207" i="13"/>
  <c r="BA208" i="13"/>
  <c r="AN209" i="13"/>
  <c r="BL210" i="13"/>
  <c r="O212" i="13"/>
  <c r="K213" i="13"/>
  <c r="U214" i="13"/>
  <c r="U215" i="13"/>
  <c r="AK216" i="13"/>
  <c r="BC217" i="13"/>
  <c r="BD218" i="13"/>
  <c r="BI163" i="13"/>
  <c r="E172" i="13"/>
  <c r="BB178" i="13"/>
  <c r="Y182" i="13"/>
  <c r="BG186" i="13"/>
  <c r="H189" i="13"/>
  <c r="AP190" i="13"/>
  <c r="D192" i="13"/>
  <c r="H193" i="13"/>
  <c r="I194" i="13"/>
  <c r="W195" i="13"/>
  <c r="W196" i="13"/>
  <c r="AD197" i="13"/>
  <c r="AY198" i="13"/>
  <c r="AU199" i="13"/>
  <c r="BJ200" i="13"/>
  <c r="BK201" i="13"/>
  <c r="O203" i="13"/>
  <c r="Y204" i="13"/>
  <c r="V205" i="13"/>
  <c r="AQ206" i="13"/>
  <c r="AJ207" i="13"/>
  <c r="BH208" i="13"/>
  <c r="BL209" i="13"/>
  <c r="C211" i="13"/>
  <c r="Q212" i="13"/>
  <c r="Q213" i="13"/>
  <c r="AG214" i="13"/>
  <c r="AY215" i="13"/>
  <c r="AZ216" i="13"/>
  <c r="BD217" i="13"/>
  <c r="BE218" i="13"/>
  <c r="BE165" i="13"/>
  <c r="G172" i="13"/>
  <c r="BH178" i="13"/>
  <c r="AK183" i="13"/>
  <c r="BH186" i="13"/>
  <c r="N189" i="13"/>
  <c r="D191" i="13"/>
  <c r="E192" i="13"/>
  <c r="I193" i="13"/>
  <c r="J194" i="13"/>
  <c r="Z195" i="13"/>
  <c r="AU196" i="13"/>
  <c r="AQ197" i="13"/>
  <c r="BF198" i="13"/>
  <c r="BG199" i="13"/>
  <c r="G201" i="13"/>
  <c r="U202" i="13"/>
  <c r="R203" i="13"/>
  <c r="AM204" i="13"/>
  <c r="AA205" i="13"/>
  <c r="AS206" i="13"/>
  <c r="BH207" i="13"/>
  <c r="BI208" i="13"/>
  <c r="M210" i="13"/>
  <c r="M211" i="13"/>
  <c r="T212" i="13"/>
  <c r="AL213" i="13"/>
  <c r="AK214" i="13"/>
  <c r="AZ215" i="13"/>
  <c r="BA216" i="13"/>
  <c r="BE217" i="13"/>
  <c r="F157" i="13"/>
  <c r="BH165" i="13"/>
  <c r="S174" i="13"/>
  <c r="BI178" i="13"/>
  <c r="BB183" i="13"/>
  <c r="AU187" i="13"/>
  <c r="X189" i="13"/>
  <c r="E191" i="13"/>
  <c r="F192" i="13"/>
  <c r="V193" i="13"/>
  <c r="AQ194" i="13"/>
  <c r="AM195" i="13"/>
  <c r="AW196" i="13"/>
  <c r="AW197" i="13"/>
  <c r="C199" i="13"/>
  <c r="G200" i="13"/>
  <c r="H201" i="13"/>
  <c r="Z202" i="13"/>
  <c r="W203" i="13"/>
  <c r="AO204" i="13"/>
  <c r="BD205" i="13"/>
  <c r="BE206" i="13"/>
  <c r="BI207" i="13"/>
  <c r="BJ208" i="13"/>
  <c r="P210" i="13"/>
  <c r="AH211" i="13"/>
  <c r="AG212" i="13"/>
  <c r="AQ213" i="13"/>
  <c r="AN214" i="13"/>
  <c r="BA215" i="13"/>
  <c r="G217" i="13"/>
  <c r="H218" i="13"/>
  <c r="AM159" i="13"/>
  <c r="AS166" i="13"/>
  <c r="AB174" i="13"/>
  <c r="U180" i="13"/>
  <c r="BL183" i="13"/>
  <c r="AX187" i="13"/>
  <c r="AY189" i="13"/>
  <c r="L191" i="13"/>
  <c r="AD192" i="13"/>
  <c r="AE193" i="13"/>
  <c r="AS194" i="13"/>
  <c r="AS195" i="13"/>
  <c r="AZ196" i="13"/>
  <c r="C198" i="13"/>
  <c r="D199" i="13"/>
  <c r="V200" i="13"/>
  <c r="S201" i="13"/>
  <c r="AK202" i="13"/>
  <c r="AQ203" i="13"/>
  <c r="AR204" i="13"/>
  <c r="BE205" i="13"/>
  <c r="BF206" i="13"/>
  <c r="BK207" i="13"/>
  <c r="X209" i="13"/>
  <c r="Y210" i="13"/>
  <c r="AM211" i="13"/>
  <c r="AJ212" i="13"/>
  <c r="AW213" i="13"/>
  <c r="BG214" i="13"/>
  <c r="BH215" i="13"/>
  <c r="P217" i="13"/>
  <c r="I218" i="13"/>
  <c r="S160" i="13"/>
  <c r="AJ168" i="13"/>
  <c r="AC174" i="13"/>
  <c r="AA180" i="13"/>
  <c r="D185" i="13"/>
  <c r="BC187" i="13"/>
  <c r="BB189" i="13"/>
  <c r="AA191" i="13"/>
  <c r="AE192" i="13"/>
  <c r="AF193" i="13"/>
  <c r="AV194" i="13"/>
  <c r="BI195" i="13"/>
  <c r="BJ196" i="13"/>
  <c r="R198" i="13"/>
  <c r="E199" i="13"/>
  <c r="W200" i="13"/>
  <c r="AM201" i="13"/>
  <c r="AN202" i="13"/>
  <c r="AX203" i="13"/>
  <c r="AS204" i="13"/>
  <c r="BG205" i="13"/>
  <c r="T207" i="13"/>
  <c r="U208" i="13"/>
  <c r="AI209" i="13"/>
  <c r="AF210" i="13"/>
  <c r="AP211" i="13"/>
  <c r="BC212" i="13"/>
  <c r="BD213" i="13"/>
  <c r="L215" i="13"/>
  <c r="BI215" i="13"/>
  <c r="Q217" i="13"/>
  <c r="AG218" i="13"/>
  <c r="BJ419" i="13"/>
  <c r="BB419" i="13"/>
  <c r="AT419" i="13"/>
  <c r="AL419" i="13"/>
  <c r="AD419" i="13"/>
  <c r="V419" i="13"/>
  <c r="N419" i="13"/>
  <c r="F419" i="13"/>
  <c r="BH419" i="13"/>
  <c r="AZ419" i="13"/>
  <c r="AR419" i="13"/>
  <c r="AJ419" i="13"/>
  <c r="AB419" i="13"/>
  <c r="T419" i="13"/>
  <c r="L419" i="13"/>
  <c r="BG419" i="13"/>
  <c r="AY419" i="13"/>
  <c r="AQ419" i="13"/>
  <c r="AI419" i="13"/>
  <c r="AA419" i="13"/>
  <c r="S419" i="13"/>
  <c r="K419" i="13"/>
  <c r="C419" i="13"/>
  <c r="BD419" i="13"/>
  <c r="AP419" i="13"/>
  <c r="AE419" i="13"/>
  <c r="Q419" i="13"/>
  <c r="E419" i="13"/>
  <c r="BF418" i="13"/>
  <c r="AX418" i="13"/>
  <c r="AP418" i="13"/>
  <c r="AH418" i="13"/>
  <c r="Z418" i="13"/>
  <c r="R418" i="13"/>
  <c r="J418" i="13"/>
  <c r="BL417" i="13"/>
  <c r="BD417" i="13"/>
  <c r="AV417" i="13"/>
  <c r="AN417" i="13"/>
  <c r="AF417" i="13"/>
  <c r="X417" i="13"/>
  <c r="P417" i="13"/>
  <c r="H417" i="13"/>
  <c r="BJ416" i="13"/>
  <c r="BB416" i="13"/>
  <c r="AT416" i="13"/>
  <c r="AL416" i="13"/>
  <c r="AD416" i="13"/>
  <c r="V416" i="13"/>
  <c r="N416" i="13"/>
  <c r="F416" i="13"/>
  <c r="BH415" i="13"/>
  <c r="AZ415" i="13"/>
  <c r="AR415" i="13"/>
  <c r="AJ415" i="13"/>
  <c r="AB415" i="13"/>
  <c r="T415" i="13"/>
  <c r="L415" i="13"/>
  <c r="D415" i="13"/>
  <c r="BF414" i="13"/>
  <c r="AX414" i="13"/>
  <c r="AP414" i="13"/>
  <c r="AH414" i="13"/>
  <c r="Z414" i="13"/>
  <c r="R414" i="13"/>
  <c r="J414" i="13"/>
  <c r="BL413" i="13"/>
  <c r="BD413" i="13"/>
  <c r="AV413" i="13"/>
  <c r="AN413" i="13"/>
  <c r="AF413" i="13"/>
  <c r="X413" i="13"/>
  <c r="P413" i="13"/>
  <c r="H413" i="13"/>
  <c r="BJ412" i="13"/>
  <c r="BB412" i="13"/>
  <c r="AT412" i="13"/>
  <c r="AL412" i="13"/>
  <c r="AD412" i="13"/>
  <c r="V412" i="13"/>
  <c r="N412" i="13"/>
  <c r="F412" i="13"/>
  <c r="BH411" i="13"/>
  <c r="AZ411" i="13"/>
  <c r="AR411" i="13"/>
  <c r="AJ411" i="13"/>
  <c r="AB411" i="13"/>
  <c r="T411" i="13"/>
  <c r="L411" i="13"/>
  <c r="D411" i="13"/>
  <c r="BF410" i="13"/>
  <c r="AX410" i="13"/>
  <c r="AP410" i="13"/>
  <c r="AH410" i="13"/>
  <c r="Z410" i="13"/>
  <c r="R410" i="13"/>
  <c r="J410" i="13"/>
  <c r="BL409" i="13"/>
  <c r="BD409" i="13"/>
  <c r="AV409" i="13"/>
  <c r="AN409" i="13"/>
  <c r="AF409" i="13"/>
  <c r="X409" i="13"/>
  <c r="P409" i="13"/>
  <c r="H409" i="13"/>
  <c r="BJ408" i="13"/>
  <c r="BB408" i="13"/>
  <c r="AT408" i="13"/>
  <c r="AL408" i="13"/>
  <c r="AD408" i="13"/>
  <c r="V408" i="13"/>
  <c r="N408" i="13"/>
  <c r="F408" i="13"/>
  <c r="BH407" i="13"/>
  <c r="AZ407" i="13"/>
  <c r="AR407" i="13"/>
  <c r="AJ407" i="13"/>
  <c r="AB407" i="13"/>
  <c r="T407" i="13"/>
  <c r="L407" i="13"/>
  <c r="D407" i="13"/>
  <c r="BF406" i="13"/>
  <c r="AX406" i="13"/>
  <c r="AP406" i="13"/>
  <c r="AH406" i="13"/>
  <c r="Z406" i="13"/>
  <c r="R406" i="13"/>
  <c r="J406" i="13"/>
  <c r="BL405" i="13"/>
  <c r="BD405" i="13"/>
  <c r="AV405" i="13"/>
  <c r="AN405" i="13"/>
  <c r="AF405" i="13"/>
  <c r="X405" i="13"/>
  <c r="P405" i="13"/>
  <c r="H405" i="13"/>
  <c r="BJ404" i="13"/>
  <c r="BB404" i="13"/>
  <c r="AT404" i="13"/>
  <c r="AL404" i="13"/>
  <c r="AD404" i="13"/>
  <c r="V404" i="13"/>
  <c r="N404" i="13"/>
  <c r="F404" i="13"/>
  <c r="BH403" i="13"/>
  <c r="AZ403" i="13"/>
  <c r="AR403" i="13"/>
  <c r="AJ403" i="13"/>
  <c r="AB403" i="13"/>
  <c r="T403" i="13"/>
  <c r="L403" i="13"/>
  <c r="D403" i="13"/>
  <c r="BF402" i="13"/>
  <c r="AX402" i="13"/>
  <c r="AP402" i="13"/>
  <c r="AH402" i="13"/>
  <c r="Z402" i="13"/>
  <c r="R402" i="13"/>
  <c r="J402" i="13"/>
  <c r="BL401" i="13"/>
  <c r="BD401" i="13"/>
  <c r="AV401" i="13"/>
  <c r="AN401" i="13"/>
  <c r="AF401" i="13"/>
  <c r="X401" i="13"/>
  <c r="P401" i="13"/>
  <c r="H401" i="13"/>
  <c r="BJ400" i="13"/>
  <c r="BB400" i="13"/>
  <c r="AT400" i="13"/>
  <c r="AL400" i="13"/>
  <c r="AD400" i="13"/>
  <c r="V400" i="13"/>
  <c r="N400" i="13"/>
  <c r="F400" i="13"/>
  <c r="BH399" i="13"/>
  <c r="AZ399" i="13"/>
  <c r="AR399" i="13"/>
  <c r="AJ399" i="13"/>
  <c r="AB399" i="13"/>
  <c r="T399" i="13"/>
  <c r="L399" i="13"/>
  <c r="D399" i="13"/>
  <c r="BF398" i="13"/>
  <c r="AX398" i="13"/>
  <c r="AP398" i="13"/>
  <c r="AH398" i="13"/>
  <c r="Z398" i="13"/>
  <c r="R398" i="13"/>
  <c r="J398" i="13"/>
  <c r="BL397" i="13"/>
  <c r="BD397" i="13"/>
  <c r="AV397" i="13"/>
  <c r="AN397" i="13"/>
  <c r="AF397" i="13"/>
  <c r="X397" i="13"/>
  <c r="P397" i="13"/>
  <c r="H397" i="13"/>
  <c r="BJ396" i="13"/>
  <c r="BB396" i="13"/>
  <c r="AT396" i="13"/>
  <c r="AL396" i="13"/>
  <c r="AD396" i="13"/>
  <c r="V396" i="13"/>
  <c r="N396" i="13"/>
  <c r="F396" i="13"/>
  <c r="BH395" i="13"/>
  <c r="AZ395" i="13"/>
  <c r="AR395" i="13"/>
  <c r="AJ395" i="13"/>
  <c r="AB395" i="13"/>
  <c r="T395" i="13"/>
  <c r="L395" i="13"/>
  <c r="D395" i="13"/>
  <c r="BF394" i="13"/>
  <c r="AX394" i="13"/>
  <c r="AP394" i="13"/>
  <c r="AH394" i="13"/>
  <c r="Z394" i="13"/>
  <c r="R394" i="13"/>
  <c r="J394" i="13"/>
  <c r="BL393" i="13"/>
  <c r="BD393" i="13"/>
  <c r="AV393" i="13"/>
  <c r="AN393" i="13"/>
  <c r="AF393" i="13"/>
  <c r="X393" i="13"/>
  <c r="P393" i="13"/>
  <c r="H393" i="13"/>
  <c r="BJ392" i="13"/>
  <c r="BB392" i="13"/>
  <c r="AT392" i="13"/>
  <c r="AL392" i="13"/>
  <c r="AD392" i="13"/>
  <c r="V392" i="13"/>
  <c r="N392" i="13"/>
  <c r="F392" i="13"/>
  <c r="BH391" i="13"/>
  <c r="AZ391" i="13"/>
  <c r="AR391" i="13"/>
  <c r="AJ391" i="13"/>
  <c r="AB391" i="13"/>
  <c r="T391" i="13"/>
  <c r="L391" i="13"/>
  <c r="D391" i="13"/>
  <c r="BF390" i="13"/>
  <c r="AX390" i="13"/>
  <c r="AP390" i="13"/>
  <c r="AH390" i="13"/>
  <c r="Z390" i="13"/>
  <c r="R390" i="13"/>
  <c r="J390" i="13"/>
  <c r="BL389" i="13"/>
  <c r="BD389" i="13"/>
  <c r="AV389" i="13"/>
  <c r="AN389" i="13"/>
  <c r="AF389" i="13"/>
  <c r="X389" i="13"/>
  <c r="P389" i="13"/>
  <c r="H389" i="13"/>
  <c r="BJ388" i="13"/>
  <c r="BB388" i="13"/>
  <c r="AT388" i="13"/>
  <c r="AL388" i="13"/>
  <c r="AD388" i="13"/>
  <c r="V388" i="13"/>
  <c r="N388" i="13"/>
  <c r="F388" i="13"/>
  <c r="BH387" i="13"/>
  <c r="AZ387" i="13"/>
  <c r="AR387" i="13"/>
  <c r="AJ387" i="13"/>
  <c r="AB387" i="13"/>
  <c r="T387" i="13"/>
  <c r="L387" i="13"/>
  <c r="D387" i="13"/>
  <c r="BF386" i="13"/>
  <c r="AX386" i="13"/>
  <c r="AP386" i="13"/>
  <c r="AH386" i="13"/>
  <c r="Z386" i="13"/>
  <c r="R386" i="13"/>
  <c r="J386" i="13"/>
  <c r="BL385" i="13"/>
  <c r="BD385" i="13"/>
  <c r="AV385" i="13"/>
  <c r="AN385" i="13"/>
  <c r="AF385" i="13"/>
  <c r="X385" i="13"/>
  <c r="P385" i="13"/>
  <c r="H385" i="13"/>
  <c r="BJ384" i="13"/>
  <c r="BB384" i="13"/>
  <c r="AT384" i="13"/>
  <c r="AL384" i="13"/>
  <c r="AD384" i="13"/>
  <c r="V384" i="13"/>
  <c r="N384" i="13"/>
  <c r="F384" i="13"/>
  <c r="BH383" i="13"/>
  <c r="AZ383" i="13"/>
  <c r="AR383" i="13"/>
  <c r="AJ383" i="13"/>
  <c r="AB383" i="13"/>
  <c r="T383" i="13"/>
  <c r="L383" i="13"/>
  <c r="D383" i="13"/>
  <c r="BF382" i="13"/>
  <c r="AX382" i="13"/>
  <c r="AP382" i="13"/>
  <c r="AH382" i="13"/>
  <c r="Z382" i="13"/>
  <c r="R382" i="13"/>
  <c r="J382" i="13"/>
  <c r="BL381" i="13"/>
  <c r="BD381" i="13"/>
  <c r="AV381" i="13"/>
  <c r="AN381" i="13"/>
  <c r="AF381" i="13"/>
  <c r="X381" i="13"/>
  <c r="P381" i="13"/>
  <c r="H381" i="13"/>
  <c r="BJ380" i="13"/>
  <c r="BB380" i="13"/>
  <c r="AT380" i="13"/>
  <c r="AL380" i="13"/>
  <c r="AD380" i="13"/>
  <c r="V380" i="13"/>
  <c r="N380" i="13"/>
  <c r="F380" i="13"/>
  <c r="BH379" i="13"/>
  <c r="AZ379" i="13"/>
  <c r="AR379" i="13"/>
  <c r="AJ379" i="13"/>
  <c r="AB379" i="13"/>
  <c r="T379" i="13"/>
  <c r="L379" i="13"/>
  <c r="D379" i="13"/>
  <c r="BF378" i="13"/>
  <c r="AX378" i="13"/>
  <c r="AP378" i="13"/>
  <c r="AH378" i="13"/>
  <c r="Z378" i="13"/>
  <c r="R378" i="13"/>
  <c r="J378" i="13"/>
  <c r="BL377" i="13"/>
  <c r="BD377" i="13"/>
  <c r="AV377" i="13"/>
  <c r="AN377" i="13"/>
  <c r="AF377" i="13"/>
  <c r="X377" i="13"/>
  <c r="P377" i="13"/>
  <c r="H377" i="13"/>
  <c r="BJ376" i="13"/>
  <c r="BB376" i="13"/>
  <c r="AT376" i="13"/>
  <c r="AL376" i="13"/>
  <c r="AD376" i="13"/>
  <c r="V376" i="13"/>
  <c r="N376" i="13"/>
  <c r="F376" i="13"/>
  <c r="BH375" i="13"/>
  <c r="AZ375" i="13"/>
  <c r="AR375" i="13"/>
  <c r="AJ375" i="13"/>
  <c r="AB375" i="13"/>
  <c r="T375" i="13"/>
  <c r="L375" i="13"/>
  <c r="D375" i="13"/>
  <c r="BF374" i="13"/>
  <c r="AX374" i="13"/>
  <c r="AP374" i="13"/>
  <c r="AH374" i="13"/>
  <c r="Z374" i="13"/>
  <c r="R374" i="13"/>
  <c r="J374" i="13"/>
  <c r="BL373" i="13"/>
  <c r="BD373" i="13"/>
  <c r="AV373" i="13"/>
  <c r="AN373" i="13"/>
  <c r="AF373" i="13"/>
  <c r="X373" i="13"/>
  <c r="P373" i="13"/>
  <c r="H373" i="13"/>
  <c r="BJ372" i="13"/>
  <c r="BB372" i="13"/>
  <c r="AT372" i="13"/>
  <c r="AL372" i="13"/>
  <c r="AD372" i="13"/>
  <c r="V372" i="13"/>
  <c r="N372" i="13"/>
  <c r="F372" i="13"/>
  <c r="BH371" i="13"/>
  <c r="AZ371" i="13"/>
  <c r="AR371" i="13"/>
  <c r="AJ371" i="13"/>
  <c r="AB371" i="13"/>
  <c r="T371" i="13"/>
  <c r="L371" i="13"/>
  <c r="D371" i="13"/>
  <c r="BF370" i="13"/>
  <c r="AX370" i="13"/>
  <c r="AP370" i="13"/>
  <c r="AH370" i="13"/>
  <c r="Z370" i="13"/>
  <c r="R370" i="13"/>
  <c r="J370" i="13"/>
  <c r="BL369" i="13"/>
  <c r="BD369" i="13"/>
  <c r="AV369" i="13"/>
  <c r="AN369" i="13"/>
  <c r="AF369" i="13"/>
  <c r="X369" i="13"/>
  <c r="P369" i="13"/>
  <c r="H369" i="13"/>
  <c r="BJ368" i="13"/>
  <c r="BB368" i="13"/>
  <c r="AT368" i="13"/>
  <c r="AL368" i="13"/>
  <c r="AD368" i="13"/>
  <c r="V368" i="13"/>
  <c r="N368" i="13"/>
  <c r="F368" i="13"/>
  <c r="BH367" i="13"/>
  <c r="AZ367" i="13"/>
  <c r="AR367" i="13"/>
  <c r="AJ367" i="13"/>
  <c r="AB367" i="13"/>
  <c r="T367" i="13"/>
  <c r="L367" i="13"/>
  <c r="D367" i="13"/>
  <c r="BF366" i="13"/>
  <c r="AX366" i="13"/>
  <c r="AP366" i="13"/>
  <c r="AH366" i="13"/>
  <c r="Z366" i="13"/>
  <c r="R366" i="13"/>
  <c r="J366" i="13"/>
  <c r="BL365" i="13"/>
  <c r="BD365" i="13"/>
  <c r="AV365" i="13"/>
  <c r="AN365" i="13"/>
  <c r="AF365" i="13"/>
  <c r="X365" i="13"/>
  <c r="P365" i="13"/>
  <c r="H365" i="13"/>
  <c r="BJ364" i="13"/>
  <c r="BB364" i="13"/>
  <c r="AT364" i="13"/>
  <c r="AL364" i="13"/>
  <c r="AD364" i="13"/>
  <c r="V364" i="13"/>
  <c r="N364" i="13"/>
  <c r="F364" i="13"/>
  <c r="BH363" i="13"/>
  <c r="AZ363" i="13"/>
  <c r="AR363" i="13"/>
  <c r="AJ363" i="13"/>
  <c r="AB363" i="13"/>
  <c r="T363" i="13"/>
  <c r="L363" i="13"/>
  <c r="D363" i="13"/>
  <c r="BF362" i="13"/>
  <c r="AX362" i="13"/>
  <c r="AP362" i="13"/>
  <c r="AH362" i="13"/>
  <c r="Z362" i="13"/>
  <c r="R362" i="13"/>
  <c r="J362" i="13"/>
  <c r="BL361" i="13"/>
  <c r="BD361" i="13"/>
  <c r="AV361" i="13"/>
  <c r="AN361" i="13"/>
  <c r="AF361" i="13"/>
  <c r="X361" i="13"/>
  <c r="P361" i="13"/>
  <c r="H361" i="13"/>
  <c r="BJ360" i="13"/>
  <c r="BB360" i="13"/>
  <c r="AT360" i="13"/>
  <c r="AL360" i="13"/>
  <c r="AD360" i="13"/>
  <c r="V360" i="13"/>
  <c r="N360" i="13"/>
  <c r="F360" i="13"/>
  <c r="BH359" i="13"/>
  <c r="AZ359" i="13"/>
  <c r="AR359" i="13"/>
  <c r="AJ359" i="13"/>
  <c r="AB359" i="13"/>
  <c r="T359" i="13"/>
  <c r="L359" i="13"/>
  <c r="D359" i="13"/>
  <c r="BF358" i="13"/>
  <c r="AX358" i="13"/>
  <c r="AP358" i="13"/>
  <c r="BC419" i="13"/>
  <c r="AO419" i="13"/>
  <c r="AC419" i="13"/>
  <c r="P419" i="13"/>
  <c r="D419" i="13"/>
  <c r="BE418" i="13"/>
  <c r="AW418" i="13"/>
  <c r="AO418" i="13"/>
  <c r="AG418" i="13"/>
  <c r="Y418" i="13"/>
  <c r="Q418" i="13"/>
  <c r="I418" i="13"/>
  <c r="BK417" i="13"/>
  <c r="BC417" i="13"/>
  <c r="AU417" i="13"/>
  <c r="AM417" i="13"/>
  <c r="AE417" i="13"/>
  <c r="W417" i="13"/>
  <c r="O417" i="13"/>
  <c r="G417" i="13"/>
  <c r="BI416" i="13"/>
  <c r="BA416" i="13"/>
  <c r="AS416" i="13"/>
  <c r="AK416" i="13"/>
  <c r="AC416" i="13"/>
  <c r="U416" i="13"/>
  <c r="M416" i="13"/>
  <c r="E416" i="13"/>
  <c r="BG415" i="13"/>
  <c r="AY415" i="13"/>
  <c r="AQ415" i="13"/>
  <c r="AI415" i="13"/>
  <c r="AA415" i="13"/>
  <c r="S415" i="13"/>
  <c r="K415" i="13"/>
  <c r="C415" i="13"/>
  <c r="BE414" i="13"/>
  <c r="AW414" i="13"/>
  <c r="AO414" i="13"/>
  <c r="AG414" i="13"/>
  <c r="Y414" i="13"/>
  <c r="Q414" i="13"/>
  <c r="I414" i="13"/>
  <c r="BK413" i="13"/>
  <c r="BC413" i="13"/>
  <c r="AU413" i="13"/>
  <c r="AM413" i="13"/>
  <c r="AE413" i="13"/>
  <c r="W413" i="13"/>
  <c r="O413" i="13"/>
  <c r="G413" i="13"/>
  <c r="BI412" i="13"/>
  <c r="BA412" i="13"/>
  <c r="AS412" i="13"/>
  <c r="AK412" i="13"/>
  <c r="AC412" i="13"/>
  <c r="U412" i="13"/>
  <c r="M412" i="13"/>
  <c r="E412" i="13"/>
  <c r="BG411" i="13"/>
  <c r="AY411" i="13"/>
  <c r="AQ411" i="13"/>
  <c r="AI411" i="13"/>
  <c r="AA411" i="13"/>
  <c r="S411" i="13"/>
  <c r="K411" i="13"/>
  <c r="C411" i="13"/>
  <c r="BE410" i="13"/>
  <c r="AW410" i="13"/>
  <c r="AO410" i="13"/>
  <c r="AG410" i="13"/>
  <c r="Y410" i="13"/>
  <c r="Q410" i="13"/>
  <c r="I410" i="13"/>
  <c r="BK409" i="13"/>
  <c r="BC409" i="13"/>
  <c r="AU409" i="13"/>
  <c r="AM409" i="13"/>
  <c r="AE409" i="13"/>
  <c r="W409" i="13"/>
  <c r="O409" i="13"/>
  <c r="G409" i="13"/>
  <c r="BI408" i="13"/>
  <c r="BA408" i="13"/>
  <c r="AS408" i="13"/>
  <c r="AK408" i="13"/>
  <c r="AC408" i="13"/>
  <c r="U408" i="13"/>
  <c r="M408" i="13"/>
  <c r="E408" i="13"/>
  <c r="BG407" i="13"/>
  <c r="AY407" i="13"/>
  <c r="AQ407" i="13"/>
  <c r="AI407" i="13"/>
  <c r="AA407" i="13"/>
  <c r="S407" i="13"/>
  <c r="K407" i="13"/>
  <c r="C407" i="13"/>
  <c r="BE406" i="13"/>
  <c r="AW406" i="13"/>
  <c r="AO406" i="13"/>
  <c r="AG406" i="13"/>
  <c r="Y406" i="13"/>
  <c r="Q406" i="13"/>
  <c r="I406" i="13"/>
  <c r="BK405" i="13"/>
  <c r="BC405" i="13"/>
  <c r="AU405" i="13"/>
  <c r="AM405" i="13"/>
  <c r="AE405" i="13"/>
  <c r="W405" i="13"/>
  <c r="O405" i="13"/>
  <c r="G405" i="13"/>
  <c r="BI404" i="13"/>
  <c r="BA404" i="13"/>
  <c r="AS404" i="13"/>
  <c r="AK404" i="13"/>
  <c r="AC404" i="13"/>
  <c r="U404" i="13"/>
  <c r="M404" i="13"/>
  <c r="E404" i="13"/>
  <c r="BG403" i="13"/>
  <c r="AY403" i="13"/>
  <c r="AQ403" i="13"/>
  <c r="AI403" i="13"/>
  <c r="AA403" i="13"/>
  <c r="S403" i="13"/>
  <c r="K403" i="13"/>
  <c r="C403" i="13"/>
  <c r="BE402" i="13"/>
  <c r="AW402" i="13"/>
  <c r="AO402" i="13"/>
  <c r="AG402" i="13"/>
  <c r="Y402" i="13"/>
  <c r="Q402" i="13"/>
  <c r="I402" i="13"/>
  <c r="BK401" i="13"/>
  <c r="BC401" i="13"/>
  <c r="AU401" i="13"/>
  <c r="AM401" i="13"/>
  <c r="AE401" i="13"/>
  <c r="W401" i="13"/>
  <c r="O401" i="13"/>
  <c r="G401" i="13"/>
  <c r="BI400" i="13"/>
  <c r="BA400" i="13"/>
  <c r="AS400" i="13"/>
  <c r="AK400" i="13"/>
  <c r="AC400" i="13"/>
  <c r="U400" i="13"/>
  <c r="M400" i="13"/>
  <c r="E400" i="13"/>
  <c r="BG399" i="13"/>
  <c r="AY399" i="13"/>
  <c r="AQ399" i="13"/>
  <c r="AI399" i="13"/>
  <c r="AA399" i="13"/>
  <c r="S399" i="13"/>
  <c r="K399" i="13"/>
  <c r="C399" i="13"/>
  <c r="BE398" i="13"/>
  <c r="AW398" i="13"/>
  <c r="AO398" i="13"/>
  <c r="AG398" i="13"/>
  <c r="Y398" i="13"/>
  <c r="Q398" i="13"/>
  <c r="I398" i="13"/>
  <c r="BK397" i="13"/>
  <c r="BC397" i="13"/>
  <c r="AU397" i="13"/>
  <c r="AM397" i="13"/>
  <c r="AE397" i="13"/>
  <c r="W397" i="13"/>
  <c r="O397" i="13"/>
  <c r="G397" i="13"/>
  <c r="BI396" i="13"/>
  <c r="BA396" i="13"/>
  <c r="AS396" i="13"/>
  <c r="AK396" i="13"/>
  <c r="AC396" i="13"/>
  <c r="U396" i="13"/>
  <c r="M396" i="13"/>
  <c r="E396" i="13"/>
  <c r="BG395" i="13"/>
  <c r="AY395" i="13"/>
  <c r="AQ395" i="13"/>
  <c r="AI395" i="13"/>
  <c r="AA395" i="13"/>
  <c r="S395" i="13"/>
  <c r="K395" i="13"/>
  <c r="C395" i="13"/>
  <c r="BE394" i="13"/>
  <c r="AW394" i="13"/>
  <c r="AO394" i="13"/>
  <c r="AG394" i="13"/>
  <c r="Y394" i="13"/>
  <c r="Q394" i="13"/>
  <c r="I394" i="13"/>
  <c r="BK393" i="13"/>
  <c r="BC393" i="13"/>
  <c r="AU393" i="13"/>
  <c r="AM393" i="13"/>
  <c r="AE393" i="13"/>
  <c r="W393" i="13"/>
  <c r="O393" i="13"/>
  <c r="G393" i="13"/>
  <c r="BI392" i="13"/>
  <c r="BA392" i="13"/>
  <c r="AS392" i="13"/>
  <c r="AK392" i="13"/>
  <c r="AC392" i="13"/>
  <c r="U392" i="13"/>
  <c r="M392" i="13"/>
  <c r="E392" i="13"/>
  <c r="BG391" i="13"/>
  <c r="AY391" i="13"/>
  <c r="AQ391" i="13"/>
  <c r="AI391" i="13"/>
  <c r="AA391" i="13"/>
  <c r="S391" i="13"/>
  <c r="K391" i="13"/>
  <c r="C391" i="13"/>
  <c r="BE390" i="13"/>
  <c r="AW390" i="13"/>
  <c r="AO390" i="13"/>
  <c r="AG390" i="13"/>
  <c r="Y390" i="13"/>
  <c r="Q390" i="13"/>
  <c r="I390" i="13"/>
  <c r="BK389" i="13"/>
  <c r="BC389" i="13"/>
  <c r="AU389" i="13"/>
  <c r="AM389" i="13"/>
  <c r="AE389" i="13"/>
  <c r="W389" i="13"/>
  <c r="O389" i="13"/>
  <c r="G389" i="13"/>
  <c r="BI388" i="13"/>
  <c r="BA388" i="13"/>
  <c r="AS388" i="13"/>
  <c r="AK388" i="13"/>
  <c r="AC388" i="13"/>
  <c r="U388" i="13"/>
  <c r="M388" i="13"/>
  <c r="E388" i="13"/>
  <c r="BG387" i="13"/>
  <c r="AY387" i="13"/>
  <c r="AQ387" i="13"/>
  <c r="AI387" i="13"/>
  <c r="AA387" i="13"/>
  <c r="S387" i="13"/>
  <c r="K387" i="13"/>
  <c r="C387" i="13"/>
  <c r="BE386" i="13"/>
  <c r="AW386" i="13"/>
  <c r="AO386" i="13"/>
  <c r="AG386" i="13"/>
  <c r="Y386" i="13"/>
  <c r="Q386" i="13"/>
  <c r="I386" i="13"/>
  <c r="BK385" i="13"/>
  <c r="BC385" i="13"/>
  <c r="AU385" i="13"/>
  <c r="AM385" i="13"/>
  <c r="AE385" i="13"/>
  <c r="W385" i="13"/>
  <c r="O385" i="13"/>
  <c r="G385" i="13"/>
  <c r="BI384" i="13"/>
  <c r="BA384" i="13"/>
  <c r="AS384" i="13"/>
  <c r="AK384" i="13"/>
  <c r="AC384" i="13"/>
  <c r="U384" i="13"/>
  <c r="M384" i="13"/>
  <c r="E384" i="13"/>
  <c r="BG383" i="13"/>
  <c r="AY383" i="13"/>
  <c r="AQ383" i="13"/>
  <c r="AI383" i="13"/>
  <c r="AA383" i="13"/>
  <c r="S383" i="13"/>
  <c r="K383" i="13"/>
  <c r="C383" i="13"/>
  <c r="BE382" i="13"/>
  <c r="AW382" i="13"/>
  <c r="AO382" i="13"/>
  <c r="AG382" i="13"/>
  <c r="Y382" i="13"/>
  <c r="Q382" i="13"/>
  <c r="I382" i="13"/>
  <c r="BK381" i="13"/>
  <c r="BC381" i="13"/>
  <c r="AU381" i="13"/>
  <c r="AM381" i="13"/>
  <c r="AE381" i="13"/>
  <c r="W381" i="13"/>
  <c r="O381" i="13"/>
  <c r="G381" i="13"/>
  <c r="BI380" i="13"/>
  <c r="BA380" i="13"/>
  <c r="AS380" i="13"/>
  <c r="AK380" i="13"/>
  <c r="AC380" i="13"/>
  <c r="U380" i="13"/>
  <c r="M380" i="13"/>
  <c r="E380" i="13"/>
  <c r="BG379" i="13"/>
  <c r="AY379" i="13"/>
  <c r="AQ379" i="13"/>
  <c r="AI379" i="13"/>
  <c r="AA379" i="13"/>
  <c r="S379" i="13"/>
  <c r="K379" i="13"/>
  <c r="C379" i="13"/>
  <c r="BE378" i="13"/>
  <c r="AW378" i="13"/>
  <c r="AO378" i="13"/>
  <c r="AG378" i="13"/>
  <c r="Y378" i="13"/>
  <c r="Q378" i="13"/>
  <c r="I378" i="13"/>
  <c r="BK377" i="13"/>
  <c r="BC377" i="13"/>
  <c r="AU377" i="13"/>
  <c r="AM377" i="13"/>
  <c r="AE377" i="13"/>
  <c r="W377" i="13"/>
  <c r="O377" i="13"/>
  <c r="G377" i="13"/>
  <c r="BI376" i="13"/>
  <c r="BA376" i="13"/>
  <c r="AS376" i="13"/>
  <c r="AK376" i="13"/>
  <c r="AC376" i="13"/>
  <c r="U376" i="13"/>
  <c r="M376" i="13"/>
  <c r="E376" i="13"/>
  <c r="BG375" i="13"/>
  <c r="AY375" i="13"/>
  <c r="AQ375" i="13"/>
  <c r="AI375" i="13"/>
  <c r="AA375" i="13"/>
  <c r="S375" i="13"/>
  <c r="K375" i="13"/>
  <c r="C375" i="13"/>
  <c r="BE374" i="13"/>
  <c r="AW374" i="13"/>
  <c r="AO374" i="13"/>
  <c r="AG374" i="13"/>
  <c r="Y374" i="13"/>
  <c r="Q374" i="13"/>
  <c r="I374" i="13"/>
  <c r="BK373" i="13"/>
  <c r="BC373" i="13"/>
  <c r="AU373" i="13"/>
  <c r="AM373" i="13"/>
  <c r="AE373" i="13"/>
  <c r="W373" i="13"/>
  <c r="O373" i="13"/>
  <c r="G373" i="13"/>
  <c r="BI372" i="13"/>
  <c r="BA372" i="13"/>
  <c r="AS372" i="13"/>
  <c r="AK372" i="13"/>
  <c r="AC372" i="13"/>
  <c r="U372" i="13"/>
  <c r="M372" i="13"/>
  <c r="E372" i="13"/>
  <c r="BG371" i="13"/>
  <c r="AY371" i="13"/>
  <c r="AQ371" i="13"/>
  <c r="AI371" i="13"/>
  <c r="AA371" i="13"/>
  <c r="S371" i="13"/>
  <c r="K371" i="13"/>
  <c r="C371" i="13"/>
  <c r="BE370" i="13"/>
  <c r="AW370" i="13"/>
  <c r="AO370" i="13"/>
  <c r="AG370" i="13"/>
  <c r="Y370" i="13"/>
  <c r="Q370" i="13"/>
  <c r="I370" i="13"/>
  <c r="BK369" i="13"/>
  <c r="BC369" i="13"/>
  <c r="AU369" i="13"/>
  <c r="AM369" i="13"/>
  <c r="AE369" i="13"/>
  <c r="W369" i="13"/>
  <c r="O369" i="13"/>
  <c r="G369" i="13"/>
  <c r="BI368" i="13"/>
  <c r="BA368" i="13"/>
  <c r="AS368" i="13"/>
  <c r="AK368" i="13"/>
  <c r="AC368" i="13"/>
  <c r="U368" i="13"/>
  <c r="M368" i="13"/>
  <c r="E368" i="13"/>
  <c r="BG367" i="13"/>
  <c r="AY367" i="13"/>
  <c r="AQ367" i="13"/>
  <c r="AI367" i="13"/>
  <c r="AA367" i="13"/>
  <c r="S367" i="13"/>
  <c r="K367" i="13"/>
  <c r="C367" i="13"/>
  <c r="BE366" i="13"/>
  <c r="AW366" i="13"/>
  <c r="AO366" i="13"/>
  <c r="AG366" i="13"/>
  <c r="Y366" i="13"/>
  <c r="Q366" i="13"/>
  <c r="I366" i="13"/>
  <c r="BK365" i="13"/>
  <c r="BC365" i="13"/>
  <c r="AU365" i="13"/>
  <c r="AM365" i="13"/>
  <c r="AE365" i="13"/>
  <c r="W365" i="13"/>
  <c r="O365" i="13"/>
  <c r="G365" i="13"/>
  <c r="BI364" i="13"/>
  <c r="BA364" i="13"/>
  <c r="AS364" i="13"/>
  <c r="AK364" i="13"/>
  <c r="AC364" i="13"/>
  <c r="U364" i="13"/>
  <c r="M364" i="13"/>
  <c r="E364" i="13"/>
  <c r="BG363" i="13"/>
  <c r="AY363" i="13"/>
  <c r="AQ363" i="13"/>
  <c r="AI363" i="13"/>
  <c r="AA363" i="13"/>
  <c r="S363" i="13"/>
  <c r="K363" i="13"/>
  <c r="C363" i="13"/>
  <c r="BE362" i="13"/>
  <c r="AW362" i="13"/>
  <c r="AO362" i="13"/>
  <c r="AG362" i="13"/>
  <c r="Y362" i="13"/>
  <c r="Q362" i="13"/>
  <c r="I362" i="13"/>
  <c r="BK361" i="13"/>
  <c r="BC361" i="13"/>
  <c r="AU361" i="13"/>
  <c r="AM361" i="13"/>
  <c r="AE361" i="13"/>
  <c r="W361" i="13"/>
  <c r="O361" i="13"/>
  <c r="G361" i="13"/>
  <c r="BI360" i="13"/>
  <c r="BA360" i="13"/>
  <c r="AS360" i="13"/>
  <c r="AK360" i="13"/>
  <c r="AC360" i="13"/>
  <c r="U360" i="13"/>
  <c r="M360" i="13"/>
  <c r="E360" i="13"/>
  <c r="BG359" i="13"/>
  <c r="AY359" i="13"/>
  <c r="AQ359" i="13"/>
  <c r="AI359" i="13"/>
  <c r="AA359" i="13"/>
  <c r="S359" i="13"/>
  <c r="K359" i="13"/>
  <c r="C359" i="13"/>
  <c r="BE358" i="13"/>
  <c r="AW358" i="13"/>
  <c r="AO358" i="13"/>
  <c r="AW419" i="13"/>
  <c r="AG419" i="13"/>
  <c r="O419" i="13"/>
  <c r="BJ418" i="13"/>
  <c r="AZ418" i="13"/>
  <c r="AN418" i="13"/>
  <c r="AD418" i="13"/>
  <c r="T418" i="13"/>
  <c r="H418" i="13"/>
  <c r="BH417" i="13"/>
  <c r="AX417" i="13"/>
  <c r="AL417" i="13"/>
  <c r="AB417" i="13"/>
  <c r="R417" i="13"/>
  <c r="F417" i="13"/>
  <c r="BF416" i="13"/>
  <c r="AV416" i="13"/>
  <c r="AJ416" i="13"/>
  <c r="Z416" i="13"/>
  <c r="P416" i="13"/>
  <c r="D416" i="13"/>
  <c r="BD415" i="13"/>
  <c r="AT415" i="13"/>
  <c r="AH415" i="13"/>
  <c r="X415" i="13"/>
  <c r="N415" i="13"/>
  <c r="BL414" i="13"/>
  <c r="BB414" i="13"/>
  <c r="AR414" i="13"/>
  <c r="AF414" i="13"/>
  <c r="V414" i="13"/>
  <c r="L414" i="13"/>
  <c r="BJ413" i="13"/>
  <c r="AZ413" i="13"/>
  <c r="AP413" i="13"/>
  <c r="AD413" i="13"/>
  <c r="T413" i="13"/>
  <c r="J413" i="13"/>
  <c r="BH412" i="13"/>
  <c r="AX412" i="13"/>
  <c r="AN412" i="13"/>
  <c r="AB412" i="13"/>
  <c r="R412" i="13"/>
  <c r="H412" i="13"/>
  <c r="BF411" i="13"/>
  <c r="AV411" i="13"/>
  <c r="AL411" i="13"/>
  <c r="Z411" i="13"/>
  <c r="P411" i="13"/>
  <c r="F411" i="13"/>
  <c r="BD410" i="13"/>
  <c r="AT410" i="13"/>
  <c r="AJ410" i="13"/>
  <c r="X410" i="13"/>
  <c r="N410" i="13"/>
  <c r="D410" i="13"/>
  <c r="BB409" i="13"/>
  <c r="AR409" i="13"/>
  <c r="AH409" i="13"/>
  <c r="V409" i="13"/>
  <c r="L409" i="13"/>
  <c r="BL408" i="13"/>
  <c r="AZ408" i="13"/>
  <c r="AP408" i="13"/>
  <c r="AF408" i="13"/>
  <c r="T408" i="13"/>
  <c r="J408" i="13"/>
  <c r="BJ407" i="13"/>
  <c r="AX407" i="13"/>
  <c r="AN407" i="13"/>
  <c r="AD407" i="13"/>
  <c r="R407" i="13"/>
  <c r="H407" i="13"/>
  <c r="BH406" i="13"/>
  <c r="AV406" i="13"/>
  <c r="AL406" i="13"/>
  <c r="AB406" i="13"/>
  <c r="P406" i="13"/>
  <c r="F406" i="13"/>
  <c r="BF405" i="13"/>
  <c r="AT405" i="13"/>
  <c r="AJ405" i="13"/>
  <c r="Z405" i="13"/>
  <c r="N405" i="13"/>
  <c r="D405" i="13"/>
  <c r="BD404" i="13"/>
  <c r="AR404" i="13"/>
  <c r="AH404" i="13"/>
  <c r="X404" i="13"/>
  <c r="L404" i="13"/>
  <c r="BL403" i="13"/>
  <c r="BB403" i="13"/>
  <c r="AP403" i="13"/>
  <c r="AF403" i="13"/>
  <c r="V403" i="13"/>
  <c r="J403" i="13"/>
  <c r="BJ402" i="13"/>
  <c r="AZ402" i="13"/>
  <c r="AN402" i="13"/>
  <c r="AD402" i="13"/>
  <c r="T402" i="13"/>
  <c r="H402" i="13"/>
  <c r="BH401" i="13"/>
  <c r="AX401" i="13"/>
  <c r="AL401" i="13"/>
  <c r="AB401" i="13"/>
  <c r="R401" i="13"/>
  <c r="F401" i="13"/>
  <c r="BF400" i="13"/>
  <c r="AV400" i="13"/>
  <c r="AJ400" i="13"/>
  <c r="Z400" i="13"/>
  <c r="P400" i="13"/>
  <c r="D400" i="13"/>
  <c r="BD399" i="13"/>
  <c r="AT399" i="13"/>
  <c r="AH399" i="13"/>
  <c r="X399" i="13"/>
  <c r="N399" i="13"/>
  <c r="BL398" i="13"/>
  <c r="BB398" i="13"/>
  <c r="AR398" i="13"/>
  <c r="AF398" i="13"/>
  <c r="V398" i="13"/>
  <c r="L398" i="13"/>
  <c r="BJ397" i="13"/>
  <c r="AZ397" i="13"/>
  <c r="AP397" i="13"/>
  <c r="AD397" i="13"/>
  <c r="T397" i="13"/>
  <c r="J397" i="13"/>
  <c r="BH396" i="13"/>
  <c r="AX396" i="13"/>
  <c r="AN396" i="13"/>
  <c r="AB396" i="13"/>
  <c r="R396" i="13"/>
  <c r="H396" i="13"/>
  <c r="BF395" i="13"/>
  <c r="AV395" i="13"/>
  <c r="AL395" i="13"/>
  <c r="Z395" i="13"/>
  <c r="P395" i="13"/>
  <c r="F395" i="13"/>
  <c r="BD394" i="13"/>
  <c r="AT394" i="13"/>
  <c r="AJ394" i="13"/>
  <c r="X394" i="13"/>
  <c r="N394" i="13"/>
  <c r="D394" i="13"/>
  <c r="BB393" i="13"/>
  <c r="AR393" i="13"/>
  <c r="AH393" i="13"/>
  <c r="V393" i="13"/>
  <c r="L393" i="13"/>
  <c r="BL392" i="13"/>
  <c r="AZ392" i="13"/>
  <c r="AP392" i="13"/>
  <c r="AF392" i="13"/>
  <c r="T392" i="13"/>
  <c r="J392" i="13"/>
  <c r="BJ391" i="13"/>
  <c r="AX391" i="13"/>
  <c r="AN391" i="13"/>
  <c r="AD391" i="13"/>
  <c r="R391" i="13"/>
  <c r="H391" i="13"/>
  <c r="BH390" i="13"/>
  <c r="AV390" i="13"/>
  <c r="AL390" i="13"/>
  <c r="AB390" i="13"/>
  <c r="P390" i="13"/>
  <c r="F390" i="13"/>
  <c r="BF389" i="13"/>
  <c r="AT389" i="13"/>
  <c r="AJ389" i="13"/>
  <c r="Z389" i="13"/>
  <c r="N389" i="13"/>
  <c r="D389" i="13"/>
  <c r="BD388" i="13"/>
  <c r="AR388" i="13"/>
  <c r="AH388" i="13"/>
  <c r="X388" i="13"/>
  <c r="L388" i="13"/>
  <c r="BL387" i="13"/>
  <c r="BB387" i="13"/>
  <c r="AP387" i="13"/>
  <c r="AF387" i="13"/>
  <c r="V387" i="13"/>
  <c r="J387" i="13"/>
  <c r="BJ386" i="13"/>
  <c r="AZ386" i="13"/>
  <c r="AN386" i="13"/>
  <c r="AD386" i="13"/>
  <c r="T386" i="13"/>
  <c r="H386" i="13"/>
  <c r="BH385" i="13"/>
  <c r="AX385" i="13"/>
  <c r="AL385" i="13"/>
  <c r="AB385" i="13"/>
  <c r="R385" i="13"/>
  <c r="F385" i="13"/>
  <c r="BF384" i="13"/>
  <c r="AV384" i="13"/>
  <c r="AJ384" i="13"/>
  <c r="Z384" i="13"/>
  <c r="P384" i="13"/>
  <c r="D384" i="13"/>
  <c r="BD383" i="13"/>
  <c r="AT383" i="13"/>
  <c r="AH383" i="13"/>
  <c r="X383" i="13"/>
  <c r="N383" i="13"/>
  <c r="BL419" i="13"/>
  <c r="AV419" i="13"/>
  <c r="AF419" i="13"/>
  <c r="M419" i="13"/>
  <c r="BI418" i="13"/>
  <c r="AY418" i="13"/>
  <c r="AM418" i="13"/>
  <c r="AC418" i="13"/>
  <c r="S418" i="13"/>
  <c r="G418" i="13"/>
  <c r="BG417" i="13"/>
  <c r="AW417" i="13"/>
  <c r="AK417" i="13"/>
  <c r="AA417" i="13"/>
  <c r="Q417" i="13"/>
  <c r="E417" i="13"/>
  <c r="BE416" i="13"/>
  <c r="AU416" i="13"/>
  <c r="AI416" i="13"/>
  <c r="Y416" i="13"/>
  <c r="O416" i="13"/>
  <c r="C416" i="13"/>
  <c r="BC415" i="13"/>
  <c r="AS415" i="13"/>
  <c r="AG415" i="13"/>
  <c r="W415" i="13"/>
  <c r="M415" i="13"/>
  <c r="BK414" i="13"/>
  <c r="BA414" i="13"/>
  <c r="AQ414" i="13"/>
  <c r="AE414" i="13"/>
  <c r="U414" i="13"/>
  <c r="K414" i="13"/>
  <c r="BI413" i="13"/>
  <c r="AY413" i="13"/>
  <c r="AO413" i="13"/>
  <c r="AC413" i="13"/>
  <c r="S413" i="13"/>
  <c r="I413" i="13"/>
  <c r="BG412" i="13"/>
  <c r="AW412" i="13"/>
  <c r="AM412" i="13"/>
  <c r="AA412" i="13"/>
  <c r="Q412" i="13"/>
  <c r="G412" i="13"/>
  <c r="BE411" i="13"/>
  <c r="AU411" i="13"/>
  <c r="AK411" i="13"/>
  <c r="Y411" i="13"/>
  <c r="O411" i="13"/>
  <c r="E411" i="13"/>
  <c r="BC410" i="13"/>
  <c r="AS410" i="13"/>
  <c r="AI410" i="13"/>
  <c r="W410" i="13"/>
  <c r="M410" i="13"/>
  <c r="C410" i="13"/>
  <c r="BA409" i="13"/>
  <c r="AQ409" i="13"/>
  <c r="AG409" i="13"/>
  <c r="U409" i="13"/>
  <c r="K409" i="13"/>
  <c r="BK408" i="13"/>
  <c r="AY408" i="13"/>
  <c r="AO408" i="13"/>
  <c r="AE408" i="13"/>
  <c r="S408" i="13"/>
  <c r="I408" i="13"/>
  <c r="BI407" i="13"/>
  <c r="AW407" i="13"/>
  <c r="AM407" i="13"/>
  <c r="AC407" i="13"/>
  <c r="Q407" i="13"/>
  <c r="G407" i="13"/>
  <c r="BG406" i="13"/>
  <c r="AU406" i="13"/>
  <c r="AK406" i="13"/>
  <c r="AA406" i="13"/>
  <c r="O406" i="13"/>
  <c r="E406" i="13"/>
  <c r="BE405" i="13"/>
  <c r="AS405" i="13"/>
  <c r="AI405" i="13"/>
  <c r="Y405" i="13"/>
  <c r="M405" i="13"/>
  <c r="C405" i="13"/>
  <c r="BC404" i="13"/>
  <c r="AQ404" i="13"/>
  <c r="AG404" i="13"/>
  <c r="W404" i="13"/>
  <c r="K404" i="13"/>
  <c r="BK403" i="13"/>
  <c r="BA403" i="13"/>
  <c r="AO403" i="13"/>
  <c r="AE403" i="13"/>
  <c r="U403" i="13"/>
  <c r="I403" i="13"/>
  <c r="BI402" i="13"/>
  <c r="AY402" i="13"/>
  <c r="AM402" i="13"/>
  <c r="AC402" i="13"/>
  <c r="S402" i="13"/>
  <c r="G402" i="13"/>
  <c r="BG401" i="13"/>
  <c r="AW401" i="13"/>
  <c r="AK401" i="13"/>
  <c r="AA401" i="13"/>
  <c r="Q401" i="13"/>
  <c r="E401" i="13"/>
  <c r="BE400" i="13"/>
  <c r="AU400" i="13"/>
  <c r="AI400" i="13"/>
  <c r="Y400" i="13"/>
  <c r="O400" i="13"/>
  <c r="C400" i="13"/>
  <c r="BC399" i="13"/>
  <c r="AS399" i="13"/>
  <c r="AG399" i="13"/>
  <c r="W399" i="13"/>
  <c r="M399" i="13"/>
  <c r="BK398" i="13"/>
  <c r="BA398" i="13"/>
  <c r="AQ398" i="13"/>
  <c r="AE398" i="13"/>
  <c r="U398" i="13"/>
  <c r="K398" i="13"/>
  <c r="BI397" i="13"/>
  <c r="AY397" i="13"/>
  <c r="AO397" i="13"/>
  <c r="AC397" i="13"/>
  <c r="S397" i="13"/>
  <c r="I397" i="13"/>
  <c r="BG396" i="13"/>
  <c r="AW396" i="13"/>
  <c r="AM396" i="13"/>
  <c r="AA396" i="13"/>
  <c r="Q396" i="13"/>
  <c r="G396" i="13"/>
  <c r="BE395" i="13"/>
  <c r="AU395" i="13"/>
  <c r="AK395" i="13"/>
  <c r="Y395" i="13"/>
  <c r="O395" i="13"/>
  <c r="E395" i="13"/>
  <c r="BC394" i="13"/>
  <c r="AS394" i="13"/>
  <c r="AI394" i="13"/>
  <c r="W394" i="13"/>
  <c r="M394" i="13"/>
  <c r="C394" i="13"/>
  <c r="BA393" i="13"/>
  <c r="AQ393" i="13"/>
  <c r="AG393" i="13"/>
  <c r="U393" i="13"/>
  <c r="K393" i="13"/>
  <c r="BK392" i="13"/>
  <c r="AY392" i="13"/>
  <c r="AO392" i="13"/>
  <c r="AE392" i="13"/>
  <c r="S392" i="13"/>
  <c r="I392" i="13"/>
  <c r="BI391" i="13"/>
  <c r="AW391" i="13"/>
  <c r="AM391" i="13"/>
  <c r="AC391" i="13"/>
  <c r="Q391" i="13"/>
  <c r="G391" i="13"/>
  <c r="BG390" i="13"/>
  <c r="AU390" i="13"/>
  <c r="AK390" i="13"/>
  <c r="AA390" i="13"/>
  <c r="O390" i="13"/>
  <c r="E390" i="13"/>
  <c r="BE389" i="13"/>
  <c r="AS389" i="13"/>
  <c r="AI389" i="13"/>
  <c r="Y389" i="13"/>
  <c r="M389" i="13"/>
  <c r="C389" i="13"/>
  <c r="BC388" i="13"/>
  <c r="AQ388" i="13"/>
  <c r="AG388" i="13"/>
  <c r="W388" i="13"/>
  <c r="K388" i="13"/>
  <c r="BK387" i="13"/>
  <c r="BA387" i="13"/>
  <c r="AO387" i="13"/>
  <c r="AE387" i="13"/>
  <c r="U387" i="13"/>
  <c r="I387" i="13"/>
  <c r="BI386" i="13"/>
  <c r="AY386" i="13"/>
  <c r="AM386" i="13"/>
  <c r="AC386" i="13"/>
  <c r="S386" i="13"/>
  <c r="G386" i="13"/>
  <c r="BG385" i="13"/>
  <c r="AW385" i="13"/>
  <c r="AK385" i="13"/>
  <c r="AA385" i="13"/>
  <c r="Q385" i="13"/>
  <c r="E385" i="13"/>
  <c r="BE384" i="13"/>
  <c r="AU384" i="13"/>
  <c r="AI384" i="13"/>
  <c r="Y384" i="13"/>
  <c r="O384" i="13"/>
  <c r="C384" i="13"/>
  <c r="BC383" i="13"/>
  <c r="AS383" i="13"/>
  <c r="AG383" i="13"/>
  <c r="W383" i="13"/>
  <c r="M383" i="13"/>
  <c r="BK419" i="13"/>
  <c r="AU419" i="13"/>
  <c r="Z419" i="13"/>
  <c r="J419" i="13"/>
  <c r="BH418" i="13"/>
  <c r="AV418" i="13"/>
  <c r="AL418" i="13"/>
  <c r="AB418" i="13"/>
  <c r="P418" i="13"/>
  <c r="F418" i="13"/>
  <c r="BF417" i="13"/>
  <c r="AT417" i="13"/>
  <c r="AJ417" i="13"/>
  <c r="Z417" i="13"/>
  <c r="N417" i="13"/>
  <c r="D417" i="13"/>
  <c r="BD416" i="13"/>
  <c r="AR416" i="13"/>
  <c r="AH416" i="13"/>
  <c r="X416" i="13"/>
  <c r="L416" i="13"/>
  <c r="BL415" i="13"/>
  <c r="BB415" i="13"/>
  <c r="AP415" i="13"/>
  <c r="AF415" i="13"/>
  <c r="V415" i="13"/>
  <c r="J415" i="13"/>
  <c r="BJ414" i="13"/>
  <c r="AZ414" i="13"/>
  <c r="AN414" i="13"/>
  <c r="AD414" i="13"/>
  <c r="T414" i="13"/>
  <c r="H414" i="13"/>
  <c r="BH413" i="13"/>
  <c r="AX413" i="13"/>
  <c r="AL413" i="13"/>
  <c r="AB413" i="13"/>
  <c r="R413" i="13"/>
  <c r="F413" i="13"/>
  <c r="BF412" i="13"/>
  <c r="AV412" i="13"/>
  <c r="AJ412" i="13"/>
  <c r="Z412" i="13"/>
  <c r="P412" i="13"/>
  <c r="D412" i="13"/>
  <c r="BD411" i="13"/>
  <c r="AT411" i="13"/>
  <c r="AH411" i="13"/>
  <c r="X411" i="13"/>
  <c r="N411" i="13"/>
  <c r="BL410" i="13"/>
  <c r="BB410" i="13"/>
  <c r="AR410" i="13"/>
  <c r="AF410" i="13"/>
  <c r="V410" i="13"/>
  <c r="L410" i="13"/>
  <c r="BJ409" i="13"/>
  <c r="AZ409" i="13"/>
  <c r="AP409" i="13"/>
  <c r="AD409" i="13"/>
  <c r="T409" i="13"/>
  <c r="J409" i="13"/>
  <c r="BH408" i="13"/>
  <c r="AX408" i="13"/>
  <c r="AN408" i="13"/>
  <c r="AB408" i="13"/>
  <c r="R408" i="13"/>
  <c r="H408" i="13"/>
  <c r="BF407" i="13"/>
  <c r="AV407" i="13"/>
  <c r="AL407" i="13"/>
  <c r="Z407" i="13"/>
  <c r="P407" i="13"/>
  <c r="F407" i="13"/>
  <c r="BD406" i="13"/>
  <c r="AT406" i="13"/>
  <c r="AJ406" i="13"/>
  <c r="X406" i="13"/>
  <c r="N406" i="13"/>
  <c r="D406" i="13"/>
  <c r="BB405" i="13"/>
  <c r="AR405" i="13"/>
  <c r="AH405" i="13"/>
  <c r="V405" i="13"/>
  <c r="L405" i="13"/>
  <c r="BL404" i="13"/>
  <c r="AZ404" i="13"/>
  <c r="AP404" i="13"/>
  <c r="AF404" i="13"/>
  <c r="T404" i="13"/>
  <c r="J404" i="13"/>
  <c r="BJ403" i="13"/>
  <c r="AX403" i="13"/>
  <c r="AN403" i="13"/>
  <c r="AD403" i="13"/>
  <c r="R403" i="13"/>
  <c r="H403" i="13"/>
  <c r="BH402" i="13"/>
  <c r="AV402" i="13"/>
  <c r="AL402" i="13"/>
  <c r="AB402" i="13"/>
  <c r="P402" i="13"/>
  <c r="F402" i="13"/>
  <c r="BF401" i="13"/>
  <c r="AT401" i="13"/>
  <c r="AJ401" i="13"/>
  <c r="Z401" i="13"/>
  <c r="N401" i="13"/>
  <c r="D401" i="13"/>
  <c r="BD400" i="13"/>
  <c r="AR400" i="13"/>
  <c r="AH400" i="13"/>
  <c r="X400" i="13"/>
  <c r="L400" i="13"/>
  <c r="BL399" i="13"/>
  <c r="BB399" i="13"/>
  <c r="AP399" i="13"/>
  <c r="AF399" i="13"/>
  <c r="V399" i="13"/>
  <c r="J399" i="13"/>
  <c r="BJ398" i="13"/>
  <c r="AZ398" i="13"/>
  <c r="AN398" i="13"/>
  <c r="AD398" i="13"/>
  <c r="T398" i="13"/>
  <c r="H398" i="13"/>
  <c r="BH397" i="13"/>
  <c r="AX397" i="13"/>
  <c r="AL397" i="13"/>
  <c r="AB397" i="13"/>
  <c r="R397" i="13"/>
  <c r="F397" i="13"/>
  <c r="BF396" i="13"/>
  <c r="AV396" i="13"/>
  <c r="AJ396" i="13"/>
  <c r="Z396" i="13"/>
  <c r="P396" i="13"/>
  <c r="D396" i="13"/>
  <c r="BD395" i="13"/>
  <c r="AT395" i="13"/>
  <c r="AH395" i="13"/>
  <c r="X395" i="13"/>
  <c r="N395" i="13"/>
  <c r="BL394" i="13"/>
  <c r="BB394" i="13"/>
  <c r="AR394" i="13"/>
  <c r="AF394" i="13"/>
  <c r="V394" i="13"/>
  <c r="L394" i="13"/>
  <c r="BJ393" i="13"/>
  <c r="AZ393" i="13"/>
  <c r="AP393" i="13"/>
  <c r="AD393" i="13"/>
  <c r="T393" i="13"/>
  <c r="J393" i="13"/>
  <c r="BH392" i="13"/>
  <c r="AX392" i="13"/>
  <c r="AN392" i="13"/>
  <c r="AB392" i="13"/>
  <c r="R392" i="13"/>
  <c r="H392" i="13"/>
  <c r="BF391" i="13"/>
  <c r="AV391" i="13"/>
  <c r="AL391" i="13"/>
  <c r="Z391" i="13"/>
  <c r="P391" i="13"/>
  <c r="F391" i="13"/>
  <c r="BD390" i="13"/>
  <c r="AT390" i="13"/>
  <c r="AJ390" i="13"/>
  <c r="X390" i="13"/>
  <c r="N390" i="13"/>
  <c r="D390" i="13"/>
  <c r="BB389" i="13"/>
  <c r="AR389" i="13"/>
  <c r="AH389" i="13"/>
  <c r="V389" i="13"/>
  <c r="L389" i="13"/>
  <c r="BL388" i="13"/>
  <c r="AZ388" i="13"/>
  <c r="AP388" i="13"/>
  <c r="AF388" i="13"/>
  <c r="T388" i="13"/>
  <c r="J388" i="13"/>
  <c r="BJ387" i="13"/>
  <c r="AX387" i="13"/>
  <c r="AN387" i="13"/>
  <c r="AD387" i="13"/>
  <c r="R387" i="13"/>
  <c r="H387" i="13"/>
  <c r="BH386" i="13"/>
  <c r="AV386" i="13"/>
  <c r="AL386" i="13"/>
  <c r="AB386" i="13"/>
  <c r="P386" i="13"/>
  <c r="F386" i="13"/>
  <c r="BF385" i="13"/>
  <c r="AT385" i="13"/>
  <c r="AJ385" i="13"/>
  <c r="Z385" i="13"/>
  <c r="N385" i="13"/>
  <c r="D385" i="13"/>
  <c r="BD384" i="13"/>
  <c r="AR384" i="13"/>
  <c r="AH384" i="13"/>
  <c r="X384" i="13"/>
  <c r="L384" i="13"/>
  <c r="BL383" i="13"/>
  <c r="BB383" i="13"/>
  <c r="AP383" i="13"/>
  <c r="AF383" i="13"/>
  <c r="V383" i="13"/>
  <c r="BA419" i="13"/>
  <c r="X419" i="13"/>
  <c r="BK418" i="13"/>
  <c r="AS418" i="13"/>
  <c r="AA418" i="13"/>
  <c r="L418" i="13"/>
  <c r="BB417" i="13"/>
  <c r="AO417" i="13"/>
  <c r="U417" i="13"/>
  <c r="C417" i="13"/>
  <c r="AX416" i="13"/>
  <c r="AF416" i="13"/>
  <c r="Q416" i="13"/>
  <c r="BI415" i="13"/>
  <c r="AO415" i="13"/>
  <c r="Z415" i="13"/>
  <c r="H415" i="13"/>
  <c r="BC414" i="13"/>
  <c r="AK414" i="13"/>
  <c r="S414" i="13"/>
  <c r="D414" i="13"/>
  <c r="AT413" i="13"/>
  <c r="AG413" i="13"/>
  <c r="M413" i="13"/>
  <c r="BE412" i="13"/>
  <c r="AP412" i="13"/>
  <c r="X412" i="13"/>
  <c r="I412" i="13"/>
  <c r="BA411" i="13"/>
  <c r="AG411" i="13"/>
  <c r="R411" i="13"/>
  <c r="BJ410" i="13"/>
  <c r="AU410" i="13"/>
  <c r="AC410" i="13"/>
  <c r="K410" i="13"/>
  <c r="BF409" i="13"/>
  <c r="AL409" i="13"/>
  <c r="Y409" i="13"/>
  <c r="E409" i="13"/>
  <c r="AW408" i="13"/>
  <c r="AH408" i="13"/>
  <c r="P408" i="13"/>
  <c r="BK407" i="13"/>
  <c r="AS407" i="13"/>
  <c r="Y407" i="13"/>
  <c r="J407" i="13"/>
  <c r="BB406" i="13"/>
  <c r="AM406" i="13"/>
  <c r="U406" i="13"/>
  <c r="C406" i="13"/>
  <c r="AX405" i="13"/>
  <c r="AD405" i="13"/>
  <c r="Q405" i="13"/>
  <c r="BG404" i="13"/>
  <c r="AO404" i="13"/>
  <c r="Z404" i="13"/>
  <c r="H404" i="13"/>
  <c r="BC403" i="13"/>
  <c r="AK403" i="13"/>
  <c r="Q403" i="13"/>
  <c r="BL402" i="13"/>
  <c r="AT402" i="13"/>
  <c r="AE402" i="13"/>
  <c r="M402" i="13"/>
  <c r="BE401" i="13"/>
  <c r="AP401" i="13"/>
  <c r="V401" i="13"/>
  <c r="I401" i="13"/>
  <c r="AY400" i="13"/>
  <c r="AG400" i="13"/>
  <c r="R400" i="13"/>
  <c r="BJ399" i="13"/>
  <c r="AU399" i="13"/>
  <c r="AC399" i="13"/>
  <c r="I399" i="13"/>
  <c r="BD398" i="13"/>
  <c r="AL398" i="13"/>
  <c r="W398" i="13"/>
  <c r="E398" i="13"/>
  <c r="AW397" i="13"/>
  <c r="AH397" i="13"/>
  <c r="N397" i="13"/>
  <c r="BK396" i="13"/>
  <c r="AQ396" i="13"/>
  <c r="Y396" i="13"/>
  <c r="J396" i="13"/>
  <c r="BB395" i="13"/>
  <c r="AM395" i="13"/>
  <c r="U395" i="13"/>
  <c r="BK394" i="13"/>
  <c r="AV394" i="13"/>
  <c r="AD394" i="13"/>
  <c r="O394" i="13"/>
  <c r="BG393" i="13"/>
  <c r="AO393" i="13"/>
  <c r="Z393" i="13"/>
  <c r="F393" i="13"/>
  <c r="BC392" i="13"/>
  <c r="AI392" i="13"/>
  <c r="Q392" i="13"/>
  <c r="BL391" i="13"/>
  <c r="AT391" i="13"/>
  <c r="AE391" i="13"/>
  <c r="M391" i="13"/>
  <c r="BC390" i="13"/>
  <c r="AN390" i="13"/>
  <c r="V390" i="13"/>
  <c r="G390" i="13"/>
  <c r="AY389" i="13"/>
  <c r="AG389" i="13"/>
  <c r="R389" i="13"/>
  <c r="BH388" i="13"/>
  <c r="AU388" i="13"/>
  <c r="AA388" i="13"/>
  <c r="I388" i="13"/>
  <c r="BD387" i="13"/>
  <c r="AL387" i="13"/>
  <c r="W387" i="13"/>
  <c r="E387" i="13"/>
  <c r="AU386" i="13"/>
  <c r="AF386" i="13"/>
  <c r="N386" i="13"/>
  <c r="BI385" i="13"/>
  <c r="AQ385" i="13"/>
  <c r="Y385" i="13"/>
  <c r="J385" i="13"/>
  <c r="AZ384" i="13"/>
  <c r="AM384" i="13"/>
  <c r="S384" i="13"/>
  <c r="BK383" i="13"/>
  <c r="AV383" i="13"/>
  <c r="AD383" i="13"/>
  <c r="O383" i="13"/>
  <c r="BK382" i="13"/>
  <c r="BA382" i="13"/>
  <c r="AQ382" i="13"/>
  <c r="AE382" i="13"/>
  <c r="U382" i="13"/>
  <c r="K382" i="13"/>
  <c r="BI381" i="13"/>
  <c r="AY381" i="13"/>
  <c r="AO381" i="13"/>
  <c r="AC381" i="13"/>
  <c r="S381" i="13"/>
  <c r="I381" i="13"/>
  <c r="BG380" i="13"/>
  <c r="AW380" i="13"/>
  <c r="AM380" i="13"/>
  <c r="AA380" i="13"/>
  <c r="Q380" i="13"/>
  <c r="G380" i="13"/>
  <c r="BE379" i="13"/>
  <c r="AU379" i="13"/>
  <c r="AK379" i="13"/>
  <c r="Y379" i="13"/>
  <c r="O379" i="13"/>
  <c r="E379" i="13"/>
  <c r="BC378" i="13"/>
  <c r="AS378" i="13"/>
  <c r="AI378" i="13"/>
  <c r="W378" i="13"/>
  <c r="M378" i="13"/>
  <c r="C378" i="13"/>
  <c r="BA377" i="13"/>
  <c r="AQ377" i="13"/>
  <c r="AG377" i="13"/>
  <c r="U377" i="13"/>
  <c r="K377" i="13"/>
  <c r="BK376" i="13"/>
  <c r="AY376" i="13"/>
  <c r="AO376" i="13"/>
  <c r="AE376" i="13"/>
  <c r="S376" i="13"/>
  <c r="I376" i="13"/>
  <c r="BI375" i="13"/>
  <c r="AW375" i="13"/>
  <c r="AM375" i="13"/>
  <c r="AC375" i="13"/>
  <c r="Q375" i="13"/>
  <c r="G375" i="13"/>
  <c r="BG374" i="13"/>
  <c r="AU374" i="13"/>
  <c r="AK374" i="13"/>
  <c r="AA374" i="13"/>
  <c r="O374" i="13"/>
  <c r="E374" i="13"/>
  <c r="BE373" i="13"/>
  <c r="AS373" i="13"/>
  <c r="AI373" i="13"/>
  <c r="Y373" i="13"/>
  <c r="M373" i="13"/>
  <c r="C373" i="13"/>
  <c r="BC372" i="13"/>
  <c r="AQ372" i="13"/>
  <c r="AG372" i="13"/>
  <c r="W372" i="13"/>
  <c r="K372" i="13"/>
  <c r="BK371" i="13"/>
  <c r="BA371" i="13"/>
  <c r="AO371" i="13"/>
  <c r="AE371" i="13"/>
  <c r="U371" i="13"/>
  <c r="I371" i="13"/>
  <c r="BI370" i="13"/>
  <c r="AY370" i="13"/>
  <c r="AM370" i="13"/>
  <c r="AC370" i="13"/>
  <c r="S370" i="13"/>
  <c r="G370" i="13"/>
  <c r="BG369" i="13"/>
  <c r="AW369" i="13"/>
  <c r="AK369" i="13"/>
  <c r="AA369" i="13"/>
  <c r="Q369" i="13"/>
  <c r="E369" i="13"/>
  <c r="BE368" i="13"/>
  <c r="AU368" i="13"/>
  <c r="AI368" i="13"/>
  <c r="Y368" i="13"/>
  <c r="O368" i="13"/>
  <c r="C368" i="13"/>
  <c r="BC367" i="13"/>
  <c r="AS367" i="13"/>
  <c r="AG367" i="13"/>
  <c r="AX419" i="13"/>
  <c r="W419" i="13"/>
  <c r="BG418" i="13"/>
  <c r="AR418" i="13"/>
  <c r="X418" i="13"/>
  <c r="K418" i="13"/>
  <c r="BA417" i="13"/>
  <c r="AI417" i="13"/>
  <c r="T417" i="13"/>
  <c r="BL416" i="13"/>
  <c r="AW416" i="13"/>
  <c r="AE416" i="13"/>
  <c r="K416" i="13"/>
  <c r="BF415" i="13"/>
  <c r="AN415" i="13"/>
  <c r="Y415" i="13"/>
  <c r="G415" i="13"/>
  <c r="AY414" i="13"/>
  <c r="AJ414" i="13"/>
  <c r="P414" i="13"/>
  <c r="C414" i="13"/>
  <c r="AS413" i="13"/>
  <c r="AA413" i="13"/>
  <c r="L413" i="13"/>
  <c r="BD412" i="13"/>
  <c r="AO412" i="13"/>
  <c r="W412" i="13"/>
  <c r="C412" i="13"/>
  <c r="AX411" i="13"/>
  <c r="AF411" i="13"/>
  <c r="Q411" i="13"/>
  <c r="BI410" i="13"/>
  <c r="AQ410" i="13"/>
  <c r="AB410" i="13"/>
  <c r="H410" i="13"/>
  <c r="BE409" i="13"/>
  <c r="AK409" i="13"/>
  <c r="S409" i="13"/>
  <c r="D409" i="13"/>
  <c r="AV408" i="13"/>
  <c r="AG408" i="13"/>
  <c r="O408" i="13"/>
  <c r="BE407" i="13"/>
  <c r="AP407" i="13"/>
  <c r="X407" i="13"/>
  <c r="I407" i="13"/>
  <c r="BA406" i="13"/>
  <c r="AI406" i="13"/>
  <c r="T406" i="13"/>
  <c r="BJ405" i="13"/>
  <c r="AW405" i="13"/>
  <c r="AC405" i="13"/>
  <c r="K405" i="13"/>
  <c r="BF404" i="13"/>
  <c r="AN404" i="13"/>
  <c r="Y404" i="13"/>
  <c r="G404" i="13"/>
  <c r="AW403" i="13"/>
  <c r="AH403" i="13"/>
  <c r="P403" i="13"/>
  <c r="BK402" i="13"/>
  <c r="AS402" i="13"/>
  <c r="AA402" i="13"/>
  <c r="L402" i="13"/>
  <c r="BB401" i="13"/>
  <c r="AO401" i="13"/>
  <c r="U401" i="13"/>
  <c r="C401" i="13"/>
  <c r="AX400" i="13"/>
  <c r="AF400" i="13"/>
  <c r="Q400" i="13"/>
  <c r="BI399" i="13"/>
  <c r="AO399" i="13"/>
  <c r="Z399" i="13"/>
  <c r="H399" i="13"/>
  <c r="BC398" i="13"/>
  <c r="AK398" i="13"/>
  <c r="S398" i="13"/>
  <c r="D398" i="13"/>
  <c r="AT397" i="13"/>
  <c r="AG397" i="13"/>
  <c r="M397" i="13"/>
  <c r="BE396" i="13"/>
  <c r="AP396" i="13"/>
  <c r="X396" i="13"/>
  <c r="I396" i="13"/>
  <c r="BA395" i="13"/>
  <c r="AG395" i="13"/>
  <c r="R395" i="13"/>
  <c r="BJ394" i="13"/>
  <c r="AU394" i="13"/>
  <c r="AC394" i="13"/>
  <c r="K394" i="13"/>
  <c r="BF393" i="13"/>
  <c r="AL393" i="13"/>
  <c r="Y393" i="13"/>
  <c r="E393" i="13"/>
  <c r="AW392" i="13"/>
  <c r="AH392" i="13"/>
  <c r="P392" i="13"/>
  <c r="BK391" i="13"/>
  <c r="AS391" i="13"/>
  <c r="Y391" i="13"/>
  <c r="J391" i="13"/>
  <c r="BB390" i="13"/>
  <c r="AM390" i="13"/>
  <c r="U390" i="13"/>
  <c r="C390" i="13"/>
  <c r="AX389" i="13"/>
  <c r="AD389" i="13"/>
  <c r="Q389" i="13"/>
  <c r="BG388" i="13"/>
  <c r="AO388" i="13"/>
  <c r="Z388" i="13"/>
  <c r="H388" i="13"/>
  <c r="BC387" i="13"/>
  <c r="AK387" i="13"/>
  <c r="Q387" i="13"/>
  <c r="BL386" i="13"/>
  <c r="AT386" i="13"/>
  <c r="AE386" i="13"/>
  <c r="M386" i="13"/>
  <c r="BE385" i="13"/>
  <c r="AP385" i="13"/>
  <c r="V385" i="13"/>
  <c r="I385" i="13"/>
  <c r="AY384" i="13"/>
  <c r="AG384" i="13"/>
  <c r="R384" i="13"/>
  <c r="BJ383" i="13"/>
  <c r="AU383" i="13"/>
  <c r="AC383" i="13"/>
  <c r="J383" i="13"/>
  <c r="BJ382" i="13"/>
  <c r="AZ382" i="13"/>
  <c r="AN382" i="13"/>
  <c r="AD382" i="13"/>
  <c r="T382" i="13"/>
  <c r="H382" i="13"/>
  <c r="BH381" i="13"/>
  <c r="AX381" i="13"/>
  <c r="AL381" i="13"/>
  <c r="AB381" i="13"/>
  <c r="R381" i="13"/>
  <c r="F381" i="13"/>
  <c r="BF380" i="13"/>
  <c r="AV380" i="13"/>
  <c r="AJ380" i="13"/>
  <c r="Z380" i="13"/>
  <c r="P380" i="13"/>
  <c r="D380" i="13"/>
  <c r="BD379" i="13"/>
  <c r="AT379" i="13"/>
  <c r="AH379" i="13"/>
  <c r="X379" i="13"/>
  <c r="N379" i="13"/>
  <c r="BL378" i="13"/>
  <c r="BB378" i="13"/>
  <c r="AR378" i="13"/>
  <c r="AF378" i="13"/>
  <c r="V378" i="13"/>
  <c r="L378" i="13"/>
  <c r="BJ377" i="13"/>
  <c r="AZ377" i="13"/>
  <c r="AP377" i="13"/>
  <c r="AD377" i="13"/>
  <c r="T377" i="13"/>
  <c r="J377" i="13"/>
  <c r="BH376" i="13"/>
  <c r="AX376" i="13"/>
  <c r="AN376" i="13"/>
  <c r="AB376" i="13"/>
  <c r="R376" i="13"/>
  <c r="H376" i="13"/>
  <c r="BF375" i="13"/>
  <c r="AV375" i="13"/>
  <c r="AL375" i="13"/>
  <c r="Z375" i="13"/>
  <c r="P375" i="13"/>
  <c r="F375" i="13"/>
  <c r="BD374" i="13"/>
  <c r="AT374" i="13"/>
  <c r="AJ374" i="13"/>
  <c r="X374" i="13"/>
  <c r="N374" i="13"/>
  <c r="D374" i="13"/>
  <c r="BB373" i="13"/>
  <c r="AR373" i="13"/>
  <c r="AH373" i="13"/>
  <c r="V373" i="13"/>
  <c r="L373" i="13"/>
  <c r="BL372" i="13"/>
  <c r="AZ372" i="13"/>
  <c r="AP372" i="13"/>
  <c r="AF372" i="13"/>
  <c r="T372" i="13"/>
  <c r="J372" i="13"/>
  <c r="BJ371" i="13"/>
  <c r="AX371" i="13"/>
  <c r="AN371" i="13"/>
  <c r="AD371" i="13"/>
  <c r="R371" i="13"/>
  <c r="H371" i="13"/>
  <c r="BH370" i="13"/>
  <c r="AV370" i="13"/>
  <c r="AL370" i="13"/>
  <c r="AB370" i="13"/>
  <c r="P370" i="13"/>
  <c r="F370" i="13"/>
  <c r="BF369" i="13"/>
  <c r="AT369" i="13"/>
  <c r="AJ369" i="13"/>
  <c r="Z369" i="13"/>
  <c r="N369" i="13"/>
  <c r="D369" i="13"/>
  <c r="BD368" i="13"/>
  <c r="AR368" i="13"/>
  <c r="AH368" i="13"/>
  <c r="X368" i="13"/>
  <c r="L368" i="13"/>
  <c r="BL367" i="13"/>
  <c r="BB367" i="13"/>
  <c r="AP367" i="13"/>
  <c r="AF367" i="13"/>
  <c r="V367" i="13"/>
  <c r="J367" i="13"/>
  <c r="BJ366" i="13"/>
  <c r="AZ366" i="13"/>
  <c r="AN366" i="13"/>
  <c r="AD366" i="13"/>
  <c r="T366" i="13"/>
  <c r="H366" i="13"/>
  <c r="BH365" i="13"/>
  <c r="AX365" i="13"/>
  <c r="AL365" i="13"/>
  <c r="AB365" i="13"/>
  <c r="R365" i="13"/>
  <c r="F365" i="13"/>
  <c r="BF364" i="13"/>
  <c r="AV364" i="13"/>
  <c r="AJ364" i="13"/>
  <c r="Z364" i="13"/>
  <c r="P364" i="13"/>
  <c r="D364" i="13"/>
  <c r="BD363" i="13"/>
  <c r="AT363" i="13"/>
  <c r="AH363" i="13"/>
  <c r="X363" i="13"/>
  <c r="N363" i="13"/>
  <c r="BL362" i="13"/>
  <c r="BB362" i="13"/>
  <c r="AR362" i="13"/>
  <c r="AF362" i="13"/>
  <c r="V362" i="13"/>
  <c r="L362" i="13"/>
  <c r="BJ361" i="13"/>
  <c r="AZ361" i="13"/>
  <c r="AP361" i="13"/>
  <c r="AD361" i="13"/>
  <c r="T361" i="13"/>
  <c r="J361" i="13"/>
  <c r="BH360" i="13"/>
  <c r="AX360" i="13"/>
  <c r="AN360" i="13"/>
  <c r="AB360" i="13"/>
  <c r="R360" i="13"/>
  <c r="H360" i="13"/>
  <c r="BF359" i="13"/>
  <c r="AV359" i="13"/>
  <c r="AL359" i="13"/>
  <c r="Z359" i="13"/>
  <c r="P359" i="13"/>
  <c r="F359" i="13"/>
  <c r="BD358" i="13"/>
  <c r="AT358" i="13"/>
  <c r="AJ358" i="13"/>
  <c r="AB358" i="13"/>
  <c r="T358" i="13"/>
  <c r="L358" i="13"/>
  <c r="D358" i="13"/>
  <c r="AH419" i="13"/>
  <c r="BD418" i="13"/>
  <c r="AJ418" i="13"/>
  <c r="N418" i="13"/>
  <c r="AZ417" i="13"/>
  <c r="AD417" i="13"/>
  <c r="J417" i="13"/>
  <c r="AQ416" i="13"/>
  <c r="W416" i="13"/>
  <c r="BK415" i="13"/>
  <c r="AM415" i="13"/>
  <c r="Q415" i="13"/>
  <c r="BG414" i="13"/>
  <c r="AI414" i="13"/>
  <c r="M414" i="13"/>
  <c r="BA413" i="13"/>
  <c r="Z413" i="13"/>
  <c r="D413" i="13"/>
  <c r="AR412" i="13"/>
  <c r="T412" i="13"/>
  <c r="BJ411" i="13"/>
  <c r="AN411" i="13"/>
  <c r="M411" i="13"/>
  <c r="BA410" i="13"/>
  <c r="AE410" i="13"/>
  <c r="G410" i="13"/>
  <c r="AW409" i="13"/>
  <c r="AA409" i="13"/>
  <c r="C409" i="13"/>
  <c r="AQ408" i="13"/>
  <c r="W408" i="13"/>
  <c r="BD407" i="13"/>
  <c r="AH407" i="13"/>
  <c r="N407" i="13"/>
  <c r="AZ406" i="13"/>
  <c r="AD406" i="13"/>
  <c r="H406" i="13"/>
  <c r="AQ405" i="13"/>
  <c r="U405" i="13"/>
  <c r="BK404" i="13"/>
  <c r="AM404" i="13"/>
  <c r="Q404" i="13"/>
  <c r="BE403" i="13"/>
  <c r="AG403" i="13"/>
  <c r="M403" i="13"/>
  <c r="BA402" i="13"/>
  <c r="X402" i="13"/>
  <c r="D402" i="13"/>
  <c r="AR401" i="13"/>
  <c r="T401" i="13"/>
  <c r="BH400" i="13"/>
  <c r="AN400" i="13"/>
  <c r="K400" i="13"/>
  <c r="BA399" i="13"/>
  <c r="AE399" i="13"/>
  <c r="G399" i="13"/>
  <c r="AU398" i="13"/>
  <c r="AA398" i="13"/>
  <c r="C398" i="13"/>
  <c r="AQ397" i="13"/>
  <c r="U397" i="13"/>
  <c r="BD396" i="13"/>
  <c r="AH396" i="13"/>
  <c r="L396" i="13"/>
  <c r="AX395" i="13"/>
  <c r="AD395" i="13"/>
  <c r="H395" i="13"/>
  <c r="AQ394" i="13"/>
  <c r="U394" i="13"/>
  <c r="BI393" i="13"/>
  <c r="AK393" i="13"/>
  <c r="Q393" i="13"/>
  <c r="BE392" i="13"/>
  <c r="AG392" i="13"/>
  <c r="K392" i="13"/>
  <c r="BA391" i="13"/>
  <c r="X391" i="13"/>
  <c r="BL390" i="13"/>
  <c r="AR390" i="13"/>
  <c r="T390" i="13"/>
  <c r="BH389" i="13"/>
  <c r="AL389" i="13"/>
  <c r="K389" i="13"/>
  <c r="AY388" i="13"/>
  <c r="AE388" i="13"/>
  <c r="G388" i="13"/>
  <c r="AU387" i="13"/>
  <c r="Y387" i="13"/>
  <c r="BK386" i="13"/>
  <c r="AQ386" i="13"/>
  <c r="U386" i="13"/>
  <c r="BB385" i="13"/>
  <c r="AH385" i="13"/>
  <c r="L385" i="13"/>
  <c r="AX384" i="13"/>
  <c r="AB384" i="13"/>
  <c r="H384" i="13"/>
  <c r="AO383" i="13"/>
  <c r="U383" i="13"/>
  <c r="E383" i="13"/>
  <c r="AY382" i="13"/>
  <c r="AK382" i="13"/>
  <c r="W382" i="13"/>
  <c r="G382" i="13"/>
  <c r="BE381" i="13"/>
  <c r="AQ381" i="13"/>
  <c r="AA381" i="13"/>
  <c r="M381" i="13"/>
  <c r="BK380" i="13"/>
  <c r="AU380" i="13"/>
  <c r="AG380" i="13"/>
  <c r="S380" i="13"/>
  <c r="C380" i="13"/>
  <c r="BA379" i="13"/>
  <c r="AM379" i="13"/>
  <c r="W379" i="13"/>
  <c r="I379" i="13"/>
  <c r="BG378" i="13"/>
  <c r="AQ378" i="13"/>
  <c r="AC378" i="13"/>
  <c r="O378" i="13"/>
  <c r="BI377" i="13"/>
  <c r="AW377" i="13"/>
  <c r="AI377" i="13"/>
  <c r="S377" i="13"/>
  <c r="E377" i="13"/>
  <c r="BC376" i="13"/>
  <c r="AM376" i="13"/>
  <c r="Y376" i="13"/>
  <c r="K376" i="13"/>
  <c r="BE375" i="13"/>
  <c r="AS375" i="13"/>
  <c r="AE375" i="13"/>
  <c r="O375" i="13"/>
  <c r="BK374" i="13"/>
  <c r="AY374" i="13"/>
  <c r="AI374" i="13"/>
  <c r="U374" i="13"/>
  <c r="G374" i="13"/>
  <c r="BA373" i="13"/>
  <c r="AO373" i="13"/>
  <c r="AA373" i="13"/>
  <c r="K373" i="13"/>
  <c r="BG372" i="13"/>
  <c r="AU372" i="13"/>
  <c r="AE372" i="13"/>
  <c r="Q372" i="13"/>
  <c r="C372" i="13"/>
  <c r="AW371" i="13"/>
  <c r="AK371" i="13"/>
  <c r="W371" i="13"/>
  <c r="G371" i="13"/>
  <c r="BC370" i="13"/>
  <c r="AQ370" i="13"/>
  <c r="AA370" i="13"/>
  <c r="M370" i="13"/>
  <c r="BI369" i="13"/>
  <c r="AS369" i="13"/>
  <c r="AG369" i="13"/>
  <c r="S369" i="13"/>
  <c r="C369" i="13"/>
  <c r="AY368" i="13"/>
  <c r="AM368" i="13"/>
  <c r="W368" i="13"/>
  <c r="I368" i="13"/>
  <c r="BE367" i="13"/>
  <c r="AO367" i="13"/>
  <c r="AC367" i="13"/>
  <c r="P367" i="13"/>
  <c r="E367" i="13"/>
  <c r="BB366" i="13"/>
  <c r="AQ366" i="13"/>
  <c r="AC366" i="13"/>
  <c r="P366" i="13"/>
  <c r="E366" i="13"/>
  <c r="BB365" i="13"/>
  <c r="AQ365" i="13"/>
  <c r="AD365" i="13"/>
  <c r="S365" i="13"/>
  <c r="E365" i="13"/>
  <c r="BD364" i="13"/>
  <c r="AQ364" i="13"/>
  <c r="AF364" i="13"/>
  <c r="S364" i="13"/>
  <c r="H364" i="13"/>
  <c r="BE363" i="13"/>
  <c r="AS363" i="13"/>
  <c r="AF363" i="13"/>
  <c r="U363" i="13"/>
  <c r="H363" i="13"/>
  <c r="BG362" i="13"/>
  <c r="AT362" i="13"/>
  <c r="AI362" i="13"/>
  <c r="U362" i="13"/>
  <c r="H362" i="13"/>
  <c r="BG361" i="13"/>
  <c r="AT361" i="13"/>
  <c r="AI361" i="13"/>
  <c r="V361" i="13"/>
  <c r="K361" i="13"/>
  <c r="BG360" i="13"/>
  <c r="AV360" i="13"/>
  <c r="AI360" i="13"/>
  <c r="X360" i="13"/>
  <c r="K360" i="13"/>
  <c r="BJ359" i="13"/>
  <c r="AW359" i="13"/>
  <c r="AK359" i="13"/>
  <c r="X359" i="13"/>
  <c r="M359" i="13"/>
  <c r="BJ358" i="13"/>
  <c r="AY358" i="13"/>
  <c r="AL358" i="13"/>
  <c r="AC358" i="13"/>
  <c r="S358" i="13"/>
  <c r="J358" i="13"/>
  <c r="BI419" i="13"/>
  <c r="Y419" i="13"/>
  <c r="BC418" i="13"/>
  <c r="AI418" i="13"/>
  <c r="M418" i="13"/>
  <c r="AY417" i="13"/>
  <c r="AC417" i="13"/>
  <c r="I417" i="13"/>
  <c r="AP416" i="13"/>
  <c r="T416" i="13"/>
  <c r="BJ415" i="13"/>
  <c r="AL415" i="13"/>
  <c r="P415" i="13"/>
  <c r="BD414" i="13"/>
  <c r="AC414" i="13"/>
  <c r="G414" i="13"/>
  <c r="AW413" i="13"/>
  <c r="Y413" i="13"/>
  <c r="C413" i="13"/>
  <c r="AQ412" i="13"/>
  <c r="S412" i="13"/>
  <c r="BI411" i="13"/>
  <c r="AM411" i="13"/>
  <c r="J411" i="13"/>
  <c r="AZ410" i="13"/>
  <c r="AD410" i="13"/>
  <c r="F410" i="13"/>
  <c r="AT409" i="13"/>
  <c r="Z409" i="13"/>
  <c r="BG408" i="13"/>
  <c r="AM408" i="13"/>
  <c r="Q408" i="13"/>
  <c r="BC407" i="13"/>
  <c r="AG407" i="13"/>
  <c r="M407" i="13"/>
  <c r="AY406" i="13"/>
  <c r="AC406" i="13"/>
  <c r="G406" i="13"/>
  <c r="AP405" i="13"/>
  <c r="T405" i="13"/>
  <c r="BH404" i="13"/>
  <c r="AJ404" i="13"/>
  <c r="P404" i="13"/>
  <c r="BD403" i="13"/>
  <c r="AC403" i="13"/>
  <c r="G403" i="13"/>
  <c r="AU402" i="13"/>
  <c r="W402" i="13"/>
  <c r="C402" i="13"/>
  <c r="AQ401" i="13"/>
  <c r="S401" i="13"/>
  <c r="BG400" i="13"/>
  <c r="AM400" i="13"/>
  <c r="J400" i="13"/>
  <c r="AX399" i="13"/>
  <c r="AD399" i="13"/>
  <c r="F399" i="13"/>
  <c r="AT398" i="13"/>
  <c r="X398" i="13"/>
  <c r="BG397" i="13"/>
  <c r="AK397" i="13"/>
  <c r="Q397" i="13"/>
  <c r="BC396" i="13"/>
  <c r="AG396" i="13"/>
  <c r="K396" i="13"/>
  <c r="AW395" i="13"/>
  <c r="AC395" i="13"/>
  <c r="G395" i="13"/>
  <c r="AN394" i="13"/>
  <c r="T394" i="13"/>
  <c r="BH393" i="13"/>
  <c r="AJ393" i="13"/>
  <c r="N393" i="13"/>
  <c r="BD392" i="13"/>
  <c r="AA392" i="13"/>
  <c r="G392" i="13"/>
  <c r="AU391" i="13"/>
  <c r="W391" i="13"/>
  <c r="BK390" i="13"/>
  <c r="AQ390" i="13"/>
  <c r="S390" i="13"/>
  <c r="BG389" i="13"/>
  <c r="AK389" i="13"/>
  <c r="J389" i="13"/>
  <c r="AX388" i="13"/>
  <c r="AB388" i="13"/>
  <c r="D388" i="13"/>
  <c r="AT387" i="13"/>
  <c r="X387" i="13"/>
  <c r="BG386" i="13"/>
  <c r="AK386" i="13"/>
  <c r="O386" i="13"/>
  <c r="BA385" i="13"/>
  <c r="AG385" i="13"/>
  <c r="K385" i="13"/>
  <c r="AW384" i="13"/>
  <c r="AA384" i="13"/>
  <c r="G384" i="13"/>
  <c r="AN383" i="13"/>
  <c r="R383" i="13"/>
  <c r="BL382" i="13"/>
  <c r="AV382" i="13"/>
  <c r="AJ382" i="13"/>
  <c r="V382" i="13"/>
  <c r="F382" i="13"/>
  <c r="BB381" i="13"/>
  <c r="AP381" i="13"/>
  <c r="Z381" i="13"/>
  <c r="L381" i="13"/>
  <c r="BH380" i="13"/>
  <c r="AR380" i="13"/>
  <c r="AF380" i="13"/>
  <c r="R380" i="13"/>
  <c r="BL379" i="13"/>
  <c r="AX379" i="13"/>
  <c r="AL379" i="13"/>
  <c r="V379" i="13"/>
  <c r="H379" i="13"/>
  <c r="BD378" i="13"/>
  <c r="AN378" i="13"/>
  <c r="AB378" i="13"/>
  <c r="N378" i="13"/>
  <c r="BH377" i="13"/>
  <c r="AT377" i="13"/>
  <c r="AH377" i="13"/>
  <c r="R377" i="13"/>
  <c r="D377" i="13"/>
  <c r="AZ376" i="13"/>
  <c r="AJ376" i="13"/>
  <c r="X376" i="13"/>
  <c r="J376" i="13"/>
  <c r="BD375" i="13"/>
  <c r="AP375" i="13"/>
  <c r="AD375" i="13"/>
  <c r="N375" i="13"/>
  <c r="BJ374" i="13"/>
  <c r="AV374" i="13"/>
  <c r="AF374" i="13"/>
  <c r="T374" i="13"/>
  <c r="F374" i="13"/>
  <c r="AZ373" i="13"/>
  <c r="AL373" i="13"/>
  <c r="Z373" i="13"/>
  <c r="J373" i="13"/>
  <c r="BF372" i="13"/>
  <c r="AR372" i="13"/>
  <c r="AB372" i="13"/>
  <c r="P372" i="13"/>
  <c r="BL371" i="13"/>
  <c r="AV371" i="13"/>
  <c r="AH371" i="13"/>
  <c r="V371" i="13"/>
  <c r="F371" i="13"/>
  <c r="BB370" i="13"/>
  <c r="AN370" i="13"/>
  <c r="X370" i="13"/>
  <c r="L370" i="13"/>
  <c r="BH369" i="13"/>
  <c r="AR369" i="13"/>
  <c r="AD369" i="13"/>
  <c r="R369" i="13"/>
  <c r="BL368" i="13"/>
  <c r="AX368" i="13"/>
  <c r="AJ368" i="13"/>
  <c r="T368" i="13"/>
  <c r="H368" i="13"/>
  <c r="BD367" i="13"/>
  <c r="AN367" i="13"/>
  <c r="Z367" i="13"/>
  <c r="O367" i="13"/>
  <c r="BL366" i="13"/>
  <c r="BA366" i="13"/>
  <c r="AM366" i="13"/>
  <c r="AB366" i="13"/>
  <c r="O366" i="13"/>
  <c r="D366" i="13"/>
  <c r="BA365" i="13"/>
  <c r="AP365" i="13"/>
  <c r="AC365" i="13"/>
  <c r="Q365" i="13"/>
  <c r="D365" i="13"/>
  <c r="BC364" i="13"/>
  <c r="AP364" i="13"/>
  <c r="AE364" i="13"/>
  <c r="R364" i="13"/>
  <c r="G364" i="13"/>
  <c r="BC363" i="13"/>
  <c r="AP363" i="13"/>
  <c r="AE363" i="13"/>
  <c r="R363" i="13"/>
  <c r="G363" i="13"/>
  <c r="BD362" i="13"/>
  <c r="AS362" i="13"/>
  <c r="AE362" i="13"/>
  <c r="T362" i="13"/>
  <c r="G362" i="13"/>
  <c r="BF361" i="13"/>
  <c r="AS361" i="13"/>
  <c r="AH361" i="13"/>
  <c r="U361" i="13"/>
  <c r="I361" i="13"/>
  <c r="BF360" i="13"/>
  <c r="AU360" i="13"/>
  <c r="AH360" i="13"/>
  <c r="W360" i="13"/>
  <c r="J360" i="13"/>
  <c r="BI359" i="13"/>
  <c r="AU359" i="13"/>
  <c r="AH359" i="13"/>
  <c r="W359" i="13"/>
  <c r="J359" i="13"/>
  <c r="BI358" i="13"/>
  <c r="AV358" i="13"/>
  <c r="AK358" i="13"/>
  <c r="AA358" i="13"/>
  <c r="R358" i="13"/>
  <c r="I358" i="13"/>
  <c r="BF419" i="13"/>
  <c r="U419" i="13"/>
  <c r="BB418" i="13"/>
  <c r="AF418" i="13"/>
  <c r="E418" i="13"/>
  <c r="AS417" i="13"/>
  <c r="Y417" i="13"/>
  <c r="BK416" i="13"/>
  <c r="AO416" i="13"/>
  <c r="S416" i="13"/>
  <c r="BE415" i="13"/>
  <c r="AK415" i="13"/>
  <c r="O415" i="13"/>
  <c r="AV414" i="13"/>
  <c r="AB414" i="13"/>
  <c r="F414" i="13"/>
  <c r="AR413" i="13"/>
  <c r="V413" i="13"/>
  <c r="BL412" i="13"/>
  <c r="AI412" i="13"/>
  <c r="O412" i="13"/>
  <c r="BC411" i="13"/>
  <c r="AE411" i="13"/>
  <c r="I411" i="13"/>
  <c r="AY410" i="13"/>
  <c r="AA410" i="13"/>
  <c r="E410" i="13"/>
  <c r="AS409" i="13"/>
  <c r="R409" i="13"/>
  <c r="BF408" i="13"/>
  <c r="AJ408" i="13"/>
  <c r="L408" i="13"/>
  <c r="BB407" i="13"/>
  <c r="AF407" i="13"/>
  <c r="E407" i="13"/>
  <c r="AS406" i="13"/>
  <c r="W406" i="13"/>
  <c r="BI405" i="13"/>
  <c r="AO405" i="13"/>
  <c r="S405" i="13"/>
  <c r="BE404" i="13"/>
  <c r="AI404" i="13"/>
  <c r="O404" i="13"/>
  <c r="AV403" i="13"/>
  <c r="Z403" i="13"/>
  <c r="F403" i="13"/>
  <c r="AR402" i="13"/>
  <c r="V402" i="13"/>
  <c r="BJ401" i="13"/>
  <c r="AI401" i="13"/>
  <c r="M401" i="13"/>
  <c r="BC400" i="13"/>
  <c r="AE400" i="13"/>
  <c r="I400" i="13"/>
  <c r="AW399" i="13"/>
  <c r="Y399" i="13"/>
  <c r="E399" i="13"/>
  <c r="AS398" i="13"/>
  <c r="P398" i="13"/>
  <c r="BF397" i="13"/>
  <c r="AJ397" i="13"/>
  <c r="L397" i="13"/>
  <c r="AZ396" i="13"/>
  <c r="AF396" i="13"/>
  <c r="C396" i="13"/>
  <c r="AS395" i="13"/>
  <c r="W395" i="13"/>
  <c r="BI394" i="13"/>
  <c r="AM394" i="13"/>
  <c r="S394" i="13"/>
  <c r="BE393" i="13"/>
  <c r="AI393" i="13"/>
  <c r="M393" i="13"/>
  <c r="AV392" i="13"/>
  <c r="Z392" i="13"/>
  <c r="D392" i="13"/>
  <c r="AP391" i="13"/>
  <c r="V391" i="13"/>
  <c r="BJ390" i="13"/>
  <c r="AI390" i="13"/>
  <c r="M390" i="13"/>
  <c r="BA389" i="13"/>
  <c r="AC389" i="13"/>
  <c r="I389" i="13"/>
  <c r="AW388" i="13"/>
  <c r="Y388" i="13"/>
  <c r="C388" i="13"/>
  <c r="AS387" i="13"/>
  <c r="P387" i="13"/>
  <c r="BD386" i="13"/>
  <c r="AJ386" i="13"/>
  <c r="L386" i="13"/>
  <c r="AZ385" i="13"/>
  <c r="AD385" i="13"/>
  <c r="C385" i="13"/>
  <c r="AQ384" i="13"/>
  <c r="W384" i="13"/>
  <c r="BI383" i="13"/>
  <c r="AM383" i="13"/>
  <c r="Q383" i="13"/>
  <c r="BI382" i="13"/>
  <c r="AU382" i="13"/>
  <c r="AI382" i="13"/>
  <c r="S382" i="13"/>
  <c r="E382" i="13"/>
  <c r="BA381" i="13"/>
  <c r="AK381" i="13"/>
  <c r="Y381" i="13"/>
  <c r="K381" i="13"/>
  <c r="BE380" i="13"/>
  <c r="AQ380" i="13"/>
  <c r="AE380" i="13"/>
  <c r="O380" i="13"/>
  <c r="BK379" i="13"/>
  <c r="AW379" i="13"/>
  <c r="AG379" i="13"/>
  <c r="U379" i="13"/>
  <c r="G379" i="13"/>
  <c r="BA378" i="13"/>
  <c r="AM378" i="13"/>
  <c r="AA378" i="13"/>
  <c r="K378" i="13"/>
  <c r="BG377" i="13"/>
  <c r="AS377" i="13"/>
  <c r="AC377" i="13"/>
  <c r="Q377" i="13"/>
  <c r="C377" i="13"/>
  <c r="AW376" i="13"/>
  <c r="AI376" i="13"/>
  <c r="W376" i="13"/>
  <c r="G376" i="13"/>
  <c r="BC375" i="13"/>
  <c r="AO375" i="13"/>
  <c r="Y375" i="13"/>
  <c r="M375" i="13"/>
  <c r="BI374" i="13"/>
  <c r="AS374" i="13"/>
  <c r="AE374" i="13"/>
  <c r="S374" i="13"/>
  <c r="C374" i="13"/>
  <c r="AY373" i="13"/>
  <c r="AK373" i="13"/>
  <c r="U373" i="13"/>
  <c r="I373" i="13"/>
  <c r="BE372" i="13"/>
  <c r="AO372" i="13"/>
  <c r="AA372" i="13"/>
  <c r="O372" i="13"/>
  <c r="BI371" i="13"/>
  <c r="AU371" i="13"/>
  <c r="AG371" i="13"/>
  <c r="Q371" i="13"/>
  <c r="E371" i="13"/>
  <c r="BA370" i="13"/>
  <c r="AK370" i="13"/>
  <c r="W370" i="13"/>
  <c r="K370" i="13"/>
  <c r="BE369" i="13"/>
  <c r="AQ369" i="13"/>
  <c r="AC369" i="13"/>
  <c r="M369" i="13"/>
  <c r="BK368" i="13"/>
  <c r="AW368" i="13"/>
  <c r="AG368" i="13"/>
  <c r="S368" i="13"/>
  <c r="G368" i="13"/>
  <c r="BA367" i="13"/>
  <c r="AM367" i="13"/>
  <c r="Y367" i="13"/>
  <c r="N367" i="13"/>
  <c r="BK366" i="13"/>
  <c r="AY366" i="13"/>
  <c r="AL366" i="13"/>
  <c r="AA366" i="13"/>
  <c r="N366" i="13"/>
  <c r="C366" i="13"/>
  <c r="AZ365" i="13"/>
  <c r="AO365" i="13"/>
  <c r="AA365" i="13"/>
  <c r="N365" i="13"/>
  <c r="C365" i="13"/>
  <c r="AZ364" i="13"/>
  <c r="AO364" i="13"/>
  <c r="AB364" i="13"/>
  <c r="Q364" i="13"/>
  <c r="C364" i="13"/>
  <c r="BB363" i="13"/>
  <c r="AO363" i="13"/>
  <c r="AD363" i="13"/>
  <c r="Q363" i="13"/>
  <c r="F363" i="13"/>
  <c r="BC362" i="13"/>
  <c r="AQ362" i="13"/>
  <c r="AD362" i="13"/>
  <c r="S362" i="13"/>
  <c r="F362" i="13"/>
  <c r="BE361" i="13"/>
  <c r="AR361" i="13"/>
  <c r="AG361" i="13"/>
  <c r="S361" i="13"/>
  <c r="F361" i="13"/>
  <c r="BE360" i="13"/>
  <c r="AR360" i="13"/>
  <c r="AG360" i="13"/>
  <c r="T360" i="13"/>
  <c r="I360" i="13"/>
  <c r="BE359" i="13"/>
  <c r="AT359" i="13"/>
  <c r="AG359" i="13"/>
  <c r="V359" i="13"/>
  <c r="I359" i="13"/>
  <c r="BH358" i="13"/>
  <c r="AU358" i="13"/>
  <c r="AI358" i="13"/>
  <c r="Z358" i="13"/>
  <c r="Q358" i="13"/>
  <c r="H358" i="13"/>
  <c r="AK419" i="13"/>
  <c r="AT418" i="13"/>
  <c r="D418" i="13"/>
  <c r="AH417" i="13"/>
  <c r="BG416" i="13"/>
  <c r="AA416" i="13"/>
  <c r="AW415" i="13"/>
  <c r="I415" i="13"/>
  <c r="AM414" i="13"/>
  <c r="BG413" i="13"/>
  <c r="AH413" i="13"/>
  <c r="AZ412" i="13"/>
  <c r="L412" i="13"/>
  <c r="AP411" i="13"/>
  <c r="G411" i="13"/>
  <c r="AK410" i="13"/>
  <c r="BG409" i="13"/>
  <c r="Q409" i="13"/>
  <c r="AU408" i="13"/>
  <c r="G408" i="13"/>
  <c r="AK407" i="13"/>
  <c r="BJ406" i="13"/>
  <c r="V406" i="13"/>
  <c r="AZ405" i="13"/>
  <c r="J405" i="13"/>
  <c r="AU404" i="13"/>
  <c r="C404" i="13"/>
  <c r="Y403" i="13"/>
  <c r="BC402" i="13"/>
  <c r="O402" i="13"/>
  <c r="AS401" i="13"/>
  <c r="J401" i="13"/>
  <c r="AB400" i="13"/>
  <c r="BF399" i="13"/>
  <c r="R399" i="13"/>
  <c r="AV398" i="13"/>
  <c r="M398" i="13"/>
  <c r="AI397" i="13"/>
  <c r="C397" i="13"/>
  <c r="W396" i="13"/>
  <c r="BC395" i="13"/>
  <c r="M395" i="13"/>
  <c r="AL394" i="13"/>
  <c r="F394" i="13"/>
  <c r="AB393" i="13"/>
  <c r="BF392" i="13"/>
  <c r="W392" i="13"/>
  <c r="AO391" i="13"/>
  <c r="I391" i="13"/>
  <c r="AE390" i="13"/>
  <c r="BI389" i="13"/>
  <c r="U389" i="13"/>
  <c r="AV388" i="13"/>
  <c r="P388" i="13"/>
  <c r="AH387" i="13"/>
  <c r="F387" i="13"/>
  <c r="X386" i="13"/>
  <c r="AY385" i="13"/>
  <c r="S385" i="13"/>
  <c r="AO384" i="13"/>
  <c r="I384" i="13"/>
  <c r="AE383" i="13"/>
  <c r="BH382" i="13"/>
  <c r="AM382" i="13"/>
  <c r="O382" i="13"/>
  <c r="BF381" i="13"/>
  <c r="AH381" i="13"/>
  <c r="J381" i="13"/>
  <c r="AY380" i="13"/>
  <c r="Y380" i="13"/>
  <c r="H380" i="13"/>
  <c r="AP379" i="13"/>
  <c r="R379" i="13"/>
  <c r="BI378" i="13"/>
  <c r="AK378" i="13"/>
  <c r="P378" i="13"/>
  <c r="BB377" i="13"/>
  <c r="AB377" i="13"/>
  <c r="I377" i="13"/>
  <c r="AU376" i="13"/>
  <c r="Z376" i="13"/>
  <c r="BL375" i="13"/>
  <c r="AN375" i="13"/>
  <c r="U375" i="13"/>
  <c r="BC374" i="13"/>
  <c r="AL374" i="13"/>
  <c r="L374" i="13"/>
  <c r="AX373" i="13"/>
  <c r="AC373" i="13"/>
  <c r="E373" i="13"/>
  <c r="AV372" i="13"/>
  <c r="X372" i="13"/>
  <c r="BF371" i="13"/>
  <c r="AM371" i="13"/>
  <c r="O371" i="13"/>
  <c r="BD370" i="13"/>
  <c r="AF370" i="13"/>
  <c r="H370" i="13"/>
  <c r="AY369" i="13"/>
  <c r="Y369" i="13"/>
  <c r="F369" i="13"/>
  <c r="AP368" i="13"/>
  <c r="R368" i="13"/>
  <c r="BI367" i="13"/>
  <c r="AK367" i="13"/>
  <c r="Q367" i="13"/>
  <c r="BG366" i="13"/>
  <c r="AK366" i="13"/>
  <c r="U366" i="13"/>
  <c r="BI365" i="13"/>
  <c r="AR365" i="13"/>
  <c r="V365" i="13"/>
  <c r="BL364" i="13"/>
  <c r="AU364" i="13"/>
  <c r="Y364" i="13"/>
  <c r="I364" i="13"/>
  <c r="AW363" i="13"/>
  <c r="AC363" i="13"/>
  <c r="J363" i="13"/>
  <c r="AZ362" i="13"/>
  <c r="AJ362" i="13"/>
  <c r="N362" i="13"/>
  <c r="BB361" i="13"/>
  <c r="AK361" i="13"/>
  <c r="Q361" i="13"/>
  <c r="BK360" i="13"/>
  <c r="AO360" i="13"/>
  <c r="S360" i="13"/>
  <c r="BL359" i="13"/>
  <c r="AP359" i="13"/>
  <c r="Y359" i="13"/>
  <c r="E359" i="13"/>
  <c r="AS358" i="13"/>
  <c r="AE358" i="13"/>
  <c r="O358" i="13"/>
  <c r="R419" i="13"/>
  <c r="AQ418" i="13"/>
  <c r="C418" i="13"/>
  <c r="AG417" i="13"/>
  <c r="BC416" i="13"/>
  <c r="R416" i="13"/>
  <c r="AV415" i="13"/>
  <c r="F415" i="13"/>
  <c r="AL414" i="13"/>
  <c r="BF413" i="13"/>
  <c r="U413" i="13"/>
  <c r="AY412" i="13"/>
  <c r="K412" i="13"/>
  <c r="AO411" i="13"/>
  <c r="BK410" i="13"/>
  <c r="U410" i="13"/>
  <c r="AY409" i="13"/>
  <c r="N409" i="13"/>
  <c r="AR408" i="13"/>
  <c r="D408" i="13"/>
  <c r="AE407" i="13"/>
  <c r="BI406" i="13"/>
  <c r="S406" i="13"/>
  <c r="AY405" i="13"/>
  <c r="I405" i="13"/>
  <c r="AE404" i="13"/>
  <c r="BI403" i="13"/>
  <c r="X403" i="13"/>
  <c r="BB402" i="13"/>
  <c r="N402" i="13"/>
  <c r="AH401" i="13"/>
  <c r="BL400" i="13"/>
  <c r="AA400" i="13"/>
  <c r="BE399" i="13"/>
  <c r="Q399" i="13"/>
  <c r="AM398" i="13"/>
  <c r="G398" i="13"/>
  <c r="AA397" i="13"/>
  <c r="BL396" i="13"/>
  <c r="T396" i="13"/>
  <c r="AP395" i="13"/>
  <c r="J395" i="13"/>
  <c r="AK394" i="13"/>
  <c r="E394" i="13"/>
  <c r="AA393" i="13"/>
  <c r="AU392" i="13"/>
  <c r="O392" i="13"/>
  <c r="AK391" i="13"/>
  <c r="E391" i="13"/>
  <c r="AD390" i="13"/>
  <c r="AZ389" i="13"/>
  <c r="T389" i="13"/>
  <c r="AN388" i="13"/>
  <c r="O388" i="13"/>
  <c r="AG387" i="13"/>
  <c r="BC386" i="13"/>
  <c r="W386" i="13"/>
  <c r="AS385" i="13"/>
  <c r="M385" i="13"/>
  <c r="AN384" i="13"/>
  <c r="BF383" i="13"/>
  <c r="Z383" i="13"/>
  <c r="BG382" i="13"/>
  <c r="AL382" i="13"/>
  <c r="N382" i="13"/>
  <c r="AZ381" i="13"/>
  <c r="AG381" i="13"/>
  <c r="E381" i="13"/>
  <c r="AX380" i="13"/>
  <c r="X380" i="13"/>
  <c r="BJ379" i="13"/>
  <c r="AO379" i="13"/>
  <c r="Q379" i="13"/>
  <c r="BH378" i="13"/>
  <c r="AJ378" i="13"/>
  <c r="H378" i="13"/>
  <c r="AY377" i="13"/>
  <c r="AA377" i="13"/>
  <c r="F377" i="13"/>
  <c r="AR376" i="13"/>
  <c r="T376" i="13"/>
  <c r="BK375" i="13"/>
  <c r="AK375" i="13"/>
  <c r="R375" i="13"/>
  <c r="BB374" i="13"/>
  <c r="AD374" i="13"/>
  <c r="K374" i="13"/>
  <c r="AW373" i="13"/>
  <c r="AB373" i="13"/>
  <c r="D373" i="13"/>
  <c r="AN372" i="13"/>
  <c r="S372" i="13"/>
  <c r="BE371" i="13"/>
  <c r="AL371" i="13"/>
  <c r="N371" i="13"/>
  <c r="AZ370" i="13"/>
  <c r="AE370" i="13"/>
  <c r="E370" i="13"/>
  <c r="AX369" i="13"/>
  <c r="V369" i="13"/>
  <c r="BH368" i="13"/>
  <c r="AO368" i="13"/>
  <c r="Q368" i="13"/>
  <c r="BF367" i="13"/>
  <c r="AH367" i="13"/>
  <c r="M367" i="13"/>
  <c r="BD366" i="13"/>
  <c r="AJ366" i="13"/>
  <c r="S366" i="13"/>
  <c r="BG365" i="13"/>
  <c r="AK365" i="13"/>
  <c r="U365" i="13"/>
  <c r="BK364" i="13"/>
  <c r="AR364" i="13"/>
  <c r="X364" i="13"/>
  <c r="BL363" i="13"/>
  <c r="AV363" i="13"/>
  <c r="Z363" i="13"/>
  <c r="I363" i="13"/>
  <c r="AY362" i="13"/>
  <c r="AC362" i="13"/>
  <c r="M362" i="13"/>
  <c r="BA361" i="13"/>
  <c r="AJ361" i="13"/>
  <c r="N361" i="13"/>
  <c r="BD360" i="13"/>
  <c r="AM360" i="13"/>
  <c r="Q360" i="13"/>
  <c r="BK359" i="13"/>
  <c r="AO359" i="13"/>
  <c r="U359" i="13"/>
  <c r="BL358" i="13"/>
  <c r="AR358" i="13"/>
  <c r="AD358" i="13"/>
  <c r="N358" i="13"/>
  <c r="I419" i="13"/>
  <c r="AK418" i="13"/>
  <c r="BJ417" i="13"/>
  <c r="V417" i="13"/>
  <c r="AZ416" i="13"/>
  <c r="J416" i="13"/>
  <c r="AU415" i="13"/>
  <c r="E415" i="13"/>
  <c r="AA414" i="13"/>
  <c r="BE413" i="13"/>
  <c r="Q413" i="13"/>
  <c r="AU412" i="13"/>
  <c r="J412" i="13"/>
  <c r="AD411" i="13"/>
  <c r="BH410" i="13"/>
  <c r="T410" i="13"/>
  <c r="AX409" i="13"/>
  <c r="M409" i="13"/>
  <c r="AI408" i="13"/>
  <c r="C408" i="13"/>
  <c r="W407" i="13"/>
  <c r="BC406" i="13"/>
  <c r="M406" i="13"/>
  <c r="AL405" i="13"/>
  <c r="F405" i="13"/>
  <c r="AB404" i="13"/>
  <c r="BF403" i="13"/>
  <c r="W403" i="13"/>
  <c r="AQ402" i="13"/>
  <c r="K402" i="13"/>
  <c r="AG401" i="13"/>
  <c r="BK400" i="13"/>
  <c r="W400" i="13"/>
  <c r="AV399" i="13"/>
  <c r="P399" i="13"/>
  <c r="AJ398" i="13"/>
  <c r="F398" i="13"/>
  <c r="Z397" i="13"/>
  <c r="AY396" i="13"/>
  <c r="S396" i="13"/>
  <c r="AO395" i="13"/>
  <c r="I395" i="13"/>
  <c r="AE394" i="13"/>
  <c r="AY393" i="13"/>
  <c r="S393" i="13"/>
  <c r="AR392" i="13"/>
  <c r="L392" i="13"/>
  <c r="AH391" i="13"/>
  <c r="BI390" i="13"/>
  <c r="AC390" i="13"/>
  <c r="AW389" i="13"/>
  <c r="S389" i="13"/>
  <c r="AM388" i="13"/>
  <c r="BI387" i="13"/>
  <c r="AC387" i="13"/>
  <c r="BB386" i="13"/>
  <c r="V386" i="13"/>
  <c r="AR385" i="13"/>
  <c r="BL384" i="13"/>
  <c r="AF384" i="13"/>
  <c r="BE383" i="13"/>
  <c r="Y383" i="13"/>
  <c r="BD382" i="13"/>
  <c r="AF382" i="13"/>
  <c r="M382" i="13"/>
  <c r="AW381" i="13"/>
  <c r="AD381" i="13"/>
  <c r="D381" i="13"/>
  <c r="AP380" i="13"/>
  <c r="W380" i="13"/>
  <c r="BI379" i="13"/>
  <c r="AN379" i="13"/>
  <c r="P379" i="13"/>
  <c r="AZ378" i="13"/>
  <c r="AE378" i="13"/>
  <c r="G378" i="13"/>
  <c r="AX377" i="13"/>
  <c r="Z377" i="13"/>
  <c r="BL376" i="13"/>
  <c r="AQ376" i="13"/>
  <c r="Q376" i="13"/>
  <c r="BJ375" i="13"/>
  <c r="AH375" i="13"/>
  <c r="J375" i="13"/>
  <c r="BA374" i="13"/>
  <c r="AC374" i="13"/>
  <c r="H374" i="13"/>
  <c r="AT373" i="13"/>
  <c r="T373" i="13"/>
  <c r="BK372" i="13"/>
  <c r="AM372" i="13"/>
  <c r="R372" i="13"/>
  <c r="BD371" i="13"/>
  <c r="AF371" i="13"/>
  <c r="M371" i="13"/>
  <c r="AU370" i="13"/>
  <c r="AD370" i="13"/>
  <c r="D370" i="13"/>
  <c r="AP369" i="13"/>
  <c r="U369" i="13"/>
  <c r="BG368" i="13"/>
  <c r="AN368" i="13"/>
  <c r="P368" i="13"/>
  <c r="AX367" i="13"/>
  <c r="AE367" i="13"/>
  <c r="I367" i="13"/>
  <c r="BC366" i="13"/>
  <c r="AI366" i="13"/>
  <c r="M366" i="13"/>
  <c r="BF365" i="13"/>
  <c r="AJ365" i="13"/>
  <c r="T365" i="13"/>
  <c r="BH364" i="13"/>
  <c r="AN364" i="13"/>
  <c r="W364" i="13"/>
  <c r="BK363" i="13"/>
  <c r="AU363" i="13"/>
  <c r="Y363" i="13"/>
  <c r="E363" i="13"/>
  <c r="AV362" i="13"/>
  <c r="AB362" i="13"/>
  <c r="K362" i="13"/>
  <c r="AY361" i="13"/>
  <c r="AC361" i="13"/>
  <c r="M361" i="13"/>
  <c r="BC360" i="13"/>
  <c r="AJ360" i="13"/>
  <c r="P360" i="13"/>
  <c r="BD359" i="13"/>
  <c r="AN359" i="13"/>
  <c r="R359" i="13"/>
  <c r="BK358" i="13"/>
  <c r="AQ358" i="13"/>
  <c r="Y358" i="13"/>
  <c r="M358" i="13"/>
  <c r="H419" i="13"/>
  <c r="AE418" i="13"/>
  <c r="BI417" i="13"/>
  <c r="S417" i="13"/>
  <c r="AY416" i="13"/>
  <c r="I416" i="13"/>
  <c r="AE415" i="13"/>
  <c r="BI414" i="13"/>
  <c r="X414" i="13"/>
  <c r="BB413" i="13"/>
  <c r="N413" i="13"/>
  <c r="AH412" i="13"/>
  <c r="BL411" i="13"/>
  <c r="AC411" i="13"/>
  <c r="BG410" i="13"/>
  <c r="S410" i="13"/>
  <c r="AO409" i="13"/>
  <c r="I409" i="13"/>
  <c r="AA408" i="13"/>
  <c r="BL407" i="13"/>
  <c r="V407" i="13"/>
  <c r="AR406" i="13"/>
  <c r="L406" i="13"/>
  <c r="AK405" i="13"/>
  <c r="E405" i="13"/>
  <c r="AA404" i="13"/>
  <c r="AU403" i="13"/>
  <c r="O403" i="13"/>
  <c r="AK402" i="13"/>
  <c r="E402" i="13"/>
  <c r="AD401" i="13"/>
  <c r="AZ400" i="13"/>
  <c r="T400" i="13"/>
  <c r="AN399" i="13"/>
  <c r="O399" i="13"/>
  <c r="AI398" i="13"/>
  <c r="BE397" i="13"/>
  <c r="Y397" i="13"/>
  <c r="AU396" i="13"/>
  <c r="O396" i="13"/>
  <c r="AN395" i="13"/>
  <c r="BH394" i="13"/>
  <c r="AB394" i="13"/>
  <c r="AX393" i="13"/>
  <c r="R393" i="13"/>
  <c r="AQ392" i="13"/>
  <c r="C392" i="13"/>
  <c r="AG391" i="13"/>
  <c r="BA390" i="13"/>
  <c r="W390" i="13"/>
  <c r="AQ389" i="13"/>
  <c r="F389" i="13"/>
  <c r="AJ388" i="13"/>
  <c r="BF387" i="13"/>
  <c r="Z387" i="13"/>
  <c r="BA386" i="13"/>
  <c r="K386" i="13"/>
  <c r="AO385" i="13"/>
  <c r="BK384" i="13"/>
  <c r="AE384" i="13"/>
  <c r="BA383" i="13"/>
  <c r="P383" i="13"/>
  <c r="BC382" i="13"/>
  <c r="AC382" i="13"/>
  <c r="L382" i="13"/>
  <c r="AT381" i="13"/>
  <c r="V381" i="13"/>
  <c r="C381" i="13"/>
  <c r="AO380" i="13"/>
  <c r="T380" i="13"/>
  <c r="BF379" i="13"/>
  <c r="AF379" i="13"/>
  <c r="M379" i="13"/>
  <c r="AY378" i="13"/>
  <c r="AD378" i="13"/>
  <c r="F378" i="13"/>
  <c r="AR377" i="13"/>
  <c r="Y377" i="13"/>
  <c r="BG376" i="13"/>
  <c r="AP376" i="13"/>
  <c r="P376" i="13"/>
  <c r="BB375" i="13"/>
  <c r="AG375" i="13"/>
  <c r="I375" i="13"/>
  <c r="AZ374" i="13"/>
  <c r="AB374" i="13"/>
  <c r="BJ373" i="13"/>
  <c r="AQ373" i="13"/>
  <c r="S373" i="13"/>
  <c r="BH372" i="13"/>
  <c r="AJ372" i="13"/>
  <c r="L372" i="13"/>
  <c r="BC371" i="13"/>
  <c r="AC371" i="13"/>
  <c r="J371" i="13"/>
  <c r="AT370" i="13"/>
  <c r="V370" i="13"/>
  <c r="C370" i="13"/>
  <c r="AO369" i="13"/>
  <c r="T369" i="13"/>
  <c r="BF368" i="13"/>
  <c r="AF368" i="13"/>
  <c r="K368" i="13"/>
  <c r="AW367" i="13"/>
  <c r="AD367" i="13"/>
  <c r="H367" i="13"/>
  <c r="AV366" i="13"/>
  <c r="AF366" i="13"/>
  <c r="L366" i="13"/>
  <c r="BE365" i="13"/>
  <c r="AI365" i="13"/>
  <c r="M365" i="13"/>
  <c r="BG364" i="13"/>
  <c r="AM364" i="13"/>
  <c r="T364" i="13"/>
  <c r="BJ363" i="13"/>
  <c r="AN363" i="13"/>
  <c r="W363" i="13"/>
  <c r="BK362" i="13"/>
  <c r="AU362" i="13"/>
  <c r="AA362" i="13"/>
  <c r="E362" i="13"/>
  <c r="AX361" i="13"/>
  <c r="AB361" i="13"/>
  <c r="L361" i="13"/>
  <c r="AZ360" i="13"/>
  <c r="AF360" i="13"/>
  <c r="O360" i="13"/>
  <c r="BC359" i="13"/>
  <c r="AM359" i="13"/>
  <c r="Q359" i="13"/>
  <c r="BG358" i="13"/>
  <c r="AN358" i="13"/>
  <c r="X358" i="13"/>
  <c r="K358" i="13"/>
  <c r="BE419" i="13"/>
  <c r="G419" i="13"/>
  <c r="W418" i="13"/>
  <c r="BE417" i="13"/>
  <c r="M417" i="13"/>
  <c r="AN416" i="13"/>
  <c r="H416" i="13"/>
  <c r="AD415" i="13"/>
  <c r="BH414" i="13"/>
  <c r="W414" i="13"/>
  <c r="AQ413" i="13"/>
  <c r="K413" i="13"/>
  <c r="AG412" i="13"/>
  <c r="BK411" i="13"/>
  <c r="W411" i="13"/>
  <c r="AV410" i="13"/>
  <c r="P410" i="13"/>
  <c r="AJ409" i="13"/>
  <c r="F409" i="13"/>
  <c r="Z408" i="13"/>
  <c r="BA407" i="13"/>
  <c r="U407" i="13"/>
  <c r="AQ406" i="13"/>
  <c r="K406" i="13"/>
  <c r="AG405" i="13"/>
  <c r="AY404" i="13"/>
  <c r="S404" i="13"/>
  <c r="AT403" i="13"/>
  <c r="N403" i="13"/>
  <c r="AJ402" i="13"/>
  <c r="BI401" i="13"/>
  <c r="AC401" i="13"/>
  <c r="AW400" i="13"/>
  <c r="S400" i="13"/>
  <c r="AM399" i="13"/>
  <c r="BI398" i="13"/>
  <c r="AC398" i="13"/>
  <c r="BB397" i="13"/>
  <c r="V397" i="13"/>
  <c r="AR396" i="13"/>
  <c r="BL395" i="13"/>
  <c r="AF395" i="13"/>
  <c r="BG394" i="13"/>
  <c r="AA394" i="13"/>
  <c r="AW393" i="13"/>
  <c r="I393" i="13"/>
  <c r="AM392" i="13"/>
  <c r="BE391" i="13"/>
  <c r="AF391" i="13"/>
  <c r="AZ390" i="13"/>
  <c r="L390" i="13"/>
  <c r="AP389" i="13"/>
  <c r="E389" i="13"/>
  <c r="AI388" i="13"/>
  <c r="BE387" i="13"/>
  <c r="O387" i="13"/>
  <c r="AS386" i="13"/>
  <c r="E386" i="13"/>
  <c r="AI385" i="13"/>
  <c r="BH384" i="13"/>
  <c r="T384" i="13"/>
  <c r="AX383" i="13"/>
  <c r="I383" i="13"/>
  <c r="BB382" i="13"/>
  <c r="AB382" i="13"/>
  <c r="D382" i="13"/>
  <c r="AS381" i="13"/>
  <c r="U381" i="13"/>
  <c r="BL380" i="13"/>
  <c r="AN380" i="13"/>
  <c r="L380" i="13"/>
  <c r="BC379" i="13"/>
  <c r="AE379" i="13"/>
  <c r="J379" i="13"/>
  <c r="AV378" i="13"/>
  <c r="X378" i="13"/>
  <c r="E378" i="13"/>
  <c r="AO377" i="13"/>
  <c r="V377" i="13"/>
  <c r="BF376" i="13"/>
  <c r="AH376" i="13"/>
  <c r="O376" i="13"/>
  <c r="BA375" i="13"/>
  <c r="AF375" i="13"/>
  <c r="H375" i="13"/>
  <c r="AR374" i="13"/>
  <c r="W374" i="13"/>
  <c r="BI373" i="13"/>
  <c r="AP373" i="13"/>
  <c r="R373" i="13"/>
  <c r="BD372" i="13"/>
  <c r="AI372" i="13"/>
  <c r="I372" i="13"/>
  <c r="BB371" i="13"/>
  <c r="Z371" i="13"/>
  <c r="BL370" i="13"/>
  <c r="AS370" i="13"/>
  <c r="U370" i="13"/>
  <c r="BJ369" i="13"/>
  <c r="AL369" i="13"/>
  <c r="L369" i="13"/>
  <c r="BC368" i="13"/>
  <c r="AE368" i="13"/>
  <c r="J368" i="13"/>
  <c r="AV367" i="13"/>
  <c r="X367" i="13"/>
  <c r="G367" i="13"/>
  <c r="AU366" i="13"/>
  <c r="AE366" i="13"/>
  <c r="K366" i="13"/>
  <c r="AY365" i="13"/>
  <c r="AH365" i="13"/>
  <c r="L365" i="13"/>
  <c r="BE364" i="13"/>
  <c r="AI364" i="13"/>
  <c r="O364" i="13"/>
  <c r="BI363" i="13"/>
  <c r="AM363" i="13"/>
  <c r="V363" i="13"/>
  <c r="BJ362" i="13"/>
  <c r="AN362" i="13"/>
  <c r="X362" i="13"/>
  <c r="D362" i="13"/>
  <c r="AW361" i="13"/>
  <c r="AA361" i="13"/>
  <c r="E361" i="13"/>
  <c r="AY360" i="13"/>
  <c r="AE360" i="13"/>
  <c r="L360" i="13"/>
  <c r="BB359" i="13"/>
  <c r="AF359" i="13"/>
  <c r="O359" i="13"/>
  <c r="BC358" i="13"/>
  <c r="AM358" i="13"/>
  <c r="W358" i="13"/>
  <c r="G358" i="13"/>
  <c r="AS419" i="13"/>
  <c r="BL418" i="13"/>
  <c r="V418" i="13"/>
  <c r="AR417" i="13"/>
  <c r="L417" i="13"/>
  <c r="AM416" i="13"/>
  <c r="G416" i="13"/>
  <c r="AC415" i="13"/>
  <c r="AU414" i="13"/>
  <c r="O414" i="13"/>
  <c r="AK413" i="13"/>
  <c r="E413" i="13"/>
  <c r="AF412" i="13"/>
  <c r="BB411" i="13"/>
  <c r="AN419" i="13"/>
  <c r="BA418" i="13"/>
  <c r="U418" i="13"/>
  <c r="AQ417" i="13"/>
  <c r="K417" i="13"/>
  <c r="AG416" i="13"/>
  <c r="BA415" i="13"/>
  <c r="U415" i="13"/>
  <c r="AT414" i="13"/>
  <c r="N414" i="13"/>
  <c r="AJ413" i="13"/>
  <c r="BK412" i="13"/>
  <c r="AE412" i="13"/>
  <c r="AW411" i="13"/>
  <c r="U411" i="13"/>
  <c r="AM410" i="13"/>
  <c r="BI409" i="13"/>
  <c r="AC409" i="13"/>
  <c r="BD408" i="13"/>
  <c r="X408" i="13"/>
  <c r="AT407" i="13"/>
  <c r="BL406" i="13"/>
  <c r="AF406" i="13"/>
  <c r="BG405" i="13"/>
  <c r="AA405" i="13"/>
  <c r="AW404" i="13"/>
  <c r="I404" i="13"/>
  <c r="AM403" i="13"/>
  <c r="BG402" i="13"/>
  <c r="AF402" i="13"/>
  <c r="AZ401" i="13"/>
  <c r="L401" i="13"/>
  <c r="AP400" i="13"/>
  <c r="G400" i="13"/>
  <c r="AK399" i="13"/>
  <c r="BG398" i="13"/>
  <c r="O398" i="13"/>
  <c r="AS397" i="13"/>
  <c r="E397" i="13"/>
  <c r="AI396" i="13"/>
  <c r="BJ395" i="13"/>
  <c r="V395" i="13"/>
  <c r="AZ394" i="13"/>
  <c r="H394" i="13"/>
  <c r="AS393" i="13"/>
  <c r="C393" i="13"/>
  <c r="Y392" i="13"/>
  <c r="BC391" i="13"/>
  <c r="O391" i="13"/>
  <c r="AS390" i="13"/>
  <c r="H390" i="13"/>
  <c r="AB389" i="13"/>
  <c r="BF388" i="13"/>
  <c r="R388" i="13"/>
  <c r="AV387" i="13"/>
  <c r="M387" i="13"/>
  <c r="AI386" i="13"/>
  <c r="C386" i="13"/>
  <c r="U385" i="13"/>
  <c r="BC384" i="13"/>
  <c r="K384" i="13"/>
  <c r="AL383" i="13"/>
  <c r="G383" i="13"/>
  <c r="AS382" i="13"/>
  <c r="X382" i="13"/>
  <c r="BJ381" i="13"/>
  <c r="AJ381" i="13"/>
  <c r="Q381" i="13"/>
  <c r="BC380" i="13"/>
  <c r="AH380" i="13"/>
  <c r="J380" i="13"/>
  <c r="AV379" i="13"/>
  <c r="AC379" i="13"/>
  <c r="BK378" i="13"/>
  <c r="AT378" i="13"/>
  <c r="T378" i="13"/>
  <c r="BF377" i="13"/>
  <c r="AK377" i="13"/>
  <c r="M377" i="13"/>
  <c r="BD376" i="13"/>
  <c r="AF376" i="13"/>
  <c r="D376" i="13"/>
  <c r="AU375" i="13"/>
  <c r="W375" i="13"/>
  <c r="BL374" i="13"/>
  <c r="AN374" i="13"/>
  <c r="P374" i="13"/>
  <c r="BG373" i="13"/>
  <c r="AG373" i="13"/>
  <c r="N373" i="13"/>
  <c r="AX372" i="13"/>
  <c r="Z372" i="13"/>
  <c r="G372" i="13"/>
  <c r="AS371" i="13"/>
  <c r="X371" i="13"/>
  <c r="BJ370" i="13"/>
  <c r="AJ370" i="13"/>
  <c r="O370" i="13"/>
  <c r="BA369" i="13"/>
  <c r="AH369" i="13"/>
  <c r="J369" i="13"/>
  <c r="AV368" i="13"/>
  <c r="AA368" i="13"/>
  <c r="BK367" i="13"/>
  <c r="AT367" i="13"/>
  <c r="U367" i="13"/>
  <c r="BI366" i="13"/>
  <c r="AS366" i="13"/>
  <c r="W366" i="13"/>
  <c r="F366" i="13"/>
  <c r="AT365" i="13"/>
  <c r="Z365" i="13"/>
  <c r="J365" i="13"/>
  <c r="AX364" i="13"/>
  <c r="AG364" i="13"/>
  <c r="K364" i="13"/>
  <c r="BA363" i="13"/>
  <c r="AK363" i="13"/>
  <c r="O363" i="13"/>
  <c r="BH362" i="13"/>
  <c r="AL362" i="13"/>
  <c r="P362" i="13"/>
  <c r="BI361" i="13"/>
  <c r="AO361" i="13"/>
  <c r="Y361" i="13"/>
  <c r="C361" i="13"/>
  <c r="AQ360" i="13"/>
  <c r="Z360" i="13"/>
  <c r="D360" i="13"/>
  <c r="AX359" i="13"/>
  <c r="AD359" i="13"/>
  <c r="H359" i="13"/>
  <c r="BA358" i="13"/>
  <c r="AG358" i="13"/>
  <c r="U358" i="13"/>
  <c r="E358" i="13"/>
  <c r="AM419" i="13"/>
  <c r="AU418" i="13"/>
  <c r="O418" i="13"/>
  <c r="AP417" i="13"/>
  <c r="BH416" i="13"/>
  <c r="AB416" i="13"/>
  <c r="AX415" i="13"/>
  <c r="R415" i="13"/>
  <c r="AS414" i="13"/>
  <c r="E414" i="13"/>
  <c r="AI413" i="13"/>
  <c r="BC412" i="13"/>
  <c r="Y412" i="13"/>
  <c r="AS411" i="13"/>
  <c r="H411" i="13"/>
  <c r="AL410" i="13"/>
  <c r="BH409" i="13"/>
  <c r="AB409" i="13"/>
  <c r="BC408" i="13"/>
  <c r="K408" i="13"/>
  <c r="AO407" i="13"/>
  <c r="BK406" i="13"/>
  <c r="AE406" i="13"/>
  <c r="BA405" i="13"/>
  <c r="R405" i="13"/>
  <c r="AV404" i="13"/>
  <c r="D404" i="13"/>
  <c r="AL403" i="13"/>
  <c r="BD402" i="13"/>
  <c r="U402" i="13"/>
  <c r="AY401" i="13"/>
  <c r="K401" i="13"/>
  <c r="AO400" i="13"/>
  <c r="BK399" i="13"/>
  <c r="U399" i="13"/>
  <c r="AY398" i="13"/>
  <c r="N398" i="13"/>
  <c r="AR397" i="13"/>
  <c r="D397" i="13"/>
  <c r="AE396" i="13"/>
  <c r="BI395" i="13"/>
  <c r="Q395" i="13"/>
  <c r="AY394" i="13"/>
  <c r="G394" i="13"/>
  <c r="AC393" i="13"/>
  <c r="BG392" i="13"/>
  <c r="X392" i="13"/>
  <c r="BB391" i="13"/>
  <c r="N391" i="13"/>
  <c r="AF390" i="13"/>
  <c r="BJ389" i="13"/>
  <c r="AA389" i="13"/>
  <c r="BE388" i="13"/>
  <c r="Q388" i="13"/>
  <c r="AM387" i="13"/>
  <c r="G387" i="13"/>
  <c r="AA386" i="13"/>
  <c r="BJ385" i="13"/>
  <c r="T385" i="13"/>
  <c r="AP384" i="13"/>
  <c r="J384" i="13"/>
  <c r="AK383" i="13"/>
  <c r="F383" i="13"/>
  <c r="AR382" i="13"/>
  <c r="P382" i="13"/>
  <c r="BG381" i="13"/>
  <c r="AI381" i="13"/>
  <c r="N381" i="13"/>
  <c r="AZ380" i="13"/>
  <c r="AB380" i="13"/>
  <c r="I380" i="13"/>
  <c r="AS379" i="13"/>
  <c r="Z379" i="13"/>
  <c r="BJ378" i="13"/>
  <c r="AL378" i="13"/>
  <c r="S378" i="13"/>
  <c r="BE377" i="13"/>
  <c r="AJ377" i="13"/>
  <c r="L377" i="13"/>
  <c r="AV376" i="13"/>
  <c r="AA376" i="13"/>
  <c r="C376" i="13"/>
  <c r="AT375" i="13"/>
  <c r="V375" i="13"/>
  <c r="BH374" i="13"/>
  <c r="AM374" i="13"/>
  <c r="M374" i="13"/>
  <c r="BF373" i="13"/>
  <c r="AD373" i="13"/>
  <c r="F373" i="13"/>
  <c r="AW372" i="13"/>
  <c r="Y372" i="13"/>
  <c r="D372" i="13"/>
  <c r="AP371" i="13"/>
  <c r="P371" i="13"/>
  <c r="BG370" i="13"/>
  <c r="AI370" i="13"/>
  <c r="N370" i="13"/>
  <c r="AZ369" i="13"/>
  <c r="AB369" i="13"/>
  <c r="I369" i="13"/>
  <c r="AQ368" i="13"/>
  <c r="Z368" i="13"/>
  <c r="BJ367" i="13"/>
  <c r="AL367" i="13"/>
  <c r="AN410" i="13"/>
  <c r="BH405" i="13"/>
  <c r="Y401" i="13"/>
  <c r="AO396" i="13"/>
  <c r="BD391" i="13"/>
  <c r="N387" i="13"/>
  <c r="AT382" i="13"/>
  <c r="BB379" i="13"/>
  <c r="BE376" i="13"/>
  <c r="BH373" i="13"/>
  <c r="BK370" i="13"/>
  <c r="D368" i="13"/>
  <c r="X366" i="13"/>
  <c r="K365" i="13"/>
  <c r="BF363" i="13"/>
  <c r="AM362" i="13"/>
  <c r="Z361" i="13"/>
  <c r="G360" i="13"/>
  <c r="BB358" i="13"/>
  <c r="O410" i="13"/>
  <c r="AB405" i="13"/>
  <c r="AQ400" i="13"/>
  <c r="BK395" i="13"/>
  <c r="U391" i="13"/>
  <c r="AR386" i="13"/>
  <c r="AA382" i="13"/>
  <c r="AD379" i="13"/>
  <c r="AG376" i="13"/>
  <c r="AJ373" i="13"/>
  <c r="AR370" i="13"/>
  <c r="AU367" i="13"/>
  <c r="V366" i="13"/>
  <c r="I365" i="13"/>
  <c r="AX363" i="13"/>
  <c r="AK362" i="13"/>
  <c r="R361" i="13"/>
  <c r="C360" i="13"/>
  <c r="AZ358" i="13"/>
  <c r="AI409" i="13"/>
  <c r="AX404" i="13"/>
  <c r="H400" i="13"/>
  <c r="AE395" i="13"/>
  <c r="AY390" i="13"/>
  <c r="D386" i="13"/>
  <c r="C382" i="13"/>
  <c r="F379" i="13"/>
  <c r="L376" i="13"/>
  <c r="Q373" i="13"/>
  <c r="T370" i="13"/>
  <c r="W367" i="13"/>
  <c r="G366" i="13"/>
  <c r="AY364" i="13"/>
  <c r="AL363" i="13"/>
  <c r="W362" i="13"/>
  <c r="D361" i="13"/>
  <c r="BA359" i="13"/>
  <c r="AH358" i="13"/>
  <c r="BE408" i="13"/>
  <c r="R404" i="13"/>
  <c r="AL399" i="13"/>
  <c r="BA394" i="13"/>
  <c r="K390" i="13"/>
  <c r="AC385" i="13"/>
  <c r="AR381" i="13"/>
  <c r="AU378" i="13"/>
  <c r="AX375" i="13"/>
  <c r="AY372" i="13"/>
  <c r="BB369" i="13"/>
  <c r="R367" i="13"/>
  <c r="BJ365" i="13"/>
  <c r="AW364" i="13"/>
  <c r="AG363" i="13"/>
  <c r="O362" i="13"/>
  <c r="BL360" i="13"/>
  <c r="AS359" i="13"/>
  <c r="AF358" i="13"/>
  <c r="Y408" i="13"/>
  <c r="AS403" i="13"/>
  <c r="BH398" i="13"/>
  <c r="P394" i="13"/>
  <c r="AO389" i="13"/>
  <c r="BG384" i="13"/>
  <c r="T381" i="13"/>
  <c r="U378" i="13"/>
  <c r="X375" i="13"/>
  <c r="AH372" i="13"/>
  <c r="AI369" i="13"/>
  <c r="F367" i="13"/>
  <c r="AW365" i="13"/>
  <c r="AH364" i="13"/>
  <c r="P363" i="13"/>
  <c r="C362" i="13"/>
  <c r="AW360" i="13"/>
  <c r="AE359" i="13"/>
  <c r="V358" i="13"/>
  <c r="AU407" i="13"/>
  <c r="E403" i="13"/>
  <c r="AB398" i="13"/>
  <c r="AT393" i="13"/>
  <c r="BK388" i="13"/>
  <c r="Q384" i="13"/>
  <c r="BD380" i="13"/>
  <c r="D378" i="13"/>
  <c r="E375" i="13"/>
  <c r="H372" i="13"/>
  <c r="K369" i="13"/>
  <c r="BH366" i="13"/>
  <c r="AS365" i="13"/>
  <c r="AA364" i="13"/>
  <c r="M363" i="13"/>
  <c r="BH361" i="13"/>
  <c r="AP360" i="13"/>
  <c r="AC359" i="13"/>
  <c r="P358" i="13"/>
  <c r="O407" i="13"/>
  <c r="AI402" i="13"/>
  <c r="BA397" i="13"/>
  <c r="D393" i="13"/>
  <c r="S388" i="13"/>
  <c r="AW383" i="13"/>
  <c r="AI380" i="13"/>
  <c r="AL377" i="13"/>
  <c r="AQ374" i="13"/>
  <c r="AT371" i="13"/>
  <c r="AZ368" i="13"/>
  <c r="AT366" i="13"/>
  <c r="AG365" i="13"/>
  <c r="L364" i="13"/>
  <c r="BI362" i="13"/>
  <c r="AQ361" i="13"/>
  <c r="AA360" i="13"/>
  <c r="N359" i="13"/>
  <c r="F358" i="13"/>
  <c r="AN406" i="13"/>
  <c r="Y360" i="13"/>
  <c r="BA401" i="13"/>
  <c r="Y371" i="13"/>
  <c r="G359" i="13"/>
  <c r="K397" i="13"/>
  <c r="AB368" i="13"/>
  <c r="C358" i="13"/>
  <c r="V374" i="13"/>
  <c r="AJ392" i="13"/>
  <c r="AR366" i="13"/>
  <c r="AW387" i="13"/>
  <c r="Y365" i="13"/>
  <c r="H383" i="13"/>
  <c r="J364" i="13"/>
  <c r="K380" i="13"/>
  <c r="BA362" i="13"/>
  <c r="V411" i="13"/>
  <c r="N377" i="13"/>
  <c r="AL361" i="13"/>
  <c r="S27" i="4"/>
  <c r="S30" i="2"/>
  <c r="T28" i="2"/>
  <c r="S31" i="2"/>
  <c r="S32" i="2" s="1"/>
  <c r="S33" i="2" s="1"/>
  <c r="S34" i="2" s="1"/>
  <c r="T34" i="2" s="1"/>
  <c r="S35" i="2"/>
  <c r="T31" i="2"/>
  <c r="T32" i="2"/>
  <c r="T29" i="2"/>
  <c r="T33" i="2"/>
  <c r="S28" i="4"/>
  <c r="T27" i="4"/>
  <c r="S29" i="4"/>
  <c r="T28" i="4"/>
  <c r="T29" i="4"/>
  <c r="S30" i="4"/>
  <c r="T30" i="4"/>
  <c r="S31" i="4"/>
  <c r="T31" i="4"/>
  <c r="S32" i="4"/>
  <c r="T32" i="4"/>
  <c r="S33" i="4"/>
  <c r="S34" i="4"/>
  <c r="T33" i="4"/>
  <c r="S35" i="4"/>
  <c r="T35" i="4" s="1"/>
  <c r="T34" i="4"/>
  <c r="V23" i="4" l="1"/>
  <c r="U24" i="4" s="1" a="1"/>
  <c r="U35" i="4" s="1"/>
  <c r="V35" i="4" s="1"/>
  <c r="F49" i="4" s="1"/>
  <c r="J38" i="4"/>
  <c r="C491" i="13" a="1"/>
  <c r="F21" i="5"/>
  <c r="T35" i="2"/>
  <c r="J39" i="4"/>
  <c r="J40" i="4" s="1"/>
  <c r="T30" i="2"/>
  <c r="U32" i="4" l="1"/>
  <c r="V32" i="4" s="1"/>
  <c r="F46" i="4" s="1"/>
  <c r="U24" i="4"/>
  <c r="U27" i="4"/>
  <c r="V27" i="4" s="1"/>
  <c r="F41" i="4" s="1"/>
  <c r="U33" i="4"/>
  <c r="V33" i="4" s="1"/>
  <c r="F47" i="4" s="1"/>
  <c r="U28" i="4"/>
  <c r="V28" i="4" s="1"/>
  <c r="F42" i="4" s="1"/>
  <c r="U25" i="4"/>
  <c r="V25" i="4" s="1"/>
  <c r="F39" i="4" s="1"/>
  <c r="U26" i="4"/>
  <c r="V26" i="4" s="1"/>
  <c r="F40" i="4" s="1"/>
  <c r="U29" i="4"/>
  <c r="V29" i="4" s="1"/>
  <c r="F43" i="4" s="1"/>
  <c r="U30" i="4"/>
  <c r="V30" i="4" s="1"/>
  <c r="F44" i="4" s="1"/>
  <c r="U31" i="4"/>
  <c r="V31" i="4" s="1"/>
  <c r="F45" i="4" s="1"/>
  <c r="U34" i="4"/>
  <c r="V34" i="4" s="1"/>
  <c r="F48" i="4" s="1"/>
  <c r="U23" i="2"/>
  <c r="J21" i="2" s="1"/>
  <c r="V23" i="2"/>
  <c r="J24" i="2"/>
  <c r="C19" i="2"/>
  <c r="K22" i="5"/>
  <c r="K27" i="5"/>
  <c r="K23" i="5"/>
  <c r="K32" i="5"/>
  <c r="K28" i="5"/>
  <c r="K25" i="5"/>
  <c r="K21" i="5"/>
  <c r="K30" i="5"/>
  <c r="K31" i="5"/>
  <c r="K24" i="5"/>
  <c r="K26" i="5"/>
  <c r="K29" i="5"/>
  <c r="C491" i="13"/>
  <c r="K491" i="13"/>
  <c r="S491" i="13"/>
  <c r="AA491" i="13"/>
  <c r="AI491" i="13"/>
  <c r="AQ491" i="13"/>
  <c r="AY491" i="13"/>
  <c r="BG491" i="13"/>
  <c r="E492" i="13"/>
  <c r="M492" i="13"/>
  <c r="U492" i="13"/>
  <c r="AC492" i="13"/>
  <c r="AK492" i="13"/>
  <c r="AS492" i="13"/>
  <c r="BA492" i="13"/>
  <c r="BI492" i="13"/>
  <c r="G493" i="13"/>
  <c r="O493" i="13"/>
  <c r="W493" i="13"/>
  <c r="AE493" i="13"/>
  <c r="AM493" i="13"/>
  <c r="AU493" i="13"/>
  <c r="BC493" i="13"/>
  <c r="BK493" i="13"/>
  <c r="I494" i="13"/>
  <c r="Q494" i="13"/>
  <c r="Y494" i="13"/>
  <c r="AG494" i="13"/>
  <c r="AO494" i="13"/>
  <c r="AW494" i="13"/>
  <c r="BE494" i="13"/>
  <c r="C495" i="13"/>
  <c r="K495" i="13"/>
  <c r="S495" i="13"/>
  <c r="AA495" i="13"/>
  <c r="AI495" i="13"/>
  <c r="AQ495" i="13"/>
  <c r="AY495" i="13"/>
  <c r="BG495" i="13"/>
  <c r="E496" i="13"/>
  <c r="M496" i="13"/>
  <c r="U496" i="13"/>
  <c r="AC496" i="13"/>
  <c r="AK496" i="13"/>
  <c r="AS496" i="13"/>
  <c r="BA496" i="13"/>
  <c r="BI496" i="13"/>
  <c r="G497" i="13"/>
  <c r="O497" i="13"/>
  <c r="W497" i="13"/>
  <c r="AE497" i="13"/>
  <c r="AM497" i="13"/>
  <c r="AU497" i="13"/>
  <c r="BC497" i="13"/>
  <c r="BK497" i="13"/>
  <c r="I498" i="13"/>
  <c r="Q498" i="13"/>
  <c r="D491" i="13"/>
  <c r="L491" i="13"/>
  <c r="T491" i="13"/>
  <c r="AB491" i="13"/>
  <c r="AJ491" i="13"/>
  <c r="AR491" i="13"/>
  <c r="AZ491" i="13"/>
  <c r="BH491" i="13"/>
  <c r="F492" i="13"/>
  <c r="N492" i="13"/>
  <c r="V492" i="13"/>
  <c r="AD492" i="13"/>
  <c r="AL492" i="13"/>
  <c r="AT492" i="13"/>
  <c r="BB492" i="13"/>
  <c r="BJ492" i="13"/>
  <c r="H493" i="13"/>
  <c r="P493" i="13"/>
  <c r="X493" i="13"/>
  <c r="AF493" i="13"/>
  <c r="AN493" i="13"/>
  <c r="AV493" i="13"/>
  <c r="BD493" i="13"/>
  <c r="BL493" i="13"/>
  <c r="J494" i="13"/>
  <c r="R494" i="13"/>
  <c r="Z494" i="13"/>
  <c r="AH494" i="13"/>
  <c r="AP494" i="13"/>
  <c r="AX494" i="13"/>
  <c r="BF494" i="13"/>
  <c r="D495" i="13"/>
  <c r="L495" i="13"/>
  <c r="T495" i="13"/>
  <c r="AB495" i="13"/>
  <c r="AJ495" i="13"/>
  <c r="AR495" i="13"/>
  <c r="AZ495" i="13"/>
  <c r="BH495" i="13"/>
  <c r="F496" i="13"/>
  <c r="N496" i="13"/>
  <c r="V496" i="13"/>
  <c r="AD496" i="13"/>
  <c r="AL496" i="13"/>
  <c r="AT496" i="13"/>
  <c r="BB496" i="13"/>
  <c r="BJ496" i="13"/>
  <c r="H497" i="13"/>
  <c r="P497" i="13"/>
  <c r="X497" i="13"/>
  <c r="AF497" i="13"/>
  <c r="AN497" i="13"/>
  <c r="AV497" i="13"/>
  <c r="BD497" i="13"/>
  <c r="BL497" i="13"/>
  <c r="J498" i="13"/>
  <c r="R498" i="13"/>
  <c r="Z498" i="13"/>
  <c r="AH498" i="13"/>
  <c r="AP498" i="13"/>
  <c r="AX498" i="13"/>
  <c r="BF498" i="13"/>
  <c r="D499" i="13"/>
  <c r="L499" i="13"/>
  <c r="T499" i="13"/>
  <c r="AB499" i="13"/>
  <c r="AJ499" i="13"/>
  <c r="AR499" i="13"/>
  <c r="AZ499" i="13"/>
  <c r="BH499" i="13"/>
  <c r="F500" i="13"/>
  <c r="N500" i="13"/>
  <c r="V500" i="13"/>
  <c r="AD500" i="13"/>
  <c r="AL500" i="13"/>
  <c r="AT500" i="13"/>
  <c r="BB500" i="13"/>
  <c r="BJ500" i="13"/>
  <c r="H501" i="13"/>
  <c r="P501" i="13"/>
  <c r="X501" i="13"/>
  <c r="AF501" i="13"/>
  <c r="AN501" i="13"/>
  <c r="AV501" i="13"/>
  <c r="BD501" i="13"/>
  <c r="E491" i="13"/>
  <c r="M491" i="13"/>
  <c r="U491" i="13"/>
  <c r="AC491" i="13"/>
  <c r="AK491" i="13"/>
  <c r="AS491" i="13"/>
  <c r="BA491" i="13"/>
  <c r="BI491" i="13"/>
  <c r="G492" i="13"/>
  <c r="O492" i="13"/>
  <c r="W492" i="13"/>
  <c r="AE492" i="13"/>
  <c r="AM492" i="13"/>
  <c r="AU492" i="13"/>
  <c r="BC492" i="13"/>
  <c r="BK492" i="13"/>
  <c r="I493" i="13"/>
  <c r="Q493" i="13"/>
  <c r="Y493" i="13"/>
  <c r="AG493" i="13"/>
  <c r="AO493" i="13"/>
  <c r="AW493" i="13"/>
  <c r="BE493" i="13"/>
  <c r="C494" i="13"/>
  <c r="K494" i="13"/>
  <c r="S494" i="13"/>
  <c r="AA494" i="13"/>
  <c r="AI494" i="13"/>
  <c r="AQ494" i="13"/>
  <c r="AY494" i="13"/>
  <c r="BG494" i="13"/>
  <c r="E495" i="13"/>
  <c r="M495" i="13"/>
  <c r="U495" i="13"/>
  <c r="AC495" i="13"/>
  <c r="AK495" i="13"/>
  <c r="AS495" i="13"/>
  <c r="BA495" i="13"/>
  <c r="BI495" i="13"/>
  <c r="G496" i="13"/>
  <c r="O496" i="13"/>
  <c r="W496" i="13"/>
  <c r="AE496" i="13"/>
  <c r="AM496" i="13"/>
  <c r="AU496" i="13"/>
  <c r="BC496" i="13"/>
  <c r="BK496" i="13"/>
  <c r="I497" i="13"/>
  <c r="Q497" i="13"/>
  <c r="Y497" i="13"/>
  <c r="AG497" i="13"/>
  <c r="AO497" i="13"/>
  <c r="AW497" i="13"/>
  <c r="BE497" i="13"/>
  <c r="C498" i="13"/>
  <c r="F491" i="13"/>
  <c r="Q491" i="13"/>
  <c r="AE491" i="13"/>
  <c r="AP491" i="13"/>
  <c r="BD491" i="13"/>
  <c r="H492" i="13"/>
  <c r="S492" i="13"/>
  <c r="AG492" i="13"/>
  <c r="AR492" i="13"/>
  <c r="BF492" i="13"/>
  <c r="J493" i="13"/>
  <c r="U493" i="13"/>
  <c r="AI493" i="13"/>
  <c r="AT493" i="13"/>
  <c r="BH493" i="13"/>
  <c r="L494" i="13"/>
  <c r="W494" i="13"/>
  <c r="AK494" i="13"/>
  <c r="AV494" i="13"/>
  <c r="BJ494" i="13"/>
  <c r="N495" i="13"/>
  <c r="Y495" i="13"/>
  <c r="AM495" i="13"/>
  <c r="AX495" i="13"/>
  <c r="BL495" i="13"/>
  <c r="P496" i="13"/>
  <c r="AA496" i="13"/>
  <c r="AO496" i="13"/>
  <c r="AZ496" i="13"/>
  <c r="D497" i="13"/>
  <c r="R497" i="13"/>
  <c r="AC497" i="13"/>
  <c r="AQ497" i="13"/>
  <c r="BB497" i="13"/>
  <c r="F498" i="13"/>
  <c r="P498" i="13"/>
  <c r="AA498" i="13"/>
  <c r="AJ498" i="13"/>
  <c r="AS498" i="13"/>
  <c r="BB498" i="13"/>
  <c r="BK498" i="13"/>
  <c r="J499" i="13"/>
  <c r="S499" i="13"/>
  <c r="AC499" i="13"/>
  <c r="AL499" i="13"/>
  <c r="AU499" i="13"/>
  <c r="BD499" i="13"/>
  <c r="C500" i="13"/>
  <c r="L500" i="13"/>
  <c r="U500" i="13"/>
  <c r="AE500" i="13"/>
  <c r="AN500" i="13"/>
  <c r="AW500" i="13"/>
  <c r="BF500" i="13"/>
  <c r="E501" i="13"/>
  <c r="N501" i="13"/>
  <c r="W501" i="13"/>
  <c r="AG501" i="13"/>
  <c r="AP501" i="13"/>
  <c r="AY501" i="13"/>
  <c r="BH501" i="13"/>
  <c r="F502" i="13"/>
  <c r="N502" i="13"/>
  <c r="V502" i="13"/>
  <c r="AD502" i="13"/>
  <c r="AL502" i="13"/>
  <c r="AT502" i="13"/>
  <c r="BB502" i="13"/>
  <c r="BJ502" i="13"/>
  <c r="H503" i="13"/>
  <c r="P503" i="13"/>
  <c r="X503" i="13"/>
  <c r="AF503" i="13"/>
  <c r="AN503" i="13"/>
  <c r="AV503" i="13"/>
  <c r="BD503" i="13"/>
  <c r="BL503" i="13"/>
  <c r="J504" i="13"/>
  <c r="R504" i="13"/>
  <c r="Z504" i="13"/>
  <c r="AH504" i="13"/>
  <c r="AP504" i="13"/>
  <c r="AX504" i="13"/>
  <c r="BF504" i="13"/>
  <c r="D505" i="13"/>
  <c r="G491" i="13"/>
  <c r="R491" i="13"/>
  <c r="AF491" i="13"/>
  <c r="AT491" i="13"/>
  <c r="BE491" i="13"/>
  <c r="I492" i="13"/>
  <c r="T492" i="13"/>
  <c r="AH492" i="13"/>
  <c r="AV492" i="13"/>
  <c r="BG492" i="13"/>
  <c r="K493" i="13"/>
  <c r="V493" i="13"/>
  <c r="AJ493" i="13"/>
  <c r="AX493" i="13"/>
  <c r="BI493" i="13"/>
  <c r="M494" i="13"/>
  <c r="X494" i="13"/>
  <c r="AL494" i="13"/>
  <c r="AZ494" i="13"/>
  <c r="BK494" i="13"/>
  <c r="O495" i="13"/>
  <c r="Z495" i="13"/>
  <c r="AN495" i="13"/>
  <c r="BB495" i="13"/>
  <c r="C496" i="13"/>
  <c r="Q496" i="13"/>
  <c r="AB496" i="13"/>
  <c r="AP496" i="13"/>
  <c r="BD496" i="13"/>
  <c r="E497" i="13"/>
  <c r="S497" i="13"/>
  <c r="AD497" i="13"/>
  <c r="AR497" i="13"/>
  <c r="BF497" i="13"/>
  <c r="G498" i="13"/>
  <c r="S498" i="13"/>
  <c r="AB498" i="13"/>
  <c r="AK498" i="13"/>
  <c r="AT498" i="13"/>
  <c r="BC498" i="13"/>
  <c r="BL498" i="13"/>
  <c r="K499" i="13"/>
  <c r="U499" i="13"/>
  <c r="AD499" i="13"/>
  <c r="AM499" i="13"/>
  <c r="AV499" i="13"/>
  <c r="BE499" i="13"/>
  <c r="D500" i="13"/>
  <c r="M500" i="13"/>
  <c r="W500" i="13"/>
  <c r="AF500" i="13"/>
  <c r="AO500" i="13"/>
  <c r="AX500" i="13"/>
  <c r="BG500" i="13"/>
  <c r="F501" i="13"/>
  <c r="O501" i="13"/>
  <c r="Y501" i="13"/>
  <c r="AH501" i="13"/>
  <c r="AQ501" i="13"/>
  <c r="AZ501" i="13"/>
  <c r="BI501" i="13"/>
  <c r="G502" i="13"/>
  <c r="O502" i="13"/>
  <c r="H491" i="13"/>
  <c r="X491" i="13"/>
  <c r="AN491" i="13"/>
  <c r="BF491" i="13"/>
  <c r="L492" i="13"/>
  <c r="AB492" i="13"/>
  <c r="AW492" i="13"/>
  <c r="C493" i="13"/>
  <c r="S493" i="13"/>
  <c r="AK493" i="13"/>
  <c r="BA493" i="13"/>
  <c r="G494" i="13"/>
  <c r="AB494" i="13"/>
  <c r="AR494" i="13"/>
  <c r="BH494" i="13"/>
  <c r="P495" i="13"/>
  <c r="AF495" i="13"/>
  <c r="AV495" i="13"/>
  <c r="D496" i="13"/>
  <c r="T496" i="13"/>
  <c r="AJ496" i="13"/>
  <c r="BE496" i="13"/>
  <c r="K497" i="13"/>
  <c r="AA497" i="13"/>
  <c r="AS497" i="13"/>
  <c r="BI497" i="13"/>
  <c r="N498" i="13"/>
  <c r="AC498" i="13"/>
  <c r="AN498" i="13"/>
  <c r="AZ498" i="13"/>
  <c r="C499" i="13"/>
  <c r="O499" i="13"/>
  <c r="Z499" i="13"/>
  <c r="AN499" i="13"/>
  <c r="AY499" i="13"/>
  <c r="BK499" i="13"/>
  <c r="O500" i="13"/>
  <c r="Z500" i="13"/>
  <c r="AK500" i="13"/>
  <c r="AY500" i="13"/>
  <c r="BK500" i="13"/>
  <c r="L501" i="13"/>
  <c r="Z501" i="13"/>
  <c r="AK501" i="13"/>
  <c r="AW501" i="13"/>
  <c r="BJ501" i="13"/>
  <c r="J502" i="13"/>
  <c r="T502" i="13"/>
  <c r="AC502" i="13"/>
  <c r="AM502" i="13"/>
  <c r="AV502" i="13"/>
  <c r="BE502" i="13"/>
  <c r="D503" i="13"/>
  <c r="M503" i="13"/>
  <c r="V503" i="13"/>
  <c r="AE503" i="13"/>
  <c r="AO503" i="13"/>
  <c r="AX503" i="13"/>
  <c r="BG503" i="13"/>
  <c r="F504" i="13"/>
  <c r="O504" i="13"/>
  <c r="X504" i="13"/>
  <c r="AG504" i="13"/>
  <c r="AQ504" i="13"/>
  <c r="AZ504" i="13"/>
  <c r="BI504" i="13"/>
  <c r="H505" i="13"/>
  <c r="P505" i="13"/>
  <c r="X505" i="13"/>
  <c r="AF505" i="13"/>
  <c r="AN505" i="13"/>
  <c r="AV505" i="13"/>
  <c r="BD505" i="13"/>
  <c r="BL505" i="13"/>
  <c r="J506" i="13"/>
  <c r="R506" i="13"/>
  <c r="Z506" i="13"/>
  <c r="AH506" i="13"/>
  <c r="AP506" i="13"/>
  <c r="AX506" i="13"/>
  <c r="BF506" i="13"/>
  <c r="D507" i="13"/>
  <c r="L507" i="13"/>
  <c r="T507" i="13"/>
  <c r="AB507" i="13"/>
  <c r="AJ507" i="13"/>
  <c r="I491" i="13"/>
  <c r="Y491" i="13"/>
  <c r="AO491" i="13"/>
  <c r="BJ491" i="13"/>
  <c r="P492" i="13"/>
  <c r="AF492" i="13"/>
  <c r="AX492" i="13"/>
  <c r="D493" i="13"/>
  <c r="T493" i="13"/>
  <c r="AL493" i="13"/>
  <c r="BB493" i="13"/>
  <c r="H494" i="13"/>
  <c r="AC494" i="13"/>
  <c r="AS494" i="13"/>
  <c r="BI494" i="13"/>
  <c r="Q495" i="13"/>
  <c r="AG495" i="13"/>
  <c r="AW495" i="13"/>
  <c r="H496" i="13"/>
  <c r="X496" i="13"/>
  <c r="AN496" i="13"/>
  <c r="BF496" i="13"/>
  <c r="L497" i="13"/>
  <c r="AB497" i="13"/>
  <c r="AT497" i="13"/>
  <c r="BJ497" i="13"/>
  <c r="O498" i="13"/>
  <c r="AD498" i="13"/>
  <c r="AO498" i="13"/>
  <c r="BA498" i="13"/>
  <c r="E499" i="13"/>
  <c r="P499" i="13"/>
  <c r="AA499" i="13"/>
  <c r="AO499" i="13"/>
  <c r="BA499" i="13"/>
  <c r="BL499" i="13"/>
  <c r="P500" i="13"/>
  <c r="AA500" i="13"/>
  <c r="AM500" i="13"/>
  <c r="AZ500" i="13"/>
  <c r="BL500" i="13"/>
  <c r="M501" i="13"/>
  <c r="AA501" i="13"/>
  <c r="AL501" i="13"/>
  <c r="AX501" i="13"/>
  <c r="BK501" i="13"/>
  <c r="K502" i="13"/>
  <c r="U502" i="13"/>
  <c r="AE502" i="13"/>
  <c r="AN502" i="13"/>
  <c r="AW502" i="13"/>
  <c r="BF502" i="13"/>
  <c r="E503" i="13"/>
  <c r="N503" i="13"/>
  <c r="W503" i="13"/>
  <c r="AG503" i="13"/>
  <c r="AP503" i="13"/>
  <c r="AY503" i="13"/>
  <c r="BH503" i="13"/>
  <c r="G504" i="13"/>
  <c r="P504" i="13"/>
  <c r="Y504" i="13"/>
  <c r="AI504" i="13"/>
  <c r="AR504" i="13"/>
  <c r="BA504" i="13"/>
  <c r="BJ504" i="13"/>
  <c r="I505" i="13"/>
  <c r="Q505" i="13"/>
  <c r="Y505" i="13"/>
  <c r="AG505" i="13"/>
  <c r="AO505" i="13"/>
  <c r="AW505" i="13"/>
  <c r="BE505" i="13"/>
  <c r="C506" i="13"/>
  <c r="K506" i="13"/>
  <c r="S506" i="13"/>
  <c r="AA506" i="13"/>
  <c r="AI506" i="13"/>
  <c r="AQ506" i="13"/>
  <c r="AY506" i="13"/>
  <c r="BG506" i="13"/>
  <c r="E507" i="13"/>
  <c r="M507" i="13"/>
  <c r="U507" i="13"/>
  <c r="AC507" i="13"/>
  <c r="J491" i="13"/>
  <c r="AG491" i="13"/>
  <c r="BB491" i="13"/>
  <c r="Q492" i="13"/>
  <c r="AN492" i="13"/>
  <c r="BH492" i="13"/>
  <c r="Z493" i="13"/>
  <c r="AR493" i="13"/>
  <c r="E494" i="13"/>
  <c r="AD494" i="13"/>
  <c r="BA494" i="13"/>
  <c r="I495" i="13"/>
  <c r="AH495" i="13"/>
  <c r="BE495" i="13"/>
  <c r="R496" i="13"/>
  <c r="AQ496" i="13"/>
  <c r="BL496" i="13"/>
  <c r="V497" i="13"/>
  <c r="AX497" i="13"/>
  <c r="H498" i="13"/>
  <c r="X498" i="13"/>
  <c r="AQ498" i="13"/>
  <c r="BG498" i="13"/>
  <c r="M499" i="13"/>
  <c r="AE499" i="13"/>
  <c r="AS499" i="13"/>
  <c r="BI499" i="13"/>
  <c r="Q500" i="13"/>
  <c r="AG500" i="13"/>
  <c r="AU500" i="13"/>
  <c r="C501" i="13"/>
  <c r="S501" i="13"/>
  <c r="AI501" i="13"/>
  <c r="BA501" i="13"/>
  <c r="D502" i="13"/>
  <c r="R502" i="13"/>
  <c r="AF502" i="13"/>
  <c r="AQ502" i="13"/>
  <c r="BC502" i="13"/>
  <c r="F503" i="13"/>
  <c r="R503" i="13"/>
  <c r="AC503" i="13"/>
  <c r="AQ503" i="13"/>
  <c r="BB503" i="13"/>
  <c r="D504" i="13"/>
  <c r="Q504" i="13"/>
  <c r="AC504" i="13"/>
  <c r="AN504" i="13"/>
  <c r="BB504" i="13"/>
  <c r="C505" i="13"/>
  <c r="N505" i="13"/>
  <c r="Z505" i="13"/>
  <c r="AJ505" i="13"/>
  <c r="AT505" i="13"/>
  <c r="BF505" i="13"/>
  <c r="F506" i="13"/>
  <c r="P506" i="13"/>
  <c r="AB506" i="13"/>
  <c r="AL506" i="13"/>
  <c r="AV506" i="13"/>
  <c r="BH506" i="13"/>
  <c r="H507" i="13"/>
  <c r="R507" i="13"/>
  <c r="AD507" i="13"/>
  <c r="AM507" i="13"/>
  <c r="AU507" i="13"/>
  <c r="BC507" i="13"/>
  <c r="BK507" i="13"/>
  <c r="I508" i="13"/>
  <c r="Q508" i="13"/>
  <c r="Y508" i="13"/>
  <c r="AG508" i="13"/>
  <c r="AO508" i="13"/>
  <c r="AW508" i="13"/>
  <c r="BE508" i="13"/>
  <c r="C509" i="13"/>
  <c r="K509" i="13"/>
  <c r="S509" i="13"/>
  <c r="AA509" i="13"/>
  <c r="AI509" i="13"/>
  <c r="AQ509" i="13"/>
  <c r="AY509" i="13"/>
  <c r="BG509" i="13"/>
  <c r="E510" i="13"/>
  <c r="M510" i="13"/>
  <c r="U510" i="13"/>
  <c r="AC510" i="13"/>
  <c r="AK510" i="13"/>
  <c r="AS510" i="13"/>
  <c r="BA510" i="13"/>
  <c r="BI510" i="13"/>
  <c r="G511" i="13"/>
  <c r="O511" i="13"/>
  <c r="W511" i="13"/>
  <c r="AE511" i="13"/>
  <c r="AM511" i="13"/>
  <c r="AU511" i="13"/>
  <c r="BC511" i="13"/>
  <c r="BK511" i="13"/>
  <c r="I512" i="13"/>
  <c r="Q512" i="13"/>
  <c r="Y512" i="13"/>
  <c r="AG512" i="13"/>
  <c r="AO512" i="13"/>
  <c r="AW512" i="13"/>
  <c r="BE512" i="13"/>
  <c r="C513" i="13"/>
  <c r="K513" i="13"/>
  <c r="S513" i="13"/>
  <c r="AA513" i="13"/>
  <c r="AI513" i="13"/>
  <c r="AQ513" i="13"/>
  <c r="AY513" i="13"/>
  <c r="BG513" i="13"/>
  <c r="E514" i="13"/>
  <c r="M514" i="13"/>
  <c r="U514" i="13"/>
  <c r="AC514" i="13"/>
  <c r="AK514" i="13"/>
  <c r="AS514" i="13"/>
  <c r="BA514" i="13"/>
  <c r="BI514" i="13"/>
  <c r="G515" i="13"/>
  <c r="O515" i="13"/>
  <c r="W515" i="13"/>
  <c r="AE515" i="13"/>
  <c r="AM515" i="13"/>
  <c r="AU515" i="13"/>
  <c r="BC515" i="13"/>
  <c r="BK515" i="13"/>
  <c r="I516" i="13"/>
  <c r="Q516" i="13"/>
  <c r="Y516" i="13"/>
  <c r="AG516" i="13"/>
  <c r="AO516" i="13"/>
  <c r="AW516" i="13"/>
  <c r="BE516" i="13"/>
  <c r="C517" i="13"/>
  <c r="K517" i="13"/>
  <c r="S517" i="13"/>
  <c r="AA517" i="13"/>
  <c r="AI517" i="13"/>
  <c r="AQ517" i="13"/>
  <c r="AY517" i="13"/>
  <c r="BG517" i="13"/>
  <c r="E518" i="13"/>
  <c r="M518" i="13"/>
  <c r="U518" i="13"/>
  <c r="AC518" i="13"/>
  <c r="AK518" i="13"/>
  <c r="AS518" i="13"/>
  <c r="BA518" i="13"/>
  <c r="BI518" i="13"/>
  <c r="G519" i="13"/>
  <c r="O519" i="13"/>
  <c r="W519" i="13"/>
  <c r="AE519" i="13"/>
  <c r="AM519" i="13"/>
  <c r="AU519" i="13"/>
  <c r="BC519" i="13"/>
  <c r="BK519" i="13"/>
  <c r="I520" i="13"/>
  <c r="Q520" i="13"/>
  <c r="Y520" i="13"/>
  <c r="AG520" i="13"/>
  <c r="AO520" i="13"/>
  <c r="AW520" i="13"/>
  <c r="BE520" i="13"/>
  <c r="C521" i="13"/>
  <c r="K521" i="13"/>
  <c r="N491" i="13"/>
  <c r="AH491" i="13"/>
  <c r="BC491" i="13"/>
  <c r="R492" i="13"/>
  <c r="AO492" i="13"/>
  <c r="BL492" i="13"/>
  <c r="AA493" i="13"/>
  <c r="AS493" i="13"/>
  <c r="F494" i="13"/>
  <c r="AE494" i="13"/>
  <c r="BB494" i="13"/>
  <c r="J495" i="13"/>
  <c r="AL495" i="13"/>
  <c r="BF495" i="13"/>
  <c r="S496" i="13"/>
  <c r="AR496" i="13"/>
  <c r="C497" i="13"/>
  <c r="Z497" i="13"/>
  <c r="AY497" i="13"/>
  <c r="K498" i="13"/>
  <c r="Y498" i="13"/>
  <c r="AR498" i="13"/>
  <c r="BH498" i="13"/>
  <c r="N499" i="13"/>
  <c r="AF499" i="13"/>
  <c r="AT499" i="13"/>
  <c r="BJ499" i="13"/>
  <c r="R500" i="13"/>
  <c r="AH500" i="13"/>
  <c r="AV500" i="13"/>
  <c r="D501" i="13"/>
  <c r="T501" i="13"/>
  <c r="AJ501" i="13"/>
  <c r="BB501" i="13"/>
  <c r="E502" i="13"/>
  <c r="S502" i="13"/>
  <c r="AG502" i="13"/>
  <c r="AR502" i="13"/>
  <c r="BD502" i="13"/>
  <c r="G503" i="13"/>
  <c r="S503" i="13"/>
  <c r="AD503" i="13"/>
  <c r="AR503" i="13"/>
  <c r="BC503" i="13"/>
  <c r="E504" i="13"/>
  <c r="S504" i="13"/>
  <c r="AD504" i="13"/>
  <c r="AO504" i="13"/>
  <c r="BC504" i="13"/>
  <c r="E505" i="13"/>
  <c r="O505" i="13"/>
  <c r="AA505" i="13"/>
  <c r="AK505" i="13"/>
  <c r="AU505" i="13"/>
  <c r="BG505" i="13"/>
  <c r="G506" i="13"/>
  <c r="Q506" i="13"/>
  <c r="AC506" i="13"/>
  <c r="AM506" i="13"/>
  <c r="AW506" i="13"/>
  <c r="BI506" i="13"/>
  <c r="I507" i="13"/>
  <c r="S507" i="13"/>
  <c r="AE507" i="13"/>
  <c r="AN507" i="13"/>
  <c r="AV507" i="13"/>
  <c r="BD507" i="13"/>
  <c r="BL507" i="13"/>
  <c r="J508" i="13"/>
  <c r="R508" i="13"/>
  <c r="Z508" i="13"/>
  <c r="AH508" i="13"/>
  <c r="AP508" i="13"/>
  <c r="AX508" i="13"/>
  <c r="BF508" i="13"/>
  <c r="D509" i="13"/>
  <c r="L509" i="13"/>
  <c r="T509" i="13"/>
  <c r="AB509" i="13"/>
  <c r="AJ509" i="13"/>
  <c r="AR509" i="13"/>
  <c r="AZ509" i="13"/>
  <c r="BH509" i="13"/>
  <c r="F510" i="13"/>
  <c r="N510" i="13"/>
  <c r="V510" i="13"/>
  <c r="AD510" i="13"/>
  <c r="AL510" i="13"/>
  <c r="AT510" i="13"/>
  <c r="BB510" i="13"/>
  <c r="BJ510" i="13"/>
  <c r="H511" i="13"/>
  <c r="P511" i="13"/>
  <c r="X511" i="13"/>
  <c r="AF511" i="13"/>
  <c r="AN511" i="13"/>
  <c r="AV511" i="13"/>
  <c r="BD511" i="13"/>
  <c r="BL511" i="13"/>
  <c r="J512" i="13"/>
  <c r="R512" i="13"/>
  <c r="Z512" i="13"/>
  <c r="AH512" i="13"/>
  <c r="AP512" i="13"/>
  <c r="AX512" i="13"/>
  <c r="BF512" i="13"/>
  <c r="D513" i="13"/>
  <c r="L513" i="13"/>
  <c r="T513" i="13"/>
  <c r="AB513" i="13"/>
  <c r="AJ513" i="13"/>
  <c r="AR513" i="13"/>
  <c r="AZ513" i="13"/>
  <c r="BH513" i="13"/>
  <c r="F514" i="13"/>
  <c r="N514" i="13"/>
  <c r="V514" i="13"/>
  <c r="AD514" i="13"/>
  <c r="AL514" i="13"/>
  <c r="AT514" i="13"/>
  <c r="BB514" i="13"/>
  <c r="BJ514" i="13"/>
  <c r="H515" i="13"/>
  <c r="P515" i="13"/>
  <c r="X515" i="13"/>
  <c r="AF515" i="13"/>
  <c r="AN515" i="13"/>
  <c r="AV515" i="13"/>
  <c r="BD515" i="13"/>
  <c r="BL515" i="13"/>
  <c r="J516" i="13"/>
  <c r="R516" i="13"/>
  <c r="Z516" i="13"/>
  <c r="AH516" i="13"/>
  <c r="AP516" i="13"/>
  <c r="AX516" i="13"/>
  <c r="BF516" i="13"/>
  <c r="D517" i="13"/>
  <c r="L517" i="13"/>
  <c r="T517" i="13"/>
  <c r="AB517" i="13"/>
  <c r="AJ517" i="13"/>
  <c r="AR517" i="13"/>
  <c r="AZ517" i="13"/>
  <c r="BH517" i="13"/>
  <c r="F518" i="13"/>
  <c r="N518" i="13"/>
  <c r="V518" i="13"/>
  <c r="AD518" i="13"/>
  <c r="AL518" i="13"/>
  <c r="AT518" i="13"/>
  <c r="BB518" i="13"/>
  <c r="BJ518" i="13"/>
  <c r="H519" i="13"/>
  <c r="P519" i="13"/>
  <c r="X519" i="13"/>
  <c r="AF519" i="13"/>
  <c r="AN519" i="13"/>
  <c r="AV519" i="13"/>
  <c r="BD519" i="13"/>
  <c r="BL519" i="13"/>
  <c r="J520" i="13"/>
  <c r="R520" i="13"/>
  <c r="Z520" i="13"/>
  <c r="AH520" i="13"/>
  <c r="AP520" i="13"/>
  <c r="AX520" i="13"/>
  <c r="BF520" i="13"/>
  <c r="D521" i="13"/>
  <c r="L521" i="13"/>
  <c r="O491" i="13"/>
  <c r="AL491" i="13"/>
  <c r="BK491" i="13"/>
  <c r="X492" i="13"/>
  <c r="AP492" i="13"/>
  <c r="E493" i="13"/>
  <c r="AB493" i="13"/>
  <c r="AY493" i="13"/>
  <c r="N494" i="13"/>
  <c r="AF494" i="13"/>
  <c r="BC494" i="13"/>
  <c r="R495" i="13"/>
  <c r="AO495" i="13"/>
  <c r="BJ495" i="13"/>
  <c r="Y496" i="13"/>
  <c r="AV496" i="13"/>
  <c r="F497" i="13"/>
  <c r="AH497" i="13"/>
  <c r="AZ497" i="13"/>
  <c r="L498" i="13"/>
  <c r="AE498" i="13"/>
  <c r="AU498" i="13"/>
  <c r="BI498" i="13"/>
  <c r="Q499" i="13"/>
  <c r="AG499" i="13"/>
  <c r="AW499" i="13"/>
  <c r="E500" i="13"/>
  <c r="S500" i="13"/>
  <c r="AI500" i="13"/>
  <c r="BA500" i="13"/>
  <c r="G501" i="13"/>
  <c r="U501" i="13"/>
  <c r="AM501" i="13"/>
  <c r="BC501" i="13"/>
  <c r="H502" i="13"/>
  <c r="W502" i="13"/>
  <c r="AH502" i="13"/>
  <c r="AS502" i="13"/>
  <c r="BG502" i="13"/>
  <c r="I503" i="13"/>
  <c r="T503" i="13"/>
  <c r="AH503" i="13"/>
  <c r="AS503" i="13"/>
  <c r="BE503" i="13"/>
  <c r="H504" i="13"/>
  <c r="T504" i="13"/>
  <c r="AE504" i="13"/>
  <c r="AS504" i="13"/>
  <c r="BD504" i="13"/>
  <c r="F505" i="13"/>
  <c r="R505" i="13"/>
  <c r="AB505" i="13"/>
  <c r="AL505" i="13"/>
  <c r="AX505" i="13"/>
  <c r="BH505" i="13"/>
  <c r="H506" i="13"/>
  <c r="T506" i="13"/>
  <c r="AD506" i="13"/>
  <c r="AN506" i="13"/>
  <c r="AZ506" i="13"/>
  <c r="BJ506" i="13"/>
  <c r="J507" i="13"/>
  <c r="V507" i="13"/>
  <c r="AF507" i="13"/>
  <c r="AO507" i="13"/>
  <c r="AW507" i="13"/>
  <c r="BE507" i="13"/>
  <c r="C508" i="13"/>
  <c r="K508" i="13"/>
  <c r="S508" i="13"/>
  <c r="AA508" i="13"/>
  <c r="AI508" i="13"/>
  <c r="AQ508" i="13"/>
  <c r="AY508" i="13"/>
  <c r="BG508" i="13"/>
  <c r="E509" i="13"/>
  <c r="M509" i="13"/>
  <c r="U509" i="13"/>
  <c r="AC509" i="13"/>
  <c r="AK509" i="13"/>
  <c r="AS509" i="13"/>
  <c r="BA509" i="13"/>
  <c r="BI509" i="13"/>
  <c r="G510" i="13"/>
  <c r="O510" i="13"/>
  <c r="W510" i="13"/>
  <c r="AE510" i="13"/>
  <c r="AM510" i="13"/>
  <c r="AU510" i="13"/>
  <c r="BC510" i="13"/>
  <c r="BK510" i="13"/>
  <c r="I511" i="13"/>
  <c r="Q511" i="13"/>
  <c r="Y511" i="13"/>
  <c r="AG511" i="13"/>
  <c r="AO511" i="13"/>
  <c r="AW511" i="13"/>
  <c r="BE511" i="13"/>
  <c r="C512" i="13"/>
  <c r="K512" i="13"/>
  <c r="S512" i="13"/>
  <c r="AA512" i="13"/>
  <c r="AI512" i="13"/>
  <c r="AQ512" i="13"/>
  <c r="AY512" i="13"/>
  <c r="BG512" i="13"/>
  <c r="E513" i="13"/>
  <c r="M513" i="13"/>
  <c r="U513" i="13"/>
  <c r="AC513" i="13"/>
  <c r="AK513" i="13"/>
  <c r="AS513" i="13"/>
  <c r="BA513" i="13"/>
  <c r="BI513" i="13"/>
  <c r="G514" i="13"/>
  <c r="O514" i="13"/>
  <c r="W514" i="13"/>
  <c r="AE514" i="13"/>
  <c r="AM514" i="13"/>
  <c r="AU514" i="13"/>
  <c r="BC514" i="13"/>
  <c r="BK514" i="13"/>
  <c r="I515" i="13"/>
  <c r="Q515" i="13"/>
  <c r="Y515" i="13"/>
  <c r="AG515" i="13"/>
  <c r="AO515" i="13"/>
  <c r="AW515" i="13"/>
  <c r="BE515" i="13"/>
  <c r="C516" i="13"/>
  <c r="K516" i="13"/>
  <c r="S516" i="13"/>
  <c r="AA516" i="13"/>
  <c r="AI516" i="13"/>
  <c r="AQ516" i="13"/>
  <c r="AY516" i="13"/>
  <c r="BG516" i="13"/>
  <c r="E517" i="13"/>
  <c r="M517" i="13"/>
  <c r="U517" i="13"/>
  <c r="AC517" i="13"/>
  <c r="AK517" i="13"/>
  <c r="AS517" i="13"/>
  <c r="BA517" i="13"/>
  <c r="BI517" i="13"/>
  <c r="G518" i="13"/>
  <c r="O518" i="13"/>
  <c r="W518" i="13"/>
  <c r="AE518" i="13"/>
  <c r="AM518" i="13"/>
  <c r="AU518" i="13"/>
  <c r="BC518" i="13"/>
  <c r="BK518" i="13"/>
  <c r="I519" i="13"/>
  <c r="Q519" i="13"/>
  <c r="Y519" i="13"/>
  <c r="AG519" i="13"/>
  <c r="AO519" i="13"/>
  <c r="AW519" i="13"/>
  <c r="BE519" i="13"/>
  <c r="C520" i="13"/>
  <c r="K520" i="13"/>
  <c r="S520" i="13"/>
  <c r="AA520" i="13"/>
  <c r="AI520" i="13"/>
  <c r="AQ520" i="13"/>
  <c r="AY520" i="13"/>
  <c r="BG520" i="13"/>
  <c r="E521" i="13"/>
  <c r="M521" i="13"/>
  <c r="P491" i="13"/>
  <c r="AW491" i="13"/>
  <c r="Z492" i="13"/>
  <c r="BE492" i="13"/>
  <c r="AH493" i="13"/>
  <c r="O494" i="13"/>
  <c r="AT494" i="13"/>
  <c r="W495" i="13"/>
  <c r="BD495" i="13"/>
  <c r="AG496" i="13"/>
  <c r="J497" i="13"/>
  <c r="AL497" i="13"/>
  <c r="T498" i="13"/>
  <c r="AM498" i="13"/>
  <c r="G499" i="13"/>
  <c r="AH499" i="13"/>
  <c r="BF499" i="13"/>
  <c r="X500" i="13"/>
  <c r="AS500" i="13"/>
  <c r="K501" i="13"/>
  <c r="AO501" i="13"/>
  <c r="BL501" i="13"/>
  <c r="Y502" i="13"/>
  <c r="AP502" i="13"/>
  <c r="BK502" i="13"/>
  <c r="U503" i="13"/>
  <c r="AL503" i="13"/>
  <c r="BI503" i="13"/>
  <c r="N504" i="13"/>
  <c r="AK504" i="13"/>
  <c r="BE504" i="13"/>
  <c r="L505" i="13"/>
  <c r="AD505" i="13"/>
  <c r="AS505" i="13"/>
  <c r="BK505" i="13"/>
  <c r="U506" i="13"/>
  <c r="AJ506" i="13"/>
  <c r="BB506" i="13"/>
  <c r="G507" i="13"/>
  <c r="Y507" i="13"/>
  <c r="AP507" i="13"/>
  <c r="BA507" i="13"/>
  <c r="E508" i="13"/>
  <c r="P508" i="13"/>
  <c r="AD508" i="13"/>
  <c r="AR508" i="13"/>
  <c r="BC508" i="13"/>
  <c r="G509" i="13"/>
  <c r="R509" i="13"/>
  <c r="AF509" i="13"/>
  <c r="AT509" i="13"/>
  <c r="BE509" i="13"/>
  <c r="I510" i="13"/>
  <c r="T510" i="13"/>
  <c r="AH510" i="13"/>
  <c r="AV510" i="13"/>
  <c r="BG510" i="13"/>
  <c r="K511" i="13"/>
  <c r="V511" i="13"/>
  <c r="AJ511" i="13"/>
  <c r="AX511" i="13"/>
  <c r="BI511" i="13"/>
  <c r="M512" i="13"/>
  <c r="X512" i="13"/>
  <c r="AL512" i="13"/>
  <c r="AZ512" i="13"/>
  <c r="BK512" i="13"/>
  <c r="O513" i="13"/>
  <c r="Z513" i="13"/>
  <c r="AN513" i="13"/>
  <c r="BB513" i="13"/>
  <c r="C514" i="13"/>
  <c r="Q514" i="13"/>
  <c r="AB514" i="13"/>
  <c r="AP514" i="13"/>
  <c r="BD514" i="13"/>
  <c r="E515" i="13"/>
  <c r="S515" i="13"/>
  <c r="AD515" i="13"/>
  <c r="AR515" i="13"/>
  <c r="BF515" i="13"/>
  <c r="G516" i="13"/>
  <c r="U516" i="13"/>
  <c r="AF516" i="13"/>
  <c r="AT516" i="13"/>
  <c r="BH516" i="13"/>
  <c r="I517" i="13"/>
  <c r="W517" i="13"/>
  <c r="AH517" i="13"/>
  <c r="AV517" i="13"/>
  <c r="BJ517" i="13"/>
  <c r="K518" i="13"/>
  <c r="Y518" i="13"/>
  <c r="AJ518" i="13"/>
  <c r="AX518" i="13"/>
  <c r="BL518" i="13"/>
  <c r="M519" i="13"/>
  <c r="AA519" i="13"/>
  <c r="AL519" i="13"/>
  <c r="AZ519" i="13"/>
  <c r="D520" i="13"/>
  <c r="O520" i="13"/>
  <c r="AC520" i="13"/>
  <c r="AN520" i="13"/>
  <c r="BB520" i="13"/>
  <c r="F521" i="13"/>
  <c r="Q521" i="13"/>
  <c r="Y521" i="13"/>
  <c r="AG521" i="13"/>
  <c r="AO521" i="13"/>
  <c r="AW521" i="13"/>
  <c r="BE521" i="13"/>
  <c r="C522" i="13"/>
  <c r="K522" i="13"/>
  <c r="S522" i="13"/>
  <c r="AA522" i="13"/>
  <c r="AI522" i="13"/>
  <c r="AQ522" i="13"/>
  <c r="AY522" i="13"/>
  <c r="BG522" i="13"/>
  <c r="E523" i="13"/>
  <c r="M523" i="13"/>
  <c r="U523" i="13"/>
  <c r="AC523" i="13"/>
  <c r="AK523" i="13"/>
  <c r="AS523" i="13"/>
  <c r="BA523" i="13"/>
  <c r="BI523" i="13"/>
  <c r="G524" i="13"/>
  <c r="O524" i="13"/>
  <c r="W524" i="13"/>
  <c r="AE524" i="13"/>
  <c r="AM524" i="13"/>
  <c r="AU524" i="13"/>
  <c r="BC524" i="13"/>
  <c r="BK524" i="13"/>
  <c r="I525" i="13"/>
  <c r="Q525" i="13"/>
  <c r="Y525" i="13"/>
  <c r="AG525" i="13"/>
  <c r="AO525" i="13"/>
  <c r="AW525" i="13"/>
  <c r="BE525" i="13"/>
  <c r="C526" i="13"/>
  <c r="K526" i="13"/>
  <c r="S526" i="13"/>
  <c r="AA526" i="13"/>
  <c r="AI526" i="13"/>
  <c r="AQ526" i="13"/>
  <c r="AY526" i="13"/>
  <c r="BG526" i="13"/>
  <c r="E527" i="13"/>
  <c r="M527" i="13"/>
  <c r="U527" i="13"/>
  <c r="AC527" i="13"/>
  <c r="AK527" i="13"/>
  <c r="AS527" i="13"/>
  <c r="BA527" i="13"/>
  <c r="BI527" i="13"/>
  <c r="G528" i="13"/>
  <c r="O528" i="13"/>
  <c r="W528" i="13"/>
  <c r="AE528" i="13"/>
  <c r="AM528" i="13"/>
  <c r="AU528" i="13"/>
  <c r="BC528" i="13"/>
  <c r="BK528" i="13"/>
  <c r="I529" i="13"/>
  <c r="Q529" i="13"/>
  <c r="Y529" i="13"/>
  <c r="AG529" i="13"/>
  <c r="V491" i="13"/>
  <c r="AX491" i="13"/>
  <c r="AA492" i="13"/>
  <c r="F493" i="13"/>
  <c r="AP493" i="13"/>
  <c r="P494" i="13"/>
  <c r="AU494" i="13"/>
  <c r="X495" i="13"/>
  <c r="BK495" i="13"/>
  <c r="AH496" i="13"/>
  <c r="M497" i="13"/>
  <c r="AP497" i="13"/>
  <c r="U498" i="13"/>
  <c r="AV498" i="13"/>
  <c r="H499" i="13"/>
  <c r="AI499" i="13"/>
  <c r="BG499" i="13"/>
  <c r="Y500" i="13"/>
  <c r="BC500" i="13"/>
  <c r="Q501" i="13"/>
  <c r="AR501" i="13"/>
  <c r="C502" i="13"/>
  <c r="Z502" i="13"/>
  <c r="AU502" i="13"/>
  <c r="BL502" i="13"/>
  <c r="Y503" i="13"/>
  <c r="AM503" i="13"/>
  <c r="BJ503" i="13"/>
  <c r="U504" i="13"/>
  <c r="AL504" i="13"/>
  <c r="BG504" i="13"/>
  <c r="M505" i="13"/>
  <c r="AE505" i="13"/>
  <c r="AY505" i="13"/>
  <c r="D506" i="13"/>
  <c r="V506" i="13"/>
  <c r="AK506" i="13"/>
  <c r="BC506" i="13"/>
  <c r="K507" i="13"/>
  <c r="Z507" i="13"/>
  <c r="AQ507" i="13"/>
  <c r="BB507" i="13"/>
  <c r="F508" i="13"/>
  <c r="T508" i="13"/>
  <c r="AE508" i="13"/>
  <c r="AS508" i="13"/>
  <c r="BD508" i="13"/>
  <c r="H509" i="13"/>
  <c r="V509" i="13"/>
  <c r="AG509" i="13"/>
  <c r="AU509" i="13"/>
  <c r="BF509" i="13"/>
  <c r="J510" i="13"/>
  <c r="X510" i="13"/>
  <c r="AI510" i="13"/>
  <c r="AW510" i="13"/>
  <c r="BH510" i="13"/>
  <c r="L511" i="13"/>
  <c r="Z511" i="13"/>
  <c r="AK511" i="13"/>
  <c r="AY511" i="13"/>
  <c r="BJ511" i="13"/>
  <c r="N512" i="13"/>
  <c r="AB512" i="13"/>
  <c r="AM512" i="13"/>
  <c r="BA512" i="13"/>
  <c r="BL512" i="13"/>
  <c r="P513" i="13"/>
  <c r="AD513" i="13"/>
  <c r="AO513" i="13"/>
  <c r="BC513" i="13"/>
  <c r="D514" i="13"/>
  <c r="R514" i="13"/>
  <c r="AF514" i="13"/>
  <c r="AQ514" i="13"/>
  <c r="BE514" i="13"/>
  <c r="F515" i="13"/>
  <c r="T515" i="13"/>
  <c r="AH515" i="13"/>
  <c r="AS515" i="13"/>
  <c r="BG515" i="13"/>
  <c r="H516" i="13"/>
  <c r="V516" i="13"/>
  <c r="AJ516" i="13"/>
  <c r="AU516" i="13"/>
  <c r="BI516" i="13"/>
  <c r="J517" i="13"/>
  <c r="X517" i="13"/>
  <c r="AL517" i="13"/>
  <c r="AW517" i="13"/>
  <c r="BK517" i="13"/>
  <c r="L518" i="13"/>
  <c r="Z518" i="13"/>
  <c r="AN518" i="13"/>
  <c r="AY518" i="13"/>
  <c r="C519" i="13"/>
  <c r="N519" i="13"/>
  <c r="AB519" i="13"/>
  <c r="AP519" i="13"/>
  <c r="BA519" i="13"/>
  <c r="E520" i="13"/>
  <c r="P520" i="13"/>
  <c r="AD520" i="13"/>
  <c r="AR520" i="13"/>
  <c r="BC520" i="13"/>
  <c r="G521" i="13"/>
  <c r="R521" i="13"/>
  <c r="Z521" i="13"/>
  <c r="AH521" i="13"/>
  <c r="AP521" i="13"/>
  <c r="AX521" i="13"/>
  <c r="BF521" i="13"/>
  <c r="D522" i="13"/>
  <c r="L522" i="13"/>
  <c r="T522" i="13"/>
  <c r="AB522" i="13"/>
  <c r="AJ522" i="13"/>
  <c r="AR522" i="13"/>
  <c r="AZ522" i="13"/>
  <c r="BH522" i="13"/>
  <c r="F523" i="13"/>
  <c r="N523" i="13"/>
  <c r="V523" i="13"/>
  <c r="AD523" i="13"/>
  <c r="AL523" i="13"/>
  <c r="AT523" i="13"/>
  <c r="BB523" i="13"/>
  <c r="BJ523" i="13"/>
  <c r="H524" i="13"/>
  <c r="P524" i="13"/>
  <c r="X524" i="13"/>
  <c r="AF524" i="13"/>
  <c r="AN524" i="13"/>
  <c r="AV524" i="13"/>
  <c r="BD524" i="13"/>
  <c r="BL524" i="13"/>
  <c r="J525" i="13"/>
  <c r="R525" i="13"/>
  <c r="Z525" i="13"/>
  <c r="AH525" i="13"/>
  <c r="AP525" i="13"/>
  <c r="AX525" i="13"/>
  <c r="BF525" i="13"/>
  <c r="D526" i="13"/>
  <c r="L526" i="13"/>
  <c r="T526" i="13"/>
  <c r="AB526" i="13"/>
  <c r="AJ526" i="13"/>
  <c r="AR526" i="13"/>
  <c r="AZ526" i="13"/>
  <c r="BH526" i="13"/>
  <c r="F527" i="13"/>
  <c r="N527" i="13"/>
  <c r="V527" i="13"/>
  <c r="AD527" i="13"/>
  <c r="AL527" i="13"/>
  <c r="AT527" i="13"/>
  <c r="BB527" i="13"/>
  <c r="BJ527" i="13"/>
  <c r="H528" i="13"/>
  <c r="P528" i="13"/>
  <c r="X528" i="13"/>
  <c r="AF528" i="13"/>
  <c r="AN528" i="13"/>
  <c r="AV528" i="13"/>
  <c r="BD528" i="13"/>
  <c r="BL528" i="13"/>
  <c r="J529" i="13"/>
  <c r="R529" i="13"/>
  <c r="Z529" i="13"/>
  <c r="W491" i="13"/>
  <c r="BL491" i="13"/>
  <c r="AI492" i="13"/>
  <c r="L493" i="13"/>
  <c r="AQ493" i="13"/>
  <c r="T494" i="13"/>
  <c r="BD494" i="13"/>
  <c r="AD495" i="13"/>
  <c r="I496" i="13"/>
  <c r="AI496" i="13"/>
  <c r="N497" i="13"/>
  <c r="BA497" i="13"/>
  <c r="V498" i="13"/>
  <c r="AW498" i="13"/>
  <c r="I499" i="13"/>
  <c r="AK499" i="13"/>
  <c r="G500" i="13"/>
  <c r="AB500" i="13"/>
  <c r="BD500" i="13"/>
  <c r="R501" i="13"/>
  <c r="AS501" i="13"/>
  <c r="I502" i="13"/>
  <c r="AA502" i="13"/>
  <c r="AX502" i="13"/>
  <c r="C503" i="13"/>
  <c r="Z503" i="13"/>
  <c r="AT503" i="13"/>
  <c r="BK503" i="13"/>
  <c r="V504" i="13"/>
  <c r="AM504" i="13"/>
  <c r="BH504" i="13"/>
  <c r="S505" i="13"/>
  <c r="AH505" i="13"/>
  <c r="AZ505" i="13"/>
  <c r="E506" i="13"/>
  <c r="W506" i="13"/>
  <c r="AO506" i="13"/>
  <c r="BD506" i="13"/>
  <c r="N507" i="13"/>
  <c r="AA507" i="13"/>
  <c r="AR507" i="13"/>
  <c r="BF507" i="13"/>
  <c r="G508" i="13"/>
  <c r="U508" i="13"/>
  <c r="AF508" i="13"/>
  <c r="AT508" i="13"/>
  <c r="BH508" i="13"/>
  <c r="I509" i="13"/>
  <c r="W509" i="13"/>
  <c r="AH509" i="13"/>
  <c r="AV509" i="13"/>
  <c r="BJ509" i="13"/>
  <c r="K510" i="13"/>
  <c r="Y510" i="13"/>
  <c r="AJ510" i="13"/>
  <c r="AX510" i="13"/>
  <c r="BL510" i="13"/>
  <c r="M511" i="13"/>
  <c r="AA511" i="13"/>
  <c r="AL511" i="13"/>
  <c r="AZ511" i="13"/>
  <c r="D512" i="13"/>
  <c r="O512" i="13"/>
  <c r="AC512" i="13"/>
  <c r="AN512" i="13"/>
  <c r="BB512" i="13"/>
  <c r="F513" i="13"/>
  <c r="Q513" i="13"/>
  <c r="AE513" i="13"/>
  <c r="AP513" i="13"/>
  <c r="BD513" i="13"/>
  <c r="H514" i="13"/>
  <c r="S514" i="13"/>
  <c r="AG514" i="13"/>
  <c r="AR514" i="13"/>
  <c r="BF514" i="13"/>
  <c r="J515" i="13"/>
  <c r="U515" i="13"/>
  <c r="AI515" i="13"/>
  <c r="AT515" i="13"/>
  <c r="BH515" i="13"/>
  <c r="L516" i="13"/>
  <c r="W516" i="13"/>
  <c r="AK516" i="13"/>
  <c r="AV516" i="13"/>
  <c r="BJ516" i="13"/>
  <c r="N517" i="13"/>
  <c r="Y517" i="13"/>
  <c r="AM517" i="13"/>
  <c r="AX517" i="13"/>
  <c r="BL517" i="13"/>
  <c r="P518" i="13"/>
  <c r="AA518" i="13"/>
  <c r="AO518" i="13"/>
  <c r="AZ518" i="13"/>
  <c r="D519" i="13"/>
  <c r="R519" i="13"/>
  <c r="AC519" i="13"/>
  <c r="AQ519" i="13"/>
  <c r="BB519" i="13"/>
  <c r="F520" i="13"/>
  <c r="T520" i="13"/>
  <c r="AE520" i="13"/>
  <c r="AS520" i="13"/>
  <c r="BD520" i="13"/>
  <c r="H521" i="13"/>
  <c r="S521" i="13"/>
  <c r="AA521" i="13"/>
  <c r="AI521" i="13"/>
  <c r="AQ521" i="13"/>
  <c r="AY521" i="13"/>
  <c r="BG521" i="13"/>
  <c r="E522" i="13"/>
  <c r="M522" i="13"/>
  <c r="U522" i="13"/>
  <c r="AC522" i="13"/>
  <c r="AK522" i="13"/>
  <c r="AS522" i="13"/>
  <c r="BA522" i="13"/>
  <c r="BI522" i="13"/>
  <c r="G523" i="13"/>
  <c r="O523" i="13"/>
  <c r="W523" i="13"/>
  <c r="AE523" i="13"/>
  <c r="AM523" i="13"/>
  <c r="AU523" i="13"/>
  <c r="BC523" i="13"/>
  <c r="BK523" i="13"/>
  <c r="I524" i="13"/>
  <c r="Q524" i="13"/>
  <c r="Y524" i="13"/>
  <c r="AG524" i="13"/>
  <c r="AO524" i="13"/>
  <c r="AW524" i="13"/>
  <c r="BE524" i="13"/>
  <c r="C525" i="13"/>
  <c r="K525" i="13"/>
  <c r="S525" i="13"/>
  <c r="AA525" i="13"/>
  <c r="AI525" i="13"/>
  <c r="AQ525" i="13"/>
  <c r="AY525" i="13"/>
  <c r="BG525" i="13"/>
  <c r="E526" i="13"/>
  <c r="M526" i="13"/>
  <c r="U526" i="13"/>
  <c r="AC526" i="13"/>
  <c r="AK526" i="13"/>
  <c r="AS526" i="13"/>
  <c r="BA526" i="13"/>
  <c r="BI526" i="13"/>
  <c r="G527" i="13"/>
  <c r="O527" i="13"/>
  <c r="W527" i="13"/>
  <c r="AE527" i="13"/>
  <c r="AM527" i="13"/>
  <c r="AU527" i="13"/>
  <c r="BC527" i="13"/>
  <c r="BK527" i="13"/>
  <c r="I528" i="13"/>
  <c r="Q528" i="13"/>
  <c r="Y528" i="13"/>
  <c r="AG528" i="13"/>
  <c r="AO528" i="13"/>
  <c r="AW528" i="13"/>
  <c r="Z491" i="13"/>
  <c r="C492" i="13"/>
  <c r="AJ492" i="13"/>
  <c r="M493" i="13"/>
  <c r="AZ493" i="13"/>
  <c r="U494" i="13"/>
  <c r="BL494" i="13"/>
  <c r="AE495" i="13"/>
  <c r="J496" i="13"/>
  <c r="AW496" i="13"/>
  <c r="T497" i="13"/>
  <c r="BG497" i="13"/>
  <c r="W498" i="13"/>
  <c r="AY498" i="13"/>
  <c r="R499" i="13"/>
  <c r="AP499" i="13"/>
  <c r="H500" i="13"/>
  <c r="AC500" i="13"/>
  <c r="BE500" i="13"/>
  <c r="V501" i="13"/>
  <c r="AD491" i="13"/>
  <c r="D492" i="13"/>
  <c r="AQ492" i="13"/>
  <c r="N493" i="13"/>
  <c r="BF493" i="13"/>
  <c r="V494" i="13"/>
  <c r="F495" i="13"/>
  <c r="AP495" i="13"/>
  <c r="K496" i="13"/>
  <c r="AX496" i="13"/>
  <c r="U497" i="13"/>
  <c r="BH497" i="13"/>
  <c r="AF498" i="13"/>
  <c r="BD498" i="13"/>
  <c r="V499" i="13"/>
  <c r="AQ499" i="13"/>
  <c r="I500" i="13"/>
  <c r="AJ500" i="13"/>
  <c r="BH500" i="13"/>
  <c r="AM491" i="13"/>
  <c r="J492" i="13"/>
  <c r="AY492" i="13"/>
  <c r="R493" i="13"/>
  <c r="BG493" i="13"/>
  <c r="AJ494" i="13"/>
  <c r="G495" i="13"/>
  <c r="AT495" i="13"/>
  <c r="L496" i="13"/>
  <c r="AY496" i="13"/>
  <c r="AI497" i="13"/>
  <c r="D498" i="13"/>
  <c r="AG498" i="13"/>
  <c r="BE498" i="13"/>
  <c r="W499" i="13"/>
  <c r="AX499" i="13"/>
  <c r="J500" i="13"/>
  <c r="AP500" i="13"/>
  <c r="BI500" i="13"/>
  <c r="AU491" i="13"/>
  <c r="BJ493" i="13"/>
  <c r="Z496" i="13"/>
  <c r="AI498" i="13"/>
  <c r="K500" i="13"/>
  <c r="AD501" i="13"/>
  <c r="M502" i="13"/>
  <c r="AO502" i="13"/>
  <c r="L503" i="13"/>
  <c r="AU503" i="13"/>
  <c r="L504" i="13"/>
  <c r="AU504" i="13"/>
  <c r="K505" i="13"/>
  <c r="AP505" i="13"/>
  <c r="I506" i="13"/>
  <c r="AF506" i="13"/>
  <c r="BK506" i="13"/>
  <c r="X507" i="13"/>
  <c r="AX507" i="13"/>
  <c r="H508" i="13"/>
  <c r="AB508" i="13"/>
  <c r="AV508" i="13"/>
  <c r="F509" i="13"/>
  <c r="Z509" i="13"/>
  <c r="AW509" i="13"/>
  <c r="D510" i="13"/>
  <c r="AA510" i="13"/>
  <c r="AR510" i="13"/>
  <c r="E511" i="13"/>
  <c r="AB511" i="13"/>
  <c r="AS511" i="13"/>
  <c r="F512" i="13"/>
  <c r="W512" i="13"/>
  <c r="AT512" i="13"/>
  <c r="G513" i="13"/>
  <c r="X513" i="13"/>
  <c r="AU513" i="13"/>
  <c r="BL513" i="13"/>
  <c r="Y514" i="13"/>
  <c r="AV514" i="13"/>
  <c r="C515" i="13"/>
  <c r="Z515" i="13"/>
  <c r="AQ515" i="13"/>
  <c r="D516" i="13"/>
  <c r="X516" i="13"/>
  <c r="AR516" i="13"/>
  <c r="BL516" i="13"/>
  <c r="V517" i="13"/>
  <c r="AP517" i="13"/>
  <c r="C518" i="13"/>
  <c r="T518" i="13"/>
  <c r="AQ518" i="13"/>
  <c r="BH518" i="13"/>
  <c r="U519" i="13"/>
  <c r="AR519" i="13"/>
  <c r="BI519" i="13"/>
  <c r="V520" i="13"/>
  <c r="AM520" i="13"/>
  <c r="BJ520" i="13"/>
  <c r="T521" i="13"/>
  <c r="AE521" i="13"/>
  <c r="AS521" i="13"/>
  <c r="BD521" i="13"/>
  <c r="H522" i="13"/>
  <c r="V522" i="13"/>
  <c r="AG522" i="13"/>
  <c r="AU522" i="13"/>
  <c r="BF522" i="13"/>
  <c r="J523" i="13"/>
  <c r="X523" i="13"/>
  <c r="AI523" i="13"/>
  <c r="AW523" i="13"/>
  <c r="BH523" i="13"/>
  <c r="L524" i="13"/>
  <c r="Z524" i="13"/>
  <c r="AK524" i="13"/>
  <c r="AY524" i="13"/>
  <c r="BJ524" i="13"/>
  <c r="N525" i="13"/>
  <c r="AB525" i="13"/>
  <c r="AM525" i="13"/>
  <c r="BA525" i="13"/>
  <c r="BL525" i="13"/>
  <c r="P526" i="13"/>
  <c r="AD526" i="13"/>
  <c r="AO526" i="13"/>
  <c r="BC526" i="13"/>
  <c r="D527" i="13"/>
  <c r="R527" i="13"/>
  <c r="AF527" i="13"/>
  <c r="AQ527" i="13"/>
  <c r="BE527" i="13"/>
  <c r="F528" i="13"/>
  <c r="T528" i="13"/>
  <c r="AH528" i="13"/>
  <c r="AS528" i="13"/>
  <c r="BF528" i="13"/>
  <c r="F529" i="13"/>
  <c r="P529" i="13"/>
  <c r="AB529" i="13"/>
  <c r="AK529" i="13"/>
  <c r="AS529" i="13"/>
  <c r="BA529" i="13"/>
  <c r="BI529" i="13"/>
  <c r="G530" i="13"/>
  <c r="O530" i="13"/>
  <c r="W530" i="13"/>
  <c r="AE530" i="13"/>
  <c r="AM530" i="13"/>
  <c r="AU530" i="13"/>
  <c r="BC530" i="13"/>
  <c r="BK530" i="13"/>
  <c r="I531" i="13"/>
  <c r="Q531" i="13"/>
  <c r="Y531" i="13"/>
  <c r="AG531" i="13"/>
  <c r="AO531" i="13"/>
  <c r="AW531" i="13"/>
  <c r="BE531" i="13"/>
  <c r="C532" i="13"/>
  <c r="K532" i="13"/>
  <c r="S532" i="13"/>
  <c r="AA532" i="13"/>
  <c r="AI532" i="13"/>
  <c r="AQ532" i="13"/>
  <c r="AY532" i="13"/>
  <c r="BG532" i="13"/>
  <c r="E533" i="13"/>
  <c r="M533" i="13"/>
  <c r="U533" i="13"/>
  <c r="AC533" i="13"/>
  <c r="AK533" i="13"/>
  <c r="AS533" i="13"/>
  <c r="BA533" i="13"/>
  <c r="BI533" i="13"/>
  <c r="G534" i="13"/>
  <c r="O534" i="13"/>
  <c r="W534" i="13"/>
  <c r="AE534" i="13"/>
  <c r="AM534" i="13"/>
  <c r="AU534" i="13"/>
  <c r="BC534" i="13"/>
  <c r="BK534" i="13"/>
  <c r="I535" i="13"/>
  <c r="Q535" i="13"/>
  <c r="Y535" i="13"/>
  <c r="AG535" i="13"/>
  <c r="AO535" i="13"/>
  <c r="AW535" i="13"/>
  <c r="BE535" i="13"/>
  <c r="C536" i="13"/>
  <c r="K536" i="13"/>
  <c r="S536" i="13"/>
  <c r="AA536" i="13"/>
  <c r="AI536" i="13"/>
  <c r="AQ536" i="13"/>
  <c r="AY536" i="13"/>
  <c r="BG536" i="13"/>
  <c r="E537" i="13"/>
  <c r="M537" i="13"/>
  <c r="U537" i="13"/>
  <c r="AC537" i="13"/>
  <c r="AK537" i="13"/>
  <c r="AS537" i="13"/>
  <c r="BA537" i="13"/>
  <c r="BI537" i="13"/>
  <c r="G538" i="13"/>
  <c r="O538" i="13"/>
  <c r="W538" i="13"/>
  <c r="AE538" i="13"/>
  <c r="AM538" i="13"/>
  <c r="AU538" i="13"/>
  <c r="BC538" i="13"/>
  <c r="BK538" i="13"/>
  <c r="I539" i="13"/>
  <c r="Q539" i="13"/>
  <c r="Y539" i="13"/>
  <c r="AG539" i="13"/>
  <c r="AO539" i="13"/>
  <c r="AW539" i="13"/>
  <c r="BE539" i="13"/>
  <c r="C540" i="13"/>
  <c r="K540" i="13"/>
  <c r="S540" i="13"/>
  <c r="AA540" i="13"/>
  <c r="AI540" i="13"/>
  <c r="AQ540" i="13"/>
  <c r="AY540" i="13"/>
  <c r="BG540" i="13"/>
  <c r="E541" i="13"/>
  <c r="M541" i="13"/>
  <c r="U541" i="13"/>
  <c r="AC541" i="13"/>
  <c r="AK541" i="13"/>
  <c r="AS541" i="13"/>
  <c r="BA541" i="13"/>
  <c r="BI541" i="13"/>
  <c r="G542" i="13"/>
  <c r="O542" i="13"/>
  <c r="W542" i="13"/>
  <c r="AE542" i="13"/>
  <c r="AM542" i="13"/>
  <c r="AU542" i="13"/>
  <c r="BC542" i="13"/>
  <c r="BK542" i="13"/>
  <c r="I543" i="13"/>
  <c r="Q543" i="13"/>
  <c r="Y543" i="13"/>
  <c r="AG543" i="13"/>
  <c r="AO543" i="13"/>
  <c r="AW543" i="13"/>
  <c r="BE543" i="13"/>
  <c r="C544" i="13"/>
  <c r="K544" i="13"/>
  <c r="S544" i="13"/>
  <c r="AA544" i="13"/>
  <c r="AI544" i="13"/>
  <c r="AQ544" i="13"/>
  <c r="AY544" i="13"/>
  <c r="BG544" i="13"/>
  <c r="E545" i="13"/>
  <c r="M545" i="13"/>
  <c r="U545" i="13"/>
  <c r="AC545" i="13"/>
  <c r="AK545" i="13"/>
  <c r="AS545" i="13"/>
  <c r="BA545" i="13"/>
  <c r="BI545" i="13"/>
  <c r="G546" i="13"/>
  <c r="O546" i="13"/>
  <c r="W546" i="13"/>
  <c r="AE546" i="13"/>
  <c r="AM546" i="13"/>
  <c r="AU546" i="13"/>
  <c r="BC546" i="13"/>
  <c r="BK546" i="13"/>
  <c r="I547" i="13"/>
  <c r="Q547" i="13"/>
  <c r="Y547" i="13"/>
  <c r="AG547" i="13"/>
  <c r="AO547" i="13"/>
  <c r="AW547" i="13"/>
  <c r="BE547" i="13"/>
  <c r="C548" i="13"/>
  <c r="K548" i="13"/>
  <c r="S548" i="13"/>
  <c r="AA548" i="13"/>
  <c r="AI548" i="13"/>
  <c r="AQ548" i="13"/>
  <c r="AY548" i="13"/>
  <c r="BG548" i="13"/>
  <c r="E549" i="13"/>
  <c r="M549" i="13"/>
  <c r="U549" i="13"/>
  <c r="AC549" i="13"/>
  <c r="AK549" i="13"/>
  <c r="AS549" i="13"/>
  <c r="BA549" i="13"/>
  <c r="BI549" i="13"/>
  <c r="G550" i="13"/>
  <c r="O550" i="13"/>
  <c r="W550" i="13"/>
  <c r="AE550" i="13"/>
  <c r="AM550" i="13"/>
  <c r="AU550" i="13"/>
  <c r="BC550" i="13"/>
  <c r="BK550" i="13"/>
  <c r="I551" i="13"/>
  <c r="Q551" i="13"/>
  <c r="Y551" i="13"/>
  <c r="AG551" i="13"/>
  <c r="AO551" i="13"/>
  <c r="AW551" i="13"/>
  <c r="BE551" i="13"/>
  <c r="C552" i="13"/>
  <c r="K552" i="13"/>
  <c r="S552" i="13"/>
  <c r="AA552" i="13"/>
  <c r="AI552" i="13"/>
  <c r="AQ552" i="13"/>
  <c r="AY552" i="13"/>
  <c r="BG552" i="13"/>
  <c r="AV491" i="13"/>
  <c r="D494" i="13"/>
  <c r="AF496" i="13"/>
  <c r="AL498" i="13"/>
  <c r="T500" i="13"/>
  <c r="AE501" i="13"/>
  <c r="P502" i="13"/>
  <c r="AY502" i="13"/>
  <c r="O503" i="13"/>
  <c r="AW503" i="13"/>
  <c r="M504" i="13"/>
  <c r="AV504" i="13"/>
  <c r="T505" i="13"/>
  <c r="AQ505" i="13"/>
  <c r="L506" i="13"/>
  <c r="AG506" i="13"/>
  <c r="BL506" i="13"/>
  <c r="AG507" i="13"/>
  <c r="AY507" i="13"/>
  <c r="L508" i="13"/>
  <c r="AC508" i="13"/>
  <c r="AZ508" i="13"/>
  <c r="J509" i="13"/>
  <c r="AD509" i="13"/>
  <c r="AX509" i="13"/>
  <c r="H510" i="13"/>
  <c r="AB510" i="13"/>
  <c r="AY510" i="13"/>
  <c r="F511" i="13"/>
  <c r="AC511" i="13"/>
  <c r="AT511" i="13"/>
  <c r="G512" i="13"/>
  <c r="AD512" i="13"/>
  <c r="AU512" i="13"/>
  <c r="H513" i="13"/>
  <c r="Y513" i="13"/>
  <c r="AV513" i="13"/>
  <c r="I514" i="13"/>
  <c r="Z514" i="13"/>
  <c r="AW514" i="13"/>
  <c r="D515" i="13"/>
  <c r="AA515" i="13"/>
  <c r="AX515" i="13"/>
  <c r="E516" i="13"/>
  <c r="AB516" i="13"/>
  <c r="AS516" i="13"/>
  <c r="F517" i="13"/>
  <c r="Z517" i="13"/>
  <c r="AT517" i="13"/>
  <c r="D518" i="13"/>
  <c r="X518" i="13"/>
  <c r="AR518" i="13"/>
  <c r="E519" i="13"/>
  <c r="V519" i="13"/>
  <c r="AS519" i="13"/>
  <c r="BJ519" i="13"/>
  <c r="W520" i="13"/>
  <c r="AT520" i="13"/>
  <c r="BK520" i="13"/>
  <c r="U521" i="13"/>
  <c r="AF521" i="13"/>
  <c r="AT521" i="13"/>
  <c r="BH521" i="13"/>
  <c r="I522" i="13"/>
  <c r="W522" i="13"/>
  <c r="AH522" i="13"/>
  <c r="AV522" i="13"/>
  <c r="BJ522" i="13"/>
  <c r="K523" i="13"/>
  <c r="Y523" i="13"/>
  <c r="AJ523" i="13"/>
  <c r="AX523" i="13"/>
  <c r="BL523" i="13"/>
  <c r="M524" i="13"/>
  <c r="AA524" i="13"/>
  <c r="AL524" i="13"/>
  <c r="AZ524" i="13"/>
  <c r="D525" i="13"/>
  <c r="O525" i="13"/>
  <c r="AC525" i="13"/>
  <c r="AN525" i="13"/>
  <c r="BB525" i="13"/>
  <c r="F526" i="13"/>
  <c r="Q526" i="13"/>
  <c r="AE526" i="13"/>
  <c r="AP526" i="13"/>
  <c r="BD526" i="13"/>
  <c r="H527" i="13"/>
  <c r="S527" i="13"/>
  <c r="AG527" i="13"/>
  <c r="AR527" i="13"/>
  <c r="BF527" i="13"/>
  <c r="J528" i="13"/>
  <c r="U528" i="13"/>
  <c r="AI528" i="13"/>
  <c r="AT528" i="13"/>
  <c r="BG528" i="13"/>
  <c r="G529" i="13"/>
  <c r="S529" i="13"/>
  <c r="AC529" i="13"/>
  <c r="AL529" i="13"/>
  <c r="AT529" i="13"/>
  <c r="BB529" i="13"/>
  <c r="BJ529" i="13"/>
  <c r="H530" i="13"/>
  <c r="P530" i="13"/>
  <c r="X530" i="13"/>
  <c r="AF530" i="13"/>
  <c r="AN530" i="13"/>
  <c r="AV530" i="13"/>
  <c r="BD530" i="13"/>
  <c r="BL530" i="13"/>
  <c r="J531" i="13"/>
  <c r="R531" i="13"/>
  <c r="Z531" i="13"/>
  <c r="AH531" i="13"/>
  <c r="AP531" i="13"/>
  <c r="AX531" i="13"/>
  <c r="BF531" i="13"/>
  <c r="D532" i="13"/>
  <c r="L532" i="13"/>
  <c r="T532" i="13"/>
  <c r="AB532" i="13"/>
  <c r="AJ532" i="13"/>
  <c r="AR532" i="13"/>
  <c r="AZ532" i="13"/>
  <c r="BH532" i="13"/>
  <c r="F533" i="13"/>
  <c r="N533" i="13"/>
  <c r="V533" i="13"/>
  <c r="AD533" i="13"/>
  <c r="AL533" i="13"/>
  <c r="AT533" i="13"/>
  <c r="BB533" i="13"/>
  <c r="BJ533" i="13"/>
  <c r="H534" i="13"/>
  <c r="P534" i="13"/>
  <c r="X534" i="13"/>
  <c r="AF534" i="13"/>
  <c r="AN534" i="13"/>
  <c r="AV534" i="13"/>
  <c r="BD534" i="13"/>
  <c r="BL534" i="13"/>
  <c r="J535" i="13"/>
  <c r="R535" i="13"/>
  <c r="Z535" i="13"/>
  <c r="AH535" i="13"/>
  <c r="AP535" i="13"/>
  <c r="AX535" i="13"/>
  <c r="BF535" i="13"/>
  <c r="D536" i="13"/>
  <c r="L536" i="13"/>
  <c r="T536" i="13"/>
  <c r="AB536" i="13"/>
  <c r="AJ536" i="13"/>
  <c r="AR536" i="13"/>
  <c r="AZ536" i="13"/>
  <c r="BH536" i="13"/>
  <c r="F537" i="13"/>
  <c r="N537" i="13"/>
  <c r="V537" i="13"/>
  <c r="AD537" i="13"/>
  <c r="AL537" i="13"/>
  <c r="AT537" i="13"/>
  <c r="BB537" i="13"/>
  <c r="BJ537" i="13"/>
  <c r="H538" i="13"/>
  <c r="P538" i="13"/>
  <c r="X538" i="13"/>
  <c r="AF538" i="13"/>
  <c r="AN538" i="13"/>
  <c r="AV538" i="13"/>
  <c r="BD538" i="13"/>
  <c r="BL538" i="13"/>
  <c r="J539" i="13"/>
  <c r="R539" i="13"/>
  <c r="Z539" i="13"/>
  <c r="AH539" i="13"/>
  <c r="AP539" i="13"/>
  <c r="AX539" i="13"/>
  <c r="BF539" i="13"/>
  <c r="D540" i="13"/>
  <c r="L540" i="13"/>
  <c r="T540" i="13"/>
  <c r="AB540" i="13"/>
  <c r="AJ540" i="13"/>
  <c r="AR540" i="13"/>
  <c r="AZ540" i="13"/>
  <c r="BH540" i="13"/>
  <c r="F541" i="13"/>
  <c r="N541" i="13"/>
  <c r="V541" i="13"/>
  <c r="AD541" i="13"/>
  <c r="AL541" i="13"/>
  <c r="AT541" i="13"/>
  <c r="BB541" i="13"/>
  <c r="BJ541" i="13"/>
  <c r="H542" i="13"/>
  <c r="P542" i="13"/>
  <c r="X542" i="13"/>
  <c r="AF542" i="13"/>
  <c r="AN542" i="13"/>
  <c r="AV542" i="13"/>
  <c r="BD542" i="13"/>
  <c r="BL542" i="13"/>
  <c r="J543" i="13"/>
  <c r="R543" i="13"/>
  <c r="Z543" i="13"/>
  <c r="AH543" i="13"/>
  <c r="AP543" i="13"/>
  <c r="AX543" i="13"/>
  <c r="BF543" i="13"/>
  <c r="D544" i="13"/>
  <c r="L544" i="13"/>
  <c r="T544" i="13"/>
  <c r="AB544" i="13"/>
  <c r="AJ544" i="13"/>
  <c r="AR544" i="13"/>
  <c r="AZ544" i="13"/>
  <c r="BH544" i="13"/>
  <c r="F545" i="13"/>
  <c r="N545" i="13"/>
  <c r="V545" i="13"/>
  <c r="AD545" i="13"/>
  <c r="AL545" i="13"/>
  <c r="AT545" i="13"/>
  <c r="BB545" i="13"/>
  <c r="BJ545" i="13"/>
  <c r="H546" i="13"/>
  <c r="P546" i="13"/>
  <c r="X546" i="13"/>
  <c r="AF546" i="13"/>
  <c r="AN546" i="13"/>
  <c r="AV546" i="13"/>
  <c r="BD546" i="13"/>
  <c r="BL546" i="13"/>
  <c r="J547" i="13"/>
  <c r="R547" i="13"/>
  <c r="Z547" i="13"/>
  <c r="AH547" i="13"/>
  <c r="AP547" i="13"/>
  <c r="AX547" i="13"/>
  <c r="BF547" i="13"/>
  <c r="D548" i="13"/>
  <c r="L548" i="13"/>
  <c r="T548" i="13"/>
  <c r="AB548" i="13"/>
  <c r="AJ548" i="13"/>
  <c r="AR548" i="13"/>
  <c r="AZ548" i="13"/>
  <c r="BH548" i="13"/>
  <c r="F549" i="13"/>
  <c r="N549" i="13"/>
  <c r="V549" i="13"/>
  <c r="AD549" i="13"/>
  <c r="AL549" i="13"/>
  <c r="AT549" i="13"/>
  <c r="BB549" i="13"/>
  <c r="BJ549" i="13"/>
  <c r="H550" i="13"/>
  <c r="P550" i="13"/>
  <c r="X550" i="13"/>
  <c r="AF550" i="13"/>
  <c r="AN550" i="13"/>
  <c r="AV550" i="13"/>
  <c r="BD550" i="13"/>
  <c r="BL550" i="13"/>
  <c r="J551" i="13"/>
  <c r="R551" i="13"/>
  <c r="Z551" i="13"/>
  <c r="AH551" i="13"/>
  <c r="AP551" i="13"/>
  <c r="AX551" i="13"/>
  <c r="BF551" i="13"/>
  <c r="D552" i="13"/>
  <c r="L552" i="13"/>
  <c r="T552" i="13"/>
  <c r="AB552" i="13"/>
  <c r="AJ552" i="13"/>
  <c r="AR552" i="13"/>
  <c r="AZ552" i="13"/>
  <c r="BH552" i="13"/>
  <c r="K492" i="13"/>
  <c r="AM494" i="13"/>
  <c r="BG496" i="13"/>
  <c r="BJ498" i="13"/>
  <c r="AQ500" i="13"/>
  <c r="AT501" i="13"/>
  <c r="Q502" i="13"/>
  <c r="AZ502" i="13"/>
  <c r="Q503" i="13"/>
  <c r="AZ503" i="13"/>
  <c r="W504" i="13"/>
  <c r="AW504" i="13"/>
  <c r="U505" i="13"/>
  <c r="AR505" i="13"/>
  <c r="M506" i="13"/>
  <c r="AR506" i="13"/>
  <c r="C507" i="13"/>
  <c r="AH507" i="13"/>
  <c r="AZ507" i="13"/>
  <c r="M508" i="13"/>
  <c r="AJ508" i="13"/>
  <c r="BA508" i="13"/>
  <c r="N509" i="13"/>
  <c r="AE509" i="13"/>
  <c r="BB509" i="13"/>
  <c r="L510" i="13"/>
  <c r="AF510" i="13"/>
  <c r="AZ510" i="13"/>
  <c r="J511" i="13"/>
  <c r="AD511" i="13"/>
  <c r="BA511" i="13"/>
  <c r="H512" i="13"/>
  <c r="AE512" i="13"/>
  <c r="AV512" i="13"/>
  <c r="I513" i="13"/>
  <c r="AF513" i="13"/>
  <c r="AW513" i="13"/>
  <c r="J514" i="13"/>
  <c r="AA514" i="13"/>
  <c r="AX514" i="13"/>
  <c r="K515" i="13"/>
  <c r="AB515" i="13"/>
  <c r="AY515" i="13"/>
  <c r="F516" i="13"/>
  <c r="AC516" i="13"/>
  <c r="AZ516" i="13"/>
  <c r="G517" i="13"/>
  <c r="AD517" i="13"/>
  <c r="AU517" i="13"/>
  <c r="H518" i="13"/>
  <c r="AB518" i="13"/>
  <c r="AV518" i="13"/>
  <c r="F519" i="13"/>
  <c r="Z519" i="13"/>
  <c r="AT519" i="13"/>
  <c r="G520" i="13"/>
  <c r="X520" i="13"/>
  <c r="AU520" i="13"/>
  <c r="BL520" i="13"/>
  <c r="V521" i="13"/>
  <c r="AJ521" i="13"/>
  <c r="AU521" i="13"/>
  <c r="BI521" i="13"/>
  <c r="J522" i="13"/>
  <c r="X522" i="13"/>
  <c r="AL522" i="13"/>
  <c r="AW522" i="13"/>
  <c r="BK522" i="13"/>
  <c r="L523" i="13"/>
  <c r="Z523" i="13"/>
  <c r="AN523" i="13"/>
  <c r="AY523" i="13"/>
  <c r="C524" i="13"/>
  <c r="N524" i="13"/>
  <c r="AB524" i="13"/>
  <c r="AP524" i="13"/>
  <c r="BA524" i="13"/>
  <c r="E525" i="13"/>
  <c r="P525" i="13"/>
  <c r="AD525" i="13"/>
  <c r="AR525" i="13"/>
  <c r="BC525" i="13"/>
  <c r="G526" i="13"/>
  <c r="R526" i="13"/>
  <c r="AF526" i="13"/>
  <c r="AT526" i="13"/>
  <c r="BE526" i="13"/>
  <c r="I527" i="13"/>
  <c r="T527" i="13"/>
  <c r="AH527" i="13"/>
  <c r="AV527" i="13"/>
  <c r="BG527" i="13"/>
  <c r="K528" i="13"/>
  <c r="V528" i="13"/>
  <c r="AJ528" i="13"/>
  <c r="AX528" i="13"/>
  <c r="BH528" i="13"/>
  <c r="H529" i="13"/>
  <c r="T529" i="13"/>
  <c r="AD529" i="13"/>
  <c r="AM529" i="13"/>
  <c r="AU529" i="13"/>
  <c r="BC529" i="13"/>
  <c r="BK529" i="13"/>
  <c r="I530" i="13"/>
  <c r="Q530" i="13"/>
  <c r="Y530" i="13"/>
  <c r="AG530" i="13"/>
  <c r="AO530" i="13"/>
  <c r="AW530" i="13"/>
  <c r="BE530" i="13"/>
  <c r="C531" i="13"/>
  <c r="K531" i="13"/>
  <c r="S531" i="13"/>
  <c r="AA531" i="13"/>
  <c r="AI531" i="13"/>
  <c r="AQ531" i="13"/>
  <c r="AY531" i="13"/>
  <c r="BG531" i="13"/>
  <c r="E532" i="13"/>
  <c r="M532" i="13"/>
  <c r="U532" i="13"/>
  <c r="AC532" i="13"/>
  <c r="AK532" i="13"/>
  <c r="AS532" i="13"/>
  <c r="BA532" i="13"/>
  <c r="BI532" i="13"/>
  <c r="G533" i="13"/>
  <c r="O533" i="13"/>
  <c r="W533" i="13"/>
  <c r="AE533" i="13"/>
  <c r="AM533" i="13"/>
  <c r="AU533" i="13"/>
  <c r="BC533" i="13"/>
  <c r="BK533" i="13"/>
  <c r="I534" i="13"/>
  <c r="Q534" i="13"/>
  <c r="Y534" i="13"/>
  <c r="AG534" i="13"/>
  <c r="AO534" i="13"/>
  <c r="AW534" i="13"/>
  <c r="BE534" i="13"/>
  <c r="C535" i="13"/>
  <c r="K535" i="13"/>
  <c r="S535" i="13"/>
  <c r="AA535" i="13"/>
  <c r="AI535" i="13"/>
  <c r="AQ535" i="13"/>
  <c r="AY535" i="13"/>
  <c r="BG535" i="13"/>
  <c r="E536" i="13"/>
  <c r="M536" i="13"/>
  <c r="U536" i="13"/>
  <c r="AC536" i="13"/>
  <c r="AK536" i="13"/>
  <c r="AS536" i="13"/>
  <c r="BA536" i="13"/>
  <c r="BI536" i="13"/>
  <c r="G537" i="13"/>
  <c r="O537" i="13"/>
  <c r="W537" i="13"/>
  <c r="AE537" i="13"/>
  <c r="AM537" i="13"/>
  <c r="AU537" i="13"/>
  <c r="BC537" i="13"/>
  <c r="BK537" i="13"/>
  <c r="I538" i="13"/>
  <c r="Q538" i="13"/>
  <c r="Y538" i="13"/>
  <c r="AG538" i="13"/>
  <c r="AO538" i="13"/>
  <c r="AW538" i="13"/>
  <c r="BE538" i="13"/>
  <c r="C539" i="13"/>
  <c r="K539" i="13"/>
  <c r="S539" i="13"/>
  <c r="AA539" i="13"/>
  <c r="AI539" i="13"/>
  <c r="AQ539" i="13"/>
  <c r="AY539" i="13"/>
  <c r="BG539" i="13"/>
  <c r="E540" i="13"/>
  <c r="M540" i="13"/>
  <c r="U540" i="13"/>
  <c r="AC540" i="13"/>
  <c r="AK540" i="13"/>
  <c r="AS540" i="13"/>
  <c r="BA540" i="13"/>
  <c r="BI540" i="13"/>
  <c r="G541" i="13"/>
  <c r="O541" i="13"/>
  <c r="W541" i="13"/>
  <c r="AE541" i="13"/>
  <c r="AM541" i="13"/>
  <c r="AU541" i="13"/>
  <c r="BC541" i="13"/>
  <c r="BK541" i="13"/>
  <c r="I542" i="13"/>
  <c r="Q542" i="13"/>
  <c r="Y542" i="13"/>
  <c r="AG542" i="13"/>
  <c r="AO542" i="13"/>
  <c r="AW542" i="13"/>
  <c r="BE542" i="13"/>
  <c r="C543" i="13"/>
  <c r="K543" i="13"/>
  <c r="S543" i="13"/>
  <c r="AA543" i="13"/>
  <c r="AI543" i="13"/>
  <c r="AQ543" i="13"/>
  <c r="AY543" i="13"/>
  <c r="BG543" i="13"/>
  <c r="E544" i="13"/>
  <c r="M544" i="13"/>
  <c r="U544" i="13"/>
  <c r="AC544" i="13"/>
  <c r="AK544" i="13"/>
  <c r="AS544" i="13"/>
  <c r="BA544" i="13"/>
  <c r="BI544" i="13"/>
  <c r="G545" i="13"/>
  <c r="O545" i="13"/>
  <c r="W545" i="13"/>
  <c r="AE545" i="13"/>
  <c r="AM545" i="13"/>
  <c r="AU545" i="13"/>
  <c r="BC545" i="13"/>
  <c r="BK545" i="13"/>
  <c r="I546" i="13"/>
  <c r="Q546" i="13"/>
  <c r="Y546" i="13"/>
  <c r="AG546" i="13"/>
  <c r="AO546" i="13"/>
  <c r="AW546" i="13"/>
  <c r="BE546" i="13"/>
  <c r="C547" i="13"/>
  <c r="K547" i="13"/>
  <c r="S547" i="13"/>
  <c r="AA547" i="13"/>
  <c r="AI547" i="13"/>
  <c r="AQ547" i="13"/>
  <c r="AY547" i="13"/>
  <c r="BG547" i="13"/>
  <c r="E548" i="13"/>
  <c r="M548" i="13"/>
  <c r="U548" i="13"/>
  <c r="AC548" i="13"/>
  <c r="AK548" i="13"/>
  <c r="AS548" i="13"/>
  <c r="BA548" i="13"/>
  <c r="BI548" i="13"/>
  <c r="G549" i="13"/>
  <c r="O549" i="13"/>
  <c r="W549" i="13"/>
  <c r="AE549" i="13"/>
  <c r="AM549" i="13"/>
  <c r="AU549" i="13"/>
  <c r="BC549" i="13"/>
  <c r="BK549" i="13"/>
  <c r="I550" i="13"/>
  <c r="Q550" i="13"/>
  <c r="Y550" i="13"/>
  <c r="AG550" i="13"/>
  <c r="AO550" i="13"/>
  <c r="AW550" i="13"/>
  <c r="BE550" i="13"/>
  <c r="C551" i="13"/>
  <c r="K551" i="13"/>
  <c r="S551" i="13"/>
  <c r="AA551" i="13"/>
  <c r="AI551" i="13"/>
  <c r="AQ551" i="13"/>
  <c r="AY551" i="13"/>
  <c r="BG551" i="13"/>
  <c r="E552" i="13"/>
  <c r="M552" i="13"/>
  <c r="U552" i="13"/>
  <c r="AC552" i="13"/>
  <c r="AK552" i="13"/>
  <c r="AS552" i="13"/>
  <c r="BA552" i="13"/>
  <c r="BI552" i="13"/>
  <c r="Y492" i="13"/>
  <c r="AN494" i="13"/>
  <c r="BH496" i="13"/>
  <c r="F499" i="13"/>
  <c r="AR500" i="13"/>
  <c r="AU501" i="13"/>
  <c r="X502" i="13"/>
  <c r="BA502" i="13"/>
  <c r="AA503" i="13"/>
  <c r="BA503" i="13"/>
  <c r="AA504" i="13"/>
  <c r="AY504" i="13"/>
  <c r="V505" i="13"/>
  <c r="BA505" i="13"/>
  <c r="N506" i="13"/>
  <c r="AS506" i="13"/>
  <c r="F507" i="13"/>
  <c r="AI507" i="13"/>
  <c r="BG507" i="13"/>
  <c r="N508" i="13"/>
  <c r="AK508" i="13"/>
  <c r="BB508" i="13"/>
  <c r="O509" i="13"/>
  <c r="AL509" i="13"/>
  <c r="BC509" i="13"/>
  <c r="P510" i="13"/>
  <c r="AG510" i="13"/>
  <c r="BD510" i="13"/>
  <c r="N511" i="13"/>
  <c r="AH511" i="13"/>
  <c r="BB511" i="13"/>
  <c r="L512" i="13"/>
  <c r="AF512" i="13"/>
  <c r="BC512" i="13"/>
  <c r="J513" i="13"/>
  <c r="AG513" i="13"/>
  <c r="AX513" i="13"/>
  <c r="K514" i="13"/>
  <c r="AH514" i="13"/>
  <c r="AY514" i="13"/>
  <c r="L515" i="13"/>
  <c r="AC515" i="13"/>
  <c r="AZ515" i="13"/>
  <c r="M516" i="13"/>
  <c r="AD516" i="13"/>
  <c r="BA516" i="13"/>
  <c r="H517" i="13"/>
  <c r="AE517" i="13"/>
  <c r="BB517" i="13"/>
  <c r="I518" i="13"/>
  <c r="AF518" i="13"/>
  <c r="AW518" i="13"/>
  <c r="J519" i="13"/>
  <c r="AD519" i="13"/>
  <c r="AX519" i="13"/>
  <c r="H520" i="13"/>
  <c r="AB520" i="13"/>
  <c r="AV520" i="13"/>
  <c r="I521" i="13"/>
  <c r="W521" i="13"/>
  <c r="AK521" i="13"/>
  <c r="AV521" i="13"/>
  <c r="BJ521" i="13"/>
  <c r="N522" i="13"/>
  <c r="Y522" i="13"/>
  <c r="AM522" i="13"/>
  <c r="AX522" i="13"/>
  <c r="BL522" i="13"/>
  <c r="P523" i="13"/>
  <c r="AA523" i="13"/>
  <c r="AO523" i="13"/>
  <c r="AZ523" i="13"/>
  <c r="D524" i="13"/>
  <c r="R524" i="13"/>
  <c r="AC524" i="13"/>
  <c r="AQ524" i="13"/>
  <c r="BB524" i="13"/>
  <c r="F525" i="13"/>
  <c r="T525" i="13"/>
  <c r="AE525" i="13"/>
  <c r="AS525" i="13"/>
  <c r="BD525" i="13"/>
  <c r="H526" i="13"/>
  <c r="V526" i="13"/>
  <c r="AZ492" i="13"/>
  <c r="H495" i="13"/>
  <c r="AJ497" i="13"/>
  <c r="X499" i="13"/>
  <c r="I501" i="13"/>
  <c r="BE501" i="13"/>
  <c r="AB502" i="13"/>
  <c r="BH502" i="13"/>
  <c r="AB503" i="13"/>
  <c r="BF503" i="13"/>
  <c r="AB504" i="13"/>
  <c r="BK504" i="13"/>
  <c r="W505" i="13"/>
  <c r="BB505" i="13"/>
  <c r="O506" i="13"/>
  <c r="AT506" i="13"/>
  <c r="O507" i="13"/>
  <c r="AK507" i="13"/>
  <c r="BH507" i="13"/>
  <c r="O508" i="13"/>
  <c r="AL508" i="13"/>
  <c r="BI508" i="13"/>
  <c r="P509" i="13"/>
  <c r="AM509" i="13"/>
  <c r="BD509" i="13"/>
  <c r="Q510" i="13"/>
  <c r="AN510" i="13"/>
  <c r="BE510" i="13"/>
  <c r="R511" i="13"/>
  <c r="AI511" i="13"/>
  <c r="BF511" i="13"/>
  <c r="P512" i="13"/>
  <c r="AJ512" i="13"/>
  <c r="BD512" i="13"/>
  <c r="N513" i="13"/>
  <c r="AH513" i="13"/>
  <c r="BE513" i="13"/>
  <c r="L514" i="13"/>
  <c r="AI514" i="13"/>
  <c r="AZ514" i="13"/>
  <c r="M515" i="13"/>
  <c r="AJ515" i="13"/>
  <c r="BA515" i="13"/>
  <c r="N516" i="13"/>
  <c r="AE516" i="13"/>
  <c r="BB516" i="13"/>
  <c r="O517" i="13"/>
  <c r="AF517" i="13"/>
  <c r="BC517" i="13"/>
  <c r="J518" i="13"/>
  <c r="AG518" i="13"/>
  <c r="BD518" i="13"/>
  <c r="K519" i="13"/>
  <c r="AH519" i="13"/>
  <c r="AY519" i="13"/>
  <c r="L520" i="13"/>
  <c r="AF520" i="13"/>
  <c r="AZ520" i="13"/>
  <c r="J521" i="13"/>
  <c r="X521" i="13"/>
  <c r="AL521" i="13"/>
  <c r="AZ521" i="13"/>
  <c r="BK521" i="13"/>
  <c r="O522" i="13"/>
  <c r="Z522" i="13"/>
  <c r="AN522" i="13"/>
  <c r="BB522" i="13"/>
  <c r="C523" i="13"/>
  <c r="Q523" i="13"/>
  <c r="AB523" i="13"/>
  <c r="AP523" i="13"/>
  <c r="BD523" i="13"/>
  <c r="E524" i="13"/>
  <c r="S524" i="13"/>
  <c r="AD524" i="13"/>
  <c r="AR524" i="13"/>
  <c r="BF524" i="13"/>
  <c r="G525" i="13"/>
  <c r="U525" i="13"/>
  <c r="AF525" i="13"/>
  <c r="AT525" i="13"/>
  <c r="BH525" i="13"/>
  <c r="I526" i="13"/>
  <c r="W526" i="13"/>
  <c r="AH526" i="13"/>
  <c r="BD492" i="13"/>
  <c r="M498" i="13"/>
  <c r="BG501" i="13"/>
  <c r="AI503" i="13"/>
  <c r="AT504" i="13"/>
  <c r="BI505" i="13"/>
  <c r="P507" i="13"/>
  <c r="D508" i="13"/>
  <c r="BK508" i="13"/>
  <c r="BK509" i="13"/>
  <c r="AQ510" i="13"/>
  <c r="AQ511" i="13"/>
  <c r="AK512" i="13"/>
  <c r="W513" i="13"/>
  <c r="T514" i="13"/>
  <c r="N515" i="13"/>
  <c r="BJ515" i="13"/>
  <c r="BD516" i="13"/>
  <c r="BD517" i="13"/>
  <c r="AP518" i="13"/>
  <c r="AJ519" i="13"/>
  <c r="AJ520" i="13"/>
  <c r="P521" i="13"/>
  <c r="BB521" i="13"/>
  <c r="AD522" i="13"/>
  <c r="BE522" i="13"/>
  <c r="AG523" i="13"/>
  <c r="F524" i="13"/>
  <c r="AJ524" i="13"/>
  <c r="L525" i="13"/>
  <c r="AU525" i="13"/>
  <c r="O526" i="13"/>
  <c r="AU526" i="13"/>
  <c r="BL526" i="13"/>
  <c r="Y527" i="13"/>
  <c r="AP527" i="13"/>
  <c r="C528" i="13"/>
  <c r="Z528" i="13"/>
  <c r="AQ528" i="13"/>
  <c r="BJ528" i="13"/>
  <c r="O529" i="13"/>
  <c r="AH529" i="13"/>
  <c r="AV529" i="13"/>
  <c r="BG529" i="13"/>
  <c r="K530" i="13"/>
  <c r="V530" i="13"/>
  <c r="AJ530" i="13"/>
  <c r="AX530" i="13"/>
  <c r="BI530" i="13"/>
  <c r="M531" i="13"/>
  <c r="X531" i="13"/>
  <c r="AL531" i="13"/>
  <c r="AZ531" i="13"/>
  <c r="BK531" i="13"/>
  <c r="O532" i="13"/>
  <c r="Z532" i="13"/>
  <c r="AN532" i="13"/>
  <c r="BB532" i="13"/>
  <c r="C533" i="13"/>
  <c r="Q533" i="13"/>
  <c r="AB533" i="13"/>
  <c r="AP533" i="13"/>
  <c r="BD533" i="13"/>
  <c r="E534" i="13"/>
  <c r="S534" i="13"/>
  <c r="AD534" i="13"/>
  <c r="AR534" i="13"/>
  <c r="BF534" i="13"/>
  <c r="G535" i="13"/>
  <c r="U535" i="13"/>
  <c r="AF535" i="13"/>
  <c r="AT535" i="13"/>
  <c r="BH535" i="13"/>
  <c r="I536" i="13"/>
  <c r="W536" i="13"/>
  <c r="AH536" i="13"/>
  <c r="AV536" i="13"/>
  <c r="BJ536" i="13"/>
  <c r="K537" i="13"/>
  <c r="Y537" i="13"/>
  <c r="AJ537" i="13"/>
  <c r="AX537" i="13"/>
  <c r="BL537" i="13"/>
  <c r="M538" i="13"/>
  <c r="AA538" i="13"/>
  <c r="AL538" i="13"/>
  <c r="AZ538" i="13"/>
  <c r="D539" i="13"/>
  <c r="O539" i="13"/>
  <c r="AC539" i="13"/>
  <c r="AN539" i="13"/>
  <c r="BB539" i="13"/>
  <c r="F540" i="13"/>
  <c r="Q540" i="13"/>
  <c r="AE540" i="13"/>
  <c r="AP540" i="13"/>
  <c r="BD540" i="13"/>
  <c r="H541" i="13"/>
  <c r="S541" i="13"/>
  <c r="AG541" i="13"/>
  <c r="AR541" i="13"/>
  <c r="BF541" i="13"/>
  <c r="J542" i="13"/>
  <c r="U542" i="13"/>
  <c r="AI542" i="13"/>
  <c r="AT542" i="13"/>
  <c r="BH542" i="13"/>
  <c r="L543" i="13"/>
  <c r="W543" i="13"/>
  <c r="AK543" i="13"/>
  <c r="AV543" i="13"/>
  <c r="BJ543" i="13"/>
  <c r="N544" i="13"/>
  <c r="Y544" i="13"/>
  <c r="AM544" i="13"/>
  <c r="AX544" i="13"/>
  <c r="BL544" i="13"/>
  <c r="P545" i="13"/>
  <c r="AA545" i="13"/>
  <c r="AO545" i="13"/>
  <c r="AZ545" i="13"/>
  <c r="D546" i="13"/>
  <c r="R546" i="13"/>
  <c r="AC546" i="13"/>
  <c r="AQ546" i="13"/>
  <c r="BB546" i="13"/>
  <c r="F547" i="13"/>
  <c r="T547" i="13"/>
  <c r="AE547" i="13"/>
  <c r="AS547" i="13"/>
  <c r="BD547" i="13"/>
  <c r="H548" i="13"/>
  <c r="V548" i="13"/>
  <c r="AG548" i="13"/>
  <c r="AU548" i="13"/>
  <c r="BF548" i="13"/>
  <c r="J549" i="13"/>
  <c r="X549" i="13"/>
  <c r="AI549" i="13"/>
  <c r="AW549" i="13"/>
  <c r="BH549" i="13"/>
  <c r="L550" i="13"/>
  <c r="Z550" i="13"/>
  <c r="AK550" i="13"/>
  <c r="AY550" i="13"/>
  <c r="BJ550" i="13"/>
  <c r="N551" i="13"/>
  <c r="AB551" i="13"/>
  <c r="AM551" i="13"/>
  <c r="BA551" i="13"/>
  <c r="BL551" i="13"/>
  <c r="P552" i="13"/>
  <c r="AD552" i="13"/>
  <c r="AO552" i="13"/>
  <c r="BC552" i="13"/>
  <c r="AC493" i="13"/>
  <c r="Y499" i="13"/>
  <c r="L502" i="13"/>
  <c r="AJ503" i="13"/>
  <c r="BL504" i="13"/>
  <c r="BJ505" i="13"/>
  <c r="Q507" i="13"/>
  <c r="V508" i="13"/>
  <c r="BL508" i="13"/>
  <c r="BL509" i="13"/>
  <c r="BF510" i="13"/>
  <c r="AR511" i="13"/>
  <c r="AR512" i="13"/>
  <c r="AL513" i="13"/>
  <c r="X514" i="13"/>
  <c r="R515" i="13"/>
  <c r="O516" i="13"/>
  <c r="BK516" i="13"/>
  <c r="BE517" i="13"/>
  <c r="BE518" i="13"/>
  <c r="AK519" i="13"/>
  <c r="AK520" i="13"/>
  <c r="AB521" i="13"/>
  <c r="BC521" i="13"/>
  <c r="AE522" i="13"/>
  <c r="D523" i="13"/>
  <c r="AH523" i="13"/>
  <c r="J524" i="13"/>
  <c r="AS524" i="13"/>
  <c r="M525" i="13"/>
  <c r="AV525" i="13"/>
  <c r="X526" i="13"/>
  <c r="AV526" i="13"/>
  <c r="C527" i="13"/>
  <c r="Z527" i="13"/>
  <c r="AW527" i="13"/>
  <c r="D528" i="13"/>
  <c r="AA528" i="13"/>
  <c r="AR528" i="13"/>
  <c r="C529" i="13"/>
  <c r="U529" i="13"/>
  <c r="AI529" i="13"/>
  <c r="AW529" i="13"/>
  <c r="BH529" i="13"/>
  <c r="L530" i="13"/>
  <c r="Z530" i="13"/>
  <c r="AK530" i="13"/>
  <c r="AY530" i="13"/>
  <c r="BJ530" i="13"/>
  <c r="N531" i="13"/>
  <c r="AB531" i="13"/>
  <c r="AM531" i="13"/>
  <c r="BA531" i="13"/>
  <c r="BL531" i="13"/>
  <c r="P532" i="13"/>
  <c r="AD532" i="13"/>
  <c r="AO532" i="13"/>
  <c r="BC532" i="13"/>
  <c r="D533" i="13"/>
  <c r="R533" i="13"/>
  <c r="AF533" i="13"/>
  <c r="AQ533" i="13"/>
  <c r="BE533" i="13"/>
  <c r="F534" i="13"/>
  <c r="T534" i="13"/>
  <c r="AH534" i="13"/>
  <c r="AS534" i="13"/>
  <c r="BG534" i="13"/>
  <c r="H535" i="13"/>
  <c r="V535" i="13"/>
  <c r="AJ535" i="13"/>
  <c r="AU535" i="13"/>
  <c r="BI535" i="13"/>
  <c r="J536" i="13"/>
  <c r="X536" i="13"/>
  <c r="AL536" i="13"/>
  <c r="AW536" i="13"/>
  <c r="BK536" i="13"/>
  <c r="L537" i="13"/>
  <c r="Z537" i="13"/>
  <c r="AN537" i="13"/>
  <c r="AY537" i="13"/>
  <c r="C538" i="13"/>
  <c r="N538" i="13"/>
  <c r="AB538" i="13"/>
  <c r="AP538" i="13"/>
  <c r="BA538" i="13"/>
  <c r="E539" i="13"/>
  <c r="P539" i="13"/>
  <c r="AD539" i="13"/>
  <c r="AR539" i="13"/>
  <c r="BC539" i="13"/>
  <c r="G540" i="13"/>
  <c r="R540" i="13"/>
  <c r="AF540" i="13"/>
  <c r="AT540" i="13"/>
  <c r="BE540" i="13"/>
  <c r="I541" i="13"/>
  <c r="T541" i="13"/>
  <c r="AH541" i="13"/>
  <c r="AV541" i="13"/>
  <c r="BG541" i="13"/>
  <c r="K542" i="13"/>
  <c r="V542" i="13"/>
  <c r="AJ542" i="13"/>
  <c r="AX542" i="13"/>
  <c r="BI542" i="13"/>
  <c r="M543" i="13"/>
  <c r="X543" i="13"/>
  <c r="AL543" i="13"/>
  <c r="AZ543" i="13"/>
  <c r="BK543" i="13"/>
  <c r="O544" i="13"/>
  <c r="Z544" i="13"/>
  <c r="AN544" i="13"/>
  <c r="BB544" i="13"/>
  <c r="C545" i="13"/>
  <c r="Q545" i="13"/>
  <c r="AB545" i="13"/>
  <c r="AP545" i="13"/>
  <c r="BD545" i="13"/>
  <c r="E546" i="13"/>
  <c r="S546" i="13"/>
  <c r="AD546" i="13"/>
  <c r="AR546" i="13"/>
  <c r="BF546" i="13"/>
  <c r="G547" i="13"/>
  <c r="U547" i="13"/>
  <c r="AF547" i="13"/>
  <c r="AT547" i="13"/>
  <c r="BH547" i="13"/>
  <c r="I548" i="13"/>
  <c r="W548" i="13"/>
  <c r="AH548" i="13"/>
  <c r="AV548" i="13"/>
  <c r="BJ548" i="13"/>
  <c r="K549" i="13"/>
  <c r="Y549" i="13"/>
  <c r="AJ549" i="13"/>
  <c r="AX549" i="13"/>
  <c r="BL549" i="13"/>
  <c r="M550" i="13"/>
  <c r="AA550" i="13"/>
  <c r="AL550" i="13"/>
  <c r="AZ550" i="13"/>
  <c r="D551" i="13"/>
  <c r="O551" i="13"/>
  <c r="AC551" i="13"/>
  <c r="AN551" i="13"/>
  <c r="BB551" i="13"/>
  <c r="F552" i="13"/>
  <c r="Q552" i="13"/>
  <c r="AE552" i="13"/>
  <c r="AP552" i="13"/>
  <c r="BD552" i="13"/>
  <c r="AD493" i="13"/>
  <c r="BB499" i="13"/>
  <c r="AI502" i="13"/>
  <c r="AK503" i="13"/>
  <c r="G505" i="13"/>
  <c r="X506" i="13"/>
  <c r="W507" i="13"/>
  <c r="W508" i="13"/>
  <c r="Q509" i="13"/>
  <c r="C510" i="13"/>
  <c r="C511" i="13"/>
  <c r="BG511" i="13"/>
  <c r="AS512" i="13"/>
  <c r="AM513" i="13"/>
  <c r="AJ514" i="13"/>
  <c r="V515" i="13"/>
  <c r="P516" i="13"/>
  <c r="P517" i="13"/>
  <c r="BF517" i="13"/>
  <c r="BF518" i="13"/>
  <c r="BF519" i="13"/>
  <c r="AL520" i="13"/>
  <c r="AC521" i="13"/>
  <c r="BL521" i="13"/>
  <c r="AF522" i="13"/>
  <c r="H523" i="13"/>
  <c r="AQ523" i="13"/>
  <c r="K524" i="13"/>
  <c r="AT524" i="13"/>
  <c r="V525" i="13"/>
  <c r="AZ525" i="13"/>
  <c r="Y526" i="13"/>
  <c r="AW526" i="13"/>
  <c r="J527" i="13"/>
  <c r="AA527" i="13"/>
  <c r="AX527" i="13"/>
  <c r="E528" i="13"/>
  <c r="AB528" i="13"/>
  <c r="AY528" i="13"/>
  <c r="D529" i="13"/>
  <c r="V529" i="13"/>
  <c r="AJ529" i="13"/>
  <c r="AX529" i="13"/>
  <c r="BL529" i="13"/>
  <c r="M530" i="13"/>
  <c r="AA530" i="13"/>
  <c r="AL530" i="13"/>
  <c r="AZ530" i="13"/>
  <c r="D531" i="13"/>
  <c r="O531" i="13"/>
  <c r="AC531" i="13"/>
  <c r="AN531" i="13"/>
  <c r="BB531" i="13"/>
  <c r="F532" i="13"/>
  <c r="Q532" i="13"/>
  <c r="AE532" i="13"/>
  <c r="AP532" i="13"/>
  <c r="BD532" i="13"/>
  <c r="H533" i="13"/>
  <c r="S533" i="13"/>
  <c r="AG533" i="13"/>
  <c r="AR533" i="13"/>
  <c r="BF533" i="13"/>
  <c r="J534" i="13"/>
  <c r="U534" i="13"/>
  <c r="AI534" i="13"/>
  <c r="AT534" i="13"/>
  <c r="BH534" i="13"/>
  <c r="L535" i="13"/>
  <c r="W535" i="13"/>
  <c r="AK535" i="13"/>
  <c r="AV535" i="13"/>
  <c r="BJ535" i="13"/>
  <c r="N536" i="13"/>
  <c r="Y536" i="13"/>
  <c r="AM536" i="13"/>
  <c r="AX536" i="13"/>
  <c r="BL536" i="13"/>
  <c r="P537" i="13"/>
  <c r="AA537" i="13"/>
  <c r="AO537" i="13"/>
  <c r="AZ537" i="13"/>
  <c r="D538" i="13"/>
  <c r="R538" i="13"/>
  <c r="AC538" i="13"/>
  <c r="AQ538" i="13"/>
  <c r="BB538" i="13"/>
  <c r="F539" i="13"/>
  <c r="T539" i="13"/>
  <c r="AE539" i="13"/>
  <c r="AS539" i="13"/>
  <c r="BD539" i="13"/>
  <c r="H540" i="13"/>
  <c r="V540" i="13"/>
  <c r="AG540" i="13"/>
  <c r="AU540" i="13"/>
  <c r="BF540" i="13"/>
  <c r="J541" i="13"/>
  <c r="X541" i="13"/>
  <c r="AI541" i="13"/>
  <c r="AW541" i="13"/>
  <c r="BH541" i="13"/>
  <c r="L542" i="13"/>
  <c r="Z542" i="13"/>
  <c r="AK542" i="13"/>
  <c r="AY542" i="13"/>
  <c r="BJ542" i="13"/>
  <c r="N543" i="13"/>
  <c r="AB543" i="13"/>
  <c r="AM543" i="13"/>
  <c r="BA543" i="13"/>
  <c r="BL543" i="13"/>
  <c r="P544" i="13"/>
  <c r="AD544" i="13"/>
  <c r="AO544" i="13"/>
  <c r="BC544" i="13"/>
  <c r="D545" i="13"/>
  <c r="R545" i="13"/>
  <c r="AF545" i="13"/>
  <c r="AQ545" i="13"/>
  <c r="BE545" i="13"/>
  <c r="F546" i="13"/>
  <c r="T546" i="13"/>
  <c r="AH546" i="13"/>
  <c r="AS546" i="13"/>
  <c r="BG546" i="13"/>
  <c r="H547" i="13"/>
  <c r="V547" i="13"/>
  <c r="AJ547" i="13"/>
  <c r="AU547" i="13"/>
  <c r="BI547" i="13"/>
  <c r="J548" i="13"/>
  <c r="X548" i="13"/>
  <c r="AL548" i="13"/>
  <c r="AW548" i="13"/>
  <c r="BK548" i="13"/>
  <c r="L549" i="13"/>
  <c r="Z549" i="13"/>
  <c r="AN549" i="13"/>
  <c r="AY549" i="13"/>
  <c r="C550" i="13"/>
  <c r="N550" i="13"/>
  <c r="AB550" i="13"/>
  <c r="AP550" i="13"/>
  <c r="BA550" i="13"/>
  <c r="E551" i="13"/>
  <c r="P551" i="13"/>
  <c r="AD551" i="13"/>
  <c r="AR551" i="13"/>
  <c r="BC551" i="13"/>
  <c r="G552" i="13"/>
  <c r="R552" i="13"/>
  <c r="AF552" i="13"/>
  <c r="AT552" i="13"/>
  <c r="BE552" i="13"/>
  <c r="V495" i="13"/>
  <c r="BC499" i="13"/>
  <c r="AJ502" i="13"/>
  <c r="C504" i="13"/>
  <c r="J505" i="13"/>
  <c r="Y506" i="13"/>
  <c r="AL507" i="13"/>
  <c r="X508" i="13"/>
  <c r="X509" i="13"/>
  <c r="R510" i="13"/>
  <c r="D511" i="13"/>
  <c r="BH511" i="13"/>
  <c r="BH512" i="13"/>
  <c r="AT513" i="13"/>
  <c r="AN514" i="13"/>
  <c r="AK515" i="13"/>
  <c r="T516" i="13"/>
  <c r="Q517" i="13"/>
  <c r="Q518" i="13"/>
  <c r="BG518" i="13"/>
  <c r="BG519" i="13"/>
  <c r="BA520" i="13"/>
  <c r="AD521" i="13"/>
  <c r="F522" i="13"/>
  <c r="AO522" i="13"/>
  <c r="I523" i="13"/>
  <c r="AR523" i="13"/>
  <c r="T524" i="13"/>
  <c r="AX524" i="13"/>
  <c r="W525" i="13"/>
  <c r="BI525" i="13"/>
  <c r="Z526" i="13"/>
  <c r="AX526" i="13"/>
  <c r="K527" i="13"/>
  <c r="AB527" i="13"/>
  <c r="AY527" i="13"/>
  <c r="L528" i="13"/>
  <c r="AC528" i="13"/>
  <c r="AZ528" i="13"/>
  <c r="E529" i="13"/>
  <c r="W529" i="13"/>
  <c r="AN529" i="13"/>
  <c r="AY529" i="13"/>
  <c r="C530" i="13"/>
  <c r="N530" i="13"/>
  <c r="AB530" i="13"/>
  <c r="AP530" i="13"/>
  <c r="BA530" i="13"/>
  <c r="E531" i="13"/>
  <c r="P531" i="13"/>
  <c r="AD531" i="13"/>
  <c r="AR531" i="13"/>
  <c r="BC531" i="13"/>
  <c r="G532" i="13"/>
  <c r="R532" i="13"/>
  <c r="AF532" i="13"/>
  <c r="AT532" i="13"/>
  <c r="BE532" i="13"/>
  <c r="I533" i="13"/>
  <c r="T533" i="13"/>
  <c r="AH533" i="13"/>
  <c r="AV533" i="13"/>
  <c r="BG533" i="13"/>
  <c r="K534" i="13"/>
  <c r="V534" i="13"/>
  <c r="AJ534" i="13"/>
  <c r="AX534" i="13"/>
  <c r="BI534" i="13"/>
  <c r="M535" i="13"/>
  <c r="X535" i="13"/>
  <c r="AL535" i="13"/>
  <c r="AZ535" i="13"/>
  <c r="BK535" i="13"/>
  <c r="O536" i="13"/>
  <c r="Z536" i="13"/>
  <c r="AN536" i="13"/>
  <c r="BB536" i="13"/>
  <c r="C537" i="13"/>
  <c r="Q537" i="13"/>
  <c r="AB537" i="13"/>
  <c r="AP537" i="13"/>
  <c r="BD537" i="13"/>
  <c r="E538" i="13"/>
  <c r="S538" i="13"/>
  <c r="AD538" i="13"/>
  <c r="AU495" i="13"/>
  <c r="J501" i="13"/>
  <c r="AK502" i="13"/>
  <c r="I504" i="13"/>
  <c r="AC505" i="13"/>
  <c r="AE506" i="13"/>
  <c r="AS507" i="13"/>
  <c r="AM508" i="13"/>
  <c r="Y509" i="13"/>
  <c r="S510" i="13"/>
  <c r="S511" i="13"/>
  <c r="E512" i="13"/>
  <c r="BI512" i="13"/>
  <c r="BF513" i="13"/>
  <c r="AO514" i="13"/>
  <c r="AL515" i="13"/>
  <c r="AL516" i="13"/>
  <c r="R517" i="13"/>
  <c r="R518" i="13"/>
  <c r="L519" i="13"/>
  <c r="BH519" i="13"/>
  <c r="BH520" i="13"/>
  <c r="AM521" i="13"/>
  <c r="G522" i="13"/>
  <c r="AP522" i="13"/>
  <c r="R523" i="13"/>
  <c r="AV523" i="13"/>
  <c r="U524" i="13"/>
  <c r="BG524" i="13"/>
  <c r="X525" i="13"/>
  <c r="BJ525" i="13"/>
  <c r="AG526" i="13"/>
  <c r="BB526" i="13"/>
  <c r="L527" i="13"/>
  <c r="AI527" i="13"/>
  <c r="AZ527" i="13"/>
  <c r="M528" i="13"/>
  <c r="AD528" i="13"/>
  <c r="BA528" i="13"/>
  <c r="K529" i="13"/>
  <c r="X529" i="13"/>
  <c r="AO529" i="13"/>
  <c r="AZ529" i="13"/>
  <c r="D530" i="13"/>
  <c r="R530" i="13"/>
  <c r="AC530" i="13"/>
  <c r="AQ530" i="13"/>
  <c r="BB530" i="13"/>
  <c r="F531" i="13"/>
  <c r="T531" i="13"/>
  <c r="AE531" i="13"/>
  <c r="AS531" i="13"/>
  <c r="BD531" i="13"/>
  <c r="H532" i="13"/>
  <c r="V532" i="13"/>
  <c r="AG532" i="13"/>
  <c r="AU532" i="13"/>
  <c r="BF532" i="13"/>
  <c r="J533" i="13"/>
  <c r="X533" i="13"/>
  <c r="AI533" i="13"/>
  <c r="AW533" i="13"/>
  <c r="BH533" i="13"/>
  <c r="L534" i="13"/>
  <c r="Z534" i="13"/>
  <c r="AK534" i="13"/>
  <c r="AY534" i="13"/>
  <c r="BJ534" i="13"/>
  <c r="N535" i="13"/>
  <c r="AB535" i="13"/>
  <c r="AM535" i="13"/>
  <c r="BA535" i="13"/>
  <c r="BL535" i="13"/>
  <c r="P536" i="13"/>
  <c r="AD536" i="13"/>
  <c r="AO536" i="13"/>
  <c r="BC536" i="13"/>
  <c r="D537" i="13"/>
  <c r="R537" i="13"/>
  <c r="AF537" i="13"/>
  <c r="AQ537" i="13"/>
  <c r="BE537" i="13"/>
  <c r="F538" i="13"/>
  <c r="T538" i="13"/>
  <c r="AH538" i="13"/>
  <c r="AS538" i="13"/>
  <c r="BG538" i="13"/>
  <c r="H539" i="13"/>
  <c r="BC495" i="13"/>
  <c r="K503" i="13"/>
  <c r="BA506" i="13"/>
  <c r="AN509" i="13"/>
  <c r="AP511" i="13"/>
  <c r="BK513" i="13"/>
  <c r="AM516" i="13"/>
  <c r="AI518" i="13"/>
  <c r="N521" i="13"/>
  <c r="AT522" i="13"/>
  <c r="BG523" i="13"/>
  <c r="AK525" i="13"/>
  <c r="BF526" i="13"/>
  <c r="AO527" i="13"/>
  <c r="AL528" i="13"/>
  <c r="AA529" i="13"/>
  <c r="BF529" i="13"/>
  <c r="AH530" i="13"/>
  <c r="G531" i="13"/>
  <c r="AK531" i="13"/>
  <c r="J532" i="13"/>
  <c r="AV532" i="13"/>
  <c r="P533" i="13"/>
  <c r="AY533" i="13"/>
  <c r="AA534" i="13"/>
  <c r="BB534" i="13"/>
  <c r="AD535" i="13"/>
  <c r="F536" i="13"/>
  <c r="AG536" i="13"/>
  <c r="I537" i="13"/>
  <c r="AR537" i="13"/>
  <c r="L538" i="13"/>
  <c r="AT538" i="13"/>
  <c r="L539" i="13"/>
  <c r="AF539" i="13"/>
  <c r="AZ539" i="13"/>
  <c r="J540" i="13"/>
  <c r="AD540" i="13"/>
  <c r="AX540" i="13"/>
  <c r="K541" i="13"/>
  <c r="AB541" i="13"/>
  <c r="AY541" i="13"/>
  <c r="F542" i="13"/>
  <c r="AC542" i="13"/>
  <c r="AZ542" i="13"/>
  <c r="G543" i="13"/>
  <c r="AD543" i="13"/>
  <c r="AU543" i="13"/>
  <c r="H544" i="13"/>
  <c r="AE544" i="13"/>
  <c r="AV544" i="13"/>
  <c r="I545" i="13"/>
  <c r="Z545" i="13"/>
  <c r="AW545" i="13"/>
  <c r="J546" i="13"/>
  <c r="AA546" i="13"/>
  <c r="AX546" i="13"/>
  <c r="E547" i="13"/>
  <c r="AB547" i="13"/>
  <c r="AV547" i="13"/>
  <c r="F548" i="13"/>
  <c r="Z548" i="13"/>
  <c r="AT548" i="13"/>
  <c r="D549" i="13"/>
  <c r="AA549" i="13"/>
  <c r="AR549" i="13"/>
  <c r="E550" i="13"/>
  <c r="V550" i="13"/>
  <c r="AS550" i="13"/>
  <c r="F551" i="13"/>
  <c r="W551" i="13"/>
  <c r="AT551" i="13"/>
  <c r="BK551" i="13"/>
  <c r="X552" i="13"/>
  <c r="AU552" i="13"/>
  <c r="BL552" i="13"/>
  <c r="AK497" i="13"/>
  <c r="K504" i="13"/>
  <c r="BE506" i="13"/>
  <c r="AO509" i="13"/>
  <c r="T512" i="13"/>
  <c r="P514" i="13"/>
  <c r="AN516" i="13"/>
  <c r="S519" i="13"/>
  <c r="O521" i="13"/>
  <c r="BC522" i="13"/>
  <c r="V524" i="13"/>
  <c r="AL525" i="13"/>
  <c r="BJ526" i="13"/>
  <c r="BD527" i="13"/>
  <c r="AP528" i="13"/>
  <c r="AE529" i="13"/>
  <c r="E530" i="13"/>
  <c r="AI530" i="13"/>
  <c r="H531" i="13"/>
  <c r="AT531" i="13"/>
  <c r="N532" i="13"/>
  <c r="AW532" i="13"/>
  <c r="Y533" i="13"/>
  <c r="AZ533" i="13"/>
  <c r="AB534" i="13"/>
  <c r="D535" i="13"/>
  <c r="AE535" i="13"/>
  <c r="G536" i="13"/>
  <c r="AP536" i="13"/>
  <c r="J537" i="13"/>
  <c r="AV537" i="13"/>
  <c r="U538" i="13"/>
  <c r="AX538" i="13"/>
  <c r="M539" i="13"/>
  <c r="AJ539" i="13"/>
  <c r="BA539" i="13"/>
  <c r="N540" i="13"/>
  <c r="AH540" i="13"/>
  <c r="BB540" i="13"/>
  <c r="L541" i="13"/>
  <c r="AF541" i="13"/>
  <c r="AZ541" i="13"/>
  <c r="M542" i="13"/>
  <c r="AD542" i="13"/>
  <c r="BA542" i="13"/>
  <c r="H543" i="13"/>
  <c r="AE543" i="13"/>
  <c r="BB543" i="13"/>
  <c r="I544" i="13"/>
  <c r="AF544" i="13"/>
  <c r="AW544" i="13"/>
  <c r="J545" i="13"/>
  <c r="AG545" i="13"/>
  <c r="AX545" i="13"/>
  <c r="K546" i="13"/>
  <c r="AB546" i="13"/>
  <c r="AY546" i="13"/>
  <c r="L547" i="13"/>
  <c r="AC547" i="13"/>
  <c r="AZ547" i="13"/>
  <c r="G548" i="13"/>
  <c r="AD548" i="13"/>
  <c r="AX548" i="13"/>
  <c r="H549" i="13"/>
  <c r="AB549" i="13"/>
  <c r="AV549" i="13"/>
  <c r="F550" i="13"/>
  <c r="AC550" i="13"/>
  <c r="AT550" i="13"/>
  <c r="G551" i="13"/>
  <c r="X551" i="13"/>
  <c r="AU551" i="13"/>
  <c r="H552" i="13"/>
  <c r="Y552" i="13"/>
  <c r="AV552" i="13"/>
  <c r="E498" i="13"/>
  <c r="AF504" i="13"/>
  <c r="AT507" i="13"/>
  <c r="AP509" i="13"/>
  <c r="U512" i="13"/>
  <c r="BG514" i="13"/>
  <c r="BC516" i="13"/>
  <c r="T519" i="13"/>
  <c r="AN521" i="13"/>
  <c r="BD522" i="13"/>
  <c r="AH524" i="13"/>
  <c r="BK525" i="13"/>
  <c r="BK526" i="13"/>
  <c r="BH527" i="13"/>
  <c r="BB528" i="13"/>
  <c r="AF529" i="13"/>
  <c r="F530" i="13"/>
  <c r="AR530" i="13"/>
  <c r="L531" i="13"/>
  <c r="AU531" i="13"/>
  <c r="W532" i="13"/>
  <c r="AX532" i="13"/>
  <c r="Z533" i="13"/>
  <c r="BL533" i="13"/>
  <c r="AC534" i="13"/>
  <c r="E535" i="13"/>
  <c r="AN535" i="13"/>
  <c r="H536" i="13"/>
  <c r="AT536" i="13"/>
  <c r="S537" i="13"/>
  <c r="AW537" i="13"/>
  <c r="V538" i="13"/>
  <c r="AY538" i="13"/>
  <c r="N539" i="13"/>
  <c r="AK539" i="13"/>
  <c r="BH539" i="13"/>
  <c r="O540" i="13"/>
  <c r="AL540" i="13"/>
  <c r="BC540" i="13"/>
  <c r="P541" i="13"/>
  <c r="AJ541" i="13"/>
  <c r="BD541" i="13"/>
  <c r="N542" i="13"/>
  <c r="AH542" i="13"/>
  <c r="BB542" i="13"/>
  <c r="O543" i="13"/>
  <c r="AF543" i="13"/>
  <c r="BC543" i="13"/>
  <c r="J544" i="13"/>
  <c r="AG544" i="13"/>
  <c r="BD544" i="13"/>
  <c r="K545" i="13"/>
  <c r="AH545" i="13"/>
  <c r="AY545" i="13"/>
  <c r="L546" i="13"/>
  <c r="AI546" i="13"/>
  <c r="AZ546" i="13"/>
  <c r="M547" i="13"/>
  <c r="AD547" i="13"/>
  <c r="BA547" i="13"/>
  <c r="N548" i="13"/>
  <c r="AE548" i="13"/>
  <c r="BB548" i="13"/>
  <c r="I549" i="13"/>
  <c r="AF549" i="13"/>
  <c r="AZ549" i="13"/>
  <c r="J550" i="13"/>
  <c r="AD550" i="13"/>
  <c r="AX550" i="13"/>
  <c r="H551" i="13"/>
  <c r="AE551" i="13"/>
  <c r="AV551" i="13"/>
  <c r="I552" i="13"/>
  <c r="Z552" i="13"/>
  <c r="AW552" i="13"/>
  <c r="AB501" i="13"/>
  <c r="AJ504" i="13"/>
  <c r="BI507" i="13"/>
  <c r="Z510" i="13"/>
  <c r="V512" i="13"/>
  <c r="BH514" i="13"/>
  <c r="AG517" i="13"/>
  <c r="AI519" i="13"/>
  <c r="AR521" i="13"/>
  <c r="S523" i="13"/>
  <c r="AI524" i="13"/>
  <c r="J526" i="13"/>
  <c r="P527" i="13"/>
  <c r="BL527" i="13"/>
  <c r="BE528" i="13"/>
  <c r="AP529" i="13"/>
  <c r="J530" i="13"/>
  <c r="AS530" i="13"/>
  <c r="U531" i="13"/>
  <c r="AV531" i="13"/>
  <c r="X532" i="13"/>
  <c r="BJ532" i="13"/>
  <c r="AA533" i="13"/>
  <c r="C534" i="13"/>
  <c r="AL534" i="13"/>
  <c r="F535" i="13"/>
  <c r="AR535" i="13"/>
  <c r="Q536" i="13"/>
  <c r="AU536" i="13"/>
  <c r="T537" i="13"/>
  <c r="BF537" i="13"/>
  <c r="Z538" i="13"/>
  <c r="BF538" i="13"/>
  <c r="U539" i="13"/>
  <c r="AL539" i="13"/>
  <c r="BI539" i="13"/>
  <c r="P540" i="13"/>
  <c r="AM540" i="13"/>
  <c r="BJ540" i="13"/>
  <c r="Q541" i="13"/>
  <c r="AN541" i="13"/>
  <c r="BE541" i="13"/>
  <c r="R542" i="13"/>
  <c r="AL542" i="13"/>
  <c r="BF542" i="13"/>
  <c r="P543" i="13"/>
  <c r="AJ543" i="13"/>
  <c r="BD543" i="13"/>
  <c r="Q544" i="13"/>
  <c r="AH544" i="13"/>
  <c r="BE544" i="13"/>
  <c r="L545" i="13"/>
  <c r="AI545" i="13"/>
  <c r="BF545" i="13"/>
  <c r="M546" i="13"/>
  <c r="AJ546" i="13"/>
  <c r="BA546" i="13"/>
  <c r="N547" i="13"/>
  <c r="AK547" i="13"/>
  <c r="BB547" i="13"/>
  <c r="O548" i="13"/>
  <c r="AF548" i="13"/>
  <c r="BC548" i="13"/>
  <c r="P549" i="13"/>
  <c r="AG549" i="13"/>
  <c r="BD549" i="13"/>
  <c r="K550" i="13"/>
  <c r="AH550" i="13"/>
  <c r="BB550" i="13"/>
  <c r="L551" i="13"/>
  <c r="AF551" i="13"/>
  <c r="AZ551" i="13"/>
  <c r="J552" i="13"/>
  <c r="AG552" i="13"/>
  <c r="AX552" i="13"/>
  <c r="AC501" i="13"/>
  <c r="AI505" i="13"/>
  <c r="BJ507" i="13"/>
  <c r="AO510" i="13"/>
  <c r="BJ512" i="13"/>
  <c r="BL514" i="13"/>
  <c r="AN517" i="13"/>
  <c r="M520" i="13"/>
  <c r="BA521" i="13"/>
  <c r="T523" i="13"/>
  <c r="BH524" i="13"/>
  <c r="N526" i="13"/>
  <c r="Q527" i="13"/>
  <c r="N528" i="13"/>
  <c r="BI528" i="13"/>
  <c r="AQ529" i="13"/>
  <c r="S530" i="13"/>
  <c r="AT530" i="13"/>
  <c r="V531" i="13"/>
  <c r="BH531" i="13"/>
  <c r="Y532" i="13"/>
  <c r="BK532" i="13"/>
  <c r="AJ533" i="13"/>
  <c r="D534" i="13"/>
  <c r="AP534" i="13"/>
  <c r="O535" i="13"/>
  <c r="AS535" i="13"/>
  <c r="R536" i="13"/>
  <c r="BD536" i="13"/>
  <c r="X537" i="13"/>
  <c r="BG537" i="13"/>
  <c r="AI538" i="13"/>
  <c r="BH538" i="13"/>
  <c r="V539" i="13"/>
  <c r="AM539" i="13"/>
  <c r="BJ539" i="13"/>
  <c r="W540" i="13"/>
  <c r="AN540" i="13"/>
  <c r="BK540" i="13"/>
  <c r="R541" i="13"/>
  <c r="AO541" i="13"/>
  <c r="BL541" i="13"/>
  <c r="S542" i="13"/>
  <c r="AP542" i="13"/>
  <c r="BG542" i="13"/>
  <c r="T543" i="13"/>
  <c r="AN543" i="13"/>
  <c r="BH543" i="13"/>
  <c r="R544" i="13"/>
  <c r="AL544" i="13"/>
  <c r="BF544" i="13"/>
  <c r="S545" i="13"/>
  <c r="AJ545" i="13"/>
  <c r="BG545" i="13"/>
  <c r="N546" i="13"/>
  <c r="AK546" i="13"/>
  <c r="BH546" i="13"/>
  <c r="O547" i="13"/>
  <c r="AL547" i="13"/>
  <c r="BC547" i="13"/>
  <c r="P548" i="13"/>
  <c r="AM548" i="13"/>
  <c r="BD548" i="13"/>
  <c r="Q549" i="13"/>
  <c r="AH549" i="13"/>
  <c r="BE549" i="13"/>
  <c r="R550" i="13"/>
  <c r="AI550" i="13"/>
  <c r="BF550" i="13"/>
  <c r="M551" i="13"/>
  <c r="AJ551" i="13"/>
  <c r="BD551" i="13"/>
  <c r="N552" i="13"/>
  <c r="AH552" i="13"/>
  <c r="BB552" i="13"/>
  <c r="BF501" i="13"/>
  <c r="AM505" i="13"/>
  <c r="AN508" i="13"/>
  <c r="AP510" i="13"/>
  <c r="R513" i="13"/>
  <c r="AP515" i="13"/>
  <c r="AO517" i="13"/>
  <c r="N520" i="13"/>
  <c r="P522" i="13"/>
  <c r="AF523" i="13"/>
  <c r="BI524" i="13"/>
  <c r="AL526" i="13"/>
  <c r="X527" i="13"/>
  <c r="R528" i="13"/>
  <c r="L529" i="13"/>
  <c r="AR529" i="13"/>
  <c r="T530" i="13"/>
  <c r="BF530" i="13"/>
  <c r="W531" i="13"/>
  <c r="BI531" i="13"/>
  <c r="AH532" i="13"/>
  <c r="BL532" i="13"/>
  <c r="AN533" i="13"/>
  <c r="M534" i="13"/>
  <c r="AQ534" i="13"/>
  <c r="P535" i="13"/>
  <c r="BB535" i="13"/>
  <c r="V536" i="13"/>
  <c r="BE536" i="13"/>
  <c r="AG537" i="13"/>
  <c r="BH537" i="13"/>
  <c r="AJ538" i="13"/>
  <c r="BI538" i="13"/>
  <c r="W539" i="13"/>
  <c r="AT539" i="13"/>
  <c r="BK539" i="13"/>
  <c r="X540" i="13"/>
  <c r="AO540" i="13"/>
  <c r="BL540" i="13"/>
  <c r="Y541" i="13"/>
  <c r="AP541" i="13"/>
  <c r="C542" i="13"/>
  <c r="T542" i="13"/>
  <c r="AQ542" i="13"/>
  <c r="D543" i="13"/>
  <c r="U543" i="13"/>
  <c r="AR543" i="13"/>
  <c r="BI543" i="13"/>
  <c r="V544" i="13"/>
  <c r="AP544" i="13"/>
  <c r="BJ544" i="13"/>
  <c r="T545" i="13"/>
  <c r="AN545" i="13"/>
  <c r="BH545" i="13"/>
  <c r="U546" i="13"/>
  <c r="AL546" i="13"/>
  <c r="BI546" i="13"/>
  <c r="P547" i="13"/>
  <c r="AM547" i="13"/>
  <c r="BJ547" i="13"/>
  <c r="Q548" i="13"/>
  <c r="AN548" i="13"/>
  <c r="BE548" i="13"/>
  <c r="R549" i="13"/>
  <c r="AO549" i="13"/>
  <c r="BF549" i="13"/>
  <c r="S550" i="13"/>
  <c r="AJ550" i="13"/>
  <c r="BG550" i="13"/>
  <c r="T551" i="13"/>
  <c r="AK551" i="13"/>
  <c r="BH551" i="13"/>
  <c r="O552" i="13"/>
  <c r="AL552" i="13"/>
  <c r="BF552" i="13"/>
  <c r="BI502" i="13"/>
  <c r="V513" i="13"/>
  <c r="Q522" i="13"/>
  <c r="AJ527" i="13"/>
  <c r="U530" i="13"/>
  <c r="AL532" i="13"/>
  <c r="AZ534" i="13"/>
  <c r="BF536" i="13"/>
  <c r="BJ538" i="13"/>
  <c r="Y540" i="13"/>
  <c r="AQ541" i="13"/>
  <c r="E543" i="13"/>
  <c r="W544" i="13"/>
  <c r="AR545" i="13"/>
  <c r="BJ546" i="13"/>
  <c r="R548" i="13"/>
  <c r="AP549" i="13"/>
  <c r="BH550" i="13"/>
  <c r="V552" i="13"/>
  <c r="J503" i="13"/>
  <c r="BJ513" i="13"/>
  <c r="R522" i="13"/>
  <c r="AN527" i="13"/>
  <c r="AD530" i="13"/>
  <c r="AM532" i="13"/>
  <c r="BA534" i="13"/>
  <c r="H537" i="13"/>
  <c r="G539" i="13"/>
  <c r="Z540" i="13"/>
  <c r="AX541" i="13"/>
  <c r="F543" i="13"/>
  <c r="X544" i="13"/>
  <c r="AV545" i="13"/>
  <c r="D547" i="13"/>
  <c r="Y548" i="13"/>
  <c r="AQ549" i="13"/>
  <c r="BI550" i="13"/>
  <c r="W552" i="13"/>
  <c r="BC505" i="13"/>
  <c r="BB515" i="13"/>
  <c r="BE523" i="13"/>
  <c r="S528" i="13"/>
  <c r="BG530" i="13"/>
  <c r="K533" i="13"/>
  <c r="T535" i="13"/>
  <c r="AH537" i="13"/>
  <c r="X539" i="13"/>
  <c r="AV540" i="13"/>
  <c r="D542" i="13"/>
  <c r="V543" i="13"/>
  <c r="AT544" i="13"/>
  <c r="BL545" i="13"/>
  <c r="W547" i="13"/>
  <c r="AO548" i="13"/>
  <c r="BG549" i="13"/>
  <c r="U551" i="13"/>
  <c r="AM552" i="13"/>
  <c r="AU506" i="13"/>
  <c r="BI515" i="13"/>
  <c r="BF523" i="13"/>
  <c r="AK528" i="13"/>
  <c r="BH530" i="13"/>
  <c r="L533" i="13"/>
  <c r="AC535" i="13"/>
  <c r="AI537" i="13"/>
  <c r="AB539" i="13"/>
  <c r="AW540" i="13"/>
  <c r="E542" i="13"/>
  <c r="AC543" i="13"/>
  <c r="AU544" i="13"/>
  <c r="C546" i="13"/>
  <c r="X547" i="13"/>
  <c r="AP548" i="13"/>
  <c r="D550" i="13"/>
  <c r="V551" i="13"/>
  <c r="AN552" i="13"/>
  <c r="AU508" i="13"/>
  <c r="S518" i="13"/>
  <c r="H525" i="13"/>
  <c r="M529" i="13"/>
  <c r="AF531" i="13"/>
  <c r="AO533" i="13"/>
  <c r="BC535" i="13"/>
  <c r="J538" i="13"/>
  <c r="AU539" i="13"/>
  <c r="C541" i="13"/>
  <c r="AA542" i="13"/>
  <c r="AS543" i="13"/>
  <c r="BK544" i="13"/>
  <c r="V546" i="13"/>
  <c r="AN547" i="13"/>
  <c r="BL548" i="13"/>
  <c r="T550" i="13"/>
  <c r="AL551" i="13"/>
  <c r="BJ552" i="13"/>
  <c r="BJ508" i="13"/>
  <c r="AH518" i="13"/>
  <c r="AJ525" i="13"/>
  <c r="N529" i="13"/>
  <c r="AJ531" i="13"/>
  <c r="AX533" i="13"/>
  <c r="BD535" i="13"/>
  <c r="K538" i="13"/>
  <c r="AV539" i="13"/>
  <c r="D541" i="13"/>
  <c r="AB542" i="13"/>
  <c r="AT543" i="13"/>
  <c r="H545" i="13"/>
  <c r="Z546" i="13"/>
  <c r="AR547" i="13"/>
  <c r="C549" i="13"/>
  <c r="U550" i="13"/>
  <c r="AS551" i="13"/>
  <c r="BK552" i="13"/>
  <c r="T511" i="13"/>
  <c r="U520" i="13"/>
  <c r="AM526" i="13"/>
  <c r="BD529" i="13"/>
  <c r="BJ531" i="13"/>
  <c r="N534" i="13"/>
  <c r="AE536" i="13"/>
  <c r="AK538" i="13"/>
  <c r="BL539" i="13"/>
  <c r="Z541" i="13"/>
  <c r="AR542" i="13"/>
  <c r="F544" i="13"/>
  <c r="X545" i="13"/>
  <c r="AP546" i="13"/>
  <c r="BK547" i="13"/>
  <c r="S549" i="13"/>
  <c r="AQ550" i="13"/>
  <c r="BI551" i="13"/>
  <c r="U511" i="13"/>
  <c r="BI520" i="13"/>
  <c r="AN526" i="13"/>
  <c r="BE529" i="13"/>
  <c r="I532" i="13"/>
  <c r="R534" i="13"/>
  <c r="AF536" i="13"/>
  <c r="AR538" i="13"/>
  <c r="I540" i="13"/>
  <c r="AA541" i="13"/>
  <c r="AS542" i="13"/>
  <c r="G544" i="13"/>
  <c r="Y545" i="13"/>
  <c r="AT546" i="13"/>
  <c r="BL547" i="13"/>
  <c r="T549" i="13"/>
  <c r="AR550" i="13"/>
  <c r="BJ551" i="13"/>
  <c r="J41" i="4"/>
  <c r="J25" i="2"/>
  <c r="V24" i="4" l="1"/>
  <c r="F38" i="4" s="1"/>
  <c r="E38" i="4" a="1"/>
  <c r="Q21" i="5"/>
  <c r="U24" i="2" a="1"/>
  <c r="U27" i="2" s="1"/>
  <c r="V27" i="2" s="1"/>
  <c r="F27" i="2" s="1"/>
  <c r="B557" i="13" a="1"/>
  <c r="M3" i="5" a="1"/>
  <c r="J42" i="4"/>
  <c r="J26" i="2"/>
  <c r="E49" i="4" l="1"/>
  <c r="K49" i="4" s="1"/>
  <c r="E40" i="4"/>
  <c r="K40" i="4" s="1"/>
  <c r="E45" i="4"/>
  <c r="K45" i="4" s="1"/>
  <c r="E46" i="4"/>
  <c r="K46" i="4" s="1"/>
  <c r="E48" i="4"/>
  <c r="K48" i="4" s="1"/>
  <c r="E42" i="4"/>
  <c r="K42" i="4" s="1"/>
  <c r="E39" i="4"/>
  <c r="K39" i="4" s="1"/>
  <c r="E38" i="4"/>
  <c r="K38" i="4" s="1"/>
  <c r="E41" i="4"/>
  <c r="K41" i="4" s="1"/>
  <c r="E47" i="4"/>
  <c r="K47" i="4" s="1"/>
  <c r="E43" i="4"/>
  <c r="K43" i="4" s="1"/>
  <c r="E44" i="4"/>
  <c r="K44" i="4" s="1"/>
  <c r="N6" i="5"/>
  <c r="M36" i="5"/>
  <c r="M33" i="5"/>
  <c r="N19" i="5"/>
  <c r="M38" i="5"/>
  <c r="M3" i="5"/>
  <c r="N32" i="5"/>
  <c r="N52" i="5"/>
  <c r="M16" i="5"/>
  <c r="M57" i="5"/>
  <c r="M75" i="5"/>
  <c r="M56" i="5"/>
  <c r="N43" i="5"/>
  <c r="N67" i="5"/>
  <c r="N71" i="5"/>
  <c r="N75" i="5"/>
  <c r="M24" i="5"/>
  <c r="M28" i="5"/>
  <c r="M32" i="5"/>
  <c r="N70" i="5"/>
  <c r="M34" i="5"/>
  <c r="M8" i="5"/>
  <c r="M41" i="5"/>
  <c r="M67" i="5"/>
  <c r="N53" i="5"/>
  <c r="N50" i="5"/>
  <c r="N4" i="5"/>
  <c r="M58" i="5"/>
  <c r="N63" i="5"/>
  <c r="N77" i="5"/>
  <c r="N25" i="5"/>
  <c r="M37" i="5"/>
  <c r="M77" i="5"/>
  <c r="N5" i="5"/>
  <c r="M17" i="5"/>
  <c r="N69" i="5"/>
  <c r="M45" i="5"/>
  <c r="N10" i="5"/>
  <c r="M40" i="5"/>
  <c r="N41" i="5"/>
  <c r="N23" i="5"/>
  <c r="M46" i="5"/>
  <c r="M7" i="5"/>
  <c r="N36" i="5"/>
  <c r="N60" i="5"/>
  <c r="M20" i="5"/>
  <c r="N72" i="5"/>
  <c r="M6" i="5"/>
  <c r="N17" i="5"/>
  <c r="M62" i="5"/>
  <c r="M70" i="5"/>
  <c r="M9" i="5"/>
  <c r="M18" i="5"/>
  <c r="N64" i="5"/>
  <c r="N42" i="5"/>
  <c r="M72" i="5"/>
  <c r="M42" i="5"/>
  <c r="N55" i="5"/>
  <c r="N48" i="5"/>
  <c r="M39" i="5"/>
  <c r="M69" i="5"/>
  <c r="N22" i="5"/>
  <c r="M52" i="5"/>
  <c r="N73" i="5"/>
  <c r="N9" i="5"/>
  <c r="M21" i="5"/>
  <c r="M65" i="5"/>
  <c r="M73" i="5"/>
  <c r="M10" i="5"/>
  <c r="N21" i="5"/>
  <c r="N65" i="5"/>
  <c r="M29" i="5"/>
  <c r="N44" i="5"/>
  <c r="M12" i="5"/>
  <c r="M49" i="5"/>
  <c r="M71" i="5"/>
  <c r="N61" i="5"/>
  <c r="N54" i="5"/>
  <c r="N26" i="5"/>
  <c r="N76" i="5"/>
  <c r="M13" i="5"/>
  <c r="M22" i="5"/>
  <c r="M66" i="5"/>
  <c r="M74" i="5"/>
  <c r="N13" i="5"/>
  <c r="M25" i="5"/>
  <c r="N68" i="5"/>
  <c r="M31" i="5"/>
  <c r="M44" i="5"/>
  <c r="N49" i="5"/>
  <c r="N27" i="5"/>
  <c r="M54" i="5"/>
  <c r="M11" i="5"/>
  <c r="M23" i="5"/>
  <c r="N30" i="5"/>
  <c r="N34" i="5"/>
  <c r="N58" i="5"/>
  <c r="N62" i="5"/>
  <c r="N66" i="5"/>
  <c r="M15" i="5"/>
  <c r="M19" i="5"/>
  <c r="M63" i="5"/>
  <c r="M43" i="5"/>
  <c r="M51" i="5"/>
  <c r="N3" i="5"/>
  <c r="N11" i="5"/>
  <c r="N38" i="5"/>
  <c r="M68" i="5"/>
  <c r="N33" i="5"/>
  <c r="N51" i="5"/>
  <c r="N40" i="5"/>
  <c r="M35" i="5"/>
  <c r="M61" i="5"/>
  <c r="N18" i="5"/>
  <c r="M48" i="5"/>
  <c r="N57" i="5"/>
  <c r="N31" i="5"/>
  <c r="M14" i="5"/>
  <c r="M60" i="5"/>
  <c r="M64" i="5"/>
  <c r="N8" i="5"/>
  <c r="N12" i="5"/>
  <c r="N16" i="5"/>
  <c r="N20" i="5"/>
  <c r="M5" i="5"/>
  <c r="N24" i="5"/>
  <c r="M26" i="5"/>
  <c r="M27" i="5"/>
  <c r="N37" i="5"/>
  <c r="N74" i="5"/>
  <c r="N29" i="5"/>
  <c r="M4" i="5"/>
  <c r="M59" i="5"/>
  <c r="N15" i="5"/>
  <c r="N47" i="5"/>
  <c r="M30" i="5"/>
  <c r="N46" i="5"/>
  <c r="M76" i="5"/>
  <c r="M50" i="5"/>
  <c r="N59" i="5"/>
  <c r="N56" i="5"/>
  <c r="N39" i="5"/>
  <c r="M47" i="5"/>
  <c r="M55" i="5"/>
  <c r="N7" i="5"/>
  <c r="N35" i="5"/>
  <c r="N28" i="5"/>
  <c r="N14" i="5"/>
  <c r="M53" i="5"/>
  <c r="N45" i="5"/>
  <c r="U35" i="2"/>
  <c r="V35" i="2" s="1"/>
  <c r="F35" i="2" s="1"/>
  <c r="U28" i="2"/>
  <c r="V28" i="2" s="1"/>
  <c r="F28" i="2" s="1"/>
  <c r="U25" i="2"/>
  <c r="V25" i="2" s="1"/>
  <c r="F25" i="2" s="1"/>
  <c r="U29" i="2"/>
  <c r="V29" i="2" s="1"/>
  <c r="F29" i="2" s="1"/>
  <c r="U26" i="2"/>
  <c r="V26" i="2" s="1"/>
  <c r="F26" i="2" s="1"/>
  <c r="U34" i="2"/>
  <c r="V34" i="2" s="1"/>
  <c r="F34" i="2" s="1"/>
  <c r="U33" i="2"/>
  <c r="V33" i="2" s="1"/>
  <c r="F33" i="2" s="1"/>
  <c r="U30" i="2"/>
  <c r="V30" i="2" s="1"/>
  <c r="F30" i="2" s="1"/>
  <c r="U31" i="2"/>
  <c r="V31" i="2" s="1"/>
  <c r="F31" i="2" s="1"/>
  <c r="U24" i="2"/>
  <c r="V24" i="2" s="1"/>
  <c r="F24" i="2" s="1"/>
  <c r="U32" i="2"/>
  <c r="V32" i="2" s="1"/>
  <c r="F32" i="2" s="1"/>
  <c r="E24" i="2" a="1"/>
  <c r="G557" i="13"/>
  <c r="O557" i="13"/>
  <c r="W557" i="13"/>
  <c r="AE557" i="13"/>
  <c r="AM557" i="13"/>
  <c r="AU557" i="13"/>
  <c r="BC557" i="13"/>
  <c r="BK557" i="13"/>
  <c r="I558" i="13"/>
  <c r="Q558" i="13"/>
  <c r="Y558" i="13"/>
  <c r="AG558" i="13"/>
  <c r="AO558" i="13"/>
  <c r="AW558" i="13"/>
  <c r="BE558" i="13"/>
  <c r="C559" i="13"/>
  <c r="K559" i="13"/>
  <c r="S559" i="13"/>
  <c r="AA559" i="13"/>
  <c r="AI559" i="13"/>
  <c r="AQ559" i="13"/>
  <c r="AY559" i="13"/>
  <c r="BG559" i="13"/>
  <c r="E560" i="13"/>
  <c r="M560" i="13"/>
  <c r="U560" i="13"/>
  <c r="AC560" i="13"/>
  <c r="AK560" i="13"/>
  <c r="AS560" i="13"/>
  <c r="BA560" i="13"/>
  <c r="BI560" i="13"/>
  <c r="G561" i="13"/>
  <c r="O561" i="13"/>
  <c r="W561" i="13"/>
  <c r="AE561" i="13"/>
  <c r="AM561" i="13"/>
  <c r="AU561" i="13"/>
  <c r="BC561" i="13"/>
  <c r="BK561" i="13"/>
  <c r="I562" i="13"/>
  <c r="Q562" i="13"/>
  <c r="Y562" i="13"/>
  <c r="AG562" i="13"/>
  <c r="AO562" i="13"/>
  <c r="AW562" i="13"/>
  <c r="BE562" i="13"/>
  <c r="C563" i="13"/>
  <c r="K563" i="13"/>
  <c r="S563" i="13"/>
  <c r="AA563" i="13"/>
  <c r="AI563" i="13"/>
  <c r="AQ563" i="13"/>
  <c r="AY563" i="13"/>
  <c r="BG563" i="13"/>
  <c r="E564" i="13"/>
  <c r="M564" i="13"/>
  <c r="U564" i="13"/>
  <c r="AC564" i="13"/>
  <c r="AK564" i="13"/>
  <c r="AS564" i="13"/>
  <c r="BA564" i="13"/>
  <c r="BI564" i="13"/>
  <c r="G565" i="13"/>
  <c r="O565" i="13"/>
  <c r="W565" i="13"/>
  <c r="AE565" i="13"/>
  <c r="AM565" i="13"/>
  <c r="AU565" i="13"/>
  <c r="BC565" i="13"/>
  <c r="BK565" i="13"/>
  <c r="I566" i="13"/>
  <c r="Q566" i="13"/>
  <c r="Y566" i="13"/>
  <c r="AG566" i="13"/>
  <c r="AO566" i="13"/>
  <c r="AW566" i="13"/>
  <c r="BE566" i="13"/>
  <c r="C567" i="13"/>
  <c r="K567" i="13"/>
  <c r="S567" i="13"/>
  <c r="AA567" i="13"/>
  <c r="AI567" i="13"/>
  <c r="AQ567" i="13"/>
  <c r="AY567" i="13"/>
  <c r="BG567" i="13"/>
  <c r="E568" i="13"/>
  <c r="M568" i="13"/>
  <c r="U568" i="13"/>
  <c r="AC568" i="13"/>
  <c r="AK568" i="13"/>
  <c r="AS568" i="13"/>
  <c r="BA568" i="13"/>
  <c r="BI568" i="13"/>
  <c r="G569" i="13"/>
  <c r="O569" i="13"/>
  <c r="W569" i="13"/>
  <c r="AE569" i="13"/>
  <c r="AM569" i="13"/>
  <c r="AU569" i="13"/>
  <c r="BC569" i="13"/>
  <c r="BK569" i="13"/>
  <c r="I570" i="13"/>
  <c r="Q570" i="13"/>
  <c r="Y570" i="13"/>
  <c r="AG570" i="13"/>
  <c r="AO570" i="13"/>
  <c r="AW570" i="13"/>
  <c r="BE570" i="13"/>
  <c r="C571" i="13"/>
  <c r="K571" i="13"/>
  <c r="S571" i="13"/>
  <c r="AA571" i="13"/>
  <c r="AI571" i="13"/>
  <c r="AQ571" i="13"/>
  <c r="AY571" i="13"/>
  <c r="BG571" i="13"/>
  <c r="E572" i="13"/>
  <c r="M572" i="13"/>
  <c r="U572" i="13"/>
  <c r="AC572" i="13"/>
  <c r="AK572" i="13"/>
  <c r="AS572" i="13"/>
  <c r="BA572" i="13"/>
  <c r="BI572" i="13"/>
  <c r="G573" i="13"/>
  <c r="O573" i="13"/>
  <c r="W573" i="13"/>
  <c r="AE573" i="13"/>
  <c r="AM573" i="13"/>
  <c r="AU573" i="13"/>
  <c r="BC573" i="13"/>
  <c r="BK573" i="13"/>
  <c r="I574" i="13"/>
  <c r="Q574" i="13"/>
  <c r="Y574" i="13"/>
  <c r="AG574" i="13"/>
  <c r="AO574" i="13"/>
  <c r="AW574" i="13"/>
  <c r="BE574" i="13"/>
  <c r="C575" i="13"/>
  <c r="K575" i="13"/>
  <c r="S575" i="13"/>
  <c r="AA575" i="13"/>
  <c r="AI575" i="13"/>
  <c r="AQ575" i="13"/>
  <c r="AY575" i="13"/>
  <c r="BG575" i="13"/>
  <c r="E576" i="13"/>
  <c r="M576" i="13"/>
  <c r="U576" i="13"/>
  <c r="AC576" i="13"/>
  <c r="AK576" i="13"/>
  <c r="AS576" i="13"/>
  <c r="BA576" i="13"/>
  <c r="BI576" i="13"/>
  <c r="G577" i="13"/>
  <c r="O577" i="13"/>
  <c r="W577" i="13"/>
  <c r="AE577" i="13"/>
  <c r="AM577" i="13"/>
  <c r="AU577" i="13"/>
  <c r="BC577" i="13"/>
  <c r="BK577" i="13"/>
  <c r="I578" i="13"/>
  <c r="Q578" i="13"/>
  <c r="Y578" i="13"/>
  <c r="AG578" i="13"/>
  <c r="AO578" i="13"/>
  <c r="AW578" i="13"/>
  <c r="BE578" i="13"/>
  <c r="C579" i="13"/>
  <c r="K579" i="13"/>
  <c r="S579" i="13"/>
  <c r="AA579" i="13"/>
  <c r="AI579" i="13"/>
  <c r="AQ579" i="13"/>
  <c r="AY579" i="13"/>
  <c r="BG579" i="13"/>
  <c r="E580" i="13"/>
  <c r="M580" i="13"/>
  <c r="U580" i="13"/>
  <c r="AC580" i="13"/>
  <c r="AK580" i="13"/>
  <c r="AS580" i="13"/>
  <c r="BA580" i="13"/>
  <c r="BI580" i="13"/>
  <c r="G581" i="13"/>
  <c r="O581" i="13"/>
  <c r="W581" i="13"/>
  <c r="AE581" i="13"/>
  <c r="AM581" i="13"/>
  <c r="AU581" i="13"/>
  <c r="BC581" i="13"/>
  <c r="BK581" i="13"/>
  <c r="I582" i="13"/>
  <c r="Q582" i="13"/>
  <c r="Y582" i="13"/>
  <c r="AG582" i="13"/>
  <c r="AO582" i="13"/>
  <c r="AW582" i="13"/>
  <c r="BE582" i="13"/>
  <c r="C583" i="13"/>
  <c r="K583" i="13"/>
  <c r="S583" i="13"/>
  <c r="AA583" i="13"/>
  <c r="AI583" i="13"/>
  <c r="AQ583" i="13"/>
  <c r="AY583" i="13"/>
  <c r="BG583" i="13"/>
  <c r="E584" i="13"/>
  <c r="M584" i="13"/>
  <c r="U584" i="13"/>
  <c r="AC584" i="13"/>
  <c r="AK584" i="13"/>
  <c r="AS584" i="13"/>
  <c r="BA584" i="13"/>
  <c r="BI584" i="13"/>
  <c r="G585" i="13"/>
  <c r="O585" i="13"/>
  <c r="W585" i="13"/>
  <c r="AE585" i="13"/>
  <c r="AM585" i="13"/>
  <c r="AU585" i="13"/>
  <c r="BC585" i="13"/>
  <c r="BK585" i="13"/>
  <c r="I586" i="13"/>
  <c r="Q586" i="13"/>
  <c r="Y586" i="13"/>
  <c r="AG586" i="13"/>
  <c r="AO586" i="13"/>
  <c r="AW586" i="13"/>
  <c r="BE586" i="13"/>
  <c r="C587" i="13"/>
  <c r="K587" i="13"/>
  <c r="S587" i="13"/>
  <c r="AA587" i="13"/>
  <c r="AI587" i="13"/>
  <c r="AQ587" i="13"/>
  <c r="AY587" i="13"/>
  <c r="BG587" i="13"/>
  <c r="E588" i="13"/>
  <c r="M588" i="13"/>
  <c r="U588" i="13"/>
  <c r="AC588" i="13"/>
  <c r="AK588" i="13"/>
  <c r="AS588" i="13"/>
  <c r="BA588" i="13"/>
  <c r="BI588" i="13"/>
  <c r="G589" i="13"/>
  <c r="O589" i="13"/>
  <c r="W589" i="13"/>
  <c r="AE589" i="13"/>
  <c r="AM589" i="13"/>
  <c r="AU589" i="13"/>
  <c r="BC589" i="13"/>
  <c r="BK589" i="13"/>
  <c r="I590" i="13"/>
  <c r="Q590" i="13"/>
  <c r="Y590" i="13"/>
  <c r="AG590" i="13"/>
  <c r="AO590" i="13"/>
  <c r="AW590" i="13"/>
  <c r="BE590" i="13"/>
  <c r="C591" i="13"/>
  <c r="K591" i="13"/>
  <c r="S591" i="13"/>
  <c r="AA591" i="13"/>
  <c r="AI591" i="13"/>
  <c r="AQ591" i="13"/>
  <c r="AY591" i="13"/>
  <c r="BG591" i="13"/>
  <c r="E592" i="13"/>
  <c r="M592" i="13"/>
  <c r="U592" i="13"/>
  <c r="AC592" i="13"/>
  <c r="AK592" i="13"/>
  <c r="AS592" i="13"/>
  <c r="BA592" i="13"/>
  <c r="BI592" i="13"/>
  <c r="G593" i="13"/>
  <c r="O593" i="13"/>
  <c r="W593" i="13"/>
  <c r="AE593" i="13"/>
  <c r="AM593" i="13"/>
  <c r="AU593" i="13"/>
  <c r="BC593" i="13"/>
  <c r="BK593" i="13"/>
  <c r="I594" i="13"/>
  <c r="Q594" i="13"/>
  <c r="Y594" i="13"/>
  <c r="AG594" i="13"/>
  <c r="AO594" i="13"/>
  <c r="AW594" i="13"/>
  <c r="BE594" i="13"/>
  <c r="C595" i="13"/>
  <c r="K595" i="13"/>
  <c r="S595" i="13"/>
  <c r="AA595" i="13"/>
  <c r="AI595" i="13"/>
  <c r="AQ595" i="13"/>
  <c r="AY595" i="13"/>
  <c r="BG595" i="13"/>
  <c r="E596" i="13"/>
  <c r="M596" i="13"/>
  <c r="U596" i="13"/>
  <c r="AC596" i="13"/>
  <c r="AK596" i="13"/>
  <c r="AS596" i="13"/>
  <c r="BA596" i="13"/>
  <c r="BI596" i="13"/>
  <c r="G597" i="13"/>
  <c r="O597" i="13"/>
  <c r="W597" i="13"/>
  <c r="AE597" i="13"/>
  <c r="AM597" i="13"/>
  <c r="AU597" i="13"/>
  <c r="BC597" i="13"/>
  <c r="BK597" i="13"/>
  <c r="I598" i="13"/>
  <c r="Q598" i="13"/>
  <c r="Y598" i="13"/>
  <c r="B557" i="13"/>
  <c r="K557" i="13"/>
  <c r="T557" i="13"/>
  <c r="AC557" i="13"/>
  <c r="AL557" i="13"/>
  <c r="AV557" i="13"/>
  <c r="BE557" i="13"/>
  <c r="D558" i="13"/>
  <c r="M558" i="13"/>
  <c r="V558" i="13"/>
  <c r="AE558" i="13"/>
  <c r="AN558" i="13"/>
  <c r="AX558" i="13"/>
  <c r="BG558" i="13"/>
  <c r="F559" i="13"/>
  <c r="O559" i="13"/>
  <c r="X559" i="13"/>
  <c r="AG559" i="13"/>
  <c r="AP559" i="13"/>
  <c r="AZ559" i="13"/>
  <c r="BI559" i="13"/>
  <c r="H560" i="13"/>
  <c r="Q560" i="13"/>
  <c r="Z560" i="13"/>
  <c r="AI560" i="13"/>
  <c r="AR560" i="13"/>
  <c r="BB560" i="13"/>
  <c r="BK560" i="13"/>
  <c r="J561" i="13"/>
  <c r="S561" i="13"/>
  <c r="AB561" i="13"/>
  <c r="AK561" i="13"/>
  <c r="AT561" i="13"/>
  <c r="BD561" i="13"/>
  <c r="C562" i="13"/>
  <c r="L562" i="13"/>
  <c r="U562" i="13"/>
  <c r="AD562" i="13"/>
  <c r="AM562" i="13"/>
  <c r="AV562" i="13"/>
  <c r="BF562" i="13"/>
  <c r="E563" i="13"/>
  <c r="N563" i="13"/>
  <c r="W563" i="13"/>
  <c r="AF563" i="13"/>
  <c r="AO563" i="13"/>
  <c r="AX563" i="13"/>
  <c r="BH563" i="13"/>
  <c r="G564" i="13"/>
  <c r="P564" i="13"/>
  <c r="Y564" i="13"/>
  <c r="AH564" i="13"/>
  <c r="AQ564" i="13"/>
  <c r="AZ564" i="13"/>
  <c r="BJ564" i="13"/>
  <c r="I565" i="13"/>
  <c r="R565" i="13"/>
  <c r="AA565" i="13"/>
  <c r="AJ565" i="13"/>
  <c r="AS565" i="13"/>
  <c r="BB565" i="13"/>
  <c r="B566" i="13"/>
  <c r="K566" i="13"/>
  <c r="T566" i="13"/>
  <c r="AC566" i="13"/>
  <c r="AL566" i="13"/>
  <c r="AU566" i="13"/>
  <c r="BD566" i="13"/>
  <c r="D567" i="13"/>
  <c r="M567" i="13"/>
  <c r="V567" i="13"/>
  <c r="AE567" i="13"/>
  <c r="AN567" i="13"/>
  <c r="AW567" i="13"/>
  <c r="BF567" i="13"/>
  <c r="F568" i="13"/>
  <c r="O568" i="13"/>
  <c r="X568" i="13"/>
  <c r="AG568" i="13"/>
  <c r="AP568" i="13"/>
  <c r="AY568" i="13"/>
  <c r="BH568" i="13"/>
  <c r="H569" i="13"/>
  <c r="Q569" i="13"/>
  <c r="Z569" i="13"/>
  <c r="AI569" i="13"/>
  <c r="AR569" i="13"/>
  <c r="BA569" i="13"/>
  <c r="BJ569" i="13"/>
  <c r="J570" i="13"/>
  <c r="S570" i="13"/>
  <c r="AB570" i="13"/>
  <c r="AK570" i="13"/>
  <c r="AT570" i="13"/>
  <c r="BC570" i="13"/>
  <c r="B571" i="13"/>
  <c r="L571" i="13"/>
  <c r="U571" i="13"/>
  <c r="AD571" i="13"/>
  <c r="AM571" i="13"/>
  <c r="AV571" i="13"/>
  <c r="BE571" i="13"/>
  <c r="D572" i="13"/>
  <c r="N572" i="13"/>
  <c r="W572" i="13"/>
  <c r="AF572" i="13"/>
  <c r="AO572" i="13"/>
  <c r="AX572" i="13"/>
  <c r="BG572" i="13"/>
  <c r="F573" i="13"/>
  <c r="P573" i="13"/>
  <c r="Y573" i="13"/>
  <c r="AH573" i="13"/>
  <c r="AQ573" i="13"/>
  <c r="AZ573" i="13"/>
  <c r="BI573" i="13"/>
  <c r="H574" i="13"/>
  <c r="R574" i="13"/>
  <c r="AA574" i="13"/>
  <c r="AJ574" i="13"/>
  <c r="AS574" i="13"/>
  <c r="BB574" i="13"/>
  <c r="BK574" i="13"/>
  <c r="J575" i="13"/>
  <c r="T575" i="13"/>
  <c r="AC575" i="13"/>
  <c r="AL575" i="13"/>
  <c r="AU575" i="13"/>
  <c r="BD575" i="13"/>
  <c r="C576" i="13"/>
  <c r="L576" i="13"/>
  <c r="V576" i="13"/>
  <c r="AE576" i="13"/>
  <c r="AN576" i="13"/>
  <c r="AW576" i="13"/>
  <c r="BF576" i="13"/>
  <c r="E577" i="13"/>
  <c r="N577" i="13"/>
  <c r="X577" i="13"/>
  <c r="AG577" i="13"/>
  <c r="AP577" i="13"/>
  <c r="AY577" i="13"/>
  <c r="BH577" i="13"/>
  <c r="G578" i="13"/>
  <c r="P578" i="13"/>
  <c r="Z578" i="13"/>
  <c r="AI578" i="13"/>
  <c r="AR578" i="13"/>
  <c r="BA578" i="13"/>
  <c r="BJ578" i="13"/>
  <c r="I579" i="13"/>
  <c r="R579" i="13"/>
  <c r="AB579" i="13"/>
  <c r="AK579" i="13"/>
  <c r="AT579" i="13"/>
  <c r="BC579" i="13"/>
  <c r="B580" i="13"/>
  <c r="K580" i="13"/>
  <c r="T580" i="13"/>
  <c r="AD580" i="13"/>
  <c r="AM580" i="13"/>
  <c r="AV580" i="13"/>
  <c r="BE580" i="13"/>
  <c r="D581" i="13"/>
  <c r="M581" i="13"/>
  <c r="V581" i="13"/>
  <c r="AF581" i="13"/>
  <c r="AO581" i="13"/>
  <c r="AX581" i="13"/>
  <c r="BG581" i="13"/>
  <c r="F582" i="13"/>
  <c r="O582" i="13"/>
  <c r="X582" i="13"/>
  <c r="AH582" i="13"/>
  <c r="AQ582" i="13"/>
  <c r="AZ582" i="13"/>
  <c r="BI582" i="13"/>
  <c r="H583" i="13"/>
  <c r="Q583" i="13"/>
  <c r="Z583" i="13"/>
  <c r="AJ583" i="13"/>
  <c r="AS583" i="13"/>
  <c r="BB583" i="13"/>
  <c r="BK583" i="13"/>
  <c r="J584" i="13"/>
  <c r="S584" i="13"/>
  <c r="AB584" i="13"/>
  <c r="AL584" i="13"/>
  <c r="AU584" i="13"/>
  <c r="BD584" i="13"/>
  <c r="C585" i="13"/>
  <c r="L585" i="13"/>
  <c r="U585" i="13"/>
  <c r="AD585" i="13"/>
  <c r="AN585" i="13"/>
  <c r="AW585" i="13"/>
  <c r="BF585" i="13"/>
  <c r="E586" i="13"/>
  <c r="N586" i="13"/>
  <c r="W586" i="13"/>
  <c r="AF586" i="13"/>
  <c r="AP586" i="13"/>
  <c r="AY586" i="13"/>
  <c r="BH586" i="13"/>
  <c r="G587" i="13"/>
  <c r="P587" i="13"/>
  <c r="Y587" i="13"/>
  <c r="AH587" i="13"/>
  <c r="AR587" i="13"/>
  <c r="BA587" i="13"/>
  <c r="BJ587" i="13"/>
  <c r="I588" i="13"/>
  <c r="R588" i="13"/>
  <c r="AA588" i="13"/>
  <c r="AJ588" i="13"/>
  <c r="AT588" i="13"/>
  <c r="BC588" i="13"/>
  <c r="B589" i="13"/>
  <c r="K589" i="13"/>
  <c r="T589" i="13"/>
  <c r="AC589" i="13"/>
  <c r="AL589" i="13"/>
  <c r="AV589" i="13"/>
  <c r="BE589" i="13"/>
  <c r="D590" i="13"/>
  <c r="M590" i="13"/>
  <c r="V590" i="13"/>
  <c r="AE590" i="13"/>
  <c r="AN590" i="13"/>
  <c r="AX590" i="13"/>
  <c r="BG590" i="13"/>
  <c r="F591" i="13"/>
  <c r="O591" i="13"/>
  <c r="X591" i="13"/>
  <c r="AG591" i="13"/>
  <c r="AP591" i="13"/>
  <c r="AZ591" i="13"/>
  <c r="BI591" i="13"/>
  <c r="H592" i="13"/>
  <c r="Q592" i="13"/>
  <c r="Z592" i="13"/>
  <c r="AI592" i="13"/>
  <c r="AR592" i="13"/>
  <c r="BB592" i="13"/>
  <c r="BK592" i="13"/>
  <c r="J593" i="13"/>
  <c r="S593" i="13"/>
  <c r="AB593" i="13"/>
  <c r="AK593" i="13"/>
  <c r="AT593" i="13"/>
  <c r="BD593" i="13"/>
  <c r="C594" i="13"/>
  <c r="L594" i="13"/>
  <c r="U594" i="13"/>
  <c r="AD594" i="13"/>
  <c r="AM594" i="13"/>
  <c r="AV594" i="13"/>
  <c r="BF594" i="13"/>
  <c r="E595" i="13"/>
  <c r="N595" i="13"/>
  <c r="W595" i="13"/>
  <c r="AF595" i="13"/>
  <c r="AO595" i="13"/>
  <c r="AX595" i="13"/>
  <c r="BH595" i="13"/>
  <c r="G596" i="13"/>
  <c r="P596" i="13"/>
  <c r="Y596" i="13"/>
  <c r="AH596" i="13"/>
  <c r="AQ596" i="13"/>
  <c r="AZ596" i="13"/>
  <c r="BJ596" i="13"/>
  <c r="I597" i="13"/>
  <c r="R597" i="13"/>
  <c r="AA597" i="13"/>
  <c r="AJ597" i="13"/>
  <c r="AS597" i="13"/>
  <c r="BB597" i="13"/>
  <c r="B598" i="13"/>
  <c r="K598" i="13"/>
  <c r="T598" i="13"/>
  <c r="AC598" i="13"/>
  <c r="AK598" i="13"/>
  <c r="AS598" i="13"/>
  <c r="BA598" i="13"/>
  <c r="BI598" i="13"/>
  <c r="G599" i="13"/>
  <c r="O599" i="13"/>
  <c r="W599" i="13"/>
  <c r="AE599" i="13"/>
  <c r="AM599" i="13"/>
  <c r="AU599" i="13"/>
  <c r="BC599" i="13"/>
  <c r="BK599" i="13"/>
  <c r="I600" i="13"/>
  <c r="Q600" i="13"/>
  <c r="Y600" i="13"/>
  <c r="AG600" i="13"/>
  <c r="AO600" i="13"/>
  <c r="AW600" i="13"/>
  <c r="BE600" i="13"/>
  <c r="C601" i="13"/>
  <c r="K601" i="13"/>
  <c r="S601" i="13"/>
  <c r="AA601" i="13"/>
  <c r="AI601" i="13"/>
  <c r="AQ601" i="13"/>
  <c r="AY601" i="13"/>
  <c r="BG601" i="13"/>
  <c r="E602" i="13"/>
  <c r="M602" i="13"/>
  <c r="U602" i="13"/>
  <c r="AC602" i="13"/>
  <c r="AK602" i="13"/>
  <c r="AS602" i="13"/>
  <c r="BA602" i="13"/>
  <c r="BI602" i="13"/>
  <c r="G603" i="13"/>
  <c r="O603" i="13"/>
  <c r="W603" i="13"/>
  <c r="AE603" i="13"/>
  <c r="AM603" i="13"/>
  <c r="AU603" i="13"/>
  <c r="BC603" i="13"/>
  <c r="BK603" i="13"/>
  <c r="I604" i="13"/>
  <c r="Q604" i="13"/>
  <c r="Y604" i="13"/>
  <c r="AG604" i="13"/>
  <c r="AO604" i="13"/>
  <c r="AW604" i="13"/>
  <c r="BE604" i="13"/>
  <c r="C605" i="13"/>
  <c r="K605" i="13"/>
  <c r="S605" i="13"/>
  <c r="AA605" i="13"/>
  <c r="AI605" i="13"/>
  <c r="AQ605" i="13"/>
  <c r="AY605" i="13"/>
  <c r="BG605" i="13"/>
  <c r="E606" i="13"/>
  <c r="M606" i="13"/>
  <c r="U606" i="13"/>
  <c r="AC606" i="13"/>
  <c r="AK606" i="13"/>
  <c r="AS606" i="13"/>
  <c r="BA606" i="13"/>
  <c r="BI606" i="13"/>
  <c r="G607" i="13"/>
  <c r="O607" i="13"/>
  <c r="W607" i="13"/>
  <c r="AE607" i="13"/>
  <c r="AM607" i="13"/>
  <c r="AU607" i="13"/>
  <c r="BC607" i="13"/>
  <c r="BK607" i="13"/>
  <c r="I608" i="13"/>
  <c r="Q608" i="13"/>
  <c r="Y608" i="13"/>
  <c r="AG608" i="13"/>
  <c r="AO608" i="13"/>
  <c r="AW608" i="13"/>
  <c r="BE608" i="13"/>
  <c r="C609" i="13"/>
  <c r="K609" i="13"/>
  <c r="S609" i="13"/>
  <c r="AA609" i="13"/>
  <c r="AI609" i="13"/>
  <c r="AQ609" i="13"/>
  <c r="AY609" i="13"/>
  <c r="BG609" i="13"/>
  <c r="E610" i="13"/>
  <c r="M610" i="13"/>
  <c r="U610" i="13"/>
  <c r="AC610" i="13"/>
  <c r="AK610" i="13"/>
  <c r="AS610" i="13"/>
  <c r="BA610" i="13"/>
  <c r="BI610" i="13"/>
  <c r="G611" i="13"/>
  <c r="O611" i="13"/>
  <c r="W611" i="13"/>
  <c r="AE611" i="13"/>
  <c r="AM611" i="13"/>
  <c r="AU611" i="13"/>
  <c r="BC611" i="13"/>
  <c r="BK611" i="13"/>
  <c r="I612" i="13"/>
  <c r="Q612" i="13"/>
  <c r="Y612" i="13"/>
  <c r="AG612" i="13"/>
  <c r="AO612" i="13"/>
  <c r="AW612" i="13"/>
  <c r="BE612" i="13"/>
  <c r="C613" i="13"/>
  <c r="K613" i="13"/>
  <c r="S613" i="13"/>
  <c r="AA613" i="13"/>
  <c r="AI613" i="13"/>
  <c r="AQ613" i="13"/>
  <c r="AY613" i="13"/>
  <c r="BG613" i="13"/>
  <c r="E614" i="13"/>
  <c r="M614" i="13"/>
  <c r="U614" i="13"/>
  <c r="AC614" i="13"/>
  <c r="AK614" i="13"/>
  <c r="AS614" i="13"/>
  <c r="BA614" i="13"/>
  <c r="BI614" i="13"/>
  <c r="G615" i="13"/>
  <c r="O615" i="13"/>
  <c r="W615" i="13"/>
  <c r="AE615" i="13"/>
  <c r="AM615" i="13"/>
  <c r="AU615" i="13"/>
  <c r="BC615" i="13"/>
  <c r="BK615" i="13"/>
  <c r="I616" i="13"/>
  <c r="Q616" i="13"/>
  <c r="Y616" i="13"/>
  <c r="AG616" i="13"/>
  <c r="AO616" i="13"/>
  <c r="AW616" i="13"/>
  <c r="BE616" i="13"/>
  <c r="C617" i="13"/>
  <c r="K617" i="13"/>
  <c r="S617" i="13"/>
  <c r="AA617" i="13"/>
  <c r="AI617" i="13"/>
  <c r="AQ617" i="13"/>
  <c r="AY617" i="13"/>
  <c r="BG617" i="13"/>
  <c r="E618" i="13"/>
  <c r="M618" i="13"/>
  <c r="U618" i="13"/>
  <c r="AC618" i="13"/>
  <c r="AK618" i="13"/>
  <c r="AS618" i="13"/>
  <c r="BA618" i="13"/>
  <c r="BI618" i="13"/>
  <c r="C557" i="13"/>
  <c r="L557" i="13"/>
  <c r="U557" i="13"/>
  <c r="AD557" i="13"/>
  <c r="AN557" i="13"/>
  <c r="AW557" i="13"/>
  <c r="BF557" i="13"/>
  <c r="E558" i="13"/>
  <c r="N558" i="13"/>
  <c r="W558" i="13"/>
  <c r="AF558" i="13"/>
  <c r="AP558" i="13"/>
  <c r="AY558" i="13"/>
  <c r="BH558" i="13"/>
  <c r="G559" i="13"/>
  <c r="P559" i="13"/>
  <c r="Y559" i="13"/>
  <c r="AH559" i="13"/>
  <c r="AR559" i="13"/>
  <c r="BA559" i="13"/>
  <c r="BJ559" i="13"/>
  <c r="I560" i="13"/>
  <c r="R560" i="13"/>
  <c r="AA560" i="13"/>
  <c r="AJ560" i="13"/>
  <c r="AT560" i="13"/>
  <c r="BC560" i="13"/>
  <c r="B561" i="13"/>
  <c r="K561" i="13"/>
  <c r="T561" i="13"/>
  <c r="AC561" i="13"/>
  <c r="AL561" i="13"/>
  <c r="AV561" i="13"/>
  <c r="BE561" i="13"/>
  <c r="D562" i="13"/>
  <c r="M562" i="13"/>
  <c r="V562" i="13"/>
  <c r="AE562" i="13"/>
  <c r="AN562" i="13"/>
  <c r="AX562" i="13"/>
  <c r="BG562" i="13"/>
  <c r="F563" i="13"/>
  <c r="O563" i="13"/>
  <c r="X563" i="13"/>
  <c r="AG563" i="13"/>
  <c r="AP563" i="13"/>
  <c r="AZ563" i="13"/>
  <c r="BI563" i="13"/>
  <c r="H564" i="13"/>
  <c r="Q564" i="13"/>
  <c r="Z564" i="13"/>
  <c r="AI564" i="13"/>
  <c r="AR564" i="13"/>
  <c r="BB564" i="13"/>
  <c r="BK564" i="13"/>
  <c r="J565" i="13"/>
  <c r="S565" i="13"/>
  <c r="AB565" i="13"/>
  <c r="AK565" i="13"/>
  <c r="AT565" i="13"/>
  <c r="BD565" i="13"/>
  <c r="C566" i="13"/>
  <c r="L566" i="13"/>
  <c r="U566" i="13"/>
  <c r="AD566" i="13"/>
  <c r="AM566" i="13"/>
  <c r="AV566" i="13"/>
  <c r="BF566" i="13"/>
  <c r="E567" i="13"/>
  <c r="N567" i="13"/>
  <c r="W567" i="13"/>
  <c r="AF567" i="13"/>
  <c r="AO567" i="13"/>
  <c r="AX567" i="13"/>
  <c r="BH567" i="13"/>
  <c r="G568" i="13"/>
  <c r="P568" i="13"/>
  <c r="Y568" i="13"/>
  <c r="AH568" i="13"/>
  <c r="AQ568" i="13"/>
  <c r="AZ568" i="13"/>
  <c r="BJ568" i="13"/>
  <c r="I569" i="13"/>
  <c r="R569" i="13"/>
  <c r="AA569" i="13"/>
  <c r="AJ569" i="13"/>
  <c r="AS569" i="13"/>
  <c r="BB569" i="13"/>
  <c r="B570" i="13"/>
  <c r="K570" i="13"/>
  <c r="T570" i="13"/>
  <c r="AC570" i="13"/>
  <c r="AL570" i="13"/>
  <c r="AU570" i="13"/>
  <c r="BD570" i="13"/>
  <c r="D571" i="13"/>
  <c r="M571" i="13"/>
  <c r="V571" i="13"/>
  <c r="AE571" i="13"/>
  <c r="AN571" i="13"/>
  <c r="AW571" i="13"/>
  <c r="BF571" i="13"/>
  <c r="F572" i="13"/>
  <c r="O572" i="13"/>
  <c r="X572" i="13"/>
  <c r="AG572" i="13"/>
  <c r="AP572" i="13"/>
  <c r="AY572" i="13"/>
  <c r="BH572" i="13"/>
  <c r="H573" i="13"/>
  <c r="Q573" i="13"/>
  <c r="Z573" i="13"/>
  <c r="AI573" i="13"/>
  <c r="AR573" i="13"/>
  <c r="BA573" i="13"/>
  <c r="BJ573" i="13"/>
  <c r="J574" i="13"/>
  <c r="S574" i="13"/>
  <c r="AB574" i="13"/>
  <c r="AK574" i="13"/>
  <c r="AT574" i="13"/>
  <c r="BC574" i="13"/>
  <c r="B575" i="13"/>
  <c r="L575" i="13"/>
  <c r="U575" i="13"/>
  <c r="AD575" i="13"/>
  <c r="AM575" i="13"/>
  <c r="AV575" i="13"/>
  <c r="BE575" i="13"/>
  <c r="D576" i="13"/>
  <c r="N576" i="13"/>
  <c r="W576" i="13"/>
  <c r="AF576" i="13"/>
  <c r="AO576" i="13"/>
  <c r="AX576" i="13"/>
  <c r="BG576" i="13"/>
  <c r="F577" i="13"/>
  <c r="P577" i="13"/>
  <c r="Y577" i="13"/>
  <c r="AH577" i="13"/>
  <c r="AQ577" i="13"/>
  <c r="AZ577" i="13"/>
  <c r="BI577" i="13"/>
  <c r="H578" i="13"/>
  <c r="R578" i="13"/>
  <c r="AA578" i="13"/>
  <c r="AJ578" i="13"/>
  <c r="AS578" i="13"/>
  <c r="BB578" i="13"/>
  <c r="BK578" i="13"/>
  <c r="J579" i="13"/>
  <c r="T579" i="13"/>
  <c r="AC579" i="13"/>
  <c r="AL579" i="13"/>
  <c r="AU579" i="13"/>
  <c r="BD579" i="13"/>
  <c r="C580" i="13"/>
  <c r="L580" i="13"/>
  <c r="V580" i="13"/>
  <c r="AE580" i="13"/>
  <c r="AN580" i="13"/>
  <c r="AW580" i="13"/>
  <c r="BF580" i="13"/>
  <c r="E581" i="13"/>
  <c r="N581" i="13"/>
  <c r="X581" i="13"/>
  <c r="AG581" i="13"/>
  <c r="AP581" i="13"/>
  <c r="AY581" i="13"/>
  <c r="BH581" i="13"/>
  <c r="G582" i="13"/>
  <c r="P582" i="13"/>
  <c r="Z582" i="13"/>
  <c r="AI582" i="13"/>
  <c r="AR582" i="13"/>
  <c r="BA582" i="13"/>
  <c r="BJ582" i="13"/>
  <c r="I583" i="13"/>
  <c r="R583" i="13"/>
  <c r="AB583" i="13"/>
  <c r="AK583" i="13"/>
  <c r="AT583" i="13"/>
  <c r="BC583" i="13"/>
  <c r="B584" i="13"/>
  <c r="K584" i="13"/>
  <c r="T584" i="13"/>
  <c r="AD584" i="13"/>
  <c r="AM584" i="13"/>
  <c r="AV584" i="13"/>
  <c r="BE584" i="13"/>
  <c r="D585" i="13"/>
  <c r="M585" i="13"/>
  <c r="V585" i="13"/>
  <c r="AF585" i="13"/>
  <c r="AO585" i="13"/>
  <c r="AX585" i="13"/>
  <c r="BG585" i="13"/>
  <c r="F586" i="13"/>
  <c r="O586" i="13"/>
  <c r="X586" i="13"/>
  <c r="AH586" i="13"/>
  <c r="AQ586" i="13"/>
  <c r="AZ586" i="13"/>
  <c r="BI586" i="13"/>
  <c r="H587" i="13"/>
  <c r="Q587" i="13"/>
  <c r="Z587" i="13"/>
  <c r="AJ587" i="13"/>
  <c r="AS587" i="13"/>
  <c r="BB587" i="13"/>
  <c r="BK587" i="13"/>
  <c r="J588" i="13"/>
  <c r="S588" i="13"/>
  <c r="AB588" i="13"/>
  <c r="AL588" i="13"/>
  <c r="AU588" i="13"/>
  <c r="BD588" i="13"/>
  <c r="C589" i="13"/>
  <c r="L589" i="13"/>
  <c r="U589" i="13"/>
  <c r="AD589" i="13"/>
  <c r="AN589" i="13"/>
  <c r="AW589" i="13"/>
  <c r="BF589" i="13"/>
  <c r="E590" i="13"/>
  <c r="N590" i="13"/>
  <c r="W590" i="13"/>
  <c r="AF590" i="13"/>
  <c r="AP590" i="13"/>
  <c r="AY590" i="13"/>
  <c r="BH590" i="13"/>
  <c r="G591" i="13"/>
  <c r="P591" i="13"/>
  <c r="Y591" i="13"/>
  <c r="AH591" i="13"/>
  <c r="AR591" i="13"/>
  <c r="BA591" i="13"/>
  <c r="BJ591" i="13"/>
  <c r="I592" i="13"/>
  <c r="R592" i="13"/>
  <c r="AA592" i="13"/>
  <c r="AJ592" i="13"/>
  <c r="AT592" i="13"/>
  <c r="BC592" i="13"/>
  <c r="B593" i="13"/>
  <c r="K593" i="13"/>
  <c r="T593" i="13"/>
  <c r="AC593" i="13"/>
  <c r="AL593" i="13"/>
  <c r="AV593" i="13"/>
  <c r="BE593" i="13"/>
  <c r="D594" i="13"/>
  <c r="M594" i="13"/>
  <c r="V594" i="13"/>
  <c r="AE594" i="13"/>
  <c r="AN594" i="13"/>
  <c r="AX594" i="13"/>
  <c r="BG594" i="13"/>
  <c r="F595" i="13"/>
  <c r="O595" i="13"/>
  <c r="X595" i="13"/>
  <c r="AG595" i="13"/>
  <c r="AP595" i="13"/>
  <c r="AZ595" i="13"/>
  <c r="BI595" i="13"/>
  <c r="H596" i="13"/>
  <c r="Q596" i="13"/>
  <c r="Z596" i="13"/>
  <c r="AI596" i="13"/>
  <c r="AR596" i="13"/>
  <c r="BB596" i="13"/>
  <c r="BK596" i="13"/>
  <c r="J597" i="13"/>
  <c r="S597" i="13"/>
  <c r="AB597" i="13"/>
  <c r="AK597" i="13"/>
  <c r="AT597" i="13"/>
  <c r="BD597" i="13"/>
  <c r="C598" i="13"/>
  <c r="L598" i="13"/>
  <c r="U598" i="13"/>
  <c r="AD598" i="13"/>
  <c r="AL598" i="13"/>
  <c r="AT598" i="13"/>
  <c r="BB598" i="13"/>
  <c r="BJ598" i="13"/>
  <c r="H599" i="13"/>
  <c r="P599" i="13"/>
  <c r="X599" i="13"/>
  <c r="AF599" i="13"/>
  <c r="AN599" i="13"/>
  <c r="AV599" i="13"/>
  <c r="BD599" i="13"/>
  <c r="B600" i="13"/>
  <c r="J600" i="13"/>
  <c r="R600" i="13"/>
  <c r="Z600" i="13"/>
  <c r="AH600" i="13"/>
  <c r="AP600" i="13"/>
  <c r="AX600" i="13"/>
  <c r="BF600" i="13"/>
  <c r="D601" i="13"/>
  <c r="L601" i="13"/>
  <c r="T601" i="13"/>
  <c r="AB601" i="13"/>
  <c r="AJ601" i="13"/>
  <c r="AR601" i="13"/>
  <c r="AZ601" i="13"/>
  <c r="BH601" i="13"/>
  <c r="F602" i="13"/>
  <c r="N602" i="13"/>
  <c r="V602" i="13"/>
  <c r="AD602" i="13"/>
  <c r="AL602" i="13"/>
  <c r="AT602" i="13"/>
  <c r="BB602" i="13"/>
  <c r="BJ602" i="13"/>
  <c r="H603" i="13"/>
  <c r="P603" i="13"/>
  <c r="X603" i="13"/>
  <c r="AF603" i="13"/>
  <c r="AN603" i="13"/>
  <c r="AV603" i="13"/>
  <c r="BD603" i="13"/>
  <c r="B604" i="13"/>
  <c r="J604" i="13"/>
  <c r="R604" i="13"/>
  <c r="Z604" i="13"/>
  <c r="AH604" i="13"/>
  <c r="AP604" i="13"/>
  <c r="AX604" i="13"/>
  <c r="BF604" i="13"/>
  <c r="D605" i="13"/>
  <c r="L605" i="13"/>
  <c r="T605" i="13"/>
  <c r="AB605" i="13"/>
  <c r="AJ605" i="13"/>
  <c r="AR605" i="13"/>
  <c r="AZ605" i="13"/>
  <c r="BH605" i="13"/>
  <c r="F606" i="13"/>
  <c r="N606" i="13"/>
  <c r="V606" i="13"/>
  <c r="AD606" i="13"/>
  <c r="AL606" i="13"/>
  <c r="AT606" i="13"/>
  <c r="BB606" i="13"/>
  <c r="BJ606" i="13"/>
  <c r="H607" i="13"/>
  <c r="P607" i="13"/>
  <c r="X607" i="13"/>
  <c r="AF607" i="13"/>
  <c r="AN607" i="13"/>
  <c r="AV607" i="13"/>
  <c r="BD607" i="13"/>
  <c r="B608" i="13"/>
  <c r="J608" i="13"/>
  <c r="R608" i="13"/>
  <c r="Z608" i="13"/>
  <c r="AH608" i="13"/>
  <c r="AP608" i="13"/>
  <c r="AX608" i="13"/>
  <c r="BF608" i="13"/>
  <c r="D609" i="13"/>
  <c r="L609" i="13"/>
  <c r="T609" i="13"/>
  <c r="AB609" i="13"/>
  <c r="AJ609" i="13"/>
  <c r="AR609" i="13"/>
  <c r="AZ609" i="13"/>
  <c r="BH609" i="13"/>
  <c r="F610" i="13"/>
  <c r="N610" i="13"/>
  <c r="V610" i="13"/>
  <c r="AD610" i="13"/>
  <c r="AL610" i="13"/>
  <c r="AT610" i="13"/>
  <c r="BB610" i="13"/>
  <c r="BJ610" i="13"/>
  <c r="H611" i="13"/>
  <c r="P611" i="13"/>
  <c r="X611" i="13"/>
  <c r="AF611" i="13"/>
  <c r="AN611" i="13"/>
  <c r="AV611" i="13"/>
  <c r="BD611" i="13"/>
  <c r="B612" i="13"/>
  <c r="J612" i="13"/>
  <c r="R612" i="13"/>
  <c r="Z612" i="13"/>
  <c r="AH612" i="13"/>
  <c r="AP612" i="13"/>
  <c r="AX612" i="13"/>
  <c r="BF612" i="13"/>
  <c r="D613" i="13"/>
  <c r="L613" i="13"/>
  <c r="T613" i="13"/>
  <c r="AB613" i="13"/>
  <c r="AJ613" i="13"/>
  <c r="AR613" i="13"/>
  <c r="AZ613" i="13"/>
  <c r="BH613" i="13"/>
  <c r="F614" i="13"/>
  <c r="N614" i="13"/>
  <c r="V614" i="13"/>
  <c r="AD614" i="13"/>
  <c r="AL614" i="13"/>
  <c r="AT614" i="13"/>
  <c r="BB614" i="13"/>
  <c r="BJ614" i="13"/>
  <c r="H615" i="13"/>
  <c r="P615" i="13"/>
  <c r="X615" i="13"/>
  <c r="AF615" i="13"/>
  <c r="AN615" i="13"/>
  <c r="AV615" i="13"/>
  <c r="BD615" i="13"/>
  <c r="B616" i="13"/>
  <c r="J616" i="13"/>
  <c r="R616" i="13"/>
  <c r="Z616" i="13"/>
  <c r="AH616" i="13"/>
  <c r="AP616" i="13"/>
  <c r="AX616" i="13"/>
  <c r="BF616" i="13"/>
  <c r="D617" i="13"/>
  <c r="L617" i="13"/>
  <c r="T617" i="13"/>
  <c r="AB617" i="13"/>
  <c r="AJ617" i="13"/>
  <c r="AR617" i="13"/>
  <c r="AZ617" i="13"/>
  <c r="BH617" i="13"/>
  <c r="F618" i="13"/>
  <c r="N618" i="13"/>
  <c r="V618" i="13"/>
  <c r="AD618" i="13"/>
  <c r="AL618" i="13"/>
  <c r="AT618" i="13"/>
  <c r="BB618" i="13"/>
  <c r="BJ618" i="13"/>
  <c r="D557" i="13"/>
  <c r="M557" i="13"/>
  <c r="V557" i="13"/>
  <c r="AF557" i="13"/>
  <c r="AO557" i="13"/>
  <c r="AX557" i="13"/>
  <c r="BG557" i="13"/>
  <c r="F558" i="13"/>
  <c r="O558" i="13"/>
  <c r="X558" i="13"/>
  <c r="AH558" i="13"/>
  <c r="AQ558" i="13"/>
  <c r="AZ558" i="13"/>
  <c r="BI558" i="13"/>
  <c r="H559" i="13"/>
  <c r="Q559" i="13"/>
  <c r="Z559" i="13"/>
  <c r="AJ559" i="13"/>
  <c r="AS559" i="13"/>
  <c r="BB559" i="13"/>
  <c r="BK559" i="13"/>
  <c r="J560" i="13"/>
  <c r="S560" i="13"/>
  <c r="AB560" i="13"/>
  <c r="AL560" i="13"/>
  <c r="AU560" i="13"/>
  <c r="BD560" i="13"/>
  <c r="C561" i="13"/>
  <c r="L561" i="13"/>
  <c r="U561" i="13"/>
  <c r="AD561" i="13"/>
  <c r="AN561" i="13"/>
  <c r="AW561" i="13"/>
  <c r="BF561" i="13"/>
  <c r="E562" i="13"/>
  <c r="N562" i="13"/>
  <c r="W562" i="13"/>
  <c r="AF562" i="13"/>
  <c r="AP562" i="13"/>
  <c r="AY562" i="13"/>
  <c r="BH562" i="13"/>
  <c r="G563" i="13"/>
  <c r="P563" i="13"/>
  <c r="Y563" i="13"/>
  <c r="AH563" i="13"/>
  <c r="AR563" i="13"/>
  <c r="BA563" i="13"/>
  <c r="BJ563" i="13"/>
  <c r="I564" i="13"/>
  <c r="R564" i="13"/>
  <c r="AA564" i="13"/>
  <c r="AJ564" i="13"/>
  <c r="AT564" i="13"/>
  <c r="BC564" i="13"/>
  <c r="B565" i="13"/>
  <c r="K565" i="13"/>
  <c r="T565" i="13"/>
  <c r="AC565" i="13"/>
  <c r="AL565" i="13"/>
  <c r="AV565" i="13"/>
  <c r="BE565" i="13"/>
  <c r="D566" i="13"/>
  <c r="M566" i="13"/>
  <c r="V566" i="13"/>
  <c r="AE566" i="13"/>
  <c r="AN566" i="13"/>
  <c r="AX566" i="13"/>
  <c r="BG566" i="13"/>
  <c r="F567" i="13"/>
  <c r="O567" i="13"/>
  <c r="X567" i="13"/>
  <c r="AG567" i="13"/>
  <c r="AP567" i="13"/>
  <c r="AZ567" i="13"/>
  <c r="BI567" i="13"/>
  <c r="H568" i="13"/>
  <c r="Q568" i="13"/>
  <c r="Z568" i="13"/>
  <c r="AI568" i="13"/>
  <c r="AR568" i="13"/>
  <c r="BB568" i="13"/>
  <c r="BK568" i="13"/>
  <c r="J569" i="13"/>
  <c r="S569" i="13"/>
  <c r="AB569" i="13"/>
  <c r="AK569" i="13"/>
  <c r="AT569" i="13"/>
  <c r="BD569" i="13"/>
  <c r="C570" i="13"/>
  <c r="L570" i="13"/>
  <c r="U570" i="13"/>
  <c r="AD570" i="13"/>
  <c r="AM570" i="13"/>
  <c r="AV570" i="13"/>
  <c r="BF570" i="13"/>
  <c r="E571" i="13"/>
  <c r="N571" i="13"/>
  <c r="W571" i="13"/>
  <c r="AF571" i="13"/>
  <c r="AO571" i="13"/>
  <c r="AX571" i="13"/>
  <c r="BH571" i="13"/>
  <c r="G572" i="13"/>
  <c r="P572" i="13"/>
  <c r="Y572" i="13"/>
  <c r="AH572" i="13"/>
  <c r="AQ572" i="13"/>
  <c r="AZ572" i="13"/>
  <c r="BJ572" i="13"/>
  <c r="I573" i="13"/>
  <c r="R573" i="13"/>
  <c r="AA573" i="13"/>
  <c r="AJ573" i="13"/>
  <c r="AS573" i="13"/>
  <c r="BB573" i="13"/>
  <c r="B574" i="13"/>
  <c r="K574" i="13"/>
  <c r="T574" i="13"/>
  <c r="AC574" i="13"/>
  <c r="AL574" i="13"/>
  <c r="AU574" i="13"/>
  <c r="BD574" i="13"/>
  <c r="D575" i="13"/>
  <c r="M575" i="13"/>
  <c r="V575" i="13"/>
  <c r="AE575" i="13"/>
  <c r="AN575" i="13"/>
  <c r="AW575" i="13"/>
  <c r="BF575" i="13"/>
  <c r="F576" i="13"/>
  <c r="O576" i="13"/>
  <c r="X576" i="13"/>
  <c r="AG576" i="13"/>
  <c r="AP576" i="13"/>
  <c r="AY576" i="13"/>
  <c r="BH576" i="13"/>
  <c r="H577" i="13"/>
  <c r="Q577" i="13"/>
  <c r="Z577" i="13"/>
  <c r="AI577" i="13"/>
  <c r="AR577" i="13"/>
  <c r="BA577" i="13"/>
  <c r="BJ577" i="13"/>
  <c r="J578" i="13"/>
  <c r="S578" i="13"/>
  <c r="AB578" i="13"/>
  <c r="AK578" i="13"/>
  <c r="AT578" i="13"/>
  <c r="BC578" i="13"/>
  <c r="B579" i="13"/>
  <c r="L579" i="13"/>
  <c r="U579" i="13"/>
  <c r="AD579" i="13"/>
  <c r="AM579" i="13"/>
  <c r="AV579" i="13"/>
  <c r="BE579" i="13"/>
  <c r="D580" i="13"/>
  <c r="N580" i="13"/>
  <c r="W580" i="13"/>
  <c r="AF580" i="13"/>
  <c r="AO580" i="13"/>
  <c r="AX580" i="13"/>
  <c r="BG580" i="13"/>
  <c r="F581" i="13"/>
  <c r="P581" i="13"/>
  <c r="Y581" i="13"/>
  <c r="AH581" i="13"/>
  <c r="AQ581" i="13"/>
  <c r="AZ581" i="13"/>
  <c r="BI581" i="13"/>
  <c r="H582" i="13"/>
  <c r="R582" i="13"/>
  <c r="AA582" i="13"/>
  <c r="AJ582" i="13"/>
  <c r="AS582" i="13"/>
  <c r="BB582" i="13"/>
  <c r="BK582" i="13"/>
  <c r="J583" i="13"/>
  <c r="T583" i="13"/>
  <c r="AC583" i="13"/>
  <c r="AL583" i="13"/>
  <c r="AU583" i="13"/>
  <c r="BD583" i="13"/>
  <c r="C584" i="13"/>
  <c r="L584" i="13"/>
  <c r="V584" i="13"/>
  <c r="AE584" i="13"/>
  <c r="AN584" i="13"/>
  <c r="AW584" i="13"/>
  <c r="BF584" i="13"/>
  <c r="E585" i="13"/>
  <c r="N585" i="13"/>
  <c r="X585" i="13"/>
  <c r="AG585" i="13"/>
  <c r="AP585" i="13"/>
  <c r="AY585" i="13"/>
  <c r="BH585" i="13"/>
  <c r="G586" i="13"/>
  <c r="P586" i="13"/>
  <c r="Z586" i="13"/>
  <c r="AI586" i="13"/>
  <c r="AR586" i="13"/>
  <c r="BA586" i="13"/>
  <c r="BJ586" i="13"/>
  <c r="I587" i="13"/>
  <c r="R587" i="13"/>
  <c r="AB587" i="13"/>
  <c r="AK587" i="13"/>
  <c r="AT587" i="13"/>
  <c r="BC587" i="13"/>
  <c r="B588" i="13"/>
  <c r="K588" i="13"/>
  <c r="T588" i="13"/>
  <c r="AD588" i="13"/>
  <c r="AM588" i="13"/>
  <c r="AV588" i="13"/>
  <c r="BE588" i="13"/>
  <c r="D589" i="13"/>
  <c r="M589" i="13"/>
  <c r="V589" i="13"/>
  <c r="AF589" i="13"/>
  <c r="AO589" i="13"/>
  <c r="AX589" i="13"/>
  <c r="BG589" i="13"/>
  <c r="F590" i="13"/>
  <c r="O590" i="13"/>
  <c r="X590" i="13"/>
  <c r="AH590" i="13"/>
  <c r="AQ590" i="13"/>
  <c r="AZ590" i="13"/>
  <c r="BI590" i="13"/>
  <c r="H591" i="13"/>
  <c r="Q591" i="13"/>
  <c r="Z591" i="13"/>
  <c r="AJ591" i="13"/>
  <c r="AS591" i="13"/>
  <c r="BB591" i="13"/>
  <c r="BK591" i="13"/>
  <c r="J592" i="13"/>
  <c r="S592" i="13"/>
  <c r="AB592" i="13"/>
  <c r="AL592" i="13"/>
  <c r="AU592" i="13"/>
  <c r="BD592" i="13"/>
  <c r="C593" i="13"/>
  <c r="L593" i="13"/>
  <c r="U593" i="13"/>
  <c r="AD593" i="13"/>
  <c r="AN593" i="13"/>
  <c r="AW593" i="13"/>
  <c r="BF593" i="13"/>
  <c r="E594" i="13"/>
  <c r="N594" i="13"/>
  <c r="W594" i="13"/>
  <c r="AF594" i="13"/>
  <c r="AP594" i="13"/>
  <c r="AY594" i="13"/>
  <c r="BH594" i="13"/>
  <c r="G595" i="13"/>
  <c r="P595" i="13"/>
  <c r="Y595" i="13"/>
  <c r="AH595" i="13"/>
  <c r="AR595" i="13"/>
  <c r="BA595" i="13"/>
  <c r="BJ595" i="13"/>
  <c r="I596" i="13"/>
  <c r="R596" i="13"/>
  <c r="AA596" i="13"/>
  <c r="AJ596" i="13"/>
  <c r="AT596" i="13"/>
  <c r="BC596" i="13"/>
  <c r="B597" i="13"/>
  <c r="K597" i="13"/>
  <c r="T597" i="13"/>
  <c r="AC597" i="13"/>
  <c r="AL597" i="13"/>
  <c r="AV597" i="13"/>
  <c r="BE597" i="13"/>
  <c r="D598" i="13"/>
  <c r="M598" i="13"/>
  <c r="V598" i="13"/>
  <c r="AE598" i="13"/>
  <c r="AM598" i="13"/>
  <c r="AU598" i="13"/>
  <c r="BC598" i="13"/>
  <c r="BK598" i="13"/>
  <c r="I599" i="13"/>
  <c r="Q599" i="13"/>
  <c r="Y599" i="13"/>
  <c r="AG599" i="13"/>
  <c r="AO599" i="13"/>
  <c r="AW599" i="13"/>
  <c r="BE599" i="13"/>
  <c r="C600" i="13"/>
  <c r="K600" i="13"/>
  <c r="S600" i="13"/>
  <c r="AA600" i="13"/>
  <c r="AI600" i="13"/>
  <c r="AQ600" i="13"/>
  <c r="AY600" i="13"/>
  <c r="BG600" i="13"/>
  <c r="E601" i="13"/>
  <c r="M601" i="13"/>
  <c r="U601" i="13"/>
  <c r="AC601" i="13"/>
  <c r="AK601" i="13"/>
  <c r="AS601" i="13"/>
  <c r="BA601" i="13"/>
  <c r="BI601" i="13"/>
  <c r="G602" i="13"/>
  <c r="O602" i="13"/>
  <c r="W602" i="13"/>
  <c r="AE602" i="13"/>
  <c r="AM602" i="13"/>
  <c r="AU602" i="13"/>
  <c r="BC602" i="13"/>
  <c r="BK602" i="13"/>
  <c r="I603" i="13"/>
  <c r="Q603" i="13"/>
  <c r="Y603" i="13"/>
  <c r="AG603" i="13"/>
  <c r="AO603" i="13"/>
  <c r="AW603" i="13"/>
  <c r="BE603" i="13"/>
  <c r="C604" i="13"/>
  <c r="K604" i="13"/>
  <c r="S604" i="13"/>
  <c r="AA604" i="13"/>
  <c r="AI604" i="13"/>
  <c r="AQ604" i="13"/>
  <c r="AY604" i="13"/>
  <c r="BG604" i="13"/>
  <c r="E605" i="13"/>
  <c r="M605" i="13"/>
  <c r="U605" i="13"/>
  <c r="AC605" i="13"/>
  <c r="AK605" i="13"/>
  <c r="AS605" i="13"/>
  <c r="BA605" i="13"/>
  <c r="BI605" i="13"/>
  <c r="G606" i="13"/>
  <c r="O606" i="13"/>
  <c r="W606" i="13"/>
  <c r="AE606" i="13"/>
  <c r="AM606" i="13"/>
  <c r="AU606" i="13"/>
  <c r="BC606" i="13"/>
  <c r="BK606" i="13"/>
  <c r="I607" i="13"/>
  <c r="Q607" i="13"/>
  <c r="Y607" i="13"/>
  <c r="AG607" i="13"/>
  <c r="AO607" i="13"/>
  <c r="AW607" i="13"/>
  <c r="BE607" i="13"/>
  <c r="C608" i="13"/>
  <c r="K608" i="13"/>
  <c r="S608" i="13"/>
  <c r="AA608" i="13"/>
  <c r="AI608" i="13"/>
  <c r="AQ608" i="13"/>
  <c r="AY608" i="13"/>
  <c r="BG608" i="13"/>
  <c r="E609" i="13"/>
  <c r="M609" i="13"/>
  <c r="U609" i="13"/>
  <c r="AC609" i="13"/>
  <c r="AK609" i="13"/>
  <c r="AS609" i="13"/>
  <c r="BA609" i="13"/>
  <c r="BI609" i="13"/>
  <c r="G610" i="13"/>
  <c r="O610" i="13"/>
  <c r="W610" i="13"/>
  <c r="AE610" i="13"/>
  <c r="AM610" i="13"/>
  <c r="AU610" i="13"/>
  <c r="BC610" i="13"/>
  <c r="BK610" i="13"/>
  <c r="I611" i="13"/>
  <c r="Q611" i="13"/>
  <c r="Y611" i="13"/>
  <c r="AG611" i="13"/>
  <c r="AO611" i="13"/>
  <c r="AW611" i="13"/>
  <c r="BE611" i="13"/>
  <c r="C612" i="13"/>
  <c r="K612" i="13"/>
  <c r="S612" i="13"/>
  <c r="AA612" i="13"/>
  <c r="AI612" i="13"/>
  <c r="AQ612" i="13"/>
  <c r="AY612" i="13"/>
  <c r="BG612" i="13"/>
  <c r="E613" i="13"/>
  <c r="M613" i="13"/>
  <c r="U613" i="13"/>
  <c r="AC613" i="13"/>
  <c r="AK613" i="13"/>
  <c r="AS613" i="13"/>
  <c r="BA613" i="13"/>
  <c r="BI613" i="13"/>
  <c r="G614" i="13"/>
  <c r="O614" i="13"/>
  <c r="W614" i="13"/>
  <c r="E557" i="13"/>
  <c r="R557" i="13"/>
  <c r="AH557" i="13"/>
  <c r="AT557" i="13"/>
  <c r="BJ557" i="13"/>
  <c r="P558" i="13"/>
  <c r="AC558" i="13"/>
  <c r="AS558" i="13"/>
  <c r="BF558" i="13"/>
  <c r="L559" i="13"/>
  <c r="AB559" i="13"/>
  <c r="AN559" i="13"/>
  <c r="BD559" i="13"/>
  <c r="G560" i="13"/>
  <c r="W560" i="13"/>
  <c r="AM560" i="13"/>
  <c r="AY560" i="13"/>
  <c r="E561" i="13"/>
  <c r="R561" i="13"/>
  <c r="AH561" i="13"/>
  <c r="AX561" i="13"/>
  <c r="BJ561" i="13"/>
  <c r="P562" i="13"/>
  <c r="AC562" i="13"/>
  <c r="AS562" i="13"/>
  <c r="BI562" i="13"/>
  <c r="L563" i="13"/>
  <c r="AB563" i="13"/>
  <c r="AN563" i="13"/>
  <c r="BD563" i="13"/>
  <c r="J564" i="13"/>
  <c r="W564" i="13"/>
  <c r="AM564" i="13"/>
  <c r="AY564" i="13"/>
  <c r="E565" i="13"/>
  <c r="U565" i="13"/>
  <c r="AH565" i="13"/>
  <c r="AX565" i="13"/>
  <c r="BJ565" i="13"/>
  <c r="P566" i="13"/>
  <c r="AF566" i="13"/>
  <c r="AS566" i="13"/>
  <c r="BI566" i="13"/>
  <c r="L567" i="13"/>
  <c r="AB567" i="13"/>
  <c r="AR567" i="13"/>
  <c r="BD567" i="13"/>
  <c r="J568" i="13"/>
  <c r="W568" i="13"/>
  <c r="AM568" i="13"/>
  <c r="BC568" i="13"/>
  <c r="E569" i="13"/>
  <c r="U569" i="13"/>
  <c r="AH569" i="13"/>
  <c r="AX569" i="13"/>
  <c r="D570" i="13"/>
  <c r="P570" i="13"/>
  <c r="AF570" i="13"/>
  <c r="AS570" i="13"/>
  <c r="BI570" i="13"/>
  <c r="O571" i="13"/>
  <c r="AB571" i="13"/>
  <c r="AR571" i="13"/>
  <c r="BD571" i="13"/>
  <c r="J572" i="13"/>
  <c r="Z572" i="13"/>
  <c r="AM572" i="13"/>
  <c r="BC572" i="13"/>
  <c r="E573" i="13"/>
  <c r="U573" i="13"/>
  <c r="AK573" i="13"/>
  <c r="AX573" i="13"/>
  <c r="D574" i="13"/>
  <c r="P574" i="13"/>
  <c r="AF574" i="13"/>
  <c r="AV574" i="13"/>
  <c r="BI574" i="13"/>
  <c r="O575" i="13"/>
  <c r="AB575" i="13"/>
  <c r="AR575" i="13"/>
  <c r="BH575" i="13"/>
  <c r="J576" i="13"/>
  <c r="Z576" i="13"/>
  <c r="AM576" i="13"/>
  <c r="BC576" i="13"/>
  <c r="I577" i="13"/>
  <c r="U577" i="13"/>
  <c r="AK577" i="13"/>
  <c r="AX577" i="13"/>
  <c r="D578" i="13"/>
  <c r="T578" i="13"/>
  <c r="AF578" i="13"/>
  <c r="AV578" i="13"/>
  <c r="BI578" i="13"/>
  <c r="O579" i="13"/>
  <c r="AE579" i="13"/>
  <c r="AR579" i="13"/>
  <c r="BH579" i="13"/>
  <c r="J580" i="13"/>
  <c r="Z580" i="13"/>
  <c r="AP580" i="13"/>
  <c r="BC580" i="13"/>
  <c r="I581" i="13"/>
  <c r="U581" i="13"/>
  <c r="AK581" i="13"/>
  <c r="BA581" i="13"/>
  <c r="D582" i="13"/>
  <c r="T582" i="13"/>
  <c r="AF582" i="13"/>
  <c r="AV582" i="13"/>
  <c r="B583" i="13"/>
  <c r="O583" i="13"/>
  <c r="AE583" i="13"/>
  <c r="AR583" i="13"/>
  <c r="BH583" i="13"/>
  <c r="N584" i="13"/>
  <c r="Z584" i="13"/>
  <c r="AP584" i="13"/>
  <c r="BC584" i="13"/>
  <c r="I585" i="13"/>
  <c r="Y585" i="13"/>
  <c r="AK585" i="13"/>
  <c r="BA585" i="13"/>
  <c r="D586" i="13"/>
  <c r="T586" i="13"/>
  <c r="AJ586" i="13"/>
  <c r="AV586" i="13"/>
  <c r="B587" i="13"/>
  <c r="O587" i="13"/>
  <c r="AE587" i="13"/>
  <c r="AU587" i="13"/>
  <c r="BH587" i="13"/>
  <c r="N588" i="13"/>
  <c r="Z588" i="13"/>
  <c r="AP588" i="13"/>
  <c r="BF588" i="13"/>
  <c r="I589" i="13"/>
  <c r="Y589" i="13"/>
  <c r="AK589" i="13"/>
  <c r="BA589" i="13"/>
  <c r="G590" i="13"/>
  <c r="T590" i="13"/>
  <c r="AJ590" i="13"/>
  <c r="AV590" i="13"/>
  <c r="B591" i="13"/>
  <c r="R591" i="13"/>
  <c r="AE591" i="13"/>
  <c r="AU591" i="13"/>
  <c r="BH591" i="13"/>
  <c r="N592" i="13"/>
  <c r="AD592" i="13"/>
  <c r="AP592" i="13"/>
  <c r="BF592" i="13"/>
  <c r="I593" i="13"/>
  <c r="Y593" i="13"/>
  <c r="AO593" i="13"/>
  <c r="BA593" i="13"/>
  <c r="G594" i="13"/>
  <c r="T594" i="13"/>
  <c r="AJ594" i="13"/>
  <c r="AZ594" i="13"/>
  <c r="B595" i="13"/>
  <c r="R595" i="13"/>
  <c r="AE595" i="13"/>
  <c r="AU595" i="13"/>
  <c r="BK595" i="13"/>
  <c r="N596" i="13"/>
  <c r="AD596" i="13"/>
  <c r="AP596" i="13"/>
  <c r="BF596" i="13"/>
  <c r="L597" i="13"/>
  <c r="Y597" i="13"/>
  <c r="AO597" i="13"/>
  <c r="BA597" i="13"/>
  <c r="G598" i="13"/>
  <c r="W598" i="13"/>
  <c r="AI598" i="13"/>
  <c r="AW598" i="13"/>
  <c r="BH598" i="13"/>
  <c r="L599" i="13"/>
  <c r="Z599" i="13"/>
  <c r="AK599" i="13"/>
  <c r="AY599" i="13"/>
  <c r="BJ599" i="13"/>
  <c r="N600" i="13"/>
  <c r="AB600" i="13"/>
  <c r="AM600" i="13"/>
  <c r="BA600" i="13"/>
  <c r="B601" i="13"/>
  <c r="P601" i="13"/>
  <c r="AD601" i="13"/>
  <c r="AO601" i="13"/>
  <c r="BC601" i="13"/>
  <c r="D602" i="13"/>
  <c r="R602" i="13"/>
  <c r="AF602" i="13"/>
  <c r="AQ602" i="13"/>
  <c r="BE602" i="13"/>
  <c r="F603" i="13"/>
  <c r="T603" i="13"/>
  <c r="AH603" i="13"/>
  <c r="AS603" i="13"/>
  <c r="BG603" i="13"/>
  <c r="H604" i="13"/>
  <c r="V604" i="13"/>
  <c r="AJ604" i="13"/>
  <c r="AU604" i="13"/>
  <c r="BI604" i="13"/>
  <c r="J605" i="13"/>
  <c r="X605" i="13"/>
  <c r="AL605" i="13"/>
  <c r="AW605" i="13"/>
  <c r="BK605" i="13"/>
  <c r="L606" i="13"/>
  <c r="Z606" i="13"/>
  <c r="AN606" i="13"/>
  <c r="AY606" i="13"/>
  <c r="C607" i="13"/>
  <c r="N607" i="13"/>
  <c r="AB607" i="13"/>
  <c r="AP607" i="13"/>
  <c r="BA607" i="13"/>
  <c r="E608" i="13"/>
  <c r="P608" i="13"/>
  <c r="AD608" i="13"/>
  <c r="AR608" i="13"/>
  <c r="BC608" i="13"/>
  <c r="G609" i="13"/>
  <c r="R609" i="13"/>
  <c r="AF609" i="13"/>
  <c r="AT609" i="13"/>
  <c r="BE609" i="13"/>
  <c r="I610" i="13"/>
  <c r="T610" i="13"/>
  <c r="AH610" i="13"/>
  <c r="AV610" i="13"/>
  <c r="BG610" i="13"/>
  <c r="K611" i="13"/>
  <c r="V611" i="13"/>
  <c r="AJ611" i="13"/>
  <c r="AX611" i="13"/>
  <c r="BI611" i="13"/>
  <c r="M612" i="13"/>
  <c r="X612" i="13"/>
  <c r="AL612" i="13"/>
  <c r="AZ612" i="13"/>
  <c r="BK612" i="13"/>
  <c r="O613" i="13"/>
  <c r="Z613" i="13"/>
  <c r="AN613" i="13"/>
  <c r="BB613" i="13"/>
  <c r="C614" i="13"/>
  <c r="Q614" i="13"/>
  <c r="AB614" i="13"/>
  <c r="AN614" i="13"/>
  <c r="AX614" i="13"/>
  <c r="BH614" i="13"/>
  <c r="J615" i="13"/>
  <c r="T615" i="13"/>
  <c r="AD615" i="13"/>
  <c r="AP615" i="13"/>
  <c r="AZ615" i="13"/>
  <c r="BJ615" i="13"/>
  <c r="L616" i="13"/>
  <c r="V616" i="13"/>
  <c r="AF616" i="13"/>
  <c r="AR616" i="13"/>
  <c r="BB616" i="13"/>
  <c r="B617" i="13"/>
  <c r="N617" i="13"/>
  <c r="X617" i="13"/>
  <c r="AH617" i="13"/>
  <c r="AT617" i="13"/>
  <c r="BD617" i="13"/>
  <c r="D618" i="13"/>
  <c r="P618" i="13"/>
  <c r="Z618" i="13"/>
  <c r="AJ618" i="13"/>
  <c r="AV618" i="13"/>
  <c r="BF618" i="13"/>
  <c r="F557" i="13"/>
  <c r="S557" i="13"/>
  <c r="AI557" i="13"/>
  <c r="AY557" i="13"/>
  <c r="B558" i="13"/>
  <c r="R558" i="13"/>
  <c r="AD558" i="13"/>
  <c r="AT558" i="13"/>
  <c r="BJ558" i="13"/>
  <c r="M559" i="13"/>
  <c r="AC559" i="13"/>
  <c r="AO559" i="13"/>
  <c r="BE559" i="13"/>
  <c r="K560" i="13"/>
  <c r="X560" i="13"/>
  <c r="AN560" i="13"/>
  <c r="AZ560" i="13"/>
  <c r="F561" i="13"/>
  <c r="V561" i="13"/>
  <c r="AI561" i="13"/>
  <c r="AY561" i="13"/>
  <c r="B562" i="13"/>
  <c r="R562" i="13"/>
  <c r="AH562" i="13"/>
  <c r="AT562" i="13"/>
  <c r="BJ562" i="13"/>
  <c r="M563" i="13"/>
  <c r="AC563" i="13"/>
  <c r="AS563" i="13"/>
  <c r="BE563" i="13"/>
  <c r="K564" i="13"/>
  <c r="X564" i="13"/>
  <c r="AN564" i="13"/>
  <c r="BD564" i="13"/>
  <c r="F565" i="13"/>
  <c r="V565" i="13"/>
  <c r="AI565" i="13"/>
  <c r="AY565" i="13"/>
  <c r="E566" i="13"/>
  <c r="R566" i="13"/>
  <c r="AH566" i="13"/>
  <c r="AT566" i="13"/>
  <c r="BJ566" i="13"/>
  <c r="P567" i="13"/>
  <c r="AC567" i="13"/>
  <c r="AS567" i="13"/>
  <c r="BE567" i="13"/>
  <c r="K568" i="13"/>
  <c r="AA568" i="13"/>
  <c r="AN568" i="13"/>
  <c r="BD568" i="13"/>
  <c r="F569" i="13"/>
  <c r="V569" i="13"/>
  <c r="AL569" i="13"/>
  <c r="AY569" i="13"/>
  <c r="E570" i="13"/>
  <c r="R570" i="13"/>
  <c r="AH570" i="13"/>
  <c r="AX570" i="13"/>
  <c r="BJ570" i="13"/>
  <c r="P571" i="13"/>
  <c r="AC571" i="13"/>
  <c r="AS571" i="13"/>
  <c r="BI571" i="13"/>
  <c r="K572" i="13"/>
  <c r="AA572" i="13"/>
  <c r="AN572" i="13"/>
  <c r="BD572" i="13"/>
  <c r="J573" i="13"/>
  <c r="V573" i="13"/>
  <c r="AL573" i="13"/>
  <c r="AY573" i="13"/>
  <c r="E574" i="13"/>
  <c r="U574" i="13"/>
  <c r="AH574" i="13"/>
  <c r="AX574" i="13"/>
  <c r="BJ574" i="13"/>
  <c r="P575" i="13"/>
  <c r="AF575" i="13"/>
  <c r="AS575" i="13"/>
  <c r="BI575" i="13"/>
  <c r="K576" i="13"/>
  <c r="AA576" i="13"/>
  <c r="AQ576" i="13"/>
  <c r="BD576" i="13"/>
  <c r="J577" i="13"/>
  <c r="V577" i="13"/>
  <c r="AL577" i="13"/>
  <c r="BB577" i="13"/>
  <c r="E578" i="13"/>
  <c r="U578" i="13"/>
  <c r="AH578" i="13"/>
  <c r="AX578" i="13"/>
  <c r="D579" i="13"/>
  <c r="P579" i="13"/>
  <c r="AF579" i="13"/>
  <c r="AS579" i="13"/>
  <c r="BI579" i="13"/>
  <c r="O580" i="13"/>
  <c r="AA580" i="13"/>
  <c r="AQ580" i="13"/>
  <c r="BD580" i="13"/>
  <c r="J581" i="13"/>
  <c r="Z581" i="13"/>
  <c r="AL581" i="13"/>
  <c r="BB581" i="13"/>
  <c r="E582" i="13"/>
  <c r="U582" i="13"/>
  <c r="AK582" i="13"/>
  <c r="AX582" i="13"/>
  <c r="D583" i="13"/>
  <c r="P583" i="13"/>
  <c r="AF583" i="13"/>
  <c r="AV583" i="13"/>
  <c r="BI583" i="13"/>
  <c r="O584" i="13"/>
  <c r="AA584" i="13"/>
  <c r="AQ584" i="13"/>
  <c r="BG584" i="13"/>
  <c r="J585" i="13"/>
  <c r="Z585" i="13"/>
  <c r="AL585" i="13"/>
  <c r="BB585" i="13"/>
  <c r="H586" i="13"/>
  <c r="U586" i="13"/>
  <c r="AK586" i="13"/>
  <c r="AX586" i="13"/>
  <c r="D587" i="13"/>
  <c r="T587" i="13"/>
  <c r="AF587" i="13"/>
  <c r="AV587" i="13"/>
  <c r="BI587" i="13"/>
  <c r="O588" i="13"/>
  <c r="AE588" i="13"/>
  <c r="AQ588" i="13"/>
  <c r="BG588" i="13"/>
  <c r="J589" i="13"/>
  <c r="Z589" i="13"/>
  <c r="AP589" i="13"/>
  <c r="BB589" i="13"/>
  <c r="H590" i="13"/>
  <c r="U590" i="13"/>
  <c r="AK590" i="13"/>
  <c r="BA590" i="13"/>
  <c r="D591" i="13"/>
  <c r="T591" i="13"/>
  <c r="AF591" i="13"/>
  <c r="AV591" i="13"/>
  <c r="B592" i="13"/>
  <c r="O592" i="13"/>
  <c r="AE592" i="13"/>
  <c r="AQ592" i="13"/>
  <c r="BG592" i="13"/>
  <c r="M593" i="13"/>
  <c r="Z593" i="13"/>
  <c r="AP593" i="13"/>
  <c r="BB593" i="13"/>
  <c r="H594" i="13"/>
  <c r="X594" i="13"/>
  <c r="AK594" i="13"/>
  <c r="BA594" i="13"/>
  <c r="D595" i="13"/>
  <c r="T595" i="13"/>
  <c r="AJ595" i="13"/>
  <c r="AV595" i="13"/>
  <c r="B596" i="13"/>
  <c r="O596" i="13"/>
  <c r="AE596" i="13"/>
  <c r="AU596" i="13"/>
  <c r="BG596" i="13"/>
  <c r="M597" i="13"/>
  <c r="Z597" i="13"/>
  <c r="AP597" i="13"/>
  <c r="BF597" i="13"/>
  <c r="H598" i="13"/>
  <c r="X598" i="13"/>
  <c r="AJ598" i="13"/>
  <c r="AX598" i="13"/>
  <c r="B599" i="13"/>
  <c r="M599" i="13"/>
  <c r="AA599" i="13"/>
  <c r="AL599" i="13"/>
  <c r="AZ599" i="13"/>
  <c r="D600" i="13"/>
  <c r="O600" i="13"/>
  <c r="AC600" i="13"/>
  <c r="AN600" i="13"/>
  <c r="BB600" i="13"/>
  <c r="F601" i="13"/>
  <c r="Q601" i="13"/>
  <c r="AE601" i="13"/>
  <c r="AP601" i="13"/>
  <c r="BD601" i="13"/>
  <c r="H602" i="13"/>
  <c r="S602" i="13"/>
  <c r="AG602" i="13"/>
  <c r="AR602" i="13"/>
  <c r="BF602" i="13"/>
  <c r="J603" i="13"/>
  <c r="U603" i="13"/>
  <c r="AI603" i="13"/>
  <c r="AT603" i="13"/>
  <c r="BH603" i="13"/>
  <c r="L604" i="13"/>
  <c r="W604" i="13"/>
  <c r="AK604" i="13"/>
  <c r="AV604" i="13"/>
  <c r="BJ604" i="13"/>
  <c r="N605" i="13"/>
  <c r="Y605" i="13"/>
  <c r="AM605" i="13"/>
  <c r="AX605" i="13"/>
  <c r="B606" i="13"/>
  <c r="P606" i="13"/>
  <c r="AA606" i="13"/>
  <c r="AO606" i="13"/>
  <c r="AZ606" i="13"/>
  <c r="D607" i="13"/>
  <c r="R607" i="13"/>
  <c r="AC607" i="13"/>
  <c r="AQ607" i="13"/>
  <c r="BB607" i="13"/>
  <c r="F608" i="13"/>
  <c r="T608" i="13"/>
  <c r="AE608" i="13"/>
  <c r="AS608" i="13"/>
  <c r="BD608" i="13"/>
  <c r="H609" i="13"/>
  <c r="V609" i="13"/>
  <c r="AG609" i="13"/>
  <c r="AU609" i="13"/>
  <c r="BF609" i="13"/>
  <c r="J610" i="13"/>
  <c r="X610" i="13"/>
  <c r="AI610" i="13"/>
  <c r="AW610" i="13"/>
  <c r="BH610" i="13"/>
  <c r="L611" i="13"/>
  <c r="Z611" i="13"/>
  <c r="AK611" i="13"/>
  <c r="AY611" i="13"/>
  <c r="BJ611" i="13"/>
  <c r="N612" i="13"/>
  <c r="AB612" i="13"/>
  <c r="AM612" i="13"/>
  <c r="BA612" i="13"/>
  <c r="B613" i="13"/>
  <c r="P613" i="13"/>
  <c r="AD613" i="13"/>
  <c r="AO613" i="13"/>
  <c r="BC613" i="13"/>
  <c r="D614" i="13"/>
  <c r="R614" i="13"/>
  <c r="AE614" i="13"/>
  <c r="AO614" i="13"/>
  <c r="AY614" i="13"/>
  <c r="BK614" i="13"/>
  <c r="K615" i="13"/>
  <c r="U615" i="13"/>
  <c r="AG615" i="13"/>
  <c r="AQ615" i="13"/>
  <c r="BA615" i="13"/>
  <c r="C616" i="13"/>
  <c r="M616" i="13"/>
  <c r="W616" i="13"/>
  <c r="AI616" i="13"/>
  <c r="AS616" i="13"/>
  <c r="BC616" i="13"/>
  <c r="E617" i="13"/>
  <c r="O617" i="13"/>
  <c r="Y617" i="13"/>
  <c r="AK617" i="13"/>
  <c r="AU617" i="13"/>
  <c r="BE617" i="13"/>
  <c r="G618" i="13"/>
  <c r="Q618" i="13"/>
  <c r="AA618" i="13"/>
  <c r="AM618" i="13"/>
  <c r="AW618" i="13"/>
  <c r="BG618" i="13"/>
  <c r="H557" i="13"/>
  <c r="X557" i="13"/>
  <c r="AJ557" i="13"/>
  <c r="AZ557" i="13"/>
  <c r="C558" i="13"/>
  <c r="S558" i="13"/>
  <c r="AI558" i="13"/>
  <c r="AU558" i="13"/>
  <c r="BK558" i="13"/>
  <c r="N559" i="13"/>
  <c r="AD559" i="13"/>
  <c r="AT559" i="13"/>
  <c r="BF559" i="13"/>
  <c r="L560" i="13"/>
  <c r="Y560" i="13"/>
  <c r="AO560" i="13"/>
  <c r="BE560" i="13"/>
  <c r="H561" i="13"/>
  <c r="X561" i="13"/>
  <c r="AJ561" i="13"/>
  <c r="AZ561" i="13"/>
  <c r="F562" i="13"/>
  <c r="S562" i="13"/>
  <c r="AI562" i="13"/>
  <c r="AU562" i="13"/>
  <c r="BK562" i="13"/>
  <c r="Q563" i="13"/>
  <c r="AD563" i="13"/>
  <c r="AT563" i="13"/>
  <c r="BF563" i="13"/>
  <c r="L564" i="13"/>
  <c r="AB564" i="13"/>
  <c r="AO564" i="13"/>
  <c r="BE564" i="13"/>
  <c r="H565" i="13"/>
  <c r="X565" i="13"/>
  <c r="AN565" i="13"/>
  <c r="AZ565" i="13"/>
  <c r="F566" i="13"/>
  <c r="S566" i="13"/>
  <c r="AI566" i="13"/>
  <c r="AY566" i="13"/>
  <c r="BK566" i="13"/>
  <c r="Q567" i="13"/>
  <c r="AD567" i="13"/>
  <c r="AT567" i="13"/>
  <c r="BJ567" i="13"/>
  <c r="L568" i="13"/>
  <c r="AB568" i="13"/>
  <c r="AO568" i="13"/>
  <c r="BE568" i="13"/>
  <c r="K569" i="13"/>
  <c r="X569" i="13"/>
  <c r="AN569" i="13"/>
  <c r="AZ569" i="13"/>
  <c r="F570" i="13"/>
  <c r="V570" i="13"/>
  <c r="AI570" i="13"/>
  <c r="AY570" i="13"/>
  <c r="BK570" i="13"/>
  <c r="Q571" i="13"/>
  <c r="AG571" i="13"/>
  <c r="AT571" i="13"/>
  <c r="BJ571" i="13"/>
  <c r="L572" i="13"/>
  <c r="AB572" i="13"/>
  <c r="AR572" i="13"/>
  <c r="BE572" i="13"/>
  <c r="K573" i="13"/>
  <c r="X573" i="13"/>
  <c r="AN573" i="13"/>
  <c r="BD573" i="13"/>
  <c r="F574" i="13"/>
  <c r="V574" i="13"/>
  <c r="AI574" i="13"/>
  <c r="AY574" i="13"/>
  <c r="E575" i="13"/>
  <c r="Q575" i="13"/>
  <c r="AG575" i="13"/>
  <c r="AT575" i="13"/>
  <c r="BJ575" i="13"/>
  <c r="P576" i="13"/>
  <c r="AB576" i="13"/>
  <c r="AR576" i="13"/>
  <c r="BE576" i="13"/>
  <c r="K577" i="13"/>
  <c r="AA577" i="13"/>
  <c r="AN577" i="13"/>
  <c r="BD577" i="13"/>
  <c r="F578" i="13"/>
  <c r="V578" i="13"/>
  <c r="AL578" i="13"/>
  <c r="AY578" i="13"/>
  <c r="E579" i="13"/>
  <c r="Q579" i="13"/>
  <c r="AG579" i="13"/>
  <c r="AW579" i="13"/>
  <c r="BJ579" i="13"/>
  <c r="P580" i="13"/>
  <c r="AB580" i="13"/>
  <c r="AR580" i="13"/>
  <c r="BH580" i="13"/>
  <c r="K581" i="13"/>
  <c r="AA581" i="13"/>
  <c r="AN581" i="13"/>
  <c r="BD581" i="13"/>
  <c r="J582" i="13"/>
  <c r="V582" i="13"/>
  <c r="AL582" i="13"/>
  <c r="AY582" i="13"/>
  <c r="E583" i="13"/>
  <c r="U583" i="13"/>
  <c r="AG583" i="13"/>
  <c r="AW583" i="13"/>
  <c r="BJ583" i="13"/>
  <c r="P584" i="13"/>
  <c r="AF584" i="13"/>
  <c r="AR584" i="13"/>
  <c r="BH584" i="13"/>
  <c r="K585" i="13"/>
  <c r="I557" i="13"/>
  <c r="Y557" i="13"/>
  <c r="AK557" i="13"/>
  <c r="BA557" i="13"/>
  <c r="G558" i="13"/>
  <c r="T558" i="13"/>
  <c r="AJ558" i="13"/>
  <c r="AV558" i="13"/>
  <c r="B559" i="13"/>
  <c r="R559" i="13"/>
  <c r="AE559" i="13"/>
  <c r="AU559" i="13"/>
  <c r="BH559" i="13"/>
  <c r="N560" i="13"/>
  <c r="AD560" i="13"/>
  <c r="AP560" i="13"/>
  <c r="BF560" i="13"/>
  <c r="I561" i="13"/>
  <c r="Y561" i="13"/>
  <c r="AO561" i="13"/>
  <c r="BA561" i="13"/>
  <c r="G562" i="13"/>
  <c r="T562" i="13"/>
  <c r="AJ562" i="13"/>
  <c r="AZ562" i="13"/>
  <c r="B563" i="13"/>
  <c r="R563" i="13"/>
  <c r="AE563" i="13"/>
  <c r="AU563" i="13"/>
  <c r="BK563" i="13"/>
  <c r="N564" i="13"/>
  <c r="AD564" i="13"/>
  <c r="AP564" i="13"/>
  <c r="BF564" i="13"/>
  <c r="L565" i="13"/>
  <c r="Y565" i="13"/>
  <c r="AO565" i="13"/>
  <c r="BA565" i="13"/>
  <c r="G566" i="13"/>
  <c r="W566" i="13"/>
  <c r="AJ566" i="13"/>
  <c r="AZ566" i="13"/>
  <c r="B567" i="13"/>
  <c r="R567" i="13"/>
  <c r="AH567" i="13"/>
  <c r="AU567" i="13"/>
  <c r="BK567" i="13"/>
  <c r="N568" i="13"/>
  <c r="AD568" i="13"/>
  <c r="AT568" i="13"/>
  <c r="BF568" i="13"/>
  <c r="L569" i="13"/>
  <c r="Y569" i="13"/>
  <c r="AO569" i="13"/>
  <c r="BE569" i="13"/>
  <c r="G570" i="13"/>
  <c r="W570" i="13"/>
  <c r="AJ570" i="13"/>
  <c r="AZ570" i="13"/>
  <c r="F571" i="13"/>
  <c r="R571" i="13"/>
  <c r="AH571" i="13"/>
  <c r="AU571" i="13"/>
  <c r="BK571" i="13"/>
  <c r="Q572" i="13"/>
  <c r="AD572" i="13"/>
  <c r="AT572" i="13"/>
  <c r="BF572" i="13"/>
  <c r="L573" i="13"/>
  <c r="AB573" i="13"/>
  <c r="AO573" i="13"/>
  <c r="BE573" i="13"/>
  <c r="G574" i="13"/>
  <c r="W574" i="13"/>
  <c r="AM574" i="13"/>
  <c r="AZ574" i="13"/>
  <c r="F575" i="13"/>
  <c r="R575" i="13"/>
  <c r="AH575" i="13"/>
  <c r="AX575" i="13"/>
  <c r="BK575" i="13"/>
  <c r="Q576" i="13"/>
  <c r="AD576" i="13"/>
  <c r="AT576" i="13"/>
  <c r="BJ576" i="13"/>
  <c r="L577" i="13"/>
  <c r="AB577" i="13"/>
  <c r="AO577" i="13"/>
  <c r="BE577" i="13"/>
  <c r="K578" i="13"/>
  <c r="W578" i="13"/>
  <c r="AM578" i="13"/>
  <c r="AZ578" i="13"/>
  <c r="F579" i="13"/>
  <c r="V579" i="13"/>
  <c r="AH579" i="13"/>
  <c r="AX579" i="13"/>
  <c r="BK579" i="13"/>
  <c r="Q580" i="13"/>
  <c r="AG580" i="13"/>
  <c r="AT580" i="13"/>
  <c r="BJ580" i="13"/>
  <c r="L581" i="13"/>
  <c r="AB581" i="13"/>
  <c r="AR581" i="13"/>
  <c r="BE581" i="13"/>
  <c r="K582" i="13"/>
  <c r="W582" i="13"/>
  <c r="AM582" i="13"/>
  <c r="BC582" i="13"/>
  <c r="F583" i="13"/>
  <c r="V583" i="13"/>
  <c r="AH583" i="13"/>
  <c r="AX583" i="13"/>
  <c r="D584" i="13"/>
  <c r="Q584" i="13"/>
  <c r="AG584" i="13"/>
  <c r="AT584" i="13"/>
  <c r="BJ584" i="13"/>
  <c r="P585" i="13"/>
  <c r="N557" i="13"/>
  <c r="AA557" i="13"/>
  <c r="J557" i="13"/>
  <c r="AR557" i="13"/>
  <c r="K558" i="13"/>
  <c r="AM558" i="13"/>
  <c r="I559" i="13"/>
  <c r="AL559" i="13"/>
  <c r="D560" i="13"/>
  <c r="AG560" i="13"/>
  <c r="BJ560" i="13"/>
  <c r="AF561" i="13"/>
  <c r="BH561" i="13"/>
  <c r="AA562" i="13"/>
  <c r="BC562" i="13"/>
  <c r="V563" i="13"/>
  <c r="BB563" i="13"/>
  <c r="T564" i="13"/>
  <c r="AW564" i="13"/>
  <c r="P565" i="13"/>
  <c r="AR565" i="13"/>
  <c r="N566" i="13"/>
  <c r="AQ566" i="13"/>
  <c r="I567" i="13"/>
  <c r="AL567" i="13"/>
  <c r="D568" i="13"/>
  <c r="AJ568" i="13"/>
  <c r="C569" i="13"/>
  <c r="AF569" i="13"/>
  <c r="BH569" i="13"/>
  <c r="AA570" i="13"/>
  <c r="BG570" i="13"/>
  <c r="Y571" i="13"/>
  <c r="BB571" i="13"/>
  <c r="T572" i="13"/>
  <c r="AW572" i="13"/>
  <c r="S573" i="13"/>
  <c r="AV573" i="13"/>
  <c r="N574" i="13"/>
  <c r="AQ574" i="13"/>
  <c r="I575" i="13"/>
  <c r="AO575" i="13"/>
  <c r="H576" i="13"/>
  <c r="AJ576" i="13"/>
  <c r="C577" i="13"/>
  <c r="AF577" i="13"/>
  <c r="B578" i="13"/>
  <c r="AD578" i="13"/>
  <c r="BG578" i="13"/>
  <c r="Y579" i="13"/>
  <c r="BB579" i="13"/>
  <c r="X580" i="13"/>
  <c r="AZ580" i="13"/>
  <c r="S581" i="13"/>
  <c r="AV581" i="13"/>
  <c r="N582" i="13"/>
  <c r="AT582" i="13"/>
  <c r="M583" i="13"/>
  <c r="AO583" i="13"/>
  <c r="H584" i="13"/>
  <c r="AJ584" i="13"/>
  <c r="F585" i="13"/>
  <c r="AC585" i="13"/>
  <c r="AV585" i="13"/>
  <c r="J586" i="13"/>
  <c r="AB586" i="13"/>
  <c r="AT586" i="13"/>
  <c r="E587" i="13"/>
  <c r="W587" i="13"/>
  <c r="AO587" i="13"/>
  <c r="C588" i="13"/>
  <c r="V588" i="13"/>
  <c r="AN588" i="13"/>
  <c r="BH588" i="13"/>
  <c r="Q589" i="13"/>
  <c r="AI589" i="13"/>
  <c r="BD589" i="13"/>
  <c r="L590" i="13"/>
  <c r="AD590" i="13"/>
  <c r="BB590" i="13"/>
  <c r="J591" i="13"/>
  <c r="AC591" i="13"/>
  <c r="AW591" i="13"/>
  <c r="F592" i="13"/>
  <c r="X592" i="13"/>
  <c r="AV592" i="13"/>
  <c r="D593" i="13"/>
  <c r="V593" i="13"/>
  <c r="AQ593" i="13"/>
  <c r="BI593" i="13"/>
  <c r="R594" i="13"/>
  <c r="AL594" i="13"/>
  <c r="BD594" i="13"/>
  <c r="M595" i="13"/>
  <c r="AK595" i="13"/>
  <c r="BC595" i="13"/>
  <c r="K596" i="13"/>
  <c r="AF596" i="13"/>
  <c r="AX596" i="13"/>
  <c r="F597" i="13"/>
  <c r="AD597" i="13"/>
  <c r="AW597" i="13"/>
  <c r="E598" i="13"/>
  <c r="Z598" i="13"/>
  <c r="AP598" i="13"/>
  <c r="BF598" i="13"/>
  <c r="N599" i="13"/>
  <c r="AD599" i="13"/>
  <c r="AT599" i="13"/>
  <c r="E600" i="13"/>
  <c r="U600" i="13"/>
  <c r="AK600" i="13"/>
  <c r="BC600" i="13"/>
  <c r="I601" i="13"/>
  <c r="Y601" i="13"/>
  <c r="AT601" i="13"/>
  <c r="BJ601" i="13"/>
  <c r="P602" i="13"/>
  <c r="AH602" i="13"/>
  <c r="AX602" i="13"/>
  <c r="D603" i="13"/>
  <c r="V603" i="13"/>
  <c r="AL603" i="13"/>
  <c r="BB603" i="13"/>
  <c r="M604" i="13"/>
  <c r="AC604" i="13"/>
  <c r="AS604" i="13"/>
  <c r="BK604" i="13"/>
  <c r="Q605" i="13"/>
  <c r="AG605" i="13"/>
  <c r="BB605" i="13"/>
  <c r="H606" i="13"/>
  <c r="X606" i="13"/>
  <c r="AP606" i="13"/>
  <c r="BF606" i="13"/>
  <c r="L607" i="13"/>
  <c r="AD607" i="13"/>
  <c r="AT607" i="13"/>
  <c r="BJ607" i="13"/>
  <c r="U608" i="13"/>
  <c r="AK608" i="13"/>
  <c r="BA608" i="13"/>
  <c r="I609" i="13"/>
  <c r="Y609" i="13"/>
  <c r="AO609" i="13"/>
  <c r="BJ609" i="13"/>
  <c r="P610" i="13"/>
  <c r="AF610" i="13"/>
  <c r="AX610" i="13"/>
  <c r="D611" i="13"/>
  <c r="T611" i="13"/>
  <c r="AL611" i="13"/>
  <c r="BB611" i="13"/>
  <c r="H612" i="13"/>
  <c r="AC612" i="13"/>
  <c r="AS612" i="13"/>
  <c r="BI612" i="13"/>
  <c r="Q613" i="13"/>
  <c r="AG613" i="13"/>
  <c r="AW613" i="13"/>
  <c r="H614" i="13"/>
  <c r="X614" i="13"/>
  <c r="AJ614" i="13"/>
  <c r="AZ614" i="13"/>
  <c r="D615" i="13"/>
  <c r="R615" i="13"/>
  <c r="AH615" i="13"/>
  <c r="AT615" i="13"/>
  <c r="BH615" i="13"/>
  <c r="N616" i="13"/>
  <c r="AB616" i="13"/>
  <c r="AN616" i="13"/>
  <c r="BD616" i="13"/>
  <c r="H617" i="13"/>
  <c r="V617" i="13"/>
  <c r="AL617" i="13"/>
  <c r="AX617" i="13"/>
  <c r="B618" i="13"/>
  <c r="R618" i="13"/>
  <c r="AF618" i="13"/>
  <c r="AR618" i="13"/>
  <c r="BH618" i="13"/>
  <c r="P557" i="13"/>
  <c r="AS557" i="13"/>
  <c r="L558" i="13"/>
  <c r="AR558" i="13"/>
  <c r="J559" i="13"/>
  <c r="AM559" i="13"/>
  <c r="F560" i="13"/>
  <c r="AH560" i="13"/>
  <c r="D561" i="13"/>
  <c r="AG561" i="13"/>
  <c r="BI561" i="13"/>
  <c r="AB562" i="13"/>
  <c r="BD562" i="13"/>
  <c r="Z563" i="13"/>
  <c r="BC563" i="13"/>
  <c r="V564" i="13"/>
  <c r="AX564" i="13"/>
  <c r="Q565" i="13"/>
  <c r="AW565" i="13"/>
  <c r="O566" i="13"/>
  <c r="AR566" i="13"/>
  <c r="J567" i="13"/>
  <c r="AM567" i="13"/>
  <c r="I568" i="13"/>
  <c r="AL568" i="13"/>
  <c r="D569" i="13"/>
  <c r="AG569" i="13"/>
  <c r="BI569" i="13"/>
  <c r="AE570" i="13"/>
  <c r="BH570" i="13"/>
  <c r="Z571" i="13"/>
  <c r="BC571" i="13"/>
  <c r="V572" i="13"/>
  <c r="BB572" i="13"/>
  <c r="T573" i="13"/>
  <c r="AW573" i="13"/>
  <c r="O574" i="13"/>
  <c r="AR574" i="13"/>
  <c r="N575" i="13"/>
  <c r="AP575" i="13"/>
  <c r="I576" i="13"/>
  <c r="AL576" i="13"/>
  <c r="D577" i="13"/>
  <c r="AJ577" i="13"/>
  <c r="C578" i="13"/>
  <c r="AE578" i="13"/>
  <c r="BH578" i="13"/>
  <c r="Z579" i="13"/>
  <c r="BF579" i="13"/>
  <c r="Y580" i="13"/>
  <c r="BB580" i="13"/>
  <c r="T581" i="13"/>
  <c r="AW581" i="13"/>
  <c r="S582" i="13"/>
  <c r="AU582" i="13"/>
  <c r="N583" i="13"/>
  <c r="AP583" i="13"/>
  <c r="I584" i="13"/>
  <c r="AO584" i="13"/>
  <c r="H585" i="13"/>
  <c r="AH585" i="13"/>
  <c r="AZ585" i="13"/>
  <c r="K586" i="13"/>
  <c r="AC586" i="13"/>
  <c r="AU586" i="13"/>
  <c r="F587" i="13"/>
  <c r="X587" i="13"/>
  <c r="AP587" i="13"/>
  <c r="D588" i="13"/>
  <c r="W588" i="13"/>
  <c r="AO588" i="13"/>
  <c r="BJ588" i="13"/>
  <c r="R589" i="13"/>
  <c r="AJ589" i="13"/>
  <c r="BH589" i="13"/>
  <c r="P590" i="13"/>
  <c r="AI590" i="13"/>
  <c r="BC590" i="13"/>
  <c r="L591" i="13"/>
  <c r="AD591" i="13"/>
  <c r="AX591" i="13"/>
  <c r="G592" i="13"/>
  <c r="Y592" i="13"/>
  <c r="AW592" i="13"/>
  <c r="E593" i="13"/>
  <c r="X593" i="13"/>
  <c r="AR593" i="13"/>
  <c r="BJ593" i="13"/>
  <c r="S594" i="13"/>
  <c r="AQ594" i="13"/>
  <c r="BI594" i="13"/>
  <c r="Q595" i="13"/>
  <c r="AL595" i="13"/>
  <c r="BD595" i="13"/>
  <c r="L596" i="13"/>
  <c r="AG596" i="13"/>
  <c r="AY596" i="13"/>
  <c r="H597" i="13"/>
  <c r="AF597" i="13"/>
  <c r="AX597" i="13"/>
  <c r="F598" i="13"/>
  <c r="AA598" i="13"/>
  <c r="AQ598" i="13"/>
  <c r="BG598" i="13"/>
  <c r="R599" i="13"/>
  <c r="AH599" i="13"/>
  <c r="AX599" i="13"/>
  <c r="F600" i="13"/>
  <c r="V600" i="13"/>
  <c r="AL600" i="13"/>
  <c r="BD600" i="13"/>
  <c r="J601" i="13"/>
  <c r="Z601" i="13"/>
  <c r="AU601" i="13"/>
  <c r="BK601" i="13"/>
  <c r="Q602" i="13"/>
  <c r="AI602" i="13"/>
  <c r="AY602" i="13"/>
  <c r="E603" i="13"/>
  <c r="Z603" i="13"/>
  <c r="AP603" i="13"/>
  <c r="BF603" i="13"/>
  <c r="N604" i="13"/>
  <c r="AD604" i="13"/>
  <c r="AT604" i="13"/>
  <c r="B605" i="13"/>
  <c r="R605" i="13"/>
  <c r="AH605" i="13"/>
  <c r="BC605" i="13"/>
  <c r="I606" i="13"/>
  <c r="Y606" i="13"/>
  <c r="AQ606" i="13"/>
  <c r="BG606" i="13"/>
  <c r="M607" i="13"/>
  <c r="AH607" i="13"/>
  <c r="AX607" i="13"/>
  <c r="D608" i="13"/>
  <c r="V608" i="13"/>
  <c r="AL608" i="13"/>
  <c r="BB608" i="13"/>
  <c r="J609" i="13"/>
  <c r="Z609" i="13"/>
  <c r="AP609" i="13"/>
  <c r="BK609" i="13"/>
  <c r="Q610" i="13"/>
  <c r="AG610" i="13"/>
  <c r="AY610" i="13"/>
  <c r="E611" i="13"/>
  <c r="U611" i="13"/>
  <c r="AP611" i="13"/>
  <c r="BF611" i="13"/>
  <c r="L612" i="13"/>
  <c r="AD612" i="13"/>
  <c r="AT612" i="13"/>
  <c r="BJ612" i="13"/>
  <c r="R613" i="13"/>
  <c r="AH613" i="13"/>
  <c r="AX613" i="13"/>
  <c r="I614" i="13"/>
  <c r="Y614" i="13"/>
  <c r="AM614" i="13"/>
  <c r="BC614" i="13"/>
  <c r="E615" i="13"/>
  <c r="S615" i="13"/>
  <c r="AI615" i="13"/>
  <c r="AW615" i="13"/>
  <c r="BI615" i="13"/>
  <c r="O616" i="13"/>
  <c r="AC616" i="13"/>
  <c r="AQ616" i="13"/>
  <c r="BG616" i="13"/>
  <c r="I617" i="13"/>
  <c r="W617" i="13"/>
  <c r="AM617" i="13"/>
  <c r="BA617" i="13"/>
  <c r="C618" i="13"/>
  <c r="S618" i="13"/>
  <c r="AG618" i="13"/>
  <c r="AU618" i="13"/>
  <c r="BK618" i="13"/>
  <c r="Q557" i="13"/>
  <c r="BB557" i="13"/>
  <c r="U558" i="13"/>
  <c r="BA558" i="13"/>
  <c r="T559" i="13"/>
  <c r="AV559" i="13"/>
  <c r="O560" i="13"/>
  <c r="AQ560" i="13"/>
  <c r="M561" i="13"/>
  <c r="AP561" i="13"/>
  <c r="H562" i="13"/>
  <c r="AK562" i="13"/>
  <c r="D563" i="13"/>
  <c r="AJ563" i="13"/>
  <c r="B564" i="13"/>
  <c r="AE564" i="13"/>
  <c r="BG564" i="13"/>
  <c r="Z565" i="13"/>
  <c r="BF565" i="13"/>
  <c r="X566" i="13"/>
  <c r="BA566" i="13"/>
  <c r="T567" i="13"/>
  <c r="AV567" i="13"/>
  <c r="R568" i="13"/>
  <c r="AU568" i="13"/>
  <c r="M569" i="13"/>
  <c r="AP569" i="13"/>
  <c r="H570" i="13"/>
  <c r="AN570" i="13"/>
  <c r="G571" i="13"/>
  <c r="AJ571" i="13"/>
  <c r="B572" i="13"/>
  <c r="AE572" i="13"/>
  <c r="BK572" i="13"/>
  <c r="AC573" i="13"/>
  <c r="BF573" i="13"/>
  <c r="X574" i="13"/>
  <c r="BA574" i="13"/>
  <c r="W575" i="13"/>
  <c r="AZ575" i="13"/>
  <c r="R576" i="13"/>
  <c r="AU576" i="13"/>
  <c r="M577" i="13"/>
  <c r="AS577" i="13"/>
  <c r="L578" i="13"/>
  <c r="AN578" i="13"/>
  <c r="G579" i="13"/>
  <c r="AJ579" i="13"/>
  <c r="F580" i="13"/>
  <c r="AH580" i="13"/>
  <c r="BK580" i="13"/>
  <c r="AC581" i="13"/>
  <c r="BF581" i="13"/>
  <c r="AB582" i="13"/>
  <c r="BD582" i="13"/>
  <c r="W583" i="13"/>
  <c r="AZ583" i="13"/>
  <c r="R584" i="13"/>
  <c r="AX584" i="13"/>
  <c r="Q585" i="13"/>
  <c r="AI585" i="13"/>
  <c r="BD585" i="13"/>
  <c r="L586" i="13"/>
  <c r="AD586" i="13"/>
  <c r="BB586" i="13"/>
  <c r="J587" i="13"/>
  <c r="AC587" i="13"/>
  <c r="AW587" i="13"/>
  <c r="F588" i="13"/>
  <c r="X588" i="13"/>
  <c r="AR588" i="13"/>
  <c r="BK588" i="13"/>
  <c r="S589" i="13"/>
  <c r="AQ589" i="13"/>
  <c r="BI589" i="13"/>
  <c r="R590" i="13"/>
  <c r="AL590" i="13"/>
  <c r="BD590" i="13"/>
  <c r="M591" i="13"/>
  <c r="AK591" i="13"/>
  <c r="BC591" i="13"/>
  <c r="K592" i="13"/>
  <c r="AF592" i="13"/>
  <c r="AX592" i="13"/>
  <c r="F593" i="13"/>
  <c r="AA593" i="13"/>
  <c r="AS593" i="13"/>
  <c r="B594" i="13"/>
  <c r="Z594" i="13"/>
  <c r="AR594" i="13"/>
  <c r="BJ594" i="13"/>
  <c r="U595" i="13"/>
  <c r="AM595" i="13"/>
  <c r="BE595" i="13"/>
  <c r="S596" i="13"/>
  <c r="AL596" i="13"/>
  <c r="BD596" i="13"/>
  <c r="N597" i="13"/>
  <c r="AG597" i="13"/>
  <c r="AY597" i="13"/>
  <c r="J598" i="13"/>
  <c r="AB598" i="13"/>
  <c r="AR598" i="13"/>
  <c r="C599" i="13"/>
  <c r="S599" i="13"/>
  <c r="AI599" i="13"/>
  <c r="BA599" i="13"/>
  <c r="G600" i="13"/>
  <c r="W600" i="13"/>
  <c r="AR600" i="13"/>
  <c r="BH600" i="13"/>
  <c r="N601" i="13"/>
  <c r="AF601" i="13"/>
  <c r="AV601" i="13"/>
  <c r="B602" i="13"/>
  <c r="T602" i="13"/>
  <c r="AJ602" i="13"/>
  <c r="AZ602" i="13"/>
  <c r="K603" i="13"/>
  <c r="AA603" i="13"/>
  <c r="AQ603" i="13"/>
  <c r="BI603" i="13"/>
  <c r="O604" i="13"/>
  <c r="AE604" i="13"/>
  <c r="AZ604" i="13"/>
  <c r="F605" i="13"/>
  <c r="V605" i="13"/>
  <c r="AN605" i="13"/>
  <c r="BD605" i="13"/>
  <c r="J606" i="13"/>
  <c r="AB606" i="13"/>
  <c r="AR606" i="13"/>
  <c r="BH606" i="13"/>
  <c r="S607" i="13"/>
  <c r="AI607" i="13"/>
  <c r="AY607" i="13"/>
  <c r="G608" i="13"/>
  <c r="W608" i="13"/>
  <c r="AM608" i="13"/>
  <c r="BH608" i="13"/>
  <c r="N609" i="13"/>
  <c r="AD609" i="13"/>
  <c r="AV609" i="13"/>
  <c r="B610" i="13"/>
  <c r="R610" i="13"/>
  <c r="AJ610" i="13"/>
  <c r="AZ610" i="13"/>
  <c r="F611" i="13"/>
  <c r="AA611" i="13"/>
  <c r="AQ611" i="13"/>
  <c r="BG611" i="13"/>
  <c r="O612" i="13"/>
  <c r="AE612" i="13"/>
  <c r="AU612" i="13"/>
  <c r="F613" i="13"/>
  <c r="V613" i="13"/>
  <c r="AL613" i="13"/>
  <c r="BD613" i="13"/>
  <c r="J614" i="13"/>
  <c r="Z614" i="13"/>
  <c r="AP614" i="13"/>
  <c r="BD614" i="13"/>
  <c r="F615" i="13"/>
  <c r="V615" i="13"/>
  <c r="AJ615" i="13"/>
  <c r="AX615" i="13"/>
  <c r="D616" i="13"/>
  <c r="P616" i="13"/>
  <c r="AD616" i="13"/>
  <c r="AT616" i="13"/>
  <c r="BH616" i="13"/>
  <c r="J617" i="13"/>
  <c r="Z617" i="13"/>
  <c r="AN617" i="13"/>
  <c r="BB617" i="13"/>
  <c r="H618" i="13"/>
  <c r="T618" i="13"/>
  <c r="AH618" i="13"/>
  <c r="AX618" i="13"/>
  <c r="Z557" i="13"/>
  <c r="BD557" i="13"/>
  <c r="Z558" i="13"/>
  <c r="BB558" i="13"/>
  <c r="U559" i="13"/>
  <c r="AW559" i="13"/>
  <c r="P560" i="13"/>
  <c r="AV560" i="13"/>
  <c r="N561" i="13"/>
  <c r="AQ561" i="13"/>
  <c r="J562" i="13"/>
  <c r="AL562" i="13"/>
  <c r="H563" i="13"/>
  <c r="AK563" i="13"/>
  <c r="C564" i="13"/>
  <c r="AF564" i="13"/>
  <c r="BH564" i="13"/>
  <c r="AD565" i="13"/>
  <c r="BG565" i="13"/>
  <c r="Z566" i="13"/>
  <c r="BB566" i="13"/>
  <c r="U567" i="13"/>
  <c r="BA567" i="13"/>
  <c r="S568" i="13"/>
  <c r="AV568" i="13"/>
  <c r="N569" i="13"/>
  <c r="AQ569" i="13"/>
  <c r="M570" i="13"/>
  <c r="AP570" i="13"/>
  <c r="H571" i="13"/>
  <c r="AK571" i="13"/>
  <c r="C572" i="13"/>
  <c r="AI572" i="13"/>
  <c r="B573" i="13"/>
  <c r="AD573" i="13"/>
  <c r="BG573" i="13"/>
  <c r="Z574" i="13"/>
  <c r="BF574" i="13"/>
  <c r="X575" i="13"/>
  <c r="BA575" i="13"/>
  <c r="S576" i="13"/>
  <c r="AV576" i="13"/>
  <c r="R577" i="13"/>
  <c r="AT577" i="13"/>
  <c r="M578" i="13"/>
  <c r="AP578" i="13"/>
  <c r="H579" i="13"/>
  <c r="AN579" i="13"/>
  <c r="G580" i="13"/>
  <c r="AI580" i="13"/>
  <c r="B581" i="13"/>
  <c r="AD581" i="13"/>
  <c r="BJ581" i="13"/>
  <c r="AC582" i="13"/>
  <c r="BF582" i="13"/>
  <c r="X583" i="13"/>
  <c r="BA583" i="13"/>
  <c r="W584" i="13"/>
  <c r="AY584" i="13"/>
  <c r="R585" i="13"/>
  <c r="AJ585" i="13"/>
  <c r="BE585" i="13"/>
  <c r="M586" i="13"/>
  <c r="AE586" i="13"/>
  <c r="BC586" i="13"/>
  <c r="L587" i="13"/>
  <c r="AD587" i="13"/>
  <c r="AX587" i="13"/>
  <c r="G588" i="13"/>
  <c r="Y588" i="13"/>
  <c r="AW588" i="13"/>
  <c r="E589" i="13"/>
  <c r="X589" i="13"/>
  <c r="AR589" i="13"/>
  <c r="BJ589" i="13"/>
  <c r="S590" i="13"/>
  <c r="AM590" i="13"/>
  <c r="BF590" i="13"/>
  <c r="N591" i="13"/>
  <c r="AL591" i="13"/>
  <c r="BD591" i="13"/>
  <c r="L592" i="13"/>
  <c r="AG592" i="13"/>
  <c r="AY592" i="13"/>
  <c r="H593" i="13"/>
  <c r="AF593" i="13"/>
  <c r="AX593" i="13"/>
  <c r="F594" i="13"/>
  <c r="AA594" i="13"/>
  <c r="AS594" i="13"/>
  <c r="BK594" i="13"/>
  <c r="V595" i="13"/>
  <c r="AN595" i="13"/>
  <c r="BF595" i="13"/>
  <c r="T596" i="13"/>
  <c r="AM596" i="13"/>
  <c r="BE596" i="13"/>
  <c r="P597" i="13"/>
  <c r="AH597" i="13"/>
  <c r="AZ597" i="13"/>
  <c r="N598" i="13"/>
  <c r="AF598" i="13"/>
  <c r="AV598" i="13"/>
  <c r="D599" i="13"/>
  <c r="T599" i="13"/>
  <c r="AJ599" i="13"/>
  <c r="BB599" i="13"/>
  <c r="H600" i="13"/>
  <c r="X600" i="13"/>
  <c r="AS600" i="13"/>
  <c r="BI600" i="13"/>
  <c r="O601" i="13"/>
  <c r="AG601" i="13"/>
  <c r="AW601" i="13"/>
  <c r="C602" i="13"/>
  <c r="X602" i="13"/>
  <c r="AN602" i="13"/>
  <c r="BD602" i="13"/>
  <c r="L603" i="13"/>
  <c r="AB603" i="13"/>
  <c r="AR603" i="13"/>
  <c r="BJ603" i="13"/>
  <c r="P604" i="13"/>
  <c r="AF604" i="13"/>
  <c r="BA604" i="13"/>
  <c r="G605" i="13"/>
  <c r="W605" i="13"/>
  <c r="AO605" i="13"/>
  <c r="BE605" i="13"/>
  <c r="K606" i="13"/>
  <c r="AF606" i="13"/>
  <c r="AV606" i="13"/>
  <c r="B607" i="13"/>
  <c r="T607" i="13"/>
  <c r="AJ607" i="13"/>
  <c r="AZ607" i="13"/>
  <c r="H608" i="13"/>
  <c r="X608" i="13"/>
  <c r="AN608" i="13"/>
  <c r="BI608" i="13"/>
  <c r="O609" i="13"/>
  <c r="AE609" i="13"/>
  <c r="AW609" i="13"/>
  <c r="C610" i="13"/>
  <c r="S610" i="13"/>
  <c r="AN610" i="13"/>
  <c r="BD610" i="13"/>
  <c r="J611" i="13"/>
  <c r="AB611" i="13"/>
  <c r="AR611" i="13"/>
  <c r="BH611" i="13"/>
  <c r="P612" i="13"/>
  <c r="AF612" i="13"/>
  <c r="AV612" i="13"/>
  <c r="G613" i="13"/>
  <c r="W613" i="13"/>
  <c r="AM613" i="13"/>
  <c r="BE613" i="13"/>
  <c r="K614" i="13"/>
  <c r="AA614" i="13"/>
  <c r="AQ614" i="13"/>
  <c r="BE614" i="13"/>
  <c r="I615" i="13"/>
  <c r="Y615" i="13"/>
  <c r="AK615" i="13"/>
  <c r="AY615" i="13"/>
  <c r="E616" i="13"/>
  <c r="S616" i="13"/>
  <c r="AE616" i="13"/>
  <c r="AU616" i="13"/>
  <c r="BI616" i="13"/>
  <c r="M617" i="13"/>
  <c r="AC617" i="13"/>
  <c r="AO617" i="13"/>
  <c r="BC617" i="13"/>
  <c r="I618" i="13"/>
  <c r="W618" i="13"/>
  <c r="AI618" i="13"/>
  <c r="AY618" i="13"/>
  <c r="AB557" i="13"/>
  <c r="BH557" i="13"/>
  <c r="AA558" i="13"/>
  <c r="BC558" i="13"/>
  <c r="V559" i="13"/>
  <c r="AX559" i="13"/>
  <c r="T560" i="13"/>
  <c r="AW560" i="13"/>
  <c r="P561" i="13"/>
  <c r="AR561" i="13"/>
  <c r="K562" i="13"/>
  <c r="AQ562" i="13"/>
  <c r="I563" i="13"/>
  <c r="AL563" i="13"/>
  <c r="D564" i="13"/>
  <c r="AG564" i="13"/>
  <c r="C565" i="13"/>
  <c r="AF565" i="13"/>
  <c r="BH565" i="13"/>
  <c r="AA566" i="13"/>
  <c r="BC566" i="13"/>
  <c r="Y567" i="13"/>
  <c r="BB567" i="13"/>
  <c r="T568" i="13"/>
  <c r="AW568" i="13"/>
  <c r="P569" i="13"/>
  <c r="AV569" i="13"/>
  <c r="N570" i="13"/>
  <c r="AQ570" i="13"/>
  <c r="I571" i="13"/>
  <c r="AL571" i="13"/>
  <c r="H572" i="13"/>
  <c r="AJ572" i="13"/>
  <c r="C573" i="13"/>
  <c r="AF573" i="13"/>
  <c r="BH573" i="13"/>
  <c r="AD574" i="13"/>
  <c r="BG574" i="13"/>
  <c r="Y575" i="13"/>
  <c r="BB575" i="13"/>
  <c r="T576" i="13"/>
  <c r="AZ576" i="13"/>
  <c r="S577" i="13"/>
  <c r="AV577" i="13"/>
  <c r="N578" i="13"/>
  <c r="AQ578" i="13"/>
  <c r="M579" i="13"/>
  <c r="AO579" i="13"/>
  <c r="H580" i="13"/>
  <c r="AJ580" i="13"/>
  <c r="C581" i="13"/>
  <c r="AI581" i="13"/>
  <c r="B582" i="13"/>
  <c r="AD582" i="13"/>
  <c r="BG582" i="13"/>
  <c r="Y583" i="13"/>
  <c r="BE583" i="13"/>
  <c r="X584" i="13"/>
  <c r="AZ584" i="13"/>
  <c r="S585" i="13"/>
  <c r="AQ585" i="13"/>
  <c r="BI585" i="13"/>
  <c r="R586" i="13"/>
  <c r="AL586" i="13"/>
  <c r="BD586" i="13"/>
  <c r="M587" i="13"/>
  <c r="AG587" i="13"/>
  <c r="AZ587" i="13"/>
  <c r="H588" i="13"/>
  <c r="AF588" i="13"/>
  <c r="AX588" i="13"/>
  <c r="F589" i="13"/>
  <c r="AA589" i="13"/>
  <c r="AS589" i="13"/>
  <c r="B590" i="13"/>
  <c r="Z590" i="13"/>
  <c r="AR590" i="13"/>
  <c r="BJ590" i="13"/>
  <c r="U591" i="13"/>
  <c r="AM591" i="13"/>
  <c r="BE591" i="13"/>
  <c r="P592" i="13"/>
  <c r="AH592" i="13"/>
  <c r="AZ592" i="13"/>
  <c r="N593" i="13"/>
  <c r="AG593" i="13"/>
  <c r="AY593" i="13"/>
  <c r="J594" i="13"/>
  <c r="AB594" i="13"/>
  <c r="AT594" i="13"/>
  <c r="H595" i="13"/>
  <c r="Z595" i="13"/>
  <c r="AS595" i="13"/>
  <c r="C596" i="13"/>
  <c r="V596" i="13"/>
  <c r="AN596" i="13"/>
  <c r="BH596" i="13"/>
  <c r="Q597" i="13"/>
  <c r="AI597" i="13"/>
  <c r="BG597" i="13"/>
  <c r="O598" i="13"/>
  <c r="AG598" i="13"/>
  <c r="AY598" i="13"/>
  <c r="E599" i="13"/>
  <c r="U599" i="13"/>
  <c r="AP599" i="13"/>
  <c r="BF599" i="13"/>
  <c r="L600" i="13"/>
  <c r="AD600" i="13"/>
  <c r="AT600" i="13"/>
  <c r="BJ600" i="13"/>
  <c r="R601" i="13"/>
  <c r="AH601" i="13"/>
  <c r="AX601" i="13"/>
  <c r="I602" i="13"/>
  <c r="Y602" i="13"/>
  <c r="AO602" i="13"/>
  <c r="BG602" i="13"/>
  <c r="M603" i="13"/>
  <c r="AC603" i="13"/>
  <c r="AX603" i="13"/>
  <c r="D604" i="13"/>
  <c r="T604" i="13"/>
  <c r="AL604" i="13"/>
  <c r="BB604" i="13"/>
  <c r="H605" i="13"/>
  <c r="Z605" i="13"/>
  <c r="AP605" i="13"/>
  <c r="BF605" i="13"/>
  <c r="Q606" i="13"/>
  <c r="AG606" i="13"/>
  <c r="AW606" i="13"/>
  <c r="E607" i="13"/>
  <c r="U607" i="13"/>
  <c r="AK607" i="13"/>
  <c r="BF607" i="13"/>
  <c r="L608" i="13"/>
  <c r="AB608" i="13"/>
  <c r="AT608" i="13"/>
  <c r="BJ608" i="13"/>
  <c r="P609" i="13"/>
  <c r="AH609" i="13"/>
  <c r="AX609" i="13"/>
  <c r="D610" i="13"/>
  <c r="Y610" i="13"/>
  <c r="AO610" i="13"/>
  <c r="BE610" i="13"/>
  <c r="M611" i="13"/>
  <c r="AC611" i="13"/>
  <c r="AS611" i="13"/>
  <c r="D612" i="13"/>
  <c r="T612" i="13"/>
  <c r="AJ612" i="13"/>
  <c r="BB612" i="13"/>
  <c r="H613" i="13"/>
  <c r="X613" i="13"/>
  <c r="AP613" i="13"/>
  <c r="BF613" i="13"/>
  <c r="L614" i="13"/>
  <c r="AF614" i="13"/>
  <c r="AR614" i="13"/>
  <c r="BF614" i="13"/>
  <c r="L615" i="13"/>
  <c r="Z615" i="13"/>
  <c r="AL615" i="13"/>
  <c r="BB615" i="13"/>
  <c r="F616" i="13"/>
  <c r="T616" i="13"/>
  <c r="AJ616" i="13"/>
  <c r="AV616" i="13"/>
  <c r="BJ616" i="13"/>
  <c r="P617" i="13"/>
  <c r="AD617" i="13"/>
  <c r="AP617" i="13"/>
  <c r="BF617" i="13"/>
  <c r="J618" i="13"/>
  <c r="X618" i="13"/>
  <c r="AN618" i="13"/>
  <c r="AZ618" i="13"/>
  <c r="AG557" i="13"/>
  <c r="BI557" i="13"/>
  <c r="AB558" i="13"/>
  <c r="BD558" i="13"/>
  <c r="W559" i="13"/>
  <c r="BC559" i="13"/>
  <c r="V560" i="13"/>
  <c r="AX560" i="13"/>
  <c r="Q561" i="13"/>
  <c r="AS561" i="13"/>
  <c r="O562" i="13"/>
  <c r="AR562" i="13"/>
  <c r="J563" i="13"/>
  <c r="AM563" i="13"/>
  <c r="F564" i="13"/>
  <c r="AL564" i="13"/>
  <c r="D565" i="13"/>
  <c r="AG565" i="13"/>
  <c r="BI565" i="13"/>
  <c r="AB566" i="13"/>
  <c r="BH566" i="13"/>
  <c r="Z567" i="13"/>
  <c r="BC567" i="13"/>
  <c r="V568" i="13"/>
  <c r="AX568" i="13"/>
  <c r="T569" i="13"/>
  <c r="AW569" i="13"/>
  <c r="O570" i="13"/>
  <c r="AR570" i="13"/>
  <c r="J571" i="13"/>
  <c r="AP571" i="13"/>
  <c r="I572" i="13"/>
  <c r="AL572" i="13"/>
  <c r="D573" i="13"/>
  <c r="AG573" i="13"/>
  <c r="C574" i="13"/>
  <c r="AE574" i="13"/>
  <c r="BH574" i="13"/>
  <c r="Z575" i="13"/>
  <c r="BC575" i="13"/>
  <c r="Y576" i="13"/>
  <c r="BB576" i="13"/>
  <c r="T577" i="13"/>
  <c r="AW577" i="13"/>
  <c r="O578" i="13"/>
  <c r="AU578" i="13"/>
  <c r="N579" i="13"/>
  <c r="AP579" i="13"/>
  <c r="I580" i="13"/>
  <c r="AL580" i="13"/>
  <c r="H581" i="13"/>
  <c r="AJ581" i="13"/>
  <c r="C582" i="13"/>
  <c r="AE582" i="13"/>
  <c r="BH582" i="13"/>
  <c r="AD583" i="13"/>
  <c r="BF583" i="13"/>
  <c r="Y584" i="13"/>
  <c r="BB584" i="13"/>
  <c r="T585" i="13"/>
  <c r="AR585" i="13"/>
  <c r="BJ585" i="13"/>
  <c r="S586" i="13"/>
  <c r="AM586" i="13"/>
  <c r="BF586" i="13"/>
  <c r="N587" i="13"/>
  <c r="AL587" i="13"/>
  <c r="BD587" i="13"/>
  <c r="L588" i="13"/>
  <c r="AG588" i="13"/>
  <c r="AY588" i="13"/>
  <c r="H589" i="13"/>
  <c r="AB589" i="13"/>
  <c r="AT589" i="13"/>
  <c r="C590" i="13"/>
  <c r="AA590" i="13"/>
  <c r="AS590" i="13"/>
  <c r="BK590" i="13"/>
  <c r="V591" i="13"/>
  <c r="AN591" i="13"/>
  <c r="BF591" i="13"/>
  <c r="T592" i="13"/>
  <c r="AM592" i="13"/>
  <c r="BE592" i="13"/>
  <c r="P593" i="13"/>
  <c r="AH593" i="13"/>
  <c r="AZ593" i="13"/>
  <c r="K594" i="13"/>
  <c r="AC594" i="13"/>
  <c r="AU594" i="13"/>
  <c r="I595" i="13"/>
  <c r="AB595" i="13"/>
  <c r="AT595" i="13"/>
  <c r="D596" i="13"/>
  <c r="W596" i="13"/>
  <c r="AO596" i="13"/>
  <c r="C597" i="13"/>
  <c r="U597" i="13"/>
  <c r="AN597" i="13"/>
  <c r="BH597" i="13"/>
  <c r="P598" i="13"/>
  <c r="AH598" i="13"/>
  <c r="AZ598" i="13"/>
  <c r="F599" i="13"/>
  <c r="V599" i="13"/>
  <c r="AQ599" i="13"/>
  <c r="BG599" i="13"/>
  <c r="M600" i="13"/>
  <c r="AE600" i="13"/>
  <c r="AU600" i="13"/>
  <c r="BK600" i="13"/>
  <c r="V601" i="13"/>
  <c r="AL601" i="13"/>
  <c r="BB601" i="13"/>
  <c r="J602" i="13"/>
  <c r="Z602" i="13"/>
  <c r="AP602" i="13"/>
  <c r="BH602" i="13"/>
  <c r="N603" i="13"/>
  <c r="AD603" i="13"/>
  <c r="AY603" i="13"/>
  <c r="E604" i="13"/>
  <c r="U604" i="13"/>
  <c r="AM604" i="13"/>
  <c r="BC604" i="13"/>
  <c r="I605" i="13"/>
  <c r="AD605" i="13"/>
  <c r="AT605" i="13"/>
  <c r="BJ605" i="13"/>
  <c r="R606" i="13"/>
  <c r="AH606" i="13"/>
  <c r="AX606" i="13"/>
  <c r="F607" i="13"/>
  <c r="V607" i="13"/>
  <c r="AL607" i="13"/>
  <c r="BG607" i="13"/>
  <c r="M608" i="13"/>
  <c r="AC608" i="13"/>
  <c r="AU608" i="13"/>
  <c r="BK608" i="13"/>
  <c r="Q609" i="13"/>
  <c r="AL609" i="13"/>
  <c r="BB609" i="13"/>
  <c r="H610" i="13"/>
  <c r="Z610" i="13"/>
  <c r="AP610" i="13"/>
  <c r="BF610" i="13"/>
  <c r="N611" i="13"/>
  <c r="AD611" i="13"/>
  <c r="AT611" i="13"/>
  <c r="E612" i="13"/>
  <c r="U612" i="13"/>
  <c r="AK612" i="13"/>
  <c r="BC612" i="13"/>
  <c r="I613" i="13"/>
  <c r="Y613" i="13"/>
  <c r="AT613" i="13"/>
  <c r="BJ613" i="13"/>
  <c r="P614" i="13"/>
  <c r="AG614" i="13"/>
  <c r="AU614" i="13"/>
  <c r="BG614" i="13"/>
  <c r="M615" i="13"/>
  <c r="AA615" i="13"/>
  <c r="AO615" i="13"/>
  <c r="BE615" i="13"/>
  <c r="G616" i="13"/>
  <c r="U616" i="13"/>
  <c r="AK616" i="13"/>
  <c r="AY616" i="13"/>
  <c r="BK616" i="13"/>
  <c r="Q617" i="13"/>
  <c r="AE617" i="13"/>
  <c r="AS617" i="13"/>
  <c r="BI617" i="13"/>
  <c r="K618" i="13"/>
  <c r="Y618" i="13"/>
  <c r="AO618" i="13"/>
  <c r="BC618" i="13"/>
  <c r="AP557" i="13"/>
  <c r="H558" i="13"/>
  <c r="AK558" i="13"/>
  <c r="D559" i="13"/>
  <c r="AF559" i="13"/>
  <c r="B560" i="13"/>
  <c r="AE560" i="13"/>
  <c r="BG560" i="13"/>
  <c r="Z561" i="13"/>
  <c r="BB561" i="13"/>
  <c r="X562" i="13"/>
  <c r="BA562" i="13"/>
  <c r="T563" i="13"/>
  <c r="AV563" i="13"/>
  <c r="O564" i="13"/>
  <c r="AU564" i="13"/>
  <c r="M565" i="13"/>
  <c r="AP565" i="13"/>
  <c r="H566" i="13"/>
  <c r="AK566" i="13"/>
  <c r="G567" i="13"/>
  <c r="AJ567" i="13"/>
  <c r="B568" i="13"/>
  <c r="AE568" i="13"/>
  <c r="BG568" i="13"/>
  <c r="AC569" i="13"/>
  <c r="BF569" i="13"/>
  <c r="X570" i="13"/>
  <c r="BA570" i="13"/>
  <c r="T571" i="13"/>
  <c r="AZ571" i="13"/>
  <c r="R572" i="13"/>
  <c r="AU572" i="13"/>
  <c r="M573" i="13"/>
  <c r="AP573" i="13"/>
  <c r="L574" i="13"/>
  <c r="AN574" i="13"/>
  <c r="G575" i="13"/>
  <c r="AJ575" i="13"/>
  <c r="B576" i="13"/>
  <c r="AH576" i="13"/>
  <c r="BK576" i="13"/>
  <c r="AC577" i="13"/>
  <c r="BF577" i="13"/>
  <c r="X578" i="13"/>
  <c r="BD578" i="13"/>
  <c r="W579" i="13"/>
  <c r="AZ579" i="13"/>
  <c r="R580" i="13"/>
  <c r="AU580" i="13"/>
  <c r="Q581" i="13"/>
  <c r="AS581" i="13"/>
  <c r="L582" i="13"/>
  <c r="AN582" i="13"/>
  <c r="G583" i="13"/>
  <c r="AM583" i="13"/>
  <c r="F584" i="13"/>
  <c r="AH584" i="13"/>
  <c r="BK584" i="13"/>
  <c r="AA585" i="13"/>
  <c r="AS585" i="13"/>
  <c r="B586" i="13"/>
  <c r="V586" i="13"/>
  <c r="AN586" i="13"/>
  <c r="BG586" i="13"/>
  <c r="U587" i="13"/>
  <c r="AM587" i="13"/>
  <c r="BE587" i="13"/>
  <c r="P588" i="13"/>
  <c r="AH588" i="13"/>
  <c r="AZ588" i="13"/>
  <c r="N589" i="13"/>
  <c r="AG589" i="13"/>
  <c r="AY589" i="13"/>
  <c r="J590" i="13"/>
  <c r="AB590" i="13"/>
  <c r="AT590" i="13"/>
  <c r="E591" i="13"/>
  <c r="W591" i="13"/>
  <c r="AO591" i="13"/>
  <c r="C592" i="13"/>
  <c r="V592" i="13"/>
  <c r="AN592" i="13"/>
  <c r="BH592" i="13"/>
  <c r="Q593" i="13"/>
  <c r="AI593" i="13"/>
  <c r="BG593" i="13"/>
  <c r="O594" i="13"/>
  <c r="AH594" i="13"/>
  <c r="BB594" i="13"/>
  <c r="J595" i="13"/>
  <c r="AC595" i="13"/>
  <c r="AW595" i="13"/>
  <c r="F596" i="13"/>
  <c r="X596" i="13"/>
  <c r="AV596" i="13"/>
  <c r="D597" i="13"/>
  <c r="V597" i="13"/>
  <c r="AQ597" i="13"/>
  <c r="BI597" i="13"/>
  <c r="R598" i="13"/>
  <c r="AN598" i="13"/>
  <c r="BD598" i="13"/>
  <c r="J599" i="13"/>
  <c r="AB599" i="13"/>
  <c r="AR599" i="13"/>
  <c r="BH599" i="13"/>
  <c r="P600" i="13"/>
  <c r="AF600" i="13"/>
  <c r="AV600" i="13"/>
  <c r="G601" i="13"/>
  <c r="W601" i="13"/>
  <c r="AM601" i="13"/>
  <c r="BE601" i="13"/>
  <c r="K602" i="13"/>
  <c r="AA602" i="13"/>
  <c r="AV602" i="13"/>
  <c r="B603" i="13"/>
  <c r="R603" i="13"/>
  <c r="AJ603" i="13"/>
  <c r="AZ603" i="13"/>
  <c r="F604" i="13"/>
  <c r="X604" i="13"/>
  <c r="AN604" i="13"/>
  <c r="BD604" i="13"/>
  <c r="O605" i="13"/>
  <c r="AE605" i="13"/>
  <c r="AU605" i="13"/>
  <c r="C606" i="13"/>
  <c r="S606" i="13"/>
  <c r="AI606" i="13"/>
  <c r="BD606" i="13"/>
  <c r="J607" i="13"/>
  <c r="Z607" i="13"/>
  <c r="AR607" i="13"/>
  <c r="BH607" i="13"/>
  <c r="N608" i="13"/>
  <c r="AF608" i="13"/>
  <c r="AV608" i="13"/>
  <c r="B609" i="13"/>
  <c r="W609" i="13"/>
  <c r="AM609" i="13"/>
  <c r="BC609" i="13"/>
  <c r="K610" i="13"/>
  <c r="AA610" i="13"/>
  <c r="AQ610" i="13"/>
  <c r="B611" i="13"/>
  <c r="R611" i="13"/>
  <c r="AH611" i="13"/>
  <c r="AZ611" i="13"/>
  <c r="F612" i="13"/>
  <c r="V612" i="13"/>
  <c r="AN612" i="13"/>
  <c r="BD612" i="13"/>
  <c r="J613" i="13"/>
  <c r="AE613" i="13"/>
  <c r="AU613" i="13"/>
  <c r="BK613" i="13"/>
  <c r="S614" i="13"/>
  <c r="AH614" i="13"/>
  <c r="AV614" i="13"/>
  <c r="B615" i="13"/>
  <c r="N615" i="13"/>
  <c r="AB615" i="13"/>
  <c r="AR615" i="13"/>
  <c r="BF615" i="13"/>
  <c r="H616" i="13"/>
  <c r="X616" i="13"/>
  <c r="AL616" i="13"/>
  <c r="AZ616" i="13"/>
  <c r="F617" i="13"/>
  <c r="R617" i="13"/>
  <c r="AF617" i="13"/>
  <c r="AV617" i="13"/>
  <c r="BJ617" i="13"/>
  <c r="L618" i="13"/>
  <c r="AB618" i="13"/>
  <c r="AP618" i="13"/>
  <c r="BD618" i="13"/>
  <c r="C560" i="13"/>
  <c r="AW563" i="13"/>
  <c r="AK567" i="13"/>
  <c r="X571" i="13"/>
  <c r="H575" i="13"/>
  <c r="BF578" i="13"/>
  <c r="AP582" i="13"/>
  <c r="C586" i="13"/>
  <c r="AI588" i="13"/>
  <c r="I591" i="13"/>
  <c r="AJ593" i="13"/>
  <c r="J596" i="13"/>
  <c r="AO598" i="13"/>
  <c r="AZ600" i="13"/>
  <c r="C603" i="13"/>
  <c r="P605" i="13"/>
  <c r="AA607" i="13"/>
  <c r="AN609" i="13"/>
  <c r="BA611" i="13"/>
  <c r="B614" i="13"/>
  <c r="AW617" i="13"/>
  <c r="AF560" i="13"/>
  <c r="S564" i="13"/>
  <c r="C568" i="13"/>
  <c r="BA571" i="13"/>
  <c r="AK575" i="13"/>
  <c r="X579" i="13"/>
  <c r="L583" i="13"/>
  <c r="AA586" i="13"/>
  <c r="BB588" i="13"/>
  <c r="AB591" i="13"/>
  <c r="BH593" i="13"/>
  <c r="AB596" i="13"/>
  <c r="BE598" i="13"/>
  <c r="H601" i="13"/>
  <c r="S603" i="13"/>
  <c r="AF605" i="13"/>
  <c r="AS607" i="13"/>
  <c r="BD609" i="13"/>
  <c r="G612" i="13"/>
  <c r="T614" i="13"/>
  <c r="K616" i="13"/>
  <c r="BK617" i="13"/>
  <c r="BH560" i="13"/>
  <c r="AV564" i="13"/>
  <c r="AF568" i="13"/>
  <c r="S572" i="13"/>
  <c r="G576" i="13"/>
  <c r="BA579" i="13"/>
  <c r="AN583" i="13"/>
  <c r="AS586" i="13"/>
  <c r="P589" i="13"/>
  <c r="AT591" i="13"/>
  <c r="P594" i="13"/>
  <c r="AW596" i="13"/>
  <c r="K599" i="13"/>
  <c r="X601" i="13"/>
  <c r="AK603" i="13"/>
  <c r="AV605" i="13"/>
  <c r="BI607" i="13"/>
  <c r="L610" i="13"/>
  <c r="W612" i="13"/>
  <c r="AI614" i="13"/>
  <c r="AA616" i="13"/>
  <c r="O618" i="13"/>
  <c r="AQ557" i="13"/>
  <c r="AA561" i="13"/>
  <c r="N565" i="13"/>
  <c r="B569" i="13"/>
  <c r="AV572" i="13"/>
  <c r="AI576" i="13"/>
  <c r="S580" i="13"/>
  <c r="G584" i="13"/>
  <c r="BK586" i="13"/>
  <c r="AH589" i="13"/>
  <c r="D592" i="13"/>
  <c r="AI594" i="13"/>
  <c r="E597" i="13"/>
  <c r="AC599" i="13"/>
  <c r="AN601" i="13"/>
  <c r="BA603" i="13"/>
  <c r="D606" i="13"/>
  <c r="O608" i="13"/>
  <c r="AB610" i="13"/>
  <c r="AR612" i="13"/>
  <c r="AW614" i="13"/>
  <c r="AM616" i="13"/>
  <c r="AE618" i="13"/>
  <c r="J558" i="13"/>
  <c r="BG561" i="13"/>
  <c r="AQ565" i="13"/>
  <c r="AD569" i="13"/>
  <c r="N573" i="13"/>
  <c r="B577" i="13"/>
  <c r="AY580" i="13"/>
  <c r="AI584" i="13"/>
  <c r="V587" i="13"/>
  <c r="AZ589" i="13"/>
  <c r="W592" i="13"/>
  <c r="BC594" i="13"/>
  <c r="X597" i="13"/>
  <c r="AS599" i="13"/>
  <c r="BF601" i="13"/>
  <c r="G604" i="13"/>
  <c r="T606" i="13"/>
  <c r="AJ608" i="13"/>
  <c r="AR610" i="13"/>
  <c r="BH612" i="13"/>
  <c r="C615" i="13"/>
  <c r="BA616" i="13"/>
  <c r="AQ618" i="13"/>
  <c r="BG615" i="13"/>
  <c r="AL558" i="13"/>
  <c r="Z562" i="13"/>
  <c r="J566" i="13"/>
  <c r="BG569" i="13"/>
  <c r="AT573" i="13"/>
  <c r="AD577" i="13"/>
  <c r="R581" i="13"/>
  <c r="B585" i="13"/>
  <c r="AN587" i="13"/>
  <c r="K590" i="13"/>
  <c r="AO592" i="13"/>
  <c r="L595" i="13"/>
  <c r="AR597" i="13"/>
  <c r="BI599" i="13"/>
  <c r="L602" i="13"/>
  <c r="AB604" i="13"/>
  <c r="AJ606" i="13"/>
  <c r="AZ608" i="13"/>
  <c r="C611" i="13"/>
  <c r="N613" i="13"/>
  <c r="Q615" i="13"/>
  <c r="G617" i="13"/>
  <c r="BE618" i="13"/>
  <c r="U563" i="13"/>
  <c r="E559" i="13"/>
  <c r="BB562" i="13"/>
  <c r="AP566" i="13"/>
  <c r="Z570" i="13"/>
  <c r="M574" i="13"/>
  <c r="BG577" i="13"/>
  <c r="AT581" i="13"/>
  <c r="AB585" i="13"/>
  <c r="BF587" i="13"/>
  <c r="AC590" i="13"/>
  <c r="BJ592" i="13"/>
  <c r="AD595" i="13"/>
  <c r="BJ597" i="13"/>
  <c r="T600" i="13"/>
  <c r="AB602" i="13"/>
  <c r="AR604" i="13"/>
  <c r="BE606" i="13"/>
  <c r="F609" i="13"/>
  <c r="S611" i="13"/>
  <c r="AF613" i="13"/>
  <c r="AC615" i="13"/>
  <c r="U617" i="13"/>
  <c r="AK559" i="13"/>
  <c r="H567" i="13"/>
  <c r="BB570" i="13"/>
  <c r="AP574" i="13"/>
  <c r="AC578" i="13"/>
  <c r="M582" i="13"/>
  <c r="AT585" i="13"/>
  <c r="Q588" i="13"/>
  <c r="AU590" i="13"/>
  <c r="R593" i="13"/>
  <c r="BB595" i="13"/>
  <c r="S598" i="13"/>
  <c r="AJ600" i="13"/>
  <c r="AW602" i="13"/>
  <c r="BH604" i="13"/>
  <c r="K607" i="13"/>
  <c r="X609" i="13"/>
  <c r="AI611" i="13"/>
  <c r="AV613" i="13"/>
  <c r="AS615" i="13"/>
  <c r="AG617" i="13"/>
  <c r="J43" i="4"/>
  <c r="J27" i="2"/>
  <c r="T25" i="5"/>
  <c r="T69" i="5"/>
  <c r="U25" i="5"/>
  <c r="T70" i="5"/>
  <c r="U18" i="5"/>
  <c r="U69" i="5"/>
  <c r="U68" i="5"/>
  <c r="T68" i="5"/>
  <c r="T20" i="5"/>
  <c r="U67" i="5"/>
  <c r="T67" i="5"/>
  <c r="U20" i="5"/>
  <c r="T18" i="5"/>
  <c r="U70" i="5"/>
  <c r="Q24" i="4" l="1"/>
  <c r="V70" i="5"/>
  <c r="V18" i="5"/>
  <c r="W70" i="5"/>
  <c r="W18" i="5"/>
  <c r="V67" i="5"/>
  <c r="V20" i="5"/>
  <c r="W67" i="5"/>
  <c r="V68" i="5"/>
  <c r="V25" i="5"/>
  <c r="W68" i="5"/>
  <c r="W25" i="5"/>
  <c r="V69" i="5"/>
  <c r="W20" i="5"/>
  <c r="W69" i="5"/>
  <c r="E29" i="2"/>
  <c r="K29" i="2" s="1"/>
  <c r="E34" i="2"/>
  <c r="K34" i="2" s="1"/>
  <c r="E33" i="2"/>
  <c r="K33" i="2" s="1"/>
  <c r="E25" i="2"/>
  <c r="K25" i="2" s="1"/>
  <c r="E24" i="2"/>
  <c r="K24" i="2" s="1"/>
  <c r="E27" i="2"/>
  <c r="K27" i="2" s="1"/>
  <c r="E35" i="2"/>
  <c r="K35" i="2" s="1"/>
  <c r="E31" i="2"/>
  <c r="K31" i="2" s="1"/>
  <c r="E26" i="2"/>
  <c r="K26" i="2" s="1"/>
  <c r="E32" i="2"/>
  <c r="K32" i="2" s="1"/>
  <c r="E30" i="2"/>
  <c r="K30" i="2" s="1"/>
  <c r="E28" i="2"/>
  <c r="K28" i="2" s="1"/>
  <c r="N78" i="5"/>
  <c r="N1" i="5" s="1"/>
  <c r="X17" i="2"/>
  <c r="Y17" i="2"/>
  <c r="J44" i="4"/>
  <c r="J28" i="2"/>
  <c r="U28" i="5"/>
  <c r="T37" i="5"/>
  <c r="T5" i="5"/>
  <c r="U46" i="5"/>
  <c r="T43" i="5"/>
  <c r="U64" i="5"/>
  <c r="T55" i="5"/>
  <c r="U55" i="5"/>
  <c r="T8" i="5"/>
  <c r="T49" i="5"/>
  <c r="T46" i="5"/>
  <c r="U49" i="5"/>
  <c r="U6" i="5"/>
  <c r="T57" i="5"/>
  <c r="T31" i="5"/>
  <c r="T15" i="5"/>
  <c r="T24" i="5"/>
  <c r="U48" i="5"/>
  <c r="T4" i="5"/>
  <c r="T61" i="5"/>
  <c r="U37" i="5"/>
  <c r="T35" i="5"/>
  <c r="U26" i="5"/>
  <c r="U14" i="5"/>
  <c r="T34" i="5"/>
  <c r="T30" i="5"/>
  <c r="T32" i="5"/>
  <c r="U59" i="5"/>
  <c r="U10" i="5"/>
  <c r="T29" i="5"/>
  <c r="U33" i="5"/>
  <c r="T64" i="5"/>
  <c r="T21" i="5"/>
  <c r="T28" i="5"/>
  <c r="U11" i="5"/>
  <c r="U42" i="5"/>
  <c r="T63" i="5"/>
  <c r="T47" i="5"/>
  <c r="U8" i="5"/>
  <c r="T7" i="5"/>
  <c r="T56" i="5"/>
  <c r="T38" i="5"/>
  <c r="T39" i="5"/>
  <c r="T11" i="5"/>
  <c r="T23" i="5"/>
  <c r="T51" i="5"/>
  <c r="U38" i="5"/>
  <c r="T27" i="5"/>
  <c r="T6" i="5"/>
  <c r="T17" i="5"/>
  <c r="U35" i="5"/>
  <c r="T26" i="5"/>
  <c r="U16" i="5"/>
  <c r="T62" i="5"/>
  <c r="U53" i="5"/>
  <c r="U66" i="5"/>
  <c r="T45" i="5"/>
  <c r="T59" i="5"/>
  <c r="U41" i="5"/>
  <c r="U40" i="5"/>
  <c r="T19" i="5"/>
  <c r="U45" i="5"/>
  <c r="U9" i="5"/>
  <c r="U19" i="5"/>
  <c r="T36" i="5"/>
  <c r="U34" i="5"/>
  <c r="U62" i="5"/>
  <c r="T10" i="5"/>
  <c r="T3" i="5"/>
  <c r="U24" i="5"/>
  <c r="T12" i="5"/>
  <c r="U4" i="5"/>
  <c r="T42" i="5"/>
  <c r="U31" i="5"/>
  <c r="U29" i="5"/>
  <c r="U23" i="5"/>
  <c r="T44" i="5"/>
  <c r="T33" i="5"/>
  <c r="U60" i="5"/>
  <c r="U27" i="5"/>
  <c r="U63" i="5"/>
  <c r="T65" i="5"/>
  <c r="T58" i="5"/>
  <c r="T50" i="5"/>
  <c r="U12" i="5"/>
  <c r="T52" i="5"/>
  <c r="U54" i="5"/>
  <c r="U44" i="5"/>
  <c r="U17" i="5"/>
  <c r="U56" i="5"/>
  <c r="T66" i="5"/>
  <c r="U52" i="5"/>
  <c r="U5" i="5"/>
  <c r="U51" i="5"/>
  <c r="U65" i="5"/>
  <c r="T9" i="5"/>
  <c r="U36" i="5"/>
  <c r="U13" i="5"/>
  <c r="U58" i="5"/>
  <c r="U30" i="5"/>
  <c r="T22" i="5"/>
  <c r="T40" i="5"/>
  <c r="U39" i="5"/>
  <c r="U3" i="5"/>
  <c r="U61" i="5"/>
  <c r="T14" i="5"/>
  <c r="T53" i="5"/>
  <c r="U57" i="5"/>
  <c r="U43" i="5"/>
  <c r="T13" i="5"/>
  <c r="T54" i="5"/>
  <c r="U7" i="5"/>
  <c r="U32" i="5"/>
  <c r="T48" i="5"/>
  <c r="U47" i="5"/>
  <c r="T60" i="5"/>
  <c r="U21" i="5"/>
  <c r="U15" i="5"/>
  <c r="T41" i="5"/>
  <c r="U50" i="5"/>
  <c r="T16" i="5"/>
  <c r="U22" i="5"/>
  <c r="Q23" i="2" l="1"/>
  <c r="W22" i="5"/>
  <c r="W23" i="5"/>
  <c r="V3" i="5"/>
  <c r="W56" i="5"/>
  <c r="W35" i="5"/>
  <c r="W64" i="5"/>
  <c r="V26" i="5"/>
  <c r="W58" i="5"/>
  <c r="W66" i="5"/>
  <c r="V22" i="5"/>
  <c r="W30" i="5"/>
  <c r="V4" i="5"/>
  <c r="V55" i="5"/>
  <c r="V19" i="5"/>
  <c r="AA17" i="2"/>
  <c r="V37" i="5"/>
  <c r="V64" i="5"/>
  <c r="W21" i="5"/>
  <c r="W24" i="5"/>
  <c r="W4" i="5"/>
  <c r="W12" i="5"/>
  <c r="V66" i="5"/>
  <c r="W27" i="5"/>
  <c r="V15" i="5"/>
  <c r="W34" i="5"/>
  <c r="W9" i="5"/>
  <c r="W7" i="5"/>
  <c r="V30" i="5"/>
  <c r="V10" i="5"/>
  <c r="W17" i="5"/>
  <c r="W26" i="5"/>
  <c r="W47" i="5"/>
  <c r="W54" i="5"/>
  <c r="W11" i="5"/>
  <c r="V42" i="5"/>
  <c r="V49" i="5"/>
  <c r="V28" i="5"/>
  <c r="V23" i="5"/>
  <c r="V16" i="5"/>
  <c r="V32" i="5"/>
  <c r="W43" i="5"/>
  <c r="W37" i="5"/>
  <c r="V40" i="5"/>
  <c r="V39" i="5"/>
  <c r="W52" i="5"/>
  <c r="V21" i="5"/>
  <c r="V24" i="5"/>
  <c r="V8" i="5"/>
  <c r="V14" i="5"/>
  <c r="V9" i="5"/>
  <c r="V48" i="5"/>
  <c r="V5" i="5"/>
  <c r="W10" i="5"/>
  <c r="V65" i="5"/>
  <c r="V38" i="5"/>
  <c r="W53" i="5"/>
  <c r="V31" i="5"/>
  <c r="V11" i="5"/>
  <c r="V45" i="5"/>
  <c r="V58" i="5"/>
  <c r="V7" i="5"/>
  <c r="V61" i="5"/>
  <c r="W45" i="5"/>
  <c r="W57" i="5"/>
  <c r="W49" i="5"/>
  <c r="V53" i="5"/>
  <c r="V59" i="5"/>
  <c r="V35" i="5"/>
  <c r="W8" i="5"/>
  <c r="W60" i="5"/>
  <c r="W61" i="5"/>
  <c r="W41" i="5"/>
  <c r="W3" i="5"/>
  <c r="V46" i="5"/>
  <c r="W32" i="5"/>
  <c r="W39" i="5"/>
  <c r="V6" i="5"/>
  <c r="V51" i="5"/>
  <c r="Z17" i="2"/>
  <c r="V34" i="5"/>
  <c r="V41" i="5"/>
  <c r="V50" i="5"/>
  <c r="V52" i="5"/>
  <c r="W31" i="5"/>
  <c r="W16" i="5"/>
  <c r="W59" i="5"/>
  <c r="V12" i="5"/>
  <c r="V56" i="5"/>
  <c r="V29" i="5"/>
  <c r="V44" i="5"/>
  <c r="W38" i="5"/>
  <c r="W5" i="5"/>
  <c r="W36" i="5"/>
  <c r="V43" i="5"/>
  <c r="V33" i="5"/>
  <c r="W48" i="5"/>
  <c r="W28" i="5"/>
  <c r="V57" i="5"/>
  <c r="W63" i="5"/>
  <c r="V27" i="5"/>
  <c r="V17" i="5"/>
  <c r="W62" i="5"/>
  <c r="V60" i="5"/>
  <c r="V62" i="5"/>
  <c r="V36" i="5"/>
  <c r="W44" i="5"/>
  <c r="W29" i="5"/>
  <c r="W13" i="5"/>
  <c r="W6" i="5"/>
  <c r="V54" i="5"/>
  <c r="W55" i="5"/>
  <c r="W46" i="5"/>
  <c r="W15" i="5"/>
  <c r="W42" i="5"/>
  <c r="W50" i="5"/>
  <c r="W65" i="5"/>
  <c r="W33" i="5"/>
  <c r="V47" i="5"/>
  <c r="W19" i="5"/>
  <c r="W14" i="5"/>
  <c r="W51" i="5"/>
  <c r="V63" i="5"/>
  <c r="W40" i="5"/>
  <c r="V13" i="5"/>
  <c r="M3" i="2" a="1"/>
  <c r="M3" i="4" a="1"/>
  <c r="J29" i="2"/>
  <c r="J30" i="2" s="1"/>
  <c r="J31" i="2"/>
  <c r="J45" i="4"/>
  <c r="N6" i="2" l="1"/>
  <c r="M36" i="2"/>
  <c r="M33" i="2"/>
  <c r="N19" i="2"/>
  <c r="M38" i="2"/>
  <c r="M3" i="2"/>
  <c r="N32" i="2"/>
  <c r="N52" i="2"/>
  <c r="M16" i="2"/>
  <c r="M57" i="2"/>
  <c r="M75" i="2"/>
  <c r="M56" i="2"/>
  <c r="N43" i="2"/>
  <c r="N67" i="2"/>
  <c r="N71" i="2"/>
  <c r="N75" i="2"/>
  <c r="M24" i="2"/>
  <c r="M28" i="2"/>
  <c r="M32" i="2"/>
  <c r="N38" i="2"/>
  <c r="M68" i="2"/>
  <c r="N33" i="2"/>
  <c r="N51" i="2"/>
  <c r="N40" i="2"/>
  <c r="M35" i="2"/>
  <c r="M61" i="2"/>
  <c r="N18" i="2"/>
  <c r="M48" i="2"/>
  <c r="N57" i="2"/>
  <c r="N31" i="2"/>
  <c r="M14" i="2"/>
  <c r="M60" i="2"/>
  <c r="M64" i="2"/>
  <c r="N8" i="2"/>
  <c r="N12" i="2"/>
  <c r="N16" i="2"/>
  <c r="N20" i="2"/>
  <c r="M5" i="2"/>
  <c r="N70" i="2"/>
  <c r="N24" i="2"/>
  <c r="M34" i="2"/>
  <c r="M8" i="2"/>
  <c r="M41" i="2"/>
  <c r="M67" i="2"/>
  <c r="N53" i="2"/>
  <c r="N50" i="2"/>
  <c r="N4" i="2"/>
  <c r="M58" i="2"/>
  <c r="N63" i="2"/>
  <c r="N77" i="2"/>
  <c r="N25" i="2"/>
  <c r="M37" i="2"/>
  <c r="M77" i="2"/>
  <c r="N5" i="2"/>
  <c r="M17" i="2"/>
  <c r="M26" i="2"/>
  <c r="N69" i="2"/>
  <c r="M27" i="2"/>
  <c r="M45" i="2"/>
  <c r="N10" i="2"/>
  <c r="M40" i="2"/>
  <c r="N41" i="2"/>
  <c r="N23" i="2"/>
  <c r="M46" i="2"/>
  <c r="M7" i="2"/>
  <c r="N36" i="2"/>
  <c r="N60" i="2"/>
  <c r="M20" i="2"/>
  <c r="N72" i="2"/>
  <c r="M6" i="2"/>
  <c r="N17" i="2"/>
  <c r="M62" i="2"/>
  <c r="M70" i="2"/>
  <c r="M9" i="2"/>
  <c r="M18" i="2"/>
  <c r="N64" i="2"/>
  <c r="M59" i="2"/>
  <c r="N37" i="2"/>
  <c r="N42" i="2"/>
  <c r="M72" i="2"/>
  <c r="M42" i="2"/>
  <c r="N55" i="2"/>
  <c r="N48" i="2"/>
  <c r="M39" i="2"/>
  <c r="M69" i="2"/>
  <c r="N22" i="2"/>
  <c r="M52" i="2"/>
  <c r="N73" i="2"/>
  <c r="N9" i="2"/>
  <c r="M21" i="2"/>
  <c r="M65" i="2"/>
  <c r="M73" i="2"/>
  <c r="M10" i="2"/>
  <c r="N21" i="2"/>
  <c r="N65" i="2"/>
  <c r="N15" i="2"/>
  <c r="M29" i="2"/>
  <c r="N74" i="2"/>
  <c r="N28" i="2"/>
  <c r="N44" i="2"/>
  <c r="M12" i="2"/>
  <c r="M49" i="2"/>
  <c r="M71" i="2"/>
  <c r="N61" i="2"/>
  <c r="N54" i="2"/>
  <c r="N26" i="2"/>
  <c r="N76" i="2"/>
  <c r="M13" i="2"/>
  <c r="M22" i="2"/>
  <c r="M66" i="2"/>
  <c r="M74" i="2"/>
  <c r="N13" i="2"/>
  <c r="M25" i="2"/>
  <c r="N68" i="2"/>
  <c r="M54" i="2"/>
  <c r="N47" i="2"/>
  <c r="N29" i="2"/>
  <c r="M31" i="2"/>
  <c r="M53" i="2"/>
  <c r="N14" i="2"/>
  <c r="M44" i="2"/>
  <c r="N49" i="2"/>
  <c r="N27" i="2"/>
  <c r="M11" i="2"/>
  <c r="M23" i="2"/>
  <c r="N30" i="2"/>
  <c r="N34" i="2"/>
  <c r="N58" i="2"/>
  <c r="N62" i="2"/>
  <c r="N66" i="2"/>
  <c r="M15" i="2"/>
  <c r="M19" i="2"/>
  <c r="M4" i="2"/>
  <c r="M30" i="2"/>
  <c r="M63" i="2"/>
  <c r="N45" i="2"/>
  <c r="N46" i="2"/>
  <c r="M76" i="2"/>
  <c r="M50" i="2"/>
  <c r="N59" i="2"/>
  <c r="N56" i="2"/>
  <c r="M43" i="2"/>
  <c r="N39" i="2"/>
  <c r="M47" i="2"/>
  <c r="M51" i="2"/>
  <c r="M55" i="2"/>
  <c r="N3" i="2"/>
  <c r="N7" i="2"/>
  <c r="N11" i="2"/>
  <c r="N35" i="2"/>
  <c r="N17" i="4"/>
  <c r="M15" i="4"/>
  <c r="M74" i="4"/>
  <c r="N24" i="4"/>
  <c r="M18" i="4"/>
  <c r="M47" i="4"/>
  <c r="N65" i="4"/>
  <c r="N9" i="4"/>
  <c r="M12" i="4"/>
  <c r="N37" i="4"/>
  <c r="M25" i="4"/>
  <c r="M72" i="4"/>
  <c r="M20" i="4"/>
  <c r="N51" i="4"/>
  <c r="M44" i="4"/>
  <c r="M30" i="4"/>
  <c r="M5" i="4"/>
  <c r="M8" i="4"/>
  <c r="N59" i="4"/>
  <c r="N18" i="4"/>
  <c r="M23" i="4"/>
  <c r="N36" i="4"/>
  <c r="N44" i="4"/>
  <c r="N62" i="4"/>
  <c r="N20" i="4"/>
  <c r="N70" i="4"/>
  <c r="N46" i="4"/>
  <c r="N75" i="4"/>
  <c r="M77" i="4"/>
  <c r="M34" i="4"/>
  <c r="N76" i="4"/>
  <c r="M71" i="4"/>
  <c r="M48" i="4"/>
  <c r="N34" i="4"/>
  <c r="M61" i="4"/>
  <c r="M40" i="4"/>
  <c r="M56" i="4"/>
  <c r="M32" i="4"/>
  <c r="M11" i="4"/>
  <c r="M70" i="4"/>
  <c r="N56" i="4"/>
  <c r="N27" i="4"/>
  <c r="M62" i="4"/>
  <c r="N6" i="4"/>
  <c r="M22" i="4"/>
  <c r="N58" i="4"/>
  <c r="M21" i="4"/>
  <c r="M50" i="4"/>
  <c r="N73" i="4"/>
  <c r="M39" i="4"/>
  <c r="M24" i="4"/>
  <c r="M67" i="4"/>
  <c r="N21" i="4"/>
  <c r="N28" i="4"/>
  <c r="M60" i="4"/>
  <c r="M37" i="4"/>
  <c r="N54" i="4"/>
  <c r="M19" i="4"/>
  <c r="M45" i="4"/>
  <c r="N48" i="4"/>
  <c r="M3" i="4"/>
  <c r="N74" i="4"/>
  <c r="N33" i="4"/>
  <c r="N47" i="4"/>
  <c r="N60" i="4"/>
  <c r="M27" i="4"/>
  <c r="M16" i="4"/>
  <c r="N32" i="4"/>
  <c r="N68" i="4"/>
  <c r="M52" i="4"/>
  <c r="N19" i="4"/>
  <c r="N3" i="4"/>
  <c r="M73" i="4"/>
  <c r="M33" i="4"/>
  <c r="M49" i="4"/>
  <c r="N7" i="4"/>
  <c r="M43" i="4"/>
  <c r="M26" i="4"/>
  <c r="N45" i="4"/>
  <c r="N43" i="4"/>
  <c r="M75" i="4"/>
  <c r="M13" i="4"/>
  <c r="M29" i="4"/>
  <c r="N61" i="4"/>
  <c r="M41" i="4"/>
  <c r="M31" i="4"/>
  <c r="N25" i="4"/>
  <c r="M54" i="4"/>
  <c r="M36" i="4"/>
  <c r="M63" i="4"/>
  <c r="M51" i="4"/>
  <c r="M4" i="4"/>
  <c r="M35" i="4"/>
  <c r="M17" i="4"/>
  <c r="M55" i="4"/>
  <c r="N13" i="4"/>
  <c r="M10" i="4"/>
  <c r="M68" i="4"/>
  <c r="N38" i="4"/>
  <c r="M28" i="4"/>
  <c r="N72" i="4"/>
  <c r="M38" i="4"/>
  <c r="N53" i="4"/>
  <c r="N23" i="4"/>
  <c r="M7" i="4"/>
  <c r="N67" i="4"/>
  <c r="M42" i="4"/>
  <c r="N55" i="4"/>
  <c r="N63" i="4"/>
  <c r="N71" i="4"/>
  <c r="N66" i="4"/>
  <c r="N49" i="4"/>
  <c r="N77" i="4"/>
  <c r="M64" i="4"/>
  <c r="M14" i="4"/>
  <c r="N69" i="4"/>
  <c r="N26" i="4"/>
  <c r="M46" i="4"/>
  <c r="N11" i="4"/>
  <c r="N14" i="4"/>
  <c r="N52" i="4"/>
  <c r="N15" i="4"/>
  <c r="N42" i="4"/>
  <c r="M76" i="4"/>
  <c r="N10" i="4"/>
  <c r="M58" i="4"/>
  <c r="N22" i="4"/>
  <c r="N8" i="4"/>
  <c r="N41" i="4"/>
  <c r="M9" i="4"/>
  <c r="M69" i="4"/>
  <c r="N64" i="4"/>
  <c r="M57" i="4"/>
  <c r="M59" i="4"/>
  <c r="N4" i="4"/>
  <c r="N50" i="4"/>
  <c r="M65" i="4"/>
  <c r="M6" i="4"/>
  <c r="M53" i="4"/>
  <c r="N35" i="4"/>
  <c r="N57" i="4"/>
  <c r="M66" i="4"/>
  <c r="N31" i="4"/>
  <c r="N39" i="4"/>
  <c r="N29" i="4"/>
  <c r="N12" i="4"/>
  <c r="N5" i="4"/>
  <c r="N16" i="4"/>
  <c r="N30" i="4"/>
  <c r="N40" i="4"/>
  <c r="Z15" i="4"/>
  <c r="Z23" i="4"/>
  <c r="Z19" i="4"/>
  <c r="Z11" i="4"/>
  <c r="AA15" i="4"/>
  <c r="AA23" i="4"/>
  <c r="AA19" i="4"/>
  <c r="AA11" i="4"/>
  <c r="J46" i="4"/>
  <c r="J32" i="2"/>
  <c r="Z30" i="4"/>
  <c r="Z56" i="4"/>
  <c r="AA14" i="4"/>
  <c r="Y22" i="2"/>
  <c r="X55" i="2"/>
  <c r="AA59" i="4"/>
  <c r="AA12" i="4"/>
  <c r="AA9" i="4"/>
  <c r="X16" i="2"/>
  <c r="X3" i="2"/>
  <c r="Y45" i="2"/>
  <c r="Z18" i="4"/>
  <c r="AA67" i="4"/>
  <c r="X53" i="2"/>
  <c r="X7" i="2"/>
  <c r="Y12" i="2"/>
  <c r="X63" i="2"/>
  <c r="Z43" i="4"/>
  <c r="Z62" i="4"/>
  <c r="X26" i="2"/>
  <c r="AA51" i="4"/>
  <c r="X38" i="2"/>
  <c r="X51" i="2"/>
  <c r="Z12" i="4"/>
  <c r="Z51" i="4"/>
  <c r="X30" i="2"/>
  <c r="X46" i="2"/>
  <c r="Z25" i="4"/>
  <c r="AA40" i="4"/>
  <c r="Z17" i="4"/>
  <c r="X27" i="2"/>
  <c r="AA20" i="4"/>
  <c r="AA26" i="4"/>
  <c r="AA46" i="4"/>
  <c r="Y52" i="2"/>
  <c r="Y26" i="2"/>
  <c r="X14" i="2"/>
  <c r="Z48" i="4"/>
  <c r="Z64" i="4"/>
  <c r="AA8" i="4"/>
  <c r="Y9" i="2"/>
  <c r="Z29" i="4"/>
  <c r="AA17" i="4"/>
  <c r="AA31" i="4"/>
  <c r="X57" i="2"/>
  <c r="AA43" i="4"/>
  <c r="AA52" i="4"/>
  <c r="Y23" i="2"/>
  <c r="Z39" i="4"/>
  <c r="Y15" i="2"/>
  <c r="Z71" i="4"/>
  <c r="Z45" i="4"/>
  <c r="Y28" i="2"/>
  <c r="Z46" i="4"/>
  <c r="Z67" i="4"/>
  <c r="AA3" i="4"/>
  <c r="X59" i="2"/>
  <c r="AA33" i="4"/>
  <c r="Y10" i="2"/>
  <c r="X32" i="2"/>
  <c r="Y53" i="2"/>
  <c r="X28" i="2"/>
  <c r="AA69" i="4"/>
  <c r="Z59" i="4"/>
  <c r="Y48" i="2"/>
  <c r="AA5" i="4"/>
  <c r="Z33" i="4"/>
  <c r="Z42" i="4"/>
  <c r="Y40" i="2"/>
  <c r="Y24" i="2"/>
  <c r="AA62" i="4"/>
  <c r="Z8" i="4"/>
  <c r="X13" i="2"/>
  <c r="Y46" i="2"/>
  <c r="X47" i="2"/>
  <c r="X40" i="2"/>
  <c r="Z31" i="4"/>
  <c r="Z52" i="4"/>
  <c r="Z61" i="4"/>
  <c r="X23" i="2"/>
  <c r="Y36" i="2"/>
  <c r="AA57" i="4"/>
  <c r="Z34" i="4"/>
  <c r="X37" i="2"/>
  <c r="Z13" i="4"/>
  <c r="Y38" i="2"/>
  <c r="X65" i="2"/>
  <c r="Y41" i="2"/>
  <c r="Y27" i="2"/>
  <c r="Z6" i="4"/>
  <c r="Z49" i="4"/>
  <c r="AA24" i="4"/>
  <c r="Z7" i="4"/>
  <c r="Z37" i="4"/>
  <c r="Y59" i="2"/>
  <c r="AA32" i="4"/>
  <c r="Y54" i="2"/>
  <c r="Z40" i="4"/>
  <c r="Y50" i="2"/>
  <c r="X43" i="2"/>
  <c r="Y57" i="2"/>
  <c r="AA53" i="4"/>
  <c r="AA22" i="4"/>
  <c r="Z4" i="4"/>
  <c r="Y60" i="2"/>
  <c r="AA28" i="4"/>
  <c r="Z60" i="4"/>
  <c r="X42" i="2"/>
  <c r="Y51" i="2"/>
  <c r="X62" i="2"/>
  <c r="Z63" i="4"/>
  <c r="X66" i="2"/>
  <c r="X10" i="2"/>
  <c r="Y3" i="2"/>
  <c r="Z10" i="4"/>
  <c r="Z38" i="4"/>
  <c r="Y30" i="2"/>
  <c r="AA41" i="4"/>
  <c r="Z14" i="4"/>
  <c r="X64" i="2"/>
  <c r="AA66" i="4"/>
  <c r="AA50" i="4"/>
  <c r="X29" i="2"/>
  <c r="X45" i="2"/>
  <c r="Z20" i="4"/>
  <c r="Z28" i="4"/>
  <c r="Z65" i="4"/>
  <c r="AA65" i="4"/>
  <c r="Y35" i="2"/>
  <c r="AA48" i="4"/>
  <c r="AA4" i="4"/>
  <c r="Y65" i="2"/>
  <c r="AA18" i="4"/>
  <c r="Z53" i="4"/>
  <c r="Z58" i="4"/>
  <c r="AA25" i="4"/>
  <c r="Z55" i="4"/>
  <c r="AA6" i="4"/>
  <c r="X49" i="2"/>
  <c r="Y37" i="2"/>
  <c r="AA29" i="4"/>
  <c r="X19" i="2"/>
  <c r="AA21" i="4"/>
  <c r="Z5" i="4"/>
  <c r="AA64" i="4"/>
  <c r="Y66" i="2"/>
  <c r="AA58" i="4"/>
  <c r="Z21" i="4"/>
  <c r="Y47" i="2"/>
  <c r="Y5" i="2"/>
  <c r="Y43" i="2"/>
  <c r="AA38" i="4"/>
  <c r="Y33" i="2"/>
  <c r="X8" i="2"/>
  <c r="AA45" i="4"/>
  <c r="Z3" i="4"/>
  <c r="Y4" i="2"/>
  <c r="Z47" i="4"/>
  <c r="AA56" i="4"/>
  <c r="Y39" i="2"/>
  <c r="Y8" i="2"/>
  <c r="AA42" i="4"/>
  <c r="Z69" i="4"/>
  <c r="X4" i="2"/>
  <c r="AA68" i="4"/>
  <c r="Y61" i="2"/>
  <c r="X9" i="2"/>
  <c r="Y56" i="2"/>
  <c r="Z35" i="4"/>
  <c r="Y55" i="2"/>
  <c r="X41" i="2"/>
  <c r="Y34" i="2"/>
  <c r="AA30" i="4"/>
  <c r="X5" i="2"/>
  <c r="Y13" i="2"/>
  <c r="Z54" i="4"/>
  <c r="Y31" i="2"/>
  <c r="AA44" i="4"/>
  <c r="X61" i="2"/>
  <c r="AA49" i="4"/>
  <c r="AA7" i="4"/>
  <c r="Z24" i="4"/>
  <c r="Y63" i="2"/>
  <c r="Y64" i="2"/>
  <c r="Y14" i="2"/>
  <c r="Z68" i="4"/>
  <c r="AA71" i="4"/>
  <c r="Z44" i="4"/>
  <c r="Z9" i="4"/>
  <c r="X44" i="2"/>
  <c r="AA39" i="4"/>
  <c r="Y62" i="2"/>
  <c r="Z66" i="4"/>
  <c r="X33" i="2"/>
  <c r="Y6" i="2"/>
  <c r="AA63" i="4"/>
  <c r="X39" i="2"/>
  <c r="Y21" i="2"/>
  <c r="Z22" i="4"/>
  <c r="Y11" i="2"/>
  <c r="AA27" i="4"/>
  <c r="Y16" i="2"/>
  <c r="Y49" i="2"/>
  <c r="X11" i="2"/>
  <c r="X60" i="2"/>
  <c r="X31" i="2"/>
  <c r="X36" i="2"/>
  <c r="X48" i="2"/>
  <c r="AA16" i="4"/>
  <c r="Y19" i="2"/>
  <c r="AA47" i="4"/>
  <c r="AA54" i="4"/>
  <c r="X21" i="2"/>
  <c r="Y29" i="2"/>
  <c r="AA70" i="4"/>
  <c r="AA61" i="4"/>
  <c r="Z41" i="4"/>
  <c r="Y44" i="2"/>
  <c r="Y42" i="2"/>
  <c r="AA36" i="4"/>
  <c r="X24" i="2"/>
  <c r="AA60" i="4"/>
  <c r="X54" i="2"/>
  <c r="Z36" i="4"/>
  <c r="AA37" i="4"/>
  <c r="X15" i="2"/>
  <c r="X6" i="2"/>
  <c r="Z16" i="4"/>
  <c r="X56" i="2"/>
  <c r="Z27" i="4"/>
  <c r="Z50" i="4"/>
  <c r="Z26" i="4"/>
  <c r="X52" i="2"/>
  <c r="X50" i="2"/>
  <c r="X34" i="2"/>
  <c r="AA55" i="4"/>
  <c r="X35" i="2"/>
  <c r="Z57" i="4"/>
  <c r="Y7" i="2"/>
  <c r="Y32" i="2"/>
  <c r="AA35" i="4"/>
  <c r="AA10" i="4"/>
  <c r="X12" i="2"/>
  <c r="AA34" i="4"/>
  <c r="Z32" i="4"/>
  <c r="Y58" i="2"/>
  <c r="X22" i="2"/>
  <c r="Z70" i="4"/>
  <c r="X58" i="2"/>
  <c r="AA13" i="4"/>
  <c r="Z23" i="2" l="1"/>
  <c r="Z33" i="2"/>
  <c r="Z55" i="2"/>
  <c r="AA42" i="2"/>
  <c r="Z48" i="2"/>
  <c r="AA52" i="2"/>
  <c r="Z59" i="2"/>
  <c r="AA54" i="2"/>
  <c r="AA33" i="2"/>
  <c r="Z27" i="2"/>
  <c r="AA59" i="2"/>
  <c r="AA62" i="2"/>
  <c r="AA64" i="2"/>
  <c r="AA57" i="2"/>
  <c r="AA36" i="2"/>
  <c r="Z66" i="2"/>
  <c r="Z65" i="2"/>
  <c r="Z36" i="2"/>
  <c r="Z5" i="2"/>
  <c r="AA58" i="2"/>
  <c r="AA31" i="2"/>
  <c r="AA12" i="2"/>
  <c r="Z41" i="2"/>
  <c r="AA13" i="2"/>
  <c r="Z56" i="2"/>
  <c r="Z49" i="2"/>
  <c r="Z58" i="2"/>
  <c r="Z28" i="2"/>
  <c r="Z43" i="2"/>
  <c r="AA50" i="2"/>
  <c r="AA44" i="2"/>
  <c r="Z19" i="2"/>
  <c r="Z46" i="2"/>
  <c r="Z6" i="2"/>
  <c r="AA55" i="2"/>
  <c r="Z31" i="2"/>
  <c r="Z14" i="2"/>
  <c r="AA16" i="2"/>
  <c r="Z9" i="2"/>
  <c r="AA34" i="2"/>
  <c r="AA5" i="2"/>
  <c r="AA7" i="2"/>
  <c r="AA61" i="2"/>
  <c r="Z40" i="2"/>
  <c r="Z16" i="2"/>
  <c r="AA19" i="2"/>
  <c r="AA40" i="2"/>
  <c r="AA38" i="2"/>
  <c r="Z51" i="2"/>
  <c r="AA32" i="2"/>
  <c r="Z57" i="2"/>
  <c r="Z15" i="2"/>
  <c r="Z53" i="2"/>
  <c r="AA4" i="2"/>
  <c r="Z13" i="2"/>
  <c r="AA56" i="2"/>
  <c r="AA35" i="2"/>
  <c r="AA27" i="2"/>
  <c r="AA21" i="2"/>
  <c r="Z4" i="2"/>
  <c r="Z44" i="2"/>
  <c r="AA28" i="2"/>
  <c r="AA49" i="2"/>
  <c r="Z30" i="2"/>
  <c r="Z26" i="2"/>
  <c r="Z64" i="2"/>
  <c r="AA11" i="2"/>
  <c r="Z12" i="2"/>
  <c r="AA47" i="2"/>
  <c r="AA15" i="2"/>
  <c r="AA63" i="2"/>
  <c r="Z3" i="2"/>
  <c r="AA37" i="2"/>
  <c r="AA3" i="2"/>
  <c r="Z45" i="2"/>
  <c r="AA8" i="2"/>
  <c r="Z24" i="2"/>
  <c r="Z54" i="2"/>
  <c r="Z10" i="2"/>
  <c r="Z38" i="2"/>
  <c r="AA53" i="2"/>
  <c r="Z62" i="2"/>
  <c r="AA45" i="2"/>
  <c r="Z32" i="2"/>
  <c r="AA14" i="2"/>
  <c r="AA23" i="2"/>
  <c r="Z52" i="2"/>
  <c r="Z60" i="2"/>
  <c r="Z11" i="2"/>
  <c r="AA10" i="2"/>
  <c r="AA66" i="2"/>
  <c r="Z29" i="2"/>
  <c r="Z22" i="2"/>
  <c r="Z35" i="2"/>
  <c r="Z63" i="2"/>
  <c r="AA46" i="2"/>
  <c r="Z21" i="2"/>
  <c r="AA9" i="2"/>
  <c r="Z42" i="2"/>
  <c r="AA24" i="2"/>
  <c r="AA43" i="2"/>
  <c r="AA41" i="2"/>
  <c r="AA6" i="2"/>
  <c r="AA26" i="2"/>
  <c r="Z47" i="2"/>
  <c r="AA39" i="2"/>
  <c r="AA60" i="2"/>
  <c r="Z39" i="2"/>
  <c r="AA51" i="2"/>
  <c r="AA30" i="2"/>
  <c r="Z7" i="2"/>
  <c r="Z61" i="2"/>
  <c r="AA29" i="2"/>
  <c r="Z50" i="2"/>
  <c r="Z8" i="2"/>
  <c r="AA48" i="2"/>
  <c r="Z34" i="2"/>
  <c r="AA65" i="2"/>
  <c r="AA22" i="2"/>
  <c r="Z37" i="2"/>
  <c r="N78" i="2"/>
  <c r="N1" i="2" s="1"/>
  <c r="AC11" i="4"/>
  <c r="AC19" i="4"/>
  <c r="AC23" i="4"/>
  <c r="AC15" i="4"/>
  <c r="AB11" i="4"/>
  <c r="AB19" i="4"/>
  <c r="AB23" i="4"/>
  <c r="AB15" i="4"/>
  <c r="AB48" i="4"/>
  <c r="AB47" i="4"/>
  <c r="AB46" i="4"/>
  <c r="AB45" i="4"/>
  <c r="AB44" i="4"/>
  <c r="AB43" i="4"/>
  <c r="AB20" i="4"/>
  <c r="AC20" i="4"/>
  <c r="AB25" i="4"/>
  <c r="AB18" i="4"/>
  <c r="AC18" i="4"/>
  <c r="AC25" i="4"/>
  <c r="AB68" i="4"/>
  <c r="AC71" i="4"/>
  <c r="AB71" i="4"/>
  <c r="AC69" i="4"/>
  <c r="AC68" i="4"/>
  <c r="AC70" i="4"/>
  <c r="AC67" i="4"/>
  <c r="AB69" i="4"/>
  <c r="AB67" i="4"/>
  <c r="AB70" i="4"/>
  <c r="AB14" i="4"/>
  <c r="AC17" i="4"/>
  <c r="AB17" i="4"/>
  <c r="AC13" i="4"/>
  <c r="AC21" i="4"/>
  <c r="AC14" i="4"/>
  <c r="AB22" i="4"/>
  <c r="AC16" i="4"/>
  <c r="AC22" i="4"/>
  <c r="AB16" i="4"/>
  <c r="AB12" i="4"/>
  <c r="AB24" i="4"/>
  <c r="AB21" i="4"/>
  <c r="AC12" i="4"/>
  <c r="AC24" i="4"/>
  <c r="AB13" i="4"/>
  <c r="AB40" i="4"/>
  <c r="AC49" i="4"/>
  <c r="AC47" i="4"/>
  <c r="AC58" i="4"/>
  <c r="AC27" i="4"/>
  <c r="AC64" i="4"/>
  <c r="AB33" i="4"/>
  <c r="AB51" i="4"/>
  <c r="AB35" i="4"/>
  <c r="AC39" i="4"/>
  <c r="AC38" i="4"/>
  <c r="AC52" i="4"/>
  <c r="AC46" i="4"/>
  <c r="AC37" i="4"/>
  <c r="AB52" i="4"/>
  <c r="AC51" i="4"/>
  <c r="AB55" i="4"/>
  <c r="AC35" i="4"/>
  <c r="AC65" i="4"/>
  <c r="AC26" i="4"/>
  <c r="AB56" i="4"/>
  <c r="AC54" i="4"/>
  <c r="AC48" i="4"/>
  <c r="AB50" i="4"/>
  <c r="AB28" i="4"/>
  <c r="AB42" i="4"/>
  <c r="AB26" i="4"/>
  <c r="AB27" i="4"/>
  <c r="AB60" i="4"/>
  <c r="AC61" i="4"/>
  <c r="AB3" i="4"/>
  <c r="AC9" i="4"/>
  <c r="AB31" i="4"/>
  <c r="AB9" i="4"/>
  <c r="AC45" i="4"/>
  <c r="AB4" i="4"/>
  <c r="AC34" i="4"/>
  <c r="AB61" i="4"/>
  <c r="AC5" i="4"/>
  <c r="AC31" i="4"/>
  <c r="AC56" i="4"/>
  <c r="AC6" i="4"/>
  <c r="AB6" i="4"/>
  <c r="AC28" i="4"/>
  <c r="AC33" i="4"/>
  <c r="AB53" i="4"/>
  <c r="AC66" i="4"/>
  <c r="AB10" i="4"/>
  <c r="AC7" i="4"/>
  <c r="AC3" i="4"/>
  <c r="AC32" i="4"/>
  <c r="AB36" i="4"/>
  <c r="AB5" i="4"/>
  <c r="AC55" i="4"/>
  <c r="AC41" i="4"/>
  <c r="AB8" i="4"/>
  <c r="AB39" i="4"/>
  <c r="AB58" i="4"/>
  <c r="AB62" i="4"/>
  <c r="AB66" i="4"/>
  <c r="AC30" i="4"/>
  <c r="AC60" i="4"/>
  <c r="AC43" i="4"/>
  <c r="AB30" i="4"/>
  <c r="AC8" i="4"/>
  <c r="AB37" i="4"/>
  <c r="AC44" i="4"/>
  <c r="AC40" i="4"/>
  <c r="AC50" i="4"/>
  <c r="AC42" i="4"/>
  <c r="AB29" i="4"/>
  <c r="AB34" i="4"/>
  <c r="AB32" i="4"/>
  <c r="AB57" i="4"/>
  <c r="AB64" i="4"/>
  <c r="AB38" i="4"/>
  <c r="AC4" i="4"/>
  <c r="AC63" i="4"/>
  <c r="AC53" i="4"/>
  <c r="AC57" i="4"/>
  <c r="AB54" i="4"/>
  <c r="AC29" i="4"/>
  <c r="AB63" i="4"/>
  <c r="AC59" i="4"/>
  <c r="AC10" i="4"/>
  <c r="AC62" i="4"/>
  <c r="AB59" i="4"/>
  <c r="AB7" i="4"/>
  <c r="AB65" i="4"/>
  <c r="AB41" i="4"/>
  <c r="AC36" i="4"/>
  <c r="AB49" i="4"/>
  <c r="N78" i="4"/>
  <c r="N1" i="4" s="1"/>
  <c r="J33" i="2"/>
  <c r="J47" i="4"/>
  <c r="J48" i="4" s="1"/>
  <c r="J34" i="2"/>
  <c r="J35" i="2" s="1"/>
  <c r="J49" i="4"/>
</calcChain>
</file>

<file path=xl/sharedStrings.xml><?xml version="1.0" encoding="utf-8"?>
<sst xmlns="http://schemas.openxmlformats.org/spreadsheetml/2006/main" count="10297" uniqueCount="402">
  <si>
    <t>Depos</t>
  </si>
  <si>
    <t>Real Time</t>
  </si>
  <si>
    <t>Override</t>
  </si>
  <si>
    <t>Spread</t>
  </si>
  <si>
    <t>Used</t>
  </si>
  <si>
    <t>PDG</t>
  </si>
  <si>
    <t>Parameters</t>
  </si>
  <si>
    <t>1W</t>
  </si>
  <si>
    <t>Dp</t>
  </si>
  <si>
    <t>CASH</t>
  </si>
  <si>
    <t>O/N</t>
  </si>
  <si>
    <t>2W</t>
  </si>
  <si>
    <t>T/N</t>
  </si>
  <si>
    <t>EUR</t>
  </si>
  <si>
    <t>3W</t>
  </si>
  <si>
    <t>S/N</t>
  </si>
  <si>
    <t>1M</t>
  </si>
  <si>
    <t>linear</t>
  </si>
  <si>
    <t>2M</t>
  </si>
  <si>
    <t>3M</t>
  </si>
  <si>
    <t>cont</t>
  </si>
  <si>
    <t>4M</t>
  </si>
  <si>
    <t>5M</t>
  </si>
  <si>
    <t>6M</t>
  </si>
  <si>
    <t>n_depo</t>
  </si>
  <si>
    <t>7M</t>
  </si>
  <si>
    <t>ripristinare link real time</t>
  </si>
  <si>
    <t>8M</t>
  </si>
  <si>
    <t>9M</t>
  </si>
  <si>
    <t>10M</t>
  </si>
  <si>
    <t>bottone "freeze"</t>
  </si>
  <si>
    <t>11M</t>
  </si>
  <si>
    <t>12M</t>
  </si>
  <si>
    <t>2Y</t>
  </si>
  <si>
    <t>5Y</t>
  </si>
  <si>
    <t>7Y</t>
  </si>
  <si>
    <t>1Y</t>
  </si>
  <si>
    <t>8Y</t>
  </si>
  <si>
    <t>13M</t>
  </si>
  <si>
    <t>9Y</t>
  </si>
  <si>
    <t>14M</t>
  </si>
  <si>
    <t>10Y</t>
  </si>
  <si>
    <t>15M</t>
  </si>
  <si>
    <t>15Y</t>
  </si>
  <si>
    <t>16M</t>
  </si>
  <si>
    <t>20Y</t>
  </si>
  <si>
    <t>17M</t>
  </si>
  <si>
    <t>25Y</t>
  </si>
  <si>
    <t>18M</t>
  </si>
  <si>
    <t>30Y</t>
  </si>
  <si>
    <t>19M</t>
  </si>
  <si>
    <t>20M</t>
  </si>
  <si>
    <t>21M</t>
  </si>
  <si>
    <t>22M</t>
  </si>
  <si>
    <t>23M</t>
  </si>
  <si>
    <t>3Y</t>
  </si>
  <si>
    <t>OISINT</t>
  </si>
  <si>
    <t>4Y</t>
  </si>
  <si>
    <t>6Y</t>
  </si>
  <si>
    <t>11Y</t>
  </si>
  <si>
    <t>12Y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</si>
  <si>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</si>
  <si>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</si>
  <si>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</si>
  <si>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</si>
  <si>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</si>
  <si>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</si>
  <si>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</si>
  <si>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</si>
  <si>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</si>
  <si>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</si>
  <si>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</si>
  <si>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27Y</t>
  </si>
  <si>
    <t>28Y</t>
  </si>
  <si>
    <t>29Y</t>
  </si>
  <si>
    <t>Sw</t>
  </si>
  <si>
    <t>40Y</t>
  </si>
  <si>
    <t>50Y</t>
  </si>
  <si>
    <t>60Y</t>
  </si>
  <si>
    <t>kruger</t>
  </si>
  <si>
    <t>copy here MX outcomes</t>
  </si>
  <si>
    <t>Real-Time Money Market Curves</t>
  </si>
  <si>
    <t>Version 1.0</t>
  </si>
  <si>
    <t>Tp</t>
  </si>
  <si>
    <t>Start date</t>
  </si>
  <si>
    <t>Generator</t>
  </si>
  <si>
    <t>Maturity</t>
  </si>
  <si>
    <t>ds.factor</t>
  </si>
  <si>
    <t>ds.rate</t>
  </si>
  <si>
    <t>Market quote</t>
  </si>
  <si>
    <t>Convexity spread</t>
  </si>
  <si>
    <t>Today</t>
  </si>
  <si>
    <t>on</t>
  </si>
  <si>
    <t>Currency</t>
  </si>
  <si>
    <t>tn</t>
  </si>
  <si>
    <t>CurveName</t>
  </si>
  <si>
    <t>sn</t>
  </si>
  <si>
    <t>DiscCurveName</t>
  </si>
  <si>
    <t>1w</t>
  </si>
  <si>
    <t>InterpType</t>
  </si>
  <si>
    <t>2w</t>
  </si>
  <si>
    <t>InterpOn</t>
  </si>
  <si>
    <t>r</t>
  </si>
  <si>
    <t>3w</t>
  </si>
  <si>
    <t>Comp</t>
  </si>
  <si>
    <t>1m</t>
  </si>
  <si>
    <t>FutBlockStubRate</t>
  </si>
  <si>
    <t>DayCount</t>
  </si>
  <si>
    <t>2m</t>
  </si>
  <si>
    <t>FraFutTenor</t>
  </si>
  <si>
    <t>First IMM Future</t>
  </si>
  <si>
    <t>3m</t>
  </si>
  <si>
    <t>FraFutAdjType</t>
  </si>
  <si>
    <t>Last IMM Future</t>
  </si>
  <si>
    <t>4m</t>
  </si>
  <si>
    <t>SwapFltFreq</t>
  </si>
  <si>
    <t>FutEndDate</t>
  </si>
  <si>
    <t>standard</t>
  </si>
  <si>
    <t>5m</t>
  </si>
  <si>
    <t>SwapMatType</t>
  </si>
  <si>
    <t>MatBlockCons</t>
  </si>
  <si>
    <t>6m</t>
  </si>
  <si>
    <t>SwapFirstCpn</t>
  </si>
  <si>
    <t>FutBlockCons</t>
  </si>
  <si>
    <t>stub</t>
  </si>
  <si>
    <t>7m</t>
  </si>
  <si>
    <t>BlockOrder</t>
  </si>
  <si>
    <t>8m</t>
  </si>
  <si>
    <t>STUB</t>
  </si>
  <si>
    <t>9m</t>
  </si>
  <si>
    <t>ModFollow</t>
  </si>
  <si>
    <t>n_futu</t>
  </si>
  <si>
    <t>Stub Date</t>
  </si>
  <si>
    <t>n_swap</t>
  </si>
  <si>
    <t>Sf</t>
  </si>
  <si>
    <t>LIF EURIBOR 3M</t>
  </si>
  <si>
    <t>UseFirst Coupon</t>
  </si>
  <si>
    <t>StubRate</t>
  </si>
  <si>
    <t>EUR R6M CUM FIX</t>
  </si>
  <si>
    <t>FloatIndex</t>
  </si>
  <si>
    <t>EURIBOR6M</t>
  </si>
  <si>
    <t>Futures</t>
  </si>
  <si>
    <t>Cnv.Sprd.</t>
  </si>
  <si>
    <t>IMMFutures</t>
  </si>
  <si>
    <t>1stFixing</t>
  </si>
  <si>
    <t>swaps</t>
  </si>
  <si>
    <t>31Y</t>
  </si>
  <si>
    <t>32Y</t>
  </si>
  <si>
    <t>33Y</t>
  </si>
  <si>
    <t>34Y</t>
  </si>
  <si>
    <t>35Y</t>
  </si>
  <si>
    <t>36Y</t>
  </si>
  <si>
    <t>37Y</t>
  </si>
  <si>
    <t>38Y</t>
  </si>
  <si>
    <t>39Y</t>
  </si>
  <si>
    <t>interpdisc</t>
  </si>
  <si>
    <t>EURYC1M</t>
  </si>
  <si>
    <t>SwapFixFreq</t>
  </si>
  <si>
    <t>SwapFltYrf</t>
  </si>
  <si>
    <t>SwapFixYrf</t>
  </si>
  <si>
    <t>EUR R1M CUM FIX</t>
  </si>
  <si>
    <t>EURIBOR1M</t>
  </si>
  <si>
    <t>EURYC1M AB1E</t>
  </si>
  <si>
    <t>1Y3M</t>
  </si>
  <si>
    <t>1Y6M</t>
  </si>
  <si>
    <t>1Y9M</t>
  </si>
  <si>
    <t>2Y3M</t>
  </si>
  <si>
    <t>2Y6M</t>
  </si>
  <si>
    <t>2Y9M</t>
  </si>
  <si>
    <t>ulitma swap mesale act/360 vs act/360 ==&gt;</t>
  </si>
  <si>
    <t>CASH CURVES</t>
  </si>
  <si>
    <t>OIS 3M CURVES</t>
  </si>
  <si>
    <t>STUB 3M CURVES</t>
  </si>
  <si>
    <t>LIFEURCURVES3M</t>
  </si>
  <si>
    <t>EUR 3M CURVES</t>
  </si>
  <si>
    <t>EURIBOR3M</t>
  </si>
  <si>
    <t>OIS 12M CURVES</t>
  </si>
  <si>
    <t>STUB 12M CURVES</t>
  </si>
  <si>
    <t>LIFEURCURVES12M</t>
  </si>
  <si>
    <t>EUR 12M CURVES</t>
  </si>
  <si>
    <t>EURIBOR1Y</t>
  </si>
  <si>
    <t>OIS 6M CURVES</t>
  </si>
  <si>
    <t>CustomOptions</t>
  </si>
  <si>
    <t>H3</t>
  </si>
  <si>
    <t>M4</t>
  </si>
  <si>
    <t>STUB 6M CURVES</t>
  </si>
  <si>
    <t>LIFEURCURVES6M</t>
  </si>
  <si>
    <t>OutputType</t>
  </si>
  <si>
    <t>ripristinare la veste tipo con override, InUse, etc...</t>
  </si>
  <si>
    <t>EUR-OIS DISC</t>
  </si>
  <si>
    <t>EUR-6M</t>
  </si>
  <si>
    <t>EUR-3M</t>
  </si>
  <si>
    <t>EUR-1Y</t>
  </si>
  <si>
    <t>EUR FIX 1RM</t>
  </si>
  <si>
    <t>10m</t>
  </si>
  <si>
    <t>11m</t>
  </si>
  <si>
    <t>12m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</si>
  <si>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</si>
  <si>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</si>
  <si>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</si>
  <si>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</si>
  <si>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</si>
  <si>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</si>
  <si>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</si>
  <si>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</si>
  <si>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</si>
  <si>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</si>
  <si>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</si>
  <si>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numOfDepos</t>
  </si>
  <si>
    <t>disc Diff</t>
  </si>
  <si>
    <t>interprate (%)</t>
  </si>
  <si>
    <t>rate Diff (%)</t>
  </si>
  <si>
    <t>1st fixing</t>
  </si>
  <si>
    <t>1stfix</t>
  </si>
  <si>
    <t>EUR:STD</t>
  </si>
  <si>
    <t>1stfixing</t>
  </si>
  <si>
    <t>da 2M a 12M swap mesali</t>
  </si>
  <si>
    <t>settlement</t>
  </si>
  <si>
    <t>FixLeg dayCC</t>
  </si>
  <si>
    <t>act/360</t>
  </si>
  <si>
    <t>30/360</t>
  </si>
  <si>
    <t>fake rate</t>
  </si>
  <si>
    <t>manuale con yearfraction a foglio XL)</t>
  </si>
  <si>
    <t>fair rate</t>
  </si>
  <si>
    <t>30/360 MX</t>
  </si>
  <si>
    <t xml:space="preserve">spread </t>
  </si>
  <si>
    <t>vs act/360</t>
  </si>
  <si>
    <t>La procedura di bootstrap dovrebbe ritornare, per ogni curva (label 'x')  i seguenti output:</t>
  </si>
  <si>
    <t>-coppie (data^x_i, valore^x_i) dove valore^x (abbreviato v^x) è un discount oppure uno zero rate</t>
  </si>
  <si>
    <t>-una matrice di greche del tipo dv^x_i/dq^y_k con tutte le variazioni del valore i-simo se si muove la quota di mercato k-sima sulla curva y</t>
  </si>
  <si>
    <t>disc curve</t>
  </si>
  <si>
    <t>Date</t>
  </si>
  <si>
    <t>today</t>
  </si>
  <si>
    <t>FWD EURIBOR RATES</t>
  </si>
  <si>
    <t>ShmFwd</t>
  </si>
  <si>
    <t>ZeroRates</t>
  </si>
  <si>
    <t>ZERO RATES</t>
  </si>
  <si>
    <t/>
  </si>
  <si>
    <t>ogni colonna riporta il label del pillar della ois che viene bumpato e gli zero rates della curva di forwarding ribootstrappata</t>
  </si>
  <si>
    <t>quote shift (bps)</t>
  </si>
  <si>
    <t>fwd curve maturity \ disc pillar</t>
  </si>
  <si>
    <t>fwding tenor</t>
  </si>
  <si>
    <t>questo foglio con la macro calcola la greca cross ovvero dpillarfwding/dmktquoteois e dfwdeuribrXm/dmktquoteOIS</t>
  </si>
  <si>
    <t>questo foglio riporta le greche FWDING ovvero dpillarfwding/dmktquotefwd e dfwdeuribrXm/dmktquotefwd</t>
  </si>
  <si>
    <t>M3</t>
  </si>
  <si>
    <t>U3</t>
  </si>
  <si>
    <t>Z3</t>
  </si>
  <si>
    <t>H4</t>
  </si>
  <si>
    <t>simple rate tenor</t>
  </si>
  <si>
    <t>punto di stub ==&gt;</t>
  </si>
  <si>
    <t>primo futures==&gt;</t>
  </si>
  <si>
    <t>primo swap==&gt;</t>
  </si>
  <si>
    <t>UnShifted Disc@Payment</t>
  </si>
  <si>
    <t>OIS curve Discounts</t>
  </si>
  <si>
    <t xml:space="preserve">Una volta effettuato il bootstrap, che ritorna zero rates 2discounting" e "forwarding", i calculators della piattaforma CVA costruenda </t>
  </si>
  <si>
    <t>andranno a rivalutare i deals muovendo gli zero rates e poi rimapperanno tutto sui market rates tramite composizione delle derivate.</t>
  </si>
  <si>
    <t>Disc@Tp</t>
  </si>
  <si>
    <t>Questo foglio calcola Ddiscount@Tpaym/Dzerorateois</t>
  </si>
  <si>
    <t>ogni colonna riporta il label del pillar della ois il cui zero rate  viene bumpato,</t>
  </si>
  <si>
    <t>ogni riga  è relativa a una Tpayment di cui si calcola il discount</t>
  </si>
  <si>
    <t>DISCOUNTS AT PAYMENT</t>
  </si>
  <si>
    <t xml:space="preserve">è facile verificare, interpolando la curva di sconto "linear" invece che "kruger", che ogni discount, in quanto interpolato tra i due pillar della ois </t>
  </si>
  <si>
    <t>in cui cade, è sensibile solo a due zero rates (uno se Tp coincide con un pillar della ois). lo sivede nella matrice delle differenze</t>
  </si>
  <si>
    <t>TpaymentDate\OIS pillar</t>
  </si>
  <si>
    <t>letta per righe. rimettendo "kruger", la sensitivity si delocalizza (sempre leggere la matrice riga per riga)</t>
  </si>
  <si>
    <t>Ipotizzo una serie di cedole che pagano 1€ * EURIBOR 6M</t>
  </si>
  <si>
    <t>vado a stimare l'impatto della greca cross dell'NPV di una serie di cedole Libor6M rispetto a movimenti della curva di sconto:</t>
  </si>
  <si>
    <t>a) calcolo in modo diretto (bump-rebootstrapOIS-rebootstrap6M-recompute Fwds) la greca "vera"</t>
  </si>
  <si>
    <t>b) calcolo, mimando la procedura tramite zero rates, il termine cross per differenza</t>
  </si>
  <si>
    <t>ogni riga riporta un particolare zero rate della curva di forwarding ribootstrappata</t>
  </si>
  <si>
    <t xml:space="preserve">ogni colonna riporta il label del (mkt) pillar della ois che viene bumpato </t>
  </si>
  <si>
    <t xml:space="preserve">FWD "OIS-SIMPLE RATE" </t>
  </si>
  <si>
    <t>v_k  \  q_i</t>
  </si>
  <si>
    <t>Tpaym (y)</t>
  </si>
  <si>
    <t>Date (T)</t>
  </si>
  <si>
    <t>ZeroRate(T)</t>
  </si>
  <si>
    <t>UnShifted Data</t>
  </si>
  <si>
    <t>Fwd*Disc</t>
  </si>
  <si>
    <t>Shm Disc@Tp</t>
  </si>
  <si>
    <t>Shm Out</t>
  </si>
  <si>
    <t>FWD EURIBOR RATES / Disc at paym / Fwd*Disc a seconda del campo selezionato, cella c10</t>
  </si>
  <si>
    <t>D(FwdEUR6M * Disc@Paym)/DzeroRateOIS = FwdEUR6M * DDisc@Paym/DzeroRateOIS</t>
  </si>
  <si>
    <t>fwdstart</t>
  </si>
  <si>
    <t>fwdend</t>
  </si>
  <si>
    <t>fwdeur6m</t>
  </si>
  <si>
    <t>Prodotto scalare:  M(k, j) = sum_{zero rate ois} D(disc*fwd)_k/DzeroOIS * DzeroOIS/DMktOIS_j</t>
  </si>
  <si>
    <t>M_ij = DzerorateOIS_i/DmktrateOIS_j</t>
  </si>
  <si>
    <t>ogni colonna corrisponde ad un pillar di mercato bumpato, ogni riga ad uno specifico zero rate ois</t>
  </si>
  <si>
    <t>FwdEuribor</t>
  </si>
  <si>
    <t>SHM FwdRate</t>
  </si>
  <si>
    <t>SHMFwd</t>
  </si>
  <si>
    <t>SHM IMPL FWD EURIBOR RATES</t>
  </si>
  <si>
    <t>ogni colonna riporta la maturity  del pillar della fwding curve il cui zero rate  viene bumpato,</t>
  </si>
  <si>
    <t>ogni riga  è relativa a una determinata start date di cui si calcola il fwd libor</t>
  </si>
  <si>
    <t>LIBOR Start\fwd curve  pillar</t>
  </si>
  <si>
    <t>D(Disc * FwdEuribor)/DZeroRateFwding</t>
  </si>
  <si>
    <t>ogni colonna corrisponde ad uno zero rate fwding, ho trascurato il primo pillar dummy (today,0)</t>
  </si>
  <si>
    <t>DZeroRateFwding/DMktQuoteOIS (ho trascurato il pillar dummy today-0 tra gli zero rates di fwding)</t>
  </si>
  <si>
    <t>Greca Cross:  sum Dpayoff_i/Dzeroratefwding * Dzeroratefwding/DQuoteOIS_k</t>
  </si>
  <si>
    <t>trigger</t>
  </si>
  <si>
    <t>Stored Data: OIS ZeroR,SimpleR</t>
  </si>
  <si>
    <t>ShmSimpR</t>
  </si>
  <si>
    <t>Sensitivity Matrix: DZeroRateDisc / DMktQuoteDisc</t>
  </si>
  <si>
    <t>Stored Data: Fwd ZeroR, Libors</t>
  </si>
  <si>
    <t>DZeroRatesFwd / DMktQuoteFwd</t>
  </si>
  <si>
    <t>D(Disc@Paym * FwdLibor ) / DmktQuoteDISC</t>
  </si>
  <si>
    <t>D zeroRateFwd / DquoteDISC</t>
  </si>
  <si>
    <t>UnShifted (Disc@Payment * FwdLibor)</t>
  </si>
  <si>
    <t>DDisc@Paym/DzeroRateOIS</t>
  </si>
  <si>
    <t>TMPXXX</t>
  </si>
  <si>
    <t>Discount</t>
  </si>
  <si>
    <t xml:space="preserve">FwdCurve </t>
  </si>
  <si>
    <t>Greca totale fatta come sum_ois(Dcoup/dzrois*dzrois/dmktrateois)+ sum_fwd(dCoup/dZRfwd*dzrFwd/dmktQuoteois)</t>
  </si>
  <si>
    <t>Diff tra greca totale fatta come scomposizione su zero rates e con calcolo esplicito</t>
  </si>
  <si>
    <t xml:space="preserve">Greca totale totale fatta in modo diretto ribootstrappando: D(FwdEur6M * Disc@Paym)/DMktRateOIS FULL </t>
  </si>
  <si>
    <t>da MX riesco a farmi dare il fair rate con 30/360 invece che act/360 sulla fissa</t>
  </si>
  <si>
    <t>(quì cfr quello di MX, con set as implied result, con quello</t>
  </si>
  <si>
    <t>MSwapFixYrf</t>
  </si>
  <si>
    <t>MSwapFixFreq</t>
  </si>
  <si>
    <t>UseExtStubRate</t>
  </si>
  <si>
    <t>SwapFirstCpnFixed</t>
  </si>
  <si>
    <t>UseExtStub</t>
  </si>
  <si>
    <t>DEP_EURON_C_BIS</t>
  </si>
  <si>
    <t>SWP_EURON_C</t>
  </si>
  <si>
    <t>BlockOrder#2341</t>
  </si>
  <si>
    <t>Dg</t>
  </si>
  <si>
    <t>DEP_EUR1M_FOLL_C</t>
  </si>
  <si>
    <t>DEP_EUR1M_C</t>
  </si>
  <si>
    <t>SWP_EUR1M_C</t>
  </si>
  <si>
    <t>SWP_EUR1M_2_C</t>
  </si>
  <si>
    <t>Z6</t>
  </si>
  <si>
    <t>H8</t>
  </si>
  <si>
    <t>FRA</t>
  </si>
  <si>
    <t>end</t>
  </si>
  <si>
    <t>M6</t>
  </si>
  <si>
    <t>U8</t>
  </si>
  <si>
    <t>n_fra</t>
  </si>
  <si>
    <t>DEP_EUR3M_FOLL_C</t>
  </si>
  <si>
    <t>DEP_EUR3M_C</t>
  </si>
  <si>
    <t>Fr</t>
  </si>
  <si>
    <t>FRA_EUR3M_C</t>
  </si>
  <si>
    <t>1M-4M</t>
  </si>
  <si>
    <t>FUT_EUR3M_CL_C</t>
  </si>
  <si>
    <t>2M-5M</t>
  </si>
  <si>
    <t>3M-6M</t>
  </si>
  <si>
    <t>4M-7M</t>
  </si>
  <si>
    <t>5M-8M</t>
  </si>
  <si>
    <t>6M-9M</t>
  </si>
  <si>
    <t>7M-10M</t>
  </si>
  <si>
    <t>8M-11M</t>
  </si>
  <si>
    <t>9M-12M</t>
  </si>
  <si>
    <t>10M-13M</t>
  </si>
  <si>
    <t>11M-14M</t>
  </si>
  <si>
    <t>12M-15M</t>
  </si>
  <si>
    <t>SWP_EUR3M_C</t>
  </si>
  <si>
    <t>OIS_26APR16</t>
  </si>
  <si>
    <t>EUR3M_26APR16</t>
  </si>
  <si>
    <t>EUR1M_26APR16</t>
  </si>
  <si>
    <t>EURSTD_26APR16</t>
  </si>
  <si>
    <t>SWP_EUR6M_C</t>
  </si>
  <si>
    <t>EUR12M_26APR16</t>
  </si>
  <si>
    <t>DEP_EUR1Y_FOLL_C</t>
  </si>
  <si>
    <t>DEP_EUR1Y_C</t>
  </si>
  <si>
    <t>FRA_EUR1Y_C</t>
  </si>
  <si>
    <t>1M-13M</t>
  </si>
  <si>
    <t>2M-14M</t>
  </si>
  <si>
    <t>3M-15M</t>
  </si>
  <si>
    <t>4M-16M</t>
  </si>
  <si>
    <t>5M-17M</t>
  </si>
  <si>
    <t>6M-18M</t>
  </si>
  <si>
    <t>7M-19M</t>
  </si>
  <si>
    <t>8M-20M</t>
  </si>
  <si>
    <t>9M-21M</t>
  </si>
  <si>
    <t>10M-22M</t>
  </si>
  <si>
    <t>11M-23M</t>
  </si>
  <si>
    <t>12M-24M</t>
  </si>
  <si>
    <t>SWP_EUR1Y_C</t>
  </si>
  <si>
    <t>EUR6M_26APR16</t>
  </si>
  <si>
    <t>DEP_EUR6M_FOLL_C</t>
  </si>
  <si>
    <t>DEP_EUR6M_C</t>
  </si>
  <si>
    <t>FRA_EUR6M_C</t>
  </si>
  <si>
    <t>1M-7M</t>
  </si>
  <si>
    <t>2M-8M</t>
  </si>
  <si>
    <t>3M-9M</t>
  </si>
  <si>
    <t>4M-10M</t>
  </si>
  <si>
    <t>5M-11M</t>
  </si>
  <si>
    <t>6M-12M</t>
  </si>
  <si>
    <t>7M-13M</t>
  </si>
  <si>
    <t>8M-14M</t>
  </si>
  <si>
    <t>9M-15M</t>
  </si>
  <si>
    <t>10M-16M</t>
  </si>
  <si>
    <t>11M-17M</t>
  </si>
  <si>
    <t>12M-18M</t>
  </si>
  <si>
    <t>13M-19M</t>
  </si>
  <si>
    <t>14M-20M</t>
  </si>
  <si>
    <t>15M-21M</t>
  </si>
  <si>
    <t>16M-22M</t>
  </si>
  <si>
    <t>17M-23M</t>
  </si>
  <si>
    <t>18M-24M</t>
  </si>
  <si>
    <t>24M-30M</t>
  </si>
  <si>
    <t>ripristinare i test degli Jacobiani</t>
  </si>
  <si>
    <t>check 1M oltre 35Y, pb qualche data diversa...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</si>
</sst>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8">
    <numFmt numFmtId="43" formatCode="_-* #,##0.00_-;\-* #,##0.00_-;_-* &quot;-&quot;??_-;_-@_-"/>
    <numFmt numFmtId="164" formatCode="_(* #,##0_);_(* \(#,##0\);_(* &quot;-&quot;_);_(@_)"/>
    <numFmt numFmtId="165" formatCode="&quot;$&quot;#,##0.00_);[Red]\(&quot;$&quot;#,##0.00\)"/>
    <numFmt numFmtId="166" formatCode="_(&quot;$&quot;* #,##0_);_(&quot;$&quot;* \(#,##0\);_(&quot;$&quot;* &quot;-&quot;_);_(@_)"/>
    <numFmt numFmtId="167" formatCode="0.000%"/>
    <numFmt numFmtId="168" formatCode="0.000"/>
    <numFmt numFmtId="169" formatCode="0.0000"/>
    <numFmt numFmtId="170" formatCode="0.0000000000000"/>
    <numFmt numFmtId="171" formatCode="dd\ mmm\ yyyy"/>
    <numFmt numFmtId="172" formatCode="dd\ mmm\ yy"/>
    <numFmt numFmtId="173" formatCode="#,##0.0;#,##0.0"/>
    <numFmt numFmtId="174" formatCode="0.00000000"/>
    <numFmt numFmtId="175" formatCode="hh:mm:ss;@"/>
    <numFmt numFmtId="176" formatCode="0.000000"/>
    <numFmt numFmtId="177" formatCode="[$-409]dd\-mmm\-yy;@"/>
    <numFmt numFmtId="178" formatCode="0.00000"/>
    <numFmt numFmtId="179" formatCode="0.0000000"/>
    <numFmt numFmtId="180" formatCode="0.00000%"/>
    <numFmt numFmtId="181" formatCode="_-[$€]\ * #,##0.00_-;\-[$€]\ * #,##0.00_-;_-[$€]\ * &quot;-&quot;??_-;_-@_-"/>
    <numFmt numFmtId="182" formatCode="0.0000000%"/>
    <numFmt numFmtId="183" formatCode="0.0E+00"/>
    <numFmt numFmtId="184" formatCode="0.0000%"/>
    <numFmt numFmtId="185" formatCode="0E+00"/>
    <numFmt numFmtId="186" formatCode="[$-409]d\-mmm\-yy;@"/>
    <numFmt numFmtId="187" formatCode="0.0000E+00"/>
    <numFmt numFmtId="188" formatCode="0.000000E+00"/>
    <numFmt numFmtId="189" formatCode="0.00000000E+00"/>
    <numFmt numFmtId="190" formatCode="0.00000000000E+00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62"/>
      <name val="Calibri"/>
      <family val="2"/>
    </font>
    <font>
      <sz val="10"/>
      <color indexed="8"/>
      <name val="MS Sans Serif"/>
      <family val="2"/>
    </font>
    <font>
      <sz val="10"/>
      <name val="MS Sans Serif"/>
      <family val="2"/>
    </font>
    <font>
      <sz val="11"/>
      <color indexed="60"/>
      <name val="Calibri"/>
      <family val="2"/>
    </font>
    <font>
      <sz val="8"/>
      <name val="Arial"/>
      <family val="2"/>
    </font>
    <font>
      <b/>
      <sz val="11"/>
      <color indexed="63"/>
      <name val="Calibri"/>
      <family val="2"/>
    </font>
    <font>
      <b/>
      <sz val="12"/>
      <color indexed="16"/>
      <name val="MS Sans Serif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8"/>
      <color indexed="9"/>
      <name val="Arial"/>
      <family val="2"/>
    </font>
    <font>
      <sz val="8"/>
      <color indexed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i/>
      <sz val="10"/>
      <name val="Arial"/>
      <family val="2"/>
    </font>
    <font>
      <sz val="7"/>
      <name val="Arial"/>
      <family val="2"/>
    </font>
    <font>
      <b/>
      <i/>
      <sz val="8"/>
      <color indexed="23"/>
      <name val="Arial"/>
      <family val="2"/>
    </font>
    <font>
      <sz val="7"/>
      <name val="Arial"/>
      <family val="2"/>
    </font>
    <font>
      <b/>
      <sz val="12"/>
      <color indexed="10"/>
      <name val="Arial"/>
      <family val="2"/>
    </font>
    <font>
      <sz val="10"/>
      <color indexed="17"/>
      <name val="Arial"/>
      <family val="2"/>
    </font>
    <font>
      <sz val="10"/>
      <color indexed="12"/>
      <name val="Arial"/>
      <family val="2"/>
    </font>
    <font>
      <sz val="10"/>
      <color indexed="14"/>
      <name val="Arial"/>
      <family val="2"/>
    </font>
    <font>
      <sz val="10"/>
      <name val="Arial"/>
      <family val="2"/>
    </font>
    <font>
      <sz val="9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3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6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16" borderId="1" applyNumberFormat="0" applyAlignment="0" applyProtection="0"/>
    <xf numFmtId="0" fontId="6" fillId="0" borderId="2" applyNumberFormat="0" applyFill="0" applyAlignment="0" applyProtection="0"/>
    <xf numFmtId="0" fontId="7" fillId="17" borderId="3" applyNumberFormat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181" fontId="2" fillId="0" borderId="0" applyFont="0" applyFill="0" applyBorder="0" applyAlignment="0" applyProtection="0"/>
    <xf numFmtId="0" fontId="8" fillId="7" borderId="1" applyNumberFormat="0" applyAlignment="0" applyProtection="0"/>
    <xf numFmtId="164" fontId="9" fillId="0" borderId="0" applyFont="0" applyFill="0" applyBorder="0" applyAlignment="0" applyProtection="0"/>
    <xf numFmtId="40" fontId="10" fillId="0" borderId="0" applyFont="0" applyFill="0" applyBorder="0" applyAlignment="0" applyProtection="0"/>
    <xf numFmtId="0" fontId="11" fillId="22" borderId="0" applyNumberFormat="0" applyBorder="0" applyAlignment="0" applyProtection="0"/>
    <xf numFmtId="0" fontId="12" fillId="0" borderId="0"/>
    <xf numFmtId="0" fontId="10" fillId="0" borderId="0"/>
    <xf numFmtId="0" fontId="2" fillId="23" borderId="4" applyNumberFormat="0" applyFont="0" applyAlignment="0" applyProtection="0"/>
    <xf numFmtId="0" fontId="13" fillId="16" borderId="5" applyNumberFormat="0" applyAlignment="0" applyProtection="0"/>
    <xf numFmtId="9" fontId="2" fillId="0" borderId="0" applyFont="0" applyFill="0" applyBorder="0" applyAlignment="0" applyProtection="0"/>
    <xf numFmtId="173" fontId="14" fillId="24" borderId="0">
      <alignment horizontal="center" vertical="center"/>
    </xf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6" applyNumberFormat="0" applyFill="0" applyAlignment="0" applyProtection="0"/>
    <xf numFmtId="0" fontId="19" fillId="0" borderId="7" applyNumberFormat="0" applyFill="0" applyAlignment="0" applyProtection="0"/>
    <xf numFmtId="0" fontId="20" fillId="0" borderId="8" applyNumberFormat="0" applyFill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2" fillId="3" borderId="0" applyNumberFormat="0" applyBorder="0" applyAlignment="0" applyProtection="0"/>
    <xf numFmtId="0" fontId="23" fillId="4" borderId="0" applyNumberFormat="0" applyBorder="0" applyAlignment="0" applyProtection="0"/>
    <xf numFmtId="166" fontId="9" fillId="0" borderId="0" applyFont="0" applyFill="0" applyBorder="0" applyAlignment="0" applyProtection="0"/>
    <xf numFmtId="165" fontId="10" fillId="0" borderId="0" applyFont="0" applyFill="0" applyBorder="0" applyAlignment="0" applyProtection="0"/>
    <xf numFmtId="0" fontId="1" fillId="0" borderId="0"/>
    <xf numFmtId="43" fontId="42" fillId="0" borderId="0" applyFont="0" applyFill="0" applyBorder="0" applyAlignment="0" applyProtection="0"/>
  </cellStyleXfs>
  <cellXfs count="552">
    <xf numFmtId="0" fontId="0" fillId="0" borderId="0" xfId="0"/>
    <xf numFmtId="167" fontId="24" fillId="25" borderId="10" xfId="33" applyNumberFormat="1" applyFont="1" applyFill="1" applyBorder="1" applyAlignment="1">
      <alignment horizontal="center"/>
    </xf>
    <xf numFmtId="0" fontId="12" fillId="0" borderId="0" xfId="33"/>
    <xf numFmtId="167" fontId="24" fillId="25" borderId="11" xfId="33" applyNumberFormat="1" applyFont="1" applyFill="1" applyBorder="1" applyAlignment="1"/>
    <xf numFmtId="167" fontId="25" fillId="26" borderId="12" xfId="33" applyNumberFormat="1" applyFont="1" applyFill="1" applyBorder="1" applyAlignment="1"/>
    <xf numFmtId="0" fontId="26" fillId="0" borderId="0" xfId="0" applyFont="1"/>
    <xf numFmtId="14" fontId="0" fillId="0" borderId="0" xfId="0" applyNumberFormat="1"/>
    <xf numFmtId="15" fontId="28" fillId="27" borderId="13" xfId="0" applyNumberFormat="1" applyFont="1" applyFill="1" applyBorder="1" applyAlignment="1">
      <alignment horizontal="center"/>
    </xf>
    <xf numFmtId="15" fontId="27" fillId="27" borderId="14" xfId="0" applyNumberFormat="1" applyFont="1" applyFill="1" applyBorder="1" applyAlignment="1">
      <alignment horizontal="center"/>
    </xf>
    <xf numFmtId="0" fontId="0" fillId="0" borderId="0" xfId="0" quotePrefix="1"/>
    <xf numFmtId="0" fontId="27" fillId="28" borderId="15" xfId="0" applyFont="1" applyFill="1" applyBorder="1" applyAlignment="1">
      <alignment horizontal="center"/>
    </xf>
    <xf numFmtId="0" fontId="0" fillId="0" borderId="0" xfId="0" applyFill="1" applyBorder="1"/>
    <xf numFmtId="175" fontId="0" fillId="0" borderId="0" xfId="0" applyNumberFormat="1"/>
    <xf numFmtId="0" fontId="27" fillId="0" borderId="0" xfId="0" applyFont="1" applyFill="1" applyBorder="1" applyAlignment="1">
      <alignment horizontal="center"/>
    </xf>
    <xf numFmtId="0" fontId="28" fillId="0" borderId="0" xfId="33" applyFont="1"/>
    <xf numFmtId="0" fontId="12" fillId="26" borderId="16" xfId="33" applyFont="1" applyFill="1" applyBorder="1"/>
    <xf numFmtId="0" fontId="12" fillId="26" borderId="17" xfId="33" applyFill="1" applyBorder="1"/>
    <xf numFmtId="0" fontId="12" fillId="26" borderId="18" xfId="33" applyFill="1" applyBorder="1"/>
    <xf numFmtId="167" fontId="24" fillId="25" borderId="19" xfId="33" applyNumberFormat="1" applyFont="1" applyFill="1" applyBorder="1" applyAlignment="1">
      <alignment horizontal="center"/>
    </xf>
    <xf numFmtId="167" fontId="24" fillId="25" borderId="20" xfId="33" applyNumberFormat="1" applyFont="1" applyFill="1" applyBorder="1" applyAlignment="1">
      <alignment horizontal="center"/>
    </xf>
    <xf numFmtId="167" fontId="24" fillId="25" borderId="21" xfId="33" applyNumberFormat="1" applyFont="1" applyFill="1" applyBorder="1" applyAlignment="1">
      <alignment horizontal="center"/>
    </xf>
    <xf numFmtId="167" fontId="24" fillId="25" borderId="22" xfId="33" applyNumberFormat="1" applyFont="1" applyFill="1" applyBorder="1" applyAlignment="1"/>
    <xf numFmtId="14" fontId="27" fillId="29" borderId="13" xfId="33" applyNumberFormat="1" applyFont="1" applyFill="1" applyBorder="1"/>
    <xf numFmtId="15" fontId="27" fillId="27" borderId="13" xfId="33" applyNumberFormat="1" applyFont="1" applyFill="1" applyBorder="1" applyAlignment="1">
      <alignment horizontal="center"/>
    </xf>
    <xf numFmtId="1" fontId="12" fillId="30" borderId="25" xfId="33" applyNumberFormat="1" applyFont="1" applyFill="1" applyBorder="1" applyAlignment="1">
      <alignment horizontal="center"/>
    </xf>
    <xf numFmtId="169" fontId="12" fillId="31" borderId="26" xfId="33" quotePrefix="1" applyNumberFormat="1" applyFont="1" applyFill="1" applyBorder="1" applyAlignment="1">
      <alignment horizontal="center"/>
    </xf>
    <xf numFmtId="169" fontId="12" fillId="32" borderId="26" xfId="33" applyNumberFormat="1" applyFill="1" applyBorder="1" applyAlignment="1">
      <alignment horizontal="center"/>
    </xf>
    <xf numFmtId="0" fontId="12" fillId="0" borderId="27" xfId="33" applyFont="1" applyFill="1" applyBorder="1" applyAlignment="1">
      <alignment horizontal="center"/>
    </xf>
    <xf numFmtId="0" fontId="12" fillId="0" borderId="26" xfId="33" applyFont="1" applyFill="1" applyBorder="1" applyAlignment="1">
      <alignment horizontal="center"/>
    </xf>
    <xf numFmtId="169" fontId="12" fillId="0" borderId="28" xfId="33" applyNumberFormat="1" applyFill="1" applyBorder="1" applyAlignment="1">
      <alignment horizontal="center"/>
    </xf>
    <xf numFmtId="172" fontId="12" fillId="33" borderId="25" xfId="33" applyNumberFormat="1" applyFill="1" applyBorder="1" applyAlignment="1">
      <alignment horizontal="center"/>
    </xf>
    <xf numFmtId="170" fontId="12" fillId="33" borderId="28" xfId="33" applyNumberFormat="1" applyFill="1" applyBorder="1"/>
    <xf numFmtId="0" fontId="12" fillId="0" borderId="13" xfId="33" applyBorder="1" applyAlignment="1">
      <alignment horizontal="center"/>
    </xf>
    <xf numFmtId="14" fontId="12" fillId="26" borderId="0" xfId="33" applyNumberFormat="1" applyFill="1" applyBorder="1" applyAlignment="1">
      <alignment horizontal="center"/>
    </xf>
    <xf numFmtId="0" fontId="12" fillId="26" borderId="0" xfId="33" applyFill="1" applyBorder="1" applyAlignment="1">
      <alignment horizontal="center"/>
    </xf>
    <xf numFmtId="0" fontId="12" fillId="26" borderId="0" xfId="33" applyFill="1" applyBorder="1"/>
    <xf numFmtId="0" fontId="12" fillId="26" borderId="30" xfId="33" applyFill="1" applyBorder="1"/>
    <xf numFmtId="14" fontId="27" fillId="29" borderId="14" xfId="33" applyNumberFormat="1" applyFont="1" applyFill="1" applyBorder="1"/>
    <xf numFmtId="15" fontId="27" fillId="27" borderId="14" xfId="33" applyNumberFormat="1" applyFont="1" applyFill="1" applyBorder="1" applyAlignment="1">
      <alignment horizontal="center"/>
    </xf>
    <xf numFmtId="1" fontId="12" fillId="30" borderId="31" xfId="33" applyNumberFormat="1" applyFont="1" applyFill="1" applyBorder="1" applyAlignment="1">
      <alignment horizontal="center"/>
    </xf>
    <xf numFmtId="169" fontId="12" fillId="31" borderId="27" xfId="33" quotePrefix="1" applyNumberFormat="1" applyFill="1" applyBorder="1" applyAlignment="1">
      <alignment horizontal="center"/>
    </xf>
    <xf numFmtId="169" fontId="12" fillId="32" borderId="27" xfId="33" applyNumberFormat="1" applyFill="1" applyBorder="1" applyAlignment="1">
      <alignment horizontal="center"/>
    </xf>
    <xf numFmtId="0" fontId="12" fillId="0" borderId="26" xfId="33" applyFill="1" applyBorder="1" applyAlignment="1">
      <alignment horizontal="center"/>
    </xf>
    <xf numFmtId="169" fontId="12" fillId="0" borderId="32" xfId="33" applyNumberFormat="1" applyFill="1" applyBorder="1" applyAlignment="1">
      <alignment horizontal="center"/>
    </xf>
    <xf numFmtId="172" fontId="12" fillId="33" borderId="31" xfId="33" applyNumberFormat="1" applyFill="1" applyBorder="1" applyAlignment="1">
      <alignment horizontal="center"/>
    </xf>
    <xf numFmtId="170" fontId="12" fillId="33" borderId="32" xfId="33" applyNumberFormat="1" applyFill="1" applyBorder="1"/>
    <xf numFmtId="0" fontId="12" fillId="0" borderId="14" xfId="33" applyBorder="1" applyAlignment="1">
      <alignment horizontal="center"/>
    </xf>
    <xf numFmtId="0" fontId="27" fillId="29" borderId="35" xfId="33" applyFont="1" applyFill="1" applyBorder="1"/>
    <xf numFmtId="0" fontId="30" fillId="28" borderId="24" xfId="0" applyFont="1" applyFill="1" applyBorder="1"/>
    <xf numFmtId="0" fontId="30" fillId="28" borderId="23" xfId="0" applyFont="1" applyFill="1" applyBorder="1" applyAlignment="1">
      <alignment horizontal="center"/>
    </xf>
    <xf numFmtId="0" fontId="12" fillId="29" borderId="27" xfId="33" applyFont="1" applyFill="1" applyBorder="1"/>
    <xf numFmtId="0" fontId="12" fillId="34" borderId="27" xfId="33" applyFont="1" applyFill="1" applyBorder="1"/>
    <xf numFmtId="0" fontId="30" fillId="28" borderId="33" xfId="0" applyFont="1" applyFill="1" applyBorder="1"/>
    <xf numFmtId="0" fontId="30" fillId="28" borderId="34" xfId="0" applyFont="1" applyFill="1" applyBorder="1" applyAlignment="1">
      <alignment horizontal="center"/>
    </xf>
    <xf numFmtId="0" fontId="27" fillId="29" borderId="13" xfId="33" applyFont="1" applyFill="1" applyBorder="1"/>
    <xf numFmtId="0" fontId="27" fillId="34" borderId="13" xfId="33" applyFont="1" applyFill="1" applyBorder="1" applyAlignment="1">
      <alignment horizontal="center"/>
    </xf>
    <xf numFmtId="0" fontId="27" fillId="29" borderId="14" xfId="33" applyFont="1" applyFill="1" applyBorder="1"/>
    <xf numFmtId="0" fontId="27" fillId="34" borderId="14" xfId="33" applyFont="1" applyFill="1" applyBorder="1" applyAlignment="1">
      <alignment horizontal="center"/>
    </xf>
    <xf numFmtId="0" fontId="27" fillId="29" borderId="24" xfId="33" applyFont="1" applyFill="1" applyBorder="1"/>
    <xf numFmtId="0" fontId="12" fillId="34" borderId="13" xfId="33" applyFont="1" applyFill="1" applyBorder="1" applyAlignment="1">
      <alignment horizontal="center"/>
    </xf>
    <xf numFmtId="0" fontId="12" fillId="29" borderId="36" xfId="33" applyFont="1" applyFill="1" applyBorder="1"/>
    <xf numFmtId="0" fontId="12" fillId="34" borderId="35" xfId="33" applyFont="1" applyFill="1" applyBorder="1" applyAlignment="1">
      <alignment horizontal="center"/>
    </xf>
    <xf numFmtId="0" fontId="12" fillId="29" borderId="14" xfId="33" applyFill="1" applyBorder="1"/>
    <xf numFmtId="0" fontId="12" fillId="34" borderId="14" xfId="33" applyFill="1" applyBorder="1" applyAlignment="1">
      <alignment horizontal="center"/>
    </xf>
    <xf numFmtId="0" fontId="12" fillId="0" borderId="27" xfId="33" applyFill="1" applyBorder="1" applyAlignment="1">
      <alignment horizontal="center"/>
    </xf>
    <xf numFmtId="0" fontId="30" fillId="28" borderId="36" xfId="0" applyFont="1" applyFill="1" applyBorder="1"/>
    <xf numFmtId="0" fontId="30" fillId="28" borderId="29" xfId="0" applyFont="1" applyFill="1" applyBorder="1" applyAlignment="1">
      <alignment horizontal="center"/>
    </xf>
    <xf numFmtId="1" fontId="31" fillId="30" borderId="37" xfId="33" applyNumberFormat="1" applyFont="1" applyFill="1" applyBorder="1" applyAlignment="1">
      <alignment horizontal="center"/>
    </xf>
    <xf numFmtId="169" fontId="31" fillId="31" borderId="38" xfId="33" quotePrefix="1" applyNumberFormat="1" applyFont="1" applyFill="1" applyBorder="1" applyAlignment="1">
      <alignment horizontal="center"/>
    </xf>
    <xf numFmtId="169" fontId="31" fillId="32" borderId="38" xfId="33" applyNumberFormat="1" applyFont="1" applyFill="1" applyBorder="1" applyAlignment="1">
      <alignment horizontal="center"/>
    </xf>
    <xf numFmtId="0" fontId="31" fillId="0" borderId="38" xfId="33" applyFont="1" applyFill="1" applyBorder="1" applyAlignment="1">
      <alignment horizontal="center"/>
    </xf>
    <xf numFmtId="169" fontId="31" fillId="0" borderId="39" xfId="33" applyNumberFormat="1" applyFont="1" applyFill="1" applyBorder="1" applyAlignment="1">
      <alignment horizontal="center"/>
    </xf>
    <xf numFmtId="0" fontId="12" fillId="0" borderId="36" xfId="33" applyBorder="1" applyAlignment="1">
      <alignment horizontal="center"/>
    </xf>
    <xf numFmtId="0" fontId="12" fillId="0" borderId="29" xfId="33" applyBorder="1" applyAlignment="1">
      <alignment horizontal="center"/>
    </xf>
    <xf numFmtId="0" fontId="12" fillId="0" borderId="0" xfId="33" applyFill="1"/>
    <xf numFmtId="17" fontId="12" fillId="26" borderId="0" xfId="33" applyNumberFormat="1" applyFill="1" applyBorder="1" applyAlignment="1">
      <alignment horizontal="center"/>
    </xf>
    <xf numFmtId="169" fontId="27" fillId="34" borderId="13" xfId="33" applyNumberFormat="1" applyFont="1" applyFill="1" applyBorder="1" applyAlignment="1">
      <alignment horizontal="center"/>
    </xf>
    <xf numFmtId="169" fontId="12" fillId="0" borderId="0" xfId="33" applyNumberFormat="1"/>
    <xf numFmtId="0" fontId="12" fillId="29" borderId="14" xfId="33" applyFont="1" applyFill="1" applyBorder="1"/>
    <xf numFmtId="14" fontId="12" fillId="30" borderId="25" xfId="33" applyNumberFormat="1" applyFont="1" applyFill="1" applyBorder="1" applyAlignment="1">
      <alignment horizontal="center"/>
    </xf>
    <xf numFmtId="169" fontId="12" fillId="32" borderId="28" xfId="33" applyNumberFormat="1" applyFill="1" applyBorder="1" applyAlignment="1">
      <alignment horizontal="center"/>
    </xf>
    <xf numFmtId="172" fontId="12" fillId="0" borderId="31" xfId="33" applyNumberFormat="1" applyFill="1" applyBorder="1" applyAlignment="1">
      <alignment horizontal="center"/>
    </xf>
    <xf numFmtId="0" fontId="12" fillId="0" borderId="40" xfId="33" applyFont="1" applyBorder="1"/>
    <xf numFmtId="0" fontId="12" fillId="29" borderId="35" xfId="33" applyFill="1" applyBorder="1"/>
    <xf numFmtId="0" fontId="12" fillId="34" borderId="35" xfId="33" applyFill="1" applyBorder="1" applyAlignment="1">
      <alignment horizontal="center"/>
    </xf>
    <xf numFmtId="0" fontId="12" fillId="0" borderId="0" xfId="33" applyFont="1"/>
    <xf numFmtId="0" fontId="12" fillId="0" borderId="15" xfId="33" applyBorder="1"/>
    <xf numFmtId="1" fontId="12" fillId="30" borderId="27" xfId="33" applyNumberFormat="1" applyFill="1" applyBorder="1" applyAlignment="1">
      <alignment horizontal="center"/>
    </xf>
    <xf numFmtId="169" fontId="12" fillId="31" borderId="42" xfId="33" quotePrefix="1" applyNumberFormat="1" applyFont="1" applyFill="1" applyBorder="1" applyAlignment="1">
      <alignment horizontal="center"/>
    </xf>
    <xf numFmtId="172" fontId="12" fillId="0" borderId="25" xfId="33" applyNumberFormat="1" applyFill="1" applyBorder="1" applyAlignment="1">
      <alignment horizontal="center"/>
    </xf>
    <xf numFmtId="171" fontId="12" fillId="0" borderId="24" xfId="33" applyNumberFormat="1" applyBorder="1" applyAlignment="1">
      <alignment horizontal="center"/>
    </xf>
    <xf numFmtId="0" fontId="12" fillId="0" borderId="24" xfId="33" applyBorder="1"/>
    <xf numFmtId="0" fontId="12" fillId="0" borderId="23" xfId="33" applyBorder="1"/>
    <xf numFmtId="169" fontId="12" fillId="31" borderId="15" xfId="33" quotePrefix="1" applyNumberFormat="1" applyFill="1" applyBorder="1" applyAlignment="1">
      <alignment horizontal="center"/>
    </xf>
    <xf numFmtId="169" fontId="12" fillId="32" borderId="32" xfId="33" applyNumberFormat="1" applyFill="1" applyBorder="1" applyAlignment="1">
      <alignment horizontal="center"/>
    </xf>
    <xf numFmtId="171" fontId="12" fillId="0" borderId="33" xfId="33" applyNumberFormat="1" applyBorder="1" applyAlignment="1">
      <alignment horizontal="center"/>
    </xf>
    <xf numFmtId="0" fontId="12" fillId="0" borderId="33" xfId="33" applyBorder="1"/>
    <xf numFmtId="0" fontId="12" fillId="0" borderId="34" xfId="33" applyBorder="1"/>
    <xf numFmtId="0" fontId="12" fillId="32" borderId="27" xfId="33" applyFill="1" applyBorder="1" applyAlignment="1">
      <alignment horizontal="center"/>
    </xf>
    <xf numFmtId="172" fontId="12" fillId="0" borderId="44" xfId="33" applyNumberFormat="1" applyFill="1" applyBorder="1" applyAlignment="1">
      <alignment horizontal="center"/>
    </xf>
    <xf numFmtId="169" fontId="12" fillId="0" borderId="45" xfId="33" applyNumberFormat="1" applyFill="1" applyBorder="1" applyAlignment="1">
      <alignment horizontal="center"/>
    </xf>
    <xf numFmtId="171" fontId="12" fillId="0" borderId="36" xfId="33" applyNumberFormat="1" applyBorder="1" applyAlignment="1">
      <alignment horizontal="center"/>
    </xf>
    <xf numFmtId="0" fontId="12" fillId="0" borderId="35" xfId="33" applyBorder="1" applyAlignment="1">
      <alignment horizontal="center"/>
    </xf>
    <xf numFmtId="0" fontId="12" fillId="0" borderId="36" xfId="33" applyBorder="1"/>
    <xf numFmtId="0" fontId="12" fillId="0" borderId="29" xfId="33" applyBorder="1"/>
    <xf numFmtId="171" fontId="12" fillId="0" borderId="0" xfId="33" applyNumberFormat="1"/>
    <xf numFmtId="1" fontId="32" fillId="30" borderId="25" xfId="33" applyNumberFormat="1" applyFont="1" applyFill="1" applyBorder="1" applyAlignment="1">
      <alignment horizontal="left"/>
    </xf>
    <xf numFmtId="1" fontId="12" fillId="30" borderId="25" xfId="33" applyNumberFormat="1" applyFill="1" applyBorder="1" applyAlignment="1">
      <alignment horizontal="center"/>
    </xf>
    <xf numFmtId="0" fontId="12" fillId="0" borderId="25" xfId="33" applyFill="1" applyBorder="1" applyAlignment="1">
      <alignment horizontal="center"/>
    </xf>
    <xf numFmtId="1" fontId="12" fillId="30" borderId="31" xfId="33" applyNumberFormat="1" applyFill="1" applyBorder="1" applyAlignment="1">
      <alignment horizontal="center"/>
    </xf>
    <xf numFmtId="0" fontId="12" fillId="0" borderId="31" xfId="33" applyFill="1" applyBorder="1" applyAlignment="1">
      <alignment horizontal="center"/>
    </xf>
    <xf numFmtId="1" fontId="12" fillId="0" borderId="31" xfId="33" applyNumberFormat="1" applyFill="1" applyBorder="1" applyAlignment="1">
      <alignment horizontal="center"/>
    </xf>
    <xf numFmtId="14" fontId="12" fillId="0" borderId="0" xfId="33" applyNumberFormat="1"/>
    <xf numFmtId="0" fontId="12" fillId="0" borderId="0" xfId="33" applyNumberFormat="1"/>
    <xf numFmtId="172" fontId="12" fillId="33" borderId="44" xfId="33" applyNumberFormat="1" applyFill="1" applyBorder="1" applyAlignment="1">
      <alignment horizontal="center"/>
    </xf>
    <xf numFmtId="170" fontId="12" fillId="33" borderId="45" xfId="33" applyNumberFormat="1" applyFill="1" applyBorder="1"/>
    <xf numFmtId="0" fontId="12" fillId="28" borderId="0" xfId="33" applyFill="1" applyBorder="1"/>
    <xf numFmtId="0" fontId="12" fillId="28" borderId="0" xfId="33" applyFill="1"/>
    <xf numFmtId="0" fontId="12" fillId="26" borderId="47" xfId="33" applyFill="1" applyBorder="1" applyAlignment="1">
      <alignment horizontal="center"/>
    </xf>
    <xf numFmtId="0" fontId="12" fillId="26" borderId="47" xfId="33" applyFill="1" applyBorder="1"/>
    <xf numFmtId="0" fontId="12" fillId="26" borderId="48" xfId="33" applyFill="1" applyBorder="1"/>
    <xf numFmtId="0" fontId="33" fillId="0" borderId="0" xfId="33" applyFont="1" applyAlignment="1">
      <alignment vertical="center"/>
    </xf>
    <xf numFmtId="0" fontId="12" fillId="29" borderId="43" xfId="33" applyFont="1" applyFill="1" applyBorder="1" applyAlignment="1">
      <alignment horizontal="center"/>
    </xf>
    <xf numFmtId="11" fontId="12" fillId="0" borderId="0" xfId="33" applyNumberFormat="1"/>
    <xf numFmtId="177" fontId="12" fillId="29" borderId="46" xfId="33" applyNumberFormat="1" applyFill="1" applyBorder="1" applyAlignment="1">
      <alignment horizontal="center"/>
    </xf>
    <xf numFmtId="0" fontId="12" fillId="34" borderId="27" xfId="33" applyFont="1" applyFill="1" applyBorder="1" applyAlignment="1">
      <alignment horizontal="center"/>
    </xf>
    <xf numFmtId="0" fontId="12" fillId="0" borderId="0" xfId="33" quotePrefix="1" applyFont="1" applyAlignment="1">
      <alignment horizontal="right"/>
    </xf>
    <xf numFmtId="1" fontId="12" fillId="0" borderId="44" xfId="33" applyNumberFormat="1" applyFill="1" applyBorder="1" applyAlignment="1">
      <alignment horizontal="center"/>
    </xf>
    <xf numFmtId="0" fontId="12" fillId="34" borderId="14" xfId="33" applyFont="1" applyFill="1" applyBorder="1" applyAlignment="1">
      <alignment horizontal="center"/>
    </xf>
    <xf numFmtId="0" fontId="27" fillId="34" borderId="35" xfId="33" applyFont="1" applyFill="1" applyBorder="1" applyAlignment="1">
      <alignment horizontal="center"/>
    </xf>
    <xf numFmtId="14" fontId="26" fillId="0" borderId="0" xfId="0" applyNumberFormat="1" applyFont="1"/>
    <xf numFmtId="0" fontId="12" fillId="0" borderId="35" xfId="33" applyFill="1" applyBorder="1" applyAlignment="1">
      <alignment horizontal="center"/>
    </xf>
    <xf numFmtId="0" fontId="26" fillId="0" borderId="24" xfId="0" applyFont="1" applyBorder="1"/>
    <xf numFmtId="0" fontId="0" fillId="0" borderId="43" xfId="0" applyBorder="1"/>
    <xf numFmtId="0" fontId="0" fillId="0" borderId="23" xfId="0" applyBorder="1"/>
    <xf numFmtId="0" fontId="0" fillId="0" borderId="33" xfId="0" applyBorder="1"/>
    <xf numFmtId="0" fontId="0" fillId="0" borderId="0" xfId="0" applyBorder="1"/>
    <xf numFmtId="0" fontId="0" fillId="0" borderId="34" xfId="0" applyBorder="1"/>
    <xf numFmtId="14" fontId="0" fillId="0" borderId="33" xfId="0" applyNumberFormat="1" applyBorder="1"/>
    <xf numFmtId="14" fontId="0" fillId="0" borderId="0" xfId="0" applyNumberFormat="1" applyBorder="1"/>
    <xf numFmtId="14" fontId="0" fillId="0" borderId="36" xfId="0" applyNumberFormat="1" applyBorder="1"/>
    <xf numFmtId="0" fontId="0" fillId="0" borderId="46" xfId="0" applyBorder="1"/>
    <xf numFmtId="14" fontId="0" fillId="0" borderId="46" xfId="0" applyNumberFormat="1" applyBorder="1"/>
    <xf numFmtId="0" fontId="0" fillId="0" borderId="29" xfId="0" applyBorder="1"/>
    <xf numFmtId="0" fontId="26" fillId="26" borderId="49" xfId="33" applyFont="1" applyFill="1" applyBorder="1" applyAlignment="1">
      <alignment horizontal="center"/>
    </xf>
    <xf numFmtId="0" fontId="26" fillId="26" borderId="49" xfId="33" applyFont="1" applyFill="1" applyBorder="1" applyAlignment="1"/>
    <xf numFmtId="0" fontId="26" fillId="26" borderId="12" xfId="33" applyFont="1" applyFill="1" applyBorder="1" applyAlignment="1"/>
    <xf numFmtId="0" fontId="12" fillId="28" borderId="33" xfId="0" applyFont="1" applyFill="1" applyBorder="1"/>
    <xf numFmtId="0" fontId="12" fillId="28" borderId="0" xfId="0" applyFont="1" applyFill="1" applyBorder="1"/>
    <xf numFmtId="0" fontId="12" fillId="28" borderId="34" xfId="0" applyFont="1" applyFill="1" applyBorder="1"/>
    <xf numFmtId="0" fontId="12" fillId="28" borderId="36" xfId="0" applyFont="1" applyFill="1" applyBorder="1"/>
    <xf numFmtId="0" fontId="12" fillId="28" borderId="46" xfId="0" applyFont="1" applyFill="1" applyBorder="1"/>
    <xf numFmtId="0" fontId="12" fillId="28" borderId="29" xfId="0" applyFont="1" applyFill="1" applyBorder="1"/>
    <xf numFmtId="11" fontId="12" fillId="28" borderId="0" xfId="0" applyNumberFormat="1" applyFont="1" applyFill="1" applyBorder="1"/>
    <xf numFmtId="11" fontId="12" fillId="28" borderId="46" xfId="0" applyNumberFormat="1" applyFont="1" applyFill="1" applyBorder="1"/>
    <xf numFmtId="183" fontId="12" fillId="28" borderId="34" xfId="0" applyNumberFormat="1" applyFont="1" applyFill="1" applyBorder="1"/>
    <xf numFmtId="174" fontId="12" fillId="26" borderId="0" xfId="33" applyNumberFormat="1" applyFill="1" applyBorder="1"/>
    <xf numFmtId="169" fontId="12" fillId="26" borderId="0" xfId="33" applyNumberFormat="1" applyFill="1" applyBorder="1"/>
    <xf numFmtId="179" fontId="12" fillId="28" borderId="33" xfId="0" applyNumberFormat="1" applyFont="1" applyFill="1" applyBorder="1"/>
    <xf numFmtId="169" fontId="12" fillId="28" borderId="0" xfId="0" applyNumberFormat="1" applyFont="1" applyFill="1" applyBorder="1"/>
    <xf numFmtId="179" fontId="12" fillId="28" borderId="36" xfId="0" applyNumberFormat="1" applyFont="1" applyFill="1" applyBorder="1"/>
    <xf numFmtId="169" fontId="12" fillId="28" borderId="46" xfId="0" applyNumberFormat="1" applyFont="1" applyFill="1" applyBorder="1"/>
    <xf numFmtId="183" fontId="12" fillId="28" borderId="29" xfId="0" applyNumberFormat="1" applyFont="1" applyFill="1" applyBorder="1"/>
    <xf numFmtId="0" fontId="12" fillId="26" borderId="46" xfId="33" applyFill="1" applyBorder="1" applyAlignment="1">
      <alignment horizontal="center"/>
    </xf>
    <xf numFmtId="0" fontId="12" fillId="26" borderId="46" xfId="33" applyFill="1" applyBorder="1"/>
    <xf numFmtId="0" fontId="12" fillId="26" borderId="50" xfId="33" applyFill="1" applyBorder="1"/>
    <xf numFmtId="0" fontId="12" fillId="28" borderId="24" xfId="33" applyFont="1" applyFill="1" applyBorder="1" applyAlignment="1">
      <alignment horizontal="center"/>
    </xf>
    <xf numFmtId="0" fontId="12" fillId="28" borderId="43" xfId="33" applyFont="1" applyFill="1" applyBorder="1" applyAlignment="1">
      <alignment horizontal="center"/>
    </xf>
    <xf numFmtId="0" fontId="12" fillId="28" borderId="23" xfId="33" applyFont="1" applyFill="1" applyBorder="1" applyAlignment="1">
      <alignment horizontal="center"/>
    </xf>
    <xf numFmtId="0" fontId="34" fillId="0" borderId="0" xfId="0" applyFont="1"/>
    <xf numFmtId="0" fontId="35" fillId="0" borderId="0" xfId="0" applyFont="1"/>
    <xf numFmtId="14" fontId="34" fillId="0" borderId="33" xfId="0" applyNumberFormat="1" applyFont="1" applyBorder="1"/>
    <xf numFmtId="0" fontId="34" fillId="0" borderId="0" xfId="0" applyFont="1" applyBorder="1"/>
    <xf numFmtId="14" fontId="34" fillId="0" borderId="0" xfId="0" applyNumberFormat="1" applyFont="1" applyBorder="1"/>
    <xf numFmtId="0" fontId="34" fillId="0" borderId="34" xfId="0" applyFont="1" applyBorder="1"/>
    <xf numFmtId="14" fontId="26" fillId="0" borderId="33" xfId="0" applyNumberFormat="1" applyFont="1" applyBorder="1"/>
    <xf numFmtId="0" fontId="26" fillId="0" borderId="0" xfId="0" applyFont="1" applyBorder="1"/>
    <xf numFmtId="14" fontId="26" fillId="0" borderId="0" xfId="0" applyNumberFormat="1" applyFont="1" applyBorder="1"/>
    <xf numFmtId="0" fontId="26" fillId="0" borderId="34" xfId="0" applyFont="1" applyBorder="1"/>
    <xf numFmtId="17" fontId="26" fillId="0" borderId="0" xfId="0" applyNumberFormat="1" applyFont="1" applyBorder="1"/>
    <xf numFmtId="14" fontId="35" fillId="0" borderId="33" xfId="0" applyNumberFormat="1" applyFont="1" applyBorder="1"/>
    <xf numFmtId="0" fontId="35" fillId="0" borderId="0" xfId="0" applyFont="1" applyBorder="1"/>
    <xf numFmtId="14" fontId="35" fillId="0" borderId="0" xfId="0" applyNumberFormat="1" applyFont="1" applyBorder="1"/>
    <xf numFmtId="0" fontId="35" fillId="0" borderId="34" xfId="0" applyFont="1" applyBorder="1"/>
    <xf numFmtId="14" fontId="35" fillId="0" borderId="36" xfId="0" applyNumberFormat="1" applyFont="1" applyBorder="1"/>
    <xf numFmtId="0" fontId="35" fillId="0" borderId="46" xfId="0" applyFont="1" applyBorder="1"/>
    <xf numFmtId="14" fontId="35" fillId="0" borderId="46" xfId="0" applyNumberFormat="1" applyFont="1" applyBorder="1"/>
    <xf numFmtId="0" fontId="35" fillId="0" borderId="29" xfId="0" applyFont="1" applyBorder="1"/>
    <xf numFmtId="0" fontId="0" fillId="26" borderId="43" xfId="0" applyFill="1" applyBorder="1"/>
    <xf numFmtId="14" fontId="36" fillId="0" borderId="33" xfId="0" applyNumberFormat="1" applyFont="1" applyBorder="1"/>
    <xf numFmtId="0" fontId="36" fillId="0" borderId="0" xfId="0" applyFont="1" applyBorder="1"/>
    <xf numFmtId="14" fontId="36" fillId="0" borderId="0" xfId="0" applyNumberFormat="1" applyFont="1" applyBorder="1"/>
    <xf numFmtId="169" fontId="27" fillId="32" borderId="26" xfId="33" applyNumberFormat="1" applyFont="1" applyFill="1" applyBorder="1" applyAlignment="1">
      <alignment horizontal="center"/>
    </xf>
    <xf numFmtId="14" fontId="12" fillId="26" borderId="46" xfId="33" applyNumberFormat="1" applyFill="1" applyBorder="1" applyAlignment="1">
      <alignment horizontal="center"/>
    </xf>
    <xf numFmtId="0" fontId="34" fillId="0" borderId="33" xfId="0" applyFont="1" applyBorder="1"/>
    <xf numFmtId="0" fontId="26" fillId="0" borderId="33" xfId="0" applyFont="1" applyBorder="1"/>
    <xf numFmtId="0" fontId="35" fillId="0" borderId="33" xfId="0" applyFont="1" applyBorder="1"/>
    <xf numFmtId="0" fontId="35" fillId="0" borderId="36" xfId="0" applyFont="1" applyBorder="1"/>
    <xf numFmtId="11" fontId="12" fillId="0" borderId="0" xfId="33" applyNumberFormat="1" applyFont="1"/>
    <xf numFmtId="0" fontId="2" fillId="0" borderId="0" xfId="0" applyFont="1" applyBorder="1"/>
    <xf numFmtId="0" fontId="2" fillId="0" borderId="0" xfId="0" applyFont="1" applyFill="1" applyBorder="1"/>
    <xf numFmtId="176" fontId="36" fillId="0" borderId="0" xfId="0" applyNumberFormat="1" applyFont="1" applyBorder="1"/>
    <xf numFmtId="0" fontId="26" fillId="0" borderId="43" xfId="0" applyFont="1" applyBorder="1"/>
    <xf numFmtId="0" fontId="12" fillId="0" borderId="0" xfId="33" applyFont="1" applyBorder="1"/>
    <xf numFmtId="0" fontId="12" fillId="0" borderId="0" xfId="33" applyBorder="1"/>
    <xf numFmtId="178" fontId="12" fillId="0" borderId="0" xfId="33" applyNumberFormat="1" applyBorder="1"/>
    <xf numFmtId="0" fontId="12" fillId="0" borderId="34" xfId="33" applyFont="1" applyBorder="1"/>
    <xf numFmtId="176" fontId="2" fillId="0" borderId="34" xfId="0" applyNumberFormat="1" applyFont="1" applyBorder="1"/>
    <xf numFmtId="0" fontId="32" fillId="29" borderId="23" xfId="33" applyFont="1" applyFill="1" applyBorder="1" applyAlignment="1">
      <alignment horizontal="center"/>
    </xf>
    <xf numFmtId="177" fontId="32" fillId="29" borderId="29" xfId="33" applyNumberFormat="1" applyFont="1" applyFill="1" applyBorder="1" applyAlignment="1">
      <alignment horizontal="center"/>
    </xf>
    <xf numFmtId="14" fontId="12" fillId="33" borderId="19" xfId="0" applyNumberFormat="1" applyFont="1" applyFill="1" applyBorder="1"/>
    <xf numFmtId="170" fontId="12" fillId="33" borderId="21" xfId="0" applyNumberFormat="1" applyFont="1" applyFill="1" applyBorder="1"/>
    <xf numFmtId="14" fontId="12" fillId="33" borderId="51" xfId="0" applyNumberFormat="1" applyFont="1" applyFill="1" applyBorder="1"/>
    <xf numFmtId="170" fontId="12" fillId="33" borderId="52" xfId="0" applyNumberFormat="1" applyFont="1" applyFill="1" applyBorder="1"/>
    <xf numFmtId="14" fontId="12" fillId="33" borderId="31" xfId="0" applyNumberFormat="1" applyFont="1" applyFill="1" applyBorder="1"/>
    <xf numFmtId="170" fontId="12" fillId="33" borderId="32" xfId="0" applyNumberFormat="1" applyFont="1" applyFill="1" applyBorder="1"/>
    <xf numFmtId="14" fontId="12" fillId="33" borderId="44" xfId="0" applyNumberFormat="1" applyFont="1" applyFill="1" applyBorder="1"/>
    <xf numFmtId="170" fontId="12" fillId="33" borderId="45" xfId="0" applyNumberFormat="1" applyFont="1" applyFill="1" applyBorder="1"/>
    <xf numFmtId="0" fontId="12" fillId="28" borderId="40" xfId="0" applyFont="1" applyFill="1" applyBorder="1" applyAlignment="1">
      <alignment horizontal="center"/>
    </xf>
    <xf numFmtId="0" fontId="12" fillId="28" borderId="15" xfId="0" applyFont="1" applyFill="1" applyBorder="1" applyAlignment="1">
      <alignment horizontal="center"/>
    </xf>
    <xf numFmtId="0" fontId="27" fillId="28" borderId="40" xfId="0" applyFont="1" applyFill="1" applyBorder="1" applyAlignment="1">
      <alignment horizontal="center"/>
    </xf>
    <xf numFmtId="0" fontId="30" fillId="28" borderId="24" xfId="33" applyFont="1" applyFill="1" applyBorder="1"/>
    <xf numFmtId="0" fontId="30" fillId="28" borderId="23" xfId="33" applyFont="1" applyFill="1" applyBorder="1" applyAlignment="1">
      <alignment horizontal="center"/>
    </xf>
    <xf numFmtId="0" fontId="30" fillId="28" borderId="33" xfId="33" applyFont="1" applyFill="1" applyBorder="1"/>
    <xf numFmtId="0" fontId="30" fillId="28" borderId="34" xfId="33" applyFont="1" applyFill="1" applyBorder="1" applyAlignment="1">
      <alignment horizontal="center"/>
    </xf>
    <xf numFmtId="0" fontId="30" fillId="28" borderId="36" xfId="33" applyFont="1" applyFill="1" applyBorder="1"/>
    <xf numFmtId="0" fontId="30" fillId="28" borderId="29" xfId="33" applyFont="1" applyFill="1" applyBorder="1" applyAlignment="1">
      <alignment horizontal="center"/>
    </xf>
    <xf numFmtId="169" fontId="0" fillId="0" borderId="0" xfId="0" applyNumberFormat="1"/>
    <xf numFmtId="176" fontId="0" fillId="0" borderId="0" xfId="0" applyNumberFormat="1"/>
    <xf numFmtId="176" fontId="12" fillId="32" borderId="26" xfId="33" applyNumberFormat="1" applyFill="1" applyBorder="1" applyAlignment="1">
      <alignment horizontal="center"/>
    </xf>
    <xf numFmtId="176" fontId="12" fillId="32" borderId="27" xfId="33" applyNumberFormat="1" applyFill="1" applyBorder="1" applyAlignment="1">
      <alignment horizontal="center"/>
    </xf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26" fillId="35" borderId="17" xfId="0" applyFont="1" applyFill="1" applyBorder="1"/>
    <xf numFmtId="10" fontId="0" fillId="0" borderId="0" xfId="0" applyNumberFormat="1"/>
    <xf numFmtId="10" fontId="0" fillId="28" borderId="18" xfId="0" applyNumberFormat="1" applyFill="1" applyBorder="1"/>
    <xf numFmtId="0" fontId="0" fillId="28" borderId="0" xfId="0" applyFill="1" applyBorder="1"/>
    <xf numFmtId="14" fontId="0" fillId="28" borderId="53" xfId="0" applyNumberFormat="1" applyFill="1" applyBorder="1"/>
    <xf numFmtId="0" fontId="0" fillId="28" borderId="30" xfId="0" applyFill="1" applyBorder="1"/>
    <xf numFmtId="14" fontId="0" fillId="28" borderId="54" xfId="0" applyNumberFormat="1" applyFill="1" applyBorder="1"/>
    <xf numFmtId="0" fontId="0" fillId="28" borderId="48" xfId="0" applyFill="1" applyBorder="1"/>
    <xf numFmtId="0" fontId="26" fillId="28" borderId="16" xfId="0" applyFont="1" applyFill="1" applyBorder="1"/>
    <xf numFmtId="10" fontId="0" fillId="28" borderId="17" xfId="0" applyNumberFormat="1" applyFill="1" applyBorder="1"/>
    <xf numFmtId="14" fontId="0" fillId="28" borderId="22" xfId="0" applyNumberFormat="1" applyFill="1" applyBorder="1"/>
    <xf numFmtId="0" fontId="0" fillId="28" borderId="55" xfId="0" applyFill="1" applyBorder="1"/>
    <xf numFmtId="0" fontId="0" fillId="28" borderId="56" xfId="0" applyFill="1" applyBorder="1"/>
    <xf numFmtId="0" fontId="0" fillId="28" borderId="47" xfId="0" applyFill="1" applyBorder="1"/>
    <xf numFmtId="0" fontId="26" fillId="28" borderId="16" xfId="0" applyFont="1" applyFill="1" applyBorder="1" applyAlignment="1">
      <alignment horizontal="center"/>
    </xf>
    <xf numFmtId="0" fontId="26" fillId="28" borderId="17" xfId="0" applyFont="1" applyFill="1" applyBorder="1" applyAlignment="1">
      <alignment horizontal="center"/>
    </xf>
    <xf numFmtId="0" fontId="26" fillId="28" borderId="18" xfId="0" applyFont="1" applyFill="1" applyBorder="1" applyAlignment="1">
      <alignment horizontal="center"/>
    </xf>
    <xf numFmtId="0" fontId="26" fillId="30" borderId="18" xfId="0" applyFont="1" applyFill="1" applyBorder="1"/>
    <xf numFmtId="14" fontId="0" fillId="28" borderId="56" xfId="0" applyNumberFormat="1" applyFill="1" applyBorder="1"/>
    <xf numFmtId="11" fontId="0" fillId="35" borderId="22" xfId="0" applyNumberFormat="1" applyFill="1" applyBorder="1"/>
    <xf numFmtId="11" fontId="0" fillId="35" borderId="55" xfId="0" applyNumberFormat="1" applyFill="1" applyBorder="1"/>
    <xf numFmtId="11" fontId="0" fillId="35" borderId="56" xfId="0" applyNumberFormat="1" applyFill="1" applyBorder="1"/>
    <xf numFmtId="11" fontId="0" fillId="35" borderId="53" xfId="0" applyNumberFormat="1" applyFill="1" applyBorder="1"/>
    <xf numFmtId="11" fontId="0" fillId="35" borderId="0" xfId="0" applyNumberFormat="1" applyFill="1" applyBorder="1"/>
    <xf numFmtId="11" fontId="0" fillId="35" borderId="30" xfId="0" applyNumberFormat="1" applyFill="1" applyBorder="1"/>
    <xf numFmtId="11" fontId="0" fillId="35" borderId="54" xfId="0" applyNumberFormat="1" applyFill="1" applyBorder="1"/>
    <xf numFmtId="11" fontId="0" fillId="35" borderId="47" xfId="0" applyNumberFormat="1" applyFill="1" applyBorder="1"/>
    <xf numFmtId="11" fontId="0" fillId="35" borderId="48" xfId="0" applyNumberFormat="1" applyFill="1" applyBorder="1"/>
    <xf numFmtId="0" fontId="0" fillId="30" borderId="57" xfId="0" applyFill="1" applyBorder="1"/>
    <xf numFmtId="0" fontId="0" fillId="30" borderId="58" xfId="0" applyFill="1" applyBorder="1"/>
    <xf numFmtId="0" fontId="0" fillId="30" borderId="59" xfId="0" applyFill="1" applyBorder="1"/>
    <xf numFmtId="0" fontId="37" fillId="35" borderId="16" xfId="0" applyFont="1" applyFill="1" applyBorder="1" applyAlignment="1">
      <alignment horizontal="center"/>
    </xf>
    <xf numFmtId="0" fontId="37" fillId="35" borderId="17" xfId="0" applyFont="1" applyFill="1" applyBorder="1" applyAlignment="1">
      <alignment horizontal="center"/>
    </xf>
    <xf numFmtId="0" fontId="37" fillId="35" borderId="18" xfId="0" applyFont="1" applyFill="1" applyBorder="1" applyAlignment="1">
      <alignment horizontal="center"/>
    </xf>
    <xf numFmtId="14" fontId="0" fillId="28" borderId="59" xfId="0" applyNumberFormat="1" applyFill="1" applyBorder="1"/>
    <xf numFmtId="182" fontId="0" fillId="35" borderId="55" xfId="37" applyNumberFormat="1" applyFont="1" applyFill="1" applyBorder="1"/>
    <xf numFmtId="182" fontId="0" fillId="35" borderId="56" xfId="37" applyNumberFormat="1" applyFont="1" applyFill="1" applyBorder="1"/>
    <xf numFmtId="182" fontId="0" fillId="35" borderId="0" xfId="37" applyNumberFormat="1" applyFont="1" applyFill="1" applyBorder="1"/>
    <xf numFmtId="182" fontId="0" fillId="35" borderId="30" xfId="37" applyNumberFormat="1" applyFont="1" applyFill="1" applyBorder="1"/>
    <xf numFmtId="182" fontId="0" fillId="35" borderId="47" xfId="37" applyNumberFormat="1" applyFont="1" applyFill="1" applyBorder="1"/>
    <xf numFmtId="182" fontId="0" fillId="35" borderId="48" xfId="37" applyNumberFormat="1" applyFont="1" applyFill="1" applyBorder="1"/>
    <xf numFmtId="0" fontId="26" fillId="0" borderId="60" xfId="0" applyFont="1" applyBorder="1" applyAlignment="1">
      <alignment horizontal="right"/>
    </xf>
    <xf numFmtId="0" fontId="0" fillId="34" borderId="56" xfId="0" applyFill="1" applyBorder="1"/>
    <xf numFmtId="0" fontId="26" fillId="29" borderId="10" xfId="0" applyFont="1" applyFill="1" applyBorder="1"/>
    <xf numFmtId="0" fontId="26" fillId="29" borderId="37" xfId="0" applyFont="1" applyFill="1" applyBorder="1"/>
    <xf numFmtId="0" fontId="0" fillId="34" borderId="48" xfId="0" applyNumberFormat="1" applyFill="1" applyBorder="1"/>
    <xf numFmtId="0" fontId="0" fillId="0" borderId="0" xfId="0" applyNumberFormat="1"/>
    <xf numFmtId="167" fontId="24" fillId="25" borderId="61" xfId="33" applyNumberFormat="1" applyFont="1" applyFill="1" applyBorder="1" applyAlignment="1">
      <alignment horizontal="center"/>
    </xf>
    <xf numFmtId="167" fontId="24" fillId="25" borderId="62" xfId="33" applyNumberFormat="1" applyFont="1" applyFill="1" applyBorder="1" applyAlignment="1">
      <alignment horizontal="center"/>
    </xf>
    <xf numFmtId="182" fontId="2" fillId="35" borderId="22" xfId="37" applyNumberFormat="1" applyFill="1" applyBorder="1"/>
    <xf numFmtId="182" fontId="2" fillId="35" borderId="55" xfId="37" applyNumberFormat="1" applyFill="1" applyBorder="1"/>
    <xf numFmtId="182" fontId="2" fillId="35" borderId="56" xfId="37" applyNumberFormat="1" applyFill="1" applyBorder="1"/>
    <xf numFmtId="182" fontId="2" fillId="35" borderId="0" xfId="37" applyNumberFormat="1" applyFill="1" applyBorder="1"/>
    <xf numFmtId="182" fontId="2" fillId="35" borderId="30" xfId="37" applyNumberFormat="1" applyFill="1" applyBorder="1"/>
    <xf numFmtId="182" fontId="2" fillId="35" borderId="53" xfId="37" applyNumberFormat="1" applyFill="1" applyBorder="1"/>
    <xf numFmtId="182" fontId="2" fillId="35" borderId="54" xfId="37" applyNumberFormat="1" applyFill="1" applyBorder="1"/>
    <xf numFmtId="182" fontId="2" fillId="35" borderId="47" xfId="37" applyNumberFormat="1" applyFill="1" applyBorder="1"/>
    <xf numFmtId="182" fontId="2" fillId="35" borderId="48" xfId="37" applyNumberFormat="1" applyFill="1" applyBorder="1"/>
    <xf numFmtId="0" fontId="26" fillId="28" borderId="22" xfId="0" applyFont="1" applyFill="1" applyBorder="1" applyAlignment="1">
      <alignment horizontal="center"/>
    </xf>
    <xf numFmtId="0" fontId="26" fillId="28" borderId="55" xfId="0" applyFont="1" applyFill="1" applyBorder="1" applyAlignment="1">
      <alignment horizontal="center"/>
    </xf>
    <xf numFmtId="0" fontId="0" fillId="0" borderId="0" xfId="0" quotePrefix="1" applyAlignment="1">
      <alignment horizontal="right"/>
    </xf>
    <xf numFmtId="0" fontId="37" fillId="28" borderId="16" xfId="0" applyFont="1" applyFill="1" applyBorder="1" applyAlignment="1">
      <alignment horizontal="center"/>
    </xf>
    <xf numFmtId="0" fontId="37" fillId="28" borderId="17" xfId="0" applyFont="1" applyFill="1" applyBorder="1" applyAlignment="1">
      <alignment horizontal="center"/>
    </xf>
    <xf numFmtId="14" fontId="0" fillId="28" borderId="55" xfId="0" applyNumberFormat="1" applyFill="1" applyBorder="1"/>
    <xf numFmtId="14" fontId="0" fillId="28" borderId="0" xfId="0" applyNumberFormat="1" applyFill="1" applyBorder="1"/>
    <xf numFmtId="14" fontId="0" fillId="28" borderId="47" xfId="0" applyNumberFormat="1" applyFill="1" applyBorder="1"/>
    <xf numFmtId="0" fontId="0" fillId="30" borderId="56" xfId="0" applyFill="1" applyBorder="1"/>
    <xf numFmtId="0" fontId="0" fillId="30" borderId="30" xfId="0" applyFill="1" applyBorder="1"/>
    <xf numFmtId="0" fontId="0" fillId="30" borderId="48" xfId="0" applyFill="1" applyBorder="1"/>
    <xf numFmtId="0" fontId="26" fillId="28" borderId="56" xfId="0" applyFont="1" applyFill="1" applyBorder="1" applyAlignment="1">
      <alignment horizontal="center"/>
    </xf>
    <xf numFmtId="0" fontId="0" fillId="28" borderId="53" xfId="0" applyFill="1" applyBorder="1"/>
    <xf numFmtId="0" fontId="0" fillId="28" borderId="54" xfId="0" applyFill="1" applyBorder="1"/>
    <xf numFmtId="0" fontId="0" fillId="28" borderId="63" xfId="0" applyNumberFormat="1" applyFill="1" applyBorder="1" applyAlignment="1">
      <alignment horizontal="center"/>
    </xf>
    <xf numFmtId="179" fontId="2" fillId="35" borderId="53" xfId="37" applyNumberFormat="1" applyFill="1" applyBorder="1"/>
    <xf numFmtId="179" fontId="2" fillId="35" borderId="0" xfId="37" applyNumberFormat="1" applyFill="1" applyBorder="1"/>
    <xf numFmtId="179" fontId="2" fillId="35" borderId="30" xfId="37" applyNumberFormat="1" applyFill="1" applyBorder="1"/>
    <xf numFmtId="179" fontId="2" fillId="35" borderId="54" xfId="37" applyNumberFormat="1" applyFill="1" applyBorder="1"/>
    <xf numFmtId="179" fontId="2" fillId="35" borderId="47" xfId="37" applyNumberFormat="1" applyFill="1" applyBorder="1"/>
    <xf numFmtId="179" fontId="2" fillId="35" borderId="48" xfId="37" applyNumberFormat="1" applyFill="1" applyBorder="1"/>
    <xf numFmtId="0" fontId="0" fillId="28" borderId="64" xfId="0" applyNumberFormat="1" applyFill="1" applyBorder="1" applyAlignment="1">
      <alignment horizontal="center"/>
    </xf>
    <xf numFmtId="0" fontId="26" fillId="28" borderId="22" xfId="0" applyFont="1" applyFill="1" applyBorder="1" applyAlignment="1">
      <alignment horizontal="left"/>
    </xf>
    <xf numFmtId="0" fontId="26" fillId="30" borderId="17" xfId="0" applyFont="1" applyFill="1" applyBorder="1"/>
    <xf numFmtId="0" fontId="0" fillId="35" borderId="22" xfId="0" applyFill="1" applyBorder="1"/>
    <xf numFmtId="0" fontId="26" fillId="35" borderId="55" xfId="0" applyFont="1" applyFill="1" applyBorder="1"/>
    <xf numFmtId="0" fontId="0" fillId="35" borderId="55" xfId="0" applyFill="1" applyBorder="1"/>
    <xf numFmtId="0" fontId="0" fillId="35" borderId="56" xfId="0" applyFill="1" applyBorder="1"/>
    <xf numFmtId="0" fontId="0" fillId="0" borderId="57" xfId="0" applyNumberFormat="1" applyBorder="1" applyAlignment="1">
      <alignment horizontal="center"/>
    </xf>
    <xf numFmtId="0" fontId="26" fillId="0" borderId="59" xfId="0" applyFont="1" applyBorder="1" applyAlignment="1">
      <alignment horizontal="right"/>
    </xf>
    <xf numFmtId="0" fontId="0" fillId="30" borderId="0" xfId="0" applyFill="1" applyBorder="1"/>
    <xf numFmtId="0" fontId="26" fillId="30" borderId="56" xfId="0" applyFont="1" applyFill="1" applyBorder="1"/>
    <xf numFmtId="0" fontId="26" fillId="30" borderId="22" xfId="0" applyFont="1" applyFill="1" applyBorder="1" applyAlignment="1">
      <alignment horizontal="center"/>
    </xf>
    <xf numFmtId="0" fontId="26" fillId="30" borderId="55" xfId="0" applyFont="1" applyFill="1" applyBorder="1" applyAlignment="1">
      <alignment horizontal="center"/>
    </xf>
    <xf numFmtId="14" fontId="0" fillId="30" borderId="53" xfId="0" applyNumberFormat="1" applyFill="1" applyBorder="1"/>
    <xf numFmtId="14" fontId="0" fillId="30" borderId="54" xfId="0" applyNumberFormat="1" applyFill="1" applyBorder="1"/>
    <xf numFmtId="0" fontId="0" fillId="30" borderId="47" xfId="0" applyFill="1" applyBorder="1"/>
    <xf numFmtId="0" fontId="26" fillId="0" borderId="53" xfId="0" applyFont="1" applyBorder="1" applyAlignment="1">
      <alignment horizontal="right"/>
    </xf>
    <xf numFmtId="0" fontId="26" fillId="34" borderId="16" xfId="0" applyFont="1" applyFill="1" applyBorder="1" applyAlignment="1">
      <alignment horizontal="center"/>
    </xf>
    <xf numFmtId="0" fontId="26" fillId="30" borderId="55" xfId="0" applyFont="1" applyFill="1" applyBorder="1"/>
    <xf numFmtId="14" fontId="0" fillId="30" borderId="22" xfId="0" applyNumberFormat="1" applyFill="1" applyBorder="1"/>
    <xf numFmtId="0" fontId="0" fillId="30" borderId="55" xfId="0" applyFill="1" applyBorder="1"/>
    <xf numFmtId="184" fontId="0" fillId="30" borderId="55" xfId="37" applyNumberFormat="1" applyFont="1" applyFill="1" applyBorder="1"/>
    <xf numFmtId="184" fontId="0" fillId="30" borderId="0" xfId="37" applyNumberFormat="1" applyFont="1" applyFill="1" applyBorder="1"/>
    <xf numFmtId="11" fontId="0" fillId="35" borderId="22" xfId="0" quotePrefix="1" applyNumberFormat="1" applyFill="1" applyBorder="1"/>
    <xf numFmtId="0" fontId="26" fillId="30" borderId="47" xfId="0" applyFont="1" applyFill="1" applyBorder="1"/>
    <xf numFmtId="0" fontId="26" fillId="30" borderId="57" xfId="0" applyFont="1" applyFill="1" applyBorder="1"/>
    <xf numFmtId="14" fontId="0" fillId="35" borderId="54" xfId="0" applyNumberFormat="1" applyFill="1" applyBorder="1" applyAlignment="1">
      <alignment horizontal="center"/>
    </xf>
    <xf numFmtId="14" fontId="37" fillId="35" borderId="47" xfId="0" applyNumberFormat="1" applyFont="1" applyFill="1" applyBorder="1" applyAlignment="1">
      <alignment horizontal="center"/>
    </xf>
    <xf numFmtId="14" fontId="0" fillId="35" borderId="47" xfId="0" applyNumberFormat="1" applyFill="1" applyBorder="1" applyAlignment="1">
      <alignment horizontal="center"/>
    </xf>
    <xf numFmtId="14" fontId="0" fillId="35" borderId="48" xfId="0" applyNumberFormat="1" applyFill="1" applyBorder="1" applyAlignment="1">
      <alignment horizontal="center"/>
    </xf>
    <xf numFmtId="14" fontId="26" fillId="28" borderId="55" xfId="0" applyNumberFormat="1" applyFont="1" applyFill="1" applyBorder="1" applyAlignment="1">
      <alignment horizontal="center"/>
    </xf>
    <xf numFmtId="14" fontId="26" fillId="28" borderId="22" xfId="0" applyNumberFormat="1" applyFont="1" applyFill="1" applyBorder="1" applyAlignment="1">
      <alignment horizontal="center"/>
    </xf>
    <xf numFmtId="0" fontId="26" fillId="32" borderId="57" xfId="0" applyFont="1" applyFill="1" applyBorder="1" applyAlignment="1">
      <alignment horizontal="center"/>
    </xf>
    <xf numFmtId="0" fontId="0" fillId="32" borderId="59" xfId="0" applyFill="1" applyBorder="1" applyAlignment="1">
      <alignment horizontal="center"/>
    </xf>
    <xf numFmtId="0" fontId="26" fillId="28" borderId="47" xfId="0" applyFont="1" applyFill="1" applyBorder="1" applyAlignment="1">
      <alignment horizontal="center"/>
    </xf>
    <xf numFmtId="0" fontId="26" fillId="28" borderId="48" xfId="0" applyFont="1" applyFill="1" applyBorder="1" applyAlignment="1">
      <alignment horizontal="center"/>
    </xf>
    <xf numFmtId="14" fontId="0" fillId="0" borderId="0" xfId="0" applyNumberFormat="1" applyFill="1" applyBorder="1"/>
    <xf numFmtId="182" fontId="2" fillId="0" borderId="17" xfId="37" applyNumberFormat="1" applyFill="1" applyBorder="1"/>
    <xf numFmtId="182" fontId="2" fillId="0" borderId="18" xfId="37" applyNumberFormat="1" applyFill="1" applyBorder="1"/>
    <xf numFmtId="182" fontId="2" fillId="36" borderId="16" xfId="37" applyNumberFormat="1" applyFill="1" applyBorder="1"/>
    <xf numFmtId="182" fontId="2" fillId="36" borderId="17" xfId="37" applyNumberFormat="1" applyFill="1" applyBorder="1"/>
    <xf numFmtId="182" fontId="26" fillId="36" borderId="17" xfId="37" applyNumberFormat="1" applyFont="1" applyFill="1" applyBorder="1"/>
    <xf numFmtId="182" fontId="2" fillId="36" borderId="18" xfId="37" applyNumberFormat="1" applyFill="1" applyBorder="1"/>
    <xf numFmtId="11" fontId="0" fillId="36" borderId="55" xfId="0" applyNumberFormat="1" applyFill="1" applyBorder="1"/>
    <xf numFmtId="11" fontId="0" fillId="36" borderId="56" xfId="0" applyNumberFormat="1" applyFill="1" applyBorder="1"/>
    <xf numFmtId="11" fontId="0" fillId="36" borderId="53" xfId="0" applyNumberFormat="1" applyFill="1" applyBorder="1"/>
    <xf numFmtId="11" fontId="0" fillId="36" borderId="0" xfId="0" applyNumberFormat="1" applyFill="1" applyBorder="1"/>
    <xf numFmtId="11" fontId="0" fillId="36" borderId="30" xfId="0" applyNumberFormat="1" applyFill="1" applyBorder="1"/>
    <xf numFmtId="11" fontId="0" fillId="36" borderId="54" xfId="0" applyNumberFormat="1" applyFill="1" applyBorder="1"/>
    <xf numFmtId="11" fontId="0" fillId="36" borderId="47" xfId="0" applyNumberFormat="1" applyFill="1" applyBorder="1"/>
    <xf numFmtId="11" fontId="0" fillId="36" borderId="48" xfId="0" applyNumberFormat="1" applyFill="1" applyBorder="1"/>
    <xf numFmtId="2" fontId="0" fillId="36" borderId="22" xfId="0" applyNumberFormat="1" applyFill="1" applyBorder="1"/>
    <xf numFmtId="2" fontId="0" fillId="36" borderId="55" xfId="0" applyNumberFormat="1" applyFill="1" applyBorder="1"/>
    <xf numFmtId="2" fontId="0" fillId="36" borderId="56" xfId="0" applyNumberFormat="1" applyFill="1" applyBorder="1"/>
    <xf numFmtId="2" fontId="0" fillId="36" borderId="53" xfId="0" applyNumberFormat="1" applyFill="1" applyBorder="1"/>
    <xf numFmtId="2" fontId="0" fillId="36" borderId="0" xfId="0" applyNumberFormat="1" applyFill="1" applyBorder="1"/>
    <xf numFmtId="2" fontId="0" fillId="36" borderId="30" xfId="0" applyNumberFormat="1" applyFill="1" applyBorder="1"/>
    <xf numFmtId="2" fontId="0" fillId="36" borderId="54" xfId="0" applyNumberFormat="1" applyFill="1" applyBorder="1"/>
    <xf numFmtId="2" fontId="0" fillId="36" borderId="47" xfId="0" applyNumberFormat="1" applyFill="1" applyBorder="1"/>
    <xf numFmtId="2" fontId="0" fillId="36" borderId="48" xfId="0" applyNumberFormat="1" applyFill="1" applyBorder="1"/>
    <xf numFmtId="0" fontId="26" fillId="36" borderId="53" xfId="0" applyFont="1" applyFill="1" applyBorder="1" applyAlignment="1">
      <alignment horizontal="center"/>
    </xf>
    <xf numFmtId="0" fontId="26" fillId="36" borderId="0" xfId="0" applyFont="1" applyFill="1" applyBorder="1" applyAlignment="1">
      <alignment horizontal="center"/>
    </xf>
    <xf numFmtId="14" fontId="40" fillId="28" borderId="22" xfId="0" applyNumberFormat="1" applyFont="1" applyFill="1" applyBorder="1"/>
    <xf numFmtId="2" fontId="40" fillId="36" borderId="22" xfId="0" applyNumberFormat="1" applyFont="1" applyFill="1" applyBorder="1"/>
    <xf numFmtId="2" fontId="40" fillId="36" borderId="55" xfId="0" applyNumberFormat="1" applyFont="1" applyFill="1" applyBorder="1"/>
    <xf numFmtId="2" fontId="40" fillId="36" borderId="56" xfId="0" applyNumberFormat="1" applyFont="1" applyFill="1" applyBorder="1"/>
    <xf numFmtId="0" fontId="0" fillId="36" borderId="22" xfId="0" applyFill="1" applyBorder="1"/>
    <xf numFmtId="182" fontId="2" fillId="36" borderId="55" xfId="37" applyNumberFormat="1" applyFill="1" applyBorder="1"/>
    <xf numFmtId="182" fontId="2" fillId="36" borderId="56" xfId="37" applyNumberFormat="1" applyFill="1" applyBorder="1"/>
    <xf numFmtId="0" fontId="26" fillId="36" borderId="59" xfId="0" applyFont="1" applyFill="1" applyBorder="1" applyAlignment="1">
      <alignment horizontal="right"/>
    </xf>
    <xf numFmtId="182" fontId="26" fillId="36" borderId="55" xfId="37" applyNumberFormat="1" applyFont="1" applyFill="1" applyBorder="1"/>
    <xf numFmtId="14" fontId="0" fillId="36" borderId="22" xfId="0" applyNumberFormat="1" applyFill="1" applyBorder="1"/>
    <xf numFmtId="14" fontId="0" fillId="36" borderId="53" xfId="0" applyNumberFormat="1" applyFill="1" applyBorder="1"/>
    <xf numFmtId="14" fontId="0" fillId="36" borderId="54" xfId="0" applyNumberFormat="1" applyFill="1" applyBorder="1"/>
    <xf numFmtId="0" fontId="26" fillId="36" borderId="30" xfId="0" applyFont="1" applyFill="1" applyBorder="1" applyAlignment="1">
      <alignment horizontal="center"/>
    </xf>
    <xf numFmtId="0" fontId="0" fillId="0" borderId="47" xfId="0" applyFill="1" applyBorder="1"/>
    <xf numFmtId="0" fontId="0" fillId="0" borderId="0" xfId="0" applyFill="1"/>
    <xf numFmtId="182" fontId="0" fillId="36" borderId="16" xfId="37" applyNumberFormat="1" applyFont="1" applyFill="1" applyBorder="1"/>
    <xf numFmtId="182" fontId="0" fillId="36" borderId="17" xfId="37" applyNumberFormat="1" applyFont="1" applyFill="1" applyBorder="1"/>
    <xf numFmtId="182" fontId="0" fillId="36" borderId="18" xfId="37" applyNumberFormat="1" applyFont="1" applyFill="1" applyBorder="1"/>
    <xf numFmtId="0" fontId="26" fillId="36" borderId="16" xfId="0" applyFont="1" applyFill="1" applyBorder="1" applyAlignment="1">
      <alignment horizontal="center"/>
    </xf>
    <xf numFmtId="0" fontId="26" fillId="36" borderId="17" xfId="0" applyFont="1" applyFill="1" applyBorder="1" applyAlignment="1">
      <alignment horizontal="center"/>
    </xf>
    <xf numFmtId="2" fontId="2" fillId="36" borderId="22" xfId="37" applyNumberFormat="1" applyFill="1" applyBorder="1"/>
    <xf numFmtId="2" fontId="2" fillId="36" borderId="55" xfId="37" applyNumberFormat="1" applyFill="1" applyBorder="1"/>
    <xf numFmtId="2" fontId="2" fillId="36" borderId="53" xfId="37" applyNumberFormat="1" applyFill="1" applyBorder="1"/>
    <xf numFmtId="2" fontId="2" fillId="36" borderId="0" xfId="37" applyNumberFormat="1" applyFill="1" applyBorder="1"/>
    <xf numFmtId="0" fontId="39" fillId="36" borderId="60" xfId="0" applyFont="1" applyFill="1" applyBorder="1"/>
    <xf numFmtId="0" fontId="37" fillId="36" borderId="16" xfId="0" applyFont="1" applyFill="1" applyBorder="1" applyAlignment="1">
      <alignment horizontal="center"/>
    </xf>
    <xf numFmtId="0" fontId="37" fillId="36" borderId="17" xfId="0" applyFont="1" applyFill="1" applyBorder="1" applyAlignment="1">
      <alignment horizontal="center"/>
    </xf>
    <xf numFmtId="0" fontId="37" fillId="36" borderId="57" xfId="0" applyFont="1" applyFill="1" applyBorder="1" applyAlignment="1">
      <alignment horizontal="center"/>
    </xf>
    <xf numFmtId="168" fontId="38" fillId="36" borderId="22" xfId="37" applyNumberFormat="1" applyFont="1" applyFill="1" applyBorder="1"/>
    <xf numFmtId="168" fontId="38" fillId="36" borderId="55" xfId="37" applyNumberFormat="1" applyFont="1" applyFill="1" applyBorder="1"/>
    <xf numFmtId="168" fontId="38" fillId="36" borderId="56" xfId="37" applyNumberFormat="1" applyFont="1" applyFill="1" applyBorder="1"/>
    <xf numFmtId="0" fontId="37" fillId="36" borderId="58" xfId="0" applyFont="1" applyFill="1" applyBorder="1" applyAlignment="1">
      <alignment horizontal="center"/>
    </xf>
    <xf numFmtId="168" fontId="38" fillId="36" borderId="53" xfId="37" applyNumberFormat="1" applyFont="1" applyFill="1" applyBorder="1"/>
    <xf numFmtId="168" fontId="38" fillId="36" borderId="0" xfId="37" applyNumberFormat="1" applyFont="1" applyFill="1" applyBorder="1"/>
    <xf numFmtId="168" fontId="38" fillId="36" borderId="30" xfId="37" applyNumberFormat="1" applyFont="1" applyFill="1" applyBorder="1"/>
    <xf numFmtId="0" fontId="37" fillId="36" borderId="59" xfId="0" applyFont="1" applyFill="1" applyBorder="1" applyAlignment="1">
      <alignment horizontal="center"/>
    </xf>
    <xf numFmtId="168" fontId="38" fillId="36" borderId="54" xfId="37" applyNumberFormat="1" applyFont="1" applyFill="1" applyBorder="1"/>
    <xf numFmtId="168" fontId="38" fillId="36" borderId="47" xfId="37" applyNumberFormat="1" applyFont="1" applyFill="1" applyBorder="1"/>
    <xf numFmtId="168" fontId="38" fillId="36" borderId="48" xfId="37" applyNumberFormat="1" applyFont="1" applyFill="1" applyBorder="1"/>
    <xf numFmtId="0" fontId="0" fillId="36" borderId="16" xfId="0" applyFill="1" applyBorder="1"/>
    <xf numFmtId="0" fontId="0" fillId="36" borderId="17" xfId="0" applyFill="1" applyBorder="1"/>
    <xf numFmtId="0" fontId="0" fillId="36" borderId="18" xfId="0" applyFill="1" applyBorder="1"/>
    <xf numFmtId="168" fontId="0" fillId="36" borderId="55" xfId="0" applyNumberFormat="1" applyFill="1" applyBorder="1"/>
    <xf numFmtId="168" fontId="0" fillId="36" borderId="0" xfId="0" applyNumberFormat="1" applyFill="1" applyBorder="1"/>
    <xf numFmtId="10" fontId="0" fillId="28" borderId="0" xfId="37" applyNumberFormat="1" applyFont="1" applyFill="1" applyBorder="1"/>
    <xf numFmtId="184" fontId="0" fillId="28" borderId="0" xfId="37" applyNumberFormat="1" applyFont="1" applyFill="1" applyBorder="1"/>
    <xf numFmtId="180" fontId="0" fillId="28" borderId="55" xfId="37" applyNumberFormat="1" applyFont="1" applyFill="1" applyBorder="1"/>
    <xf numFmtId="180" fontId="0" fillId="28" borderId="0" xfId="37" applyNumberFormat="1" applyFont="1" applyFill="1" applyBorder="1"/>
    <xf numFmtId="182" fontId="37" fillId="35" borderId="55" xfId="37" applyNumberFormat="1" applyFont="1" applyFill="1" applyBorder="1"/>
    <xf numFmtId="182" fontId="37" fillId="35" borderId="0" xfId="37" applyNumberFormat="1" applyFont="1" applyFill="1" applyBorder="1"/>
    <xf numFmtId="14" fontId="0" fillId="35" borderId="11" xfId="0" applyNumberFormat="1" applyFill="1" applyBorder="1" applyAlignment="1">
      <alignment horizontal="center"/>
    </xf>
    <xf numFmtId="14" fontId="37" fillId="35" borderId="49" xfId="0" applyNumberFormat="1" applyFont="1" applyFill="1" applyBorder="1" applyAlignment="1">
      <alignment horizontal="center"/>
    </xf>
    <xf numFmtId="14" fontId="0" fillId="35" borderId="49" xfId="0" applyNumberFormat="1" applyFill="1" applyBorder="1" applyAlignment="1">
      <alignment horizontal="center"/>
    </xf>
    <xf numFmtId="14" fontId="0" fillId="35" borderId="12" xfId="0" applyNumberFormat="1" applyFill="1" applyBorder="1" applyAlignment="1">
      <alignment horizontal="center"/>
    </xf>
    <xf numFmtId="14" fontId="29" fillId="28" borderId="11" xfId="0" applyNumberFormat="1" applyFont="1" applyFill="1" applyBorder="1"/>
    <xf numFmtId="0" fontId="29" fillId="28" borderId="12" xfId="0" applyFont="1" applyFill="1" applyBorder="1"/>
    <xf numFmtId="179" fontId="2" fillId="36" borderId="22" xfId="37" applyNumberFormat="1" applyFill="1" applyBorder="1"/>
    <xf numFmtId="179" fontId="2" fillId="36" borderId="0" xfId="37" applyNumberFormat="1" applyFill="1" applyBorder="1"/>
    <xf numFmtId="179" fontId="2" fillId="36" borderId="55" xfId="37" applyNumberFormat="1" applyFill="1" applyBorder="1"/>
    <xf numFmtId="179" fontId="2" fillId="36" borderId="56" xfId="37" applyNumberFormat="1" applyFill="1" applyBorder="1"/>
    <xf numFmtId="179" fontId="2" fillId="36" borderId="53" xfId="37" applyNumberFormat="1" applyFill="1" applyBorder="1"/>
    <xf numFmtId="179" fontId="2" fillId="36" borderId="30" xfId="37" applyNumberFormat="1" applyFill="1" applyBorder="1"/>
    <xf numFmtId="179" fontId="2" fillId="36" borderId="54" xfId="37" applyNumberFormat="1" applyFill="1" applyBorder="1"/>
    <xf numFmtId="179" fontId="2" fillId="36" borderId="47" xfId="37" applyNumberFormat="1" applyFill="1" applyBorder="1"/>
    <xf numFmtId="179" fontId="2" fillId="36" borderId="48" xfId="37" applyNumberFormat="1" applyFill="1" applyBorder="1"/>
    <xf numFmtId="11" fontId="0" fillId="36" borderId="22" xfId="37" applyNumberFormat="1" applyFont="1" applyFill="1" applyBorder="1"/>
    <xf numFmtId="11" fontId="0" fillId="36" borderId="55" xfId="37" applyNumberFormat="1" applyFont="1" applyFill="1" applyBorder="1"/>
    <xf numFmtId="11" fontId="0" fillId="36" borderId="56" xfId="37" applyNumberFormat="1" applyFont="1" applyFill="1" applyBorder="1"/>
    <xf numFmtId="11" fontId="0" fillId="36" borderId="53" xfId="37" applyNumberFormat="1" applyFont="1" applyFill="1" applyBorder="1"/>
    <xf numFmtId="11" fontId="0" fillId="36" borderId="0" xfId="37" applyNumberFormat="1" applyFont="1" applyFill="1" applyBorder="1"/>
    <xf numFmtId="11" fontId="0" fillId="36" borderId="30" xfId="37" applyNumberFormat="1" applyFont="1" applyFill="1" applyBorder="1"/>
    <xf numFmtId="168" fontId="2" fillId="36" borderId="22" xfId="37" applyNumberFormat="1" applyFill="1" applyBorder="1"/>
    <xf numFmtId="168" fontId="2" fillId="36" borderId="55" xfId="37" applyNumberFormat="1" applyFill="1" applyBorder="1"/>
    <xf numFmtId="168" fontId="2" fillId="36" borderId="56" xfId="37" applyNumberFormat="1" applyFill="1" applyBorder="1"/>
    <xf numFmtId="168" fontId="2" fillId="36" borderId="53" xfId="37" applyNumberFormat="1" applyFill="1" applyBorder="1"/>
    <xf numFmtId="168" fontId="2" fillId="36" borderId="0" xfId="37" applyNumberFormat="1" applyFill="1" applyBorder="1"/>
    <xf numFmtId="168" fontId="2" fillId="36" borderId="30" xfId="37" applyNumberFormat="1" applyFill="1" applyBorder="1"/>
    <xf numFmtId="168" fontId="2" fillId="36" borderId="54" xfId="37" applyNumberFormat="1" applyFill="1" applyBorder="1"/>
    <xf numFmtId="168" fontId="2" fillId="36" borderId="47" xfId="37" applyNumberFormat="1" applyFill="1" applyBorder="1"/>
    <xf numFmtId="168" fontId="2" fillId="36" borderId="48" xfId="37" applyNumberFormat="1" applyFill="1" applyBorder="1"/>
    <xf numFmtId="0" fontId="0" fillId="36" borderId="55" xfId="0" applyFill="1" applyBorder="1"/>
    <xf numFmtId="0" fontId="0" fillId="36" borderId="0" xfId="0" applyFill="1" applyBorder="1"/>
    <xf numFmtId="167" fontId="0" fillId="36" borderId="0" xfId="37" applyNumberFormat="1" applyFont="1" applyFill="1"/>
    <xf numFmtId="0" fontId="0" fillId="28" borderId="0" xfId="0" applyNumberFormat="1" applyFill="1" applyBorder="1" applyAlignment="1">
      <alignment horizontal="center"/>
    </xf>
    <xf numFmtId="0" fontId="0" fillId="28" borderId="65" xfId="0" applyNumberFormat="1" applyFill="1" applyBorder="1" applyAlignment="1">
      <alignment horizontal="center"/>
    </xf>
    <xf numFmtId="0" fontId="0" fillId="28" borderId="43" xfId="0" applyNumberFormat="1" applyFill="1" applyBorder="1" applyAlignment="1">
      <alignment horizontal="center"/>
    </xf>
    <xf numFmtId="0" fontId="26" fillId="28" borderId="16" xfId="0" applyFont="1" applyFill="1" applyBorder="1" applyAlignment="1">
      <alignment horizontal="left"/>
    </xf>
    <xf numFmtId="0" fontId="29" fillId="28" borderId="49" xfId="0" applyFont="1" applyFill="1" applyBorder="1"/>
    <xf numFmtId="9" fontId="0" fillId="30" borderId="30" xfId="37" applyFont="1" applyFill="1" applyBorder="1"/>
    <xf numFmtId="180" fontId="0" fillId="30" borderId="56" xfId="37" applyNumberFormat="1" applyFont="1" applyFill="1" applyBorder="1"/>
    <xf numFmtId="180" fontId="0" fillId="30" borderId="30" xfId="37" applyNumberFormat="1" applyFont="1" applyFill="1" applyBorder="1"/>
    <xf numFmtId="10" fontId="0" fillId="28" borderId="47" xfId="37" applyNumberFormat="1" applyFont="1" applyFill="1" applyBorder="1"/>
    <xf numFmtId="184" fontId="0" fillId="28" borderId="47" xfId="37" applyNumberFormat="1" applyFont="1" applyFill="1" applyBorder="1"/>
    <xf numFmtId="180" fontId="0" fillId="28" borderId="47" xfId="37" applyNumberFormat="1" applyFont="1" applyFill="1" applyBorder="1"/>
    <xf numFmtId="9" fontId="0" fillId="30" borderId="48" xfId="37" applyFont="1" applyFill="1" applyBorder="1"/>
    <xf numFmtId="0" fontId="0" fillId="32" borderId="59" xfId="0" applyNumberFormat="1" applyFill="1" applyBorder="1" applyAlignment="1">
      <alignment horizontal="center"/>
    </xf>
    <xf numFmtId="0" fontId="0" fillId="36" borderId="47" xfId="0" applyFill="1" applyBorder="1"/>
    <xf numFmtId="168" fontId="0" fillId="36" borderId="22" xfId="0" quotePrefix="1" applyNumberFormat="1" applyFill="1" applyBorder="1"/>
    <xf numFmtId="168" fontId="0" fillId="36" borderId="55" xfId="0" quotePrefix="1" applyNumberFormat="1" applyFill="1" applyBorder="1"/>
    <xf numFmtId="168" fontId="0" fillId="36" borderId="56" xfId="0" quotePrefix="1" applyNumberFormat="1" applyFill="1" applyBorder="1"/>
    <xf numFmtId="168" fontId="0" fillId="36" borderId="53" xfId="0" quotePrefix="1" applyNumberFormat="1" applyFill="1" applyBorder="1"/>
    <xf numFmtId="168" fontId="0" fillId="36" borderId="0" xfId="0" quotePrefix="1" applyNumberFormat="1" applyFill="1" applyBorder="1"/>
    <xf numFmtId="168" fontId="0" fillId="36" borderId="30" xfId="0" quotePrefix="1" applyNumberFormat="1" applyFill="1" applyBorder="1"/>
    <xf numFmtId="168" fontId="0" fillId="36" borderId="54" xfId="0" quotePrefix="1" applyNumberFormat="1" applyFill="1" applyBorder="1"/>
    <xf numFmtId="168" fontId="0" fillId="36" borderId="47" xfId="0" quotePrefix="1" applyNumberFormat="1" applyFill="1" applyBorder="1"/>
    <xf numFmtId="168" fontId="0" fillId="36" borderId="48" xfId="0" quotePrefix="1" applyNumberFormat="1" applyFill="1" applyBorder="1"/>
    <xf numFmtId="168" fontId="0" fillId="36" borderId="53" xfId="0" applyNumberFormat="1" applyFill="1" applyBorder="1" applyAlignment="1">
      <alignment horizontal="right"/>
    </xf>
    <xf numFmtId="168" fontId="0" fillId="36" borderId="54" xfId="0" applyNumberFormat="1" applyFill="1" applyBorder="1"/>
    <xf numFmtId="0" fontId="26" fillId="36" borderId="40" xfId="0" applyFont="1" applyFill="1" applyBorder="1"/>
    <xf numFmtId="185" fontId="0" fillId="36" borderId="22" xfId="37" applyNumberFormat="1" applyFont="1" applyFill="1" applyBorder="1"/>
    <xf numFmtId="185" fontId="0" fillId="36" borderId="55" xfId="37" applyNumberFormat="1" applyFont="1" applyFill="1" applyBorder="1"/>
    <xf numFmtId="185" fontId="0" fillId="36" borderId="56" xfId="37" applyNumberFormat="1" applyFont="1" applyFill="1" applyBorder="1"/>
    <xf numFmtId="185" fontId="0" fillId="36" borderId="53" xfId="37" applyNumberFormat="1" applyFont="1" applyFill="1" applyBorder="1"/>
    <xf numFmtId="185" fontId="0" fillId="36" borderId="0" xfId="37" applyNumberFormat="1" applyFont="1" applyFill="1" applyBorder="1"/>
    <xf numFmtId="185" fontId="0" fillId="36" borderId="30" xfId="37" applyNumberFormat="1" applyFont="1" applyFill="1" applyBorder="1"/>
    <xf numFmtId="185" fontId="0" fillId="36" borderId="54" xfId="37" applyNumberFormat="1" applyFont="1" applyFill="1" applyBorder="1"/>
    <xf numFmtId="185" fontId="0" fillId="36" borderId="47" xfId="37" applyNumberFormat="1" applyFont="1" applyFill="1" applyBorder="1"/>
    <xf numFmtId="185" fontId="0" fillId="36" borderId="48" xfId="37" applyNumberFormat="1" applyFont="1" applyFill="1" applyBorder="1"/>
    <xf numFmtId="0" fontId="0" fillId="28" borderId="16" xfId="0" applyFill="1" applyBorder="1"/>
    <xf numFmtId="0" fontId="0" fillId="28" borderId="17" xfId="0" applyFill="1" applyBorder="1"/>
    <xf numFmtId="0" fontId="26" fillId="28" borderId="17" xfId="0" applyFont="1" applyFill="1" applyBorder="1"/>
    <xf numFmtId="0" fontId="0" fillId="28" borderId="17" xfId="0" quotePrefix="1" applyFill="1" applyBorder="1"/>
    <xf numFmtId="0" fontId="0" fillId="28" borderId="18" xfId="0" applyFill="1" applyBorder="1"/>
    <xf numFmtId="0" fontId="26" fillId="36" borderId="41" xfId="0" applyFont="1" applyFill="1" applyBorder="1"/>
    <xf numFmtId="0" fontId="26" fillId="36" borderId="32" xfId="0" applyFont="1" applyFill="1" applyBorder="1" applyAlignment="1">
      <alignment horizontal="right"/>
    </xf>
    <xf numFmtId="0" fontId="26" fillId="36" borderId="66" xfId="0" applyFont="1" applyFill="1" applyBorder="1" applyAlignment="1">
      <alignment horizontal="right"/>
    </xf>
    <xf numFmtId="0" fontId="26" fillId="36" borderId="18" xfId="0" applyFont="1" applyFill="1" applyBorder="1" applyAlignment="1">
      <alignment horizontal="center"/>
    </xf>
    <xf numFmtId="14" fontId="0" fillId="0" borderId="53" xfId="0" applyNumberFormat="1" applyFill="1" applyBorder="1"/>
    <xf numFmtId="0" fontId="26" fillId="28" borderId="67" xfId="0" applyFont="1" applyFill="1" applyBorder="1"/>
    <xf numFmtId="0" fontId="37" fillId="36" borderId="67" xfId="0" applyFont="1" applyFill="1" applyBorder="1" applyAlignment="1">
      <alignment horizontal="center"/>
    </xf>
    <xf numFmtId="169" fontId="0" fillId="36" borderId="22" xfId="0" applyNumberFormat="1" applyFill="1" applyBorder="1"/>
    <xf numFmtId="169" fontId="0" fillId="36" borderId="55" xfId="0" applyNumberFormat="1" applyFill="1" applyBorder="1"/>
    <xf numFmtId="169" fontId="0" fillId="36" borderId="56" xfId="0" applyNumberFormat="1" applyFill="1" applyBorder="1"/>
    <xf numFmtId="169" fontId="0" fillId="36" borderId="53" xfId="0" applyNumberFormat="1" applyFill="1" applyBorder="1"/>
    <xf numFmtId="169" fontId="0" fillId="36" borderId="0" xfId="0" applyNumberFormat="1" applyFill="1" applyBorder="1"/>
    <xf numFmtId="169" fontId="0" fillId="36" borderId="30" xfId="0" applyNumberFormat="1" applyFill="1" applyBorder="1"/>
    <xf numFmtId="169" fontId="0" fillId="36" borderId="54" xfId="0" applyNumberFormat="1" applyFill="1" applyBorder="1"/>
    <xf numFmtId="169" fontId="0" fillId="36" borderId="47" xfId="0" applyNumberFormat="1" applyFill="1" applyBorder="1"/>
    <xf numFmtId="169" fontId="0" fillId="36" borderId="48" xfId="0" applyNumberFormat="1" applyFill="1" applyBorder="1"/>
    <xf numFmtId="0" fontId="0" fillId="0" borderId="13" xfId="0" applyBorder="1"/>
    <xf numFmtId="0" fontId="0" fillId="0" borderId="14" xfId="0" applyBorder="1"/>
    <xf numFmtId="0" fontId="0" fillId="0" borderId="35" xfId="0" applyBorder="1"/>
    <xf numFmtId="0" fontId="12" fillId="26" borderId="0" xfId="33" applyFont="1" applyFill="1" applyBorder="1" applyAlignment="1">
      <alignment horizontal="center"/>
    </xf>
    <xf numFmtId="0" fontId="30" fillId="37" borderId="33" xfId="0" applyFont="1" applyFill="1" applyBorder="1"/>
    <xf numFmtId="0" fontId="30" fillId="37" borderId="34" xfId="0" applyFont="1" applyFill="1" applyBorder="1" applyAlignment="1">
      <alignment horizontal="center"/>
    </xf>
    <xf numFmtId="170" fontId="38" fillId="38" borderId="0" xfId="0" applyNumberFormat="1" applyFont="1" applyFill="1"/>
    <xf numFmtId="0" fontId="38" fillId="38" borderId="0" xfId="33" applyFont="1" applyFill="1"/>
    <xf numFmtId="14" fontId="12" fillId="0" borderId="13" xfId="33" applyNumberFormat="1" applyBorder="1" applyAlignment="1">
      <alignment horizontal="center"/>
    </xf>
    <xf numFmtId="0" fontId="12" fillId="29" borderId="35" xfId="33" applyFont="1" applyFill="1" applyBorder="1"/>
    <xf numFmtId="169" fontId="27" fillId="34" borderId="35" xfId="33" applyNumberFormat="1" applyFont="1" applyFill="1" applyBorder="1" applyAlignment="1">
      <alignment horizontal="center"/>
    </xf>
    <xf numFmtId="168" fontId="30" fillId="37" borderId="34" xfId="0" applyNumberFormat="1" applyFont="1" applyFill="1" applyBorder="1" applyAlignment="1">
      <alignment horizontal="center"/>
    </xf>
    <xf numFmtId="0" fontId="30" fillId="39" borderId="33" xfId="0" applyFont="1" applyFill="1" applyBorder="1"/>
    <xf numFmtId="0" fontId="30" fillId="39" borderId="34" xfId="0" applyFont="1" applyFill="1" applyBorder="1" applyAlignment="1">
      <alignment horizontal="center"/>
    </xf>
    <xf numFmtId="0" fontId="12" fillId="27" borderId="14" xfId="0" applyFont="1" applyFill="1" applyBorder="1" applyAlignment="1">
      <alignment horizontal="center"/>
    </xf>
    <xf numFmtId="0" fontId="12" fillId="27" borderId="35" xfId="33" applyFont="1" applyFill="1" applyBorder="1" applyAlignment="1">
      <alignment horizontal="center"/>
    </xf>
    <xf numFmtId="186" fontId="12" fillId="30" borderId="25" xfId="33" applyNumberFormat="1" applyFont="1" applyFill="1" applyBorder="1" applyAlignment="1">
      <alignment horizontal="center"/>
    </xf>
    <xf numFmtId="186" fontId="12" fillId="30" borderId="31" xfId="33" applyNumberFormat="1" applyFont="1" applyFill="1" applyBorder="1" applyAlignment="1">
      <alignment horizontal="center"/>
    </xf>
    <xf numFmtId="187" fontId="12" fillId="0" borderId="0" xfId="33" applyNumberFormat="1"/>
    <xf numFmtId="188" fontId="12" fillId="0" borderId="0" xfId="33" applyNumberFormat="1"/>
    <xf numFmtId="189" fontId="12" fillId="0" borderId="0" xfId="33" applyNumberFormat="1"/>
    <xf numFmtId="190" fontId="12" fillId="0" borderId="0" xfId="33" applyNumberFormat="1"/>
    <xf numFmtId="0" fontId="1" fillId="0" borderId="0" xfId="51"/>
    <xf numFmtId="14" fontId="1" fillId="0" borderId="0" xfId="51" applyNumberFormat="1"/>
    <xf numFmtId="15" fontId="12" fillId="30" borderId="27" xfId="33" applyNumberFormat="1" applyFill="1" applyBorder="1" applyAlignment="1">
      <alignment horizontal="center"/>
    </xf>
    <xf numFmtId="0" fontId="2" fillId="0" borderId="0" xfId="0" applyFont="1"/>
    <xf numFmtId="43" fontId="12" fillId="0" borderId="0" xfId="52" applyFont="1"/>
    <xf numFmtId="167" fontId="24" fillId="25" borderId="11" xfId="0" applyNumberFormat="1" applyFont="1" applyFill="1" applyBorder="1" applyAlignment="1">
      <alignment horizontal="center"/>
    </xf>
    <xf numFmtId="167" fontId="24" fillId="25" borderId="12" xfId="0" applyNumberFormat="1" applyFont="1" applyFill="1" applyBorder="1" applyAlignment="1">
      <alignment horizontal="center"/>
    </xf>
    <xf numFmtId="0" fontId="28" fillId="29" borderId="24" xfId="33" applyFont="1" applyFill="1" applyBorder="1" applyAlignment="1">
      <alignment horizontal="center" wrapText="1"/>
    </xf>
    <xf numFmtId="0" fontId="28" fillId="29" borderId="36" xfId="33" applyFont="1" applyFill="1" applyBorder="1" applyAlignment="1">
      <alignment horizontal="center" wrapText="1"/>
    </xf>
    <xf numFmtId="167" fontId="24" fillId="25" borderId="22" xfId="33" applyNumberFormat="1" applyFont="1" applyFill="1" applyBorder="1" applyAlignment="1">
      <alignment horizontal="center"/>
    </xf>
    <xf numFmtId="167" fontId="24" fillId="25" borderId="56" xfId="33" applyNumberFormat="1" applyFont="1" applyFill="1" applyBorder="1" applyAlignment="1">
      <alignment horizontal="center"/>
    </xf>
    <xf numFmtId="11" fontId="12" fillId="28" borderId="40" xfId="33" applyNumberFormat="1" applyFont="1" applyFill="1" applyBorder="1" applyAlignment="1">
      <alignment horizontal="center"/>
    </xf>
    <xf numFmtId="11" fontId="12" fillId="28" borderId="15" xfId="33" applyNumberFormat="1" applyFont="1" applyFill="1" applyBorder="1" applyAlignment="1">
      <alignment horizontal="center"/>
    </xf>
    <xf numFmtId="0" fontId="28" fillId="29" borderId="24" xfId="33" applyFont="1" applyFill="1" applyBorder="1" applyAlignment="1">
      <alignment horizontal="center" vertical="center" wrapText="1"/>
    </xf>
    <xf numFmtId="0" fontId="28" fillId="29" borderId="36" xfId="33" applyFont="1" applyFill="1" applyBorder="1" applyAlignment="1">
      <alignment horizontal="center" vertical="center" wrapText="1"/>
    </xf>
    <xf numFmtId="176" fontId="12" fillId="0" borderId="0" xfId="33" applyNumberFormat="1"/>
  </cellXfs>
  <cellStyles count="53">
    <cellStyle name="20% - Colore 1" xfId="1"/>
    <cellStyle name="20% - Colore 2" xfId="2"/>
    <cellStyle name="20% - Colore 3" xfId="3"/>
    <cellStyle name="20% - Colore 4" xfId="4"/>
    <cellStyle name="20% - Colore 5" xfId="5"/>
    <cellStyle name="20% - Colore 6" xfId="6"/>
    <cellStyle name="40% - Colore 1" xfId="7"/>
    <cellStyle name="40% - Colore 2" xfId="8"/>
    <cellStyle name="40% - Colore 3" xfId="9"/>
    <cellStyle name="40% - Colore 4" xfId="10"/>
    <cellStyle name="40% - Colore 5" xfId="11"/>
    <cellStyle name="40% - Colore 6" xfId="12"/>
    <cellStyle name="60% - Colore 1" xfId="13"/>
    <cellStyle name="60% - Colore 2" xfId="14"/>
    <cellStyle name="60% - Colore 3" xfId="15"/>
    <cellStyle name="60% - Colore 4" xfId="16"/>
    <cellStyle name="60% - Colore 5" xfId="17"/>
    <cellStyle name="60% - Colore 6" xfId="18"/>
    <cellStyle name="Calcolo" xfId="19"/>
    <cellStyle name="Cella collegata" xfId="20"/>
    <cellStyle name="Cella da controllare" xfId="21"/>
    <cellStyle name="Colore 1" xfId="22"/>
    <cellStyle name="Colore 2" xfId="23"/>
    <cellStyle name="Colore 3" xfId="24"/>
    <cellStyle name="Colore 4" xfId="25"/>
    <cellStyle name="Colore 5" xfId="26"/>
    <cellStyle name="Colore 6" xfId="27"/>
    <cellStyle name="Comma" xfId="52" builtinId="3"/>
    <cellStyle name="Euro" xfId="28"/>
    <cellStyle name="Input" xfId="29" builtinId="20" customBuiltin="1"/>
    <cellStyle name="Migliaia (0)_Anagrafiche Mutui" xfId="30"/>
    <cellStyle name="Migliaia_BENCH2" xfId="31"/>
    <cellStyle name="Neutrale" xfId="32"/>
    <cellStyle name="Normal" xfId="0" builtinId="0"/>
    <cellStyle name="Normal 2" xfId="51"/>
    <cellStyle name="Normal_Eur STD.1" xfId="33"/>
    <cellStyle name="Normale_BENCH2" xfId="34"/>
    <cellStyle name="Nota" xfId="35"/>
    <cellStyle name="Output" xfId="36" builtinId="21" customBuiltin="1"/>
    <cellStyle name="Percent" xfId="37" builtinId="5"/>
    <cellStyle name="result" xfId="38"/>
    <cellStyle name="Testo avviso" xfId="39"/>
    <cellStyle name="Testo descrittivo" xfId="40"/>
    <cellStyle name="Titolo" xfId="41"/>
    <cellStyle name="Titolo 1" xfId="42"/>
    <cellStyle name="Titolo 2" xfId="43"/>
    <cellStyle name="Titolo 3" xfId="44"/>
    <cellStyle name="Titolo 4" xfId="45"/>
    <cellStyle name="Totale" xfId="46"/>
    <cellStyle name="Valore non valido" xfId="47"/>
    <cellStyle name="Valore valido" xfId="48"/>
    <cellStyle name="Valuta (0)_Anagrafiche Mutui" xfId="49"/>
    <cellStyle name="Valuta_BENCH2" xfId="50"/>
  </cellStyles>
  <dxfs count="36"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4</xdr:row>
          <xdr:rowOff>0</xdr:rowOff>
        </xdr:from>
        <xdr:to>
          <xdr:col>7</xdr:col>
          <xdr:colOff>66675</xdr:colOff>
          <xdr:row>7</xdr:row>
          <xdr:rowOff>76200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Bump Mkt FWD Quotes and rebootstrap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4</xdr:row>
          <xdr:rowOff>0</xdr:rowOff>
        </xdr:from>
        <xdr:to>
          <xdr:col>7</xdr:col>
          <xdr:colOff>66675</xdr:colOff>
          <xdr:row>7</xdr:row>
          <xdr:rowOff>76200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Bump Mkt DISC Quotes and rebootstrap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3</xdr:row>
          <xdr:rowOff>161925</xdr:rowOff>
        </xdr:from>
        <xdr:to>
          <xdr:col>10</xdr:col>
          <xdr:colOff>200025</xdr:colOff>
          <xdr:row>7</xdr:row>
          <xdr:rowOff>66675</xdr:rowOff>
        </xdr:to>
        <xdr:sp macro="" textlink="">
          <xdr:nvSpPr>
            <xdr:cNvPr id="7267" name="Button 99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Bump Mkt DISC Quotes and rebootstrap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3</xdr:row>
          <xdr:rowOff>57150</xdr:rowOff>
        </xdr:from>
        <xdr:to>
          <xdr:col>9</xdr:col>
          <xdr:colOff>66675</xdr:colOff>
          <xdr:row>6</xdr:row>
          <xdr:rowOff>142875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Bump OIS ZERO Rates and recompute Discs@Paym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3</xdr:row>
          <xdr:rowOff>57150</xdr:rowOff>
        </xdr:from>
        <xdr:to>
          <xdr:col>11</xdr:col>
          <xdr:colOff>66675</xdr:colOff>
          <xdr:row>6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Bump FwdCurve ZERO Rates and recompute Forward Libor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198408</xdr:colOff>
      <xdr:row>5</xdr:row>
      <xdr:rowOff>0</xdr:rowOff>
    </xdr:from>
    <xdr:to>
      <xdr:col>6</xdr:col>
      <xdr:colOff>560717</xdr:colOff>
      <xdr:row>16</xdr:row>
      <xdr:rowOff>86264</xdr:rowOff>
    </xdr:to>
    <xdr:pic>
      <xdr:nvPicPr>
        <xdr:cNvPr id="11267" name="Picture 3" descr="daum_equation_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7917" y="819509"/>
          <a:ext cx="4977441" cy="188918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V163"/>
  <sheetViews>
    <sheetView workbookViewId="0"/>
  </sheetViews>
  <sheetFormatPr defaultRowHeight="12.75" x14ac:dyDescent="0.2"/>
  <cols>
    <col min="1" max="1" width="13.5703125" customWidth="1"/>
    <col min="3" max="3" width="14.140625" customWidth="1"/>
    <col min="5" max="5" width="12.7109375" bestFit="1" customWidth="1"/>
    <col min="6" max="6" width="9.7109375" bestFit="1" customWidth="1"/>
    <col min="12" max="12" width="13.7109375" customWidth="1"/>
    <col min="14" max="14" width="12.140625" customWidth="1"/>
    <col min="15" max="15" width="12" customWidth="1"/>
    <col min="31" max="31" width="16.42578125" customWidth="1"/>
    <col min="33" max="33" width="13" customWidth="1"/>
    <col min="34" max="34" width="11.85546875" customWidth="1"/>
    <col min="41" max="41" width="10.140625" bestFit="1" customWidth="1"/>
    <col min="42" max="42" width="11.85546875" customWidth="1"/>
    <col min="43" max="43" width="10.140625" bestFit="1" customWidth="1"/>
    <col min="53" max="53" width="12.42578125" bestFit="1" customWidth="1"/>
    <col min="55" max="55" width="10.140625" bestFit="1" customWidth="1"/>
    <col min="65" max="65" width="10.140625" bestFit="1" customWidth="1"/>
    <col min="67" max="67" width="10.140625" bestFit="1" customWidth="1"/>
  </cols>
  <sheetData>
    <row r="1" spans="1:74" x14ac:dyDescent="0.2">
      <c r="A1" t="s">
        <v>26</v>
      </c>
    </row>
    <row r="2" spans="1:74" x14ac:dyDescent="0.2">
      <c r="A2" t="s">
        <v>188</v>
      </c>
    </row>
    <row r="3" spans="1:74" x14ac:dyDescent="0.2">
      <c r="A3" t="s">
        <v>30</v>
      </c>
    </row>
    <row r="4" spans="1:74" x14ac:dyDescent="0.2">
      <c r="A4" s="539" t="s">
        <v>401</v>
      </c>
    </row>
    <row r="5" spans="1:74" x14ac:dyDescent="0.2">
      <c r="A5" s="539" t="s">
        <v>400</v>
      </c>
    </row>
    <row r="7" spans="1:74" x14ac:dyDescent="0.2">
      <c r="A7" s="130">
        <v>41089</v>
      </c>
    </row>
    <row r="8" spans="1:74" x14ac:dyDescent="0.2">
      <c r="A8" s="132" t="s">
        <v>189</v>
      </c>
      <c r="B8" s="133"/>
      <c r="C8" s="133"/>
      <c r="D8" s="133"/>
      <c r="E8" s="133"/>
      <c r="F8" s="133"/>
      <c r="G8" s="133"/>
      <c r="H8" s="133"/>
      <c r="I8" s="134"/>
      <c r="K8" s="514"/>
      <c r="L8" s="132" t="s">
        <v>193</v>
      </c>
      <c r="M8" s="133" t="s">
        <v>212</v>
      </c>
      <c r="N8" s="133">
        <v>0.373</v>
      </c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4"/>
      <c r="AA8" s="202" t="s">
        <v>191</v>
      </c>
      <c r="AB8" s="133" t="s">
        <v>213</v>
      </c>
      <c r="AC8" s="133">
        <v>0.65300000000000002</v>
      </c>
      <c r="AD8" s="133"/>
      <c r="AE8" s="133"/>
      <c r="AF8" s="133"/>
      <c r="AG8" s="133"/>
      <c r="AH8" s="133"/>
      <c r="AI8" s="133"/>
      <c r="AJ8" s="134"/>
      <c r="AL8" s="132" t="s">
        <v>190</v>
      </c>
      <c r="AM8" s="188" t="s">
        <v>212</v>
      </c>
      <c r="AN8" s="188">
        <v>0.93</v>
      </c>
      <c r="AO8" s="133"/>
      <c r="AP8" s="133"/>
      <c r="AQ8" s="133"/>
      <c r="AR8" s="133"/>
      <c r="AS8" s="133"/>
      <c r="AT8" s="133"/>
      <c r="AU8" s="134"/>
      <c r="AX8" s="132" t="s">
        <v>192</v>
      </c>
      <c r="AY8" s="133" t="s">
        <v>212</v>
      </c>
      <c r="AZ8" s="133">
        <v>1.2130000000000001</v>
      </c>
      <c r="BA8" s="133"/>
      <c r="BB8" s="133"/>
      <c r="BC8" s="133"/>
      <c r="BD8" s="133"/>
      <c r="BE8" s="133"/>
      <c r="BF8" s="133"/>
      <c r="BG8" s="134"/>
      <c r="BL8" s="132" t="s">
        <v>214</v>
      </c>
      <c r="BM8" s="133" t="s">
        <v>215</v>
      </c>
      <c r="BN8" s="133">
        <v>0.93</v>
      </c>
      <c r="BO8" s="133"/>
      <c r="BP8" s="133"/>
      <c r="BQ8" s="133"/>
      <c r="BR8" s="133"/>
      <c r="BS8" s="133"/>
      <c r="BT8" s="133"/>
      <c r="BU8" s="133"/>
      <c r="BV8" s="134"/>
    </row>
    <row r="9" spans="1:74" x14ac:dyDescent="0.2">
      <c r="A9" s="135" t="s">
        <v>84</v>
      </c>
      <c r="B9" s="136" t="s">
        <v>85</v>
      </c>
      <c r="C9" s="136" t="s">
        <v>86</v>
      </c>
      <c r="D9" s="136" t="s">
        <v>86</v>
      </c>
      <c r="E9" s="136" t="s">
        <v>87</v>
      </c>
      <c r="F9" s="136" t="s">
        <v>88</v>
      </c>
      <c r="G9" s="136"/>
      <c r="H9" s="136"/>
      <c r="I9" s="137" t="s">
        <v>89</v>
      </c>
      <c r="K9" s="515" t="s">
        <v>83</v>
      </c>
      <c r="L9" s="135" t="s">
        <v>84</v>
      </c>
      <c r="M9" s="136" t="s">
        <v>85</v>
      </c>
      <c r="N9" s="136" t="s">
        <v>86</v>
      </c>
      <c r="O9" s="136" t="s">
        <v>86</v>
      </c>
      <c r="P9" s="136" t="s">
        <v>87</v>
      </c>
      <c r="Q9" s="136" t="s">
        <v>88</v>
      </c>
      <c r="R9" s="136"/>
      <c r="S9" s="136"/>
      <c r="T9" s="136" t="s">
        <v>89</v>
      </c>
      <c r="U9" s="136"/>
      <c r="V9" s="136"/>
      <c r="W9" s="136"/>
      <c r="X9" s="136"/>
      <c r="Y9" s="136"/>
      <c r="Z9" s="137"/>
      <c r="AA9" s="136" t="s">
        <v>84</v>
      </c>
      <c r="AB9" s="136" t="s">
        <v>85</v>
      </c>
      <c r="AC9" s="136" t="s">
        <v>86</v>
      </c>
      <c r="AD9" s="136" t="s">
        <v>86</v>
      </c>
      <c r="AE9" s="136" t="s">
        <v>87</v>
      </c>
      <c r="AF9" s="136" t="s">
        <v>88</v>
      </c>
      <c r="AG9" s="136"/>
      <c r="AH9" s="136"/>
      <c r="AI9" s="136" t="s">
        <v>89</v>
      </c>
      <c r="AJ9" s="137" t="s">
        <v>90</v>
      </c>
      <c r="AL9" s="135" t="s">
        <v>84</v>
      </c>
      <c r="AM9" s="136" t="s">
        <v>85</v>
      </c>
      <c r="AN9" s="136" t="s">
        <v>86</v>
      </c>
      <c r="AO9" s="136" t="s">
        <v>86</v>
      </c>
      <c r="AP9" s="136" t="s">
        <v>87</v>
      </c>
      <c r="AQ9" s="136" t="s">
        <v>88</v>
      </c>
      <c r="AR9" s="136"/>
      <c r="AS9" s="136"/>
      <c r="AT9" s="136" t="s">
        <v>89</v>
      </c>
      <c r="AU9" s="137" t="s">
        <v>90</v>
      </c>
      <c r="AX9" s="135" t="s">
        <v>84</v>
      </c>
      <c r="AY9" s="136" t="s">
        <v>85</v>
      </c>
      <c r="AZ9" s="136" t="s">
        <v>86</v>
      </c>
      <c r="BA9" s="136" t="s">
        <v>86</v>
      </c>
      <c r="BB9" s="136" t="s">
        <v>87</v>
      </c>
      <c r="BC9" s="136" t="s">
        <v>88</v>
      </c>
      <c r="BD9" s="136"/>
      <c r="BE9" s="136"/>
      <c r="BF9" s="136" t="s">
        <v>89</v>
      </c>
      <c r="BG9" s="137" t="s">
        <v>90</v>
      </c>
      <c r="BL9" s="135" t="s">
        <v>83</v>
      </c>
      <c r="BM9" s="136" t="s">
        <v>84</v>
      </c>
      <c r="BN9" s="136" t="s">
        <v>85</v>
      </c>
      <c r="BO9" s="136" t="s">
        <v>86</v>
      </c>
      <c r="BP9" s="136" t="s">
        <v>86</v>
      </c>
      <c r="BQ9" s="136" t="s">
        <v>87</v>
      </c>
      <c r="BR9" s="136" t="s">
        <v>88</v>
      </c>
      <c r="BS9" s="136"/>
      <c r="BT9" s="136"/>
      <c r="BU9" s="136" t="s">
        <v>89</v>
      </c>
      <c r="BV9" s="137" t="s">
        <v>90</v>
      </c>
    </row>
    <row r="10" spans="1:74" x14ac:dyDescent="0.2">
      <c r="A10" s="138">
        <v>41089</v>
      </c>
      <c r="B10" s="136" t="s">
        <v>9</v>
      </c>
      <c r="C10" s="139">
        <v>41092</v>
      </c>
      <c r="D10" s="136" t="s">
        <v>10</v>
      </c>
      <c r="E10" s="136">
        <v>0.99996666777774101</v>
      </c>
      <c r="F10" s="136">
        <v>0.40554879644736502</v>
      </c>
      <c r="G10" s="136"/>
      <c r="H10" s="136"/>
      <c r="I10" s="137">
        <v>0.4</v>
      </c>
      <c r="K10" s="515" t="s">
        <v>8</v>
      </c>
      <c r="L10" s="171">
        <v>41089</v>
      </c>
      <c r="M10" s="172" t="s">
        <v>156</v>
      </c>
      <c r="N10" s="173">
        <v>41092</v>
      </c>
      <c r="O10" s="172" t="s">
        <v>10</v>
      </c>
      <c r="P10" s="172">
        <v>0.99996492706348705</v>
      </c>
      <c r="Q10" s="172">
        <v>0.42672821091831298</v>
      </c>
      <c r="R10" s="172"/>
      <c r="S10" s="172"/>
      <c r="T10" s="172">
        <v>0.42088999999999999</v>
      </c>
      <c r="U10" s="199" t="s">
        <v>216</v>
      </c>
      <c r="V10" s="172"/>
      <c r="W10" s="172"/>
      <c r="X10" s="172"/>
      <c r="Y10" s="172"/>
      <c r="Z10" s="174"/>
      <c r="AA10" s="173">
        <v>41089</v>
      </c>
      <c r="AB10" s="172" t="s">
        <v>170</v>
      </c>
      <c r="AC10" s="173">
        <v>41092</v>
      </c>
      <c r="AD10" s="172" t="s">
        <v>10</v>
      </c>
      <c r="AE10" s="172">
        <v>0.99996666777774101</v>
      </c>
      <c r="AF10" s="172">
        <v>0.40554879644736502</v>
      </c>
      <c r="AG10" s="172"/>
      <c r="AH10" s="172"/>
      <c r="AI10" s="172">
        <v>0.4</v>
      </c>
      <c r="AJ10" s="174">
        <v>0</v>
      </c>
      <c r="AK10" s="169"/>
      <c r="AL10" s="171">
        <v>41089</v>
      </c>
      <c r="AM10" s="172" t="s">
        <v>170</v>
      </c>
      <c r="AN10" s="173">
        <v>41092</v>
      </c>
      <c r="AO10" s="172" t="s">
        <v>10</v>
      </c>
      <c r="AP10" s="172">
        <v>0.99996666777774101</v>
      </c>
      <c r="AQ10" s="172">
        <v>0.40554879644736502</v>
      </c>
      <c r="AR10" s="172"/>
      <c r="AS10" s="172"/>
      <c r="AT10" s="172">
        <v>0.4</v>
      </c>
      <c r="AU10" s="174">
        <v>0</v>
      </c>
      <c r="AX10" s="171">
        <v>41089</v>
      </c>
      <c r="AY10" s="172" t="s">
        <v>170</v>
      </c>
      <c r="AZ10" s="173">
        <v>41092</v>
      </c>
      <c r="BA10" s="172" t="s">
        <v>10</v>
      </c>
      <c r="BB10" s="172">
        <v>0.99996666777774101</v>
      </c>
      <c r="BC10" s="172">
        <v>0.40554879644736502</v>
      </c>
      <c r="BD10" s="172"/>
      <c r="BE10" s="172"/>
      <c r="BF10" s="172">
        <v>0.4</v>
      </c>
      <c r="BG10" s="174">
        <v>0</v>
      </c>
      <c r="BL10" s="194" t="s">
        <v>8</v>
      </c>
      <c r="BM10" s="173">
        <v>41089</v>
      </c>
      <c r="BN10" s="172" t="s">
        <v>9</v>
      </c>
      <c r="BO10" s="173">
        <v>41092</v>
      </c>
      <c r="BP10" s="172" t="s">
        <v>10</v>
      </c>
      <c r="BQ10" s="172">
        <v>0.99996666777774101</v>
      </c>
      <c r="BR10" s="172">
        <v>0.40554879644645397</v>
      </c>
      <c r="BS10" s="172"/>
      <c r="BT10" s="172"/>
      <c r="BU10" s="172">
        <v>0.4</v>
      </c>
      <c r="BV10" s="174">
        <v>0</v>
      </c>
    </row>
    <row r="11" spans="1:74" x14ac:dyDescent="0.2">
      <c r="A11" s="138">
        <v>41092</v>
      </c>
      <c r="B11" s="136" t="s">
        <v>9</v>
      </c>
      <c r="C11" s="139">
        <v>41093</v>
      </c>
      <c r="D11" s="136" t="s">
        <v>12</v>
      </c>
      <c r="E11" s="136">
        <v>0.999958334791617</v>
      </c>
      <c r="F11" s="136">
        <v>0.380202947164686</v>
      </c>
      <c r="G11" s="136"/>
      <c r="H11" s="136"/>
      <c r="I11" s="137">
        <v>0.3</v>
      </c>
      <c r="K11" s="515" t="s">
        <v>8</v>
      </c>
      <c r="L11" s="171">
        <v>41092</v>
      </c>
      <c r="M11" s="172" t="s">
        <v>156</v>
      </c>
      <c r="N11" s="173">
        <v>41093</v>
      </c>
      <c r="O11" s="172" t="s">
        <v>12</v>
      </c>
      <c r="P11" s="172">
        <v>0.99995305789845501</v>
      </c>
      <c r="Q11" s="172">
        <v>0.428356730659739</v>
      </c>
      <c r="R11" s="172"/>
      <c r="S11" s="172"/>
      <c r="T11" s="172">
        <v>0.42731000000000002</v>
      </c>
      <c r="U11" s="199" t="s">
        <v>315</v>
      </c>
      <c r="V11" s="172"/>
      <c r="W11" s="172"/>
      <c r="X11" s="172"/>
      <c r="Y11" s="172"/>
      <c r="Z11" s="174"/>
      <c r="AA11" s="173">
        <v>41092</v>
      </c>
      <c r="AB11" s="172" t="s">
        <v>170</v>
      </c>
      <c r="AC11" s="173">
        <v>41093</v>
      </c>
      <c r="AD11" s="172" t="s">
        <v>12</v>
      </c>
      <c r="AE11" s="172">
        <v>0.999958334791617</v>
      </c>
      <c r="AF11" s="172">
        <v>0.380202947164686</v>
      </c>
      <c r="AG11" s="172"/>
      <c r="AH11" s="172"/>
      <c r="AI11" s="172">
        <v>0.3</v>
      </c>
      <c r="AJ11" s="174">
        <v>0</v>
      </c>
      <c r="AK11" s="169"/>
      <c r="AL11" s="171">
        <v>41092</v>
      </c>
      <c r="AM11" s="172" t="s">
        <v>170</v>
      </c>
      <c r="AN11" s="173">
        <v>41093</v>
      </c>
      <c r="AO11" s="172" t="s">
        <v>12</v>
      </c>
      <c r="AP11" s="172">
        <v>0.999958334791617</v>
      </c>
      <c r="AQ11" s="172">
        <v>0.380202947164686</v>
      </c>
      <c r="AR11" s="172"/>
      <c r="AS11" s="172"/>
      <c r="AT11" s="172">
        <v>0.3</v>
      </c>
      <c r="AU11" s="174">
        <v>0</v>
      </c>
      <c r="AX11" s="171">
        <v>41092</v>
      </c>
      <c r="AY11" s="172" t="s">
        <v>170</v>
      </c>
      <c r="AZ11" s="173">
        <v>41093</v>
      </c>
      <c r="BA11" s="172" t="s">
        <v>12</v>
      </c>
      <c r="BB11" s="172">
        <v>0.999958334791617</v>
      </c>
      <c r="BC11" s="172">
        <v>0.380202947164686</v>
      </c>
      <c r="BD11" s="172"/>
      <c r="BE11" s="172"/>
      <c r="BF11" s="172">
        <v>0.3</v>
      </c>
      <c r="BG11" s="174">
        <v>0</v>
      </c>
      <c r="BL11" s="194" t="s">
        <v>8</v>
      </c>
      <c r="BM11" s="173">
        <v>41092</v>
      </c>
      <c r="BN11" s="172" t="s">
        <v>9</v>
      </c>
      <c r="BO11" s="173">
        <v>41093</v>
      </c>
      <c r="BP11" s="172" t="s">
        <v>12</v>
      </c>
      <c r="BQ11" s="172">
        <v>0.999958334791617</v>
      </c>
      <c r="BR11" s="172">
        <v>0.38020294716304598</v>
      </c>
      <c r="BS11" s="172"/>
      <c r="BT11" s="172"/>
      <c r="BU11" s="172">
        <v>0.3</v>
      </c>
      <c r="BV11" s="174">
        <v>0</v>
      </c>
    </row>
    <row r="12" spans="1:74" x14ac:dyDescent="0.2">
      <c r="A12" s="138">
        <v>41093</v>
      </c>
      <c r="B12" s="136" t="s">
        <v>9</v>
      </c>
      <c r="C12" s="139">
        <v>41094</v>
      </c>
      <c r="D12" s="136" t="s">
        <v>15</v>
      </c>
      <c r="E12" s="136">
        <v>0.99995000187493499</v>
      </c>
      <c r="F12" s="136">
        <v>0.364995437593299</v>
      </c>
      <c r="G12" s="136"/>
      <c r="H12" s="136"/>
      <c r="I12" s="137">
        <v>0.3</v>
      </c>
      <c r="K12" s="515" t="s">
        <v>8</v>
      </c>
      <c r="L12" s="171">
        <v>41093</v>
      </c>
      <c r="M12" s="172" t="s">
        <v>156</v>
      </c>
      <c r="N12" s="173">
        <v>41094</v>
      </c>
      <c r="O12" s="172" t="s">
        <v>15</v>
      </c>
      <c r="P12" s="172">
        <v>0.99994099749898002</v>
      </c>
      <c r="Q12" s="172">
        <v>0.43073096467669297</v>
      </c>
      <c r="R12" s="172"/>
      <c r="S12" s="172"/>
      <c r="T12" s="172">
        <v>0.43419999999999997</v>
      </c>
      <c r="U12" s="199" t="s">
        <v>316</v>
      </c>
      <c r="V12" s="172"/>
      <c r="W12" s="172"/>
      <c r="X12" s="172"/>
      <c r="Y12" s="172"/>
      <c r="Z12" s="174"/>
      <c r="AA12" s="173">
        <v>41093</v>
      </c>
      <c r="AB12" s="172" t="s">
        <v>171</v>
      </c>
      <c r="AC12" s="173">
        <v>41094</v>
      </c>
      <c r="AD12" s="172" t="s">
        <v>15</v>
      </c>
      <c r="AE12" s="172">
        <v>0.999943480075697</v>
      </c>
      <c r="AF12" s="172">
        <v>0.41260710778415</v>
      </c>
      <c r="AG12" s="172"/>
      <c r="AH12" s="172"/>
      <c r="AI12" s="172">
        <v>0.53480000000000005</v>
      </c>
      <c r="AJ12" s="174">
        <v>0</v>
      </c>
      <c r="AK12" s="169"/>
      <c r="AL12" s="171">
        <v>41093</v>
      </c>
      <c r="AM12" s="172" t="s">
        <v>181</v>
      </c>
      <c r="AN12" s="173">
        <v>41094</v>
      </c>
      <c r="AO12" s="172" t="s">
        <v>15</v>
      </c>
      <c r="AP12" s="172">
        <v>0.99993759997443998</v>
      </c>
      <c r="AQ12" s="172">
        <v>0.455534399413766</v>
      </c>
      <c r="AR12" s="172"/>
      <c r="AS12" s="172"/>
      <c r="AT12" s="172">
        <v>0.74650000000000005</v>
      </c>
      <c r="AU12" s="174">
        <v>0</v>
      </c>
      <c r="AX12" s="171">
        <v>41093</v>
      </c>
      <c r="AY12" s="172" t="s">
        <v>176</v>
      </c>
      <c r="AZ12" s="173">
        <v>41094</v>
      </c>
      <c r="BA12" s="172" t="s">
        <v>15</v>
      </c>
      <c r="BB12" s="172">
        <v>0.99989526917500104</v>
      </c>
      <c r="BC12" s="172">
        <v>0.76457506047693302</v>
      </c>
      <c r="BD12" s="172"/>
      <c r="BE12" s="172"/>
      <c r="BF12" s="172">
        <v>2.2706</v>
      </c>
      <c r="BG12" s="174">
        <v>0</v>
      </c>
      <c r="BL12" s="194" t="s">
        <v>8</v>
      </c>
      <c r="BM12" s="173">
        <v>41093</v>
      </c>
      <c r="BN12" s="172" t="s">
        <v>9</v>
      </c>
      <c r="BO12" s="173">
        <v>41094</v>
      </c>
      <c r="BP12" s="172" t="s">
        <v>15</v>
      </c>
      <c r="BQ12" s="172">
        <v>0.99995000187493499</v>
      </c>
      <c r="BR12" s="172">
        <v>0.36499543759368502</v>
      </c>
      <c r="BS12" s="172"/>
      <c r="BT12" s="172"/>
      <c r="BU12" s="172">
        <v>0.3</v>
      </c>
      <c r="BV12" s="174">
        <v>0</v>
      </c>
    </row>
    <row r="13" spans="1:74" x14ac:dyDescent="0.2">
      <c r="A13" s="138">
        <v>41093</v>
      </c>
      <c r="B13" s="136" t="s">
        <v>56</v>
      </c>
      <c r="C13" s="139">
        <v>41100</v>
      </c>
      <c r="D13" s="136" t="s">
        <v>7</v>
      </c>
      <c r="E13" s="136">
        <v>0.99989417491539401</v>
      </c>
      <c r="F13" s="136">
        <v>0.35116545303273999</v>
      </c>
      <c r="G13" s="136"/>
      <c r="H13" s="136"/>
      <c r="I13" s="137">
        <v>0.33</v>
      </c>
      <c r="K13" s="515" t="s">
        <v>8</v>
      </c>
      <c r="L13" s="171">
        <v>41093</v>
      </c>
      <c r="M13" s="172" t="s">
        <v>156</v>
      </c>
      <c r="N13" s="173">
        <v>41100</v>
      </c>
      <c r="O13" s="172" t="s">
        <v>7</v>
      </c>
      <c r="P13" s="172">
        <v>0.99986374229227504</v>
      </c>
      <c r="Q13" s="172">
        <v>0.45215865410920802</v>
      </c>
      <c r="R13" s="172"/>
      <c r="S13" s="172"/>
      <c r="T13" s="172">
        <v>0.45939999999999998</v>
      </c>
      <c r="U13" s="200" t="s">
        <v>222</v>
      </c>
      <c r="V13" s="172"/>
      <c r="W13" s="172"/>
      <c r="X13" s="172"/>
      <c r="Y13" s="172"/>
      <c r="Z13" s="174"/>
      <c r="AA13" s="173">
        <v>41093</v>
      </c>
      <c r="AB13" s="172" t="s">
        <v>171</v>
      </c>
      <c r="AC13" s="173">
        <v>41100</v>
      </c>
      <c r="AD13" s="172" t="s">
        <v>7</v>
      </c>
      <c r="AE13" s="172">
        <v>0.99976051551094802</v>
      </c>
      <c r="AF13" s="172">
        <v>0.79474824604558303</v>
      </c>
      <c r="AG13" s="172"/>
      <c r="AH13" s="172"/>
      <c r="AI13" s="172">
        <v>1.0176000000000001</v>
      </c>
      <c r="AJ13" s="174">
        <v>0</v>
      </c>
      <c r="AK13" s="169"/>
      <c r="AL13" s="171">
        <v>41093</v>
      </c>
      <c r="AM13" s="172" t="s">
        <v>181</v>
      </c>
      <c r="AN13" s="173">
        <v>41100</v>
      </c>
      <c r="AO13" s="172" t="s">
        <v>7</v>
      </c>
      <c r="AP13" s="172">
        <v>0.99969395184141496</v>
      </c>
      <c r="AQ13" s="172">
        <v>1.01567886655813</v>
      </c>
      <c r="AR13" s="172"/>
      <c r="AS13" s="172"/>
      <c r="AT13" s="172">
        <v>1.3601000000000001</v>
      </c>
      <c r="AU13" s="174">
        <v>0</v>
      </c>
      <c r="AX13" s="171">
        <v>41093</v>
      </c>
      <c r="AY13" s="172" t="s">
        <v>176</v>
      </c>
      <c r="AZ13" s="173">
        <v>41100</v>
      </c>
      <c r="BA13" s="172" t="s">
        <v>7</v>
      </c>
      <c r="BB13" s="172">
        <v>0.99952026727003496</v>
      </c>
      <c r="BC13" s="172">
        <v>1.5922223732945899</v>
      </c>
      <c r="BD13" s="172"/>
      <c r="BE13" s="172"/>
      <c r="BF13" s="172">
        <v>2.254</v>
      </c>
      <c r="BG13" s="174">
        <v>0</v>
      </c>
      <c r="BL13" s="194" t="s">
        <v>8</v>
      </c>
      <c r="BM13" s="173">
        <v>41093</v>
      </c>
      <c r="BN13" s="172" t="s">
        <v>9</v>
      </c>
      <c r="BO13" s="173">
        <v>41100</v>
      </c>
      <c r="BP13" s="172" t="s">
        <v>7</v>
      </c>
      <c r="BQ13" s="172">
        <v>0.99989611903310005</v>
      </c>
      <c r="BR13" s="172">
        <v>0.344713840536847</v>
      </c>
      <c r="BS13" s="172"/>
      <c r="BT13" s="172"/>
      <c r="BU13" s="172">
        <v>0.32</v>
      </c>
      <c r="BV13" s="174">
        <v>0</v>
      </c>
    </row>
    <row r="14" spans="1:74" x14ac:dyDescent="0.2">
      <c r="A14" s="138">
        <v>41093</v>
      </c>
      <c r="B14" s="136" t="s">
        <v>56</v>
      </c>
      <c r="C14" s="139">
        <v>41107</v>
      </c>
      <c r="D14" s="136" t="s">
        <v>11</v>
      </c>
      <c r="E14" s="136">
        <v>0.99984479686024097</v>
      </c>
      <c r="F14" s="136">
        <v>0.31474190294293303</v>
      </c>
      <c r="G14" s="136"/>
      <c r="H14" s="136"/>
      <c r="I14" s="137">
        <v>0.29199999999999998</v>
      </c>
      <c r="K14" s="515" t="s">
        <v>8</v>
      </c>
      <c r="L14" s="171">
        <v>41093</v>
      </c>
      <c r="M14" s="172" t="s">
        <v>156</v>
      </c>
      <c r="N14" s="173">
        <v>41107</v>
      </c>
      <c r="O14" s="172" t="s">
        <v>11</v>
      </c>
      <c r="P14" s="172">
        <v>0.99979139163042796</v>
      </c>
      <c r="Q14" s="172">
        <v>0.42305554407380302</v>
      </c>
      <c r="R14" s="172"/>
      <c r="S14" s="172"/>
      <c r="T14" s="172">
        <v>0.4158</v>
      </c>
      <c r="U14" s="136"/>
      <c r="V14" s="172"/>
      <c r="W14" s="136"/>
      <c r="X14" s="203" t="s">
        <v>217</v>
      </c>
      <c r="Y14" s="204">
        <f>+_xll.xlDateSettle("TARGET",today,2)</f>
        <v>42488</v>
      </c>
      <c r="Z14" s="97"/>
      <c r="AA14" s="173">
        <v>41093</v>
      </c>
      <c r="AB14" s="172" t="s">
        <v>171</v>
      </c>
      <c r="AC14" s="173">
        <v>41107</v>
      </c>
      <c r="AD14" s="172" t="s">
        <v>11</v>
      </c>
      <c r="AE14" s="172">
        <v>0.99953802349974696</v>
      </c>
      <c r="AF14" s="172">
        <v>0.93700213422113598</v>
      </c>
      <c r="AG14" s="172"/>
      <c r="AH14" s="172"/>
      <c r="AI14" s="172">
        <v>1.0812999999999999</v>
      </c>
      <c r="AJ14" s="174">
        <v>0</v>
      </c>
      <c r="AK14" s="169"/>
      <c r="AL14" s="171">
        <v>41093</v>
      </c>
      <c r="AM14" s="172" t="s">
        <v>181</v>
      </c>
      <c r="AN14" s="173">
        <v>41107</v>
      </c>
      <c r="AO14" s="172" t="s">
        <v>11</v>
      </c>
      <c r="AP14" s="172">
        <v>0.99941207280948796</v>
      </c>
      <c r="AQ14" s="172">
        <v>1.19253628848826</v>
      </c>
      <c r="AR14" s="172"/>
      <c r="AS14" s="172"/>
      <c r="AT14" s="172">
        <v>1.4055</v>
      </c>
      <c r="AU14" s="174">
        <v>0</v>
      </c>
      <c r="AX14" s="171">
        <v>41093</v>
      </c>
      <c r="AY14" s="172" t="s">
        <v>176</v>
      </c>
      <c r="AZ14" s="173">
        <v>41107</v>
      </c>
      <c r="BA14" s="172" t="s">
        <v>11</v>
      </c>
      <c r="BB14" s="172">
        <v>0.99911849243884798</v>
      </c>
      <c r="BC14" s="172">
        <v>1.78828975476762</v>
      </c>
      <c r="BD14" s="172"/>
      <c r="BE14" s="172"/>
      <c r="BF14" s="172">
        <v>2.1615000000000002</v>
      </c>
      <c r="BG14" s="174">
        <v>0</v>
      </c>
      <c r="BL14" s="194" t="s">
        <v>8</v>
      </c>
      <c r="BM14" s="173">
        <v>41093</v>
      </c>
      <c r="BN14" s="172" t="s">
        <v>9</v>
      </c>
      <c r="BO14" s="173">
        <v>41107</v>
      </c>
      <c r="BP14" s="172" t="s">
        <v>11</v>
      </c>
      <c r="BQ14" s="172">
        <v>0.99983002327196402</v>
      </c>
      <c r="BR14" s="172">
        <v>0.34470432853714</v>
      </c>
      <c r="BS14" s="172"/>
      <c r="BT14" s="172"/>
      <c r="BU14" s="172">
        <v>0.33</v>
      </c>
      <c r="BV14" s="174">
        <v>0</v>
      </c>
    </row>
    <row r="15" spans="1:74" x14ac:dyDescent="0.2">
      <c r="A15" s="138">
        <v>41093</v>
      </c>
      <c r="B15" s="136" t="s">
        <v>56</v>
      </c>
      <c r="C15" s="139">
        <v>41114</v>
      </c>
      <c r="D15" s="136" t="s">
        <v>14</v>
      </c>
      <c r="E15" s="136">
        <v>0.99979736741546299</v>
      </c>
      <c r="F15" s="136">
        <v>0.29587355124703701</v>
      </c>
      <c r="G15" s="136"/>
      <c r="H15" s="136"/>
      <c r="I15" s="137">
        <v>0.27600000000000002</v>
      </c>
      <c r="K15" s="515" t="s">
        <v>8</v>
      </c>
      <c r="L15" s="171">
        <v>41093</v>
      </c>
      <c r="M15" s="172" t="s">
        <v>156</v>
      </c>
      <c r="N15" s="173">
        <v>41114</v>
      </c>
      <c r="O15" s="172" t="s">
        <v>14</v>
      </c>
      <c r="P15" s="172">
        <v>0.99972416272036502</v>
      </c>
      <c r="Q15" s="172">
        <v>0.402777981411924</v>
      </c>
      <c r="R15" s="172"/>
      <c r="S15" s="172"/>
      <c r="T15" s="172">
        <v>0.39250000000000002</v>
      </c>
      <c r="U15" s="136" t="s">
        <v>223</v>
      </c>
      <c r="V15" s="199" t="s">
        <v>225</v>
      </c>
      <c r="W15" s="136"/>
      <c r="X15" s="203" t="s">
        <v>218</v>
      </c>
      <c r="Y15" s="204"/>
      <c r="Z15" s="97"/>
      <c r="AA15" s="173">
        <v>41093</v>
      </c>
      <c r="AB15" s="172" t="s">
        <v>171</v>
      </c>
      <c r="AC15" s="173">
        <v>41114</v>
      </c>
      <c r="AD15" s="172" t="s">
        <v>14</v>
      </c>
      <c r="AE15" s="172">
        <v>0.99939529214061396</v>
      </c>
      <c r="AF15" s="172">
        <v>0.88314052263147103</v>
      </c>
      <c r="AG15" s="172"/>
      <c r="AH15" s="172"/>
      <c r="AI15" s="172">
        <v>0.96579999999999999</v>
      </c>
      <c r="AJ15" s="174">
        <v>0</v>
      </c>
      <c r="AK15" s="169"/>
      <c r="AL15" s="171">
        <v>41093</v>
      </c>
      <c r="AM15" s="172" t="s">
        <v>181</v>
      </c>
      <c r="AN15" s="173">
        <v>41114</v>
      </c>
      <c r="AO15" s="172" t="s">
        <v>14</v>
      </c>
      <c r="AP15" s="172">
        <v>0.99913910733287803</v>
      </c>
      <c r="AQ15" s="172">
        <v>1.25744463412531</v>
      </c>
      <c r="AR15" s="172"/>
      <c r="AS15" s="172"/>
      <c r="AT15" s="172">
        <v>1.4056</v>
      </c>
      <c r="AU15" s="174">
        <v>0</v>
      </c>
      <c r="AX15" s="171">
        <v>41093</v>
      </c>
      <c r="AY15" s="172" t="s">
        <v>176</v>
      </c>
      <c r="AZ15" s="173">
        <v>41114</v>
      </c>
      <c r="BA15" s="172" t="s">
        <v>14</v>
      </c>
      <c r="BB15" s="172">
        <v>0.99874006333952203</v>
      </c>
      <c r="BC15" s="172">
        <v>1.8406673300715499</v>
      </c>
      <c r="BD15" s="172"/>
      <c r="BE15" s="172"/>
      <c r="BF15" s="172">
        <v>2.0911</v>
      </c>
      <c r="BG15" s="174">
        <v>0</v>
      </c>
      <c r="BL15" s="194" t="s">
        <v>8</v>
      </c>
      <c r="BM15" s="173">
        <v>41093</v>
      </c>
      <c r="BN15" s="172" t="s">
        <v>9</v>
      </c>
      <c r="BO15" s="173">
        <v>41114</v>
      </c>
      <c r="BP15" s="172" t="s">
        <v>14</v>
      </c>
      <c r="BQ15" s="172">
        <v>0.99975421830538003</v>
      </c>
      <c r="BR15" s="172">
        <v>0.35888537968005602</v>
      </c>
      <c r="BS15" s="172"/>
      <c r="BT15" s="172"/>
      <c r="BU15" s="172">
        <v>0.35</v>
      </c>
      <c r="BV15" s="174">
        <v>0</v>
      </c>
    </row>
    <row r="16" spans="1:74" x14ac:dyDescent="0.2">
      <c r="A16" s="138">
        <v>41093</v>
      </c>
      <c r="B16" s="136" t="s">
        <v>56</v>
      </c>
      <c r="C16" s="139">
        <v>41124</v>
      </c>
      <c r="D16" s="136" t="s">
        <v>16</v>
      </c>
      <c r="E16" s="136">
        <v>0.99973020191359796</v>
      </c>
      <c r="F16" s="136">
        <v>0.28139882367338298</v>
      </c>
      <c r="G16" s="136"/>
      <c r="H16" s="136"/>
      <c r="I16" s="137">
        <v>0.26500000000000001</v>
      </c>
      <c r="K16" s="515" t="s">
        <v>8</v>
      </c>
      <c r="L16" s="171">
        <v>41093</v>
      </c>
      <c r="M16" s="172" t="s">
        <v>156</v>
      </c>
      <c r="N16" s="173">
        <v>41124</v>
      </c>
      <c r="O16" s="172" t="s">
        <v>16</v>
      </c>
      <c r="P16" s="172">
        <v>0.99963198165945699</v>
      </c>
      <c r="Q16" s="172">
        <v>0.38386119345054198</v>
      </c>
      <c r="R16" s="172"/>
      <c r="S16" s="172"/>
      <c r="T16" s="172">
        <v>0.373</v>
      </c>
      <c r="U16" s="136" t="s">
        <v>224</v>
      </c>
      <c r="V16" s="199" t="s">
        <v>226</v>
      </c>
      <c r="W16" s="136"/>
      <c r="X16" s="203" t="s">
        <v>219</v>
      </c>
      <c r="Y16" s="203" t="s">
        <v>220</v>
      </c>
      <c r="Z16" s="206" t="s">
        <v>221</v>
      </c>
      <c r="AA16" s="173">
        <v>41093</v>
      </c>
      <c r="AB16" s="172" t="s">
        <v>171</v>
      </c>
      <c r="AC16" s="173">
        <v>41124</v>
      </c>
      <c r="AD16" s="172" t="s">
        <v>16</v>
      </c>
      <c r="AE16" s="172">
        <v>0.99925894235498602</v>
      </c>
      <c r="AF16" s="172">
        <v>0.77310375098750495</v>
      </c>
      <c r="AG16" s="172"/>
      <c r="AH16" s="172"/>
      <c r="AI16" s="172">
        <v>0.81279999999999997</v>
      </c>
      <c r="AJ16" s="174">
        <v>0</v>
      </c>
      <c r="AK16" s="169"/>
      <c r="AL16" s="171">
        <v>41093</v>
      </c>
      <c r="AM16" s="172" t="s">
        <v>181</v>
      </c>
      <c r="AN16" s="173">
        <v>41124</v>
      </c>
      <c r="AO16" s="172" t="s">
        <v>16</v>
      </c>
      <c r="AP16" s="172">
        <v>0.99873924869617803</v>
      </c>
      <c r="AQ16" s="172">
        <v>1.3156130073377399</v>
      </c>
      <c r="AR16" s="172"/>
      <c r="AS16" s="172"/>
      <c r="AT16" s="172">
        <v>1.4175</v>
      </c>
      <c r="AU16" s="174">
        <v>0</v>
      </c>
      <c r="AX16" s="171">
        <v>41093</v>
      </c>
      <c r="AY16" s="172" t="s">
        <v>176</v>
      </c>
      <c r="AZ16" s="173">
        <v>41124</v>
      </c>
      <c r="BA16" s="172" t="s">
        <v>16</v>
      </c>
      <c r="BB16" s="172">
        <v>0.998237171487658</v>
      </c>
      <c r="BC16" s="172">
        <v>1.8400005853896</v>
      </c>
      <c r="BD16" s="172"/>
      <c r="BE16" s="172"/>
      <c r="BF16" s="172">
        <v>2.0023</v>
      </c>
      <c r="BG16" s="174">
        <v>0</v>
      </c>
      <c r="BL16" s="194" t="s">
        <v>8</v>
      </c>
      <c r="BM16" s="173">
        <v>41093</v>
      </c>
      <c r="BN16" s="172" t="s">
        <v>9</v>
      </c>
      <c r="BO16" s="173">
        <v>41124</v>
      </c>
      <c r="BP16" s="172" t="s">
        <v>16</v>
      </c>
      <c r="BQ16" s="172">
        <v>0.99963983843198401</v>
      </c>
      <c r="BR16" s="172">
        <v>0.375664717846875</v>
      </c>
      <c r="BS16" s="172"/>
      <c r="BT16" s="172"/>
      <c r="BU16" s="172">
        <v>0.37</v>
      </c>
      <c r="BV16" s="174">
        <v>0</v>
      </c>
    </row>
    <row r="17" spans="1:74" x14ac:dyDescent="0.2">
      <c r="A17" s="138">
        <v>41093</v>
      </c>
      <c r="B17" s="136" t="s">
        <v>56</v>
      </c>
      <c r="C17" s="139">
        <v>41155</v>
      </c>
      <c r="D17" s="136" t="s">
        <v>18</v>
      </c>
      <c r="E17" s="136">
        <v>0.99953486518706602</v>
      </c>
      <c r="F17" s="136">
        <v>0.25729348926596302</v>
      </c>
      <c r="G17" s="136"/>
      <c r="H17" s="136"/>
      <c r="I17" s="137">
        <v>0.246</v>
      </c>
      <c r="K17" s="515" t="s">
        <v>75</v>
      </c>
      <c r="L17" s="189">
        <v>41093</v>
      </c>
      <c r="M17" s="190" t="s">
        <v>160</v>
      </c>
      <c r="N17" s="191">
        <v>41155</v>
      </c>
      <c r="O17" s="190" t="s">
        <v>18</v>
      </c>
      <c r="P17" s="190">
        <v>0.999385040271068</v>
      </c>
      <c r="Q17" s="190">
        <v>0.34019597938100099</v>
      </c>
      <c r="R17" s="190"/>
      <c r="S17" s="190"/>
      <c r="T17" s="190">
        <v>0.33001000000000003</v>
      </c>
      <c r="U17" s="201">
        <v>0.341010333333506</v>
      </c>
      <c r="V17" s="201">
        <f>+U17-T17</f>
        <v>1.1000333333505974E-2</v>
      </c>
      <c r="W17" s="136"/>
      <c r="X17" s="205">
        <f>+_xll.xlYrfDayCount($L17,$N17,4)</f>
        <v>0.17222222222222222</v>
      </c>
      <c r="Y17" s="205">
        <f>+_xll.xlYrfDayCount($L17,$N17,8)</f>
        <v>0.16666666666666666</v>
      </c>
      <c r="Z17" s="207">
        <f>+T17*X17/Y17</f>
        <v>0.34101033333333342</v>
      </c>
      <c r="AA17" s="173">
        <v>41093</v>
      </c>
      <c r="AB17" s="172" t="s">
        <v>171</v>
      </c>
      <c r="AC17" s="173">
        <v>41155</v>
      </c>
      <c r="AD17" s="172" t="s">
        <v>18</v>
      </c>
      <c r="AE17" s="172">
        <v>0.99872799622457997</v>
      </c>
      <c r="AF17" s="172">
        <v>0.70390441288167405</v>
      </c>
      <c r="AG17" s="172"/>
      <c r="AH17" s="172"/>
      <c r="AI17" s="172">
        <v>0.71530000000000005</v>
      </c>
      <c r="AJ17" s="174">
        <v>0</v>
      </c>
      <c r="AK17" s="169"/>
      <c r="AL17" s="171">
        <v>41093</v>
      </c>
      <c r="AM17" s="172" t="s">
        <v>181</v>
      </c>
      <c r="AN17" s="173">
        <v>41155</v>
      </c>
      <c r="AO17" s="172" t="s">
        <v>18</v>
      </c>
      <c r="AP17" s="172">
        <v>0.997949700443719</v>
      </c>
      <c r="AQ17" s="172">
        <v>1.1350417707577001</v>
      </c>
      <c r="AR17" s="172"/>
      <c r="AS17" s="172"/>
      <c r="AT17" s="172">
        <v>1.1687000000000001</v>
      </c>
      <c r="AU17" s="174">
        <v>0</v>
      </c>
      <c r="AX17" s="171">
        <v>41093</v>
      </c>
      <c r="AY17" s="172" t="s">
        <v>176</v>
      </c>
      <c r="AZ17" s="173">
        <v>41155</v>
      </c>
      <c r="BA17" s="172" t="s">
        <v>18</v>
      </c>
      <c r="BB17" s="172">
        <v>0.99696697967873504</v>
      </c>
      <c r="BC17" s="172">
        <v>1.67990102410877</v>
      </c>
      <c r="BD17" s="172"/>
      <c r="BE17" s="172"/>
      <c r="BF17" s="172">
        <v>1.7422</v>
      </c>
      <c r="BG17" s="174">
        <v>0</v>
      </c>
      <c r="BL17" s="194" t="s">
        <v>8</v>
      </c>
      <c r="BM17" s="173">
        <v>41093</v>
      </c>
      <c r="BN17" s="172" t="s">
        <v>9</v>
      </c>
      <c r="BO17" s="173">
        <v>41155</v>
      </c>
      <c r="BP17" s="172" t="s">
        <v>18</v>
      </c>
      <c r="BQ17" s="172">
        <v>0.999149578715957</v>
      </c>
      <c r="BR17" s="172">
        <v>0.47050883414997902</v>
      </c>
      <c r="BS17" s="172"/>
      <c r="BT17" s="172"/>
      <c r="BU17" s="172">
        <v>0.47</v>
      </c>
      <c r="BV17" s="174">
        <v>0</v>
      </c>
    </row>
    <row r="18" spans="1:74" x14ac:dyDescent="0.2">
      <c r="A18" s="138">
        <v>41093</v>
      </c>
      <c r="B18" s="136" t="s">
        <v>56</v>
      </c>
      <c r="C18" s="139">
        <v>41185</v>
      </c>
      <c r="D18" s="136" t="s">
        <v>19</v>
      </c>
      <c r="E18" s="136">
        <v>0.99935305995497103</v>
      </c>
      <c r="F18" s="136">
        <v>0.24605159518648101</v>
      </c>
      <c r="G18" s="136"/>
      <c r="H18" s="136"/>
      <c r="I18" s="137">
        <v>0.23699999999999999</v>
      </c>
      <c r="K18" s="515" t="s">
        <v>75</v>
      </c>
      <c r="L18" s="189">
        <v>41093</v>
      </c>
      <c r="M18" s="190" t="s">
        <v>160</v>
      </c>
      <c r="N18" s="191">
        <v>41185</v>
      </c>
      <c r="O18" s="190" t="s">
        <v>19</v>
      </c>
      <c r="P18" s="190">
        <v>0.99916651429061498</v>
      </c>
      <c r="Q18" s="190">
        <v>0.31703035091695703</v>
      </c>
      <c r="R18" s="190"/>
      <c r="S18" s="190"/>
      <c r="T18" s="190">
        <v>0.30802000000000002</v>
      </c>
      <c r="U18" s="201">
        <v>0.31486488888895198</v>
      </c>
      <c r="V18" s="201">
        <f t="shared" ref="V18:V27" si="0">+U18-T18</f>
        <v>6.844888888951961E-3</v>
      </c>
      <c r="W18" s="136"/>
      <c r="X18" s="205">
        <f>+_xll.xlYrfDayCount($L18,$N18,4)</f>
        <v>0.25555555555555554</v>
      </c>
      <c r="Y18" s="205">
        <f>+_xll.xlYrfDayCount($L18,$N18,8)</f>
        <v>0.25</v>
      </c>
      <c r="Z18" s="207">
        <f t="shared" ref="Z18:Z27" si="1">+T18*X18/Y18</f>
        <v>0.31486488888888886</v>
      </c>
      <c r="AA18" s="173">
        <v>41093</v>
      </c>
      <c r="AB18" s="172" t="s">
        <v>171</v>
      </c>
      <c r="AC18" s="173">
        <v>41185</v>
      </c>
      <c r="AD18" s="172" t="s">
        <v>19</v>
      </c>
      <c r="AE18" s="172">
        <v>0.99829215191366805</v>
      </c>
      <c r="AF18" s="172">
        <v>0.64989319201226403</v>
      </c>
      <c r="AG18" s="172"/>
      <c r="AH18" s="172"/>
      <c r="AI18" s="172">
        <v>0.65310000000000001</v>
      </c>
      <c r="AJ18" s="174">
        <v>0</v>
      </c>
      <c r="AK18" s="169"/>
      <c r="AL18" s="171">
        <v>41093</v>
      </c>
      <c r="AM18" s="172" t="s">
        <v>181</v>
      </c>
      <c r="AN18" s="173">
        <v>41185</v>
      </c>
      <c r="AO18" s="172" t="s">
        <v>19</v>
      </c>
      <c r="AP18" s="172">
        <v>0.99725204758776498</v>
      </c>
      <c r="AQ18" s="172">
        <v>1.04623256465407</v>
      </c>
      <c r="AR18" s="172"/>
      <c r="AS18" s="172"/>
      <c r="AT18" s="172">
        <v>1.0619000000000001</v>
      </c>
      <c r="AU18" s="174">
        <v>0</v>
      </c>
      <c r="AX18" s="171">
        <v>41093</v>
      </c>
      <c r="AY18" s="172" t="s">
        <v>176</v>
      </c>
      <c r="AZ18" s="173">
        <v>41185</v>
      </c>
      <c r="BA18" s="172" t="s">
        <v>19</v>
      </c>
      <c r="BB18" s="172">
        <v>0.99590071437989203</v>
      </c>
      <c r="BC18" s="172">
        <v>1.5617858481465201</v>
      </c>
      <c r="BD18" s="172"/>
      <c r="BE18" s="172"/>
      <c r="BF18" s="172">
        <v>1.5943000000000001</v>
      </c>
      <c r="BG18" s="174">
        <v>0</v>
      </c>
      <c r="BL18" s="194" t="s">
        <v>8</v>
      </c>
      <c r="BM18" s="173">
        <v>41093</v>
      </c>
      <c r="BN18" s="172" t="s">
        <v>9</v>
      </c>
      <c r="BO18" s="173">
        <v>41185</v>
      </c>
      <c r="BP18" s="172" t="s">
        <v>19</v>
      </c>
      <c r="BQ18" s="172">
        <v>0.99830004749050805</v>
      </c>
      <c r="BR18" s="172">
        <v>0.64688610412329095</v>
      </c>
      <c r="BS18" s="172"/>
      <c r="BT18" s="172"/>
      <c r="BU18" s="172">
        <v>0.65</v>
      </c>
      <c r="BV18" s="174">
        <v>0</v>
      </c>
    </row>
    <row r="19" spans="1:74" x14ac:dyDescent="0.2">
      <c r="A19" s="138">
        <v>41093</v>
      </c>
      <c r="B19" s="136" t="s">
        <v>56</v>
      </c>
      <c r="C19" s="139">
        <v>41218</v>
      </c>
      <c r="D19" s="136" t="s">
        <v>21</v>
      </c>
      <c r="E19" s="136">
        <v>0.99916039419902802</v>
      </c>
      <c r="F19" s="136">
        <v>0.23766266711467901</v>
      </c>
      <c r="G19" s="136"/>
      <c r="H19" s="136"/>
      <c r="I19" s="137">
        <v>0.23</v>
      </c>
      <c r="K19" s="515" t="s">
        <v>75</v>
      </c>
      <c r="L19" s="189">
        <v>41093</v>
      </c>
      <c r="M19" s="190" t="s">
        <v>160</v>
      </c>
      <c r="N19" s="191">
        <v>41218</v>
      </c>
      <c r="O19" s="190" t="s">
        <v>21</v>
      </c>
      <c r="P19" s="190">
        <v>0.99893317472010901</v>
      </c>
      <c r="Q19" s="190">
        <v>0.30201479163199202</v>
      </c>
      <c r="R19" s="190"/>
      <c r="S19" s="190"/>
      <c r="T19" s="190">
        <v>0.29402</v>
      </c>
      <c r="U19" s="201">
        <v>0.30124999999997998</v>
      </c>
      <c r="V19" s="201">
        <f t="shared" si="0"/>
        <v>7.2299999999799747E-3</v>
      </c>
      <c r="W19" s="136"/>
      <c r="X19" s="205">
        <f>+_xll.xlYrfDayCount($L19,$N19,4)</f>
        <v>0.34722222222222221</v>
      </c>
      <c r="Y19" s="205">
        <f>+_xll.xlYrfDayCount($L19,$N19,8)</f>
        <v>0.33888888888888885</v>
      </c>
      <c r="Z19" s="207">
        <f t="shared" si="1"/>
        <v>0.30125000000000002</v>
      </c>
      <c r="AA19" s="173">
        <v>41093</v>
      </c>
      <c r="AB19" s="172" t="s">
        <v>171</v>
      </c>
      <c r="AC19" s="173">
        <v>41218</v>
      </c>
      <c r="AD19" s="172" t="s">
        <v>21</v>
      </c>
      <c r="AE19" s="172">
        <v>0.99784000361727199</v>
      </c>
      <c r="AF19" s="172">
        <v>0.61182277282735598</v>
      </c>
      <c r="AG19" s="172"/>
      <c r="AH19" s="172"/>
      <c r="AI19" s="172">
        <v>0.61140000000000005</v>
      </c>
      <c r="AJ19" s="174">
        <v>0</v>
      </c>
      <c r="AK19" s="169"/>
      <c r="AL19" s="171">
        <v>41093</v>
      </c>
      <c r="AM19" s="172" t="s">
        <v>181</v>
      </c>
      <c r="AN19" s="173">
        <v>41218</v>
      </c>
      <c r="AO19" s="172" t="s">
        <v>21</v>
      </c>
      <c r="AP19" s="172">
        <v>0.99651930514791398</v>
      </c>
      <c r="AQ19" s="172">
        <v>0.98656573313719598</v>
      </c>
      <c r="AR19" s="172"/>
      <c r="AS19" s="172"/>
      <c r="AT19" s="172">
        <v>0.99390000000000001</v>
      </c>
      <c r="AU19" s="174">
        <v>0</v>
      </c>
      <c r="AX19" s="171">
        <v>41093</v>
      </c>
      <c r="AY19" s="172" t="s">
        <v>176</v>
      </c>
      <c r="AZ19" s="173">
        <v>41218</v>
      </c>
      <c r="BA19" s="172" t="s">
        <v>21</v>
      </c>
      <c r="BB19" s="172">
        <v>0.99470779731426595</v>
      </c>
      <c r="BC19" s="172">
        <v>1.50138251000581</v>
      </c>
      <c r="BD19" s="172"/>
      <c r="BE19" s="172"/>
      <c r="BF19" s="172">
        <v>1.5202</v>
      </c>
      <c r="BG19" s="174">
        <v>0</v>
      </c>
      <c r="BL19" s="194" t="s">
        <v>8</v>
      </c>
      <c r="BM19" s="173">
        <v>41093</v>
      </c>
      <c r="BN19" s="172" t="s">
        <v>9</v>
      </c>
      <c r="BO19" s="173">
        <v>41218</v>
      </c>
      <c r="BP19" s="172" t="s">
        <v>21</v>
      </c>
      <c r="BQ19" s="172">
        <v>0.99739558225388203</v>
      </c>
      <c r="BR19" s="172">
        <v>0.73787017587231796</v>
      </c>
      <c r="BS19" s="172"/>
      <c r="BT19" s="172"/>
      <c r="BU19" s="172">
        <v>0.74</v>
      </c>
      <c r="BV19" s="174">
        <v>0</v>
      </c>
    </row>
    <row r="20" spans="1:74" x14ac:dyDescent="0.2">
      <c r="A20" s="138">
        <v>41093</v>
      </c>
      <c r="B20" s="136" t="s">
        <v>56</v>
      </c>
      <c r="C20" s="139">
        <v>41246</v>
      </c>
      <c r="D20" s="136" t="s">
        <v>22</v>
      </c>
      <c r="E20" s="136">
        <v>0.99899879644762901</v>
      </c>
      <c r="F20" s="136">
        <v>0.232880483041042</v>
      </c>
      <c r="G20" s="136"/>
      <c r="H20" s="136"/>
      <c r="I20" s="137">
        <v>0.22600000000000001</v>
      </c>
      <c r="K20" s="515" t="s">
        <v>75</v>
      </c>
      <c r="L20" s="189">
        <v>41093</v>
      </c>
      <c r="M20" s="190" t="s">
        <v>160</v>
      </c>
      <c r="N20" s="191">
        <v>41246</v>
      </c>
      <c r="O20" s="190" t="s">
        <v>22</v>
      </c>
      <c r="P20" s="190">
        <v>0.99873506755512398</v>
      </c>
      <c r="Q20" s="190">
        <v>0.29426280174119601</v>
      </c>
      <c r="R20" s="190"/>
      <c r="S20" s="190"/>
      <c r="T20" s="190">
        <v>0.28702</v>
      </c>
      <c r="U20" s="201">
        <v>0.29276039999994102</v>
      </c>
      <c r="V20" s="201">
        <f t="shared" si="0"/>
        <v>5.740399999941026E-3</v>
      </c>
      <c r="W20" s="136"/>
      <c r="X20" s="205">
        <f>+_xll.xlYrfDayCount($L20,$N20,4)</f>
        <v>0.42499999999999999</v>
      </c>
      <c r="Y20" s="205">
        <f>+_xll.xlYrfDayCount($L20,$N20,8)</f>
        <v>0.41666666666666669</v>
      </c>
      <c r="Z20" s="207">
        <f t="shared" si="1"/>
        <v>0.29276039999999998</v>
      </c>
      <c r="AA20" s="173">
        <v>41093</v>
      </c>
      <c r="AB20" s="172" t="s">
        <v>171</v>
      </c>
      <c r="AC20" s="173">
        <v>41246</v>
      </c>
      <c r="AD20" s="172" t="s">
        <v>22</v>
      </c>
      <c r="AE20" s="172">
        <v>0.99743014859397605</v>
      </c>
      <c r="AF20" s="172">
        <v>0.59821852671089704</v>
      </c>
      <c r="AG20" s="172"/>
      <c r="AH20" s="172"/>
      <c r="AI20" s="172">
        <v>0.59640000000000004</v>
      </c>
      <c r="AJ20" s="174">
        <v>0</v>
      </c>
      <c r="AK20" s="169"/>
      <c r="AL20" s="171">
        <v>41093</v>
      </c>
      <c r="AM20" s="172" t="s">
        <v>181</v>
      </c>
      <c r="AN20" s="173">
        <v>41246</v>
      </c>
      <c r="AO20" s="172" t="s">
        <v>22</v>
      </c>
      <c r="AP20" s="172">
        <v>0.99590477826550206</v>
      </c>
      <c r="AQ20" s="172">
        <v>0.95402865824110195</v>
      </c>
      <c r="AR20" s="172"/>
      <c r="AS20" s="172"/>
      <c r="AT20" s="172">
        <v>0.9577</v>
      </c>
      <c r="AU20" s="174">
        <v>0</v>
      </c>
      <c r="AX20" s="171">
        <v>41093</v>
      </c>
      <c r="AY20" s="172" t="s">
        <v>176</v>
      </c>
      <c r="AZ20" s="173">
        <v>41246</v>
      </c>
      <c r="BA20" s="172" t="s">
        <v>22</v>
      </c>
      <c r="BB20" s="172">
        <v>0.99378681926529799</v>
      </c>
      <c r="BC20" s="172">
        <v>1.44897162193573</v>
      </c>
      <c r="BD20" s="172"/>
      <c r="BE20" s="172"/>
      <c r="BF20" s="172">
        <v>1.4612000000000001</v>
      </c>
      <c r="BG20" s="174">
        <v>0</v>
      </c>
      <c r="BL20" s="194" t="s">
        <v>8</v>
      </c>
      <c r="BM20" s="173">
        <v>41093</v>
      </c>
      <c r="BN20" s="172" t="s">
        <v>9</v>
      </c>
      <c r="BO20" s="173">
        <v>41246</v>
      </c>
      <c r="BP20" s="172" t="s">
        <v>22</v>
      </c>
      <c r="BQ20" s="172">
        <v>0.99644338076596595</v>
      </c>
      <c r="BR20" s="172">
        <v>0.82833124198616503</v>
      </c>
      <c r="BS20" s="172"/>
      <c r="BT20" s="172"/>
      <c r="BU20" s="172">
        <v>0.83</v>
      </c>
      <c r="BV20" s="174">
        <v>0</v>
      </c>
    </row>
    <row r="21" spans="1:74" x14ac:dyDescent="0.2">
      <c r="A21" s="138">
        <v>41093</v>
      </c>
      <c r="B21" s="136" t="s">
        <v>56</v>
      </c>
      <c r="C21" s="139">
        <v>41277</v>
      </c>
      <c r="D21" s="136" t="s">
        <v>23</v>
      </c>
      <c r="E21" s="136">
        <v>0.99880970363244004</v>
      </c>
      <c r="F21" s="136">
        <v>0.231232418360028</v>
      </c>
      <c r="G21" s="136"/>
      <c r="H21" s="136"/>
      <c r="I21" s="137">
        <v>0.22500000000000001</v>
      </c>
      <c r="K21" s="515" t="s">
        <v>75</v>
      </c>
      <c r="L21" s="189">
        <v>41093</v>
      </c>
      <c r="M21" s="190" t="s">
        <v>160</v>
      </c>
      <c r="N21" s="191">
        <v>41277</v>
      </c>
      <c r="O21" s="190" t="s">
        <v>23</v>
      </c>
      <c r="P21" s="190">
        <v>0.99850377119401001</v>
      </c>
      <c r="Q21" s="190">
        <v>0.290708768641877</v>
      </c>
      <c r="R21" s="190"/>
      <c r="S21" s="190"/>
      <c r="T21" s="190">
        <v>0.28403</v>
      </c>
      <c r="U21" s="201">
        <v>0.29034177777766401</v>
      </c>
      <c r="V21" s="201">
        <f t="shared" si="0"/>
        <v>6.3117777776640072E-3</v>
      </c>
      <c r="W21" s="136"/>
      <c r="X21" s="205">
        <f>+_xll.xlYrfDayCount($L21,$N21,4)</f>
        <v>0.51111111111111107</v>
      </c>
      <c r="Y21" s="205">
        <f>+_xll.xlYrfDayCount($L21,$N21,8)</f>
        <v>0.5</v>
      </c>
      <c r="Z21" s="207">
        <f t="shared" si="1"/>
        <v>0.29034177777777775</v>
      </c>
      <c r="AA21" s="173">
        <v>41093</v>
      </c>
      <c r="AB21" s="172" t="s">
        <v>171</v>
      </c>
      <c r="AC21" s="173">
        <v>41277</v>
      </c>
      <c r="AD21" s="172" t="s">
        <v>23</v>
      </c>
      <c r="AE21" s="172">
        <v>0.99699210603312804</v>
      </c>
      <c r="AF21" s="172">
        <v>0.58485945301163</v>
      </c>
      <c r="AG21" s="172"/>
      <c r="AH21" s="172"/>
      <c r="AI21" s="172">
        <v>0.58209999999999995</v>
      </c>
      <c r="AJ21" s="174">
        <v>0</v>
      </c>
      <c r="AK21" s="169"/>
      <c r="AL21" s="171">
        <v>41093</v>
      </c>
      <c r="AM21" s="172" t="s">
        <v>181</v>
      </c>
      <c r="AN21" s="173">
        <v>41277</v>
      </c>
      <c r="AO21" s="172" t="s">
        <v>23</v>
      </c>
      <c r="AP21" s="172">
        <v>0.99522819212390901</v>
      </c>
      <c r="AQ21" s="172">
        <v>0.92865887998952901</v>
      </c>
      <c r="AR21" s="172"/>
      <c r="AS21" s="172"/>
      <c r="AT21" s="172">
        <v>0.92989999999999995</v>
      </c>
      <c r="AU21" s="174">
        <v>0</v>
      </c>
      <c r="AX21" s="171">
        <v>41093</v>
      </c>
      <c r="AY21" s="172" t="s">
        <v>176</v>
      </c>
      <c r="AZ21" s="173">
        <v>41277</v>
      </c>
      <c r="BA21" s="172" t="s">
        <v>23</v>
      </c>
      <c r="BB21" s="172">
        <v>0.99286348676065705</v>
      </c>
      <c r="BC21" s="172">
        <v>1.3905140871861701</v>
      </c>
      <c r="BD21" s="172"/>
      <c r="BE21" s="172"/>
      <c r="BF21" s="172">
        <v>1.3980999999999999</v>
      </c>
      <c r="BG21" s="174">
        <v>0</v>
      </c>
      <c r="BL21" s="194" t="s">
        <v>8</v>
      </c>
      <c r="BM21" s="173">
        <v>41093</v>
      </c>
      <c r="BN21" s="172" t="s">
        <v>9</v>
      </c>
      <c r="BO21" s="173">
        <v>41277</v>
      </c>
      <c r="BP21" s="172" t="s">
        <v>23</v>
      </c>
      <c r="BQ21" s="172">
        <v>0.99527831498161501</v>
      </c>
      <c r="BR21" s="172">
        <v>0.91888116816714804</v>
      </c>
      <c r="BS21" s="172"/>
      <c r="BT21" s="172"/>
      <c r="BU21" s="172">
        <v>0.92</v>
      </c>
      <c r="BV21" s="174">
        <v>0</v>
      </c>
    </row>
    <row r="22" spans="1:74" x14ac:dyDescent="0.2">
      <c r="A22" s="138">
        <v>41093</v>
      </c>
      <c r="B22" s="136" t="s">
        <v>56</v>
      </c>
      <c r="C22" s="139">
        <v>41309</v>
      </c>
      <c r="D22" s="136" t="s">
        <v>25</v>
      </c>
      <c r="E22" s="136">
        <v>0.99862217831702904</v>
      </c>
      <c r="F22" s="136">
        <v>0.228750767953733</v>
      </c>
      <c r="G22" s="136"/>
      <c r="H22" s="136"/>
      <c r="I22" s="137">
        <v>0.223</v>
      </c>
      <c r="K22" s="515" t="s">
        <v>75</v>
      </c>
      <c r="L22" s="189">
        <v>41093</v>
      </c>
      <c r="M22" s="190" t="s">
        <v>160</v>
      </c>
      <c r="N22" s="191">
        <v>41309</v>
      </c>
      <c r="O22" s="190" t="s">
        <v>25</v>
      </c>
      <c r="P22" s="190">
        <v>0.99826991797709597</v>
      </c>
      <c r="Q22" s="190">
        <v>0.28728492057649702</v>
      </c>
      <c r="R22" s="190"/>
      <c r="S22" s="190"/>
      <c r="T22" s="190">
        <v>0.28104000000000001</v>
      </c>
      <c r="U22" s="201">
        <v>0.28769971563973601</v>
      </c>
      <c r="V22" s="201">
        <f t="shared" si="0"/>
        <v>6.6597156397359969E-3</v>
      </c>
      <c r="W22" s="136"/>
      <c r="X22" s="205">
        <f>+_xll.xlYrfDayCount($L22,$N22,4)</f>
        <v>0.6</v>
      </c>
      <c r="Y22" s="205">
        <f>+_xll.xlYrfDayCount($L22,$N22,8)</f>
        <v>0.58611111111111103</v>
      </c>
      <c r="Z22" s="207">
        <f t="shared" si="1"/>
        <v>0.28769971563981045</v>
      </c>
      <c r="AA22" s="173">
        <v>41093</v>
      </c>
      <c r="AB22" s="172" t="s">
        <v>171</v>
      </c>
      <c r="AC22" s="173">
        <v>41309</v>
      </c>
      <c r="AD22" s="172" t="s">
        <v>25</v>
      </c>
      <c r="AE22" s="172">
        <v>0.99657218183218799</v>
      </c>
      <c r="AF22" s="172">
        <v>0.56968313990166097</v>
      </c>
      <c r="AG22" s="172"/>
      <c r="AH22" s="172"/>
      <c r="AI22" s="172">
        <v>0.56630000000000003</v>
      </c>
      <c r="AJ22" s="174">
        <v>0</v>
      </c>
      <c r="AK22" s="169"/>
      <c r="AL22" s="171">
        <v>41093</v>
      </c>
      <c r="AM22" s="172" t="s">
        <v>181</v>
      </c>
      <c r="AN22" s="173">
        <v>41309</v>
      </c>
      <c r="AO22" s="172" t="s">
        <v>25</v>
      </c>
      <c r="AP22" s="172">
        <v>0.99457391055465705</v>
      </c>
      <c r="AQ22" s="172">
        <v>0.90268882302601605</v>
      </c>
      <c r="AR22" s="172"/>
      <c r="AS22" s="172"/>
      <c r="AT22" s="172">
        <v>0.90229999999999999</v>
      </c>
      <c r="AU22" s="174">
        <v>0</v>
      </c>
      <c r="AX22" s="171">
        <v>41093</v>
      </c>
      <c r="AY22" s="172" t="s">
        <v>176</v>
      </c>
      <c r="AZ22" s="173">
        <v>41309</v>
      </c>
      <c r="BA22" s="172" t="s">
        <v>25</v>
      </c>
      <c r="BB22" s="172">
        <v>0.99203003078557905</v>
      </c>
      <c r="BC22" s="172">
        <v>1.32758781951992</v>
      </c>
      <c r="BD22" s="172"/>
      <c r="BE22" s="172"/>
      <c r="BF22" s="172">
        <v>1.3320000000000001</v>
      </c>
      <c r="BG22" s="174">
        <v>0</v>
      </c>
      <c r="BL22" s="194" t="s">
        <v>8</v>
      </c>
      <c r="BM22" s="173">
        <v>41093</v>
      </c>
      <c r="BN22" s="172" t="s">
        <v>9</v>
      </c>
      <c r="BO22" s="173">
        <v>41309</v>
      </c>
      <c r="BP22" s="172" t="s">
        <v>25</v>
      </c>
      <c r="BQ22" s="172">
        <v>0.99417225228332795</v>
      </c>
      <c r="BR22" s="172">
        <v>0.96970467532879501</v>
      </c>
      <c r="BS22" s="172"/>
      <c r="BT22" s="172"/>
      <c r="BU22" s="172">
        <v>0.97</v>
      </c>
      <c r="BV22" s="174">
        <v>0</v>
      </c>
    </row>
    <row r="23" spans="1:74" x14ac:dyDescent="0.2">
      <c r="A23" s="138">
        <v>41093</v>
      </c>
      <c r="B23" s="136" t="s">
        <v>56</v>
      </c>
      <c r="C23" s="139">
        <v>41337</v>
      </c>
      <c r="D23" s="136" t="s">
        <v>27</v>
      </c>
      <c r="E23" s="136">
        <v>0.99844923424345999</v>
      </c>
      <c r="F23" s="136">
        <v>0.22841485685177201</v>
      </c>
      <c r="G23" s="136"/>
      <c r="H23" s="136"/>
      <c r="I23" s="137">
        <v>0.223</v>
      </c>
      <c r="K23" s="515" t="s">
        <v>75</v>
      </c>
      <c r="L23" s="189">
        <v>41093</v>
      </c>
      <c r="M23" s="190" t="s">
        <v>160</v>
      </c>
      <c r="N23" s="191">
        <v>41337</v>
      </c>
      <c r="O23" s="190" t="s">
        <v>27</v>
      </c>
      <c r="P23" s="190">
        <v>0.99805204861583496</v>
      </c>
      <c r="Q23" s="190">
        <v>0.286974054335703</v>
      </c>
      <c r="R23" s="190"/>
      <c r="S23" s="190"/>
      <c r="T23" s="190">
        <v>0.28104000000000001</v>
      </c>
      <c r="U23" s="201">
        <v>0.284538423236466</v>
      </c>
      <c r="V23" s="201">
        <f t="shared" si="0"/>
        <v>3.4984232364659862E-3</v>
      </c>
      <c r="W23" s="136"/>
      <c r="X23" s="205">
        <f>+_xll.xlYrfDayCount($L23,$N23,4)</f>
        <v>0.67777777777777781</v>
      </c>
      <c r="Y23" s="205">
        <f>+_xll.xlYrfDayCount($L23,$N23,8)</f>
        <v>0.66944444444444451</v>
      </c>
      <c r="Z23" s="207">
        <f t="shared" si="1"/>
        <v>0.28453842323651451</v>
      </c>
      <c r="AA23" s="173">
        <v>41093</v>
      </c>
      <c r="AB23" s="172" t="s">
        <v>171</v>
      </c>
      <c r="AC23" s="173">
        <v>41337</v>
      </c>
      <c r="AD23" s="172" t="s">
        <v>27</v>
      </c>
      <c r="AE23" s="172">
        <v>0.99619948596007601</v>
      </c>
      <c r="AF23" s="172">
        <v>0.56041545785969105</v>
      </c>
      <c r="AG23" s="172"/>
      <c r="AH23" s="172"/>
      <c r="AI23" s="172">
        <v>0.55669999999999997</v>
      </c>
      <c r="AJ23" s="174">
        <v>0</v>
      </c>
      <c r="AK23" s="169"/>
      <c r="AL23" s="171">
        <v>41093</v>
      </c>
      <c r="AM23" s="172" t="s">
        <v>181</v>
      </c>
      <c r="AN23" s="173">
        <v>41337</v>
      </c>
      <c r="AO23" s="172" t="s">
        <v>27</v>
      </c>
      <c r="AP23" s="172">
        <v>0.99403686821253001</v>
      </c>
      <c r="AQ23" s="172">
        <v>0.88026553369461902</v>
      </c>
      <c r="AR23" s="172"/>
      <c r="AS23" s="172"/>
      <c r="AT23" s="172">
        <v>0.87890000000000001</v>
      </c>
      <c r="AU23" s="174">
        <v>0</v>
      </c>
      <c r="AX23" s="171">
        <v>41093</v>
      </c>
      <c r="AY23" s="172" t="s">
        <v>176</v>
      </c>
      <c r="AZ23" s="173">
        <v>41337</v>
      </c>
      <c r="BA23" s="173" t="s">
        <v>27</v>
      </c>
      <c r="BB23" s="172">
        <v>0.99127316280593802</v>
      </c>
      <c r="BC23" s="172">
        <v>1.2900305436847599</v>
      </c>
      <c r="BD23" s="172"/>
      <c r="BE23" s="172"/>
      <c r="BF23" s="172">
        <v>1.2927</v>
      </c>
      <c r="BG23" s="174">
        <v>0</v>
      </c>
      <c r="BL23" s="194" t="s">
        <v>8</v>
      </c>
      <c r="BM23" s="173">
        <v>41093</v>
      </c>
      <c r="BN23" s="172" t="s">
        <v>9</v>
      </c>
      <c r="BO23" s="173">
        <v>41337</v>
      </c>
      <c r="BP23" s="172" t="s">
        <v>27</v>
      </c>
      <c r="BQ23" s="172">
        <v>0.99309275355537097</v>
      </c>
      <c r="BR23" s="172">
        <v>1.0201178792577199</v>
      </c>
      <c r="BS23" s="172"/>
      <c r="BT23" s="172"/>
      <c r="BU23" s="172">
        <v>1.02</v>
      </c>
      <c r="BV23" s="174">
        <v>0</v>
      </c>
    </row>
    <row r="24" spans="1:74" x14ac:dyDescent="0.2">
      <c r="A24" s="138">
        <v>41093</v>
      </c>
      <c r="B24" s="136" t="s">
        <v>56</v>
      </c>
      <c r="C24" s="139">
        <v>41367</v>
      </c>
      <c r="D24" s="136" t="s">
        <v>28</v>
      </c>
      <c r="E24" s="136">
        <v>0.99826400348215205</v>
      </c>
      <c r="F24" s="136">
        <v>0.228125670391021</v>
      </c>
      <c r="G24" s="136"/>
      <c r="H24" s="136"/>
      <c r="I24" s="137">
        <v>0.223</v>
      </c>
      <c r="K24" s="515" t="s">
        <v>75</v>
      </c>
      <c r="L24" s="189">
        <v>41093</v>
      </c>
      <c r="M24" s="190" t="s">
        <v>160</v>
      </c>
      <c r="N24" s="191">
        <v>41367</v>
      </c>
      <c r="O24" s="190" t="s">
        <v>28</v>
      </c>
      <c r="P24" s="190">
        <v>0.99781878092968801</v>
      </c>
      <c r="Q24" s="190">
        <v>0.28669586641332601</v>
      </c>
      <c r="R24" s="190"/>
      <c r="S24" s="190"/>
      <c r="T24" s="190">
        <v>0.28105000000000002</v>
      </c>
      <c r="U24" s="201">
        <v>0.28521370370360899</v>
      </c>
      <c r="V24" s="201">
        <f t="shared" si="0"/>
        <v>4.1637037036089675E-3</v>
      </c>
      <c r="W24" s="136"/>
      <c r="X24" s="205">
        <f>+_xll.xlYrfDayCount($L24,$N24,4)</f>
        <v>0.76111111111111107</v>
      </c>
      <c r="Y24" s="205">
        <f>+_xll.xlYrfDayCount($L24,$N24,8)</f>
        <v>0.75</v>
      </c>
      <c r="Z24" s="207">
        <f t="shared" si="1"/>
        <v>0.28521370370370375</v>
      </c>
      <c r="AA24" s="177">
        <v>41093</v>
      </c>
      <c r="AB24" s="176" t="s">
        <v>172</v>
      </c>
      <c r="AC24" s="177">
        <v>41353</v>
      </c>
      <c r="AD24" s="177">
        <v>41353</v>
      </c>
      <c r="AE24" s="176">
        <v>0.99598981338020398</v>
      </c>
      <c r="AF24" s="176">
        <v>0.55555336273142997</v>
      </c>
      <c r="AG24" s="176"/>
      <c r="AH24" s="176"/>
      <c r="AI24" s="176">
        <v>0.55169999999999997</v>
      </c>
      <c r="AJ24" s="178">
        <v>0</v>
      </c>
      <c r="AK24" s="5"/>
      <c r="AL24" s="175">
        <v>41093</v>
      </c>
      <c r="AM24" s="176" t="s">
        <v>185</v>
      </c>
      <c r="AN24" s="177">
        <v>41353</v>
      </c>
      <c r="AO24" s="177">
        <v>41353</v>
      </c>
      <c r="AP24" s="176">
        <v>0.99374231101251598</v>
      </c>
      <c r="AQ24" s="176">
        <v>0.86789124702275799</v>
      </c>
      <c r="AR24" s="176"/>
      <c r="AS24" s="176"/>
      <c r="AT24" s="176">
        <v>0.86609999999999998</v>
      </c>
      <c r="AU24" s="178">
        <v>0</v>
      </c>
      <c r="AX24" s="175">
        <v>41093</v>
      </c>
      <c r="AY24" s="176" t="s">
        <v>177</v>
      </c>
      <c r="AZ24" s="177">
        <v>41353</v>
      </c>
      <c r="BA24" s="176">
        <v>41353</v>
      </c>
      <c r="BB24" s="176">
        <v>0.990864183317133</v>
      </c>
      <c r="BC24" s="176">
        <v>1.26890095649033</v>
      </c>
      <c r="BD24" s="176"/>
      <c r="BE24" s="176"/>
      <c r="BF24" s="176">
        <v>1.2707999999999999</v>
      </c>
      <c r="BG24" s="178">
        <v>0</v>
      </c>
      <c r="BL24" s="195" t="s">
        <v>8</v>
      </c>
      <c r="BM24" s="177">
        <v>41093</v>
      </c>
      <c r="BN24" s="176" t="s">
        <v>128</v>
      </c>
      <c r="BO24" s="177">
        <v>41353</v>
      </c>
      <c r="BP24" s="177">
        <v>41353</v>
      </c>
      <c r="BQ24" s="176">
        <v>0.99245607810136005</v>
      </c>
      <c r="BR24" s="176">
        <v>1.04695842378566</v>
      </c>
      <c r="BS24" s="176"/>
      <c r="BT24" s="176"/>
      <c r="BU24" s="176">
        <v>1.04667</v>
      </c>
      <c r="BV24" s="178">
        <v>0</v>
      </c>
    </row>
    <row r="25" spans="1:74" x14ac:dyDescent="0.2">
      <c r="A25" s="138">
        <v>41093</v>
      </c>
      <c r="B25" s="136" t="s">
        <v>56</v>
      </c>
      <c r="C25" s="139">
        <v>41397</v>
      </c>
      <c r="D25" s="136" t="s">
        <v>29</v>
      </c>
      <c r="E25" s="136">
        <v>0.99807884143554504</v>
      </c>
      <c r="F25" s="136">
        <v>0.227888740305424</v>
      </c>
      <c r="G25" s="136"/>
      <c r="H25" s="136"/>
      <c r="I25" s="137">
        <v>0.223</v>
      </c>
      <c r="K25" s="515" t="s">
        <v>75</v>
      </c>
      <c r="L25" s="189">
        <v>41093</v>
      </c>
      <c r="M25" s="190" t="s">
        <v>160</v>
      </c>
      <c r="N25" s="191">
        <v>41397</v>
      </c>
      <c r="O25" s="190" t="s">
        <v>29</v>
      </c>
      <c r="P25" s="190">
        <v>0.99757702773453005</v>
      </c>
      <c r="Q25" s="190">
        <v>0.28748637361771201</v>
      </c>
      <c r="R25" s="190"/>
      <c r="S25" s="190"/>
      <c r="T25" s="190">
        <v>0.28205999999999998</v>
      </c>
      <c r="U25" s="201">
        <v>0.28582079999985799</v>
      </c>
      <c r="V25" s="201">
        <f t="shared" si="0"/>
        <v>3.7607999998580111E-3</v>
      </c>
      <c r="W25" s="136"/>
      <c r="X25" s="205">
        <f>+_xll.xlYrfDayCount($L25,$N25,4)</f>
        <v>0.84444444444444444</v>
      </c>
      <c r="Y25" s="205">
        <f>+_xll.xlYrfDayCount($L25,$N25,8)</f>
        <v>0.83333333333333337</v>
      </c>
      <c r="Z25" s="207">
        <f t="shared" si="1"/>
        <v>0.28582079999999999</v>
      </c>
      <c r="AA25" s="173">
        <v>41093</v>
      </c>
      <c r="AB25" s="172" t="s">
        <v>171</v>
      </c>
      <c r="AC25" s="173">
        <v>41367</v>
      </c>
      <c r="AD25" s="172" t="s">
        <v>28</v>
      </c>
      <c r="AE25" s="172">
        <v>0</v>
      </c>
      <c r="AF25" s="172">
        <v>0</v>
      </c>
      <c r="AG25" s="172"/>
      <c r="AH25" s="172"/>
      <c r="AI25" s="172">
        <v>0.5474</v>
      </c>
      <c r="AJ25" s="174">
        <v>0</v>
      </c>
      <c r="AK25" s="169"/>
      <c r="AL25" s="171">
        <v>41093</v>
      </c>
      <c r="AM25" s="172" t="s">
        <v>181</v>
      </c>
      <c r="AN25" s="173">
        <v>41367</v>
      </c>
      <c r="AO25" s="172" t="s">
        <v>28</v>
      </c>
      <c r="AP25" s="172">
        <v>0</v>
      </c>
      <c r="AQ25" s="172">
        <v>0</v>
      </c>
      <c r="AR25" s="172"/>
      <c r="AS25" s="172"/>
      <c r="AT25" s="172">
        <v>0.85489999999999999</v>
      </c>
      <c r="AU25" s="174">
        <v>0</v>
      </c>
      <c r="AX25" s="171">
        <v>41093</v>
      </c>
      <c r="AY25" s="172" t="s">
        <v>176</v>
      </c>
      <c r="AZ25" s="173">
        <v>41367</v>
      </c>
      <c r="BA25" s="172" t="s">
        <v>28</v>
      </c>
      <c r="BB25" s="172">
        <v>0</v>
      </c>
      <c r="BC25" s="172">
        <v>0</v>
      </c>
      <c r="BD25" s="172"/>
      <c r="BE25" s="172"/>
      <c r="BF25" s="172">
        <v>1.2516</v>
      </c>
      <c r="BG25" s="174">
        <v>0</v>
      </c>
      <c r="BL25" s="194" t="s">
        <v>8</v>
      </c>
      <c r="BM25" s="173">
        <v>41093</v>
      </c>
      <c r="BN25" s="172" t="s">
        <v>9</v>
      </c>
      <c r="BO25" s="173">
        <v>41367</v>
      </c>
      <c r="BP25" s="172" t="s">
        <v>28</v>
      </c>
      <c r="BQ25" s="172">
        <v>0</v>
      </c>
      <c r="BR25" s="172">
        <v>0</v>
      </c>
      <c r="BS25" s="172"/>
      <c r="BT25" s="172"/>
      <c r="BU25" s="172">
        <v>1.07</v>
      </c>
      <c r="BV25" s="174">
        <v>0</v>
      </c>
    </row>
    <row r="26" spans="1:74" x14ac:dyDescent="0.2">
      <c r="A26" s="138">
        <v>41093</v>
      </c>
      <c r="B26" s="136" t="s">
        <v>56</v>
      </c>
      <c r="C26" s="139">
        <v>41428</v>
      </c>
      <c r="D26" s="136" t="s">
        <v>31</v>
      </c>
      <c r="E26" s="136">
        <v>0.99787831288608997</v>
      </c>
      <c r="F26" s="136">
        <v>0.22868392167045701</v>
      </c>
      <c r="G26" s="136"/>
      <c r="H26" s="136"/>
      <c r="I26" s="137">
        <v>0.224</v>
      </c>
      <c r="K26" s="515" t="s">
        <v>75</v>
      </c>
      <c r="L26" s="189">
        <v>41093</v>
      </c>
      <c r="M26" s="190" t="s">
        <v>160</v>
      </c>
      <c r="N26" s="191">
        <v>41428</v>
      </c>
      <c r="O26" s="190" t="s">
        <v>31</v>
      </c>
      <c r="P26" s="190">
        <v>0.99732589611851297</v>
      </c>
      <c r="Q26" s="190">
        <v>0.28830539076642397</v>
      </c>
      <c r="R26" s="190"/>
      <c r="S26" s="190"/>
      <c r="T26" s="190">
        <v>0.28306999999999999</v>
      </c>
      <c r="U26" s="201">
        <v>0.28735893939386098</v>
      </c>
      <c r="V26" s="201">
        <f t="shared" si="0"/>
        <v>4.288939393860991E-3</v>
      </c>
      <c r="W26" s="136"/>
      <c r="X26" s="205">
        <f>+_xll.xlYrfDayCount($L26,$N26,4)</f>
        <v>0.93055555555555558</v>
      </c>
      <c r="Y26" s="205">
        <f>+_xll.xlYrfDayCount($L26,$N26,8)</f>
        <v>0.91666666666666663</v>
      </c>
      <c r="Z26" s="207">
        <f t="shared" si="1"/>
        <v>0.28735893939393942</v>
      </c>
      <c r="AA26" s="177">
        <v>41353</v>
      </c>
      <c r="AB26" s="176" t="s">
        <v>173</v>
      </c>
      <c r="AC26" s="177">
        <v>41445</v>
      </c>
      <c r="AD26" s="179">
        <v>41334</v>
      </c>
      <c r="AE26" s="176">
        <v>0.99473071639708299</v>
      </c>
      <c r="AF26" s="176">
        <v>0.54167796693421599</v>
      </c>
      <c r="AG26" s="176"/>
      <c r="AH26" s="176"/>
      <c r="AI26" s="176">
        <v>99.502499999999998</v>
      </c>
      <c r="AJ26" s="178">
        <v>2.2000000000000001E-3</v>
      </c>
      <c r="AK26" s="5"/>
      <c r="AL26" s="175">
        <v>41353</v>
      </c>
      <c r="AM26" s="176" t="s">
        <v>186</v>
      </c>
      <c r="AN26" s="177">
        <v>41445</v>
      </c>
      <c r="AO26" s="179">
        <v>41334</v>
      </c>
      <c r="AP26" s="176">
        <v>0.99178411042527403</v>
      </c>
      <c r="AQ26" s="176">
        <v>0.84583890188304101</v>
      </c>
      <c r="AR26" s="176"/>
      <c r="AS26" s="176"/>
      <c r="AT26" s="176">
        <v>99.225200000000001</v>
      </c>
      <c r="AU26" s="178">
        <v>2.2000000000000001E-3</v>
      </c>
      <c r="AX26" s="175">
        <v>41353</v>
      </c>
      <c r="AY26" s="176" t="s">
        <v>178</v>
      </c>
      <c r="AZ26" s="177">
        <v>41445</v>
      </c>
      <c r="BA26" s="179">
        <v>41334</v>
      </c>
      <c r="BB26" s="176">
        <v>0.98823414089700001</v>
      </c>
      <c r="BC26" s="176">
        <v>1.2134839825728001</v>
      </c>
      <c r="BD26" s="176"/>
      <c r="BE26" s="176"/>
      <c r="BF26" s="176">
        <v>98.956400000000002</v>
      </c>
      <c r="BG26" s="178">
        <v>2.2000000000000001E-3</v>
      </c>
      <c r="BL26" s="195" t="s">
        <v>134</v>
      </c>
      <c r="BM26" s="177">
        <v>41353</v>
      </c>
      <c r="BN26" s="176" t="s">
        <v>135</v>
      </c>
      <c r="BO26" s="177">
        <v>41445</v>
      </c>
      <c r="BP26" s="179">
        <v>41334</v>
      </c>
      <c r="BQ26" s="176">
        <v>0.99120144837925706</v>
      </c>
      <c r="BR26" s="176">
        <v>0.90609070561614302</v>
      </c>
      <c r="BS26" s="176"/>
      <c r="BT26" s="176">
        <v>2</v>
      </c>
      <c r="BU26" s="176">
        <v>99.502499999999998</v>
      </c>
      <c r="BV26" s="178">
        <v>2.2000000000000001E-3</v>
      </c>
    </row>
    <row r="27" spans="1:74" x14ac:dyDescent="0.2">
      <c r="A27" s="138">
        <v>41093</v>
      </c>
      <c r="B27" s="136" t="s">
        <v>56</v>
      </c>
      <c r="C27" s="139">
        <v>41458</v>
      </c>
      <c r="D27" s="136" t="s">
        <v>36</v>
      </c>
      <c r="E27" s="136">
        <v>0.99769246435035996</v>
      </c>
      <c r="F27" s="136">
        <v>0.22851592714587099</v>
      </c>
      <c r="G27" s="136"/>
      <c r="H27" s="136"/>
      <c r="I27" s="137">
        <v>0.224</v>
      </c>
      <c r="K27" s="515" t="s">
        <v>75</v>
      </c>
      <c r="L27" s="189">
        <v>41093</v>
      </c>
      <c r="M27" s="190" t="s">
        <v>160</v>
      </c>
      <c r="N27" s="191">
        <v>41458</v>
      </c>
      <c r="O27" s="190" t="s">
        <v>32</v>
      </c>
      <c r="P27" s="190">
        <v>0.99707086518001098</v>
      </c>
      <c r="Q27" s="190">
        <v>0.290163439786569</v>
      </c>
      <c r="R27" s="190"/>
      <c r="S27" s="190"/>
      <c r="T27" s="190">
        <v>0.28508</v>
      </c>
      <c r="U27" s="201">
        <v>0.28903944444433199</v>
      </c>
      <c r="V27" s="201">
        <f t="shared" si="0"/>
        <v>3.9594444443319943E-3</v>
      </c>
      <c r="W27" s="136"/>
      <c r="X27" s="205">
        <f>+_xll.xlYrfDayCount($L27,$N27,4)</f>
        <v>1.0138888888888888</v>
      </c>
      <c r="Y27" s="205">
        <f>+_xll.xlYrfDayCount($L27,$N27,8)</f>
        <v>1</v>
      </c>
      <c r="Z27" s="207">
        <f t="shared" si="1"/>
        <v>0.2890394444444444</v>
      </c>
      <c r="AA27" s="182">
        <v>41093</v>
      </c>
      <c r="AB27" s="181" t="s">
        <v>174</v>
      </c>
      <c r="AC27" s="182">
        <v>41458</v>
      </c>
      <c r="AD27" s="181" t="s">
        <v>36</v>
      </c>
      <c r="AE27" s="181">
        <v>0</v>
      </c>
      <c r="AF27" s="181">
        <v>0</v>
      </c>
      <c r="AG27" s="181"/>
      <c r="AH27" s="181"/>
      <c r="AI27" s="181">
        <v>0.54379</v>
      </c>
      <c r="AJ27" s="183">
        <v>0</v>
      </c>
      <c r="AK27" s="170"/>
      <c r="AL27" s="180">
        <v>41093</v>
      </c>
      <c r="AM27" s="181" t="s">
        <v>138</v>
      </c>
      <c r="AN27" s="182">
        <v>41458</v>
      </c>
      <c r="AO27" s="181" t="s">
        <v>36</v>
      </c>
      <c r="AP27" s="181">
        <v>0</v>
      </c>
      <c r="AQ27" s="181">
        <v>0</v>
      </c>
      <c r="AR27" s="181"/>
      <c r="AS27" s="181"/>
      <c r="AT27" s="181">
        <v>0.85043999999999997</v>
      </c>
      <c r="AU27" s="183">
        <v>0</v>
      </c>
      <c r="AX27" s="180">
        <v>41093</v>
      </c>
      <c r="AY27" s="181" t="s">
        <v>179</v>
      </c>
      <c r="AZ27" s="182">
        <v>41458</v>
      </c>
      <c r="BA27" s="181" t="s">
        <v>36</v>
      </c>
      <c r="BB27" s="181">
        <v>0</v>
      </c>
      <c r="BC27" s="181">
        <v>0</v>
      </c>
      <c r="BD27" s="181"/>
      <c r="BE27" s="181"/>
      <c r="BF27" s="181">
        <v>1.2298500000000001</v>
      </c>
      <c r="BG27" s="183">
        <v>0</v>
      </c>
      <c r="BL27" s="196" t="s">
        <v>75</v>
      </c>
      <c r="BM27" s="182">
        <v>41093</v>
      </c>
      <c r="BN27" s="181" t="s">
        <v>138</v>
      </c>
      <c r="BO27" s="182">
        <v>41458</v>
      </c>
      <c r="BP27" s="181" t="s">
        <v>36</v>
      </c>
      <c r="BQ27" s="181">
        <v>0</v>
      </c>
      <c r="BR27" s="181">
        <v>0</v>
      </c>
      <c r="BS27" s="181"/>
      <c r="BT27" s="181"/>
      <c r="BU27" s="181">
        <v>0.85043999999999997</v>
      </c>
      <c r="BV27" s="183">
        <v>0</v>
      </c>
    </row>
    <row r="28" spans="1:74" x14ac:dyDescent="0.2">
      <c r="A28" s="138">
        <v>41093</v>
      </c>
      <c r="B28" s="136" t="s">
        <v>56</v>
      </c>
      <c r="C28" s="139">
        <v>41491</v>
      </c>
      <c r="D28" s="136" t="s">
        <v>38</v>
      </c>
      <c r="E28" s="136">
        <v>0.99746567069568903</v>
      </c>
      <c r="F28" s="136">
        <v>0.23039909100695199</v>
      </c>
      <c r="G28" s="136"/>
      <c r="H28" s="136"/>
      <c r="I28" s="137">
        <v>0.22600000000000001</v>
      </c>
      <c r="K28" s="515" t="s">
        <v>75</v>
      </c>
      <c r="L28" s="180">
        <v>41093</v>
      </c>
      <c r="M28" s="181" t="s">
        <v>162</v>
      </c>
      <c r="N28" s="182">
        <v>41550</v>
      </c>
      <c r="O28" s="181" t="s">
        <v>163</v>
      </c>
      <c r="P28" s="181">
        <v>0.99620947116219805</v>
      </c>
      <c r="Q28" s="181">
        <v>0.30068803706304698</v>
      </c>
      <c r="R28" s="181"/>
      <c r="S28" s="181"/>
      <c r="T28" s="181">
        <v>0.30044999999999999</v>
      </c>
      <c r="U28" s="181"/>
      <c r="V28" s="181"/>
      <c r="W28" s="136"/>
      <c r="X28" s="136"/>
      <c r="Y28" s="136"/>
      <c r="Z28" s="183"/>
      <c r="AA28" s="177">
        <v>41444</v>
      </c>
      <c r="AB28" s="176" t="s">
        <v>173</v>
      </c>
      <c r="AC28" s="177">
        <v>41536</v>
      </c>
      <c r="AD28" s="179">
        <v>41426</v>
      </c>
      <c r="AE28" s="176">
        <v>0.99342665861827195</v>
      </c>
      <c r="AF28" s="176">
        <v>0.53852123964588405</v>
      </c>
      <c r="AG28" s="176"/>
      <c r="AH28" s="176"/>
      <c r="AI28" s="176">
        <v>99.477500000000006</v>
      </c>
      <c r="AJ28" s="178">
        <v>3.5999999999999999E-3</v>
      </c>
      <c r="AK28" s="5"/>
      <c r="AL28" s="175">
        <v>41444</v>
      </c>
      <c r="AM28" s="176" t="s">
        <v>186</v>
      </c>
      <c r="AN28" s="177">
        <v>41536</v>
      </c>
      <c r="AO28" s="179">
        <v>41426</v>
      </c>
      <c r="AP28" s="176">
        <v>0.989877665910608</v>
      </c>
      <c r="AQ28" s="176">
        <v>0.83075578205629996</v>
      </c>
      <c r="AR28" s="176"/>
      <c r="AS28" s="176"/>
      <c r="AT28" s="176">
        <v>99.2346</v>
      </c>
      <c r="AU28" s="178">
        <v>3.5999999999999999E-3</v>
      </c>
      <c r="AX28" s="175">
        <v>41444</v>
      </c>
      <c r="AY28" s="176" t="s">
        <v>178</v>
      </c>
      <c r="AZ28" s="177">
        <v>41536</v>
      </c>
      <c r="BA28" s="179">
        <v>41426</v>
      </c>
      <c r="BB28" s="176">
        <v>0.98557878967170898</v>
      </c>
      <c r="BC28" s="176">
        <v>1.1861443912018399</v>
      </c>
      <c r="BD28" s="176"/>
      <c r="BE28" s="176"/>
      <c r="BF28" s="176">
        <v>98.931399999999996</v>
      </c>
      <c r="BG28" s="178">
        <v>3.5999999999999999E-3</v>
      </c>
      <c r="BL28" s="195" t="s">
        <v>134</v>
      </c>
      <c r="BM28" s="177">
        <v>41444</v>
      </c>
      <c r="BN28" s="176" t="s">
        <v>135</v>
      </c>
      <c r="BO28" s="177">
        <v>41536</v>
      </c>
      <c r="BP28" s="179">
        <v>41426</v>
      </c>
      <c r="BQ28" s="176">
        <v>0.989898610677589</v>
      </c>
      <c r="BR28" s="176">
        <v>0.82902805651254496</v>
      </c>
      <c r="BS28" s="176"/>
      <c r="BT28" s="176">
        <v>2</v>
      </c>
      <c r="BU28" s="176">
        <v>99.477500000000006</v>
      </c>
      <c r="BV28" s="178">
        <v>3.5999999999999999E-3</v>
      </c>
    </row>
    <row r="29" spans="1:74" x14ac:dyDescent="0.2">
      <c r="A29" s="138">
        <v>41093</v>
      </c>
      <c r="B29" s="136" t="s">
        <v>56</v>
      </c>
      <c r="C29" s="139">
        <v>41520</v>
      </c>
      <c r="D29" s="136" t="s">
        <v>40</v>
      </c>
      <c r="E29" s="136">
        <v>0.99726051687304895</v>
      </c>
      <c r="F29" s="136">
        <v>0.232316349879165</v>
      </c>
      <c r="G29" s="136"/>
      <c r="H29" s="136"/>
      <c r="I29" s="137">
        <v>0.22800000000000001</v>
      </c>
      <c r="K29" s="515" t="s">
        <v>75</v>
      </c>
      <c r="L29" s="180">
        <v>41093</v>
      </c>
      <c r="M29" s="181" t="s">
        <v>162</v>
      </c>
      <c r="N29" s="182">
        <v>41642</v>
      </c>
      <c r="O29" s="181" t="s">
        <v>164</v>
      </c>
      <c r="P29" s="181">
        <v>0.99518608790458396</v>
      </c>
      <c r="Q29" s="181">
        <v>0.31850284738290002</v>
      </c>
      <c r="R29" s="181"/>
      <c r="S29" s="181"/>
      <c r="T29" s="181">
        <v>0.31897999999999999</v>
      </c>
      <c r="U29" s="181"/>
      <c r="V29" s="181"/>
      <c r="W29" s="181"/>
      <c r="X29" s="181"/>
      <c r="Y29" s="181"/>
      <c r="Z29" s="183"/>
      <c r="AA29" s="177">
        <v>41535</v>
      </c>
      <c r="AB29" s="176" t="s">
        <v>173</v>
      </c>
      <c r="AC29" s="177">
        <v>41626</v>
      </c>
      <c r="AD29" s="179">
        <v>41518</v>
      </c>
      <c r="AE29" s="176">
        <v>0.99204337284336497</v>
      </c>
      <c r="AF29" s="176">
        <v>0.54297658481923605</v>
      </c>
      <c r="AG29" s="176"/>
      <c r="AH29" s="176"/>
      <c r="AI29" s="176">
        <v>99.4375</v>
      </c>
      <c r="AJ29" s="178">
        <v>5.1999999999999998E-3</v>
      </c>
      <c r="AK29" s="5"/>
      <c r="AL29" s="175">
        <v>41535</v>
      </c>
      <c r="AM29" s="176" t="s">
        <v>186</v>
      </c>
      <c r="AN29" s="177">
        <v>41626</v>
      </c>
      <c r="AO29" s="179">
        <v>41518</v>
      </c>
      <c r="AP29" s="176">
        <v>0.987899938708938</v>
      </c>
      <c r="AQ29" s="176">
        <v>0.82745996002223399</v>
      </c>
      <c r="AR29" s="176"/>
      <c r="AS29" s="176"/>
      <c r="AT29" s="176">
        <v>99.194599999999994</v>
      </c>
      <c r="AU29" s="178">
        <v>5.1999999999999998E-3</v>
      </c>
      <c r="AX29" s="175">
        <v>41535</v>
      </c>
      <c r="AY29" s="176" t="s">
        <v>178</v>
      </c>
      <c r="AZ29" s="177">
        <v>41626</v>
      </c>
      <c r="BA29" s="179">
        <v>41518</v>
      </c>
      <c r="BB29" s="176">
        <v>0.982865840153336</v>
      </c>
      <c r="BC29" s="176">
        <v>1.1747051353700899</v>
      </c>
      <c r="BD29" s="176"/>
      <c r="BE29" s="176"/>
      <c r="BF29" s="176">
        <v>98.891400000000004</v>
      </c>
      <c r="BG29" s="178">
        <v>5.1999999999999998E-3</v>
      </c>
      <c r="BL29" s="195" t="s">
        <v>134</v>
      </c>
      <c r="BM29" s="177">
        <v>41535</v>
      </c>
      <c r="BN29" s="176" t="s">
        <v>135</v>
      </c>
      <c r="BO29" s="177">
        <v>41626</v>
      </c>
      <c r="BP29" s="179">
        <v>41518</v>
      </c>
      <c r="BQ29" s="176">
        <v>0.98851829528837898</v>
      </c>
      <c r="BR29" s="176">
        <v>0.78492865362342401</v>
      </c>
      <c r="BS29" s="176"/>
      <c r="BT29" s="176">
        <v>2</v>
      </c>
      <c r="BU29" s="176">
        <v>99.4375</v>
      </c>
      <c r="BV29" s="178">
        <v>5.1999999999999998E-3</v>
      </c>
    </row>
    <row r="30" spans="1:74" x14ac:dyDescent="0.2">
      <c r="A30" s="138">
        <v>41093</v>
      </c>
      <c r="B30" s="136" t="s">
        <v>56</v>
      </c>
      <c r="C30" s="139">
        <v>41550</v>
      </c>
      <c r="D30" s="136" t="s">
        <v>42</v>
      </c>
      <c r="E30" s="136">
        <v>0.99703324841466601</v>
      </c>
      <c r="F30" s="136">
        <v>0.23524377601941299</v>
      </c>
      <c r="G30" s="136"/>
      <c r="H30" s="136"/>
      <c r="I30" s="137">
        <v>0.23100000000000001</v>
      </c>
      <c r="K30" s="515" t="s">
        <v>75</v>
      </c>
      <c r="L30" s="180">
        <v>41093</v>
      </c>
      <c r="M30" s="181" t="s">
        <v>162</v>
      </c>
      <c r="N30" s="182">
        <v>41732</v>
      </c>
      <c r="O30" s="181" t="s">
        <v>165</v>
      </c>
      <c r="P30" s="181">
        <v>0.99405334547561996</v>
      </c>
      <c r="Q30" s="181">
        <v>0.33857049674405998</v>
      </c>
      <c r="R30" s="181"/>
      <c r="S30" s="181"/>
      <c r="T30" s="181">
        <v>0.33857999999999999</v>
      </c>
      <c r="U30" s="181"/>
      <c r="V30" s="181"/>
      <c r="W30" s="181"/>
      <c r="X30" s="181"/>
      <c r="Y30" s="181"/>
      <c r="Z30" s="183"/>
      <c r="AA30" s="177">
        <v>41626</v>
      </c>
      <c r="AB30" s="176" t="s">
        <v>173</v>
      </c>
      <c r="AC30" s="177">
        <v>41716</v>
      </c>
      <c r="AD30" s="179">
        <v>41609</v>
      </c>
      <c r="AE30" s="176">
        <v>0.990507343580602</v>
      </c>
      <c r="AF30" s="176">
        <v>0.55524235772057895</v>
      </c>
      <c r="AG30" s="176"/>
      <c r="AH30" s="176"/>
      <c r="AI30" s="176">
        <v>99.372500000000002</v>
      </c>
      <c r="AJ30" s="178">
        <v>7.1999999999999998E-3</v>
      </c>
      <c r="AK30" s="5"/>
      <c r="AL30" s="175">
        <v>41626</v>
      </c>
      <c r="AM30" s="176" t="s">
        <v>186</v>
      </c>
      <c r="AN30" s="177">
        <v>41716</v>
      </c>
      <c r="AO30" s="179">
        <v>41609</v>
      </c>
      <c r="AP30" s="176">
        <v>0.98580411915162502</v>
      </c>
      <c r="AQ30" s="176">
        <v>0.83231679030517103</v>
      </c>
      <c r="AR30" s="176"/>
      <c r="AS30" s="176"/>
      <c r="AT30" s="176">
        <v>99.142399999999995</v>
      </c>
      <c r="AU30" s="178">
        <v>7.1999999999999998E-3</v>
      </c>
      <c r="AX30" s="175">
        <v>41626</v>
      </c>
      <c r="AY30" s="176" t="s">
        <v>178</v>
      </c>
      <c r="AZ30" s="177">
        <v>41716</v>
      </c>
      <c r="BA30" s="179">
        <v>41609</v>
      </c>
      <c r="BB30" s="176">
        <v>0.98035955096382199</v>
      </c>
      <c r="BC30" s="176">
        <v>1.1547206285712399</v>
      </c>
      <c r="BD30" s="176"/>
      <c r="BE30" s="176"/>
      <c r="BF30" s="176">
        <v>98.970200000000006</v>
      </c>
      <c r="BG30" s="178">
        <v>7.1999999999999998E-3</v>
      </c>
      <c r="BL30" s="195" t="s">
        <v>134</v>
      </c>
      <c r="BM30" s="177">
        <v>41626</v>
      </c>
      <c r="BN30" s="176" t="s">
        <v>135</v>
      </c>
      <c r="BO30" s="177">
        <v>41716</v>
      </c>
      <c r="BP30" s="179">
        <v>41609</v>
      </c>
      <c r="BQ30" s="176">
        <v>0.98698772406444402</v>
      </c>
      <c r="BR30" s="176">
        <v>0.76246446515124899</v>
      </c>
      <c r="BS30" s="176"/>
      <c r="BT30" s="176">
        <v>2</v>
      </c>
      <c r="BU30" s="176">
        <v>99.372500000000002</v>
      </c>
      <c r="BV30" s="178">
        <v>7.1999999999999998E-3</v>
      </c>
    </row>
    <row r="31" spans="1:74" x14ac:dyDescent="0.2">
      <c r="A31" s="138">
        <v>41093</v>
      </c>
      <c r="B31" s="136" t="s">
        <v>56</v>
      </c>
      <c r="C31" s="139">
        <v>41582</v>
      </c>
      <c r="D31" s="136" t="s">
        <v>44</v>
      </c>
      <c r="E31" s="136">
        <v>0.99678811628819297</v>
      </c>
      <c r="F31" s="136">
        <v>0.23817937157188701</v>
      </c>
      <c r="G31" s="136"/>
      <c r="H31" s="136"/>
      <c r="I31" s="137">
        <v>0.23400000000000001</v>
      </c>
      <c r="K31" s="515" t="s">
        <v>75</v>
      </c>
      <c r="L31" s="180">
        <v>41093</v>
      </c>
      <c r="M31" s="181" t="s">
        <v>162</v>
      </c>
      <c r="N31" s="182">
        <v>41823</v>
      </c>
      <c r="O31" s="181" t="s">
        <v>33</v>
      </c>
      <c r="P31" s="181">
        <v>0.99273009064708395</v>
      </c>
      <c r="Q31" s="181">
        <v>0.36283505877801597</v>
      </c>
      <c r="R31" s="181"/>
      <c r="S31" s="181"/>
      <c r="T31" s="181">
        <v>0.36299999999999999</v>
      </c>
      <c r="U31" s="181"/>
      <c r="V31" s="181"/>
      <c r="W31" s="181"/>
      <c r="X31" s="181"/>
      <c r="Y31" s="181"/>
      <c r="Z31" s="183"/>
      <c r="AA31" s="177">
        <v>41717</v>
      </c>
      <c r="AB31" s="176" t="s">
        <v>173</v>
      </c>
      <c r="AC31" s="177">
        <v>41809</v>
      </c>
      <c r="AD31" s="179">
        <v>41699</v>
      </c>
      <c r="AE31" s="176">
        <v>0.98877569215114502</v>
      </c>
      <c r="AF31" s="176">
        <v>0.57222752123555398</v>
      </c>
      <c r="AG31" s="176"/>
      <c r="AH31" s="176"/>
      <c r="AI31" s="176">
        <v>99.3125</v>
      </c>
      <c r="AJ31" s="178">
        <v>9.4000000000000004E-3</v>
      </c>
      <c r="AK31" s="5"/>
      <c r="AL31" s="175">
        <v>41717</v>
      </c>
      <c r="AM31" s="176" t="s">
        <v>186</v>
      </c>
      <c r="AN31" s="177">
        <v>41809</v>
      </c>
      <c r="AO31" s="179">
        <v>41699</v>
      </c>
      <c r="AP31" s="176">
        <v>0.98354198976647</v>
      </c>
      <c r="AQ31" s="176">
        <v>0.84127166149949395</v>
      </c>
      <c r="AR31" s="176"/>
      <c r="AS31" s="176"/>
      <c r="AT31" s="176">
        <v>99.100200000000001</v>
      </c>
      <c r="AU31" s="178">
        <v>9.4000000000000004E-3</v>
      </c>
      <c r="AX31" s="175">
        <v>41717</v>
      </c>
      <c r="AY31" s="176" t="s">
        <v>178</v>
      </c>
      <c r="AZ31" s="177">
        <v>41809</v>
      </c>
      <c r="BA31" s="179">
        <v>41699</v>
      </c>
      <c r="BB31" s="176">
        <v>0.97763095096821695</v>
      </c>
      <c r="BC31" s="176">
        <v>1.14686198364582</v>
      </c>
      <c r="BD31" s="176"/>
      <c r="BE31" s="176"/>
      <c r="BF31" s="176">
        <v>98.910300000000007</v>
      </c>
      <c r="BG31" s="178">
        <v>9.4000000000000004E-3</v>
      </c>
      <c r="BL31" s="195" t="s">
        <v>134</v>
      </c>
      <c r="BM31" s="177">
        <v>41717</v>
      </c>
      <c r="BN31" s="176" t="s">
        <v>135</v>
      </c>
      <c r="BO31" s="177">
        <v>41809</v>
      </c>
      <c r="BP31" s="179">
        <v>41699</v>
      </c>
      <c r="BQ31" s="176">
        <v>0.98526150428223302</v>
      </c>
      <c r="BR31" s="176">
        <v>0.75272056382163899</v>
      </c>
      <c r="BS31" s="176"/>
      <c r="BT31" s="176">
        <v>2</v>
      </c>
      <c r="BU31" s="176">
        <v>99.3125</v>
      </c>
      <c r="BV31" s="178">
        <v>9.4000000000000004E-3</v>
      </c>
    </row>
    <row r="32" spans="1:74" x14ac:dyDescent="0.2">
      <c r="A32" s="138">
        <v>41093</v>
      </c>
      <c r="B32" s="136" t="s">
        <v>56</v>
      </c>
      <c r="C32" s="139">
        <v>41611</v>
      </c>
      <c r="D32" s="136" t="s">
        <v>46</v>
      </c>
      <c r="E32" s="136">
        <v>0.99654313356421298</v>
      </c>
      <c r="F32" s="136">
        <v>0.24213451139984701</v>
      </c>
      <c r="G32" s="136"/>
      <c r="H32" s="136"/>
      <c r="I32" s="137">
        <v>0.23799999999999999</v>
      </c>
      <c r="K32" s="515" t="s">
        <v>75</v>
      </c>
      <c r="L32" s="180">
        <v>41093</v>
      </c>
      <c r="M32" s="181" t="s">
        <v>162</v>
      </c>
      <c r="N32" s="182">
        <v>41915</v>
      </c>
      <c r="O32" s="181" t="s">
        <v>166</v>
      </c>
      <c r="P32" s="181">
        <v>0.99118651014077996</v>
      </c>
      <c r="Q32" s="181">
        <v>0.39118448063684003</v>
      </c>
      <c r="R32" s="181"/>
      <c r="S32" s="181"/>
      <c r="T32" s="181">
        <v>0.39189000000000002</v>
      </c>
      <c r="U32" s="181"/>
      <c r="V32" s="181"/>
      <c r="W32" s="181"/>
      <c r="X32" s="181"/>
      <c r="Y32" s="181"/>
      <c r="Z32" s="183"/>
      <c r="AA32" s="182">
        <v>41093</v>
      </c>
      <c r="AB32" s="181" t="s">
        <v>174</v>
      </c>
      <c r="AC32" s="182">
        <v>41823</v>
      </c>
      <c r="AD32" s="181" t="s">
        <v>33</v>
      </c>
      <c r="AE32" s="181">
        <v>0</v>
      </c>
      <c r="AF32" s="181">
        <v>0</v>
      </c>
      <c r="AG32" s="181"/>
      <c r="AH32" s="181"/>
      <c r="AI32" s="181">
        <v>0.57926</v>
      </c>
      <c r="AJ32" s="183">
        <v>0</v>
      </c>
      <c r="AK32" s="170"/>
      <c r="AL32" s="180">
        <v>41093</v>
      </c>
      <c r="AM32" s="181" t="s">
        <v>138</v>
      </c>
      <c r="AN32" s="182">
        <v>41823</v>
      </c>
      <c r="AO32" s="181" t="s">
        <v>33</v>
      </c>
      <c r="AP32" s="181">
        <v>0</v>
      </c>
      <c r="AQ32" s="181">
        <v>0</v>
      </c>
      <c r="AR32" s="181"/>
      <c r="AS32" s="181"/>
      <c r="AT32" s="181">
        <v>0.84821999999999997</v>
      </c>
      <c r="AU32" s="183">
        <v>0</v>
      </c>
      <c r="AX32" s="180">
        <v>41093</v>
      </c>
      <c r="AY32" s="181" t="s">
        <v>179</v>
      </c>
      <c r="AZ32" s="182">
        <v>41823</v>
      </c>
      <c r="BA32" s="181" t="s">
        <v>33</v>
      </c>
      <c r="BB32" s="181">
        <v>0</v>
      </c>
      <c r="BC32" s="181">
        <v>0</v>
      </c>
      <c r="BD32" s="181"/>
      <c r="BE32" s="181"/>
      <c r="BF32" s="181">
        <v>1.1610199999999999</v>
      </c>
      <c r="BG32" s="183">
        <v>0</v>
      </c>
      <c r="BL32" s="196" t="s">
        <v>75</v>
      </c>
      <c r="BM32" s="182">
        <v>41093</v>
      </c>
      <c r="BN32" s="181" t="s">
        <v>138</v>
      </c>
      <c r="BO32" s="182">
        <v>41823</v>
      </c>
      <c r="BP32" s="181" t="s">
        <v>33</v>
      </c>
      <c r="BQ32" s="181">
        <v>0</v>
      </c>
      <c r="BR32" s="181">
        <v>0</v>
      </c>
      <c r="BS32" s="181"/>
      <c r="BT32" s="181"/>
      <c r="BU32" s="181">
        <v>0.84821999999999997</v>
      </c>
      <c r="BV32" s="183">
        <v>0</v>
      </c>
    </row>
    <row r="33" spans="1:74" x14ac:dyDescent="0.2">
      <c r="A33" s="138">
        <v>41093</v>
      </c>
      <c r="B33" s="136" t="s">
        <v>56</v>
      </c>
      <c r="C33" s="139">
        <v>41642</v>
      </c>
      <c r="D33" s="136" t="s">
        <v>48</v>
      </c>
      <c r="E33" s="136">
        <v>0.99626326950945199</v>
      </c>
      <c r="F33" s="136">
        <v>0.247099687302753</v>
      </c>
      <c r="G33" s="136"/>
      <c r="H33" s="136"/>
      <c r="I33" s="137">
        <v>0.24299999999999999</v>
      </c>
      <c r="K33" s="515" t="s">
        <v>75</v>
      </c>
      <c r="L33" s="180">
        <v>41093</v>
      </c>
      <c r="M33" s="181" t="s">
        <v>162</v>
      </c>
      <c r="N33" s="182">
        <v>42009</v>
      </c>
      <c r="O33" s="181" t="s">
        <v>167</v>
      </c>
      <c r="P33" s="181">
        <v>0.98936847740115397</v>
      </c>
      <c r="Q33" s="181">
        <v>0.42405227937163698</v>
      </c>
      <c r="R33" s="181"/>
      <c r="S33" s="181"/>
      <c r="T33" s="181">
        <v>0.42523</v>
      </c>
      <c r="U33" s="181"/>
      <c r="V33" s="181"/>
      <c r="W33" s="181"/>
      <c r="X33" s="181"/>
      <c r="Y33" s="181"/>
      <c r="Z33" s="183"/>
      <c r="AA33" s="177">
        <v>41808</v>
      </c>
      <c r="AB33" s="176" t="s">
        <v>173</v>
      </c>
      <c r="AC33" s="177">
        <v>41900</v>
      </c>
      <c r="AD33" s="179">
        <v>41791</v>
      </c>
      <c r="AE33" s="176">
        <v>0.98689538326695903</v>
      </c>
      <c r="AF33" s="176">
        <v>0.59368711935963003</v>
      </c>
      <c r="AG33" s="176"/>
      <c r="AH33" s="176"/>
      <c r="AI33" s="176">
        <v>99.234999999999999</v>
      </c>
      <c r="AJ33" s="178">
        <v>1.1900000000000001E-2</v>
      </c>
      <c r="AK33" s="5"/>
      <c r="AL33" s="175">
        <v>41808</v>
      </c>
      <c r="AM33" s="176" t="s">
        <v>186</v>
      </c>
      <c r="AN33" s="177">
        <v>41900</v>
      </c>
      <c r="AO33" s="179">
        <v>41791</v>
      </c>
      <c r="AP33" s="176">
        <v>0.98114590705535298</v>
      </c>
      <c r="AQ33" s="176">
        <v>0.85665173680170303</v>
      </c>
      <c r="AR33" s="176"/>
      <c r="AS33" s="176"/>
      <c r="AT33" s="176">
        <v>99.0227</v>
      </c>
      <c r="AU33" s="178">
        <v>1.1900000000000001E-2</v>
      </c>
      <c r="AX33" s="175">
        <v>41808</v>
      </c>
      <c r="AY33" s="176" t="s">
        <v>178</v>
      </c>
      <c r="AZ33" s="177">
        <v>41900</v>
      </c>
      <c r="BA33" s="179">
        <v>41791</v>
      </c>
      <c r="BB33" s="176">
        <v>0.97478206303610804</v>
      </c>
      <c r="BC33" s="176">
        <v>1.1495185810400801</v>
      </c>
      <c r="BD33" s="176"/>
      <c r="BE33" s="176"/>
      <c r="BF33" s="176">
        <v>98.832800000000006</v>
      </c>
      <c r="BG33" s="178">
        <v>1.1900000000000001E-2</v>
      </c>
      <c r="BL33" s="195" t="s">
        <v>134</v>
      </c>
      <c r="BM33" s="177">
        <v>41808</v>
      </c>
      <c r="BN33" s="176" t="s">
        <v>135</v>
      </c>
      <c r="BO33" s="177">
        <v>41900</v>
      </c>
      <c r="BP33" s="179">
        <v>41791</v>
      </c>
      <c r="BQ33" s="176">
        <v>0.983387173492143</v>
      </c>
      <c r="BR33" s="176">
        <v>0.75395980217685898</v>
      </c>
      <c r="BS33" s="176"/>
      <c r="BT33" s="176">
        <v>2</v>
      </c>
      <c r="BU33" s="176">
        <v>99.234999999999999</v>
      </c>
      <c r="BV33" s="178">
        <v>1.1900000000000001E-2</v>
      </c>
    </row>
    <row r="34" spans="1:74" x14ac:dyDescent="0.2">
      <c r="A34" s="138">
        <v>41093</v>
      </c>
      <c r="B34" s="136" t="s">
        <v>56</v>
      </c>
      <c r="C34" s="139">
        <v>41673</v>
      </c>
      <c r="D34" s="136" t="s">
        <v>50</v>
      </c>
      <c r="E34" s="136">
        <v>0.99597492254007203</v>
      </c>
      <c r="F34" s="136">
        <v>0.25207499294577401</v>
      </c>
      <c r="G34" s="136"/>
      <c r="H34" s="136"/>
      <c r="I34" s="137">
        <v>0.248</v>
      </c>
      <c r="K34" s="515" t="s">
        <v>75</v>
      </c>
      <c r="L34" s="180">
        <v>41093</v>
      </c>
      <c r="M34" s="181" t="s">
        <v>162</v>
      </c>
      <c r="N34" s="182">
        <v>42101</v>
      </c>
      <c r="O34" s="181" t="s">
        <v>168</v>
      </c>
      <c r="P34" s="181">
        <v>0.98732903742101497</v>
      </c>
      <c r="Q34" s="181">
        <v>0.459926107500504</v>
      </c>
      <c r="R34" s="181"/>
      <c r="S34" s="181"/>
      <c r="T34" s="181">
        <v>0.46067000000000002</v>
      </c>
      <c r="U34" s="181"/>
      <c r="V34" s="181"/>
      <c r="W34" s="181"/>
      <c r="X34" s="181"/>
      <c r="Y34" s="181"/>
      <c r="Z34" s="183"/>
      <c r="AA34" s="182">
        <v>41093</v>
      </c>
      <c r="AB34" s="181" t="s">
        <v>174</v>
      </c>
      <c r="AC34" s="182">
        <v>42188</v>
      </c>
      <c r="AD34" s="181" t="s">
        <v>55</v>
      </c>
      <c r="AE34" s="181">
        <v>0.97926015463773397</v>
      </c>
      <c r="AF34" s="181">
        <v>0.69605522181117996</v>
      </c>
      <c r="AG34" s="181"/>
      <c r="AH34" s="181"/>
      <c r="AI34" s="181">
        <v>0.69899999999999995</v>
      </c>
      <c r="AJ34" s="183">
        <v>0</v>
      </c>
      <c r="AK34" s="170"/>
      <c r="AL34" s="180">
        <v>41093</v>
      </c>
      <c r="AM34" s="181" t="s">
        <v>138</v>
      </c>
      <c r="AN34" s="182">
        <v>42188</v>
      </c>
      <c r="AO34" s="181" t="s">
        <v>55</v>
      </c>
      <c r="AP34" s="181">
        <v>0.97199110209364004</v>
      </c>
      <c r="AQ34" s="181">
        <v>0.94350768950960395</v>
      </c>
      <c r="AR34" s="181"/>
      <c r="AS34" s="181"/>
      <c r="AT34" s="181">
        <v>0.94899999999999995</v>
      </c>
      <c r="AU34" s="183">
        <v>0</v>
      </c>
      <c r="AX34" s="180">
        <v>41093</v>
      </c>
      <c r="AY34" s="181" t="s">
        <v>179</v>
      </c>
      <c r="AZ34" s="182">
        <v>42188</v>
      </c>
      <c r="BA34" s="181" t="s">
        <v>55</v>
      </c>
      <c r="BB34" s="181">
        <v>0.96426483446703004</v>
      </c>
      <c r="BC34" s="181">
        <v>1.2085617475862001</v>
      </c>
      <c r="BD34" s="181"/>
      <c r="BE34" s="181"/>
      <c r="BF34" s="181">
        <v>1.22</v>
      </c>
      <c r="BG34" s="183">
        <v>0</v>
      </c>
      <c r="BL34" s="196" t="s">
        <v>75</v>
      </c>
      <c r="BM34" s="182">
        <v>41093</v>
      </c>
      <c r="BN34" s="181" t="s">
        <v>138</v>
      </c>
      <c r="BO34" s="182">
        <v>42188</v>
      </c>
      <c r="BP34" s="181" t="s">
        <v>55</v>
      </c>
      <c r="BQ34" s="181">
        <v>0.97203270428100597</v>
      </c>
      <c r="BR34" s="181">
        <v>0.94208621278000604</v>
      </c>
      <c r="BS34" s="181"/>
      <c r="BT34" s="181"/>
      <c r="BU34" s="181">
        <v>0.94899999999999995</v>
      </c>
      <c r="BV34" s="183">
        <v>0</v>
      </c>
    </row>
    <row r="35" spans="1:74" x14ac:dyDescent="0.2">
      <c r="A35" s="138">
        <v>41093</v>
      </c>
      <c r="B35" s="136" t="s">
        <v>56</v>
      </c>
      <c r="C35" s="139">
        <v>41701</v>
      </c>
      <c r="D35" s="136" t="s">
        <v>51</v>
      </c>
      <c r="E35" s="136">
        <v>0.99568231551648201</v>
      </c>
      <c r="F35" s="136">
        <v>0.25806648682549799</v>
      </c>
      <c r="G35" s="136"/>
      <c r="H35" s="136"/>
      <c r="I35" s="137">
        <v>0.254</v>
      </c>
      <c r="K35" s="515" t="s">
        <v>75</v>
      </c>
      <c r="L35" s="180">
        <v>41093</v>
      </c>
      <c r="M35" s="181" t="s">
        <v>162</v>
      </c>
      <c r="N35" s="182">
        <v>42188</v>
      </c>
      <c r="O35" s="181" t="s">
        <v>55</v>
      </c>
      <c r="P35" s="181">
        <v>0.985141164366796</v>
      </c>
      <c r="Q35" s="181">
        <v>0.49719489628805902</v>
      </c>
      <c r="R35" s="181"/>
      <c r="S35" s="181"/>
      <c r="T35" s="181">
        <v>0.498</v>
      </c>
      <c r="U35" s="181"/>
      <c r="V35" s="181"/>
      <c r="W35" s="181"/>
      <c r="X35" s="181"/>
      <c r="Y35" s="181"/>
      <c r="Z35" s="183"/>
      <c r="AA35" s="182">
        <v>41093</v>
      </c>
      <c r="AB35" s="181" t="s">
        <v>174</v>
      </c>
      <c r="AC35" s="182">
        <v>42555</v>
      </c>
      <c r="AD35" s="181" t="s">
        <v>57</v>
      </c>
      <c r="AE35" s="181">
        <v>0.96543734040360296</v>
      </c>
      <c r="AF35" s="181">
        <v>0.87575296067016695</v>
      </c>
      <c r="AG35" s="181"/>
      <c r="AH35" s="181"/>
      <c r="AI35" s="181">
        <v>0.879</v>
      </c>
      <c r="AJ35" s="183">
        <v>0</v>
      </c>
      <c r="AK35" s="170"/>
      <c r="AL35" s="180">
        <v>41093</v>
      </c>
      <c r="AM35" s="181" t="s">
        <v>138</v>
      </c>
      <c r="AN35" s="182">
        <v>42555</v>
      </c>
      <c r="AO35" s="181" t="s">
        <v>57</v>
      </c>
      <c r="AP35" s="181">
        <v>0.95659068955992399</v>
      </c>
      <c r="AQ35" s="181">
        <v>1.1049511207053799</v>
      </c>
      <c r="AR35" s="181"/>
      <c r="AS35" s="181"/>
      <c r="AT35" s="181">
        <v>1.111</v>
      </c>
      <c r="AU35" s="183">
        <v>0</v>
      </c>
      <c r="AX35" s="180">
        <v>41093</v>
      </c>
      <c r="AY35" s="181" t="s">
        <v>179</v>
      </c>
      <c r="AZ35" s="182">
        <v>42555</v>
      </c>
      <c r="BA35" s="181" t="s">
        <v>57</v>
      </c>
      <c r="BB35" s="181">
        <v>0.94741228975315706</v>
      </c>
      <c r="BC35" s="181">
        <v>1.34499553339075</v>
      </c>
      <c r="BD35" s="181"/>
      <c r="BE35" s="181"/>
      <c r="BF35" s="181">
        <v>1.357</v>
      </c>
      <c r="BG35" s="183">
        <v>0</v>
      </c>
      <c r="BL35" s="196" t="s">
        <v>75</v>
      </c>
      <c r="BM35" s="182">
        <v>41093</v>
      </c>
      <c r="BN35" s="181" t="s">
        <v>138</v>
      </c>
      <c r="BO35" s="182">
        <v>42555</v>
      </c>
      <c r="BP35" s="181" t="s">
        <v>57</v>
      </c>
      <c r="BQ35" s="181">
        <v>0.95659960431480995</v>
      </c>
      <c r="BR35" s="181">
        <v>1.1047190928491299</v>
      </c>
      <c r="BS35" s="181"/>
      <c r="BT35" s="181"/>
      <c r="BU35" s="181">
        <v>1.111</v>
      </c>
      <c r="BV35" s="183">
        <v>0</v>
      </c>
    </row>
    <row r="36" spans="1:74" x14ac:dyDescent="0.2">
      <c r="A36" s="138">
        <v>41093</v>
      </c>
      <c r="B36" s="136" t="s">
        <v>56</v>
      </c>
      <c r="C36" s="139">
        <v>41732</v>
      </c>
      <c r="D36" s="136" t="s">
        <v>52</v>
      </c>
      <c r="E36" s="136">
        <v>0.99535900431612701</v>
      </c>
      <c r="F36" s="136">
        <v>0.26406010382247502</v>
      </c>
      <c r="G36" s="136"/>
      <c r="H36" s="136"/>
      <c r="I36" s="137">
        <v>0.26</v>
      </c>
      <c r="K36" s="515" t="s">
        <v>75</v>
      </c>
      <c r="L36" s="180">
        <v>41093</v>
      </c>
      <c r="M36" s="181" t="s">
        <v>162</v>
      </c>
      <c r="N36" s="182">
        <v>42555</v>
      </c>
      <c r="O36" s="181" t="s">
        <v>57</v>
      </c>
      <c r="P36" s="181">
        <v>0.97282611361736904</v>
      </c>
      <c r="Q36" s="181">
        <v>0.68592922185358696</v>
      </c>
      <c r="R36" s="181"/>
      <c r="S36" s="181"/>
      <c r="T36" s="181">
        <v>0.68700000000000006</v>
      </c>
      <c r="U36" s="181"/>
      <c r="V36" s="181"/>
      <c r="W36" s="181"/>
      <c r="X36" s="181"/>
      <c r="Y36" s="181"/>
      <c r="Z36" s="183"/>
      <c r="AA36" s="182">
        <v>41093</v>
      </c>
      <c r="AB36" s="181" t="s">
        <v>174</v>
      </c>
      <c r="AC36" s="182">
        <v>42919</v>
      </c>
      <c r="AD36" s="181" t="s">
        <v>34</v>
      </c>
      <c r="AE36" s="181">
        <v>0.94708488596832496</v>
      </c>
      <c r="AF36" s="181">
        <v>1.08436021208413</v>
      </c>
      <c r="AG36" s="181"/>
      <c r="AH36" s="181"/>
      <c r="AI36" s="181">
        <v>1.0860000000000001</v>
      </c>
      <c r="AJ36" s="183">
        <v>0</v>
      </c>
      <c r="AK36" s="170"/>
      <c r="AL36" s="180">
        <v>41093</v>
      </c>
      <c r="AM36" s="181" t="s">
        <v>138</v>
      </c>
      <c r="AN36" s="182">
        <v>42919</v>
      </c>
      <c r="AO36" s="181" t="s">
        <v>34</v>
      </c>
      <c r="AP36" s="181">
        <v>0.93707934967504602</v>
      </c>
      <c r="AQ36" s="181">
        <v>1.2961950907862401</v>
      </c>
      <c r="AR36" s="181"/>
      <c r="AS36" s="181"/>
      <c r="AT36" s="181">
        <v>1.3009999999999999</v>
      </c>
      <c r="AU36" s="183">
        <v>0</v>
      </c>
      <c r="AX36" s="180">
        <v>41093</v>
      </c>
      <c r="AY36" s="181" t="s">
        <v>179</v>
      </c>
      <c r="AZ36" s="182">
        <v>42919</v>
      </c>
      <c r="BA36" s="181" t="s">
        <v>34</v>
      </c>
      <c r="BB36" s="181">
        <v>0.92671584951277397</v>
      </c>
      <c r="BC36" s="181">
        <v>1.5180068243975899</v>
      </c>
      <c r="BD36" s="181"/>
      <c r="BE36" s="181"/>
      <c r="BF36" s="181">
        <v>1.5289999999999999</v>
      </c>
      <c r="BG36" s="183">
        <v>0</v>
      </c>
      <c r="BL36" s="196" t="s">
        <v>75</v>
      </c>
      <c r="BM36" s="182">
        <v>41093</v>
      </c>
      <c r="BN36" s="181" t="s">
        <v>138</v>
      </c>
      <c r="BO36" s="182">
        <v>42919</v>
      </c>
      <c r="BP36" s="181" t="s">
        <v>34</v>
      </c>
      <c r="BQ36" s="181">
        <v>0.93701906508354305</v>
      </c>
      <c r="BR36" s="181">
        <v>1.2974782652247201</v>
      </c>
      <c r="BS36" s="181"/>
      <c r="BT36" s="181"/>
      <c r="BU36" s="181">
        <v>1.3009999999999999</v>
      </c>
      <c r="BV36" s="183">
        <v>0</v>
      </c>
    </row>
    <row r="37" spans="1:74" x14ac:dyDescent="0.2">
      <c r="A37" s="138">
        <v>41093</v>
      </c>
      <c r="B37" s="136" t="s">
        <v>56</v>
      </c>
      <c r="C37" s="139">
        <v>41764</v>
      </c>
      <c r="D37" s="136" t="s">
        <v>53</v>
      </c>
      <c r="E37" s="136">
        <v>0.99501821491355802</v>
      </c>
      <c r="F37" s="136">
        <v>0.27005866282089502</v>
      </c>
      <c r="G37" s="136"/>
      <c r="H37" s="136"/>
      <c r="I37" s="137">
        <v>0.26600000000000001</v>
      </c>
      <c r="K37" s="515" t="s">
        <v>75</v>
      </c>
      <c r="L37" s="180">
        <v>41093</v>
      </c>
      <c r="M37" s="181" t="s">
        <v>162</v>
      </c>
      <c r="N37" s="182">
        <v>42919</v>
      </c>
      <c r="O37" s="181" t="s">
        <v>34</v>
      </c>
      <c r="P37" s="181">
        <v>0.95575476085794997</v>
      </c>
      <c r="Q37" s="181">
        <v>0.90260561068494505</v>
      </c>
      <c r="R37" s="181"/>
      <c r="S37" s="181"/>
      <c r="T37" s="181">
        <v>0.90200000000000002</v>
      </c>
      <c r="U37" s="181"/>
      <c r="V37" s="181"/>
      <c r="W37" s="181"/>
      <c r="X37" s="181"/>
      <c r="Y37" s="181"/>
      <c r="Z37" s="183"/>
      <c r="AA37" s="182">
        <v>41093</v>
      </c>
      <c r="AB37" s="181" t="s">
        <v>174</v>
      </c>
      <c r="AC37" s="182">
        <v>43284</v>
      </c>
      <c r="AD37" s="181" t="s">
        <v>58</v>
      </c>
      <c r="AE37" s="181">
        <v>0.92571703516089598</v>
      </c>
      <c r="AF37" s="181">
        <v>1.2835140794637401</v>
      </c>
      <c r="AG37" s="181"/>
      <c r="AH37" s="181"/>
      <c r="AI37" s="181">
        <v>1.282</v>
      </c>
      <c r="AJ37" s="183">
        <v>0</v>
      </c>
      <c r="AK37" s="170"/>
      <c r="AL37" s="180">
        <v>41093</v>
      </c>
      <c r="AM37" s="181" t="s">
        <v>138</v>
      </c>
      <c r="AN37" s="182">
        <v>43284</v>
      </c>
      <c r="AO37" s="181" t="s">
        <v>58</v>
      </c>
      <c r="AP37" s="181">
        <v>0.91484924192946504</v>
      </c>
      <c r="AQ37" s="181">
        <v>1.4798877641480099</v>
      </c>
      <c r="AR37" s="181"/>
      <c r="AS37" s="181"/>
      <c r="AT37" s="181">
        <v>1.482</v>
      </c>
      <c r="AU37" s="183">
        <v>0</v>
      </c>
      <c r="AX37" s="180">
        <v>41093</v>
      </c>
      <c r="AY37" s="181" t="s">
        <v>179</v>
      </c>
      <c r="AZ37" s="182">
        <v>43284</v>
      </c>
      <c r="BA37" s="181" t="s">
        <v>58</v>
      </c>
      <c r="BB37" s="181">
        <v>0.90367242992627095</v>
      </c>
      <c r="BC37" s="181">
        <v>1.6842935897305</v>
      </c>
      <c r="BD37" s="181"/>
      <c r="BE37" s="181"/>
      <c r="BF37" s="181">
        <v>1.6930000000000001</v>
      </c>
      <c r="BG37" s="183">
        <v>0</v>
      </c>
      <c r="BL37" s="196" t="s">
        <v>75</v>
      </c>
      <c r="BM37" s="182">
        <v>41093</v>
      </c>
      <c r="BN37" s="181" t="s">
        <v>138</v>
      </c>
      <c r="BO37" s="182">
        <v>43284</v>
      </c>
      <c r="BP37" s="181" t="s">
        <v>58</v>
      </c>
      <c r="BQ37" s="181">
        <v>0.914699789720682</v>
      </c>
      <c r="BR37" s="181">
        <v>1.48260449504184</v>
      </c>
      <c r="BS37" s="181"/>
      <c r="BT37" s="181"/>
      <c r="BU37" s="181">
        <v>1.482</v>
      </c>
      <c r="BV37" s="183">
        <v>0</v>
      </c>
    </row>
    <row r="38" spans="1:74" x14ac:dyDescent="0.2">
      <c r="A38" s="138">
        <v>41093</v>
      </c>
      <c r="B38" s="136" t="s">
        <v>56</v>
      </c>
      <c r="C38" s="139">
        <v>41793</v>
      </c>
      <c r="D38" s="136" t="s">
        <v>54</v>
      </c>
      <c r="E38" s="136">
        <v>0.99467014402477405</v>
      </c>
      <c r="F38" s="136">
        <v>0.27707390201350202</v>
      </c>
      <c r="G38" s="136"/>
      <c r="H38" s="136"/>
      <c r="I38" s="137">
        <v>0.27300000000000002</v>
      </c>
      <c r="K38" s="515" t="s">
        <v>75</v>
      </c>
      <c r="L38" s="180">
        <v>41093</v>
      </c>
      <c r="M38" s="181" t="s">
        <v>162</v>
      </c>
      <c r="N38" s="182">
        <v>43284</v>
      </c>
      <c r="O38" s="181" t="s">
        <v>58</v>
      </c>
      <c r="P38" s="181">
        <v>0.93531479138737095</v>
      </c>
      <c r="Q38" s="181">
        <v>1.11199671264073</v>
      </c>
      <c r="R38" s="181"/>
      <c r="S38" s="181"/>
      <c r="T38" s="181">
        <v>1.1080000000000001</v>
      </c>
      <c r="U38" s="181"/>
      <c r="V38" s="181"/>
      <c r="W38" s="181"/>
      <c r="X38" s="181"/>
      <c r="Y38" s="181"/>
      <c r="Z38" s="183"/>
      <c r="AA38" s="182">
        <v>41093</v>
      </c>
      <c r="AB38" s="181" t="s">
        <v>174</v>
      </c>
      <c r="AC38" s="182">
        <v>43649</v>
      </c>
      <c r="AD38" s="181" t="s">
        <v>35</v>
      </c>
      <c r="AE38" s="181">
        <v>0.90281155810623703</v>
      </c>
      <c r="AF38" s="181">
        <v>1.4577391616337501</v>
      </c>
      <c r="AG38" s="181"/>
      <c r="AH38" s="181"/>
      <c r="AI38" s="181">
        <v>1.452</v>
      </c>
      <c r="AJ38" s="183">
        <v>0</v>
      </c>
      <c r="AK38" s="170"/>
      <c r="AL38" s="180">
        <v>41093</v>
      </c>
      <c r="AM38" s="181" t="s">
        <v>138</v>
      </c>
      <c r="AN38" s="182">
        <v>43649</v>
      </c>
      <c r="AO38" s="181" t="s">
        <v>35</v>
      </c>
      <c r="AP38" s="181">
        <v>0.89150063759250098</v>
      </c>
      <c r="AQ38" s="181">
        <v>1.63749731126192</v>
      </c>
      <c r="AR38" s="181"/>
      <c r="AS38" s="181"/>
      <c r="AT38" s="181">
        <v>1.6359999999999999</v>
      </c>
      <c r="AU38" s="183">
        <v>0</v>
      </c>
      <c r="AX38" s="180">
        <v>41093</v>
      </c>
      <c r="AY38" s="181" t="s">
        <v>179</v>
      </c>
      <c r="AZ38" s="182">
        <v>43649</v>
      </c>
      <c r="BA38" s="181" t="s">
        <v>35</v>
      </c>
      <c r="BB38" s="181">
        <v>0.87976481295231401</v>
      </c>
      <c r="BC38" s="181">
        <v>1.8264352660944501</v>
      </c>
      <c r="BD38" s="181"/>
      <c r="BE38" s="181"/>
      <c r="BF38" s="181">
        <v>1.8320000000000001</v>
      </c>
      <c r="BG38" s="183">
        <v>0</v>
      </c>
      <c r="BL38" s="196" t="s">
        <v>75</v>
      </c>
      <c r="BM38" s="182">
        <v>41093</v>
      </c>
      <c r="BN38" s="181" t="s">
        <v>138</v>
      </c>
      <c r="BO38" s="182">
        <v>43649</v>
      </c>
      <c r="BP38" s="181" t="s">
        <v>35</v>
      </c>
      <c r="BQ38" s="181">
        <v>0.89125406227195003</v>
      </c>
      <c r="BR38" s="181">
        <v>1.6414413476570699</v>
      </c>
      <c r="BS38" s="181"/>
      <c r="BT38" s="181"/>
      <c r="BU38" s="181">
        <v>1.6359999999999999</v>
      </c>
      <c r="BV38" s="183">
        <v>0</v>
      </c>
    </row>
    <row r="39" spans="1:74" x14ac:dyDescent="0.2">
      <c r="A39" s="138">
        <v>41093</v>
      </c>
      <c r="B39" s="136" t="s">
        <v>56</v>
      </c>
      <c r="C39" s="139">
        <v>41823</v>
      </c>
      <c r="D39" s="136" t="s">
        <v>33</v>
      </c>
      <c r="E39" s="136">
        <v>0.99430328020568304</v>
      </c>
      <c r="F39" s="136">
        <v>0.28409372164866697</v>
      </c>
      <c r="G39" s="136"/>
      <c r="H39" s="136"/>
      <c r="I39" s="137">
        <v>0.28000000000000003</v>
      </c>
      <c r="K39" s="515" t="s">
        <v>75</v>
      </c>
      <c r="L39" s="180">
        <v>41093</v>
      </c>
      <c r="M39" s="181" t="s">
        <v>162</v>
      </c>
      <c r="N39" s="182">
        <v>43649</v>
      </c>
      <c r="O39" s="181" t="s">
        <v>35</v>
      </c>
      <c r="P39" s="181">
        <v>0.91300830684303202</v>
      </c>
      <c r="Q39" s="181">
        <v>1.2976077933160901</v>
      </c>
      <c r="R39" s="181"/>
      <c r="S39" s="181"/>
      <c r="T39" s="181">
        <v>1.2889999999999999</v>
      </c>
      <c r="U39" s="181"/>
      <c r="V39" s="181"/>
      <c r="W39" s="181"/>
      <c r="X39" s="181"/>
      <c r="Y39" s="181"/>
      <c r="Z39" s="183"/>
      <c r="AA39" s="182">
        <v>41093</v>
      </c>
      <c r="AB39" s="181" t="s">
        <v>174</v>
      </c>
      <c r="AC39" s="182">
        <v>44015</v>
      </c>
      <c r="AD39" s="181" t="s">
        <v>37</v>
      </c>
      <c r="AE39" s="181">
        <v>0.87919646725091904</v>
      </c>
      <c r="AF39" s="181">
        <v>1.60603610133474</v>
      </c>
      <c r="AG39" s="181"/>
      <c r="AH39" s="181"/>
      <c r="AI39" s="181">
        <v>1.5960000000000001</v>
      </c>
      <c r="AJ39" s="183">
        <v>0</v>
      </c>
      <c r="AK39" s="170"/>
      <c r="AL39" s="180">
        <v>41093</v>
      </c>
      <c r="AM39" s="181" t="s">
        <v>138</v>
      </c>
      <c r="AN39" s="182">
        <v>44015</v>
      </c>
      <c r="AO39" s="181" t="s">
        <v>37</v>
      </c>
      <c r="AP39" s="181">
        <v>0.86756787270882496</v>
      </c>
      <c r="AQ39" s="181">
        <v>1.7721277764036401</v>
      </c>
      <c r="AR39" s="181"/>
      <c r="AS39" s="181"/>
      <c r="AT39" s="181">
        <v>1.7669999999999999</v>
      </c>
      <c r="AU39" s="183">
        <v>0</v>
      </c>
      <c r="AX39" s="180">
        <v>41093</v>
      </c>
      <c r="AY39" s="181" t="s">
        <v>179</v>
      </c>
      <c r="AZ39" s="182">
        <v>44015</v>
      </c>
      <c r="BA39" s="181" t="s">
        <v>37</v>
      </c>
      <c r="BB39" s="181">
        <v>0.85545666661971997</v>
      </c>
      <c r="BC39" s="181">
        <v>1.9474962906361899</v>
      </c>
      <c r="BD39" s="181"/>
      <c r="BE39" s="181"/>
      <c r="BF39" s="181">
        <v>1.95</v>
      </c>
      <c r="BG39" s="183">
        <v>0</v>
      </c>
      <c r="BL39" s="196" t="s">
        <v>75</v>
      </c>
      <c r="BM39" s="182">
        <v>41093</v>
      </c>
      <c r="BN39" s="181" t="s">
        <v>138</v>
      </c>
      <c r="BO39" s="182">
        <v>44015</v>
      </c>
      <c r="BP39" s="181" t="s">
        <v>37</v>
      </c>
      <c r="BQ39" s="181">
        <v>0.86722186341169005</v>
      </c>
      <c r="BR39" s="181">
        <v>1.7771038806316299</v>
      </c>
      <c r="BS39" s="181"/>
      <c r="BT39" s="181"/>
      <c r="BU39" s="181">
        <v>1.7669999999999999</v>
      </c>
      <c r="BV39" s="183">
        <v>0</v>
      </c>
    </row>
    <row r="40" spans="1:74" x14ac:dyDescent="0.2">
      <c r="A40" s="138">
        <v>41093</v>
      </c>
      <c r="B40" s="136" t="s">
        <v>56</v>
      </c>
      <c r="C40" s="139">
        <v>42188</v>
      </c>
      <c r="D40" s="136" t="s">
        <v>55</v>
      </c>
      <c r="E40" s="136">
        <v>0.987843220067807</v>
      </c>
      <c r="F40" s="136">
        <v>0.40622533742094402</v>
      </c>
      <c r="G40" s="136"/>
      <c r="H40" s="136"/>
      <c r="I40" s="137">
        <v>0.40100000000000002</v>
      </c>
      <c r="K40" s="515" t="s">
        <v>75</v>
      </c>
      <c r="L40" s="180">
        <v>41093</v>
      </c>
      <c r="M40" s="181" t="s">
        <v>162</v>
      </c>
      <c r="N40" s="182">
        <v>44015</v>
      </c>
      <c r="O40" s="181" t="s">
        <v>37</v>
      </c>
      <c r="P40" s="181">
        <v>0.88980606878582402</v>
      </c>
      <c r="Q40" s="181">
        <v>1.45640414175364</v>
      </c>
      <c r="R40" s="181"/>
      <c r="S40" s="181"/>
      <c r="T40" s="181">
        <v>1.4430000000000001</v>
      </c>
      <c r="U40" s="181"/>
      <c r="V40" s="181"/>
      <c r="W40" s="181"/>
      <c r="X40" s="181"/>
      <c r="Y40" s="181"/>
      <c r="Z40" s="183"/>
      <c r="AA40" s="182">
        <v>41093</v>
      </c>
      <c r="AB40" s="181" t="s">
        <v>174</v>
      </c>
      <c r="AC40" s="182">
        <v>44382</v>
      </c>
      <c r="AD40" s="181" t="s">
        <v>39</v>
      </c>
      <c r="AE40" s="181">
        <v>0.85499577338777999</v>
      </c>
      <c r="AF40" s="181">
        <v>1.7364240818175101</v>
      </c>
      <c r="AG40" s="181"/>
      <c r="AH40" s="181"/>
      <c r="AI40" s="181">
        <v>1.7210000000000001</v>
      </c>
      <c r="AJ40" s="183">
        <v>0</v>
      </c>
      <c r="AK40" s="170"/>
      <c r="AL40" s="180">
        <v>41093</v>
      </c>
      <c r="AM40" s="181" t="s">
        <v>138</v>
      </c>
      <c r="AN40" s="182">
        <v>44382</v>
      </c>
      <c r="AO40" s="181" t="s">
        <v>39</v>
      </c>
      <c r="AP40" s="181">
        <v>0.84324353677320996</v>
      </c>
      <c r="AQ40" s="181">
        <v>1.8898362117318801</v>
      </c>
      <c r="AR40" s="181"/>
      <c r="AS40" s="181"/>
      <c r="AT40" s="181">
        <v>1.88</v>
      </c>
      <c r="AU40" s="183">
        <v>0</v>
      </c>
      <c r="AX40" s="180">
        <v>41093</v>
      </c>
      <c r="AY40" s="181" t="s">
        <v>179</v>
      </c>
      <c r="AZ40" s="182">
        <v>44382</v>
      </c>
      <c r="BA40" s="181" t="s">
        <v>39</v>
      </c>
      <c r="BB40" s="181">
        <v>0.830869146400806</v>
      </c>
      <c r="BC40" s="181">
        <v>2.0536981790999498</v>
      </c>
      <c r="BD40" s="181"/>
      <c r="BE40" s="181"/>
      <c r="BF40" s="181">
        <v>2.052</v>
      </c>
      <c r="BG40" s="183">
        <v>0</v>
      </c>
      <c r="BL40" s="196" t="s">
        <v>75</v>
      </c>
      <c r="BM40" s="182">
        <v>41093</v>
      </c>
      <c r="BN40" s="181" t="s">
        <v>138</v>
      </c>
      <c r="BO40" s="182">
        <v>44382</v>
      </c>
      <c r="BP40" s="181" t="s">
        <v>39</v>
      </c>
      <c r="BQ40" s="181">
        <v>0.84279746871760497</v>
      </c>
      <c r="BR40" s="181">
        <v>1.89570115924604</v>
      </c>
      <c r="BS40" s="181"/>
      <c r="BT40" s="181"/>
      <c r="BU40" s="181">
        <v>1.88</v>
      </c>
      <c r="BV40" s="183">
        <v>0</v>
      </c>
    </row>
    <row r="41" spans="1:74" x14ac:dyDescent="0.2">
      <c r="A41" s="138">
        <v>41093</v>
      </c>
      <c r="B41" s="136" t="s">
        <v>56</v>
      </c>
      <c r="C41" s="139">
        <v>42555</v>
      </c>
      <c r="D41" s="136" t="s">
        <v>57</v>
      </c>
      <c r="E41" s="136">
        <v>0.97658058631913702</v>
      </c>
      <c r="F41" s="136">
        <v>0.59002539804073395</v>
      </c>
      <c r="G41" s="136"/>
      <c r="H41" s="136"/>
      <c r="I41" s="137">
        <v>0.58199999999999996</v>
      </c>
      <c r="K41" s="515" t="s">
        <v>75</v>
      </c>
      <c r="L41" s="180">
        <v>41093</v>
      </c>
      <c r="M41" s="181" t="s">
        <v>162</v>
      </c>
      <c r="N41" s="182">
        <v>44382</v>
      </c>
      <c r="O41" s="181" t="s">
        <v>39</v>
      </c>
      <c r="P41" s="181">
        <v>0.86595881968171595</v>
      </c>
      <c r="Q41" s="181">
        <v>1.5952032255250601</v>
      </c>
      <c r="R41" s="181"/>
      <c r="S41" s="181"/>
      <c r="T41" s="181">
        <v>1.5760000000000001</v>
      </c>
      <c r="U41" s="181"/>
      <c r="V41" s="181"/>
      <c r="W41" s="181"/>
      <c r="X41" s="181"/>
      <c r="Y41" s="181"/>
      <c r="Z41" s="183"/>
      <c r="AA41" s="182">
        <v>41093</v>
      </c>
      <c r="AB41" s="181" t="s">
        <v>174</v>
      </c>
      <c r="AC41" s="182">
        <v>44746</v>
      </c>
      <c r="AD41" s="181" t="s">
        <v>41</v>
      </c>
      <c r="AE41" s="181">
        <v>0.83062374405587303</v>
      </c>
      <c r="AF41" s="181">
        <v>1.85223139104319</v>
      </c>
      <c r="AG41" s="181"/>
      <c r="AH41" s="181"/>
      <c r="AI41" s="181">
        <v>1.831</v>
      </c>
      <c r="AJ41" s="183">
        <v>0</v>
      </c>
      <c r="AK41" s="170"/>
      <c r="AL41" s="180">
        <v>41093</v>
      </c>
      <c r="AM41" s="181" t="s">
        <v>138</v>
      </c>
      <c r="AN41" s="182">
        <v>44746</v>
      </c>
      <c r="AO41" s="181" t="s">
        <v>41</v>
      </c>
      <c r="AP41" s="181">
        <v>0.81882774334838504</v>
      </c>
      <c r="AQ41" s="181">
        <v>1.99498942121624</v>
      </c>
      <c r="AR41" s="181"/>
      <c r="AS41" s="181"/>
      <c r="AT41" s="181">
        <v>1.98</v>
      </c>
      <c r="AU41" s="183">
        <v>0</v>
      </c>
      <c r="AX41" s="180">
        <v>41093</v>
      </c>
      <c r="AY41" s="181" t="s">
        <v>179</v>
      </c>
      <c r="AZ41" s="182">
        <v>44746</v>
      </c>
      <c r="BA41" s="181" t="s">
        <v>41</v>
      </c>
      <c r="BB41" s="181">
        <v>0.806256288128817</v>
      </c>
      <c r="BC41" s="181">
        <v>2.1494139529848302</v>
      </c>
      <c r="BD41" s="181"/>
      <c r="BE41" s="181"/>
      <c r="BF41" s="181">
        <v>2.1429999999999998</v>
      </c>
      <c r="BG41" s="183">
        <v>0</v>
      </c>
      <c r="BL41" s="196" t="s">
        <v>75</v>
      </c>
      <c r="BM41" s="182">
        <v>41093</v>
      </c>
      <c r="BN41" s="181" t="s">
        <v>138</v>
      </c>
      <c r="BO41" s="182">
        <v>44746</v>
      </c>
      <c r="BP41" s="181" t="s">
        <v>41</v>
      </c>
      <c r="BQ41" s="181">
        <v>0.81827823852456605</v>
      </c>
      <c r="BR41" s="181">
        <v>2.0016896962482198</v>
      </c>
      <c r="BS41" s="181"/>
      <c r="BT41" s="181"/>
      <c r="BU41" s="181">
        <v>1.98</v>
      </c>
      <c r="BV41" s="183">
        <v>0</v>
      </c>
    </row>
    <row r="42" spans="1:74" x14ac:dyDescent="0.2">
      <c r="A42" s="138">
        <v>41093</v>
      </c>
      <c r="B42" s="136" t="s">
        <v>56</v>
      </c>
      <c r="C42" s="139">
        <v>42919</v>
      </c>
      <c r="D42" s="136" t="s">
        <v>34</v>
      </c>
      <c r="E42" s="136">
        <v>0.960454000614824</v>
      </c>
      <c r="F42" s="136">
        <v>0.80477890634983396</v>
      </c>
      <c r="G42" s="136"/>
      <c r="H42" s="136"/>
      <c r="I42" s="137">
        <v>0.79200000000000004</v>
      </c>
      <c r="K42" s="515" t="s">
        <v>75</v>
      </c>
      <c r="L42" s="180">
        <v>41093</v>
      </c>
      <c r="M42" s="181" t="s">
        <v>162</v>
      </c>
      <c r="N42" s="182">
        <v>44746</v>
      </c>
      <c r="O42" s="181" t="s">
        <v>41</v>
      </c>
      <c r="P42" s="181">
        <v>0.84192137807577805</v>
      </c>
      <c r="Q42" s="181">
        <v>1.71739281301226</v>
      </c>
      <c r="R42" s="181"/>
      <c r="S42" s="181"/>
      <c r="T42" s="181">
        <v>1.6919999999999999</v>
      </c>
      <c r="U42" s="181"/>
      <c r="V42" s="181"/>
      <c r="W42" s="181"/>
      <c r="X42" s="181"/>
      <c r="Y42" s="181"/>
      <c r="Z42" s="183"/>
      <c r="AA42" s="182">
        <v>41093</v>
      </c>
      <c r="AB42" s="181" t="s">
        <v>174</v>
      </c>
      <c r="AC42" s="182">
        <v>45110</v>
      </c>
      <c r="AD42" s="181" t="s">
        <v>59</v>
      </c>
      <c r="AE42" s="181">
        <v>0.80614123920273795</v>
      </c>
      <c r="AF42" s="181">
        <v>1.95613418890406</v>
      </c>
      <c r="AG42" s="181"/>
      <c r="AH42" s="181"/>
      <c r="AI42" s="181">
        <v>1.92869</v>
      </c>
      <c r="AJ42" s="183">
        <v>0</v>
      </c>
      <c r="AK42" s="170"/>
      <c r="AL42" s="180">
        <v>41093</v>
      </c>
      <c r="AM42" s="181" t="s">
        <v>138</v>
      </c>
      <c r="AN42" s="182">
        <v>45110</v>
      </c>
      <c r="AO42" s="181" t="s">
        <v>59</v>
      </c>
      <c r="AP42" s="181">
        <v>0.79435589689156905</v>
      </c>
      <c r="AQ42" s="181">
        <v>2.0898195755944902</v>
      </c>
      <c r="AR42" s="181"/>
      <c r="AS42" s="181"/>
      <c r="AT42" s="181">
        <v>2.0692400000000002</v>
      </c>
      <c r="AU42" s="183">
        <v>0</v>
      </c>
      <c r="AX42" s="180">
        <v>41093</v>
      </c>
      <c r="AY42" s="181" t="s">
        <v>179</v>
      </c>
      <c r="AZ42" s="182">
        <v>45110</v>
      </c>
      <c r="BA42" s="181" t="s">
        <v>59</v>
      </c>
      <c r="BB42" s="181">
        <v>0.78163184874226299</v>
      </c>
      <c r="BC42" s="181">
        <v>2.2363982167698899</v>
      </c>
      <c r="BD42" s="181"/>
      <c r="BE42" s="181"/>
      <c r="BF42" s="181">
        <v>2.2248299999999999</v>
      </c>
      <c r="BG42" s="183">
        <v>0</v>
      </c>
      <c r="BL42" s="196" t="s">
        <v>75</v>
      </c>
      <c r="BM42" s="182">
        <v>41093</v>
      </c>
      <c r="BN42" s="181" t="s">
        <v>138</v>
      </c>
      <c r="BO42" s="182">
        <v>45110</v>
      </c>
      <c r="BP42" s="181" t="s">
        <v>59</v>
      </c>
      <c r="BQ42" s="181">
        <v>0.79370936525763702</v>
      </c>
      <c r="BR42" s="181">
        <v>2.0972106954384802</v>
      </c>
      <c r="BS42" s="181"/>
      <c r="BT42" s="181"/>
      <c r="BU42" s="181">
        <v>2.0692400000000002</v>
      </c>
      <c r="BV42" s="183">
        <v>0</v>
      </c>
    </row>
    <row r="43" spans="1:74" x14ac:dyDescent="0.2">
      <c r="A43" s="138">
        <v>41093</v>
      </c>
      <c r="B43" s="136" t="s">
        <v>56</v>
      </c>
      <c r="C43" s="139">
        <v>43284</v>
      </c>
      <c r="D43" s="136" t="s">
        <v>58</v>
      </c>
      <c r="E43" s="136">
        <v>0.9409548246792</v>
      </c>
      <c r="F43" s="136">
        <v>1.0120252455615699</v>
      </c>
      <c r="G43" s="136"/>
      <c r="H43" s="136"/>
      <c r="I43" s="137">
        <v>0.99299999999999999</v>
      </c>
      <c r="K43" s="515" t="s">
        <v>75</v>
      </c>
      <c r="L43" s="180">
        <v>41093</v>
      </c>
      <c r="M43" s="181" t="s">
        <v>162</v>
      </c>
      <c r="N43" s="182">
        <v>45110</v>
      </c>
      <c r="O43" s="181" t="s">
        <v>59</v>
      </c>
      <c r="P43" s="181">
        <v>0.81759315474317695</v>
      </c>
      <c r="Q43" s="181">
        <v>1.82809021786749</v>
      </c>
      <c r="R43" s="181"/>
      <c r="S43" s="181"/>
      <c r="T43" s="181">
        <v>1.796</v>
      </c>
      <c r="U43" s="181"/>
      <c r="V43" s="181"/>
      <c r="W43" s="181"/>
      <c r="X43" s="181"/>
      <c r="Y43" s="181"/>
      <c r="Z43" s="183"/>
      <c r="AA43" s="182">
        <v>41093</v>
      </c>
      <c r="AB43" s="181" t="s">
        <v>174</v>
      </c>
      <c r="AC43" s="182">
        <v>45476</v>
      </c>
      <c r="AD43" s="181" t="s">
        <v>60</v>
      </c>
      <c r="AE43" s="181">
        <v>0.78197900260361897</v>
      </c>
      <c r="AF43" s="181">
        <v>2.0461248515171699</v>
      </c>
      <c r="AG43" s="181"/>
      <c r="AH43" s="181"/>
      <c r="AI43" s="181">
        <v>2.0129999999999999</v>
      </c>
      <c r="AJ43" s="183">
        <v>0</v>
      </c>
      <c r="AK43" s="170"/>
      <c r="AL43" s="180">
        <v>41093</v>
      </c>
      <c r="AM43" s="181" t="s">
        <v>138</v>
      </c>
      <c r="AN43" s="182">
        <v>45476</v>
      </c>
      <c r="AO43" s="181" t="s">
        <v>60</v>
      </c>
      <c r="AP43" s="181">
        <v>0.77027499078048201</v>
      </c>
      <c r="AQ43" s="181">
        <v>2.1715935584101298</v>
      </c>
      <c r="AR43" s="181"/>
      <c r="AS43" s="181"/>
      <c r="AT43" s="181">
        <v>2.1459999999999999</v>
      </c>
      <c r="AU43" s="183">
        <v>0</v>
      </c>
      <c r="AX43" s="180">
        <v>41093</v>
      </c>
      <c r="AY43" s="181" t="s">
        <v>179</v>
      </c>
      <c r="AZ43" s="182">
        <v>45476</v>
      </c>
      <c r="BA43" s="181" t="s">
        <v>60</v>
      </c>
      <c r="BB43" s="181">
        <v>0.75747173045289595</v>
      </c>
      <c r="BC43" s="181">
        <v>2.3110487250429501</v>
      </c>
      <c r="BD43" s="181"/>
      <c r="BE43" s="181"/>
      <c r="BF43" s="181">
        <v>2.2949999999999999</v>
      </c>
      <c r="BG43" s="183">
        <v>0</v>
      </c>
      <c r="BL43" s="196" t="s">
        <v>75</v>
      </c>
      <c r="BM43" s="182">
        <v>41093</v>
      </c>
      <c r="BN43" s="181" t="s">
        <v>138</v>
      </c>
      <c r="BO43" s="182">
        <v>45476</v>
      </c>
      <c r="BP43" s="181" t="s">
        <v>60</v>
      </c>
      <c r="BQ43" s="181">
        <v>0.76954214455776704</v>
      </c>
      <c r="BR43" s="181">
        <v>2.1795130803083498</v>
      </c>
      <c r="BS43" s="181"/>
      <c r="BT43" s="181"/>
      <c r="BU43" s="181">
        <v>2.1459999999999999</v>
      </c>
      <c r="BV43" s="183">
        <v>0</v>
      </c>
    </row>
    <row r="44" spans="1:74" x14ac:dyDescent="0.2">
      <c r="A44" s="138">
        <v>41093</v>
      </c>
      <c r="B44" s="136" t="s">
        <v>56</v>
      </c>
      <c r="C44" s="139">
        <v>43649</v>
      </c>
      <c r="D44" s="136" t="s">
        <v>35</v>
      </c>
      <c r="E44" s="136">
        <v>0.919529662079002</v>
      </c>
      <c r="F44" s="136">
        <v>1.1961303295147101</v>
      </c>
      <c r="G44" s="136"/>
      <c r="H44" s="136"/>
      <c r="I44" s="137">
        <v>1.17</v>
      </c>
      <c r="K44" s="515" t="s">
        <v>75</v>
      </c>
      <c r="L44" s="180">
        <v>41093</v>
      </c>
      <c r="M44" s="181" t="s">
        <v>162</v>
      </c>
      <c r="N44" s="182">
        <v>45476</v>
      </c>
      <c r="O44" s="181" t="s">
        <v>60</v>
      </c>
      <c r="P44" s="181">
        <v>0.79372866620199001</v>
      </c>
      <c r="Q44" s="181">
        <v>1.92204163032209</v>
      </c>
      <c r="R44" s="181"/>
      <c r="S44" s="181"/>
      <c r="T44" s="181">
        <v>1.8839999999999999</v>
      </c>
      <c r="U44" s="181"/>
      <c r="V44" s="181"/>
      <c r="W44" s="181"/>
      <c r="X44" s="181"/>
      <c r="Y44" s="181"/>
      <c r="Z44" s="183"/>
      <c r="AA44" s="182">
        <v>41093</v>
      </c>
      <c r="AB44" s="181" t="s">
        <v>174</v>
      </c>
      <c r="AC44" s="182">
        <v>45841</v>
      </c>
      <c r="AD44" s="181" t="s">
        <v>61</v>
      </c>
      <c r="AE44" s="181">
        <v>0.75889445634649599</v>
      </c>
      <c r="AF44" s="181">
        <v>2.1191243080856998</v>
      </c>
      <c r="AG44" s="181"/>
      <c r="AH44" s="181"/>
      <c r="AI44" s="181">
        <v>2.0807899999999999</v>
      </c>
      <c r="AJ44" s="183">
        <v>0</v>
      </c>
      <c r="AK44" s="170"/>
      <c r="AL44" s="180">
        <v>41093</v>
      </c>
      <c r="AM44" s="181" t="s">
        <v>138</v>
      </c>
      <c r="AN44" s="182">
        <v>45841</v>
      </c>
      <c r="AO44" s="181" t="s">
        <v>61</v>
      </c>
      <c r="AP44" s="181">
        <v>0.74734457823707601</v>
      </c>
      <c r="AQ44" s="181">
        <v>2.2369224507752499</v>
      </c>
      <c r="AR44" s="181"/>
      <c r="AS44" s="181"/>
      <c r="AT44" s="181">
        <v>2.2067800000000002</v>
      </c>
      <c r="AU44" s="183">
        <v>0</v>
      </c>
      <c r="AX44" s="180">
        <v>41093</v>
      </c>
      <c r="AY44" s="181" t="s">
        <v>179</v>
      </c>
      <c r="AZ44" s="182">
        <v>45841</v>
      </c>
      <c r="BA44" s="181" t="s">
        <v>61</v>
      </c>
      <c r="BB44" s="181">
        <v>0.73455736565044205</v>
      </c>
      <c r="BC44" s="181">
        <v>2.3694827955812001</v>
      </c>
      <c r="BD44" s="181"/>
      <c r="BE44" s="181"/>
      <c r="BF44" s="181">
        <v>2.3494299999999999</v>
      </c>
      <c r="BG44" s="183">
        <v>0</v>
      </c>
      <c r="BL44" s="196" t="s">
        <v>75</v>
      </c>
      <c r="BM44" s="182">
        <v>41093</v>
      </c>
      <c r="BN44" s="181" t="s">
        <v>138</v>
      </c>
      <c r="BO44" s="182">
        <v>45841</v>
      </c>
      <c r="BP44" s="181" t="s">
        <v>61</v>
      </c>
      <c r="BQ44" s="181">
        <v>0.74654024949466102</v>
      </c>
      <c r="BR44" s="181">
        <v>2.2451935444975302</v>
      </c>
      <c r="BS44" s="181"/>
      <c r="BT44" s="181"/>
      <c r="BU44" s="181">
        <v>2.2067800000000002</v>
      </c>
      <c r="BV44" s="183">
        <v>0</v>
      </c>
    </row>
    <row r="45" spans="1:74" x14ac:dyDescent="0.2">
      <c r="A45" s="138">
        <v>41093</v>
      </c>
      <c r="B45" s="136" t="s">
        <v>56</v>
      </c>
      <c r="C45" s="139">
        <v>44015</v>
      </c>
      <c r="D45" s="136" t="s">
        <v>37</v>
      </c>
      <c r="E45" s="136">
        <v>0.89702450057598604</v>
      </c>
      <c r="F45" s="136">
        <v>1.3556157804697</v>
      </c>
      <c r="G45" s="136"/>
      <c r="H45" s="136"/>
      <c r="I45" s="137">
        <v>1.3220000000000001</v>
      </c>
      <c r="K45" s="515" t="s">
        <v>75</v>
      </c>
      <c r="L45" s="180">
        <v>41093</v>
      </c>
      <c r="M45" s="181" t="s">
        <v>162</v>
      </c>
      <c r="N45" s="182">
        <v>45841</v>
      </c>
      <c r="O45" s="181" t="s">
        <v>61</v>
      </c>
      <c r="P45" s="181">
        <v>0.77089434278168401</v>
      </c>
      <c r="Q45" s="181">
        <v>1.99862043794547</v>
      </c>
      <c r="R45" s="181"/>
      <c r="S45" s="181"/>
      <c r="T45" s="181">
        <v>1.95512</v>
      </c>
      <c r="U45" s="181"/>
      <c r="V45" s="181"/>
      <c r="W45" s="181"/>
      <c r="X45" s="181"/>
      <c r="Y45" s="181"/>
      <c r="Z45" s="183"/>
      <c r="AA45" s="182">
        <v>41093</v>
      </c>
      <c r="AB45" s="181" t="s">
        <v>174</v>
      </c>
      <c r="AC45" s="182">
        <v>46206</v>
      </c>
      <c r="AD45" s="181" t="s">
        <v>62</v>
      </c>
      <c r="AE45" s="181">
        <v>0.73718807948086995</v>
      </c>
      <c r="AF45" s="181">
        <v>2.1749650480431599</v>
      </c>
      <c r="AG45" s="181"/>
      <c r="AH45" s="181"/>
      <c r="AI45" s="181">
        <v>2.1326499999999999</v>
      </c>
      <c r="AJ45" s="183">
        <v>0</v>
      </c>
      <c r="AK45" s="170"/>
      <c r="AL45" s="180">
        <v>41093</v>
      </c>
      <c r="AM45" s="181" t="s">
        <v>138</v>
      </c>
      <c r="AN45" s="182">
        <v>46206</v>
      </c>
      <c r="AO45" s="181" t="s">
        <v>62</v>
      </c>
      <c r="AP45" s="181">
        <v>0.72583286422030702</v>
      </c>
      <c r="AQ45" s="181">
        <v>2.2856939497787301</v>
      </c>
      <c r="AR45" s="181"/>
      <c r="AS45" s="181"/>
      <c r="AT45" s="181">
        <v>2.2522700000000002</v>
      </c>
      <c r="AU45" s="183">
        <v>0</v>
      </c>
      <c r="AX45" s="180">
        <v>41093</v>
      </c>
      <c r="AY45" s="181" t="s">
        <v>179</v>
      </c>
      <c r="AZ45" s="182">
        <v>46206</v>
      </c>
      <c r="BA45" s="181" t="s">
        <v>62</v>
      </c>
      <c r="BB45" s="181">
        <v>0.71313753515894496</v>
      </c>
      <c r="BC45" s="181">
        <v>2.4115606403724601</v>
      </c>
      <c r="BD45" s="181"/>
      <c r="BE45" s="181"/>
      <c r="BF45" s="181">
        <v>2.38889</v>
      </c>
      <c r="BG45" s="183">
        <v>0</v>
      </c>
      <c r="BL45" s="196" t="s">
        <v>75</v>
      </c>
      <c r="BM45" s="182">
        <v>41093</v>
      </c>
      <c r="BN45" s="181" t="s">
        <v>138</v>
      </c>
      <c r="BO45" s="182">
        <v>46206</v>
      </c>
      <c r="BP45" s="181" t="s">
        <v>62</v>
      </c>
      <c r="BQ45" s="181">
        <v>0.72498664837475302</v>
      </c>
      <c r="BR45" s="181">
        <v>2.2940149447162401</v>
      </c>
      <c r="BS45" s="181"/>
      <c r="BT45" s="181"/>
      <c r="BU45" s="181">
        <v>2.2522700000000002</v>
      </c>
      <c r="BV45" s="183">
        <v>0</v>
      </c>
    </row>
    <row r="46" spans="1:74" x14ac:dyDescent="0.2">
      <c r="A46" s="138">
        <v>41093</v>
      </c>
      <c r="B46" s="136" t="s">
        <v>56</v>
      </c>
      <c r="C46" s="139">
        <v>44382</v>
      </c>
      <c r="D46" s="136" t="s">
        <v>39</v>
      </c>
      <c r="E46" s="136">
        <v>0.87379467386533904</v>
      </c>
      <c r="F46" s="136">
        <v>1.49535676029855</v>
      </c>
      <c r="G46" s="136"/>
      <c r="H46" s="136"/>
      <c r="I46" s="137">
        <v>1.454</v>
      </c>
      <c r="K46" s="515" t="s">
        <v>75</v>
      </c>
      <c r="L46" s="180">
        <v>41093</v>
      </c>
      <c r="M46" s="181" t="s">
        <v>162</v>
      </c>
      <c r="N46" s="182">
        <v>46206</v>
      </c>
      <c r="O46" s="181" t="s">
        <v>62</v>
      </c>
      <c r="P46" s="181">
        <v>0.74937393583191703</v>
      </c>
      <c r="Q46" s="181">
        <v>2.05801774957146</v>
      </c>
      <c r="R46" s="181"/>
      <c r="S46" s="181"/>
      <c r="T46" s="181">
        <v>2.0103900000000001</v>
      </c>
      <c r="U46" s="181"/>
      <c r="V46" s="181"/>
      <c r="W46" s="181"/>
      <c r="X46" s="181"/>
      <c r="Y46" s="181"/>
      <c r="Z46" s="183"/>
      <c r="AA46" s="182">
        <v>41093</v>
      </c>
      <c r="AB46" s="181" t="s">
        <v>174</v>
      </c>
      <c r="AC46" s="182">
        <v>46573</v>
      </c>
      <c r="AD46" s="181" t="s">
        <v>43</v>
      </c>
      <c r="AE46" s="181">
        <v>0.71709900983297803</v>
      </c>
      <c r="AF46" s="181">
        <v>2.2133040845029899</v>
      </c>
      <c r="AG46" s="181"/>
      <c r="AH46" s="181"/>
      <c r="AI46" s="181">
        <v>2.169</v>
      </c>
      <c r="AJ46" s="183">
        <v>0</v>
      </c>
      <c r="AK46" s="170"/>
      <c r="AL46" s="180">
        <v>41093</v>
      </c>
      <c r="AM46" s="181" t="s">
        <v>138</v>
      </c>
      <c r="AN46" s="182">
        <v>46573</v>
      </c>
      <c r="AO46" s="181" t="s">
        <v>43</v>
      </c>
      <c r="AP46" s="181">
        <v>0.705924980266598</v>
      </c>
      <c r="AQ46" s="181">
        <v>2.3178319145494601</v>
      </c>
      <c r="AR46" s="181"/>
      <c r="AS46" s="181"/>
      <c r="AT46" s="181">
        <v>2.2829999999999999</v>
      </c>
      <c r="AU46" s="183">
        <v>0</v>
      </c>
      <c r="AX46" s="180">
        <v>41093</v>
      </c>
      <c r="AY46" s="181" t="s">
        <v>179</v>
      </c>
      <c r="AZ46" s="182">
        <v>46573</v>
      </c>
      <c r="BA46" s="181" t="s">
        <v>43</v>
      </c>
      <c r="BB46" s="181">
        <v>0.69334293991361895</v>
      </c>
      <c r="BC46" s="181">
        <v>2.43753003069427</v>
      </c>
      <c r="BD46" s="181"/>
      <c r="BE46" s="181"/>
      <c r="BF46" s="181">
        <v>2.4140000000000001</v>
      </c>
      <c r="BG46" s="183">
        <v>0</v>
      </c>
      <c r="BL46" s="196" t="s">
        <v>75</v>
      </c>
      <c r="BM46" s="182">
        <v>41093</v>
      </c>
      <c r="BN46" s="181" t="s">
        <v>138</v>
      </c>
      <c r="BO46" s="182">
        <v>46573</v>
      </c>
      <c r="BP46" s="181" t="s">
        <v>43</v>
      </c>
      <c r="BQ46" s="181">
        <v>0.705048555064274</v>
      </c>
      <c r="BR46" s="181">
        <v>2.3261003141885999</v>
      </c>
      <c r="BS46" s="181"/>
      <c r="BT46" s="181"/>
      <c r="BU46" s="181">
        <v>2.2829999999999999</v>
      </c>
      <c r="BV46" s="183">
        <v>0</v>
      </c>
    </row>
    <row r="47" spans="1:74" x14ac:dyDescent="0.2">
      <c r="A47" s="138">
        <v>41093</v>
      </c>
      <c r="B47" s="136" t="s">
        <v>56</v>
      </c>
      <c r="C47" s="139">
        <v>44746</v>
      </c>
      <c r="D47" s="136" t="s">
        <v>41</v>
      </c>
      <c r="E47" s="136">
        <v>0.84985688922297598</v>
      </c>
      <c r="F47" s="136">
        <v>1.62375903450651</v>
      </c>
      <c r="G47" s="136"/>
      <c r="H47" s="136"/>
      <c r="I47" s="137">
        <v>1.5740000000000001</v>
      </c>
      <c r="K47" s="515" t="s">
        <v>75</v>
      </c>
      <c r="L47" s="180">
        <v>41093</v>
      </c>
      <c r="M47" s="181" t="s">
        <v>162</v>
      </c>
      <c r="N47" s="182">
        <v>46573</v>
      </c>
      <c r="O47" s="181" t="s">
        <v>43</v>
      </c>
      <c r="P47" s="181">
        <v>0.72941530922179099</v>
      </c>
      <c r="Q47" s="181">
        <v>2.0999614222214098</v>
      </c>
      <c r="R47" s="181"/>
      <c r="S47" s="181"/>
      <c r="T47" s="181">
        <v>2.0499999999999998</v>
      </c>
      <c r="U47" s="181"/>
      <c r="V47" s="181"/>
      <c r="W47" s="181"/>
      <c r="X47" s="181"/>
      <c r="Y47" s="181"/>
      <c r="Z47" s="183"/>
      <c r="AA47" s="182">
        <v>41093</v>
      </c>
      <c r="AB47" s="181" t="s">
        <v>174</v>
      </c>
      <c r="AC47" s="182">
        <v>46937</v>
      </c>
      <c r="AD47" s="181" t="s">
        <v>63</v>
      </c>
      <c r="AE47" s="181">
        <v>0.69903797532938505</v>
      </c>
      <c r="AF47" s="181">
        <v>2.2347525085808999</v>
      </c>
      <c r="AG47" s="181"/>
      <c r="AH47" s="181"/>
      <c r="AI47" s="181">
        <v>2.1908500000000002</v>
      </c>
      <c r="AJ47" s="183">
        <v>0</v>
      </c>
      <c r="AK47" s="170"/>
      <c r="AL47" s="180">
        <v>41093</v>
      </c>
      <c r="AM47" s="181" t="s">
        <v>138</v>
      </c>
      <c r="AN47" s="182">
        <v>46937</v>
      </c>
      <c r="AO47" s="181" t="s">
        <v>63</v>
      </c>
      <c r="AP47" s="181">
        <v>0.68800622917836096</v>
      </c>
      <c r="AQ47" s="181">
        <v>2.3340363589908502</v>
      </c>
      <c r="AR47" s="181"/>
      <c r="AS47" s="181"/>
      <c r="AT47" s="181">
        <v>2.3001100000000001</v>
      </c>
      <c r="AU47" s="183">
        <v>0</v>
      </c>
      <c r="AX47" s="180">
        <v>41093</v>
      </c>
      <c r="AY47" s="181" t="s">
        <v>179</v>
      </c>
      <c r="AZ47" s="182">
        <v>46937</v>
      </c>
      <c r="BA47" s="181" t="s">
        <v>63</v>
      </c>
      <c r="BB47" s="181">
        <v>0.675535783121061</v>
      </c>
      <c r="BC47" s="181">
        <v>2.4482034853004602</v>
      </c>
      <c r="BD47" s="181"/>
      <c r="BE47" s="181"/>
      <c r="BF47" s="181">
        <v>2.42605</v>
      </c>
      <c r="BG47" s="183">
        <v>0</v>
      </c>
      <c r="BL47" s="196" t="s">
        <v>75</v>
      </c>
      <c r="BM47" s="182">
        <v>41093</v>
      </c>
      <c r="BN47" s="181" t="s">
        <v>138</v>
      </c>
      <c r="BO47" s="182">
        <v>46937</v>
      </c>
      <c r="BP47" s="181" t="s">
        <v>63</v>
      </c>
      <c r="BQ47" s="181">
        <v>0.68712122423149402</v>
      </c>
      <c r="BR47" s="181">
        <v>2.34207010878632</v>
      </c>
      <c r="BS47" s="181"/>
      <c r="BT47" s="181"/>
      <c r="BU47" s="181">
        <v>2.3001100000000001</v>
      </c>
      <c r="BV47" s="183">
        <v>0</v>
      </c>
    </row>
    <row r="48" spans="1:74" x14ac:dyDescent="0.2">
      <c r="A48" s="138">
        <v>41093</v>
      </c>
      <c r="B48" s="136" t="s">
        <v>56</v>
      </c>
      <c r="C48" s="139">
        <v>45110</v>
      </c>
      <c r="D48" s="136" t="s">
        <v>59</v>
      </c>
      <c r="E48" s="136">
        <v>0.82562016015106698</v>
      </c>
      <c r="F48" s="136">
        <v>1.7394048745175299</v>
      </c>
      <c r="G48" s="136"/>
      <c r="H48" s="136"/>
      <c r="I48" s="137">
        <v>1.681</v>
      </c>
      <c r="K48" s="515" t="s">
        <v>75</v>
      </c>
      <c r="L48" s="180">
        <v>41093</v>
      </c>
      <c r="M48" s="181" t="s">
        <v>162</v>
      </c>
      <c r="N48" s="182">
        <v>46937</v>
      </c>
      <c r="O48" s="181" t="s">
        <v>63</v>
      </c>
      <c r="P48" s="181">
        <v>0.71148167696617703</v>
      </c>
      <c r="Q48" s="181">
        <v>2.1246246456964299</v>
      </c>
      <c r="R48" s="181"/>
      <c r="S48" s="181"/>
      <c r="T48" s="181">
        <v>2.0747300000000002</v>
      </c>
      <c r="U48" s="181"/>
      <c r="V48" s="181"/>
      <c r="W48" s="181"/>
      <c r="X48" s="181"/>
      <c r="Y48" s="181"/>
      <c r="Z48" s="183"/>
      <c r="AA48" s="182">
        <v>41093</v>
      </c>
      <c r="AB48" s="181" t="s">
        <v>174</v>
      </c>
      <c r="AC48" s="182">
        <v>47302</v>
      </c>
      <c r="AD48" s="181" t="s">
        <v>64</v>
      </c>
      <c r="AE48" s="181">
        <v>0.68248103283681805</v>
      </c>
      <c r="AF48" s="181">
        <v>2.2442861452427798</v>
      </c>
      <c r="AG48" s="181"/>
      <c r="AH48" s="181"/>
      <c r="AI48" s="181">
        <v>2.2020300000000002</v>
      </c>
      <c r="AJ48" s="183">
        <v>0</v>
      </c>
      <c r="AK48" s="170"/>
      <c r="AL48" s="180">
        <v>41093</v>
      </c>
      <c r="AM48" s="181" t="s">
        <v>138</v>
      </c>
      <c r="AN48" s="182">
        <v>47302</v>
      </c>
      <c r="AO48" s="181" t="s">
        <v>64</v>
      </c>
      <c r="AP48" s="181">
        <v>0.67156232355086198</v>
      </c>
      <c r="AQ48" s="181">
        <v>2.3390340581792302</v>
      </c>
      <c r="AR48" s="181"/>
      <c r="AS48" s="181"/>
      <c r="AT48" s="181">
        <v>2.3071600000000001</v>
      </c>
      <c r="AU48" s="183">
        <v>0</v>
      </c>
      <c r="AX48" s="180">
        <v>41093</v>
      </c>
      <c r="AY48" s="181" t="s">
        <v>179</v>
      </c>
      <c r="AZ48" s="182">
        <v>47302</v>
      </c>
      <c r="BA48" s="181" t="s">
        <v>64</v>
      </c>
      <c r="BB48" s="181">
        <v>0.65920911614188005</v>
      </c>
      <c r="BC48" s="181">
        <v>2.4481052962349299</v>
      </c>
      <c r="BD48" s="181"/>
      <c r="BE48" s="181"/>
      <c r="BF48" s="181">
        <v>2.4284699999999999</v>
      </c>
      <c r="BG48" s="183">
        <v>0</v>
      </c>
      <c r="BL48" s="196" t="s">
        <v>75</v>
      </c>
      <c r="BM48" s="182">
        <v>41093</v>
      </c>
      <c r="BN48" s="181" t="s">
        <v>138</v>
      </c>
      <c r="BO48" s="182">
        <v>47302</v>
      </c>
      <c r="BP48" s="181" t="s">
        <v>64</v>
      </c>
      <c r="BQ48" s="181">
        <v>0.670688347148648</v>
      </c>
      <c r="BR48" s="181">
        <v>2.3466845198714301</v>
      </c>
      <c r="BS48" s="181"/>
      <c r="BT48" s="181"/>
      <c r="BU48" s="181">
        <v>2.3071600000000001</v>
      </c>
      <c r="BV48" s="183">
        <v>0</v>
      </c>
    </row>
    <row r="49" spans="1:74" x14ac:dyDescent="0.2">
      <c r="A49" s="138">
        <v>41093</v>
      </c>
      <c r="B49" s="136" t="s">
        <v>56</v>
      </c>
      <c r="C49" s="139">
        <v>45476</v>
      </c>
      <c r="D49" s="136" t="s">
        <v>60</v>
      </c>
      <c r="E49" s="136">
        <v>0.80195863635598696</v>
      </c>
      <c r="F49" s="136">
        <v>1.83621747304556</v>
      </c>
      <c r="G49" s="136"/>
      <c r="H49" s="136"/>
      <c r="I49" s="137">
        <v>1.77</v>
      </c>
      <c r="K49" s="515" t="s">
        <v>75</v>
      </c>
      <c r="L49" s="180">
        <v>41093</v>
      </c>
      <c r="M49" s="181" t="s">
        <v>162</v>
      </c>
      <c r="N49" s="182">
        <v>47302</v>
      </c>
      <c r="O49" s="181" t="s">
        <v>64</v>
      </c>
      <c r="P49" s="181">
        <v>0.69506249055930402</v>
      </c>
      <c r="Q49" s="181">
        <v>2.1369714451913802</v>
      </c>
      <c r="R49" s="181"/>
      <c r="S49" s="181"/>
      <c r="T49" s="181">
        <v>2.0884499999999999</v>
      </c>
      <c r="U49" s="181"/>
      <c r="V49" s="181"/>
      <c r="W49" s="181"/>
      <c r="X49" s="181"/>
      <c r="Y49" s="181"/>
      <c r="Z49" s="183"/>
      <c r="AA49" s="182">
        <v>41093</v>
      </c>
      <c r="AB49" s="181" t="s">
        <v>174</v>
      </c>
      <c r="AC49" s="182">
        <v>47667</v>
      </c>
      <c r="AD49" s="181" t="s">
        <v>65</v>
      </c>
      <c r="AE49" s="181">
        <v>0.66709070444918195</v>
      </c>
      <c r="AF49" s="181">
        <v>2.2463161686825202</v>
      </c>
      <c r="AG49" s="181"/>
      <c r="AH49" s="181"/>
      <c r="AI49" s="181">
        <v>2.2066699999999999</v>
      </c>
      <c r="AJ49" s="183">
        <v>0</v>
      </c>
      <c r="AK49" s="170"/>
      <c r="AL49" s="180">
        <v>41093</v>
      </c>
      <c r="AM49" s="181" t="s">
        <v>138</v>
      </c>
      <c r="AN49" s="182">
        <v>47667</v>
      </c>
      <c r="AO49" s="181" t="s">
        <v>65</v>
      </c>
      <c r="AP49" s="181">
        <v>0.65627100921605297</v>
      </c>
      <c r="AQ49" s="181">
        <v>2.3370512285498601</v>
      </c>
      <c r="AR49" s="181"/>
      <c r="AS49" s="181"/>
      <c r="AT49" s="181">
        <v>2.3081399999999999</v>
      </c>
      <c r="AU49" s="183">
        <v>0</v>
      </c>
      <c r="AX49" s="180">
        <v>41093</v>
      </c>
      <c r="AY49" s="181" t="s">
        <v>179</v>
      </c>
      <c r="AZ49" s="182">
        <v>47667</v>
      </c>
      <c r="BA49" s="181" t="s">
        <v>65</v>
      </c>
      <c r="BB49" s="181">
        <v>0.64403048948025299</v>
      </c>
      <c r="BC49" s="181">
        <v>2.4415226768172298</v>
      </c>
      <c r="BD49" s="181"/>
      <c r="BE49" s="181"/>
      <c r="BF49" s="181">
        <v>2.4252699999999998</v>
      </c>
      <c r="BG49" s="183">
        <v>0</v>
      </c>
      <c r="BL49" s="196" t="s">
        <v>75</v>
      </c>
      <c r="BM49" s="182">
        <v>41093</v>
      </c>
      <c r="BN49" s="181" t="s">
        <v>138</v>
      </c>
      <c r="BO49" s="182">
        <v>47667</v>
      </c>
      <c r="BP49" s="181" t="s">
        <v>65</v>
      </c>
      <c r="BQ49" s="181">
        <v>0.65542044188262805</v>
      </c>
      <c r="BR49" s="181">
        <v>2.3442474755784199</v>
      </c>
      <c r="BS49" s="181"/>
      <c r="BT49" s="181"/>
      <c r="BU49" s="181">
        <v>2.3081399999999999</v>
      </c>
      <c r="BV49" s="183">
        <v>0</v>
      </c>
    </row>
    <row r="50" spans="1:74" x14ac:dyDescent="0.2">
      <c r="A50" s="138">
        <v>41093</v>
      </c>
      <c r="B50" s="136" t="s">
        <v>56</v>
      </c>
      <c r="C50" s="139">
        <v>45841</v>
      </c>
      <c r="D50" s="136" t="s">
        <v>61</v>
      </c>
      <c r="E50" s="136">
        <v>0.77934941161511995</v>
      </c>
      <c r="F50" s="136">
        <v>1.9148351258601399</v>
      </c>
      <c r="G50" s="136"/>
      <c r="H50" s="136"/>
      <c r="I50" s="137">
        <v>1.8420000000000001</v>
      </c>
      <c r="K50" s="515" t="s">
        <v>75</v>
      </c>
      <c r="L50" s="180">
        <v>41093</v>
      </c>
      <c r="M50" s="181" t="s">
        <v>162</v>
      </c>
      <c r="N50" s="182">
        <v>47667</v>
      </c>
      <c r="O50" s="181" t="s">
        <v>65</v>
      </c>
      <c r="P50" s="181">
        <v>0.67982156440466601</v>
      </c>
      <c r="Q50" s="181">
        <v>2.1414198235746298</v>
      </c>
      <c r="R50" s="181"/>
      <c r="S50" s="181"/>
      <c r="T50" s="181">
        <v>2.0952799999999998</v>
      </c>
      <c r="U50" s="181"/>
      <c r="V50" s="181"/>
      <c r="W50" s="181"/>
      <c r="X50" s="181"/>
      <c r="Y50" s="181"/>
      <c r="Z50" s="183"/>
      <c r="AA50" s="182">
        <v>41093</v>
      </c>
      <c r="AB50" s="181" t="s">
        <v>174</v>
      </c>
      <c r="AC50" s="182">
        <v>48032</v>
      </c>
      <c r="AD50" s="181" t="s">
        <v>66</v>
      </c>
      <c r="AE50" s="181">
        <v>0.65251034342494596</v>
      </c>
      <c r="AF50" s="181">
        <v>2.2444019168992702</v>
      </c>
      <c r="AG50" s="181"/>
      <c r="AH50" s="181"/>
      <c r="AI50" s="181">
        <v>2.2077900000000001</v>
      </c>
      <c r="AJ50" s="183">
        <v>0</v>
      </c>
      <c r="AK50" s="170"/>
      <c r="AL50" s="180">
        <v>41093</v>
      </c>
      <c r="AM50" s="181" t="s">
        <v>138</v>
      </c>
      <c r="AN50" s="182">
        <v>48032</v>
      </c>
      <c r="AO50" s="181" t="s">
        <v>66</v>
      </c>
      <c r="AP50" s="181">
        <v>0.64179047162277403</v>
      </c>
      <c r="AQ50" s="181">
        <v>2.3314862424600502</v>
      </c>
      <c r="AR50" s="181"/>
      <c r="AS50" s="181"/>
      <c r="AT50" s="181">
        <v>2.30593</v>
      </c>
      <c r="AU50" s="183">
        <v>0</v>
      </c>
      <c r="AX50" s="180">
        <v>41093</v>
      </c>
      <c r="AY50" s="181" t="s">
        <v>179</v>
      </c>
      <c r="AZ50" s="182">
        <v>48032</v>
      </c>
      <c r="BA50" s="181" t="s">
        <v>66</v>
      </c>
      <c r="BB50" s="181">
        <v>0.62965672561366604</v>
      </c>
      <c r="BC50" s="181">
        <v>2.4318288657310401</v>
      </c>
      <c r="BD50" s="181"/>
      <c r="BE50" s="181"/>
      <c r="BF50" s="181">
        <v>2.4192999999999998</v>
      </c>
      <c r="BG50" s="183">
        <v>0</v>
      </c>
      <c r="BL50" s="196" t="s">
        <v>75</v>
      </c>
      <c r="BM50" s="182">
        <v>41093</v>
      </c>
      <c r="BN50" s="181" t="s">
        <v>138</v>
      </c>
      <c r="BO50" s="182">
        <v>48032</v>
      </c>
      <c r="BP50" s="181" t="s">
        <v>66</v>
      </c>
      <c r="BQ50" s="181">
        <v>0.64097005815449104</v>
      </c>
      <c r="BR50" s="181">
        <v>2.3382107881242402</v>
      </c>
      <c r="BS50" s="181"/>
      <c r="BT50" s="181"/>
      <c r="BU50" s="181">
        <v>2.30593</v>
      </c>
      <c r="BV50" s="183">
        <v>0</v>
      </c>
    </row>
    <row r="51" spans="1:74" x14ac:dyDescent="0.2">
      <c r="A51" s="138">
        <v>41093</v>
      </c>
      <c r="B51" s="136" t="s">
        <v>56</v>
      </c>
      <c r="C51" s="139">
        <v>46206</v>
      </c>
      <c r="D51" s="136" t="s">
        <v>62</v>
      </c>
      <c r="E51" s="136">
        <v>0.75780471924150705</v>
      </c>
      <c r="F51" s="136">
        <v>1.97821549334536</v>
      </c>
      <c r="G51" s="136"/>
      <c r="H51" s="136"/>
      <c r="I51" s="137">
        <v>1.9</v>
      </c>
      <c r="K51" s="515" t="s">
        <v>75</v>
      </c>
      <c r="L51" s="180">
        <v>41093</v>
      </c>
      <c r="M51" s="181" t="s">
        <v>162</v>
      </c>
      <c r="N51" s="182">
        <v>48032</v>
      </c>
      <c r="O51" s="181" t="s">
        <v>66</v>
      </c>
      <c r="P51" s="181">
        <v>0.665402655113425</v>
      </c>
      <c r="Q51" s="181">
        <v>2.1415449759649898</v>
      </c>
      <c r="R51" s="181"/>
      <c r="S51" s="181"/>
      <c r="T51" s="181">
        <v>2.0982599999999998</v>
      </c>
      <c r="U51" s="181"/>
      <c r="V51" s="181"/>
      <c r="W51" s="181"/>
      <c r="X51" s="181"/>
      <c r="Y51" s="181"/>
      <c r="Z51" s="183"/>
      <c r="AA51" s="182">
        <v>41093</v>
      </c>
      <c r="AB51" s="181" t="s">
        <v>174</v>
      </c>
      <c r="AC51" s="182">
        <v>48400</v>
      </c>
      <c r="AD51" s="181" t="s">
        <v>45</v>
      </c>
      <c r="AE51" s="181">
        <v>0.63829582089104897</v>
      </c>
      <c r="AF51" s="181">
        <v>2.2413897333675998</v>
      </c>
      <c r="AG51" s="181"/>
      <c r="AH51" s="181"/>
      <c r="AI51" s="181">
        <v>2.2080000000000002</v>
      </c>
      <c r="AJ51" s="183">
        <v>0</v>
      </c>
      <c r="AK51" s="170"/>
      <c r="AL51" s="180">
        <v>41093</v>
      </c>
      <c r="AM51" s="181" t="s">
        <v>138</v>
      </c>
      <c r="AN51" s="182">
        <v>48400</v>
      </c>
      <c r="AO51" s="181" t="s">
        <v>45</v>
      </c>
      <c r="AP51" s="181">
        <v>0.627694977411276</v>
      </c>
      <c r="AQ51" s="181">
        <v>2.3250012497883099</v>
      </c>
      <c r="AR51" s="181"/>
      <c r="AS51" s="181"/>
      <c r="AT51" s="181">
        <v>2.3029999999999999</v>
      </c>
      <c r="AU51" s="183">
        <v>0</v>
      </c>
      <c r="AX51" s="180">
        <v>41093</v>
      </c>
      <c r="AY51" s="181" t="s">
        <v>179</v>
      </c>
      <c r="AZ51" s="182">
        <v>48400</v>
      </c>
      <c r="BA51" s="181" t="s">
        <v>45</v>
      </c>
      <c r="BB51" s="181">
        <v>0.61566280608892598</v>
      </c>
      <c r="BC51" s="181">
        <v>2.4216302582814002</v>
      </c>
      <c r="BD51" s="181"/>
      <c r="BE51" s="181"/>
      <c r="BF51" s="181">
        <v>2.4129999999999998</v>
      </c>
      <c r="BG51" s="183">
        <v>0</v>
      </c>
      <c r="BL51" s="196" t="s">
        <v>75</v>
      </c>
      <c r="BM51" s="182">
        <v>41093</v>
      </c>
      <c r="BN51" s="181" t="s">
        <v>138</v>
      </c>
      <c r="BO51" s="182">
        <v>48400</v>
      </c>
      <c r="BP51" s="181" t="s">
        <v>45</v>
      </c>
      <c r="BQ51" s="181">
        <v>0.62690835763281405</v>
      </c>
      <c r="BR51" s="181">
        <v>2.3312616854605102</v>
      </c>
      <c r="BS51" s="181"/>
      <c r="BT51" s="181"/>
      <c r="BU51" s="181">
        <v>2.3029999999999999</v>
      </c>
      <c r="BV51" s="183">
        <v>0</v>
      </c>
    </row>
    <row r="52" spans="1:74" x14ac:dyDescent="0.2">
      <c r="A52" s="138">
        <v>41093</v>
      </c>
      <c r="B52" s="136" t="s">
        <v>56</v>
      </c>
      <c r="C52" s="139">
        <v>46573</v>
      </c>
      <c r="D52" s="136" t="s">
        <v>43</v>
      </c>
      <c r="E52" s="136">
        <v>0.73784429542378405</v>
      </c>
      <c r="F52" s="136">
        <v>2.02349010457691</v>
      </c>
      <c r="G52" s="136"/>
      <c r="H52" s="136"/>
      <c r="I52" s="137">
        <v>1.9419999999999999</v>
      </c>
      <c r="K52" s="515" t="s">
        <v>75</v>
      </c>
      <c r="L52" s="180">
        <v>41093</v>
      </c>
      <c r="M52" s="181" t="s">
        <v>162</v>
      </c>
      <c r="N52" s="182">
        <v>48400</v>
      </c>
      <c r="O52" s="181" t="s">
        <v>45</v>
      </c>
      <c r="P52" s="181">
        <v>0.65136470715184802</v>
      </c>
      <c r="Q52" s="181">
        <v>2.1402028747734598</v>
      </c>
      <c r="R52" s="181"/>
      <c r="S52" s="181"/>
      <c r="T52" s="181">
        <v>2.1</v>
      </c>
      <c r="U52" s="181"/>
      <c r="V52" s="181"/>
      <c r="W52" s="181"/>
      <c r="X52" s="181"/>
      <c r="Y52" s="181"/>
      <c r="Z52" s="183"/>
      <c r="AA52" s="182">
        <v>41093</v>
      </c>
      <c r="AB52" s="181" t="s">
        <v>174</v>
      </c>
      <c r="AC52" s="182">
        <v>48764</v>
      </c>
      <c r="AD52" s="181" t="s">
        <v>67</v>
      </c>
      <c r="AE52" s="181">
        <v>0.62447566074379801</v>
      </c>
      <c r="AF52" s="181">
        <v>2.2391878478211198</v>
      </c>
      <c r="AG52" s="181"/>
      <c r="AH52" s="181"/>
      <c r="AI52" s="181">
        <v>2.2083699999999999</v>
      </c>
      <c r="AJ52" s="183">
        <v>0</v>
      </c>
      <c r="AK52" s="170"/>
      <c r="AL52" s="180">
        <v>41093</v>
      </c>
      <c r="AM52" s="181" t="s">
        <v>138</v>
      </c>
      <c r="AN52" s="182">
        <v>48764</v>
      </c>
      <c r="AO52" s="181" t="s">
        <v>67</v>
      </c>
      <c r="AP52" s="181">
        <v>0.61401704010008895</v>
      </c>
      <c r="AQ52" s="181">
        <v>2.3195100780995501</v>
      </c>
      <c r="AR52" s="181"/>
      <c r="AS52" s="181"/>
      <c r="AT52" s="181">
        <v>2.3003999999999998</v>
      </c>
      <c r="AU52" s="183">
        <v>0</v>
      </c>
      <c r="AX52" s="180">
        <v>41093</v>
      </c>
      <c r="AY52" s="181" t="s">
        <v>179</v>
      </c>
      <c r="AZ52" s="182">
        <v>48764</v>
      </c>
      <c r="BA52" s="181" t="s">
        <v>67</v>
      </c>
      <c r="BB52" s="181">
        <v>0.60207854689513995</v>
      </c>
      <c r="BC52" s="181">
        <v>2.4128871459197998</v>
      </c>
      <c r="BD52" s="181"/>
      <c r="BE52" s="181"/>
      <c r="BF52" s="181">
        <v>2.4074200000000001</v>
      </c>
      <c r="BG52" s="183">
        <v>0</v>
      </c>
      <c r="BL52" s="196" t="s">
        <v>75</v>
      </c>
      <c r="BM52" s="182">
        <v>41093</v>
      </c>
      <c r="BN52" s="181" t="s">
        <v>138</v>
      </c>
      <c r="BO52" s="182">
        <v>48764</v>
      </c>
      <c r="BP52" s="181" t="s">
        <v>67</v>
      </c>
      <c r="BQ52" s="181">
        <v>0.61326129885194502</v>
      </c>
      <c r="BR52" s="181">
        <v>2.3253670695255</v>
      </c>
      <c r="BS52" s="181"/>
      <c r="BT52" s="181"/>
      <c r="BU52" s="181">
        <v>2.3003999999999998</v>
      </c>
      <c r="BV52" s="183">
        <v>0</v>
      </c>
    </row>
    <row r="53" spans="1:74" x14ac:dyDescent="0.2">
      <c r="A53" s="138">
        <v>41093</v>
      </c>
      <c r="B53" s="136" t="s">
        <v>56</v>
      </c>
      <c r="C53" s="139">
        <v>46937</v>
      </c>
      <c r="D53" s="136" t="s">
        <v>63</v>
      </c>
      <c r="E53" s="136">
        <v>0.71986837396864001</v>
      </c>
      <c r="F53" s="136">
        <v>2.0514828596135302</v>
      </c>
      <c r="G53" s="136"/>
      <c r="H53" s="136"/>
      <c r="I53" s="137">
        <v>1.9690000000000001</v>
      </c>
      <c r="K53" s="515" t="s">
        <v>75</v>
      </c>
      <c r="L53" s="180">
        <v>41093</v>
      </c>
      <c r="M53" s="181" t="s">
        <v>162</v>
      </c>
      <c r="N53" s="182">
        <v>48764</v>
      </c>
      <c r="O53" s="181" t="s">
        <v>67</v>
      </c>
      <c r="P53" s="181">
        <v>0.63773181969078996</v>
      </c>
      <c r="Q53" s="181">
        <v>2.1392920091413301</v>
      </c>
      <c r="R53" s="181"/>
      <c r="S53" s="181"/>
      <c r="T53" s="181">
        <v>2.1015899999999998</v>
      </c>
      <c r="U53" s="181"/>
      <c r="V53" s="181"/>
      <c r="W53" s="181"/>
      <c r="X53" s="181"/>
      <c r="Y53" s="181"/>
      <c r="Z53" s="183"/>
      <c r="AA53" s="182">
        <v>41093</v>
      </c>
      <c r="AB53" s="181" t="s">
        <v>174</v>
      </c>
      <c r="AC53" s="182">
        <v>49128</v>
      </c>
      <c r="AD53" s="181" t="s">
        <v>68</v>
      </c>
      <c r="AE53" s="181">
        <v>0.61089380601003596</v>
      </c>
      <c r="AF53" s="181">
        <v>2.2376381459464199</v>
      </c>
      <c r="AG53" s="181"/>
      <c r="AH53" s="181"/>
      <c r="AI53" s="181">
        <v>2.2090700000000001</v>
      </c>
      <c r="AJ53" s="183">
        <v>0</v>
      </c>
      <c r="AK53" s="170"/>
      <c r="AL53" s="180">
        <v>41093</v>
      </c>
      <c r="AM53" s="181" t="s">
        <v>138</v>
      </c>
      <c r="AN53" s="182">
        <v>49128</v>
      </c>
      <c r="AO53" s="181" t="s">
        <v>68</v>
      </c>
      <c r="AP53" s="181">
        <v>0.60059482603244296</v>
      </c>
      <c r="AQ53" s="181">
        <v>2.3148361664278299</v>
      </c>
      <c r="AR53" s="181"/>
      <c r="AS53" s="181"/>
      <c r="AT53" s="181">
        <v>2.2982900000000002</v>
      </c>
      <c r="AU53" s="183">
        <v>0</v>
      </c>
      <c r="AX53" s="180">
        <v>41093</v>
      </c>
      <c r="AY53" s="181" t="s">
        <v>179</v>
      </c>
      <c r="AZ53" s="182">
        <v>49128</v>
      </c>
      <c r="BA53" s="181" t="s">
        <v>68</v>
      </c>
      <c r="BB53" s="181">
        <v>0.58874983384330004</v>
      </c>
      <c r="BC53" s="181">
        <v>2.4052765181355098</v>
      </c>
      <c r="BD53" s="181"/>
      <c r="BE53" s="181"/>
      <c r="BF53" s="181">
        <v>2.4026100000000001</v>
      </c>
      <c r="BG53" s="183">
        <v>0</v>
      </c>
      <c r="BL53" s="196" t="s">
        <v>75</v>
      </c>
      <c r="BM53" s="182">
        <v>41093</v>
      </c>
      <c r="BN53" s="181" t="s">
        <v>138</v>
      </c>
      <c r="BO53" s="182">
        <v>49128</v>
      </c>
      <c r="BP53" s="181" t="s">
        <v>68</v>
      </c>
      <c r="BQ53" s="181">
        <v>0.59986763482717698</v>
      </c>
      <c r="BR53" s="181">
        <v>2.3203369039014001</v>
      </c>
      <c r="BS53" s="181"/>
      <c r="BT53" s="181"/>
      <c r="BU53" s="181">
        <v>2.2982900000000002</v>
      </c>
      <c r="BV53" s="183">
        <v>0</v>
      </c>
    </row>
    <row r="54" spans="1:74" x14ac:dyDescent="0.2">
      <c r="A54" s="138">
        <v>41093</v>
      </c>
      <c r="B54" s="136" t="s">
        <v>56</v>
      </c>
      <c r="C54" s="139">
        <v>47302</v>
      </c>
      <c r="D54" s="136" t="s">
        <v>64</v>
      </c>
      <c r="E54" s="136">
        <v>0.70343525334814305</v>
      </c>
      <c r="F54" s="136">
        <v>2.0666263676531602</v>
      </c>
      <c r="G54" s="136"/>
      <c r="H54" s="136"/>
      <c r="I54" s="137">
        <v>1.9850000000000001</v>
      </c>
      <c r="K54" s="515" t="s">
        <v>75</v>
      </c>
      <c r="L54" s="180">
        <v>41093</v>
      </c>
      <c r="M54" s="181" t="s">
        <v>162</v>
      </c>
      <c r="N54" s="182">
        <v>49128</v>
      </c>
      <c r="O54" s="181" t="s">
        <v>68</v>
      </c>
      <c r="P54" s="181">
        <v>0.62432772445816398</v>
      </c>
      <c r="Q54" s="181">
        <v>2.1388747965637802</v>
      </c>
      <c r="R54" s="181"/>
      <c r="S54" s="181"/>
      <c r="T54" s="181">
        <v>2.10337</v>
      </c>
      <c r="U54" s="181"/>
      <c r="V54" s="181"/>
      <c r="W54" s="181"/>
      <c r="X54" s="181"/>
      <c r="Y54" s="181"/>
      <c r="Z54" s="183"/>
      <c r="AA54" s="182">
        <v>41093</v>
      </c>
      <c r="AB54" s="181" t="s">
        <v>174</v>
      </c>
      <c r="AC54" s="182">
        <v>49493</v>
      </c>
      <c r="AD54" s="181" t="s">
        <v>69</v>
      </c>
      <c r="AE54" s="181">
        <v>0.59756622865976405</v>
      </c>
      <c r="AF54" s="181">
        <v>2.2362554474829599</v>
      </c>
      <c r="AG54" s="181"/>
      <c r="AH54" s="181"/>
      <c r="AI54" s="181">
        <v>2.20974</v>
      </c>
      <c r="AJ54" s="183">
        <v>0</v>
      </c>
      <c r="AK54" s="170"/>
      <c r="AL54" s="180">
        <v>41093</v>
      </c>
      <c r="AM54" s="181" t="s">
        <v>138</v>
      </c>
      <c r="AN54" s="182">
        <v>49493</v>
      </c>
      <c r="AO54" s="181" t="s">
        <v>69</v>
      </c>
      <c r="AP54" s="181">
        <v>0.58743488836553204</v>
      </c>
      <c r="AQ54" s="181">
        <v>2.3105223894359699</v>
      </c>
      <c r="AR54" s="181"/>
      <c r="AS54" s="181"/>
      <c r="AT54" s="181">
        <v>2.2963300000000002</v>
      </c>
      <c r="AU54" s="183">
        <v>0</v>
      </c>
      <c r="AX54" s="180">
        <v>41093</v>
      </c>
      <c r="AY54" s="181" t="s">
        <v>179</v>
      </c>
      <c r="AZ54" s="182">
        <v>49493</v>
      </c>
      <c r="BA54" s="181" t="s">
        <v>69</v>
      </c>
      <c r="BB54" s="181">
        <v>0.57569253053024105</v>
      </c>
      <c r="BC54" s="181">
        <v>2.3982183498289902</v>
      </c>
      <c r="BD54" s="181"/>
      <c r="BE54" s="181"/>
      <c r="BF54" s="181">
        <v>2.3981300000000001</v>
      </c>
      <c r="BG54" s="183">
        <v>0</v>
      </c>
      <c r="BL54" s="196" t="s">
        <v>75</v>
      </c>
      <c r="BM54" s="182">
        <v>41093</v>
      </c>
      <c r="BN54" s="181" t="s">
        <v>138</v>
      </c>
      <c r="BO54" s="182">
        <v>49493</v>
      </c>
      <c r="BP54" s="181" t="s">
        <v>69</v>
      </c>
      <c r="BQ54" s="181">
        <v>0.58673549552552995</v>
      </c>
      <c r="BR54" s="181">
        <v>2.3156963954324299</v>
      </c>
      <c r="BS54" s="181"/>
      <c r="BT54" s="181"/>
      <c r="BU54" s="181">
        <v>2.2963300000000002</v>
      </c>
      <c r="BV54" s="183">
        <v>0</v>
      </c>
    </row>
    <row r="55" spans="1:74" x14ac:dyDescent="0.2">
      <c r="A55" s="138">
        <v>41093</v>
      </c>
      <c r="B55" s="136" t="s">
        <v>56</v>
      </c>
      <c r="C55" s="139">
        <v>47667</v>
      </c>
      <c r="D55" s="136" t="s">
        <v>65</v>
      </c>
      <c r="E55" s="136">
        <v>0.68833122292853399</v>
      </c>
      <c r="F55" s="136">
        <v>2.0723939161062499</v>
      </c>
      <c r="G55" s="136"/>
      <c r="H55" s="136"/>
      <c r="I55" s="137">
        <v>1.9930000000000001</v>
      </c>
      <c r="K55" s="515" t="s">
        <v>75</v>
      </c>
      <c r="L55" s="180">
        <v>41093</v>
      </c>
      <c r="M55" s="181" t="s">
        <v>162</v>
      </c>
      <c r="N55" s="182">
        <v>49493</v>
      </c>
      <c r="O55" s="181" t="s">
        <v>69</v>
      </c>
      <c r="P55" s="181">
        <v>0.61114825075892698</v>
      </c>
      <c r="Q55" s="181">
        <v>2.1386451122797001</v>
      </c>
      <c r="R55" s="181"/>
      <c r="S55" s="181"/>
      <c r="T55" s="181">
        <v>2.1051199999999999</v>
      </c>
      <c r="U55" s="181"/>
      <c r="V55" s="181"/>
      <c r="W55" s="181"/>
      <c r="X55" s="181"/>
      <c r="Y55" s="181"/>
      <c r="Z55" s="183"/>
      <c r="AA55" s="182">
        <v>41093</v>
      </c>
      <c r="AB55" s="181" t="s">
        <v>174</v>
      </c>
      <c r="AC55" s="182">
        <v>49859</v>
      </c>
      <c r="AD55" s="181" t="s">
        <v>70</v>
      </c>
      <c r="AE55" s="181">
        <v>0.58454684495449905</v>
      </c>
      <c r="AF55" s="181">
        <v>2.23460889300569</v>
      </c>
      <c r="AG55" s="181"/>
      <c r="AH55" s="181"/>
      <c r="AI55" s="181">
        <v>2.21027</v>
      </c>
      <c r="AJ55" s="183">
        <v>0</v>
      </c>
      <c r="AK55" s="170"/>
      <c r="AL55" s="180">
        <v>41093</v>
      </c>
      <c r="AM55" s="181" t="s">
        <v>138</v>
      </c>
      <c r="AN55" s="182">
        <v>49859</v>
      </c>
      <c r="AO55" s="181" t="s">
        <v>70</v>
      </c>
      <c r="AP55" s="181">
        <v>0.57457959144150395</v>
      </c>
      <c r="AQ55" s="181">
        <v>2.3061867455663201</v>
      </c>
      <c r="AR55" s="181"/>
      <c r="AS55" s="181"/>
      <c r="AT55" s="181">
        <v>2.2944499999999999</v>
      </c>
      <c r="AU55" s="183">
        <v>0</v>
      </c>
      <c r="AX55" s="180">
        <v>41093</v>
      </c>
      <c r="AY55" s="181" t="s">
        <v>179</v>
      </c>
      <c r="AZ55" s="182">
        <v>49859</v>
      </c>
      <c r="BA55" s="181" t="s">
        <v>70</v>
      </c>
      <c r="BB55" s="181">
        <v>0.56296028758615702</v>
      </c>
      <c r="BC55" s="181">
        <v>2.3912127653850699</v>
      </c>
      <c r="BD55" s="181"/>
      <c r="BE55" s="181"/>
      <c r="BF55" s="181">
        <v>2.3938199999999998</v>
      </c>
      <c r="BG55" s="183">
        <v>0</v>
      </c>
      <c r="BL55" s="196" t="s">
        <v>75</v>
      </c>
      <c r="BM55" s="182">
        <v>41093</v>
      </c>
      <c r="BN55" s="181" t="s">
        <v>138</v>
      </c>
      <c r="BO55" s="182">
        <v>49859</v>
      </c>
      <c r="BP55" s="181" t="s">
        <v>70</v>
      </c>
      <c r="BQ55" s="181">
        <v>0.57390585875796196</v>
      </c>
      <c r="BR55" s="181">
        <v>2.3110697310694799</v>
      </c>
      <c r="BS55" s="181"/>
      <c r="BT55" s="181"/>
      <c r="BU55" s="181">
        <v>2.2944499999999999</v>
      </c>
      <c r="BV55" s="183">
        <v>0</v>
      </c>
    </row>
    <row r="56" spans="1:74" x14ac:dyDescent="0.2">
      <c r="A56" s="138">
        <v>41093</v>
      </c>
      <c r="B56" s="136" t="s">
        <v>56</v>
      </c>
      <c r="C56" s="139">
        <v>48032</v>
      </c>
      <c r="D56" s="136" t="s">
        <v>66</v>
      </c>
      <c r="E56" s="136">
        <v>0.67405788622123097</v>
      </c>
      <c r="F56" s="136">
        <v>2.0736042029686201</v>
      </c>
      <c r="G56" s="136"/>
      <c r="H56" s="136"/>
      <c r="I56" s="137">
        <v>1.9970000000000001</v>
      </c>
      <c r="K56" s="515" t="s">
        <v>75</v>
      </c>
      <c r="L56" s="180">
        <v>41093</v>
      </c>
      <c r="M56" s="181" t="s">
        <v>162</v>
      </c>
      <c r="N56" s="182">
        <v>49859</v>
      </c>
      <c r="O56" s="181" t="s">
        <v>70</v>
      </c>
      <c r="P56" s="181">
        <v>0.59822782055279</v>
      </c>
      <c r="Q56" s="181">
        <v>2.1383241022442001</v>
      </c>
      <c r="R56" s="181"/>
      <c r="S56" s="181"/>
      <c r="T56" s="181">
        <v>2.10684</v>
      </c>
      <c r="U56" s="181"/>
      <c r="V56" s="181"/>
      <c r="W56" s="181"/>
      <c r="X56" s="181"/>
      <c r="Y56" s="181"/>
      <c r="Z56" s="183"/>
      <c r="AA56" s="182">
        <v>41093</v>
      </c>
      <c r="AB56" s="181" t="s">
        <v>174</v>
      </c>
      <c r="AC56" s="182">
        <v>50224</v>
      </c>
      <c r="AD56" s="181" t="s">
        <v>47</v>
      </c>
      <c r="AE56" s="181">
        <v>0.57195263748707004</v>
      </c>
      <c r="AF56" s="181">
        <v>2.2323499595918301</v>
      </c>
      <c r="AG56" s="181"/>
      <c r="AH56" s="181"/>
      <c r="AI56" s="181">
        <v>2.21</v>
      </c>
      <c r="AJ56" s="183">
        <v>0</v>
      </c>
      <c r="AK56" s="170"/>
      <c r="AL56" s="180">
        <v>41093</v>
      </c>
      <c r="AM56" s="181" t="s">
        <v>138</v>
      </c>
      <c r="AN56" s="182">
        <v>50224</v>
      </c>
      <c r="AO56" s="181" t="s">
        <v>47</v>
      </c>
      <c r="AP56" s="181">
        <v>0.56213828206559302</v>
      </c>
      <c r="AQ56" s="181">
        <v>2.30150742351241</v>
      </c>
      <c r="AR56" s="181"/>
      <c r="AS56" s="181"/>
      <c r="AT56" s="181">
        <v>2.2919999999999998</v>
      </c>
      <c r="AU56" s="183">
        <v>0</v>
      </c>
      <c r="AX56" s="180">
        <v>41093</v>
      </c>
      <c r="AY56" s="181" t="s">
        <v>179</v>
      </c>
      <c r="AZ56" s="182">
        <v>50224</v>
      </c>
      <c r="BA56" s="181" t="s">
        <v>47</v>
      </c>
      <c r="BB56" s="181">
        <v>0.55066329741334197</v>
      </c>
      <c r="BC56" s="181">
        <v>2.3839144193944999</v>
      </c>
      <c r="BD56" s="181"/>
      <c r="BE56" s="181"/>
      <c r="BF56" s="181">
        <v>2.3889999999999998</v>
      </c>
      <c r="BG56" s="183">
        <v>0</v>
      </c>
      <c r="BL56" s="196" t="s">
        <v>75</v>
      </c>
      <c r="BM56" s="182">
        <v>41093</v>
      </c>
      <c r="BN56" s="181" t="s">
        <v>138</v>
      </c>
      <c r="BO56" s="182">
        <v>50224</v>
      </c>
      <c r="BP56" s="181" t="s">
        <v>47</v>
      </c>
      <c r="BQ56" s="181">
        <v>0.56149146498014701</v>
      </c>
      <c r="BR56" s="181">
        <v>2.3061075800592201</v>
      </c>
      <c r="BS56" s="181"/>
      <c r="BT56" s="181"/>
      <c r="BU56" s="181">
        <v>2.2919999999999998</v>
      </c>
      <c r="BV56" s="183">
        <v>0</v>
      </c>
    </row>
    <row r="57" spans="1:74" x14ac:dyDescent="0.2">
      <c r="A57" s="138">
        <v>41093</v>
      </c>
      <c r="B57" s="136" t="s">
        <v>56</v>
      </c>
      <c r="C57" s="139">
        <v>48400</v>
      </c>
      <c r="D57" s="136" t="s">
        <v>45</v>
      </c>
      <c r="E57" s="136">
        <v>0.66057309387685004</v>
      </c>
      <c r="F57" s="136">
        <v>2.0701181273230902</v>
      </c>
      <c r="G57" s="136"/>
      <c r="H57" s="136"/>
      <c r="I57" s="137">
        <v>1.9970000000000001</v>
      </c>
      <c r="K57" s="515" t="s">
        <v>75</v>
      </c>
      <c r="L57" s="180">
        <v>41093</v>
      </c>
      <c r="M57" s="181" t="s">
        <v>162</v>
      </c>
      <c r="N57" s="182">
        <v>50224</v>
      </c>
      <c r="O57" s="181" t="s">
        <v>47</v>
      </c>
      <c r="P57" s="181">
        <v>0.58566187580655904</v>
      </c>
      <c r="Q57" s="181">
        <v>2.1377079450772398</v>
      </c>
      <c r="R57" s="181"/>
      <c r="S57" s="181"/>
      <c r="T57" s="181">
        <v>2.1080000000000001</v>
      </c>
      <c r="U57" s="181"/>
      <c r="V57" s="181"/>
      <c r="W57" s="181"/>
      <c r="X57" s="181"/>
      <c r="Y57" s="181"/>
      <c r="Z57" s="183"/>
      <c r="AA57" s="182">
        <v>41093</v>
      </c>
      <c r="AB57" s="181" t="s">
        <v>174</v>
      </c>
      <c r="AC57" s="182">
        <v>50591</v>
      </c>
      <c r="AD57" s="181" t="s">
        <v>71</v>
      </c>
      <c r="AE57" s="181">
        <v>0.559697602864767</v>
      </c>
      <c r="AF57" s="181">
        <v>2.2293296372896898</v>
      </c>
      <c r="AG57" s="181"/>
      <c r="AH57" s="181"/>
      <c r="AI57" s="181">
        <v>2.20905</v>
      </c>
      <c r="AJ57" s="183">
        <v>0</v>
      </c>
      <c r="AK57" s="170"/>
      <c r="AL57" s="180">
        <v>41093</v>
      </c>
      <c r="AM57" s="181" t="s">
        <v>138</v>
      </c>
      <c r="AN57" s="182">
        <v>50591</v>
      </c>
      <c r="AO57" s="181" t="s">
        <v>71</v>
      </c>
      <c r="AP57" s="181">
        <v>0.55001632592393401</v>
      </c>
      <c r="AQ57" s="181">
        <v>2.2963551984825101</v>
      </c>
      <c r="AR57" s="181"/>
      <c r="AS57" s="181"/>
      <c r="AT57" s="181">
        <v>2.28911</v>
      </c>
      <c r="AU57" s="183">
        <v>0</v>
      </c>
      <c r="AX57" s="180">
        <v>41093</v>
      </c>
      <c r="AY57" s="181" t="s">
        <v>179</v>
      </c>
      <c r="AZ57" s="182">
        <v>50591</v>
      </c>
      <c r="BA57" s="181" t="s">
        <v>71</v>
      </c>
      <c r="BB57" s="181">
        <v>0.53871512231213303</v>
      </c>
      <c r="BC57" s="181">
        <v>2.3761045875294098</v>
      </c>
      <c r="BD57" s="181"/>
      <c r="BE57" s="181"/>
      <c r="BF57" s="181">
        <v>2.38374</v>
      </c>
      <c r="BG57" s="183">
        <v>0</v>
      </c>
      <c r="BL57" s="196" t="s">
        <v>75</v>
      </c>
      <c r="BM57" s="182">
        <v>41093</v>
      </c>
      <c r="BN57" s="181" t="s">
        <v>138</v>
      </c>
      <c r="BO57" s="182">
        <v>50591</v>
      </c>
      <c r="BP57" s="181" t="s">
        <v>71</v>
      </c>
      <c r="BQ57" s="181">
        <v>0.54939819770529297</v>
      </c>
      <c r="BR57" s="181">
        <v>2.30067461396178</v>
      </c>
      <c r="BS57" s="181"/>
      <c r="BT57" s="181"/>
      <c r="BU57" s="181">
        <v>2.28911</v>
      </c>
      <c r="BV57" s="183">
        <v>0</v>
      </c>
    </row>
    <row r="58" spans="1:74" x14ac:dyDescent="0.2">
      <c r="A58" s="138">
        <v>41093</v>
      </c>
      <c r="B58" s="136" t="s">
        <v>56</v>
      </c>
      <c r="C58" s="139">
        <v>48764</v>
      </c>
      <c r="D58" s="136" t="s">
        <v>67</v>
      </c>
      <c r="E58" s="136">
        <v>0.64732586912697598</v>
      </c>
      <c r="F58" s="136">
        <v>2.0682799881606502</v>
      </c>
      <c r="G58" s="136"/>
      <c r="H58" s="136"/>
      <c r="I58" s="137">
        <v>1.998</v>
      </c>
      <c r="K58" s="515" t="s">
        <v>75</v>
      </c>
      <c r="L58" s="180">
        <v>41093</v>
      </c>
      <c r="M58" s="181" t="s">
        <v>162</v>
      </c>
      <c r="N58" s="182">
        <v>50591</v>
      </c>
      <c r="O58" s="181" t="s">
        <v>71</v>
      </c>
      <c r="P58" s="181">
        <v>0.57335799737967497</v>
      </c>
      <c r="Q58" s="181">
        <v>2.1367019335942898</v>
      </c>
      <c r="R58" s="181"/>
      <c r="S58" s="181"/>
      <c r="T58" s="181">
        <v>2.1087400000000001</v>
      </c>
      <c r="U58" s="181"/>
      <c r="V58" s="181"/>
      <c r="W58" s="181"/>
      <c r="X58" s="181"/>
      <c r="Y58" s="181"/>
      <c r="Z58" s="183"/>
      <c r="AA58" s="182">
        <v>41093</v>
      </c>
      <c r="AB58" s="181" t="s">
        <v>174</v>
      </c>
      <c r="AC58" s="182">
        <v>50955</v>
      </c>
      <c r="AD58" s="181" t="s">
        <v>72</v>
      </c>
      <c r="AE58" s="181">
        <v>0.54788042348336097</v>
      </c>
      <c r="AF58" s="181">
        <v>2.2260272727128099</v>
      </c>
      <c r="AG58" s="181"/>
      <c r="AH58" s="181"/>
      <c r="AI58" s="181">
        <v>2.2077800000000001</v>
      </c>
      <c r="AJ58" s="183">
        <v>0</v>
      </c>
      <c r="AK58" s="170"/>
      <c r="AL58" s="180">
        <v>41093</v>
      </c>
      <c r="AM58" s="181" t="s">
        <v>138</v>
      </c>
      <c r="AN58" s="182">
        <v>50955</v>
      </c>
      <c r="AO58" s="181" t="s">
        <v>72</v>
      </c>
      <c r="AP58" s="181">
        <v>0.53830535607980201</v>
      </c>
      <c r="AQ58" s="181">
        <v>2.2912547716212202</v>
      </c>
      <c r="AR58" s="181"/>
      <c r="AS58" s="181"/>
      <c r="AT58" s="181">
        <v>2.2861799999999999</v>
      </c>
      <c r="AU58" s="183">
        <v>0</v>
      </c>
      <c r="AX58" s="180">
        <v>41093</v>
      </c>
      <c r="AY58" s="181" t="s">
        <v>179</v>
      </c>
      <c r="AZ58" s="182">
        <v>50955</v>
      </c>
      <c r="BA58" s="181" t="s">
        <v>72</v>
      </c>
      <c r="BB58" s="181">
        <v>0.52717477787744704</v>
      </c>
      <c r="BC58" s="181">
        <v>2.3685530669771002</v>
      </c>
      <c r="BD58" s="181"/>
      <c r="BE58" s="181"/>
      <c r="BF58" s="181">
        <v>2.3786299999999998</v>
      </c>
      <c r="BG58" s="183">
        <v>0</v>
      </c>
      <c r="BL58" s="196" t="s">
        <v>75</v>
      </c>
      <c r="BM58" s="182">
        <v>41093</v>
      </c>
      <c r="BN58" s="181" t="s">
        <v>138</v>
      </c>
      <c r="BO58" s="182">
        <v>50955</v>
      </c>
      <c r="BP58" s="181" t="s">
        <v>72</v>
      </c>
      <c r="BQ58" s="181">
        <v>0.53771596072374594</v>
      </c>
      <c r="BR58" s="181">
        <v>2.2953076878473402</v>
      </c>
      <c r="BS58" s="181"/>
      <c r="BT58" s="181"/>
      <c r="BU58" s="181">
        <v>2.2861799999999999</v>
      </c>
      <c r="BV58" s="183">
        <v>0</v>
      </c>
    </row>
    <row r="59" spans="1:74" x14ac:dyDescent="0.2">
      <c r="A59" s="138">
        <v>41093</v>
      </c>
      <c r="B59" s="136" t="s">
        <v>56</v>
      </c>
      <c r="C59" s="139">
        <v>49128</v>
      </c>
      <c r="D59" s="136" t="s">
        <v>68</v>
      </c>
      <c r="E59" s="136">
        <v>0.634148982039071</v>
      </c>
      <c r="F59" s="136">
        <v>2.0680065694487402</v>
      </c>
      <c r="G59" s="136"/>
      <c r="H59" s="136"/>
      <c r="I59" s="137">
        <v>2</v>
      </c>
      <c r="K59" s="515" t="s">
        <v>75</v>
      </c>
      <c r="L59" s="180">
        <v>41093</v>
      </c>
      <c r="M59" s="181" t="s">
        <v>162</v>
      </c>
      <c r="N59" s="182">
        <v>50955</v>
      </c>
      <c r="O59" s="181" t="s">
        <v>72</v>
      </c>
      <c r="P59" s="181">
        <v>0.56145155097260302</v>
      </c>
      <c r="Q59" s="181">
        <v>2.1355045067613099</v>
      </c>
      <c r="R59" s="181"/>
      <c r="S59" s="181"/>
      <c r="T59" s="181">
        <v>2.10921</v>
      </c>
      <c r="U59" s="181"/>
      <c r="V59" s="181"/>
      <c r="W59" s="181"/>
      <c r="X59" s="181"/>
      <c r="Y59" s="181"/>
      <c r="Z59" s="183"/>
      <c r="AA59" s="182">
        <v>41093</v>
      </c>
      <c r="AB59" s="181" t="s">
        <v>174</v>
      </c>
      <c r="AC59" s="182">
        <v>51320</v>
      </c>
      <c r="AD59" s="181" t="s">
        <v>73</v>
      </c>
      <c r="AE59" s="181">
        <v>0.53627850124392995</v>
      </c>
      <c r="AF59" s="181">
        <v>2.2229704452888202</v>
      </c>
      <c r="AG59" s="181"/>
      <c r="AH59" s="181"/>
      <c r="AI59" s="181">
        <v>2.2067700000000001</v>
      </c>
      <c r="AJ59" s="183">
        <v>0</v>
      </c>
      <c r="AK59" s="170"/>
      <c r="AL59" s="180">
        <v>41093</v>
      </c>
      <c r="AM59" s="181" t="s">
        <v>138</v>
      </c>
      <c r="AN59" s="182">
        <v>51320</v>
      </c>
      <c r="AO59" s="181" t="s">
        <v>73</v>
      </c>
      <c r="AP59" s="181">
        <v>0.52678381958163201</v>
      </c>
      <c r="AQ59" s="181">
        <v>2.28669957779901</v>
      </c>
      <c r="AR59" s="181"/>
      <c r="AS59" s="181"/>
      <c r="AT59" s="181">
        <v>2.28376</v>
      </c>
      <c r="AU59" s="183">
        <v>0</v>
      </c>
      <c r="AX59" s="180">
        <v>41093</v>
      </c>
      <c r="AY59" s="181" t="s">
        <v>179</v>
      </c>
      <c r="AZ59" s="182">
        <v>51320</v>
      </c>
      <c r="BA59" s="181" t="s">
        <v>73</v>
      </c>
      <c r="BB59" s="181">
        <v>0.51580137761183997</v>
      </c>
      <c r="BC59" s="181">
        <v>2.3618632867774099</v>
      </c>
      <c r="BD59" s="181"/>
      <c r="BE59" s="181"/>
      <c r="BF59" s="181">
        <v>2.3742999999999999</v>
      </c>
      <c r="BG59" s="183">
        <v>0</v>
      </c>
      <c r="BL59" s="196" t="s">
        <v>75</v>
      </c>
      <c r="BM59" s="182">
        <v>41093</v>
      </c>
      <c r="BN59" s="181" t="s">
        <v>138</v>
      </c>
      <c r="BO59" s="182">
        <v>51320</v>
      </c>
      <c r="BP59" s="181" t="s">
        <v>73</v>
      </c>
      <c r="BQ59" s="181">
        <v>0.52622106997594298</v>
      </c>
      <c r="BR59" s="181">
        <v>2.29051277818543</v>
      </c>
      <c r="BS59" s="181"/>
      <c r="BT59" s="181"/>
      <c r="BU59" s="181">
        <v>2.28376</v>
      </c>
      <c r="BV59" s="183">
        <v>0</v>
      </c>
    </row>
    <row r="60" spans="1:74" x14ac:dyDescent="0.2">
      <c r="A60" s="138">
        <v>41093</v>
      </c>
      <c r="B60" s="136" t="s">
        <v>56</v>
      </c>
      <c r="C60" s="139">
        <v>49493</v>
      </c>
      <c r="D60" s="136" t="s">
        <v>69</v>
      </c>
      <c r="E60" s="136">
        <v>0.62117453741614903</v>
      </c>
      <c r="F60" s="136">
        <v>2.0679707274207599</v>
      </c>
      <c r="G60" s="136"/>
      <c r="H60" s="136"/>
      <c r="I60" s="137">
        <v>2.0019999999999998</v>
      </c>
      <c r="K60" s="515" t="s">
        <v>75</v>
      </c>
      <c r="L60" s="180">
        <v>41093</v>
      </c>
      <c r="M60" s="181" t="s">
        <v>162</v>
      </c>
      <c r="N60" s="182">
        <v>51320</v>
      </c>
      <c r="O60" s="181" t="s">
        <v>73</v>
      </c>
      <c r="P60" s="181">
        <v>0.54976692388204396</v>
      </c>
      <c r="Q60" s="181">
        <v>2.1343487034180999</v>
      </c>
      <c r="R60" s="181"/>
      <c r="S60" s="181"/>
      <c r="T60" s="181">
        <v>2.1097700000000001</v>
      </c>
      <c r="U60" s="181"/>
      <c r="V60" s="181"/>
      <c r="W60" s="181"/>
      <c r="X60" s="181"/>
      <c r="Y60" s="181"/>
      <c r="Z60" s="183"/>
      <c r="AA60" s="182">
        <v>41093</v>
      </c>
      <c r="AB60" s="181" t="s">
        <v>174</v>
      </c>
      <c r="AC60" s="182">
        <v>51685</v>
      </c>
      <c r="AD60" s="181" t="s">
        <v>74</v>
      </c>
      <c r="AE60" s="181">
        <v>0.52484907910455902</v>
      </c>
      <c r="AF60" s="181">
        <v>2.22060449247597</v>
      </c>
      <c r="AG60" s="181"/>
      <c r="AH60" s="181"/>
      <c r="AI60" s="181">
        <v>2.2060200000000001</v>
      </c>
      <c r="AJ60" s="183">
        <v>0</v>
      </c>
      <c r="AK60" s="170"/>
      <c r="AL60" s="180">
        <v>41093</v>
      </c>
      <c r="AM60" s="181" t="s">
        <v>138</v>
      </c>
      <c r="AN60" s="182">
        <v>51685</v>
      </c>
      <c r="AO60" s="181" t="s">
        <v>74</v>
      </c>
      <c r="AP60" s="181">
        <v>0.51539921648672604</v>
      </c>
      <c r="AQ60" s="181">
        <v>2.28319108959785</v>
      </c>
      <c r="AR60" s="181"/>
      <c r="AS60" s="181"/>
      <c r="AT60" s="181">
        <v>2.2818800000000001</v>
      </c>
      <c r="AU60" s="183">
        <v>0</v>
      </c>
      <c r="AX60" s="180">
        <v>41093</v>
      </c>
      <c r="AY60" s="181" t="s">
        <v>179</v>
      </c>
      <c r="AZ60" s="182">
        <v>51685</v>
      </c>
      <c r="BA60" s="181" t="s">
        <v>74</v>
      </c>
      <c r="BB60" s="181">
        <v>0.50451434730006794</v>
      </c>
      <c r="BC60" s="181">
        <v>2.3567198503521198</v>
      </c>
      <c r="BD60" s="181"/>
      <c r="BE60" s="181"/>
      <c r="BF60" s="181">
        <v>2.3708999999999998</v>
      </c>
      <c r="BG60" s="183">
        <v>0</v>
      </c>
      <c r="BL60" s="196" t="s">
        <v>75</v>
      </c>
      <c r="BM60" s="182">
        <v>41093</v>
      </c>
      <c r="BN60" s="181" t="s">
        <v>138</v>
      </c>
      <c r="BO60" s="182">
        <v>51685</v>
      </c>
      <c r="BP60" s="181" t="s">
        <v>74</v>
      </c>
      <c r="BQ60" s="181">
        <v>0.51486254866138204</v>
      </c>
      <c r="BR60" s="181">
        <v>2.2867798042352399</v>
      </c>
      <c r="BS60" s="181"/>
      <c r="BT60" s="181"/>
      <c r="BU60" s="181">
        <v>2.2818800000000001</v>
      </c>
      <c r="BV60" s="183">
        <v>0</v>
      </c>
    </row>
    <row r="61" spans="1:74" x14ac:dyDescent="0.2">
      <c r="A61" s="138">
        <v>41093</v>
      </c>
      <c r="B61" s="136" t="s">
        <v>56</v>
      </c>
      <c r="C61" s="139">
        <v>49859</v>
      </c>
      <c r="D61" s="136" t="s">
        <v>70</v>
      </c>
      <c r="E61" s="136">
        <v>0.60820909379213295</v>
      </c>
      <c r="F61" s="136">
        <v>2.06945657279419</v>
      </c>
      <c r="G61" s="136"/>
      <c r="H61" s="136"/>
      <c r="I61" s="137">
        <v>2.0049999999999999</v>
      </c>
      <c r="K61" s="515" t="s">
        <v>75</v>
      </c>
      <c r="L61" s="180">
        <v>41093</v>
      </c>
      <c r="M61" s="181" t="s">
        <v>162</v>
      </c>
      <c r="N61" s="182">
        <v>51685</v>
      </c>
      <c r="O61" s="181" t="s">
        <v>74</v>
      </c>
      <c r="P61" s="181">
        <v>0.53829672361277303</v>
      </c>
      <c r="Q61" s="181">
        <v>2.1334564844495998</v>
      </c>
      <c r="R61" s="181"/>
      <c r="S61" s="181"/>
      <c r="T61" s="181">
        <v>2.1102699999999999</v>
      </c>
      <c r="U61" s="181"/>
      <c r="V61" s="181"/>
      <c r="W61" s="181"/>
      <c r="X61" s="181"/>
      <c r="Y61" s="181"/>
      <c r="Z61" s="183"/>
      <c r="AA61" s="182">
        <v>41093</v>
      </c>
      <c r="AB61" s="181" t="s">
        <v>174</v>
      </c>
      <c r="AC61" s="182">
        <v>52050</v>
      </c>
      <c r="AD61" s="181" t="s">
        <v>49</v>
      </c>
      <c r="AE61" s="181">
        <v>0.51351911111231296</v>
      </c>
      <c r="AF61" s="181">
        <v>2.2193306452583901</v>
      </c>
      <c r="AG61" s="181"/>
      <c r="AH61" s="181"/>
      <c r="AI61" s="181">
        <v>2.206</v>
      </c>
      <c r="AJ61" s="183">
        <v>0</v>
      </c>
      <c r="AK61" s="170"/>
      <c r="AL61" s="180">
        <v>41093</v>
      </c>
      <c r="AM61" s="181" t="s">
        <v>138</v>
      </c>
      <c r="AN61" s="182">
        <v>52050</v>
      </c>
      <c r="AO61" s="181" t="s">
        <v>49</v>
      </c>
      <c r="AP61" s="181">
        <v>0.50407877319469396</v>
      </c>
      <c r="AQ61" s="181">
        <v>2.2811175567230402</v>
      </c>
      <c r="AR61" s="181"/>
      <c r="AS61" s="181"/>
      <c r="AT61" s="181">
        <v>2.2810000000000001</v>
      </c>
      <c r="AU61" s="183">
        <v>0</v>
      </c>
      <c r="AX61" s="180">
        <v>41093</v>
      </c>
      <c r="AY61" s="181" t="s">
        <v>179</v>
      </c>
      <c r="AZ61" s="182">
        <v>52050</v>
      </c>
      <c r="BA61" s="181" t="s">
        <v>49</v>
      </c>
      <c r="BB61" s="181">
        <v>0.49321563340897501</v>
      </c>
      <c r="BC61" s="181">
        <v>2.3536649553320901</v>
      </c>
      <c r="BD61" s="181"/>
      <c r="BE61" s="181"/>
      <c r="BF61" s="181">
        <v>2.3690000000000002</v>
      </c>
      <c r="BG61" s="183">
        <v>0</v>
      </c>
      <c r="BL61" s="196" t="s">
        <v>75</v>
      </c>
      <c r="BM61" s="182">
        <v>41093</v>
      </c>
      <c r="BN61" s="181" t="s">
        <v>138</v>
      </c>
      <c r="BO61" s="182">
        <v>52050</v>
      </c>
      <c r="BP61" s="181" t="s">
        <v>49</v>
      </c>
      <c r="BQ61" s="181">
        <v>0.503563363651234</v>
      </c>
      <c r="BR61" s="181">
        <v>2.2845241387897701</v>
      </c>
      <c r="BS61" s="181"/>
      <c r="BT61" s="181"/>
      <c r="BU61" s="181">
        <v>2.2810000000000001</v>
      </c>
      <c r="BV61" s="183">
        <v>0</v>
      </c>
    </row>
    <row r="62" spans="1:74" x14ac:dyDescent="0.2">
      <c r="A62" s="138">
        <v>41093</v>
      </c>
      <c r="B62" s="136" t="s">
        <v>56</v>
      </c>
      <c r="C62" s="139">
        <v>50224</v>
      </c>
      <c r="D62" s="136" t="s">
        <v>47</v>
      </c>
      <c r="E62" s="136">
        <v>0.59549923261653803</v>
      </c>
      <c r="F62" s="136">
        <v>2.0711509608216998</v>
      </c>
      <c r="G62" s="136"/>
      <c r="H62" s="136"/>
      <c r="I62" s="137">
        <v>2.008</v>
      </c>
      <c r="K62" s="515" t="s">
        <v>75</v>
      </c>
      <c r="L62" s="180">
        <v>41093</v>
      </c>
      <c r="M62" s="181" t="s">
        <v>162</v>
      </c>
      <c r="N62" s="182">
        <v>52050</v>
      </c>
      <c r="O62" s="181" t="s">
        <v>49</v>
      </c>
      <c r="P62" s="181">
        <v>0.52700915917759295</v>
      </c>
      <c r="Q62" s="181">
        <v>2.1329817810699998</v>
      </c>
      <c r="R62" s="181"/>
      <c r="S62" s="181"/>
      <c r="T62" s="181">
        <v>2.1110000000000002</v>
      </c>
      <c r="U62" s="181"/>
      <c r="V62" s="181"/>
      <c r="W62" s="181"/>
      <c r="X62" s="181"/>
      <c r="Y62" s="181"/>
      <c r="Z62" s="183"/>
      <c r="AA62" s="182">
        <v>41093</v>
      </c>
      <c r="AB62" s="181" t="s">
        <v>174</v>
      </c>
      <c r="AC62" s="182">
        <v>52415</v>
      </c>
      <c r="AD62" s="181" t="s">
        <v>146</v>
      </c>
      <c r="AE62" s="181">
        <v>0.502236546541031</v>
      </c>
      <c r="AF62" s="181">
        <v>2.2194038728514598</v>
      </c>
      <c r="AG62" s="181"/>
      <c r="AH62" s="181"/>
      <c r="AI62" s="181">
        <v>2.2069100000000001</v>
      </c>
      <c r="AJ62" s="183">
        <v>0</v>
      </c>
      <c r="AK62" s="170"/>
      <c r="AL62" s="180">
        <v>41093</v>
      </c>
      <c r="AM62" s="181" t="s">
        <v>138</v>
      </c>
      <c r="AN62" s="182">
        <v>52415</v>
      </c>
      <c r="AO62" s="181" t="s">
        <v>146</v>
      </c>
      <c r="AP62" s="181">
        <v>0.492773336084946</v>
      </c>
      <c r="AQ62" s="181">
        <v>2.2807052882479102</v>
      </c>
      <c r="AR62" s="181"/>
      <c r="AS62" s="181"/>
      <c r="AT62" s="181">
        <v>2.2812999999999999</v>
      </c>
      <c r="AU62" s="183">
        <v>0</v>
      </c>
      <c r="AX62" s="180">
        <v>41093</v>
      </c>
      <c r="AY62" s="181" t="s">
        <v>179</v>
      </c>
      <c r="AZ62" s="182">
        <v>52415</v>
      </c>
      <c r="BA62" s="181" t="s">
        <v>146</v>
      </c>
      <c r="BB62" s="181">
        <v>0.48184115701648</v>
      </c>
      <c r="BC62" s="181">
        <v>2.35300530360424</v>
      </c>
      <c r="BD62" s="181"/>
      <c r="BE62" s="181"/>
      <c r="BF62" s="181">
        <v>2.3688099999999999</v>
      </c>
      <c r="BG62" s="183">
        <v>0</v>
      </c>
      <c r="BL62" s="196" t="s">
        <v>75</v>
      </c>
      <c r="BM62" s="182">
        <v>41093</v>
      </c>
      <c r="BN62" s="181" t="s">
        <v>138</v>
      </c>
      <c r="BO62" s="182">
        <v>52415</v>
      </c>
      <c r="BP62" s="181" t="s">
        <v>146</v>
      </c>
      <c r="BQ62" s="181">
        <v>0.49226796146253099</v>
      </c>
      <c r="BR62" s="181">
        <v>2.2840120684762302</v>
      </c>
      <c r="BS62" s="181"/>
      <c r="BT62" s="181"/>
      <c r="BU62" s="181">
        <v>2.2812999999999999</v>
      </c>
      <c r="BV62" s="183">
        <v>0</v>
      </c>
    </row>
    <row r="63" spans="1:74" x14ac:dyDescent="0.2">
      <c r="A63" s="138">
        <v>41093</v>
      </c>
      <c r="B63" s="136" t="s">
        <v>56</v>
      </c>
      <c r="C63" s="139">
        <v>50591</v>
      </c>
      <c r="D63" s="136" t="s">
        <v>71</v>
      </c>
      <c r="E63" s="136">
        <v>0.583147212563767</v>
      </c>
      <c r="F63" s="136">
        <v>2.0716712247382101</v>
      </c>
      <c r="G63" s="136"/>
      <c r="H63" s="136"/>
      <c r="I63" s="137">
        <v>2.0099999999999998</v>
      </c>
      <c r="K63" s="515" t="s">
        <v>75</v>
      </c>
      <c r="L63" s="180">
        <v>41093</v>
      </c>
      <c r="M63" s="181" t="s">
        <v>162</v>
      </c>
      <c r="N63" s="182">
        <v>52415</v>
      </c>
      <c r="O63" s="181" t="s">
        <v>146</v>
      </c>
      <c r="P63" s="181">
        <v>0.51587531683338705</v>
      </c>
      <c r="Q63" s="181">
        <v>2.1330559289338802</v>
      </c>
      <c r="R63" s="181"/>
      <c r="S63" s="181"/>
      <c r="T63" s="181">
        <v>2.1120800000000002</v>
      </c>
      <c r="U63" s="181"/>
      <c r="V63" s="181"/>
      <c r="W63" s="181"/>
      <c r="X63" s="181"/>
      <c r="Y63" s="181"/>
      <c r="Z63" s="183"/>
      <c r="AA63" s="182">
        <v>41093</v>
      </c>
      <c r="AB63" s="181" t="s">
        <v>174</v>
      </c>
      <c r="AC63" s="182">
        <v>52782</v>
      </c>
      <c r="AD63" s="181" t="s">
        <v>147</v>
      </c>
      <c r="AE63" s="181">
        <v>0.490925103255474</v>
      </c>
      <c r="AF63" s="181">
        <v>2.2208522298501001</v>
      </c>
      <c r="AG63" s="181"/>
      <c r="AH63" s="181"/>
      <c r="AI63" s="181">
        <v>2.2088800000000002</v>
      </c>
      <c r="AJ63" s="183">
        <v>0</v>
      </c>
      <c r="AK63" s="170"/>
      <c r="AL63" s="180">
        <v>41093</v>
      </c>
      <c r="AM63" s="181" t="s">
        <v>138</v>
      </c>
      <c r="AN63" s="182">
        <v>52782</v>
      </c>
      <c r="AO63" s="181" t="s">
        <v>147</v>
      </c>
      <c r="AP63" s="181">
        <v>0.48141836498177698</v>
      </c>
      <c r="AQ63" s="181">
        <v>2.2818933628357301</v>
      </c>
      <c r="AR63" s="181"/>
      <c r="AS63" s="181"/>
      <c r="AT63" s="181">
        <v>2.2828300000000001</v>
      </c>
      <c r="AU63" s="183">
        <v>0</v>
      </c>
      <c r="AX63" s="180">
        <v>41093</v>
      </c>
      <c r="AY63" s="181" t="s">
        <v>179</v>
      </c>
      <c r="AZ63" s="182">
        <v>52782</v>
      </c>
      <c r="BA63" s="181" t="s">
        <v>147</v>
      </c>
      <c r="BB63" s="181">
        <v>0.47035850567518001</v>
      </c>
      <c r="BC63" s="181">
        <v>2.3544422766592201</v>
      </c>
      <c r="BD63" s="181"/>
      <c r="BE63" s="181"/>
      <c r="BF63" s="181">
        <v>2.3702399999999999</v>
      </c>
      <c r="BG63" s="183">
        <v>0</v>
      </c>
      <c r="BL63" s="196" t="s">
        <v>75</v>
      </c>
      <c r="BM63" s="182">
        <v>41093</v>
      </c>
      <c r="BN63" s="181" t="s">
        <v>138</v>
      </c>
      <c r="BO63" s="182">
        <v>52782</v>
      </c>
      <c r="BP63" s="181" t="s">
        <v>147</v>
      </c>
      <c r="BQ63" s="181">
        <v>0.48091838928887498</v>
      </c>
      <c r="BR63" s="181">
        <v>2.2851368991712802</v>
      </c>
      <c r="BS63" s="181"/>
      <c r="BT63" s="181"/>
      <c r="BU63" s="181">
        <v>2.2828300000000001</v>
      </c>
      <c r="BV63" s="183">
        <v>0</v>
      </c>
    </row>
    <row r="64" spans="1:74" x14ac:dyDescent="0.2">
      <c r="A64" s="138">
        <v>41093</v>
      </c>
      <c r="B64" s="136" t="s">
        <v>56</v>
      </c>
      <c r="C64" s="139">
        <v>50955</v>
      </c>
      <c r="D64" s="136" t="s">
        <v>72</v>
      </c>
      <c r="E64" s="136">
        <v>0.57132288176992996</v>
      </c>
      <c r="F64" s="136">
        <v>2.07102450952573</v>
      </c>
      <c r="G64" s="136"/>
      <c r="H64" s="136"/>
      <c r="I64" s="137">
        <v>2.0110000000000001</v>
      </c>
      <c r="K64" s="515" t="s">
        <v>75</v>
      </c>
      <c r="L64" s="180">
        <v>41093</v>
      </c>
      <c r="M64" s="181" t="s">
        <v>162</v>
      </c>
      <c r="N64" s="182">
        <v>52782</v>
      </c>
      <c r="O64" s="181" t="s">
        <v>147</v>
      </c>
      <c r="P64" s="181">
        <v>0.50479894716624496</v>
      </c>
      <c r="Q64" s="181">
        <v>2.1338595269987</v>
      </c>
      <c r="R64" s="181"/>
      <c r="S64" s="181"/>
      <c r="T64" s="181">
        <v>2.11375</v>
      </c>
      <c r="U64" s="181"/>
      <c r="V64" s="181"/>
      <c r="W64" s="181"/>
      <c r="X64" s="181"/>
      <c r="Y64" s="181"/>
      <c r="Z64" s="183"/>
      <c r="AA64" s="182">
        <v>41093</v>
      </c>
      <c r="AB64" s="181" t="s">
        <v>174</v>
      </c>
      <c r="AC64" s="182">
        <v>53146</v>
      </c>
      <c r="AD64" s="181" t="s">
        <v>148</v>
      </c>
      <c r="AE64" s="181">
        <v>0.479730629201156</v>
      </c>
      <c r="AF64" s="181">
        <v>2.2236347387083302</v>
      </c>
      <c r="AG64" s="181"/>
      <c r="AH64" s="181"/>
      <c r="AI64" s="181">
        <v>2.2115900000000002</v>
      </c>
      <c r="AJ64" s="183">
        <v>0</v>
      </c>
      <c r="AK64" s="170"/>
      <c r="AL64" s="180">
        <v>41093</v>
      </c>
      <c r="AM64" s="181" t="s">
        <v>138</v>
      </c>
      <c r="AN64" s="182">
        <v>53146</v>
      </c>
      <c r="AO64" s="181" t="s">
        <v>148</v>
      </c>
      <c r="AP64" s="181">
        <v>0.47019172878489701</v>
      </c>
      <c r="AQ64" s="181">
        <v>2.2844354139879899</v>
      </c>
      <c r="AR64" s="181"/>
      <c r="AS64" s="181"/>
      <c r="AT64" s="181">
        <v>2.2851300000000001</v>
      </c>
      <c r="AU64" s="183">
        <v>0</v>
      </c>
      <c r="AX64" s="180">
        <v>41093</v>
      </c>
      <c r="AY64" s="181" t="s">
        <v>179</v>
      </c>
      <c r="AZ64" s="182">
        <v>53146</v>
      </c>
      <c r="BA64" s="181" t="s">
        <v>148</v>
      </c>
      <c r="BB64" s="181">
        <v>0.45897222449128999</v>
      </c>
      <c r="BC64" s="181">
        <v>2.3575469694190998</v>
      </c>
      <c r="BD64" s="181"/>
      <c r="BE64" s="181"/>
      <c r="BF64" s="181">
        <v>2.3726799999999999</v>
      </c>
      <c r="BG64" s="183">
        <v>0</v>
      </c>
      <c r="BL64" s="196" t="s">
        <v>75</v>
      </c>
      <c r="BM64" s="182">
        <v>41093</v>
      </c>
      <c r="BN64" s="181" t="s">
        <v>138</v>
      </c>
      <c r="BO64" s="182">
        <v>53146</v>
      </c>
      <c r="BP64" s="181" t="s">
        <v>148</v>
      </c>
      <c r="BQ64" s="181">
        <v>0.46969213247429298</v>
      </c>
      <c r="BR64" s="181">
        <v>2.28765372988356</v>
      </c>
      <c r="BS64" s="181"/>
      <c r="BT64" s="181"/>
      <c r="BU64" s="181">
        <v>2.2851300000000001</v>
      </c>
      <c r="BV64" s="183">
        <v>0</v>
      </c>
    </row>
    <row r="65" spans="1:74" x14ac:dyDescent="0.2">
      <c r="A65" s="138">
        <v>41093</v>
      </c>
      <c r="B65" s="136" t="s">
        <v>56</v>
      </c>
      <c r="C65" s="139">
        <v>51320</v>
      </c>
      <c r="D65" s="136" t="s">
        <v>73</v>
      </c>
      <c r="E65" s="136">
        <v>0.55969232387636902</v>
      </c>
      <c r="F65" s="136">
        <v>2.0705145614282801</v>
      </c>
      <c r="G65" s="136"/>
      <c r="H65" s="136"/>
      <c r="I65" s="137">
        <v>2.012</v>
      </c>
      <c r="K65" s="515" t="s">
        <v>75</v>
      </c>
      <c r="L65" s="180">
        <v>41093</v>
      </c>
      <c r="M65" s="181" t="s">
        <v>162</v>
      </c>
      <c r="N65" s="182">
        <v>53146</v>
      </c>
      <c r="O65" s="181" t="s">
        <v>148</v>
      </c>
      <c r="P65" s="181">
        <v>0.49389554050849299</v>
      </c>
      <c r="Q65" s="181">
        <v>2.1355428616107801</v>
      </c>
      <c r="R65" s="181"/>
      <c r="S65" s="181"/>
      <c r="T65" s="181">
        <v>2.1158399999999999</v>
      </c>
      <c r="U65" s="181"/>
      <c r="V65" s="181"/>
      <c r="W65" s="181"/>
      <c r="X65" s="181"/>
      <c r="Y65" s="181"/>
      <c r="Z65" s="183"/>
      <c r="AA65" s="182">
        <v>41093</v>
      </c>
      <c r="AB65" s="181" t="s">
        <v>174</v>
      </c>
      <c r="AC65" s="182">
        <v>53511</v>
      </c>
      <c r="AD65" s="181" t="s">
        <v>149</v>
      </c>
      <c r="AE65" s="181">
        <v>0.46853061597309098</v>
      </c>
      <c r="AF65" s="181">
        <v>2.22771009608915</v>
      </c>
      <c r="AG65" s="181"/>
      <c r="AH65" s="181"/>
      <c r="AI65" s="181">
        <v>2.2151399999999999</v>
      </c>
      <c r="AJ65" s="183">
        <v>0</v>
      </c>
      <c r="AK65" s="170"/>
      <c r="AL65" s="180">
        <v>41093</v>
      </c>
      <c r="AM65" s="181" t="s">
        <v>138</v>
      </c>
      <c r="AN65" s="182">
        <v>53511</v>
      </c>
      <c r="AO65" s="181" t="s">
        <v>149</v>
      </c>
      <c r="AP65" s="181">
        <v>0.458985543259467</v>
      </c>
      <c r="AQ65" s="181">
        <v>2.2881890713112698</v>
      </c>
      <c r="AR65" s="181"/>
      <c r="AS65" s="181"/>
      <c r="AT65" s="181">
        <v>2.28823</v>
      </c>
      <c r="AU65" s="183">
        <v>0</v>
      </c>
      <c r="AX65" s="180">
        <v>41093</v>
      </c>
      <c r="AY65" s="181" t="s">
        <v>179</v>
      </c>
      <c r="AZ65" s="182">
        <v>53511</v>
      </c>
      <c r="BA65" s="181" t="s">
        <v>149</v>
      </c>
      <c r="BB65" s="181">
        <v>0.447601244087663</v>
      </c>
      <c r="BC65" s="181">
        <v>2.3619881736120498</v>
      </c>
      <c r="BD65" s="181"/>
      <c r="BE65" s="181"/>
      <c r="BF65" s="181">
        <v>2.37602</v>
      </c>
      <c r="BG65" s="183">
        <v>0</v>
      </c>
      <c r="BL65" s="196" t="s">
        <v>75</v>
      </c>
      <c r="BM65" s="182">
        <v>41093</v>
      </c>
      <c r="BN65" s="181" t="s">
        <v>138</v>
      </c>
      <c r="BO65" s="182">
        <v>53511</v>
      </c>
      <c r="BP65" s="181" t="s">
        <v>149</v>
      </c>
      <c r="BQ65" s="181">
        <v>0.45848159269343902</v>
      </c>
      <c r="BR65" s="181">
        <v>2.2914170361811199</v>
      </c>
      <c r="BS65" s="181"/>
      <c r="BT65" s="181"/>
      <c r="BU65" s="181">
        <v>2.28823</v>
      </c>
      <c r="BV65" s="183">
        <v>0</v>
      </c>
    </row>
    <row r="66" spans="1:74" x14ac:dyDescent="0.2">
      <c r="A66" s="138">
        <v>41093</v>
      </c>
      <c r="B66" s="136" t="s">
        <v>56</v>
      </c>
      <c r="C66" s="139">
        <v>51685</v>
      </c>
      <c r="D66" s="136" t="s">
        <v>74</v>
      </c>
      <c r="E66" s="136">
        <v>0.54850316405365496</v>
      </c>
      <c r="F66" s="136">
        <v>2.0687543810407298</v>
      </c>
      <c r="G66" s="136"/>
      <c r="H66" s="136"/>
      <c r="I66" s="137">
        <v>2.012</v>
      </c>
      <c r="K66" s="515" t="s">
        <v>75</v>
      </c>
      <c r="L66" s="180">
        <v>41093</v>
      </c>
      <c r="M66" s="181" t="s">
        <v>162</v>
      </c>
      <c r="N66" s="182">
        <v>53511</v>
      </c>
      <c r="O66" s="181" t="s">
        <v>149</v>
      </c>
      <c r="P66" s="181">
        <v>0.48301690592409802</v>
      </c>
      <c r="Q66" s="181">
        <v>2.1382371821811099</v>
      </c>
      <c r="R66" s="181"/>
      <c r="S66" s="181"/>
      <c r="T66" s="181">
        <v>2.1185700000000001</v>
      </c>
      <c r="U66" s="181"/>
      <c r="V66" s="181"/>
      <c r="W66" s="181"/>
      <c r="X66" s="181"/>
      <c r="Y66" s="181"/>
      <c r="Z66" s="183"/>
      <c r="AA66" s="182">
        <v>41093</v>
      </c>
      <c r="AB66" s="181" t="s">
        <v>174</v>
      </c>
      <c r="AC66" s="182">
        <v>53876</v>
      </c>
      <c r="AD66" s="181" t="s">
        <v>150</v>
      </c>
      <c r="AE66" s="181">
        <v>0.45735072118964998</v>
      </c>
      <c r="AF66" s="181">
        <v>2.2330588104911899</v>
      </c>
      <c r="AG66" s="181"/>
      <c r="AH66" s="181"/>
      <c r="AI66" s="181">
        <v>2.2195</v>
      </c>
      <c r="AJ66" s="183">
        <v>0</v>
      </c>
      <c r="AK66" s="170"/>
      <c r="AL66" s="180">
        <v>41093</v>
      </c>
      <c r="AM66" s="181" t="s">
        <v>138</v>
      </c>
      <c r="AN66" s="182">
        <v>53876</v>
      </c>
      <c r="AO66" s="181" t="s">
        <v>150</v>
      </c>
      <c r="AP66" s="181">
        <v>0.44784917388835999</v>
      </c>
      <c r="AQ66" s="181">
        <v>2.2929854584186899</v>
      </c>
      <c r="AR66" s="181"/>
      <c r="AS66" s="181"/>
      <c r="AT66" s="181">
        <v>2.2919999999999998</v>
      </c>
      <c r="AU66" s="183">
        <v>0</v>
      </c>
      <c r="AX66" s="180">
        <v>41093</v>
      </c>
      <c r="AY66" s="181" t="s">
        <v>179</v>
      </c>
      <c r="AZ66" s="182">
        <v>53876</v>
      </c>
      <c r="BA66" s="181" t="s">
        <v>150</v>
      </c>
      <c r="BB66" s="181">
        <v>0.43632411292282602</v>
      </c>
      <c r="BC66" s="181">
        <v>2.3674045963991102</v>
      </c>
      <c r="BD66" s="181"/>
      <c r="BE66" s="181"/>
      <c r="BF66" s="181">
        <v>2.38</v>
      </c>
      <c r="BG66" s="183">
        <v>0</v>
      </c>
      <c r="BL66" s="196" t="s">
        <v>75</v>
      </c>
      <c r="BM66" s="182">
        <v>41093</v>
      </c>
      <c r="BN66" s="181" t="s">
        <v>138</v>
      </c>
      <c r="BO66" s="182">
        <v>53876</v>
      </c>
      <c r="BP66" s="181" t="s">
        <v>150</v>
      </c>
      <c r="BQ66" s="181">
        <v>0.44733644133125</v>
      </c>
      <c r="BR66" s="181">
        <v>2.2962553401310202</v>
      </c>
      <c r="BS66" s="181"/>
      <c r="BT66" s="181"/>
      <c r="BU66" s="181">
        <v>2.2919999999999998</v>
      </c>
      <c r="BV66" s="183">
        <v>0</v>
      </c>
    </row>
    <row r="67" spans="1:74" x14ac:dyDescent="0.2">
      <c r="A67" s="138">
        <v>41093</v>
      </c>
      <c r="B67" s="136" t="s">
        <v>56</v>
      </c>
      <c r="C67" s="139">
        <v>52050</v>
      </c>
      <c r="D67" s="136" t="s">
        <v>49</v>
      </c>
      <c r="E67" s="136">
        <v>0.53753769373355897</v>
      </c>
      <c r="F67" s="136">
        <v>2.0671114282493601</v>
      </c>
      <c r="G67" s="136"/>
      <c r="H67" s="136"/>
      <c r="I67" s="137">
        <v>2.012</v>
      </c>
      <c r="K67" s="515" t="s">
        <v>75</v>
      </c>
      <c r="L67" s="180">
        <v>41093</v>
      </c>
      <c r="M67" s="181" t="s">
        <v>162</v>
      </c>
      <c r="N67" s="182">
        <v>53876</v>
      </c>
      <c r="O67" s="181" t="s">
        <v>150</v>
      </c>
      <c r="P67" s="181">
        <v>0.47216723906061903</v>
      </c>
      <c r="Q67" s="181">
        <v>2.1420508577456698</v>
      </c>
      <c r="R67" s="181"/>
      <c r="S67" s="181"/>
      <c r="T67" s="181">
        <v>2.1219999999999999</v>
      </c>
      <c r="U67" s="181"/>
      <c r="V67" s="181"/>
      <c r="W67" s="181"/>
      <c r="X67" s="181"/>
      <c r="Y67" s="181"/>
      <c r="Z67" s="183"/>
      <c r="AA67" s="182">
        <v>41093</v>
      </c>
      <c r="AB67" s="181" t="s">
        <v>174</v>
      </c>
      <c r="AC67" s="182">
        <v>54242</v>
      </c>
      <c r="AD67" s="181" t="s">
        <v>151</v>
      </c>
      <c r="AE67" s="181">
        <v>0.44617550904076703</v>
      </c>
      <c r="AF67" s="181">
        <v>2.23957008678321</v>
      </c>
      <c r="AG67" s="181"/>
      <c r="AH67" s="181"/>
      <c r="AI67" s="181">
        <v>2.2246999999999999</v>
      </c>
      <c r="AJ67" s="183">
        <v>0</v>
      </c>
      <c r="AK67" s="170"/>
      <c r="AL67" s="180">
        <v>41093</v>
      </c>
      <c r="AM67" s="181" t="s">
        <v>138</v>
      </c>
      <c r="AN67" s="182">
        <v>54242</v>
      </c>
      <c r="AO67" s="181" t="s">
        <v>151</v>
      </c>
      <c r="AP67" s="181">
        <v>0.43677477821512301</v>
      </c>
      <c r="AQ67" s="181">
        <v>2.2986636008213299</v>
      </c>
      <c r="AR67" s="181"/>
      <c r="AS67" s="181"/>
      <c r="AT67" s="181">
        <v>2.29644</v>
      </c>
      <c r="AU67" s="183">
        <v>0</v>
      </c>
      <c r="AX67" s="180">
        <v>41093</v>
      </c>
      <c r="AY67" s="181" t="s">
        <v>179</v>
      </c>
      <c r="AZ67" s="182">
        <v>54242</v>
      </c>
      <c r="BA67" s="181" t="s">
        <v>151</v>
      </c>
      <c r="BB67" s="181">
        <v>0.42514608407264098</v>
      </c>
      <c r="BC67" s="181">
        <v>2.3735474134369001</v>
      </c>
      <c r="BD67" s="181"/>
      <c r="BE67" s="181"/>
      <c r="BF67" s="181">
        <v>2.38456</v>
      </c>
      <c r="BG67" s="183">
        <v>0</v>
      </c>
      <c r="BL67" s="196" t="s">
        <v>75</v>
      </c>
      <c r="BM67" s="182">
        <v>41093</v>
      </c>
      <c r="BN67" s="181" t="s">
        <v>138</v>
      </c>
      <c r="BO67" s="182">
        <v>54242</v>
      </c>
      <c r="BP67" s="181" t="s">
        <v>151</v>
      </c>
      <c r="BQ67" s="181">
        <v>0.43624765309674302</v>
      </c>
      <c r="BR67" s="181">
        <v>2.30201469321318</v>
      </c>
      <c r="BS67" s="181"/>
      <c r="BT67" s="181"/>
      <c r="BU67" s="181">
        <v>2.29644</v>
      </c>
      <c r="BV67" s="183">
        <v>0</v>
      </c>
    </row>
    <row r="68" spans="1:74" x14ac:dyDescent="0.2">
      <c r="A68" s="138">
        <v>41093</v>
      </c>
      <c r="B68" s="136" t="s">
        <v>56</v>
      </c>
      <c r="C68" s="139">
        <v>53876</v>
      </c>
      <c r="D68" s="136" t="s">
        <v>150</v>
      </c>
      <c r="E68" s="136">
        <v>0.48032212822352099</v>
      </c>
      <c r="F68" s="136">
        <v>2.09317181036318</v>
      </c>
      <c r="G68" s="136"/>
      <c r="H68" s="136"/>
      <c r="I68" s="137">
        <v>2.0350000000000001</v>
      </c>
      <c r="K68" s="515" t="s">
        <v>75</v>
      </c>
      <c r="L68" s="180">
        <v>41093</v>
      </c>
      <c r="M68" s="181" t="s">
        <v>162</v>
      </c>
      <c r="N68" s="182">
        <v>54242</v>
      </c>
      <c r="O68" s="181" t="s">
        <v>151</v>
      </c>
      <c r="P68" s="181">
        <v>0.46130883330490602</v>
      </c>
      <c r="Q68" s="181">
        <v>2.1470079225768002</v>
      </c>
      <c r="R68" s="181"/>
      <c r="S68" s="181"/>
      <c r="T68" s="181">
        <v>2.1262500000000002</v>
      </c>
      <c r="U68" s="181"/>
      <c r="V68" s="181"/>
      <c r="W68" s="181"/>
      <c r="X68" s="181"/>
      <c r="Y68" s="181"/>
      <c r="Z68" s="183"/>
      <c r="AA68" s="182">
        <v>41093</v>
      </c>
      <c r="AB68" s="181" t="s">
        <v>174</v>
      </c>
      <c r="AC68" s="182">
        <v>54609</v>
      </c>
      <c r="AD68" s="181" t="s">
        <v>152</v>
      </c>
      <c r="AE68" s="181">
        <v>0.43506007372005101</v>
      </c>
      <c r="AF68" s="181">
        <v>2.2468858896208799</v>
      </c>
      <c r="AG68" s="181"/>
      <c r="AH68" s="181"/>
      <c r="AI68" s="181">
        <v>2.2302599999999999</v>
      </c>
      <c r="AJ68" s="183">
        <v>0</v>
      </c>
      <c r="AK68" s="170"/>
      <c r="AL68" s="180">
        <v>41093</v>
      </c>
      <c r="AM68" s="181" t="s">
        <v>138</v>
      </c>
      <c r="AN68" s="182">
        <v>54609</v>
      </c>
      <c r="AO68" s="181" t="s">
        <v>152</v>
      </c>
      <c r="AP68" s="181">
        <v>0.42580773765750601</v>
      </c>
      <c r="AQ68" s="181">
        <v>2.30491926363911</v>
      </c>
      <c r="AR68" s="181"/>
      <c r="AS68" s="181"/>
      <c r="AT68" s="181">
        <v>2.3010999999999999</v>
      </c>
      <c r="AU68" s="183">
        <v>0</v>
      </c>
      <c r="AX68" s="180">
        <v>41093</v>
      </c>
      <c r="AY68" s="181" t="s">
        <v>179</v>
      </c>
      <c r="AZ68" s="182">
        <v>54609</v>
      </c>
      <c r="BA68" s="181" t="s">
        <v>152</v>
      </c>
      <c r="BB68" s="181">
        <v>0.414111887388808</v>
      </c>
      <c r="BC68" s="181">
        <v>2.38011068810005</v>
      </c>
      <c r="BD68" s="181"/>
      <c r="BE68" s="181"/>
      <c r="BF68" s="181">
        <v>2.38924</v>
      </c>
      <c r="BG68" s="183">
        <v>0</v>
      </c>
      <c r="BL68" s="196" t="s">
        <v>75</v>
      </c>
      <c r="BM68" s="182">
        <v>41093</v>
      </c>
      <c r="BN68" s="181" t="s">
        <v>138</v>
      </c>
      <c r="BO68" s="182">
        <v>54609</v>
      </c>
      <c r="BP68" s="181" t="s">
        <v>152</v>
      </c>
      <c r="BQ68" s="181">
        <v>0.425263547742121</v>
      </c>
      <c r="BR68" s="181">
        <v>2.3083717405209701</v>
      </c>
      <c r="BS68" s="181"/>
      <c r="BT68" s="181"/>
      <c r="BU68" s="181">
        <v>2.3010999999999999</v>
      </c>
      <c r="BV68" s="183">
        <v>0</v>
      </c>
    </row>
    <row r="69" spans="1:74" x14ac:dyDescent="0.2">
      <c r="A69" s="138">
        <v>41093</v>
      </c>
      <c r="B69" s="136" t="s">
        <v>56</v>
      </c>
      <c r="C69" s="139">
        <v>55703</v>
      </c>
      <c r="D69" s="136" t="s">
        <v>76</v>
      </c>
      <c r="E69" s="136">
        <v>0.42579310996900499</v>
      </c>
      <c r="F69" s="136">
        <v>2.13245944595436</v>
      </c>
      <c r="G69" s="136"/>
      <c r="H69" s="136"/>
      <c r="I69" s="137">
        <v>2.0649999999999999</v>
      </c>
      <c r="K69" s="515" t="s">
        <v>75</v>
      </c>
      <c r="L69" s="180">
        <v>41093</v>
      </c>
      <c r="M69" s="181" t="s">
        <v>162</v>
      </c>
      <c r="N69" s="182">
        <v>54609</v>
      </c>
      <c r="O69" s="181" t="s">
        <v>152</v>
      </c>
      <c r="P69" s="181">
        <v>0.45049312837408201</v>
      </c>
      <c r="Q69" s="181">
        <v>2.1527777086859299</v>
      </c>
      <c r="R69" s="181"/>
      <c r="S69" s="181"/>
      <c r="T69" s="181">
        <v>2.1308699999999998</v>
      </c>
      <c r="U69" s="181"/>
      <c r="V69" s="181"/>
      <c r="W69" s="181"/>
      <c r="X69" s="181"/>
      <c r="Y69" s="181"/>
      <c r="Z69" s="183"/>
      <c r="AA69" s="182">
        <v>41093</v>
      </c>
      <c r="AB69" s="181" t="s">
        <v>174</v>
      </c>
      <c r="AC69" s="182">
        <v>54973</v>
      </c>
      <c r="AD69" s="181" t="s">
        <v>153</v>
      </c>
      <c r="AE69" s="181">
        <v>0.42419065192042499</v>
      </c>
      <c r="AF69" s="181">
        <v>2.2544935179402898</v>
      </c>
      <c r="AG69" s="181"/>
      <c r="AH69" s="181"/>
      <c r="AI69" s="181">
        <v>2.2359399999999998</v>
      </c>
      <c r="AJ69" s="183">
        <v>0</v>
      </c>
      <c r="AK69" s="170"/>
      <c r="AL69" s="180">
        <v>41093</v>
      </c>
      <c r="AM69" s="181" t="s">
        <v>138</v>
      </c>
      <c r="AN69" s="182">
        <v>54973</v>
      </c>
      <c r="AO69" s="181" t="s">
        <v>153</v>
      </c>
      <c r="AP69" s="181">
        <v>0.41511318084583498</v>
      </c>
      <c r="AQ69" s="181">
        <v>2.3113618979876498</v>
      </c>
      <c r="AR69" s="181"/>
      <c r="AS69" s="181"/>
      <c r="AT69" s="181">
        <v>2.3058299999999998</v>
      </c>
      <c r="AU69" s="183">
        <v>0</v>
      </c>
      <c r="AX69" s="180">
        <v>41093</v>
      </c>
      <c r="AY69" s="181" t="s">
        <v>179</v>
      </c>
      <c r="AZ69" s="182">
        <v>54973</v>
      </c>
      <c r="BA69" s="181" t="s">
        <v>153</v>
      </c>
      <c r="BB69" s="181">
        <v>0.40337553255838798</v>
      </c>
      <c r="BC69" s="181">
        <v>2.3867679886878399</v>
      </c>
      <c r="BD69" s="181"/>
      <c r="BE69" s="181"/>
      <c r="BF69" s="181">
        <v>2.3939400000000002</v>
      </c>
      <c r="BG69" s="183">
        <v>0</v>
      </c>
      <c r="BL69" s="196" t="s">
        <v>75</v>
      </c>
      <c r="BM69" s="182">
        <v>41093</v>
      </c>
      <c r="BN69" s="181" t="s">
        <v>138</v>
      </c>
      <c r="BO69" s="182">
        <v>54973</v>
      </c>
      <c r="BP69" s="181" t="s">
        <v>153</v>
      </c>
      <c r="BQ69" s="181">
        <v>0.41454987276587402</v>
      </c>
      <c r="BR69" s="181">
        <v>2.31493176922696</v>
      </c>
      <c r="BS69" s="181"/>
      <c r="BT69" s="181"/>
      <c r="BU69" s="181">
        <v>2.3058299999999998</v>
      </c>
      <c r="BV69" s="183">
        <v>0</v>
      </c>
    </row>
    <row r="70" spans="1:74" x14ac:dyDescent="0.2">
      <c r="A70" s="138">
        <v>41093</v>
      </c>
      <c r="B70" s="136" t="s">
        <v>56</v>
      </c>
      <c r="C70" s="139">
        <v>59355</v>
      </c>
      <c r="D70" s="136" t="s">
        <v>77</v>
      </c>
      <c r="E70" s="136">
        <v>0.33480262023593499</v>
      </c>
      <c r="F70" s="136">
        <v>2.1865112868483001</v>
      </c>
      <c r="G70" s="136"/>
      <c r="H70" s="136"/>
      <c r="I70" s="137">
        <v>2.105</v>
      </c>
      <c r="K70" s="515" t="s">
        <v>75</v>
      </c>
      <c r="L70" s="180">
        <v>41093</v>
      </c>
      <c r="M70" s="181" t="s">
        <v>162</v>
      </c>
      <c r="N70" s="182">
        <v>54973</v>
      </c>
      <c r="O70" s="181" t="s">
        <v>153</v>
      </c>
      <c r="P70" s="181">
        <v>0.43989884237193799</v>
      </c>
      <c r="Q70" s="181">
        <v>2.15890108040684</v>
      </c>
      <c r="R70" s="181"/>
      <c r="S70" s="181"/>
      <c r="T70" s="181">
        <v>2.13565</v>
      </c>
      <c r="U70" s="181"/>
      <c r="V70" s="181"/>
      <c r="W70" s="181"/>
      <c r="X70" s="181"/>
      <c r="Y70" s="181"/>
      <c r="Z70" s="183"/>
      <c r="AA70" s="182">
        <v>41093</v>
      </c>
      <c r="AB70" s="181" t="s">
        <v>174</v>
      </c>
      <c r="AC70" s="182">
        <v>55337</v>
      </c>
      <c r="AD70" s="181" t="s">
        <v>154</v>
      </c>
      <c r="AE70" s="181">
        <v>0.41353045645887998</v>
      </c>
      <c r="AF70" s="181">
        <v>2.26209854619256</v>
      </c>
      <c r="AG70" s="181"/>
      <c r="AH70" s="181"/>
      <c r="AI70" s="181">
        <v>2.2415500000000002</v>
      </c>
      <c r="AJ70" s="183">
        <v>0</v>
      </c>
      <c r="AK70" s="170"/>
      <c r="AL70" s="180">
        <v>41093</v>
      </c>
      <c r="AM70" s="181" t="s">
        <v>138</v>
      </c>
      <c r="AN70" s="182">
        <v>55337</v>
      </c>
      <c r="AO70" s="181" t="s">
        <v>154</v>
      </c>
      <c r="AP70" s="181">
        <v>0.40464427207178799</v>
      </c>
      <c r="AQ70" s="181">
        <v>2.3177472804481698</v>
      </c>
      <c r="AR70" s="181"/>
      <c r="AS70" s="181"/>
      <c r="AT70" s="181">
        <v>2.31047</v>
      </c>
      <c r="AU70" s="183">
        <v>0</v>
      </c>
      <c r="AX70" s="180">
        <v>41093</v>
      </c>
      <c r="AY70" s="181" t="s">
        <v>179</v>
      </c>
      <c r="AZ70" s="182">
        <v>55337</v>
      </c>
      <c r="BA70" s="181" t="s">
        <v>154</v>
      </c>
      <c r="BB70" s="181">
        <v>0.39288136222256498</v>
      </c>
      <c r="BC70" s="181">
        <v>2.3933209597409801</v>
      </c>
      <c r="BD70" s="181"/>
      <c r="BE70" s="181"/>
      <c r="BF70" s="181">
        <v>2.3985300000000001</v>
      </c>
      <c r="BG70" s="183">
        <v>0</v>
      </c>
      <c r="BL70" s="196" t="s">
        <v>75</v>
      </c>
      <c r="BM70" s="182">
        <v>41093</v>
      </c>
      <c r="BN70" s="181" t="s">
        <v>138</v>
      </c>
      <c r="BO70" s="182">
        <v>55337</v>
      </c>
      <c r="BP70" s="181" t="s">
        <v>154</v>
      </c>
      <c r="BQ70" s="181">
        <v>0.404061960675902</v>
      </c>
      <c r="BR70" s="181">
        <v>2.3214364917280701</v>
      </c>
      <c r="BS70" s="181"/>
      <c r="BT70" s="181"/>
      <c r="BU70" s="181">
        <v>2.31047</v>
      </c>
      <c r="BV70" s="183">
        <v>0</v>
      </c>
    </row>
    <row r="71" spans="1:74" x14ac:dyDescent="0.2">
      <c r="A71" s="140">
        <v>41093</v>
      </c>
      <c r="B71" s="141" t="s">
        <v>56</v>
      </c>
      <c r="C71" s="142">
        <v>63009</v>
      </c>
      <c r="D71" s="141" t="s">
        <v>78</v>
      </c>
      <c r="E71" s="141">
        <v>0.26177308699021901</v>
      </c>
      <c r="F71" s="141">
        <v>2.2317572499837599</v>
      </c>
      <c r="G71" s="141"/>
      <c r="H71" s="141"/>
      <c r="I71" s="143">
        <v>2.1349999999999998</v>
      </c>
      <c r="K71" s="515" t="s">
        <v>75</v>
      </c>
      <c r="L71" s="180">
        <v>41093</v>
      </c>
      <c r="M71" s="181" t="s">
        <v>162</v>
      </c>
      <c r="N71" s="182">
        <v>55337</v>
      </c>
      <c r="O71" s="181" t="s">
        <v>154</v>
      </c>
      <c r="P71" s="181">
        <v>0.42949450365632702</v>
      </c>
      <c r="Q71" s="181">
        <v>2.1650646558874</v>
      </c>
      <c r="R71" s="181"/>
      <c r="S71" s="181"/>
      <c r="T71" s="181">
        <v>2.14039</v>
      </c>
      <c r="U71" s="181"/>
      <c r="V71" s="181"/>
      <c r="W71" s="181"/>
      <c r="X71" s="181"/>
      <c r="Y71" s="181"/>
      <c r="Z71" s="183"/>
      <c r="AA71" s="182">
        <v>41093</v>
      </c>
      <c r="AB71" s="181" t="s">
        <v>174</v>
      </c>
      <c r="AC71" s="182">
        <v>55703</v>
      </c>
      <c r="AD71" s="181" t="s">
        <v>76</v>
      </c>
      <c r="AE71" s="181">
        <v>0.40307576274533402</v>
      </c>
      <c r="AF71" s="181">
        <v>2.26940070688079</v>
      </c>
      <c r="AG71" s="181"/>
      <c r="AH71" s="181"/>
      <c r="AI71" s="181">
        <v>2.2469999999999999</v>
      </c>
      <c r="AJ71" s="183">
        <v>0</v>
      </c>
      <c r="AK71" s="170"/>
      <c r="AL71" s="180">
        <v>41093</v>
      </c>
      <c r="AM71" s="181" t="s">
        <v>138</v>
      </c>
      <c r="AN71" s="182">
        <v>55703</v>
      </c>
      <c r="AO71" s="181" t="s">
        <v>76</v>
      </c>
      <c r="AP71" s="181">
        <v>0.39437844480633</v>
      </c>
      <c r="AQ71" s="181">
        <v>2.3238823968074001</v>
      </c>
      <c r="AR71" s="181"/>
      <c r="AS71" s="181"/>
      <c r="AT71" s="181">
        <v>2.3149999999999999</v>
      </c>
      <c r="AU71" s="183">
        <v>0</v>
      </c>
      <c r="AX71" s="180">
        <v>41093</v>
      </c>
      <c r="AY71" s="181" t="s">
        <v>179</v>
      </c>
      <c r="AZ71" s="182">
        <v>55703</v>
      </c>
      <c r="BA71" s="181" t="s">
        <v>76</v>
      </c>
      <c r="BB71" s="181">
        <v>0.38260372650410301</v>
      </c>
      <c r="BC71" s="181">
        <v>2.3995877306523101</v>
      </c>
      <c r="BD71" s="181"/>
      <c r="BE71" s="181"/>
      <c r="BF71" s="181">
        <v>2.403</v>
      </c>
      <c r="BG71" s="183">
        <v>0</v>
      </c>
      <c r="BL71" s="196" t="s">
        <v>75</v>
      </c>
      <c r="BM71" s="182">
        <v>41093</v>
      </c>
      <c r="BN71" s="181" t="s">
        <v>138</v>
      </c>
      <c r="BO71" s="182">
        <v>55703</v>
      </c>
      <c r="BP71" s="181" t="s">
        <v>76</v>
      </c>
      <c r="BQ71" s="181">
        <v>0.39377757187366702</v>
      </c>
      <c r="BR71" s="181">
        <v>2.3276906366019801</v>
      </c>
      <c r="BS71" s="181"/>
      <c r="BT71" s="181"/>
      <c r="BU71" s="181">
        <v>2.3149999999999999</v>
      </c>
      <c r="BV71" s="183">
        <v>0</v>
      </c>
    </row>
    <row r="72" spans="1:74" x14ac:dyDescent="0.2">
      <c r="K72" s="515" t="s">
        <v>75</v>
      </c>
      <c r="L72" s="180">
        <v>41093</v>
      </c>
      <c r="M72" s="181" t="s">
        <v>162</v>
      </c>
      <c r="N72" s="182">
        <v>55703</v>
      </c>
      <c r="O72" s="181" t="s">
        <v>76</v>
      </c>
      <c r="P72" s="181">
        <v>0.41927710790441702</v>
      </c>
      <c r="Q72" s="181">
        <v>2.1709762976029698</v>
      </c>
      <c r="R72" s="181"/>
      <c r="S72" s="181"/>
      <c r="T72" s="181">
        <v>2.145</v>
      </c>
      <c r="U72" s="181"/>
      <c r="V72" s="181"/>
      <c r="W72" s="181"/>
      <c r="X72" s="181"/>
      <c r="Y72" s="181"/>
      <c r="Z72" s="183"/>
      <c r="AA72" s="182">
        <v>41093</v>
      </c>
      <c r="AB72" s="181" t="s">
        <v>174</v>
      </c>
      <c r="AC72" s="182">
        <v>59355</v>
      </c>
      <c r="AD72" s="181" t="s">
        <v>77</v>
      </c>
      <c r="AE72" s="181">
        <v>0.31309524523361398</v>
      </c>
      <c r="AF72" s="181">
        <v>2.3204612966932001</v>
      </c>
      <c r="AG72" s="181"/>
      <c r="AH72" s="181"/>
      <c r="AI72" s="181">
        <v>2.2839999999999998</v>
      </c>
      <c r="AJ72" s="183">
        <v>0</v>
      </c>
      <c r="AK72" s="170"/>
      <c r="AL72" s="180">
        <v>41093</v>
      </c>
      <c r="AM72" s="181" t="s">
        <v>138</v>
      </c>
      <c r="AN72" s="182">
        <v>59355</v>
      </c>
      <c r="AO72" s="181" t="s">
        <v>77</v>
      </c>
      <c r="AP72" s="181">
        <v>0.30581892928583099</v>
      </c>
      <c r="AQ72" s="181">
        <v>2.3674486016904899</v>
      </c>
      <c r="AR72" s="181"/>
      <c r="AS72" s="181"/>
      <c r="AT72" s="181">
        <v>2.3460000000000001</v>
      </c>
      <c r="AU72" s="183">
        <v>0</v>
      </c>
      <c r="AX72" s="180">
        <v>41093</v>
      </c>
      <c r="AY72" s="181" t="s">
        <v>179</v>
      </c>
      <c r="AZ72" s="182">
        <v>59355</v>
      </c>
      <c r="BA72" s="181" t="s">
        <v>77</v>
      </c>
      <c r="BB72" s="181">
        <v>0.29417843618744199</v>
      </c>
      <c r="BC72" s="181">
        <v>2.4449939835125098</v>
      </c>
      <c r="BD72" s="181"/>
      <c r="BE72" s="181"/>
      <c r="BF72" s="181">
        <v>2.4340000000000002</v>
      </c>
      <c r="BG72" s="183">
        <v>0</v>
      </c>
      <c r="BL72" s="196" t="s">
        <v>75</v>
      </c>
      <c r="BM72" s="182">
        <v>41093</v>
      </c>
      <c r="BN72" s="181" t="s">
        <v>138</v>
      </c>
      <c r="BO72" s="182">
        <v>59355</v>
      </c>
      <c r="BP72" s="181" t="s">
        <v>77</v>
      </c>
      <c r="BQ72" s="181">
        <v>0.30509860534034899</v>
      </c>
      <c r="BR72" s="181">
        <v>2.3721608142199799</v>
      </c>
      <c r="BS72" s="181"/>
      <c r="BT72" s="181"/>
      <c r="BU72" s="181">
        <v>2.3460000000000001</v>
      </c>
      <c r="BV72" s="183">
        <v>0</v>
      </c>
    </row>
    <row r="73" spans="1:74" x14ac:dyDescent="0.2">
      <c r="K73" s="515" t="s">
        <v>75</v>
      </c>
      <c r="L73" s="180">
        <v>41093</v>
      </c>
      <c r="M73" s="181" t="s">
        <v>162</v>
      </c>
      <c r="N73" s="182">
        <v>59355</v>
      </c>
      <c r="O73" s="181" t="s">
        <v>77</v>
      </c>
      <c r="P73" s="181">
        <v>0.33065408326052198</v>
      </c>
      <c r="Q73" s="181">
        <v>2.2114262468355399</v>
      </c>
      <c r="R73" s="181"/>
      <c r="S73" s="181"/>
      <c r="T73" s="181">
        <v>2.1760000000000002</v>
      </c>
      <c r="U73" s="181"/>
      <c r="V73" s="181"/>
      <c r="W73" s="181"/>
      <c r="X73" s="181"/>
      <c r="Y73" s="181"/>
      <c r="Z73" s="183"/>
      <c r="AA73" s="186">
        <v>41093</v>
      </c>
      <c r="AB73" s="185" t="s">
        <v>174</v>
      </c>
      <c r="AC73" s="186">
        <v>63009</v>
      </c>
      <c r="AD73" s="185" t="s">
        <v>78</v>
      </c>
      <c r="AE73" s="185">
        <v>0.24202181228917599</v>
      </c>
      <c r="AF73" s="185">
        <v>2.3623882735548398</v>
      </c>
      <c r="AG73" s="185"/>
      <c r="AH73" s="185"/>
      <c r="AI73" s="185">
        <v>2.3115999999999999</v>
      </c>
      <c r="AJ73" s="187">
        <v>0</v>
      </c>
      <c r="AK73" s="170"/>
      <c r="AL73" s="184">
        <v>41093</v>
      </c>
      <c r="AM73" s="185" t="s">
        <v>138</v>
      </c>
      <c r="AN73" s="186">
        <v>63009</v>
      </c>
      <c r="AO73" s="185" t="s">
        <v>78</v>
      </c>
      <c r="AP73" s="185">
        <v>0.23594304900077301</v>
      </c>
      <c r="AQ73" s="185">
        <v>2.4047452537325098</v>
      </c>
      <c r="AR73" s="185"/>
      <c r="AS73" s="185"/>
      <c r="AT73" s="185">
        <v>2.37</v>
      </c>
      <c r="AU73" s="187">
        <v>0</v>
      </c>
      <c r="AX73" s="184">
        <v>41093</v>
      </c>
      <c r="AY73" s="185" t="s">
        <v>179</v>
      </c>
      <c r="AZ73" s="186">
        <v>63009</v>
      </c>
      <c r="BA73" s="185" t="s">
        <v>78</v>
      </c>
      <c r="BB73" s="185">
        <v>0.22504239656744801</v>
      </c>
      <c r="BC73" s="185">
        <v>2.4835093971211601</v>
      </c>
      <c r="BD73" s="185"/>
      <c r="BE73" s="185"/>
      <c r="BF73" s="185">
        <v>2.4580000000000002</v>
      </c>
      <c r="BG73" s="187">
        <v>0</v>
      </c>
      <c r="BL73" s="197" t="s">
        <v>75</v>
      </c>
      <c r="BM73" s="186">
        <v>41093</v>
      </c>
      <c r="BN73" s="185" t="s">
        <v>138</v>
      </c>
      <c r="BO73" s="186">
        <v>63009</v>
      </c>
      <c r="BP73" s="185" t="s">
        <v>78</v>
      </c>
      <c r="BQ73" s="185">
        <v>0.23510282926944301</v>
      </c>
      <c r="BR73" s="185">
        <v>2.4106856092725901</v>
      </c>
      <c r="BS73" s="185"/>
      <c r="BT73" s="185"/>
      <c r="BU73" s="185">
        <v>2.37</v>
      </c>
      <c r="BV73" s="187">
        <v>0</v>
      </c>
    </row>
    <row r="74" spans="1:74" x14ac:dyDescent="0.2">
      <c r="K74" s="516" t="s">
        <v>75</v>
      </c>
      <c r="L74" s="184">
        <v>41093</v>
      </c>
      <c r="M74" s="185" t="s">
        <v>162</v>
      </c>
      <c r="N74" s="186">
        <v>63009</v>
      </c>
      <c r="O74" s="185" t="s">
        <v>78</v>
      </c>
      <c r="P74" s="185">
        <v>0.25942034185471102</v>
      </c>
      <c r="Q74" s="185">
        <v>2.2467907884413201</v>
      </c>
      <c r="R74" s="185"/>
      <c r="S74" s="185"/>
      <c r="T74" s="185">
        <v>2.2000000000000002</v>
      </c>
      <c r="U74" s="185"/>
      <c r="V74" s="185"/>
      <c r="W74" s="185"/>
      <c r="X74" s="185"/>
      <c r="Y74" s="185"/>
      <c r="Z74" s="187"/>
    </row>
    <row r="109" spans="5:6" x14ac:dyDescent="0.2">
      <c r="E109" s="227"/>
      <c r="F109" s="227"/>
    </row>
    <row r="110" spans="5:6" x14ac:dyDescent="0.2">
      <c r="E110" s="227"/>
      <c r="F110" s="227"/>
    </row>
    <row r="111" spans="5:6" x14ac:dyDescent="0.2">
      <c r="E111" s="227"/>
      <c r="F111" s="227"/>
    </row>
    <row r="112" spans="5:6" x14ac:dyDescent="0.2">
      <c r="E112" s="227"/>
      <c r="F112" s="227"/>
    </row>
    <row r="113" spans="5:6" x14ac:dyDescent="0.2">
      <c r="E113" s="227"/>
      <c r="F113" s="227"/>
    </row>
    <row r="114" spans="5:6" x14ac:dyDescent="0.2">
      <c r="E114" s="227"/>
      <c r="F114" s="227"/>
    </row>
    <row r="119" spans="5:6" x14ac:dyDescent="0.2">
      <c r="F119" s="228"/>
    </row>
    <row r="120" spans="5:6" x14ac:dyDescent="0.2">
      <c r="F120" s="228"/>
    </row>
    <row r="121" spans="5:6" x14ac:dyDescent="0.2">
      <c r="F121" s="228"/>
    </row>
    <row r="122" spans="5:6" x14ac:dyDescent="0.2">
      <c r="F122" s="228"/>
    </row>
    <row r="123" spans="5:6" x14ac:dyDescent="0.2">
      <c r="F123" s="228"/>
    </row>
    <row r="124" spans="5:6" x14ac:dyDescent="0.2">
      <c r="F124" s="228"/>
    </row>
    <row r="125" spans="5:6" x14ac:dyDescent="0.2">
      <c r="F125" s="228"/>
    </row>
    <row r="126" spans="5:6" x14ac:dyDescent="0.2">
      <c r="F126" s="228"/>
    </row>
    <row r="127" spans="5:6" x14ac:dyDescent="0.2">
      <c r="F127" s="228"/>
    </row>
    <row r="128" spans="5:6" x14ac:dyDescent="0.2">
      <c r="F128" s="228"/>
    </row>
    <row r="129" spans="6:6" x14ac:dyDescent="0.2">
      <c r="F129" s="228"/>
    </row>
    <row r="130" spans="6:6" x14ac:dyDescent="0.2">
      <c r="F130" s="228"/>
    </row>
    <row r="131" spans="6:6" x14ac:dyDescent="0.2">
      <c r="F131" s="228"/>
    </row>
    <row r="132" spans="6:6" x14ac:dyDescent="0.2">
      <c r="F132" s="228"/>
    </row>
    <row r="133" spans="6:6" x14ac:dyDescent="0.2">
      <c r="F133" s="228"/>
    </row>
    <row r="134" spans="6:6" x14ac:dyDescent="0.2">
      <c r="F134" s="228"/>
    </row>
    <row r="135" spans="6:6" x14ac:dyDescent="0.2">
      <c r="F135" s="228"/>
    </row>
    <row r="136" spans="6:6" x14ac:dyDescent="0.2">
      <c r="F136" s="228"/>
    </row>
    <row r="137" spans="6:6" x14ac:dyDescent="0.2">
      <c r="F137" s="228"/>
    </row>
    <row r="138" spans="6:6" x14ac:dyDescent="0.2">
      <c r="F138" s="228"/>
    </row>
    <row r="139" spans="6:6" x14ac:dyDescent="0.2">
      <c r="F139" s="228"/>
    </row>
    <row r="140" spans="6:6" x14ac:dyDescent="0.2">
      <c r="F140" s="228"/>
    </row>
    <row r="141" spans="6:6" x14ac:dyDescent="0.2">
      <c r="F141" s="228"/>
    </row>
    <row r="142" spans="6:6" x14ac:dyDescent="0.2">
      <c r="F142" s="228"/>
    </row>
    <row r="143" spans="6:6" x14ac:dyDescent="0.2">
      <c r="F143" s="228"/>
    </row>
    <row r="144" spans="6:6" x14ac:dyDescent="0.2">
      <c r="F144" s="228"/>
    </row>
    <row r="145" spans="6:6" x14ac:dyDescent="0.2">
      <c r="F145" s="228"/>
    </row>
    <row r="146" spans="6:6" x14ac:dyDescent="0.2">
      <c r="F146" s="228"/>
    </row>
    <row r="147" spans="6:6" x14ac:dyDescent="0.2">
      <c r="F147" s="228"/>
    </row>
    <row r="148" spans="6:6" x14ac:dyDescent="0.2">
      <c r="F148" s="228"/>
    </row>
    <row r="149" spans="6:6" x14ac:dyDescent="0.2">
      <c r="F149" s="228"/>
    </row>
    <row r="150" spans="6:6" x14ac:dyDescent="0.2">
      <c r="F150" s="228"/>
    </row>
    <row r="151" spans="6:6" x14ac:dyDescent="0.2">
      <c r="F151" s="228"/>
    </row>
    <row r="152" spans="6:6" x14ac:dyDescent="0.2">
      <c r="F152" s="228"/>
    </row>
    <row r="153" spans="6:6" x14ac:dyDescent="0.2">
      <c r="F153" s="228"/>
    </row>
    <row r="154" spans="6:6" x14ac:dyDescent="0.2">
      <c r="F154" s="228"/>
    </row>
    <row r="155" spans="6:6" x14ac:dyDescent="0.2">
      <c r="F155" s="228"/>
    </row>
    <row r="156" spans="6:6" x14ac:dyDescent="0.2">
      <c r="F156" s="228"/>
    </row>
    <row r="157" spans="6:6" x14ac:dyDescent="0.2">
      <c r="F157" s="228"/>
    </row>
    <row r="158" spans="6:6" x14ac:dyDescent="0.2">
      <c r="F158" s="228"/>
    </row>
    <row r="159" spans="6:6" x14ac:dyDescent="0.2">
      <c r="F159" s="228"/>
    </row>
    <row r="160" spans="6:6" x14ac:dyDescent="0.2">
      <c r="F160" s="228"/>
    </row>
    <row r="163" spans="1:43" x14ac:dyDescent="0.2">
      <c r="A163" s="228"/>
      <c r="B163" s="228"/>
      <c r="C163" s="228"/>
      <c r="D163" s="228"/>
      <c r="E163" s="228"/>
      <c r="F163" s="228"/>
      <c r="G163" s="228"/>
      <c r="H163" s="228"/>
      <c r="I163" s="228"/>
      <c r="J163" s="228"/>
      <c r="K163" s="228"/>
      <c r="L163" s="228"/>
      <c r="M163" s="228"/>
      <c r="N163" s="228"/>
      <c r="O163" s="228"/>
      <c r="P163" s="228"/>
      <c r="Q163" s="228"/>
      <c r="R163" s="228"/>
      <c r="S163" s="228"/>
      <c r="T163" s="228"/>
      <c r="U163" s="228"/>
      <c r="V163" s="228"/>
      <c r="W163" s="228"/>
      <c r="X163" s="228"/>
      <c r="Y163" s="228"/>
      <c r="Z163" s="228"/>
      <c r="AA163" s="228"/>
      <c r="AB163" s="228"/>
      <c r="AC163" s="228"/>
      <c r="AD163" s="228"/>
      <c r="AE163" s="228"/>
      <c r="AF163" s="228"/>
      <c r="AG163" s="228"/>
      <c r="AH163" s="228"/>
      <c r="AI163" s="228"/>
      <c r="AJ163" s="228"/>
      <c r="AK163" s="228"/>
      <c r="AL163" s="228"/>
      <c r="AM163" s="228"/>
      <c r="AN163" s="228"/>
      <c r="AO163" s="228"/>
      <c r="AP163" s="228"/>
      <c r="AQ163" s="228"/>
    </row>
  </sheetData>
  <phoneticPr fontId="1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indexed="13"/>
  </sheetPr>
  <dimension ref="B1:AI96"/>
  <sheetViews>
    <sheetView tabSelected="1" workbookViewId="0"/>
  </sheetViews>
  <sheetFormatPr defaultRowHeight="11.25" customHeight="1" x14ac:dyDescent="0.2"/>
  <cols>
    <col min="1" max="1" width="2.7109375" customWidth="1"/>
    <col min="2" max="2" width="9.5703125" bestFit="1" customWidth="1"/>
    <col min="3" max="3" width="10.5703125" bestFit="1" customWidth="1"/>
    <col min="4" max="4" width="3.140625" customWidth="1"/>
    <col min="5" max="5" width="7" bestFit="1" customWidth="1"/>
    <col min="6" max="6" width="3.140625" customWidth="1"/>
    <col min="7" max="7" width="8.7109375" bestFit="1" customWidth="1"/>
    <col min="8" max="8" width="7.42578125" bestFit="1" customWidth="1"/>
    <col min="9" max="9" width="5.7109375" customWidth="1"/>
    <col min="10" max="10" width="3" bestFit="1" customWidth="1"/>
    <col min="11" max="12" width="8.7109375" customWidth="1"/>
    <col min="13" max="13" width="9.7109375" customWidth="1"/>
    <col min="14" max="14" width="16.42578125" bestFit="1" customWidth="1"/>
    <col min="15" max="15" width="9.7109375" customWidth="1"/>
    <col min="16" max="16" width="15.7109375" bestFit="1" customWidth="1"/>
    <col min="17" max="18" width="10.7109375" customWidth="1"/>
    <col min="21" max="21" width="10.5703125" bestFit="1" customWidth="1"/>
    <col min="22" max="22" width="9.42578125" bestFit="1" customWidth="1"/>
    <col min="23" max="23" width="12.42578125" bestFit="1" customWidth="1"/>
    <col min="25" max="25" width="11.28515625" customWidth="1"/>
    <col min="26" max="26" width="15.7109375" customWidth="1"/>
    <col min="27" max="27" width="11.140625" customWidth="1"/>
    <col min="28" max="28" width="10.28515625" bestFit="1" customWidth="1"/>
    <col min="29" max="29" width="18" bestFit="1" customWidth="1"/>
    <col min="30" max="30" width="10.28515625" bestFit="1" customWidth="1"/>
    <col min="32" max="32" width="18.28515625" customWidth="1"/>
  </cols>
  <sheetData>
    <row r="1" spans="2:34" ht="13.5" thickBot="1" x14ac:dyDescent="0.25">
      <c r="N1" s="520">
        <f>SUM(N3:INDEX(N3:N77,N78))</f>
        <v>0</v>
      </c>
      <c r="X1" s="15" t="s">
        <v>80</v>
      </c>
      <c r="Y1" s="16"/>
      <c r="Z1" s="16"/>
      <c r="AA1" s="16"/>
      <c r="AB1" s="16"/>
      <c r="AC1" s="16"/>
      <c r="AD1" s="16"/>
      <c r="AE1" s="16"/>
      <c r="AF1" s="16"/>
      <c r="AG1" s="16"/>
      <c r="AH1" s="17"/>
    </row>
    <row r="2" spans="2:34" ht="11.25" customHeight="1" thickBot="1" x14ac:dyDescent="0.25">
      <c r="B2" s="541" t="s">
        <v>6</v>
      </c>
      <c r="C2" s="542"/>
      <c r="E2" s="18" t="s">
        <v>0</v>
      </c>
      <c r="F2" s="18" t="s">
        <v>1</v>
      </c>
      <c r="G2" s="19" t="s">
        <v>2</v>
      </c>
      <c r="H2" s="20" t="s">
        <v>3</v>
      </c>
      <c r="I2" s="2"/>
      <c r="J2" s="2"/>
      <c r="K2" s="20" t="s">
        <v>4</v>
      </c>
      <c r="M2" s="3" t="s">
        <v>5</v>
      </c>
      <c r="N2" s="4" t="b">
        <v>0</v>
      </c>
      <c r="P2" s="543" t="s">
        <v>81</v>
      </c>
      <c r="Q2" s="208" t="s">
        <v>82</v>
      </c>
      <c r="T2" s="166" t="s">
        <v>155</v>
      </c>
      <c r="U2" s="167" t="s">
        <v>210</v>
      </c>
      <c r="V2" s="167" t="s">
        <v>209</v>
      </c>
      <c r="W2" s="168" t="s">
        <v>211</v>
      </c>
      <c r="X2" s="144" t="s">
        <v>83</v>
      </c>
      <c r="Y2" s="144" t="s">
        <v>84</v>
      </c>
      <c r="Z2" s="144" t="s">
        <v>85</v>
      </c>
      <c r="AA2" s="144" t="s">
        <v>86</v>
      </c>
      <c r="AB2" s="144" t="s">
        <v>86</v>
      </c>
      <c r="AC2" s="145" t="s">
        <v>87</v>
      </c>
      <c r="AD2" s="145" t="s">
        <v>88</v>
      </c>
      <c r="AE2" s="145"/>
      <c r="AF2" s="145"/>
      <c r="AG2" s="145" t="s">
        <v>89</v>
      </c>
      <c r="AH2" s="146" t="s">
        <v>90</v>
      </c>
    </row>
    <row r="3" spans="2:34" ht="11.25" customHeight="1" thickBot="1" x14ac:dyDescent="0.25">
      <c r="B3" s="22" t="s">
        <v>91</v>
      </c>
      <c r="C3" s="7">
        <v>42486</v>
      </c>
      <c r="E3" s="24" t="s">
        <v>92</v>
      </c>
      <c r="F3" s="25" t="e">
        <f>IF(LEN(E3)&gt;0,AVERAGE(#REF!),"-")</f>
        <v>#REF!</v>
      </c>
      <c r="G3" s="26">
        <v>-0.34</v>
      </c>
      <c r="H3" s="41">
        <v>0</v>
      </c>
      <c r="I3" s="27">
        <f>IF(LEN(E3)&gt;0,IF(RIGHT(E3,1)="N",0,LEFT(E3,LEN(E3)-1)*IF(RIGHT(E3,1)="Y",12,1)),"-")</f>
        <v>0</v>
      </c>
      <c r="J3" s="27" t="str">
        <f>IF(LEN(E3)&gt;0,IF(I3&gt;0,IF(I3&gt;12,"e",RIGHT(E3,1)),E3),"-")</f>
        <v>on</v>
      </c>
      <c r="K3" s="29">
        <f t="shared" ref="K3:K18" si="0">IF(LEN(E3)&gt;0,IF(ISNUMBER(G3),G3,F3)+H3,"-")</f>
        <v>-0.34</v>
      </c>
      <c r="M3" s="210" t="str">
        <f t="array" ref="M3:N77">IF(doCalc,_xll.xlCurveBootstrapper(today,currency,curveName,numDepo,I3:INDEX(depoQuotes,numDepo),0,AC1:AD1,0,AC1:AD1,0,AC1:AD1,typeInterp,interpOn,comp,dayCount,P4,Q4),"-")</f>
        <v>-</v>
      </c>
      <c r="N3" s="211" t="str">
        <v>-</v>
      </c>
      <c r="O3" s="280"/>
      <c r="P3" s="544"/>
      <c r="Q3" s="209">
        <v>40932</v>
      </c>
      <c r="R3" s="280"/>
      <c r="T3" s="147">
        <f>IF(AND(LEN(AA3)&gt;0,AC3&gt;0),_xll.xlShmInterpDisc(curveName,AA3)+0*TYPE($N$3),"")</f>
        <v>1.0000094445336429</v>
      </c>
      <c r="U3" s="148">
        <f>IF(AND(LEN(AA3)&gt;0,AC3&gt;0),100*_xll.xlShmInterpRate(curveName,2,5,AA3)+0*TYPE($N$3),"")</f>
        <v>-0.34472385009160755</v>
      </c>
      <c r="V3" s="153">
        <f>IF(LEN(T3)&gt;0,T3-AC3,"")</f>
        <v>2.886579864025407E-15</v>
      </c>
      <c r="W3" s="155">
        <f>IF(LEN(U3)&gt;0,U3-AD3,"")</f>
        <v>-5.9085514259038519E-12</v>
      </c>
      <c r="X3" s="34" t="s">
        <v>8</v>
      </c>
      <c r="Y3" s="33">
        <v>42486</v>
      </c>
      <c r="Z3" s="34" t="s">
        <v>322</v>
      </c>
      <c r="AA3" s="33">
        <v>42487</v>
      </c>
      <c r="AB3" s="34" t="s">
        <v>10</v>
      </c>
      <c r="AC3" s="35">
        <v>1.00000944453364</v>
      </c>
      <c r="AD3" s="35">
        <v>-0.344723850085699</v>
      </c>
      <c r="AE3" s="35"/>
      <c r="AF3" s="35"/>
      <c r="AG3" s="35">
        <v>-0.34</v>
      </c>
      <c r="AH3" s="36">
        <v>0</v>
      </c>
    </row>
    <row r="4" spans="2:34" ht="11.25" customHeight="1" x14ac:dyDescent="0.2">
      <c r="B4" s="37" t="s">
        <v>93</v>
      </c>
      <c r="C4" s="8" t="s">
        <v>13</v>
      </c>
      <c r="E4" s="39" t="s">
        <v>94</v>
      </c>
      <c r="F4" s="40" t="e">
        <f>IF(LEN(E4)&gt;0,AVERAGE(#REF!),"-")</f>
        <v>#REF!</v>
      </c>
      <c r="G4" s="41">
        <v>-0.34</v>
      </c>
      <c r="H4" s="41">
        <v>0</v>
      </c>
      <c r="I4" s="27">
        <f t="shared" ref="I4:I42" si="1">IF(LEN(E4)&gt;0,IF(RIGHT(E4,1)="N",0,LEFT(E4,LEN(E4)-1)*IF(RIGHT(E4,1)="Y",12,1)),"-")</f>
        <v>0</v>
      </c>
      <c r="J4" s="131" t="str">
        <f t="shared" ref="J4:J42" si="2">IF(LEN(E4)&gt;0,IF(I4&gt;0,IF(I4&gt;12,"e",RIGHT(E4,1)),E4),"-")</f>
        <v>tn</v>
      </c>
      <c r="K4" s="43">
        <f t="shared" si="0"/>
        <v>-0.34</v>
      </c>
      <c r="M4" s="212" t="str">
        <v>-</v>
      </c>
      <c r="N4" s="213" t="str">
        <v>-</v>
      </c>
      <c r="O4" s="280"/>
      <c r="P4" s="218" t="s">
        <v>187</v>
      </c>
      <c r="Q4" s="219">
        <v>0</v>
      </c>
      <c r="R4" s="280"/>
      <c r="T4" s="147">
        <f>IF(AND(LEN(AA4)&gt;0,AC4&gt;0),_xll.xlShmInterpDisc(curveName,AA4)+0*TYPE($N$3),"")</f>
        <v>1.000018889156485</v>
      </c>
      <c r="U4" s="148">
        <f>IF(AND(LEN(AA4)&gt;0,AC4&gt;0),100*_xll.xlShmInterpRate(curveName,2,5,AA4)+0*TYPE($N$3),"")</f>
        <v>-0.34472385008935963</v>
      </c>
      <c r="V4" s="153">
        <f t="shared" ref="V4:V63" si="3">IF(LEN(T4)&gt;0,T4-AC4,"")</f>
        <v>4.8849813083506888E-15</v>
      </c>
      <c r="W4" s="155">
        <f t="shared" ref="W4:W63" si="4">IF(LEN(U4)&gt;0,U4-AD4,"")</f>
        <v>-3.3616442962625115E-12</v>
      </c>
      <c r="X4" s="34" t="s">
        <v>8</v>
      </c>
      <c r="Y4" s="33">
        <v>42487</v>
      </c>
      <c r="Z4" s="34" t="s">
        <v>322</v>
      </c>
      <c r="AA4" s="33">
        <v>42488</v>
      </c>
      <c r="AB4" s="34" t="s">
        <v>12</v>
      </c>
      <c r="AC4" s="35">
        <v>1.0000188891564801</v>
      </c>
      <c r="AD4" s="35">
        <v>-0.34472385008599798</v>
      </c>
      <c r="AE4" s="35"/>
      <c r="AF4" s="35"/>
      <c r="AG4" s="35">
        <v>-0.34</v>
      </c>
      <c r="AH4" s="36">
        <v>0</v>
      </c>
    </row>
    <row r="5" spans="2:34" ht="11.25" customHeight="1" x14ac:dyDescent="0.2">
      <c r="B5" s="47" t="s">
        <v>95</v>
      </c>
      <c r="C5" s="528" t="s">
        <v>355</v>
      </c>
      <c r="E5" s="39" t="s">
        <v>96</v>
      </c>
      <c r="F5" s="40" t="e">
        <f>IF(LEN(E5)&gt;0,AVERAGE(#REF!),"-")</f>
        <v>#REF!</v>
      </c>
      <c r="G5" s="41">
        <v>-0.34025873200000001</v>
      </c>
      <c r="H5" s="41">
        <v>0</v>
      </c>
      <c r="I5" s="27">
        <f t="shared" si="1"/>
        <v>0</v>
      </c>
      <c r="J5" s="131" t="str">
        <f t="shared" si="2"/>
        <v>sn</v>
      </c>
      <c r="K5" s="43">
        <f t="shared" si="0"/>
        <v>-0.34025873200000001</v>
      </c>
      <c r="M5" s="214" t="str">
        <v>-</v>
      </c>
      <c r="N5" s="215" t="str">
        <v>-</v>
      </c>
      <c r="O5" s="280"/>
      <c r="P5" s="220" t="s">
        <v>208</v>
      </c>
      <c r="Q5" s="10">
        <f>COUNT(depoQuotes)</f>
        <v>62</v>
      </c>
      <c r="R5" s="280"/>
      <c r="T5" s="147">
        <f>IF(AND(LEN(AA5)&gt;0,AC5&gt;0),_xll.xlShmInterpDisc(curveName,AA5)+0*TYPE($N$3),"")</f>
        <v>1.0000283410557986</v>
      </c>
      <c r="U5" s="148">
        <f>IF(AND(LEN(AA5)&gt;0,AC5&gt;0),100*_xll.xlShmInterpRate(curveName,2,5,AA5)+0*TYPE($N$3),"")</f>
        <v>-0.34481129274837674</v>
      </c>
      <c r="V5" s="153">
        <f t="shared" si="3"/>
        <v>-1.3322676295501878E-15</v>
      </c>
      <c r="W5" s="155">
        <f t="shared" si="4"/>
        <v>-3.3717473257866004E-12</v>
      </c>
      <c r="X5" s="34" t="s">
        <v>8</v>
      </c>
      <c r="Y5" s="33">
        <v>42488</v>
      </c>
      <c r="Z5" s="34" t="s">
        <v>322</v>
      </c>
      <c r="AA5" s="33">
        <v>42489</v>
      </c>
      <c r="AB5" s="34" t="s">
        <v>15</v>
      </c>
      <c r="AC5" s="35">
        <v>1.0000283410558</v>
      </c>
      <c r="AD5" s="35">
        <v>-0.34481129274500499</v>
      </c>
      <c r="AE5" s="35"/>
      <c r="AF5" s="35"/>
      <c r="AG5" s="35">
        <v>-0.34025873200000001</v>
      </c>
      <c r="AH5" s="36">
        <v>0</v>
      </c>
    </row>
    <row r="6" spans="2:34" ht="11.25" customHeight="1" x14ac:dyDescent="0.2">
      <c r="B6" s="54" t="s">
        <v>99</v>
      </c>
      <c r="C6" s="55" t="s">
        <v>79</v>
      </c>
      <c r="E6" s="39" t="s">
        <v>98</v>
      </c>
      <c r="F6" s="40" t="e">
        <f>IF(LEN(E6)&gt;0,AVERAGE(#REF!),"-")</f>
        <v>#REF!</v>
      </c>
      <c r="G6" s="41">
        <v>-0.33600000000000002</v>
      </c>
      <c r="H6" s="41">
        <v>0</v>
      </c>
      <c r="I6" s="27">
        <f t="shared" si="1"/>
        <v>1</v>
      </c>
      <c r="J6" s="131" t="str">
        <f t="shared" si="2"/>
        <v>w</v>
      </c>
      <c r="K6" s="43">
        <f t="shared" si="0"/>
        <v>-0.33600000000000002</v>
      </c>
      <c r="M6" s="214" t="str">
        <v>-</v>
      </c>
      <c r="N6" s="215" t="str">
        <v>-</v>
      </c>
      <c r="O6" s="280"/>
      <c r="R6" s="280"/>
      <c r="T6" s="147">
        <f>IF(AND(LEN(AA6)&gt;0,AC6&gt;0),_xll.xlShmInterpDisc(curveName,AA6)+0*TYPE($N$3),"")</f>
        <v>1.0000842279927138</v>
      </c>
      <c r="U6" s="148">
        <f>IF(AND(LEN(AA6)&gt;0,AC6&gt;0),100*_xll.xlShmInterpRate(curveName,2,5,AA6)+0*TYPE($N$3),"")</f>
        <v>-0.34157691881652924</v>
      </c>
      <c r="V6" s="153">
        <f t="shared" si="3"/>
        <v>3.7747582837255322E-15</v>
      </c>
      <c r="W6" s="155">
        <f t="shared" si="4"/>
        <v>-3.2324143361961433E-13</v>
      </c>
      <c r="X6" s="34" t="s">
        <v>75</v>
      </c>
      <c r="Y6" s="33">
        <v>42488</v>
      </c>
      <c r="Z6" s="34" t="s">
        <v>323</v>
      </c>
      <c r="AA6" s="33">
        <v>42495</v>
      </c>
      <c r="AB6" s="34" t="s">
        <v>7</v>
      </c>
      <c r="AC6" s="35">
        <v>1.00008422799271</v>
      </c>
      <c r="AD6" s="35">
        <v>-0.341576918816206</v>
      </c>
      <c r="AE6" s="35"/>
      <c r="AF6" s="35"/>
      <c r="AG6" s="35">
        <v>-0.33600000000000002</v>
      </c>
      <c r="AH6" s="36">
        <v>0</v>
      </c>
    </row>
    <row r="7" spans="2:34" ht="11.25" customHeight="1" x14ac:dyDescent="0.2">
      <c r="B7" s="56" t="s">
        <v>101</v>
      </c>
      <c r="C7" s="57" t="s">
        <v>102</v>
      </c>
      <c r="E7" s="39" t="s">
        <v>100</v>
      </c>
      <c r="F7" s="40" t="e">
        <f>IF(LEN(E7)&gt;0,AVERAGE(#REF!),"-")</f>
        <v>#REF!</v>
      </c>
      <c r="G7" s="41">
        <v>-0.33900000000000002</v>
      </c>
      <c r="H7" s="41">
        <v>0</v>
      </c>
      <c r="I7" s="27">
        <f t="shared" si="1"/>
        <v>2</v>
      </c>
      <c r="J7" s="131" t="str">
        <f t="shared" si="2"/>
        <v>w</v>
      </c>
      <c r="K7" s="43">
        <f t="shared" si="0"/>
        <v>-0.33900000000000002</v>
      </c>
      <c r="M7" s="214" t="str">
        <v>-</v>
      </c>
      <c r="N7" s="215" t="str">
        <v>-</v>
      </c>
      <c r="O7" s="280"/>
      <c r="R7" s="280"/>
      <c r="T7" s="147">
        <f>IF(AND(LEN(AA7)&gt;0,AC7&gt;0),_xll.xlShmInterpDisc(curveName,AA7)+0*TYPE($N$3),"")</f>
        <v>1.0001507423626865</v>
      </c>
      <c r="U7" s="148">
        <f>IF(AND(LEN(AA7)&gt;0,AC7&gt;0),100*_xll.xlShmInterpRate(curveName,2,5,AA7)+0*TYPE($N$3),"")</f>
        <v>-0.34385509876471604</v>
      </c>
      <c r="V7" s="153">
        <f t="shared" si="3"/>
        <v>-3.5527136788005009E-15</v>
      </c>
      <c r="W7" s="155">
        <f t="shared" si="4"/>
        <v>-6.2305716141963785E-13</v>
      </c>
      <c r="X7" s="34" t="s">
        <v>75</v>
      </c>
      <c r="Y7" s="33">
        <v>42488</v>
      </c>
      <c r="Z7" s="34" t="s">
        <v>323</v>
      </c>
      <c r="AA7" s="33">
        <v>42502</v>
      </c>
      <c r="AB7" s="34" t="s">
        <v>11</v>
      </c>
      <c r="AC7" s="35">
        <v>1.0001507423626901</v>
      </c>
      <c r="AD7" s="35">
        <v>-0.34385509876409298</v>
      </c>
      <c r="AE7" s="35"/>
      <c r="AF7" s="35"/>
      <c r="AG7" s="35">
        <v>-0.33900000000000002</v>
      </c>
      <c r="AH7" s="36">
        <v>0</v>
      </c>
    </row>
    <row r="8" spans="2:34" ht="11.25" customHeight="1" x14ac:dyDescent="0.2">
      <c r="B8" s="56" t="s">
        <v>104</v>
      </c>
      <c r="C8" s="57" t="s">
        <v>20</v>
      </c>
      <c r="E8" s="39" t="s">
        <v>103</v>
      </c>
      <c r="F8" s="40" t="e">
        <f>IF(LEN(E8)&gt;0,AVERAGE(#REF!),"-")</f>
        <v>#REF!</v>
      </c>
      <c r="G8" s="41">
        <v>-0.34</v>
      </c>
      <c r="H8" s="41">
        <v>0</v>
      </c>
      <c r="I8" s="27">
        <f t="shared" si="1"/>
        <v>3</v>
      </c>
      <c r="J8" s="131" t="str">
        <f t="shared" si="2"/>
        <v>w</v>
      </c>
      <c r="K8" s="43">
        <f t="shared" si="0"/>
        <v>-0.34</v>
      </c>
      <c r="M8" s="214" t="str">
        <v>-</v>
      </c>
      <c r="N8" s="215" t="str">
        <v>-</v>
      </c>
      <c r="O8" s="280"/>
      <c r="R8" s="280"/>
      <c r="T8" s="147">
        <f>IF(AND(LEN(AA8)&gt;0,AC8&gt;0),_xll.xlShmInterpDisc(curveName,AA8)+0*TYPE($N$3),"")</f>
        <v>1.0002172655808252</v>
      </c>
      <c r="U8" s="148">
        <f>IF(AND(LEN(AA8)&gt;0,AC8&gt;0),100*_xll.xlShmInterpRate(curveName,2,5,AA8)+0*TYPE($N$3),"")</f>
        <v>-0.3447535802526403</v>
      </c>
      <c r="V8" s="153">
        <f t="shared" si="3"/>
        <v>5.3290705182007514E-15</v>
      </c>
      <c r="W8" s="155">
        <f t="shared" si="4"/>
        <v>-6.9827477133799221E-13</v>
      </c>
      <c r="X8" s="34" t="s">
        <v>75</v>
      </c>
      <c r="Y8" s="33">
        <v>42488</v>
      </c>
      <c r="Z8" s="34" t="s">
        <v>323</v>
      </c>
      <c r="AA8" s="33">
        <v>42509</v>
      </c>
      <c r="AB8" s="34" t="s">
        <v>14</v>
      </c>
      <c r="AC8" s="35">
        <v>1.0002172655808199</v>
      </c>
      <c r="AD8" s="35">
        <v>-0.34475358025194203</v>
      </c>
      <c r="AE8" s="35"/>
      <c r="AF8" s="35"/>
      <c r="AG8" s="35">
        <v>-0.34</v>
      </c>
      <c r="AH8" s="36">
        <v>0</v>
      </c>
    </row>
    <row r="9" spans="2:34" ht="11.25" customHeight="1" x14ac:dyDescent="0.2">
      <c r="B9" s="47" t="s">
        <v>107</v>
      </c>
      <c r="C9" s="129">
        <v>5</v>
      </c>
      <c r="E9" s="39" t="s">
        <v>105</v>
      </c>
      <c r="F9" s="40" t="e">
        <f>IF(LEN(E9)&gt;0,AVERAGE(#REF!),"-")</f>
        <v>#REF!</v>
      </c>
      <c r="G9" s="41">
        <v>-0.34100000000000003</v>
      </c>
      <c r="H9" s="41">
        <v>0</v>
      </c>
      <c r="I9" s="27">
        <f t="shared" si="1"/>
        <v>1</v>
      </c>
      <c r="J9" s="131" t="str">
        <f t="shared" si="2"/>
        <v>m</v>
      </c>
      <c r="K9" s="43">
        <f t="shared" si="0"/>
        <v>-0.34100000000000003</v>
      </c>
      <c r="M9" s="214" t="str">
        <v>-</v>
      </c>
      <c r="N9" s="215" t="str">
        <v>-</v>
      </c>
      <c r="O9" s="280"/>
      <c r="R9" s="280"/>
      <c r="T9" s="147">
        <f>IF(AND(LEN(AA9)&gt;0,AC9&gt;0),_xll.xlShmInterpDisc(curveName,AA9)+0*TYPE($N$3),"")</f>
        <v>1.0003220978990481</v>
      </c>
      <c r="U9" s="148">
        <f>IF(AND(LEN(AA9)&gt;0,AC9&gt;0),100*_xll.xlShmInterpRate(curveName,2,5,AA9)+0*TYPE($N$3),"")</f>
        <v>-0.34572589229253725</v>
      </c>
      <c r="V9" s="153">
        <f t="shared" si="3"/>
        <v>-1.7763568394002505E-15</v>
      </c>
      <c r="W9" s="155">
        <f t="shared" si="4"/>
        <v>-2.7827740112229549E-13</v>
      </c>
      <c r="X9" s="34" t="s">
        <v>75</v>
      </c>
      <c r="Y9" s="33">
        <v>42488</v>
      </c>
      <c r="Z9" s="34" t="s">
        <v>323</v>
      </c>
      <c r="AA9" s="33">
        <v>42520</v>
      </c>
      <c r="AB9" s="34" t="s">
        <v>16</v>
      </c>
      <c r="AC9" s="35">
        <v>1.0003220978990499</v>
      </c>
      <c r="AD9" s="35">
        <v>-0.34572589229225897</v>
      </c>
      <c r="AE9" s="35"/>
      <c r="AF9" s="35"/>
      <c r="AG9" s="35">
        <v>-0.34100000000000003</v>
      </c>
      <c r="AH9" s="36">
        <v>0</v>
      </c>
    </row>
    <row r="10" spans="2:34" ht="11.25" customHeight="1" x14ac:dyDescent="0.2">
      <c r="E10" s="39" t="s">
        <v>108</v>
      </c>
      <c r="F10" s="40" t="e">
        <f>IF(LEN(E10)&gt;0,AVERAGE(#REF!),"-")</f>
        <v>#REF!</v>
      </c>
      <c r="G10" s="41">
        <v>-0.34300000000000003</v>
      </c>
      <c r="H10" s="41">
        <v>0</v>
      </c>
      <c r="I10" s="27">
        <f t="shared" si="1"/>
        <v>2</v>
      </c>
      <c r="J10" s="131" t="str">
        <f t="shared" si="2"/>
        <v>m</v>
      </c>
      <c r="K10" s="43">
        <f t="shared" si="0"/>
        <v>-0.34300000000000003</v>
      </c>
      <c r="M10" s="214" t="str">
        <v>-</v>
      </c>
      <c r="N10" s="215" t="str">
        <v>-</v>
      </c>
      <c r="O10" s="280"/>
      <c r="R10" s="280"/>
      <c r="T10" s="147">
        <f>IF(AND(LEN(AA10)&gt;0,AC10&gt;0),_xll.xlShmInterpDisc(curveName,AA10)+0*TYPE($N$3),"")</f>
        <v>1.0006004325690028</v>
      </c>
      <c r="U10" s="148">
        <f>IF(AND(LEN(AA10)&gt;0,AC10&gt;0),100*_xll.xlShmInterpRate(curveName,2,5,AA10)+0*TYPE($N$3),"")</f>
        <v>-0.34776526864171131</v>
      </c>
      <c r="V10" s="153">
        <f t="shared" si="3"/>
        <v>2.6645352591003757E-15</v>
      </c>
      <c r="W10" s="155">
        <f t="shared" si="4"/>
        <v>-1.0630385460785874E-13</v>
      </c>
      <c r="X10" s="34" t="s">
        <v>75</v>
      </c>
      <c r="Y10" s="33">
        <v>42488</v>
      </c>
      <c r="Z10" s="34" t="s">
        <v>323</v>
      </c>
      <c r="AA10" s="33">
        <v>42549</v>
      </c>
      <c r="AB10" s="34" t="s">
        <v>18</v>
      </c>
      <c r="AC10" s="35">
        <v>1.0006004325690001</v>
      </c>
      <c r="AD10" s="35">
        <v>-0.34776526864160501</v>
      </c>
      <c r="AE10" s="35"/>
      <c r="AF10" s="35"/>
      <c r="AG10" s="35">
        <v>-0.34300000000000003</v>
      </c>
      <c r="AH10" s="36">
        <v>0</v>
      </c>
    </row>
    <row r="11" spans="2:34" ht="11.25" customHeight="1" x14ac:dyDescent="0.2">
      <c r="E11" s="39" t="s">
        <v>111</v>
      </c>
      <c r="F11" s="40" t="e">
        <f>IF(LEN(E11)&gt;0,AVERAGE(#REF!),"-")</f>
        <v>#REF!</v>
      </c>
      <c r="G11" s="41">
        <v>-0.345090591</v>
      </c>
      <c r="H11" s="41">
        <v>0</v>
      </c>
      <c r="I11" s="27">
        <f t="shared" si="1"/>
        <v>3</v>
      </c>
      <c r="J11" s="131" t="str">
        <f t="shared" si="2"/>
        <v>m</v>
      </c>
      <c r="K11" s="43">
        <f t="shared" si="0"/>
        <v>-0.345090591</v>
      </c>
      <c r="M11" s="214" t="str">
        <v>-</v>
      </c>
      <c r="N11" s="215" t="str">
        <v>-</v>
      </c>
      <c r="O11" s="280"/>
      <c r="R11" s="280"/>
      <c r="T11" s="147">
        <f>IF(AND(LEN(AA11)&gt;0,AC11&gt;0),_xll.xlShmInterpDisc(curveName,AA11)+0*TYPE($N$3),"")</f>
        <v>1.0008919795685083</v>
      </c>
      <c r="U11" s="148">
        <f>IF(AND(LEN(AA11)&gt;0,AC11&gt;0),100*_xll.xlShmInterpRate(curveName,2,5,AA11)+0*TYPE($N$3),"")</f>
        <v>-0.34992196426305189</v>
      </c>
      <c r="V11" s="153">
        <f t="shared" si="3"/>
        <v>-1.7763568394002505E-15</v>
      </c>
      <c r="W11" s="155">
        <f t="shared" si="4"/>
        <v>-1.1191048088221578E-13</v>
      </c>
      <c r="X11" s="34" t="s">
        <v>75</v>
      </c>
      <c r="Y11" s="33">
        <v>42488</v>
      </c>
      <c r="Z11" s="34" t="s">
        <v>323</v>
      </c>
      <c r="AA11" s="33">
        <v>42579</v>
      </c>
      <c r="AB11" s="34" t="s">
        <v>19</v>
      </c>
      <c r="AC11" s="35">
        <v>1.0008919795685101</v>
      </c>
      <c r="AD11" s="35">
        <v>-0.34992196426293998</v>
      </c>
      <c r="AE11" s="35"/>
      <c r="AF11" s="35"/>
      <c r="AG11" s="35">
        <v>-0.345090591</v>
      </c>
      <c r="AH11" s="36">
        <v>0</v>
      </c>
    </row>
    <row r="12" spans="2:34" ht="11.25" customHeight="1" x14ac:dyDescent="0.2">
      <c r="E12" s="39" t="s">
        <v>114</v>
      </c>
      <c r="F12" s="40" t="e">
        <f>IF(LEN(E12)&gt;0,AVERAGE(#REF!),"-")</f>
        <v>#REF!</v>
      </c>
      <c r="G12" s="41">
        <v>-0.34736196000000003</v>
      </c>
      <c r="H12" s="41">
        <v>0</v>
      </c>
      <c r="I12" s="27">
        <f t="shared" si="1"/>
        <v>4</v>
      </c>
      <c r="J12" s="131" t="str">
        <f t="shared" si="2"/>
        <v>m</v>
      </c>
      <c r="K12" s="43">
        <f t="shared" si="0"/>
        <v>-0.34736196000000003</v>
      </c>
      <c r="M12" s="214" t="str">
        <v>-</v>
      </c>
      <c r="N12" s="215" t="str">
        <v>-</v>
      </c>
      <c r="O12" s="280"/>
      <c r="R12" s="280"/>
      <c r="T12" s="147">
        <f>IF(AND(LEN(AA12)&gt;0,AC12&gt;0),_xll.xlShmInterpDisc(curveName,AA12)+0*TYPE($N$3),"")</f>
        <v>1.0012071418466075</v>
      </c>
      <c r="U12" s="148">
        <f>IF(AND(LEN(AA12)&gt;0,AC12&gt;0),100*_xll.xlShmInterpRate(curveName,2,5,AA12)+0*TYPE($N$3),"")</f>
        <v>-0.35227284031752759</v>
      </c>
      <c r="V12" s="153">
        <f t="shared" si="3"/>
        <v>-2.4424906541753444E-15</v>
      </c>
      <c r="W12" s="155">
        <f t="shared" si="4"/>
        <v>-3.5582647939236267E-14</v>
      </c>
      <c r="X12" s="34" t="s">
        <v>75</v>
      </c>
      <c r="Y12" s="33">
        <v>42488</v>
      </c>
      <c r="Z12" s="34" t="s">
        <v>323</v>
      </c>
      <c r="AA12" s="33">
        <v>42611</v>
      </c>
      <c r="AB12" s="34" t="s">
        <v>21</v>
      </c>
      <c r="AC12" s="35">
        <v>1.00120714184661</v>
      </c>
      <c r="AD12" s="35">
        <v>-0.35227284031749201</v>
      </c>
      <c r="AE12" s="35"/>
      <c r="AF12" s="35"/>
      <c r="AG12" s="35">
        <v>-0.34736196000000003</v>
      </c>
      <c r="AH12" s="36">
        <v>0</v>
      </c>
    </row>
    <row r="13" spans="2:34" ht="11.25" customHeight="1" x14ac:dyDescent="0.2">
      <c r="E13" s="39" t="s">
        <v>118</v>
      </c>
      <c r="F13" s="40" t="e">
        <f>IF(LEN(E13)&gt;0,AVERAGE(#REF!),"-")</f>
        <v>#REF!</v>
      </c>
      <c r="G13" s="41">
        <v>-0.35129375200000001</v>
      </c>
      <c r="H13" s="41">
        <v>0</v>
      </c>
      <c r="I13" s="27">
        <f t="shared" si="1"/>
        <v>5</v>
      </c>
      <c r="J13" s="131" t="str">
        <f t="shared" si="2"/>
        <v>m</v>
      </c>
      <c r="K13" s="43">
        <f t="shared" si="0"/>
        <v>-0.35129375200000001</v>
      </c>
      <c r="M13" s="214" t="str">
        <v>-</v>
      </c>
      <c r="N13" s="215" t="str">
        <v>-</v>
      </c>
      <c r="O13" s="280"/>
      <c r="R13" s="280"/>
      <c r="T13" s="147">
        <f>IF(AND(LEN(AA13)&gt;0,AC13&gt;0),_xll.xlShmInterpDisc(curveName,AA13)+0*TYPE($N$3),"")</f>
        <v>1.0015141482234295</v>
      </c>
      <c r="U13" s="148">
        <f>IF(AND(LEN(AA13)&gt;0,AC13&gt;0),100*_xll.xlShmInterpRate(curveName,2,5,AA13)+0*TYPE($N$3),"")</f>
        <v>-0.35628781660847914</v>
      </c>
      <c r="V13" s="153">
        <f t="shared" si="3"/>
        <v>-4.4408920985006262E-16</v>
      </c>
      <c r="W13" s="155">
        <f t="shared" si="4"/>
        <v>-2.6145752229922437E-14</v>
      </c>
      <c r="X13" s="34" t="s">
        <v>75</v>
      </c>
      <c r="Y13" s="33">
        <v>42488</v>
      </c>
      <c r="Z13" s="34" t="s">
        <v>323</v>
      </c>
      <c r="AA13" s="33">
        <v>42641</v>
      </c>
      <c r="AB13" s="34" t="s">
        <v>22</v>
      </c>
      <c r="AC13" s="35">
        <v>1.00151414822343</v>
      </c>
      <c r="AD13" s="35">
        <v>-0.35628781660845299</v>
      </c>
      <c r="AE13" s="35"/>
      <c r="AF13" s="35"/>
      <c r="AG13" s="35">
        <v>-0.35129375200000001</v>
      </c>
      <c r="AH13" s="36">
        <v>0</v>
      </c>
    </row>
    <row r="14" spans="2:34" ht="11.25" customHeight="1" x14ac:dyDescent="0.2">
      <c r="E14" s="39" t="s">
        <v>121</v>
      </c>
      <c r="F14" s="40" t="e">
        <f>IF(LEN(E14)&gt;0,AVERAGE(#REF!),"-")</f>
        <v>#REF!</v>
      </c>
      <c r="G14" s="41">
        <v>-0.356503024</v>
      </c>
      <c r="H14" s="41">
        <v>0</v>
      </c>
      <c r="I14" s="27">
        <f t="shared" si="1"/>
        <v>6</v>
      </c>
      <c r="J14" s="131" t="str">
        <f t="shared" si="2"/>
        <v>m</v>
      </c>
      <c r="K14" s="43">
        <f t="shared" si="0"/>
        <v>-0.356503024</v>
      </c>
      <c r="M14" s="214" t="str">
        <v>-</v>
      </c>
      <c r="N14" s="215" t="str">
        <v>-</v>
      </c>
      <c r="O14" s="280"/>
      <c r="R14" s="280"/>
      <c r="T14" s="147">
        <f>IF(AND(LEN(AA14)&gt;0,AC14&gt;0),_xll.xlShmInterpDisc(curveName,AA14)+0*TYPE($N$3),"")</f>
        <v>1.0018344372725296</v>
      </c>
      <c r="U14" s="148">
        <f>IF(AND(LEN(AA14)&gt;0,AC14&gt;0),100*_xll.xlShmInterpRate(curveName,2,5,AA14)+0*TYPE($N$3),"")</f>
        <v>-0.36159795286033969</v>
      </c>
      <c r="V14" s="153">
        <f t="shared" si="3"/>
        <v>-4.4408920985006262E-16</v>
      </c>
      <c r="W14" s="155">
        <f t="shared" si="4"/>
        <v>-9.7699626167013776E-14</v>
      </c>
      <c r="X14" s="34" t="s">
        <v>75</v>
      </c>
      <c r="Y14" s="33">
        <v>42488</v>
      </c>
      <c r="Z14" s="34" t="s">
        <v>323</v>
      </c>
      <c r="AA14" s="33">
        <v>42671</v>
      </c>
      <c r="AB14" s="34" t="s">
        <v>23</v>
      </c>
      <c r="AC14" s="35">
        <v>1.0018344372725301</v>
      </c>
      <c r="AD14" s="35">
        <v>-0.36159795286024199</v>
      </c>
      <c r="AE14" s="35"/>
      <c r="AF14" s="35"/>
      <c r="AG14" s="35">
        <v>-0.356503024</v>
      </c>
      <c r="AH14" s="36">
        <v>0</v>
      </c>
    </row>
    <row r="15" spans="2:34" ht="11.25" customHeight="1" x14ac:dyDescent="0.2">
      <c r="E15" s="39" t="s">
        <v>125</v>
      </c>
      <c r="F15" s="40" t="e">
        <f>IF(LEN(E15)&gt;0,AVERAGE(#REF!),"-")</f>
        <v>#REF!</v>
      </c>
      <c r="G15" s="41">
        <v>-0.36092433800000001</v>
      </c>
      <c r="H15" s="41">
        <v>0</v>
      </c>
      <c r="I15" s="27">
        <f t="shared" si="1"/>
        <v>7</v>
      </c>
      <c r="J15" s="131" t="str">
        <f t="shared" si="2"/>
        <v>m</v>
      </c>
      <c r="K15" s="43">
        <f t="shared" si="0"/>
        <v>-0.36092433800000001</v>
      </c>
      <c r="M15" s="214" t="str">
        <v>-</v>
      </c>
      <c r="N15" s="215" t="str">
        <v>-</v>
      </c>
      <c r="O15" s="280"/>
      <c r="R15" s="280"/>
      <c r="T15" s="147">
        <f>IF(AND(LEN(AA15)&gt;0,AC15&gt;0),_xll.xlShmInterpDisc(curveName,AA15)+0*TYPE($N$3),"")</f>
        <v>1.0021690374907621</v>
      </c>
      <c r="U15" s="148">
        <f>IF(AND(LEN(AA15)&gt;0,AC15&gt;0),100*_xll.xlShmInterpRate(curveName,2,5,AA15)+0*TYPE($N$3),"")</f>
        <v>-0.36613023686240087</v>
      </c>
      <c r="V15" s="153">
        <f t="shared" si="3"/>
        <v>2.2204460492503131E-15</v>
      </c>
      <c r="W15" s="155">
        <f t="shared" si="4"/>
        <v>-5.6843418860808015E-14</v>
      </c>
      <c r="X15" s="34" t="s">
        <v>75</v>
      </c>
      <c r="Y15" s="33">
        <v>42488</v>
      </c>
      <c r="Z15" s="34" t="s">
        <v>323</v>
      </c>
      <c r="AA15" s="33">
        <v>42702</v>
      </c>
      <c r="AB15" s="33" t="s">
        <v>25</v>
      </c>
      <c r="AC15" s="35">
        <v>1.0021690374907599</v>
      </c>
      <c r="AD15" s="35">
        <v>-0.36613023686234403</v>
      </c>
      <c r="AE15" s="35"/>
      <c r="AF15" s="35"/>
      <c r="AG15" s="35">
        <v>-0.36092433800000001</v>
      </c>
      <c r="AH15" s="36">
        <v>0</v>
      </c>
    </row>
    <row r="16" spans="2:34" ht="11.25" customHeight="1" x14ac:dyDescent="0.2">
      <c r="E16" s="39" t="s">
        <v>127</v>
      </c>
      <c r="F16" s="40" t="e">
        <f>IF(LEN(E16)&gt;0,AVERAGE(#REF!),"-")</f>
        <v>#REF!</v>
      </c>
      <c r="G16" s="41">
        <v>-0.36553269500000002</v>
      </c>
      <c r="H16" s="41">
        <v>0</v>
      </c>
      <c r="I16" s="27">
        <f t="shared" si="1"/>
        <v>8</v>
      </c>
      <c r="J16" s="131" t="str">
        <f t="shared" si="2"/>
        <v>m</v>
      </c>
      <c r="K16" s="43">
        <f t="shared" si="0"/>
        <v>-0.36553269500000002</v>
      </c>
      <c r="M16" s="214" t="str">
        <v>-</v>
      </c>
      <c r="N16" s="215" t="str">
        <v>-</v>
      </c>
      <c r="O16" s="280"/>
      <c r="R16" s="280"/>
      <c r="T16" s="147">
        <f>IF(AND(LEN(AA16)&gt;0,AC16&gt;0),_xll.xlShmInterpDisc(curveName,AA16)+0*TYPE($N$3),"")</f>
        <v>1.002502588695642</v>
      </c>
      <c r="U16" s="148">
        <f>IF(AND(LEN(AA16)&gt;0,AC16&gt;0),100*_xll.xlShmInterpRate(curveName,2,5,AA16)+0*TYPE($N$3),"")</f>
        <v>-0.37085519873281464</v>
      </c>
      <c r="V16" s="153">
        <f t="shared" si="3"/>
        <v>1.9984014443252818E-15</v>
      </c>
      <c r="W16" s="155">
        <f t="shared" si="4"/>
        <v>-1.4654943925052066E-14</v>
      </c>
      <c r="X16" s="34" t="s">
        <v>75</v>
      </c>
      <c r="Y16" s="33">
        <v>42488</v>
      </c>
      <c r="Z16" s="34" t="s">
        <v>323</v>
      </c>
      <c r="AA16" s="33">
        <v>42732</v>
      </c>
      <c r="AB16" s="33" t="s">
        <v>27</v>
      </c>
      <c r="AC16" s="35">
        <v>1.00250258869564</v>
      </c>
      <c r="AD16" s="35">
        <v>-0.37085519873279998</v>
      </c>
      <c r="AE16" s="35"/>
      <c r="AF16" s="35"/>
      <c r="AG16" s="35">
        <v>-0.36553269500000002</v>
      </c>
      <c r="AH16" s="36">
        <v>0</v>
      </c>
    </row>
    <row r="17" spans="5:34" ht="11.25" customHeight="1" x14ac:dyDescent="0.2">
      <c r="E17" s="39" t="s">
        <v>129</v>
      </c>
      <c r="F17" s="40" t="e">
        <f>IF(LEN(E17)&gt;0,AVERAGE(#REF!),"-")</f>
        <v>#REF!</v>
      </c>
      <c r="G17" s="41">
        <v>-0.37132161600000002</v>
      </c>
      <c r="H17" s="41">
        <v>0</v>
      </c>
      <c r="I17" s="27">
        <f t="shared" si="1"/>
        <v>9</v>
      </c>
      <c r="J17" s="131" t="str">
        <f t="shared" si="2"/>
        <v>m</v>
      </c>
      <c r="K17" s="43">
        <f t="shared" si="0"/>
        <v>-0.37132161600000002</v>
      </c>
      <c r="M17" s="214" t="str">
        <v>-</v>
      </c>
      <c r="N17" s="215" t="str">
        <v>-</v>
      </c>
      <c r="O17" s="280"/>
      <c r="R17" s="280"/>
      <c r="T17" s="147">
        <f>IF(AND(LEN(AA17)&gt;0,AC17&gt;0),_xll.xlShmInterpDisc(curveName,AA17)+0*TYPE($N$3),"")</f>
        <v>1.0028842433124545</v>
      </c>
      <c r="U17" s="148">
        <f>IF(AND(LEN(AA17)&gt;0,AC17&gt;0),100*_xll.xlShmInterpRate(curveName,2,5,AA17)+0*TYPE($N$3),"")</f>
        <v>-0.37678621150991676</v>
      </c>
      <c r="V17" s="153">
        <f t="shared" si="3"/>
        <v>4.4408920985006262E-15</v>
      </c>
      <c r="W17" s="155">
        <f t="shared" si="4"/>
        <v>-4.1744385725905886E-14</v>
      </c>
      <c r="X17" s="34" t="s">
        <v>75</v>
      </c>
      <c r="Y17" s="33">
        <v>42488</v>
      </c>
      <c r="Z17" s="34" t="s">
        <v>323</v>
      </c>
      <c r="AA17" s="33">
        <v>42765</v>
      </c>
      <c r="AB17" s="33" t="s">
        <v>28</v>
      </c>
      <c r="AC17" s="35">
        <v>1.0028842433124501</v>
      </c>
      <c r="AD17" s="35">
        <v>-0.37678621150987501</v>
      </c>
      <c r="AE17" s="35"/>
      <c r="AF17" s="35"/>
      <c r="AG17" s="35">
        <v>-0.37132161600000002</v>
      </c>
      <c r="AH17" s="36">
        <v>0</v>
      </c>
    </row>
    <row r="18" spans="5:34" ht="11.25" customHeight="1" x14ac:dyDescent="0.2">
      <c r="E18" s="39" t="s">
        <v>194</v>
      </c>
      <c r="F18" s="40" t="e">
        <f>IF(LEN(E18)&gt;0,AVERAGE(#REF!),"-")</f>
        <v>#REF!</v>
      </c>
      <c r="G18" s="41">
        <v>-0.37594150999999998</v>
      </c>
      <c r="H18" s="41">
        <v>0</v>
      </c>
      <c r="I18" s="27">
        <f t="shared" si="1"/>
        <v>10</v>
      </c>
      <c r="J18" s="131" t="str">
        <f t="shared" si="2"/>
        <v>m</v>
      </c>
      <c r="K18" s="43">
        <f t="shared" si="0"/>
        <v>-0.37594150999999998</v>
      </c>
      <c r="M18" s="214" t="str">
        <v>-</v>
      </c>
      <c r="N18" s="215" t="str">
        <v>-</v>
      </c>
      <c r="O18" s="280"/>
      <c r="R18" s="280"/>
      <c r="T18" s="147">
        <f>IF(AND(LEN(AA18)&gt;0,AC18&gt;0),_xll.xlShmInterpDisc(curveName,AA18)+0*TYPE($N$3),"")</f>
        <v>1.0032246965183513</v>
      </c>
      <c r="U18" s="148">
        <f>IF(AND(LEN(AA18)&gt;0,AC18&gt;0),100*_xll.xlShmInterpRate(curveName,2,5,AA18)+0*TYPE($N$3),"")</f>
        <v>-0.38153264360595329</v>
      </c>
      <c r="V18" s="153">
        <f t="shared" si="3"/>
        <v>1.3322676295501878E-15</v>
      </c>
      <c r="W18" s="155">
        <f t="shared" si="4"/>
        <v>-6.2727600891321345E-15</v>
      </c>
      <c r="X18" s="34" t="s">
        <v>75</v>
      </c>
      <c r="Y18" s="33">
        <v>42488</v>
      </c>
      <c r="Z18" s="34" t="s">
        <v>323</v>
      </c>
      <c r="AA18" s="33">
        <v>42794</v>
      </c>
      <c r="AB18" s="33" t="s">
        <v>29</v>
      </c>
      <c r="AC18" s="35">
        <v>1.00322469651835</v>
      </c>
      <c r="AD18" s="35">
        <v>-0.38153264360594702</v>
      </c>
      <c r="AE18" s="35"/>
      <c r="AF18" s="35"/>
      <c r="AG18" s="35">
        <v>-0.37594150999999998</v>
      </c>
      <c r="AH18" s="36">
        <v>0</v>
      </c>
    </row>
    <row r="19" spans="5:34" ht="11.25" customHeight="1" x14ac:dyDescent="0.2">
      <c r="E19" s="39" t="s">
        <v>195</v>
      </c>
      <c r="F19" s="40"/>
      <c r="G19" s="41">
        <v>-0.37986317800000002</v>
      </c>
      <c r="H19" s="41">
        <v>0</v>
      </c>
      <c r="I19" s="27">
        <f t="shared" si="1"/>
        <v>11</v>
      </c>
      <c r="J19" s="131" t="str">
        <f t="shared" si="2"/>
        <v>m</v>
      </c>
      <c r="K19" s="43">
        <f t="shared" ref="K19:K42" si="5">IF(LEN(E19)&gt;0,IF(ISNUMBER(G19),G19,F19)+H19,"")</f>
        <v>-0.37986317800000002</v>
      </c>
      <c r="M19" s="214" t="str">
        <v>-</v>
      </c>
      <c r="N19" s="215" t="str">
        <v>-</v>
      </c>
      <c r="O19" s="280"/>
      <c r="R19" s="280"/>
      <c r="T19" s="147">
        <f>IF(AND(LEN(AA19)&gt;0,AC19&gt;0),_xll.xlShmInterpDisc(curveName,AA19)+0*TYPE($N$3),"")</f>
        <v>1.0035557066355838</v>
      </c>
      <c r="U19" s="148">
        <f>IF(AND(LEN(AA19)&gt;0,AC19&gt;0),100*_xll.xlShmInterpRate(curveName,2,5,AA19)+0*TYPE($N$3),"")</f>
        <v>-0.38557470845213776</v>
      </c>
      <c r="V19" s="153">
        <f t="shared" si="3"/>
        <v>3.7747582837255322E-15</v>
      </c>
      <c r="W19" s="155">
        <f t="shared" si="4"/>
        <v>-2.1760371282653068E-14</v>
      </c>
      <c r="X19" s="34" t="s">
        <v>75</v>
      </c>
      <c r="Y19" s="33">
        <v>42488</v>
      </c>
      <c r="Z19" s="34" t="s">
        <v>323</v>
      </c>
      <c r="AA19" s="33">
        <v>42822</v>
      </c>
      <c r="AB19" s="75" t="s">
        <v>31</v>
      </c>
      <c r="AC19" s="35">
        <v>1.00355570663558</v>
      </c>
      <c r="AD19" s="35">
        <v>-0.385574708452116</v>
      </c>
      <c r="AE19" s="35"/>
      <c r="AF19" s="35"/>
      <c r="AG19" s="35">
        <v>-0.37986317800000002</v>
      </c>
      <c r="AH19" s="36">
        <v>0</v>
      </c>
    </row>
    <row r="20" spans="5:34" ht="11.25" customHeight="1" x14ac:dyDescent="0.2">
      <c r="E20" s="39" t="s">
        <v>196</v>
      </c>
      <c r="F20" s="40"/>
      <c r="G20" s="41">
        <v>-0.38363255299999999</v>
      </c>
      <c r="H20" s="41">
        <v>0</v>
      </c>
      <c r="I20" s="27">
        <f t="shared" si="1"/>
        <v>12</v>
      </c>
      <c r="J20" s="131" t="str">
        <f t="shared" si="2"/>
        <v>m</v>
      </c>
      <c r="K20" s="43">
        <f t="shared" si="5"/>
        <v>-0.38363255299999999</v>
      </c>
      <c r="M20" s="214" t="str">
        <v>-</v>
      </c>
      <c r="N20" s="215" t="str">
        <v>-</v>
      </c>
      <c r="O20" s="280"/>
      <c r="R20" s="280"/>
      <c r="T20" s="147">
        <f>IF(AND(LEN(AA20)&gt;0,AC20&gt;0),_xll.xlShmInterpDisc(curveName,AA20)+0*TYPE($N$3),"")</f>
        <v>1.0039237588687278</v>
      </c>
      <c r="U20" s="148">
        <f>IF(AND(LEN(AA20)&gt;0,AC20&gt;0),100*_xll.xlShmInterpRate(curveName,2,5,AA20)+0*TYPE($N$3),"")</f>
        <v>-0.38947399635073138</v>
      </c>
      <c r="V20" s="153">
        <f t="shared" si="3"/>
        <v>-2.2204460492503131E-15</v>
      </c>
      <c r="W20" s="155">
        <f t="shared" si="4"/>
        <v>-2.3370194668359545E-14</v>
      </c>
      <c r="X20" s="34" t="s">
        <v>75</v>
      </c>
      <c r="Y20" s="33">
        <v>42488</v>
      </c>
      <c r="Z20" s="34" t="s">
        <v>323</v>
      </c>
      <c r="AA20" s="33">
        <v>42853</v>
      </c>
      <c r="AB20" s="75" t="s">
        <v>36</v>
      </c>
      <c r="AC20" s="35">
        <v>1.00392375886873</v>
      </c>
      <c r="AD20" s="35">
        <v>-0.38947399635070801</v>
      </c>
      <c r="AE20" s="35"/>
      <c r="AF20" s="35"/>
      <c r="AG20" s="35">
        <v>-0.38363255299999999</v>
      </c>
      <c r="AH20" s="36">
        <v>0</v>
      </c>
    </row>
    <row r="21" spans="5:34" ht="11.25" customHeight="1" x14ac:dyDescent="0.2">
      <c r="E21" s="39" t="s">
        <v>197</v>
      </c>
      <c r="F21" s="40"/>
      <c r="G21" s="41">
        <v>-0.38697171200000002</v>
      </c>
      <c r="H21" s="41">
        <v>0</v>
      </c>
      <c r="I21" s="27">
        <f t="shared" si="1"/>
        <v>13</v>
      </c>
      <c r="J21" s="131" t="str">
        <f t="shared" si="2"/>
        <v>e</v>
      </c>
      <c r="K21" s="43">
        <f t="shared" si="5"/>
        <v>-0.38697171200000002</v>
      </c>
      <c r="M21" s="214" t="str">
        <v>-</v>
      </c>
      <c r="N21" s="215" t="str">
        <v>-</v>
      </c>
      <c r="O21" s="280"/>
      <c r="R21" s="280"/>
      <c r="T21" s="147">
        <f>IF(AND(LEN(AA21)&gt;0,AC21&gt;0),_xll.xlShmInterpDisc(curveName,AA21)+0*TYPE($N$3),"")</f>
        <v>1.0042924840443792</v>
      </c>
      <c r="U21" s="148">
        <f>IF(AND(LEN(AA21)&gt;0,AC21&gt;0),100*_xll.xlShmInterpRate(curveName,2,5,AA21)+0*TYPE($N$3),"")</f>
        <v>-0.39281498216698785</v>
      </c>
      <c r="V21" s="153">
        <f t="shared" si="3"/>
        <v>-8.8817841970012523E-16</v>
      </c>
      <c r="W21" s="155">
        <f t="shared" si="4"/>
        <v>-2.3869795029440866E-14</v>
      </c>
      <c r="X21" s="34" t="s">
        <v>75</v>
      </c>
      <c r="Y21" s="33">
        <v>42488</v>
      </c>
      <c r="Z21" s="34" t="s">
        <v>323</v>
      </c>
      <c r="AA21" s="33">
        <v>42884</v>
      </c>
      <c r="AB21" s="75" t="s">
        <v>38</v>
      </c>
      <c r="AC21" s="35">
        <v>1.0042924840443801</v>
      </c>
      <c r="AD21" s="35">
        <v>-0.39281498216696398</v>
      </c>
      <c r="AE21" s="35"/>
      <c r="AF21" s="35"/>
      <c r="AG21" s="35">
        <v>-0.38697171200000002</v>
      </c>
      <c r="AH21" s="36">
        <v>0</v>
      </c>
    </row>
    <row r="22" spans="5:34" ht="11.25" customHeight="1" x14ac:dyDescent="0.2">
      <c r="E22" s="39" t="s">
        <v>198</v>
      </c>
      <c r="F22" s="40"/>
      <c r="G22" s="41">
        <v>-0.38970340799999997</v>
      </c>
      <c r="H22" s="41">
        <v>0</v>
      </c>
      <c r="I22" s="27">
        <f t="shared" si="1"/>
        <v>14</v>
      </c>
      <c r="J22" s="131" t="str">
        <f t="shared" si="2"/>
        <v>e</v>
      </c>
      <c r="K22" s="43">
        <f t="shared" si="5"/>
        <v>-0.38970340799999997</v>
      </c>
      <c r="M22" s="214" t="str">
        <v>-</v>
      </c>
      <c r="N22" s="215" t="str">
        <v>-</v>
      </c>
      <c r="O22" s="280"/>
      <c r="R22" s="280"/>
      <c r="T22" s="147">
        <f>IF(AND(LEN(AA22)&gt;0,AC22&gt;0),_xll.xlShmInterpDisc(curveName,AA22)+0*TYPE($N$3),"")</f>
        <v>1.004649145484183</v>
      </c>
      <c r="U22" s="148">
        <f>IF(AND(LEN(AA22)&gt;0,AC22&gt;0),100*_xll.xlShmInterpRate(curveName,2,5,AA22)+0*TYPE($N$3),"")</f>
        <v>-0.39556206294020374</v>
      </c>
      <c r="V22" s="153">
        <f t="shared" si="3"/>
        <v>3.1086244689504383E-15</v>
      </c>
      <c r="W22" s="155">
        <f t="shared" si="4"/>
        <v>-1.1712852909795402E-14</v>
      </c>
      <c r="X22" s="34" t="s">
        <v>75</v>
      </c>
      <c r="Y22" s="33">
        <v>42488</v>
      </c>
      <c r="Z22" s="34" t="s">
        <v>323</v>
      </c>
      <c r="AA22" s="33">
        <v>42914</v>
      </c>
      <c r="AB22" s="75" t="s">
        <v>40</v>
      </c>
      <c r="AC22" s="35">
        <v>1.0046491454841799</v>
      </c>
      <c r="AD22" s="35">
        <v>-0.39556206294019203</v>
      </c>
      <c r="AE22" s="35"/>
      <c r="AF22" s="35"/>
      <c r="AG22" s="35">
        <v>-0.38970340799999997</v>
      </c>
      <c r="AH22" s="36">
        <v>0</v>
      </c>
    </row>
    <row r="23" spans="5:34" ht="11.25" customHeight="1" x14ac:dyDescent="0.2">
      <c r="E23" s="39" t="s">
        <v>199</v>
      </c>
      <c r="F23" s="40"/>
      <c r="G23" s="41">
        <v>-0.39200000000000002</v>
      </c>
      <c r="H23" s="41">
        <v>0</v>
      </c>
      <c r="I23" s="27">
        <f t="shared" si="1"/>
        <v>15</v>
      </c>
      <c r="J23" s="131" t="str">
        <f t="shared" si="2"/>
        <v>e</v>
      </c>
      <c r="K23" s="43">
        <f t="shared" si="5"/>
        <v>-0.39200000000000002</v>
      </c>
      <c r="M23" s="214" t="str">
        <v>-</v>
      </c>
      <c r="N23" s="215" t="str">
        <v>-</v>
      </c>
      <c r="O23" s="280"/>
      <c r="R23" s="280"/>
      <c r="T23" s="147">
        <f>IF(AND(LEN(AA23)&gt;0,AC23&gt;0),_xll.xlShmInterpDisc(curveName,AA23)+0*TYPE($N$3),"")</f>
        <v>1.005004998430669</v>
      </c>
      <c r="U23" s="148">
        <f>IF(AND(LEN(AA23)&gt;0,AC23&gt;0),100*_xll.xlShmInterpRate(curveName,2,5,AA23)+0*TYPE($N$3),"")</f>
        <v>-0.39787510861504061</v>
      </c>
      <c r="V23" s="153">
        <f t="shared" si="3"/>
        <v>-8.8817841970012523E-16</v>
      </c>
      <c r="W23" s="155">
        <f t="shared" si="4"/>
        <v>-2.9587443606260422E-14</v>
      </c>
      <c r="X23" s="34" t="s">
        <v>75</v>
      </c>
      <c r="Y23" s="33">
        <v>42488</v>
      </c>
      <c r="Z23" s="34" t="s">
        <v>323</v>
      </c>
      <c r="AA23" s="33">
        <v>42944</v>
      </c>
      <c r="AB23" s="75" t="s">
        <v>42</v>
      </c>
      <c r="AC23" s="35">
        <v>1.0050049984306699</v>
      </c>
      <c r="AD23" s="35">
        <v>-0.39787510861501102</v>
      </c>
      <c r="AE23" s="35"/>
      <c r="AF23" s="35"/>
      <c r="AG23" s="35">
        <v>-0.39200000000000002</v>
      </c>
      <c r="AH23" s="36">
        <v>0</v>
      </c>
    </row>
    <row r="24" spans="5:34" ht="11.25" customHeight="1" x14ac:dyDescent="0.2">
      <c r="E24" s="39" t="s">
        <v>200</v>
      </c>
      <c r="F24" s="40"/>
      <c r="G24" s="41">
        <v>-0.393967874</v>
      </c>
      <c r="H24" s="41">
        <v>0</v>
      </c>
      <c r="I24" s="27">
        <f t="shared" si="1"/>
        <v>16</v>
      </c>
      <c r="J24" s="131" t="str">
        <f t="shared" si="2"/>
        <v>e</v>
      </c>
      <c r="K24" s="43">
        <f t="shared" si="5"/>
        <v>-0.393967874</v>
      </c>
      <c r="M24" s="214" t="str">
        <v>-</v>
      </c>
      <c r="N24" s="215" t="str">
        <v>-</v>
      </c>
      <c r="O24" s="280"/>
      <c r="R24" s="280"/>
      <c r="T24" s="147">
        <f>IF(AND(LEN(AA24)&gt;0,AC24&gt;0),_xll.xlShmInterpDisc(curveName,AA24)+0*TYPE($N$3),"")</f>
        <v>1.0053714206907425</v>
      </c>
      <c r="U24" s="148">
        <f>IF(AND(LEN(AA24)&gt;0,AC24&gt;0),100*_xll.xlShmInterpRate(curveName,2,5,AA24)+0*TYPE($N$3),"")</f>
        <v>-0.39986131140857423</v>
      </c>
      <c r="V24" s="153">
        <f t="shared" si="3"/>
        <v>2.4424906541753444E-15</v>
      </c>
      <c r="W24" s="155">
        <f t="shared" si="4"/>
        <v>-2.120525977034049E-14</v>
      </c>
      <c r="X24" s="34" t="s">
        <v>75</v>
      </c>
      <c r="Y24" s="33">
        <v>42488</v>
      </c>
      <c r="Z24" s="34" t="s">
        <v>323</v>
      </c>
      <c r="AA24" s="33">
        <v>42975</v>
      </c>
      <c r="AB24" s="75" t="s">
        <v>44</v>
      </c>
      <c r="AC24" s="35">
        <v>1.00537142069074</v>
      </c>
      <c r="AD24" s="35">
        <v>-0.39986131140855302</v>
      </c>
      <c r="AE24" s="35"/>
      <c r="AF24" s="35"/>
      <c r="AG24" s="35">
        <v>-0.393967874</v>
      </c>
      <c r="AH24" s="36">
        <v>0</v>
      </c>
    </row>
    <row r="25" spans="5:34" ht="11.25" customHeight="1" x14ac:dyDescent="0.2">
      <c r="E25" s="39" t="s">
        <v>201</v>
      </c>
      <c r="F25" s="40"/>
      <c r="G25" s="41">
        <v>-0.395592365</v>
      </c>
      <c r="H25" s="41">
        <v>0</v>
      </c>
      <c r="I25" s="27">
        <f t="shared" si="1"/>
        <v>17</v>
      </c>
      <c r="J25" s="131" t="str">
        <f t="shared" si="2"/>
        <v>e</v>
      </c>
      <c r="K25" s="43">
        <f t="shared" si="5"/>
        <v>-0.395592365</v>
      </c>
      <c r="M25" s="214" t="str">
        <v>-</v>
      </c>
      <c r="N25" s="215" t="str">
        <v>-</v>
      </c>
      <c r="O25" s="280"/>
      <c r="Q25" s="11"/>
      <c r="R25" s="280"/>
      <c r="T25" s="147">
        <f>IF(AND(LEN(AA25)&gt;0,AC25&gt;0),_xll.xlShmInterpDisc(curveName,AA25)+0*TYPE($N$3),"")</f>
        <v>1.0057365780819554</v>
      </c>
      <c r="U25" s="148">
        <f>IF(AND(LEN(AA25)&gt;0,AC25&gt;0),100*_xll.xlShmInterpRate(curveName,2,5,AA25)+0*TYPE($N$3),"")</f>
        <v>-0.40151309616292508</v>
      </c>
      <c r="V25" s="153">
        <f t="shared" si="3"/>
        <v>-4.6629367034256575E-15</v>
      </c>
      <c r="W25" s="155">
        <f t="shared" si="4"/>
        <v>-2.0539125955565396E-15</v>
      </c>
      <c r="X25" s="34" t="s">
        <v>75</v>
      </c>
      <c r="Y25" s="33">
        <v>42488</v>
      </c>
      <c r="Z25" s="34" t="s">
        <v>323</v>
      </c>
      <c r="AA25" s="33">
        <v>43006</v>
      </c>
      <c r="AB25" s="75" t="s">
        <v>46</v>
      </c>
      <c r="AC25" s="35">
        <v>1.00573657808196</v>
      </c>
      <c r="AD25" s="35">
        <v>-0.40151309616292302</v>
      </c>
      <c r="AE25" s="35"/>
      <c r="AF25" s="35"/>
      <c r="AG25" s="35">
        <v>-0.395592365</v>
      </c>
      <c r="AH25" s="36">
        <v>0</v>
      </c>
    </row>
    <row r="26" spans="5:34" ht="11.25" customHeight="1" x14ac:dyDescent="0.2">
      <c r="E26" s="39" t="s">
        <v>202</v>
      </c>
      <c r="F26" s="40"/>
      <c r="G26" s="41">
        <v>-0.39700000000000002</v>
      </c>
      <c r="H26" s="41">
        <v>0</v>
      </c>
      <c r="I26" s="27">
        <f t="shared" si="1"/>
        <v>18</v>
      </c>
      <c r="J26" s="131" t="str">
        <f t="shared" si="2"/>
        <v>e</v>
      </c>
      <c r="K26" s="43">
        <f t="shared" si="5"/>
        <v>-0.39700000000000002</v>
      </c>
      <c r="M26" s="214" t="str">
        <v>-</v>
      </c>
      <c r="N26" s="215" t="str">
        <v>-</v>
      </c>
      <c r="O26" s="280"/>
      <c r="P26" s="12"/>
      <c r="Q26" s="13"/>
      <c r="R26" s="280"/>
      <c r="T26" s="147">
        <f>IF(AND(LEN(AA26)&gt;0,AC26&gt;0),_xll.xlShmInterpDisc(curveName,AA26)+0*TYPE($N$3),"")</f>
        <v>1.0061126078942593</v>
      </c>
      <c r="U26" s="148">
        <f>IF(AND(LEN(AA26)&gt;0,AC26&gt;0),100*_xll.xlShmInterpRate(curveName,2,5,AA26)+0*TYPE($N$3),"")</f>
        <v>-0.40295482187655857</v>
      </c>
      <c r="V26" s="153">
        <f t="shared" si="3"/>
        <v>-6.6613381477509392E-16</v>
      </c>
      <c r="W26" s="155">
        <f t="shared" si="4"/>
        <v>-1.6542323066914832E-14</v>
      </c>
      <c r="X26" s="34" t="s">
        <v>75</v>
      </c>
      <c r="Y26" s="33">
        <v>42488</v>
      </c>
      <c r="Z26" s="34" t="s">
        <v>323</v>
      </c>
      <c r="AA26" s="33">
        <v>43038</v>
      </c>
      <c r="AB26" s="75" t="s">
        <v>48</v>
      </c>
      <c r="AC26" s="35">
        <v>1.0061126078942599</v>
      </c>
      <c r="AD26" s="35">
        <v>-0.40295482187654202</v>
      </c>
      <c r="AE26" s="35"/>
      <c r="AF26" s="35"/>
      <c r="AG26" s="35">
        <v>-0.39700000000000002</v>
      </c>
      <c r="AH26" s="36">
        <v>0</v>
      </c>
    </row>
    <row r="27" spans="5:34" ht="11.25" customHeight="1" x14ac:dyDescent="0.2">
      <c r="E27" s="39" t="s">
        <v>203</v>
      </c>
      <c r="F27" s="40"/>
      <c r="G27" s="41">
        <v>-0.398095694</v>
      </c>
      <c r="H27" s="41">
        <v>0</v>
      </c>
      <c r="I27" s="27">
        <f t="shared" si="1"/>
        <v>19</v>
      </c>
      <c r="J27" s="131" t="str">
        <f t="shared" si="2"/>
        <v>e</v>
      </c>
      <c r="K27" s="43">
        <f t="shared" si="5"/>
        <v>-0.398095694</v>
      </c>
      <c r="M27" s="214" t="str">
        <v>-</v>
      </c>
      <c r="N27" s="215" t="str">
        <v>-</v>
      </c>
      <c r="O27" s="280"/>
      <c r="P27" s="12"/>
      <c r="Q27" s="13"/>
      <c r="R27" s="280"/>
      <c r="T27" s="147">
        <f>IF(AND(LEN(AA27)&gt;0,AC27&gt;0),_xll.xlShmInterpDisc(curveName,AA27)+0*TYPE($N$3),"")</f>
        <v>1.0064527728286823</v>
      </c>
      <c r="U27" s="148">
        <f>IF(AND(LEN(AA27)&gt;0,AC27&gt;0),100*_xll.xlShmInterpRate(curveName,2,5,AA27)+0*TYPE($N$3),"")</f>
        <v>-0.40407842154510609</v>
      </c>
      <c r="V27" s="153">
        <f t="shared" si="3"/>
        <v>2.2204460492503131E-15</v>
      </c>
      <c r="W27" s="155">
        <f t="shared" si="4"/>
        <v>-1.2101430968414206E-14</v>
      </c>
      <c r="X27" s="34" t="s">
        <v>75</v>
      </c>
      <c r="Y27" s="33">
        <v>42488</v>
      </c>
      <c r="Z27" s="34" t="s">
        <v>323</v>
      </c>
      <c r="AA27" s="33">
        <v>43067</v>
      </c>
      <c r="AB27" s="34" t="s">
        <v>50</v>
      </c>
      <c r="AC27" s="35">
        <v>1.0064527728286801</v>
      </c>
      <c r="AD27" s="35">
        <v>-0.40407842154509399</v>
      </c>
      <c r="AE27" s="35"/>
      <c r="AF27" s="35"/>
      <c r="AG27" s="35">
        <v>-0.398095694</v>
      </c>
      <c r="AH27" s="36">
        <v>0</v>
      </c>
    </row>
    <row r="28" spans="5:34" ht="11.25" customHeight="1" x14ac:dyDescent="0.2">
      <c r="E28" s="39" t="s">
        <v>204</v>
      </c>
      <c r="F28" s="40"/>
      <c r="G28" s="41">
        <v>-0.39896911000000002</v>
      </c>
      <c r="H28" s="41">
        <v>0</v>
      </c>
      <c r="I28" s="27">
        <f t="shared" si="1"/>
        <v>20</v>
      </c>
      <c r="J28" s="131" t="str">
        <f t="shared" si="2"/>
        <v>e</v>
      </c>
      <c r="K28" s="43">
        <f t="shared" si="5"/>
        <v>-0.39896911000000002</v>
      </c>
      <c r="M28" s="214" t="str">
        <v>-</v>
      </c>
      <c r="N28" s="215" t="str">
        <v>-</v>
      </c>
      <c r="O28" s="280"/>
      <c r="R28" s="280"/>
      <c r="T28" s="147">
        <f>IF(AND(LEN(AA28)&gt;0,AC28&gt;0),_xll.xlShmInterpDisc(curveName,AA28)+0*TYPE($N$3),"")</f>
        <v>1.0068024003239231</v>
      </c>
      <c r="U28" s="148">
        <f>IF(AND(LEN(AA28)&gt;0,AC28&gt;0),100*_xll.xlShmInterpRate(curveName,2,5,AA28)+0*TYPE($N$3),"")</f>
        <v>-0.40498681860431818</v>
      </c>
      <c r="V28" s="153">
        <f t="shared" si="3"/>
        <v>3.1086244689504383E-15</v>
      </c>
      <c r="W28" s="155">
        <f t="shared" si="4"/>
        <v>-2.1149748619109232E-14</v>
      </c>
      <c r="X28" s="34" t="s">
        <v>75</v>
      </c>
      <c r="Y28" s="33">
        <v>42488</v>
      </c>
      <c r="Z28" s="34" t="s">
        <v>323</v>
      </c>
      <c r="AA28" s="33">
        <v>43097</v>
      </c>
      <c r="AB28" s="34" t="s">
        <v>51</v>
      </c>
      <c r="AC28" s="35">
        <v>1.00680240032392</v>
      </c>
      <c r="AD28" s="35">
        <v>-0.40498681860429703</v>
      </c>
      <c r="AE28" s="35"/>
      <c r="AF28" s="35"/>
      <c r="AG28" s="35">
        <v>-0.39896911000000002</v>
      </c>
      <c r="AH28" s="36">
        <v>0</v>
      </c>
    </row>
    <row r="29" spans="5:34" ht="11.25" customHeight="1" x14ac:dyDescent="0.2">
      <c r="E29" s="39" t="s">
        <v>205</v>
      </c>
      <c r="F29" s="40"/>
      <c r="G29" s="41">
        <v>-0.39900000000000002</v>
      </c>
      <c r="H29" s="41">
        <v>0</v>
      </c>
      <c r="I29" s="27">
        <f t="shared" si="1"/>
        <v>21</v>
      </c>
      <c r="J29" s="131" t="str">
        <f t="shared" si="2"/>
        <v>e</v>
      </c>
      <c r="K29" s="43">
        <f t="shared" si="5"/>
        <v>-0.39900000000000002</v>
      </c>
      <c r="M29" s="214" t="str">
        <v>-</v>
      </c>
      <c r="N29" s="215" t="str">
        <v>-</v>
      </c>
      <c r="O29" s="280"/>
      <c r="R29" s="280"/>
      <c r="T29" s="147">
        <f>IF(AND(LEN(AA29)&gt;0,AC29&gt;0),_xll.xlShmInterpDisc(curveName,AA29)+0*TYPE($N$3),"")</f>
        <v>1.0071610507562421</v>
      </c>
      <c r="U29" s="148">
        <f>IF(AND(LEN(AA29)&gt;0,AC29&gt;0),100*_xll.xlShmInterpRate(curveName,2,5,AA29)+0*TYPE($N$3),"")</f>
        <v>-0.40504964977046065</v>
      </c>
      <c r="V29" s="153">
        <f t="shared" si="3"/>
        <v>1.9984014443252818E-15</v>
      </c>
      <c r="W29" s="155">
        <f t="shared" si="4"/>
        <v>-8.659739592076221E-15</v>
      </c>
      <c r="X29" s="34" t="s">
        <v>75</v>
      </c>
      <c r="Y29" s="33">
        <v>42488</v>
      </c>
      <c r="Z29" s="34" t="s">
        <v>323</v>
      </c>
      <c r="AA29" s="33">
        <v>43129</v>
      </c>
      <c r="AB29" s="34" t="s">
        <v>52</v>
      </c>
      <c r="AC29" s="35">
        <v>1.0071610507562401</v>
      </c>
      <c r="AD29" s="35">
        <v>-0.40504964977045199</v>
      </c>
      <c r="AE29" s="35"/>
      <c r="AF29" s="35"/>
      <c r="AG29" s="35">
        <v>-0.39900000000000002</v>
      </c>
      <c r="AH29" s="36">
        <v>0</v>
      </c>
    </row>
    <row r="30" spans="5:34" ht="11.25" customHeight="1" x14ac:dyDescent="0.2">
      <c r="E30" s="39" t="s">
        <v>206</v>
      </c>
      <c r="F30" s="40"/>
      <c r="G30" s="41">
        <v>-0.39906087899999998</v>
      </c>
      <c r="H30" s="41">
        <v>0</v>
      </c>
      <c r="I30" s="27">
        <f t="shared" si="1"/>
        <v>22</v>
      </c>
      <c r="J30" s="131" t="str">
        <f t="shared" si="2"/>
        <v>e</v>
      </c>
      <c r="K30" s="43">
        <f t="shared" si="5"/>
        <v>-0.39906087899999998</v>
      </c>
      <c r="M30" s="214" t="str">
        <v>-</v>
      </c>
      <c r="N30" s="215" t="str">
        <v>-</v>
      </c>
      <c r="O30" s="280"/>
      <c r="R30" s="280"/>
      <c r="T30" s="147">
        <f>IF(AND(LEN(AA30)&gt;0,AC30&gt;0),_xll.xlShmInterpDisc(curveName,AA30)+0*TYPE($N$3),"")</f>
        <v>1.0074982168064781</v>
      </c>
      <c r="U30" s="148">
        <f>IF(AND(LEN(AA30)&gt;0,AC30&gt;0),100*_xll.xlShmInterpRate(curveName,2,5,AA30)+0*TYPE($N$3),"")</f>
        <v>-0.40514701264075542</v>
      </c>
      <c r="V30" s="153">
        <f t="shared" si="3"/>
        <v>-1.9984014443252818E-15</v>
      </c>
      <c r="W30" s="155">
        <f t="shared" si="4"/>
        <v>-1.8429702208777599E-14</v>
      </c>
      <c r="X30" s="34" t="s">
        <v>75</v>
      </c>
      <c r="Y30" s="33">
        <v>42488</v>
      </c>
      <c r="Z30" s="34" t="s">
        <v>323</v>
      </c>
      <c r="AA30" s="33">
        <v>43159</v>
      </c>
      <c r="AB30" s="34" t="s">
        <v>53</v>
      </c>
      <c r="AC30" s="35">
        <v>1.0074982168064801</v>
      </c>
      <c r="AD30" s="35">
        <v>-0.40514701264073699</v>
      </c>
      <c r="AE30" s="35"/>
      <c r="AF30" s="35"/>
      <c r="AG30" s="35">
        <v>-0.39906087899999998</v>
      </c>
      <c r="AH30" s="36">
        <v>0</v>
      </c>
    </row>
    <row r="31" spans="5:34" ht="11.25" customHeight="1" x14ac:dyDescent="0.2">
      <c r="E31" s="39" t="s">
        <v>207</v>
      </c>
      <c r="F31" s="40"/>
      <c r="G31" s="41">
        <v>-0.39874951400000003</v>
      </c>
      <c r="H31" s="41">
        <v>0</v>
      </c>
      <c r="I31" s="27">
        <f t="shared" si="1"/>
        <v>23</v>
      </c>
      <c r="J31" s="131" t="str">
        <f t="shared" si="2"/>
        <v>e</v>
      </c>
      <c r="K31" s="43">
        <f t="shared" si="5"/>
        <v>-0.39874951400000003</v>
      </c>
      <c r="M31" s="214" t="str">
        <v>-</v>
      </c>
      <c r="N31" s="215" t="str">
        <v>-</v>
      </c>
      <c r="O31" s="280"/>
      <c r="R31" s="280"/>
      <c r="T31" s="147">
        <f>IF(AND(LEN(AA31)&gt;0,AC31&gt;0),_xll.xlShmInterpDisc(curveName,AA31)+0*TYPE($N$3),"")</f>
        <v>1.007805988575174</v>
      </c>
      <c r="U31" s="148">
        <f>IF(AND(LEN(AA31)&gt;0,AC31&gt;0),100*_xll.xlShmInterpRate(curveName,2,5,AA31)+0*TYPE($N$3),"")</f>
        <v>-0.40486776140787556</v>
      </c>
      <c r="V31" s="153">
        <f t="shared" si="3"/>
        <v>3.9968028886505635E-15</v>
      </c>
      <c r="W31" s="155">
        <f t="shared" si="4"/>
        <v>-1.8540724511240114E-14</v>
      </c>
      <c r="X31" s="34" t="s">
        <v>75</v>
      </c>
      <c r="Y31" s="33">
        <v>42488</v>
      </c>
      <c r="Z31" s="34" t="s">
        <v>323</v>
      </c>
      <c r="AA31" s="33">
        <v>43187</v>
      </c>
      <c r="AB31" s="34" t="s">
        <v>54</v>
      </c>
      <c r="AC31" s="35">
        <v>1.00780598857517</v>
      </c>
      <c r="AD31" s="35">
        <v>-0.40486776140785702</v>
      </c>
      <c r="AE31" s="35"/>
      <c r="AF31" s="35"/>
      <c r="AG31" s="35">
        <v>-0.39874951400000003</v>
      </c>
      <c r="AH31" s="36">
        <v>0</v>
      </c>
    </row>
    <row r="32" spans="5:34" ht="11.25" customHeight="1" x14ac:dyDescent="0.2">
      <c r="E32" s="39" t="s">
        <v>33</v>
      </c>
      <c r="F32" s="40"/>
      <c r="G32" s="41">
        <v>-0.39800000000000002</v>
      </c>
      <c r="H32" s="41">
        <v>0</v>
      </c>
      <c r="I32" s="27">
        <f t="shared" si="1"/>
        <v>24</v>
      </c>
      <c r="J32" s="131" t="str">
        <f t="shared" si="2"/>
        <v>e</v>
      </c>
      <c r="K32" s="43">
        <f t="shared" si="5"/>
        <v>-0.39800000000000002</v>
      </c>
      <c r="M32" s="214" t="str">
        <v>-</v>
      </c>
      <c r="N32" s="215" t="str">
        <v>-</v>
      </c>
      <c r="O32" s="280"/>
      <c r="R32" s="280"/>
      <c r="T32" s="147">
        <f>IF(AND(LEN(AA32)&gt;0,AC32&gt;0),_xll.xlShmInterpDisc(curveName,AA32)+0*TYPE($N$3),"")</f>
        <v>1.0081604996005269</v>
      </c>
      <c r="U32" s="148">
        <f>IF(AND(LEN(AA32)&gt;0,AC32&gt;0),100*_xll.xlShmInterpRate(curveName,2,5,AA32)+0*TYPE($N$3),"")</f>
        <v>-0.40415459270002835</v>
      </c>
      <c r="V32" s="153">
        <f t="shared" si="3"/>
        <v>-3.1086244689504383E-15</v>
      </c>
      <c r="W32" s="155">
        <f t="shared" si="4"/>
        <v>-1.0325074129013956E-14</v>
      </c>
      <c r="X32" s="34" t="s">
        <v>75</v>
      </c>
      <c r="Y32" s="33">
        <v>42488</v>
      </c>
      <c r="Z32" s="34" t="s">
        <v>323</v>
      </c>
      <c r="AA32" s="33">
        <v>43220</v>
      </c>
      <c r="AB32" s="34" t="s">
        <v>33</v>
      </c>
      <c r="AC32" s="35">
        <v>1.00816049960053</v>
      </c>
      <c r="AD32" s="35">
        <v>-0.40415459270001802</v>
      </c>
      <c r="AE32" s="35"/>
      <c r="AF32" s="35"/>
      <c r="AG32" s="35">
        <v>-0.39800000000000002</v>
      </c>
      <c r="AH32" s="36">
        <v>0</v>
      </c>
    </row>
    <row r="33" spans="5:35" ht="11.25" customHeight="1" x14ac:dyDescent="0.2">
      <c r="E33" s="39" t="s">
        <v>55</v>
      </c>
      <c r="F33" s="40"/>
      <c r="G33" s="41">
        <v>-0.36699999999999999</v>
      </c>
      <c r="H33" s="41">
        <v>0</v>
      </c>
      <c r="I33" s="27">
        <f t="shared" si="1"/>
        <v>36</v>
      </c>
      <c r="J33" s="131" t="str">
        <f t="shared" si="2"/>
        <v>e</v>
      </c>
      <c r="K33" s="43">
        <f t="shared" si="5"/>
        <v>-0.36699999999999999</v>
      </c>
      <c r="M33" s="214" t="str">
        <v>-</v>
      </c>
      <c r="N33" s="215" t="str">
        <v>-</v>
      </c>
      <c r="O33" s="280"/>
      <c r="R33" s="280"/>
      <c r="T33" s="147">
        <f>IF(AND(LEN(AA33)&gt;0,AC33&gt;0),_xll.xlShmInterpDisc(curveName,AA33)+0*TYPE($N$3),"")</f>
        <v>1.0112789856505138</v>
      </c>
      <c r="U33" s="148">
        <f>IF(AND(LEN(AA33)&gt;0,AC33&gt;0),100*_xll.xlShmInterpRate(curveName,2,5,AA33)+0*TYPE($N$3),"")</f>
        <v>-0.37284025881929972</v>
      </c>
      <c r="V33" s="153">
        <f t="shared" si="3"/>
        <v>3.7747582837255322E-15</v>
      </c>
      <c r="W33" s="155">
        <f t="shared" si="4"/>
        <v>-6.7168492989821971E-15</v>
      </c>
      <c r="X33" s="34" t="s">
        <v>75</v>
      </c>
      <c r="Y33" s="33">
        <v>42488</v>
      </c>
      <c r="Z33" s="34" t="s">
        <v>323</v>
      </c>
      <c r="AA33" s="33">
        <v>43584</v>
      </c>
      <c r="AB33" s="34" t="s">
        <v>55</v>
      </c>
      <c r="AC33" s="35">
        <v>1.01127898565051</v>
      </c>
      <c r="AD33" s="35">
        <v>-0.372840258819293</v>
      </c>
      <c r="AE33" s="35"/>
      <c r="AF33" s="35"/>
      <c r="AG33" s="35">
        <v>-0.36699999999999999</v>
      </c>
      <c r="AH33" s="36">
        <v>0</v>
      </c>
    </row>
    <row r="34" spans="5:35" ht="11.25" customHeight="1" x14ac:dyDescent="0.2">
      <c r="E34" s="39" t="s">
        <v>57</v>
      </c>
      <c r="F34" s="40"/>
      <c r="G34" s="41">
        <v>-0.29399999999999998</v>
      </c>
      <c r="H34" s="41">
        <v>0</v>
      </c>
      <c r="I34" s="27">
        <f t="shared" si="1"/>
        <v>48</v>
      </c>
      <c r="J34" s="131" t="str">
        <f t="shared" si="2"/>
        <v>e</v>
      </c>
      <c r="K34" s="43">
        <f t="shared" si="5"/>
        <v>-0.29399999999999998</v>
      </c>
      <c r="M34" s="214" t="str">
        <v>-</v>
      </c>
      <c r="N34" s="215" t="str">
        <v>-</v>
      </c>
      <c r="O34" s="280"/>
      <c r="R34" s="280"/>
      <c r="T34" s="147">
        <f>IF(AND(LEN(AA34)&gt;0,AC34&gt;0),_xll.xlShmInterpDisc(curveName,AA34)+0*TYPE($N$3),"")</f>
        <v>1.0120560092239377</v>
      </c>
      <c r="U34" s="148">
        <f>IF(AND(LEN(AA34)&gt;0,AC34&gt;0),100*_xll.xlShmInterpRate(curveName,2,5,AA34)+0*TYPE($N$3),"")</f>
        <v>-0.29898351073873924</v>
      </c>
      <c r="V34" s="153">
        <f t="shared" si="3"/>
        <v>-2.2204460492503131E-15</v>
      </c>
      <c r="W34" s="155">
        <f t="shared" si="4"/>
        <v>-1.2212453270876722E-15</v>
      </c>
      <c r="X34" s="34" t="s">
        <v>75</v>
      </c>
      <c r="Y34" s="33">
        <v>42488</v>
      </c>
      <c r="Z34" s="34" t="s">
        <v>323</v>
      </c>
      <c r="AA34" s="33">
        <v>43949</v>
      </c>
      <c r="AB34" s="34" t="s">
        <v>57</v>
      </c>
      <c r="AC34" s="35">
        <v>1.0120560092239399</v>
      </c>
      <c r="AD34" s="35">
        <v>-0.29898351073873802</v>
      </c>
      <c r="AE34" s="35"/>
      <c r="AF34" s="35"/>
      <c r="AG34" s="35">
        <v>-0.29399999999999998</v>
      </c>
      <c r="AH34" s="36">
        <v>0</v>
      </c>
    </row>
    <row r="35" spans="5:35" ht="11.25" customHeight="1" x14ac:dyDescent="0.2">
      <c r="E35" s="39" t="s">
        <v>34</v>
      </c>
      <c r="F35" s="40"/>
      <c r="G35" s="41">
        <v>-0.19600000000000001</v>
      </c>
      <c r="H35" s="41">
        <v>0</v>
      </c>
      <c r="I35" s="27">
        <f t="shared" si="1"/>
        <v>60</v>
      </c>
      <c r="J35" s="131" t="str">
        <f t="shared" si="2"/>
        <v>e</v>
      </c>
      <c r="K35" s="43">
        <f t="shared" si="5"/>
        <v>-0.19600000000000001</v>
      </c>
      <c r="M35" s="214" t="str">
        <v>-</v>
      </c>
      <c r="N35" s="215" t="str">
        <v>-</v>
      </c>
      <c r="O35" s="280"/>
      <c r="R35" s="280"/>
      <c r="T35" s="147">
        <f>IF(AND(LEN(AA35)&gt;0,AC35&gt;0),_xll.xlShmInterpDisc(curveName,AA35)+0*TYPE($N$3),"")</f>
        <v>1.0100508313257046</v>
      </c>
      <c r="U35" s="148">
        <f>IF(AND(LEN(AA35)&gt;0,AC35&gt;0),100*_xll.xlShmInterpRate(curveName,2,5,AA35)+0*TYPE($N$3),"")</f>
        <v>-0.19968490348372031</v>
      </c>
      <c r="V35" s="153">
        <f t="shared" si="3"/>
        <v>4.6629367034256575E-15</v>
      </c>
      <c r="W35" s="155">
        <f t="shared" si="4"/>
        <v>-1.3045120539345589E-15</v>
      </c>
      <c r="X35" s="34" t="s">
        <v>75</v>
      </c>
      <c r="Y35" s="33">
        <v>42488</v>
      </c>
      <c r="Z35" s="34" t="s">
        <v>323</v>
      </c>
      <c r="AA35" s="33">
        <v>44314</v>
      </c>
      <c r="AB35" s="34" t="s">
        <v>34</v>
      </c>
      <c r="AC35" s="35">
        <v>1.0100508313256999</v>
      </c>
      <c r="AD35" s="35">
        <v>-0.19968490348371901</v>
      </c>
      <c r="AE35" s="35"/>
      <c r="AF35" s="35"/>
      <c r="AG35" s="35">
        <v>-0.19600000000000001</v>
      </c>
      <c r="AH35" s="36">
        <v>0</v>
      </c>
    </row>
    <row r="36" spans="5:35" ht="11.25" customHeight="1" x14ac:dyDescent="0.2">
      <c r="E36" s="39" t="s">
        <v>58</v>
      </c>
      <c r="F36" s="40"/>
      <c r="G36" s="41">
        <v>-7.9000000000000001E-2</v>
      </c>
      <c r="H36" s="41">
        <v>0</v>
      </c>
      <c r="I36" s="27">
        <f t="shared" si="1"/>
        <v>72</v>
      </c>
      <c r="J36" s="131" t="str">
        <f t="shared" si="2"/>
        <v>e</v>
      </c>
      <c r="K36" s="43">
        <f t="shared" si="5"/>
        <v>-7.9000000000000001E-2</v>
      </c>
      <c r="M36" s="214" t="str">
        <v>-</v>
      </c>
      <c r="N36" s="215" t="str">
        <v>-</v>
      </c>
      <c r="O36" s="280"/>
      <c r="R36" s="280"/>
      <c r="T36" s="147">
        <f>IF(AND(LEN(AA36)&gt;0,AC36&gt;0),_xll.xlShmInterpDisc(curveName,AA36)+0*TYPE($N$3),"")</f>
        <v>1.0048672468029314</v>
      </c>
      <c r="U36" s="148">
        <f>IF(AND(LEN(AA36)&gt;0,AC36&gt;0),100*_xll.xlShmInterpRate(curveName,2,5,AA36)+0*TYPE($N$3),"")</f>
        <v>-8.0813297729492084E-2</v>
      </c>
      <c r="V36" s="153">
        <f t="shared" si="3"/>
        <v>1.3322676295501878E-15</v>
      </c>
      <c r="W36" s="155">
        <f t="shared" si="4"/>
        <v>-1.7902346272080649E-15</v>
      </c>
      <c r="X36" s="34" t="s">
        <v>75</v>
      </c>
      <c r="Y36" s="33">
        <v>42488</v>
      </c>
      <c r="Z36" s="34" t="s">
        <v>323</v>
      </c>
      <c r="AA36" s="33">
        <v>44679</v>
      </c>
      <c r="AB36" s="34" t="s">
        <v>58</v>
      </c>
      <c r="AC36" s="35">
        <v>1.00486724680293</v>
      </c>
      <c r="AD36" s="35">
        <v>-8.0813297729490294E-2</v>
      </c>
      <c r="AE36" s="35"/>
      <c r="AF36" s="35"/>
      <c r="AG36" s="35">
        <v>-7.9000000000000001E-2</v>
      </c>
      <c r="AH36" s="36">
        <v>0</v>
      </c>
    </row>
    <row r="37" spans="5:35" ht="11.25" customHeight="1" x14ac:dyDescent="0.2">
      <c r="E37" s="39" t="s">
        <v>35</v>
      </c>
      <c r="F37" s="40"/>
      <c r="G37" s="41">
        <v>5.3999999999999999E-2</v>
      </c>
      <c r="H37" s="41">
        <v>0</v>
      </c>
      <c r="I37" s="27">
        <f t="shared" si="1"/>
        <v>84</v>
      </c>
      <c r="J37" s="131" t="str">
        <f t="shared" si="2"/>
        <v>e</v>
      </c>
      <c r="K37" s="43">
        <f t="shared" si="5"/>
        <v>5.3999999999999999E-2</v>
      </c>
      <c r="M37" s="214" t="str">
        <v>-</v>
      </c>
      <c r="N37" s="215" t="str">
        <v>-</v>
      </c>
      <c r="O37" s="280"/>
      <c r="R37" s="280"/>
      <c r="T37" s="147">
        <f>IF(AND(LEN(AA37)&gt;0,AC37&gt;0),_xll.xlShmInterpDisc(curveName,AA37)+0*TYPE($N$3),"")</f>
        <v>0.99615942461950435</v>
      </c>
      <c r="U37" s="148">
        <f>IF(AND(LEN(AA37)&gt;0,AC37&gt;0),100*_xll.xlShmInterpRate(curveName,2,5,AA37)+0*TYPE($N$3),"")</f>
        <v>5.4906520897186083E-2</v>
      </c>
      <c r="V37" s="153">
        <f t="shared" si="3"/>
        <v>-6.6613381477509392E-16</v>
      </c>
      <c r="W37" s="155">
        <f t="shared" si="4"/>
        <v>4.8849813083506888E-15</v>
      </c>
      <c r="X37" s="34" t="s">
        <v>75</v>
      </c>
      <c r="Y37" s="33">
        <v>42488</v>
      </c>
      <c r="Z37" s="34" t="s">
        <v>323</v>
      </c>
      <c r="AA37" s="33">
        <v>45044</v>
      </c>
      <c r="AB37" s="34" t="s">
        <v>35</v>
      </c>
      <c r="AC37" s="35">
        <v>0.99615942461950502</v>
      </c>
      <c r="AD37" s="35">
        <v>5.4906520897181198E-2</v>
      </c>
      <c r="AE37" s="35"/>
      <c r="AF37" s="35"/>
      <c r="AG37" s="35">
        <v>5.3999999999999999E-2</v>
      </c>
      <c r="AH37" s="36">
        <v>0</v>
      </c>
    </row>
    <row r="38" spans="5:35" ht="11.25" customHeight="1" x14ac:dyDescent="0.2">
      <c r="E38" s="39" t="s">
        <v>37</v>
      </c>
      <c r="F38" s="40"/>
      <c r="G38" s="41">
        <v>0.186</v>
      </c>
      <c r="H38" s="41">
        <v>0</v>
      </c>
      <c r="I38" s="27">
        <f t="shared" si="1"/>
        <v>96</v>
      </c>
      <c r="J38" s="131" t="str">
        <f t="shared" si="2"/>
        <v>e</v>
      </c>
      <c r="K38" s="43">
        <f t="shared" si="5"/>
        <v>0.186</v>
      </c>
      <c r="M38" s="214" t="str">
        <v>-</v>
      </c>
      <c r="N38" s="215" t="str">
        <v>-</v>
      </c>
      <c r="O38" s="280"/>
      <c r="R38" s="280"/>
      <c r="T38" s="147">
        <f>IF(AND(LEN(AA38)&gt;0,AC38&gt;0),_xll.xlShmInterpDisc(curveName,AA38)+0*TYPE($N$3),"")</f>
        <v>0.98485772358667745</v>
      </c>
      <c r="U38" s="148">
        <f>IF(AND(LEN(AA38)&gt;0,AC38&gt;0),100*_xll.xlShmInterpRate(curveName,2,5,AA38)+0*TYPE($N$3),"")</f>
        <v>0.19040011368510115</v>
      </c>
      <c r="V38" s="153">
        <f t="shared" si="3"/>
        <v>-1.5543122344752192E-15</v>
      </c>
      <c r="W38" s="155">
        <f t="shared" si="4"/>
        <v>2.1149748619109232E-14</v>
      </c>
      <c r="X38" s="34" t="s">
        <v>75</v>
      </c>
      <c r="Y38" s="33">
        <v>42488</v>
      </c>
      <c r="Z38" s="34" t="s">
        <v>323</v>
      </c>
      <c r="AA38" s="33">
        <v>45411</v>
      </c>
      <c r="AB38" s="34" t="s">
        <v>37</v>
      </c>
      <c r="AC38" s="35">
        <v>0.984857723586679</v>
      </c>
      <c r="AD38" s="35">
        <v>0.19040011368508</v>
      </c>
      <c r="AE38" s="35"/>
      <c r="AF38" s="35"/>
      <c r="AG38" s="35">
        <v>0.186</v>
      </c>
      <c r="AH38" s="36">
        <v>0</v>
      </c>
    </row>
    <row r="39" spans="5:35" ht="11.25" customHeight="1" x14ac:dyDescent="0.2">
      <c r="E39" s="39" t="s">
        <v>39</v>
      </c>
      <c r="F39" s="40"/>
      <c r="G39" s="41">
        <v>0.313</v>
      </c>
      <c r="H39" s="41">
        <v>0</v>
      </c>
      <c r="I39" s="27">
        <f t="shared" si="1"/>
        <v>108</v>
      </c>
      <c r="J39" s="131" t="str">
        <f t="shared" si="2"/>
        <v>e</v>
      </c>
      <c r="K39" s="43">
        <f t="shared" si="5"/>
        <v>0.313</v>
      </c>
      <c r="M39" s="214" t="str">
        <v>-</v>
      </c>
      <c r="N39" s="215" t="str">
        <v>-</v>
      </c>
      <c r="O39" s="280"/>
      <c r="R39" s="280"/>
      <c r="T39" s="147">
        <f>IF(AND(LEN(AA39)&gt;0,AC39&gt;0),_xll.xlShmInterpDisc(curveName,AA39)+0*TYPE($N$3),"")</f>
        <v>0.97143138049928701</v>
      </c>
      <c r="U39" s="148">
        <f>IF(AND(LEN(AA39)&gt;0,AC39&gt;0),100*_xll.xlShmInterpRate(curveName,2,5,AA39)+0*TYPE($N$3),"")</f>
        <v>0.32165994202650067</v>
      </c>
      <c r="V39" s="153">
        <f t="shared" si="3"/>
        <v>-4.496403249731884E-14</v>
      </c>
      <c r="W39" s="155">
        <f t="shared" si="4"/>
        <v>5.0964787945417811E-13</v>
      </c>
      <c r="X39" s="34" t="s">
        <v>75</v>
      </c>
      <c r="Y39" s="33">
        <v>42488</v>
      </c>
      <c r="Z39" s="34" t="s">
        <v>323</v>
      </c>
      <c r="AA39" s="33">
        <v>45775</v>
      </c>
      <c r="AB39" s="34" t="s">
        <v>39</v>
      </c>
      <c r="AC39" s="35">
        <v>0.97143138049933198</v>
      </c>
      <c r="AD39" s="35">
        <v>0.32165994202599102</v>
      </c>
      <c r="AE39" s="35"/>
      <c r="AF39" s="35"/>
      <c r="AG39" s="35">
        <v>0.313</v>
      </c>
      <c r="AH39" s="36">
        <v>0</v>
      </c>
    </row>
    <row r="40" spans="5:35" ht="11.25" customHeight="1" x14ac:dyDescent="0.2">
      <c r="E40" s="39" t="s">
        <v>41</v>
      </c>
      <c r="F40" s="40"/>
      <c r="G40" s="41">
        <v>0.42799999999999999</v>
      </c>
      <c r="H40" s="41">
        <v>0</v>
      </c>
      <c r="I40" s="27">
        <f t="shared" si="1"/>
        <v>120</v>
      </c>
      <c r="J40" s="131" t="str">
        <f t="shared" si="2"/>
        <v>e</v>
      </c>
      <c r="K40" s="43">
        <f t="shared" si="5"/>
        <v>0.42799999999999999</v>
      </c>
      <c r="M40" s="214" t="str">
        <v>-</v>
      </c>
      <c r="N40" s="215" t="str">
        <v>-</v>
      </c>
      <c r="O40" s="280"/>
      <c r="R40" s="280"/>
      <c r="T40" s="147">
        <f>IF(AND(LEN(AA40)&gt;0,AC40&gt;0),_xll.xlShmInterpDisc(curveName,AA40)+0*TYPE($N$3),"")</f>
        <v>0.95677610599211249</v>
      </c>
      <c r="U40" s="148">
        <f>IF(AND(LEN(AA40)&gt;0,AC40&gt;0),100*_xll.xlShmInterpRate(curveName,2,5,AA40)+0*TYPE($N$3),"")</f>
        <v>0.44137499069932318</v>
      </c>
      <c r="V40" s="153">
        <f t="shared" si="3"/>
        <v>-3.8447023342769171E-13</v>
      </c>
      <c r="W40" s="155">
        <f t="shared" si="4"/>
        <v>4.0081826746529714E-12</v>
      </c>
      <c r="X40" s="34" t="s">
        <v>75</v>
      </c>
      <c r="Y40" s="33">
        <v>42488</v>
      </c>
      <c r="Z40" s="34" t="s">
        <v>323</v>
      </c>
      <c r="AA40" s="33">
        <v>46140</v>
      </c>
      <c r="AB40" s="34" t="s">
        <v>41</v>
      </c>
      <c r="AC40" s="35">
        <v>0.95677610599249696</v>
      </c>
      <c r="AD40" s="35">
        <v>0.44137499069531499</v>
      </c>
      <c r="AE40" s="35"/>
      <c r="AF40" s="35"/>
      <c r="AG40" s="35">
        <v>0.42799999999999999</v>
      </c>
      <c r="AH40" s="36">
        <v>0</v>
      </c>
    </row>
    <row r="41" spans="5:35" ht="11.25" customHeight="1" x14ac:dyDescent="0.2">
      <c r="E41" s="39" t="s">
        <v>59</v>
      </c>
      <c r="F41" s="40"/>
      <c r="G41" s="41">
        <v>0.52900000000000003</v>
      </c>
      <c r="H41" s="41">
        <v>0</v>
      </c>
      <c r="I41" s="27">
        <f t="shared" si="1"/>
        <v>132</v>
      </c>
      <c r="J41" s="131" t="str">
        <f t="shared" si="2"/>
        <v>e</v>
      </c>
      <c r="K41" s="43">
        <f t="shared" si="5"/>
        <v>0.52900000000000003</v>
      </c>
      <c r="M41" s="214" t="str">
        <v>-</v>
      </c>
      <c r="N41" s="215" t="str">
        <v>-</v>
      </c>
      <c r="O41" s="280"/>
      <c r="R41" s="280"/>
      <c r="T41" s="147">
        <f>IF(AND(LEN(AA41)&gt;0,AC41&gt;0),_xll.xlShmInterpDisc(curveName,AA41)+0*TYPE($N$3),"")</f>
        <v>0.94152179146649428</v>
      </c>
      <c r="U41" s="148">
        <f>IF(AND(LEN(AA41)&gt;0,AC41&gt;0),100*_xll.xlShmInterpRate(curveName,2,5,AA41)+0*TYPE($N$3),"")</f>
        <v>0.5472528432868824</v>
      </c>
      <c r="V41" s="153">
        <f t="shared" si="3"/>
        <v>-1.9176882304350329E-12</v>
      </c>
      <c r="W41" s="155">
        <f t="shared" si="4"/>
        <v>1.8493429010391083E-11</v>
      </c>
      <c r="X41" s="34" t="s">
        <v>75</v>
      </c>
      <c r="Y41" s="33">
        <v>42488</v>
      </c>
      <c r="Z41" s="34" t="s">
        <v>323</v>
      </c>
      <c r="AA41" s="33">
        <v>46505</v>
      </c>
      <c r="AB41" s="34" t="s">
        <v>59</v>
      </c>
      <c r="AC41" s="35">
        <v>0.94152179146841197</v>
      </c>
      <c r="AD41" s="35">
        <v>0.54725284326838897</v>
      </c>
      <c r="AE41" s="35"/>
      <c r="AF41" s="35"/>
      <c r="AG41" s="35">
        <v>0.52900000000000003</v>
      </c>
      <c r="AH41" s="36">
        <v>0</v>
      </c>
    </row>
    <row r="42" spans="5:35" ht="11.25" customHeight="1" x14ac:dyDescent="0.2">
      <c r="E42" s="39" t="s">
        <v>60</v>
      </c>
      <c r="F42" s="40"/>
      <c r="G42" s="41">
        <v>0.621</v>
      </c>
      <c r="H42" s="41">
        <v>0</v>
      </c>
      <c r="I42" s="27">
        <f t="shared" si="1"/>
        <v>144</v>
      </c>
      <c r="J42" s="131" t="str">
        <f t="shared" si="2"/>
        <v>e</v>
      </c>
      <c r="K42" s="43">
        <f t="shared" si="5"/>
        <v>0.621</v>
      </c>
      <c r="M42" s="214" t="str">
        <v>-</v>
      </c>
      <c r="N42" s="215" t="str">
        <v>-</v>
      </c>
      <c r="O42" s="280"/>
      <c r="R42" s="280"/>
      <c r="T42" s="147">
        <f>IF(AND(LEN(AA42)&gt;0,AC42&gt;0),_xll.xlShmInterpDisc(curveName,AA42)+0*TYPE($N$3),"")</f>
        <v>0.92550520605415998</v>
      </c>
      <c r="U42" s="148">
        <f>IF(AND(LEN(AA42)&gt;0,AC42&gt;0),100*_xll.xlShmInterpRate(curveName,2,5,AA42)+0*TYPE($N$3),"")</f>
        <v>0.644393739527927</v>
      </c>
      <c r="V42" s="153">
        <f t="shared" si="3"/>
        <v>-7.2040151621877158E-12</v>
      </c>
      <c r="W42" s="155">
        <f t="shared" si="4"/>
        <v>6.4794947185475849E-11</v>
      </c>
      <c r="X42" s="34" t="s">
        <v>75</v>
      </c>
      <c r="Y42" s="33">
        <v>42488</v>
      </c>
      <c r="Z42" s="34" t="s">
        <v>323</v>
      </c>
      <c r="AA42" s="33">
        <v>46871</v>
      </c>
      <c r="AB42" s="34" t="s">
        <v>60</v>
      </c>
      <c r="AC42" s="35">
        <v>0.92550520606136399</v>
      </c>
      <c r="AD42" s="35">
        <v>0.64439373946313205</v>
      </c>
      <c r="AE42" s="35"/>
      <c r="AF42" s="35"/>
      <c r="AG42" s="35">
        <v>0.621</v>
      </c>
      <c r="AH42" s="36">
        <v>0</v>
      </c>
    </row>
    <row r="43" spans="5:35" ht="11.25" customHeight="1" x14ac:dyDescent="0.2">
      <c r="E43" s="39" t="s">
        <v>61</v>
      </c>
      <c r="F43" s="40"/>
      <c r="G43" s="41">
        <v>0.70228804099999997</v>
      </c>
      <c r="H43" s="41">
        <v>0</v>
      </c>
      <c r="I43" s="27">
        <f t="shared" ref="I43:I76" si="6">IF(LEN(E43)&gt;0,IF(RIGHT(E43,1)="N",0,LEFT(E43,LEN(E43)-1)*IF(RIGHT(E43,1)="Y",12,1)),"-")</f>
        <v>156</v>
      </c>
      <c r="J43" s="131" t="str">
        <f t="shared" ref="J43:J76" si="7">IF(LEN(E43)&gt;0,IF(I43&gt;0,IF(I43&gt;12,"e",RIGHT(E43,1)),E43),"-")</f>
        <v>e</v>
      </c>
      <c r="K43" s="43">
        <f t="shared" ref="K43:K76" si="8">IF(LEN(E43)&gt;0,IF(ISNUMBER(G43),G43,F43)+H43,"")</f>
        <v>0.70228804099999997</v>
      </c>
      <c r="M43" s="214" t="str">
        <v>-</v>
      </c>
      <c r="N43" s="215" t="str">
        <v>-</v>
      </c>
      <c r="O43" s="280"/>
      <c r="R43" s="280"/>
      <c r="T43" s="147">
        <f>IF(AND(LEN(AA43)&gt;0,AC43&gt;0),_xll.xlShmInterpDisc(curveName,AA43)+0*TYPE($N$3),"")</f>
        <v>0.9092418090866099</v>
      </c>
      <c r="U43" s="148">
        <f>IF(AND(LEN(AA43)&gt;0,AC43&gt;0),100*_xll.xlShmInterpRate(curveName,2,5,AA43)+0*TYPE($N$3),"")</f>
        <v>0.73080038527172053</v>
      </c>
      <c r="V43" s="153">
        <f t="shared" si="3"/>
        <v>-2.152611422445716E-11</v>
      </c>
      <c r="W43" s="155">
        <f t="shared" si="4"/>
        <v>1.8184853622926767E-10</v>
      </c>
      <c r="X43" s="34" t="s">
        <v>75</v>
      </c>
      <c r="Y43" s="33">
        <v>42488</v>
      </c>
      <c r="Z43" s="34" t="s">
        <v>323</v>
      </c>
      <c r="AA43" s="33">
        <v>47238</v>
      </c>
      <c r="AB43" s="34" t="s">
        <v>61</v>
      </c>
      <c r="AC43" s="35">
        <v>0.90924180910813601</v>
      </c>
      <c r="AD43" s="35">
        <v>0.730800385089872</v>
      </c>
      <c r="AE43" s="35"/>
      <c r="AF43" s="35"/>
      <c r="AG43" s="35">
        <v>0.70228804099999997</v>
      </c>
      <c r="AH43" s="36">
        <v>0</v>
      </c>
    </row>
    <row r="44" spans="5:35" ht="11.25" customHeight="1" x14ac:dyDescent="0.2">
      <c r="E44" s="39" t="s">
        <v>62</v>
      </c>
      <c r="F44" s="40"/>
      <c r="G44" s="41">
        <v>0.77183602200000001</v>
      </c>
      <c r="H44" s="41">
        <v>0</v>
      </c>
      <c r="I44" s="27">
        <f t="shared" si="6"/>
        <v>168</v>
      </c>
      <c r="J44" s="131" t="str">
        <f t="shared" si="7"/>
        <v>e</v>
      </c>
      <c r="K44" s="43">
        <f t="shared" si="8"/>
        <v>0.77183602200000001</v>
      </c>
      <c r="M44" s="214" t="str">
        <v>-</v>
      </c>
      <c r="N44" s="215" t="str">
        <v>-</v>
      </c>
      <c r="O44" s="280"/>
      <c r="R44" s="280"/>
      <c r="T44" s="147">
        <f>IF(AND(LEN(AA44)&gt;0,AC44&gt;0),_xll.xlShmInterpDisc(curveName,AA44)+0*TYPE($N$3),"")</f>
        <v>0.89328083300579242</v>
      </c>
      <c r="U44" s="148">
        <f>IF(AND(LEN(AA44)&gt;0,AC44&gt;0),100*_xll.xlShmInterpRate(curveName,2,5,AA44)+0*TYPE($N$3),"")</f>
        <v>0.8051565028718215</v>
      </c>
      <c r="V44" s="153">
        <f t="shared" si="3"/>
        <v>-5.2957527252317504E-11</v>
      </c>
      <c r="W44" s="155">
        <f t="shared" si="4"/>
        <v>4.2296455227130991E-10</v>
      </c>
      <c r="X44" s="34" t="s">
        <v>75</v>
      </c>
      <c r="Y44" s="33">
        <v>42488</v>
      </c>
      <c r="Z44" s="34" t="s">
        <v>323</v>
      </c>
      <c r="AA44" s="33">
        <v>47602</v>
      </c>
      <c r="AB44" s="34" t="s">
        <v>62</v>
      </c>
      <c r="AC44" s="35">
        <v>0.89328083305874995</v>
      </c>
      <c r="AD44" s="35">
        <v>0.80515650244885695</v>
      </c>
      <c r="AE44" s="35"/>
      <c r="AF44" s="35"/>
      <c r="AG44" s="35">
        <v>0.77183602200000001</v>
      </c>
      <c r="AH44" s="36">
        <v>0</v>
      </c>
      <c r="AI44">
        <f>DATE(YEAR(AA44)+100,MONTH(AA44),DAY(AA44))</f>
        <v>84126</v>
      </c>
    </row>
    <row r="45" spans="5:35" ht="11.25" customHeight="1" x14ac:dyDescent="0.2">
      <c r="E45" s="39" t="s">
        <v>43</v>
      </c>
      <c r="F45" s="40"/>
      <c r="G45" s="41">
        <v>0.83099999999999996</v>
      </c>
      <c r="H45" s="41">
        <v>0</v>
      </c>
      <c r="I45" s="27">
        <f t="shared" si="6"/>
        <v>180</v>
      </c>
      <c r="J45" s="131" t="str">
        <f t="shared" si="7"/>
        <v>e</v>
      </c>
      <c r="K45" s="43">
        <f t="shared" si="8"/>
        <v>0.83099999999999996</v>
      </c>
      <c r="M45" s="214" t="str">
        <v>-</v>
      </c>
      <c r="N45" s="215" t="str">
        <v>-</v>
      </c>
      <c r="O45" s="280"/>
      <c r="R45" s="280"/>
      <c r="T45" s="147">
        <f>IF(AND(LEN(AA45)&gt;0,AC45&gt;0),_xll.xlShmInterpDisc(curveName,AA45)+0*TYPE($N$3),"")</f>
        <v>0.87772405107628504</v>
      </c>
      <c r="U45" s="148">
        <f>IF(AND(LEN(AA45)&gt;0,AC45&gt;0),100*_xll.xlShmInterpRate(curveName,2,5,AA45)+0*TYPE($N$3),"")</f>
        <v>0.86869352172369596</v>
      </c>
      <c r="V45" s="153">
        <f t="shared" si="3"/>
        <v>-1.1210998795974092E-10</v>
      </c>
      <c r="W45" s="155">
        <f t="shared" si="4"/>
        <v>8.5074491895653637E-10</v>
      </c>
      <c r="X45" s="34" t="s">
        <v>75</v>
      </c>
      <c r="Y45" s="33">
        <v>42488</v>
      </c>
      <c r="Z45" s="34" t="s">
        <v>323</v>
      </c>
      <c r="AA45" s="33">
        <v>47966</v>
      </c>
      <c r="AB45" s="34" t="s">
        <v>43</v>
      </c>
      <c r="AC45" s="35">
        <v>0.87772405118839503</v>
      </c>
      <c r="AD45" s="35">
        <v>0.86869352087295104</v>
      </c>
      <c r="AE45" s="35"/>
      <c r="AF45" s="35"/>
      <c r="AG45" s="35">
        <v>0.83099999999999996</v>
      </c>
      <c r="AH45" s="36">
        <v>0</v>
      </c>
      <c r="AI45">
        <f t="shared" ref="AI45:AI64" si="9">DATE(YEAR(AA45)+100,MONTH(AA45),DAY(AA45))</f>
        <v>84490</v>
      </c>
    </row>
    <row r="46" spans="5:35" ht="11.25" customHeight="1" x14ac:dyDescent="0.2">
      <c r="E46" s="39" t="s">
        <v>63</v>
      </c>
      <c r="F46" s="40"/>
      <c r="G46" s="41">
        <v>0.88076382600000003</v>
      </c>
      <c r="H46" s="41">
        <v>0</v>
      </c>
      <c r="I46" s="27">
        <f t="shared" si="6"/>
        <v>192</v>
      </c>
      <c r="J46" s="131" t="str">
        <f t="shared" si="7"/>
        <v>e</v>
      </c>
      <c r="K46" s="43">
        <f t="shared" si="8"/>
        <v>0.88076382600000003</v>
      </c>
      <c r="M46" s="214" t="str">
        <v>-</v>
      </c>
      <c r="N46" s="215" t="str">
        <v>-</v>
      </c>
      <c r="O46" s="280"/>
      <c r="R46" s="280"/>
      <c r="T46" s="147">
        <f>IF(AND(LEN(AA46)&gt;0,AC46&gt;0),_xll.xlShmInterpDisc(curveName,AA46)+0*TYPE($N$3),"")</f>
        <v>0.86267574284523196</v>
      </c>
      <c r="U46" s="148">
        <f>IF(AND(LEN(AA46)&gt;0,AC46&gt;0),100*_xll.xlShmInterpRate(curveName,2,5,AA46)+0*TYPE($N$3),"")</f>
        <v>0.92227989598838189</v>
      </c>
      <c r="V46" s="153">
        <f t="shared" si="3"/>
        <v>-2.0987400706218295E-10</v>
      </c>
      <c r="W46" s="155">
        <f t="shared" si="4"/>
        <v>1.5189558499884015E-9</v>
      </c>
      <c r="X46" s="34" t="s">
        <v>75</v>
      </c>
      <c r="Y46" s="33">
        <v>42488</v>
      </c>
      <c r="Z46" s="34" t="s">
        <v>323</v>
      </c>
      <c r="AA46" s="33">
        <v>48332</v>
      </c>
      <c r="AB46" s="34" t="s">
        <v>63</v>
      </c>
      <c r="AC46" s="35">
        <v>0.86267574305510597</v>
      </c>
      <c r="AD46" s="35">
        <v>0.92227989446942604</v>
      </c>
      <c r="AE46" s="35"/>
      <c r="AF46" s="35"/>
      <c r="AG46" s="35">
        <v>0.88076382600000003</v>
      </c>
      <c r="AH46" s="36">
        <v>0</v>
      </c>
      <c r="AI46">
        <f t="shared" si="9"/>
        <v>84856</v>
      </c>
    </row>
    <row r="47" spans="5:35" ht="11.25" customHeight="1" x14ac:dyDescent="0.2">
      <c r="E47" s="39" t="s">
        <v>64</v>
      </c>
      <c r="F47" s="40"/>
      <c r="G47" s="41">
        <v>0.92183784400000002</v>
      </c>
      <c r="H47" s="41">
        <v>0</v>
      </c>
      <c r="I47" s="27">
        <f t="shared" si="6"/>
        <v>204</v>
      </c>
      <c r="J47" s="131" t="str">
        <f t="shared" si="7"/>
        <v>e</v>
      </c>
      <c r="K47" s="43">
        <f t="shared" si="8"/>
        <v>0.92183784400000002</v>
      </c>
      <c r="M47" s="214" t="str">
        <v>-</v>
      </c>
      <c r="N47" s="215" t="str">
        <v>-</v>
      </c>
      <c r="O47" s="280"/>
      <c r="R47" s="280"/>
      <c r="T47" s="147">
        <f>IF(AND(LEN(AA47)&gt;0,AC47&gt;0),_xll.xlShmInterpDisc(curveName,AA47)+0*TYPE($N$3),"")</f>
        <v>0.8483418560065964</v>
      </c>
      <c r="U47" s="148">
        <f>IF(AND(LEN(AA47)&gt;0,AC47&gt;0),100*_xll.xlShmInterpRate(curveName,2,5,AA47)+0*TYPE($N$3),"")</f>
        <v>0.96654534221791744</v>
      </c>
      <c r="V47" s="153">
        <f t="shared" si="3"/>
        <v>-3.5340363968572319E-10</v>
      </c>
      <c r="W47" s="155">
        <f t="shared" si="4"/>
        <v>2.4481154881073053E-9</v>
      </c>
      <c r="X47" s="34" t="s">
        <v>75</v>
      </c>
      <c r="Y47" s="33">
        <v>42488</v>
      </c>
      <c r="Z47" s="34" t="s">
        <v>323</v>
      </c>
      <c r="AA47" s="33">
        <v>48697</v>
      </c>
      <c r="AB47" s="34" t="s">
        <v>64</v>
      </c>
      <c r="AC47" s="35">
        <v>0.84834185636000004</v>
      </c>
      <c r="AD47" s="35">
        <v>0.96654533976980195</v>
      </c>
      <c r="AE47" s="35"/>
      <c r="AF47" s="35"/>
      <c r="AG47" s="35">
        <v>0.92183784400000002</v>
      </c>
      <c r="AH47" s="36">
        <v>0</v>
      </c>
      <c r="AI47">
        <f t="shared" si="9"/>
        <v>85221</v>
      </c>
    </row>
    <row r="48" spans="5:35" ht="11.25" customHeight="1" x14ac:dyDescent="0.2">
      <c r="E48" s="39" t="s">
        <v>65</v>
      </c>
      <c r="F48" s="40"/>
      <c r="G48" s="41">
        <v>0.95560296199999994</v>
      </c>
      <c r="H48" s="41">
        <v>0</v>
      </c>
      <c r="I48" s="27">
        <f t="shared" si="6"/>
        <v>216</v>
      </c>
      <c r="J48" s="131" t="str">
        <f t="shared" si="7"/>
        <v>e</v>
      </c>
      <c r="K48" s="43">
        <f t="shared" si="8"/>
        <v>0.95560296199999994</v>
      </c>
      <c r="M48" s="214" t="str">
        <v>-</v>
      </c>
      <c r="N48" s="215" t="str">
        <v>-</v>
      </c>
      <c r="O48" s="280"/>
      <c r="R48" s="280"/>
      <c r="T48" s="147">
        <f>IF(AND(LEN(AA48)&gt;0,AC48&gt;0),_xll.xlShmInterpDisc(curveName,AA48)+0*TYPE($N$3),"")</f>
        <v>0.83469903070150542</v>
      </c>
      <c r="U48" s="148">
        <f>IF(AND(LEN(AA48)&gt;0,AC48&gt;0),100*_xll.xlShmInterpRate(curveName,2,5,AA48)+0*TYPE($N$3),"")</f>
        <v>1.0028844647756701</v>
      </c>
      <c r="V48" s="153">
        <f t="shared" si="3"/>
        <v>-5.4627458112577187E-10</v>
      </c>
      <c r="W48" s="155">
        <f t="shared" si="4"/>
        <v>3.6325600305531225E-9</v>
      </c>
      <c r="X48" s="34" t="s">
        <v>75</v>
      </c>
      <c r="Y48" s="33">
        <v>42488</v>
      </c>
      <c r="Z48" s="34" t="s">
        <v>323</v>
      </c>
      <c r="AA48" s="33">
        <v>49062</v>
      </c>
      <c r="AB48" s="34" t="s">
        <v>65</v>
      </c>
      <c r="AC48" s="35">
        <v>0.83469903124778</v>
      </c>
      <c r="AD48" s="35">
        <v>1.00288446114311</v>
      </c>
      <c r="AE48" s="35"/>
      <c r="AF48" s="35"/>
      <c r="AG48" s="35">
        <v>0.95560296199999994</v>
      </c>
      <c r="AH48" s="36">
        <v>0</v>
      </c>
      <c r="AI48">
        <f t="shared" si="9"/>
        <v>85586</v>
      </c>
    </row>
    <row r="49" spans="5:35" ht="11.25" customHeight="1" x14ac:dyDescent="0.2">
      <c r="E49" s="39" t="s">
        <v>66</v>
      </c>
      <c r="F49" s="40"/>
      <c r="G49" s="41">
        <v>0.98339046299999999</v>
      </c>
      <c r="H49" s="41">
        <v>0</v>
      </c>
      <c r="I49" s="27">
        <f t="shared" si="6"/>
        <v>228</v>
      </c>
      <c r="J49" s="131" t="str">
        <f t="shared" si="7"/>
        <v>e</v>
      </c>
      <c r="K49" s="43">
        <f t="shared" si="8"/>
        <v>0.98339046299999999</v>
      </c>
      <c r="M49" s="214" t="str">
        <v>-</v>
      </c>
      <c r="N49" s="215" t="str">
        <v>-</v>
      </c>
      <c r="O49" s="280"/>
      <c r="R49" s="280"/>
      <c r="T49" s="147">
        <f>IF(AND(LEN(AA49)&gt;0,AC49&gt;0),_xll.xlShmInterpDisc(curveName,AA49)+0*TYPE($N$3),"")</f>
        <v>0.8216545917284509</v>
      </c>
      <c r="U49" s="148">
        <f>IF(AND(LEN(AA49)&gt;0,AC49&gt;0),100*_xll.xlShmInterpRate(curveName,2,5,AA49)+0*TYPE($N$3),"")</f>
        <v>1.0326780870734928</v>
      </c>
      <c r="V49" s="153">
        <f t="shared" si="3"/>
        <v>-7.8858608532073049E-10</v>
      </c>
      <c r="W49" s="155">
        <f t="shared" si="4"/>
        <v>5.0455128963733387E-9</v>
      </c>
      <c r="X49" s="34" t="s">
        <v>75</v>
      </c>
      <c r="Y49" s="33">
        <v>42488</v>
      </c>
      <c r="Z49" s="34" t="s">
        <v>323</v>
      </c>
      <c r="AA49" s="33">
        <v>49429</v>
      </c>
      <c r="AB49" s="34" t="s">
        <v>66</v>
      </c>
      <c r="AC49" s="35">
        <v>0.82165459251703699</v>
      </c>
      <c r="AD49" s="35">
        <v>1.0326780820279799</v>
      </c>
      <c r="AE49" s="35"/>
      <c r="AF49" s="35"/>
      <c r="AG49" s="35">
        <v>0.98339046299999999</v>
      </c>
      <c r="AH49" s="36">
        <v>0</v>
      </c>
      <c r="AI49">
        <f t="shared" si="9"/>
        <v>85953</v>
      </c>
    </row>
    <row r="50" spans="5:35" ht="11.25" customHeight="1" x14ac:dyDescent="0.2">
      <c r="E50" s="39" t="s">
        <v>45</v>
      </c>
      <c r="F50" s="40"/>
      <c r="G50" s="41">
        <v>1.006</v>
      </c>
      <c r="H50" s="41">
        <v>0</v>
      </c>
      <c r="I50" s="27">
        <f t="shared" si="6"/>
        <v>240</v>
      </c>
      <c r="J50" s="131" t="str">
        <f t="shared" si="7"/>
        <v>e</v>
      </c>
      <c r="K50" s="43">
        <f t="shared" si="8"/>
        <v>1.006</v>
      </c>
      <c r="M50" s="214" t="str">
        <v>-</v>
      </c>
      <c r="N50" s="215" t="str">
        <v>-</v>
      </c>
      <c r="O50" s="280"/>
      <c r="R50" s="280"/>
      <c r="T50" s="147">
        <f>IF(AND(LEN(AA50)&gt;0,AC50&gt;0),_xll.xlShmInterpDisc(curveName,AA50)+0*TYPE($N$3),"")</f>
        <v>0.80932150586194296</v>
      </c>
      <c r="U50" s="148">
        <f>IF(AND(LEN(AA50)&gt;0,AC50&gt;0),100*_xll.xlShmInterpRate(curveName,2,5,AA50)+0*TYPE($N$3),"")</f>
        <v>1.0567817947042586</v>
      </c>
      <c r="V50" s="153">
        <f t="shared" si="3"/>
        <v>-1.0732460475892935E-9</v>
      </c>
      <c r="W50" s="155">
        <f t="shared" si="4"/>
        <v>6.6241785390275254E-9</v>
      </c>
      <c r="X50" s="34" t="s">
        <v>75</v>
      </c>
      <c r="Y50" s="33">
        <v>42488</v>
      </c>
      <c r="Z50" s="34" t="s">
        <v>323</v>
      </c>
      <c r="AA50" s="33">
        <v>49793</v>
      </c>
      <c r="AB50" s="34" t="s">
        <v>45</v>
      </c>
      <c r="AC50" s="35">
        <v>0.80932150693518901</v>
      </c>
      <c r="AD50" s="35">
        <v>1.0567817880800801</v>
      </c>
      <c r="AE50" s="35"/>
      <c r="AF50" s="35"/>
      <c r="AG50" s="35">
        <v>1.006</v>
      </c>
      <c r="AH50" s="36">
        <v>0</v>
      </c>
      <c r="AI50">
        <f t="shared" si="9"/>
        <v>86317</v>
      </c>
    </row>
    <row r="51" spans="5:35" ht="11.25" customHeight="1" x14ac:dyDescent="0.2">
      <c r="E51" s="39" t="s">
        <v>67</v>
      </c>
      <c r="F51" s="40"/>
      <c r="G51" s="41">
        <v>1.024748451</v>
      </c>
      <c r="H51" s="41">
        <v>0</v>
      </c>
      <c r="I51" s="27">
        <f t="shared" si="6"/>
        <v>252</v>
      </c>
      <c r="J51" s="131" t="str">
        <f t="shared" si="7"/>
        <v>e</v>
      </c>
      <c r="K51" s="43">
        <f t="shared" si="8"/>
        <v>1.024748451</v>
      </c>
      <c r="M51" s="214" t="str">
        <v>-</v>
      </c>
      <c r="N51" s="215" t="str">
        <v>-</v>
      </c>
      <c r="O51" s="280"/>
      <c r="R51" s="280"/>
      <c r="T51" s="147">
        <f>IF(AND(LEN(AA51)&gt;0,AC51&gt;0),_xll.xlShmInterpDisc(curveName,AA51)+0*TYPE($N$3),"")</f>
        <v>0.79748186347106254</v>
      </c>
      <c r="U51" s="148">
        <f>IF(AND(LEN(AA51)&gt;0,AC51&gt;0),100*_xll.xlShmInterpRate(curveName,2,5,AA51)+0*TYPE($N$3),"")</f>
        <v>1.0766176747060157</v>
      </c>
      <c r="V51" s="153">
        <f t="shared" si="3"/>
        <v>-1.3982044411164907E-9</v>
      </c>
      <c r="W51" s="155">
        <f t="shared" si="4"/>
        <v>8.3413056461978385E-9</v>
      </c>
      <c r="X51" s="34" t="s">
        <v>75</v>
      </c>
      <c r="Y51" s="33">
        <v>42488</v>
      </c>
      <c r="Z51" s="34" t="s">
        <v>323</v>
      </c>
      <c r="AA51" s="33">
        <v>50158</v>
      </c>
      <c r="AB51" s="34" t="s">
        <v>67</v>
      </c>
      <c r="AC51" s="35">
        <v>0.79748186486926698</v>
      </c>
      <c r="AD51" s="35">
        <v>1.07661766636471</v>
      </c>
      <c r="AE51" s="35"/>
      <c r="AF51" s="35"/>
      <c r="AG51" s="35">
        <v>1.024748451</v>
      </c>
      <c r="AH51" s="36">
        <v>0</v>
      </c>
      <c r="AI51">
        <f t="shared" si="9"/>
        <v>86682</v>
      </c>
    </row>
    <row r="52" spans="5:35" ht="11.25" customHeight="1" x14ac:dyDescent="0.2">
      <c r="E52" s="39" t="s">
        <v>68</v>
      </c>
      <c r="F52" s="40"/>
      <c r="G52" s="41">
        <v>1.040153176</v>
      </c>
      <c r="H52" s="41">
        <v>0</v>
      </c>
      <c r="I52" s="27">
        <f t="shared" si="6"/>
        <v>264</v>
      </c>
      <c r="J52" s="131" t="str">
        <f t="shared" si="7"/>
        <v>e</v>
      </c>
      <c r="K52" s="43">
        <f t="shared" si="8"/>
        <v>1.040153176</v>
      </c>
      <c r="M52" s="214" t="str">
        <v>-</v>
      </c>
      <c r="N52" s="215" t="str">
        <v>-</v>
      </c>
      <c r="O52" s="280"/>
      <c r="R52" s="280"/>
      <c r="T52" s="147">
        <f>IF(AND(LEN(AA52)&gt;0,AC52&gt;0),_xll.xlShmInterpDisc(curveName,AA52)+0*TYPE($N$3),"")</f>
        <v>0.78614648842198431</v>
      </c>
      <c r="U52" s="148">
        <f>IF(AND(LEN(AA52)&gt;0,AC52&gt;0),100*_xll.xlShmInterpRate(curveName,2,5,AA52)+0*TYPE($N$3),"")</f>
        <v>1.092738934131654</v>
      </c>
      <c r="V52" s="153">
        <f t="shared" si="3"/>
        <v>-1.7527966855723776E-9</v>
      </c>
      <c r="W52" s="155">
        <f t="shared" si="4"/>
        <v>1.012574402103894E-8</v>
      </c>
      <c r="X52" s="34" t="s">
        <v>75</v>
      </c>
      <c r="Y52" s="33">
        <v>42488</v>
      </c>
      <c r="Z52" s="34" t="s">
        <v>323</v>
      </c>
      <c r="AA52" s="33">
        <v>50523</v>
      </c>
      <c r="AB52" s="34" t="s">
        <v>68</v>
      </c>
      <c r="AC52" s="35">
        <v>0.786146490174781</v>
      </c>
      <c r="AD52" s="35">
        <v>1.09273892400591</v>
      </c>
      <c r="AE52" s="35"/>
      <c r="AF52" s="35"/>
      <c r="AG52" s="35">
        <v>1.040153176</v>
      </c>
      <c r="AH52" s="36">
        <v>0</v>
      </c>
      <c r="AI52">
        <f t="shared" si="9"/>
        <v>87047</v>
      </c>
    </row>
    <row r="53" spans="5:35" ht="11.25" customHeight="1" x14ac:dyDescent="0.2">
      <c r="E53" s="39" t="s">
        <v>69</v>
      </c>
      <c r="F53" s="40"/>
      <c r="G53" s="41">
        <v>1.0526846089999999</v>
      </c>
      <c r="H53" s="41">
        <v>0</v>
      </c>
      <c r="I53" s="27">
        <f t="shared" si="6"/>
        <v>276</v>
      </c>
      <c r="J53" s="131" t="str">
        <f t="shared" si="7"/>
        <v>e</v>
      </c>
      <c r="K53" s="43">
        <f t="shared" si="8"/>
        <v>1.0526846089999999</v>
      </c>
      <c r="M53" s="214" t="str">
        <v>-</v>
      </c>
      <c r="N53" s="215" t="str">
        <v>-</v>
      </c>
      <c r="O53" s="280"/>
      <c r="R53" s="280"/>
      <c r="T53" s="147">
        <f>IF(AND(LEN(AA53)&gt;0,AC53&gt;0),_xll.xlShmInterpDisc(curveName,AA53)+0*TYPE($N$3),"")</f>
        <v>0.77529505741341587</v>
      </c>
      <c r="U53" s="148">
        <f>IF(AND(LEN(AA53)&gt;0,AC53&gt;0),100*_xll.xlShmInterpRate(curveName,2,5,AA53)+0*TYPE($N$3),"")</f>
        <v>1.1056502622817406</v>
      </c>
      <c r="V53" s="153">
        <f t="shared" si="3"/>
        <v>-2.1241071124222799E-9</v>
      </c>
      <c r="W53" s="155">
        <f t="shared" si="4"/>
        <v>1.1901990504270543E-8</v>
      </c>
      <c r="X53" s="34" t="s">
        <v>75</v>
      </c>
      <c r="Y53" s="33">
        <v>42488</v>
      </c>
      <c r="Z53" s="34" t="s">
        <v>323</v>
      </c>
      <c r="AA53" s="33">
        <v>50888</v>
      </c>
      <c r="AB53" s="34" t="s">
        <v>69</v>
      </c>
      <c r="AC53" s="35">
        <v>0.77529505953752298</v>
      </c>
      <c r="AD53" s="35">
        <v>1.1056502503797501</v>
      </c>
      <c r="AE53" s="35"/>
      <c r="AF53" s="35"/>
      <c r="AG53" s="35">
        <v>1.0526846089999999</v>
      </c>
      <c r="AH53" s="36">
        <v>0</v>
      </c>
      <c r="AI53">
        <f t="shared" si="9"/>
        <v>87412</v>
      </c>
    </row>
    <row r="54" spans="5:35" ht="11.25" customHeight="1" x14ac:dyDescent="0.2">
      <c r="E54" s="39" t="s">
        <v>70</v>
      </c>
      <c r="F54" s="40"/>
      <c r="G54" s="41">
        <v>1.0628792970000001</v>
      </c>
      <c r="H54" s="41">
        <v>0</v>
      </c>
      <c r="I54" s="27">
        <f t="shared" si="6"/>
        <v>288</v>
      </c>
      <c r="J54" s="131" t="str">
        <f t="shared" si="7"/>
        <v>e</v>
      </c>
      <c r="K54" s="43">
        <f t="shared" si="8"/>
        <v>1.0628792970000001</v>
      </c>
      <c r="M54" s="214" t="str">
        <v>-</v>
      </c>
      <c r="N54" s="215" t="str">
        <v>-</v>
      </c>
      <c r="O54" s="280"/>
      <c r="R54" s="280"/>
      <c r="T54" s="147">
        <f>IF(AND(LEN(AA54)&gt;0,AC54&gt;0),_xll.xlShmInterpDisc(curveName,AA54)+0*TYPE($N$3),"")</f>
        <v>0.76480908535340675</v>
      </c>
      <c r="U54" s="148">
        <f>IF(AND(LEN(AA54)&gt;0,AC54&gt;0),100*_xll.xlShmInterpRate(curveName,2,5,AA54)+0*TYPE($N$3),"")</f>
        <v>1.1159304315250789</v>
      </c>
      <c r="V54" s="153">
        <f t="shared" si="3"/>
        <v>-2.502479223842613E-9</v>
      </c>
      <c r="W54" s="155">
        <f t="shared" si="4"/>
        <v>1.3617918792618866E-8</v>
      </c>
      <c r="X54" s="34" t="s">
        <v>75</v>
      </c>
      <c r="Y54" s="33">
        <v>42488</v>
      </c>
      <c r="Z54" s="34" t="s">
        <v>323</v>
      </c>
      <c r="AA54" s="33">
        <v>51256</v>
      </c>
      <c r="AB54" s="34" t="s">
        <v>70</v>
      </c>
      <c r="AC54" s="35">
        <v>0.76480908785588597</v>
      </c>
      <c r="AD54" s="35">
        <v>1.1159304179071601</v>
      </c>
      <c r="AE54" s="35"/>
      <c r="AF54" s="35"/>
      <c r="AG54" s="35">
        <v>1.0628792970000001</v>
      </c>
      <c r="AH54" s="36">
        <v>0</v>
      </c>
      <c r="AI54">
        <f t="shared" si="9"/>
        <v>87780</v>
      </c>
    </row>
    <row r="55" spans="5:35" ht="11.25" customHeight="1" x14ac:dyDescent="0.2">
      <c r="E55" s="39" t="s">
        <v>47</v>
      </c>
      <c r="F55" s="40"/>
      <c r="G55" s="41">
        <v>1.071</v>
      </c>
      <c r="H55" s="41">
        <v>0</v>
      </c>
      <c r="I55" s="27">
        <f t="shared" si="6"/>
        <v>300</v>
      </c>
      <c r="J55" s="131" t="str">
        <f t="shared" si="7"/>
        <v>e</v>
      </c>
      <c r="K55" s="43">
        <f t="shared" si="8"/>
        <v>1.071</v>
      </c>
      <c r="M55" s="214" t="str">
        <v>-</v>
      </c>
      <c r="N55" s="215" t="str">
        <v>-</v>
      </c>
      <c r="O55" s="280"/>
      <c r="R55" s="280"/>
      <c r="T55" s="147">
        <f>IF(AND(LEN(AA55)&gt;0,AC55&gt;0),_xll.xlShmInterpDisc(curveName,AA55)+0*TYPE($N$3),"")</f>
        <v>0.75483787556507853</v>
      </c>
      <c r="U55" s="148">
        <f>IF(AND(LEN(AA55)&gt;0,AC55&gt;0),100*_xll.xlShmInterpRate(curveName,2,5,AA55)+0*TYPE($N$3),"")</f>
        <v>1.1239006438262982</v>
      </c>
      <c r="V55" s="153">
        <f t="shared" si="3"/>
        <v>-2.8723604605929154E-9</v>
      </c>
      <c r="W55" s="155">
        <f t="shared" si="4"/>
        <v>1.5206078174401227E-8</v>
      </c>
      <c r="X55" s="34" t="s">
        <v>75</v>
      </c>
      <c r="Y55" s="33">
        <v>42488</v>
      </c>
      <c r="Z55" s="34" t="s">
        <v>323</v>
      </c>
      <c r="AA55" s="33">
        <v>51620</v>
      </c>
      <c r="AB55" s="34" t="s">
        <v>47</v>
      </c>
      <c r="AC55" s="35">
        <v>0.75483787843743899</v>
      </c>
      <c r="AD55" s="35">
        <v>1.12390062862022</v>
      </c>
      <c r="AE55" s="35"/>
      <c r="AF55" s="35"/>
      <c r="AG55" s="35">
        <v>1.071</v>
      </c>
      <c r="AH55" s="36">
        <v>0</v>
      </c>
      <c r="AI55">
        <f t="shared" si="9"/>
        <v>88144</v>
      </c>
    </row>
    <row r="56" spans="5:35" ht="11.25" customHeight="1" x14ac:dyDescent="0.2">
      <c r="E56" s="39" t="s">
        <v>71</v>
      </c>
      <c r="F56" s="40"/>
      <c r="G56" s="41">
        <v>1.0775745510000001</v>
      </c>
      <c r="H56" s="41">
        <v>0</v>
      </c>
      <c r="I56" s="27">
        <f t="shared" si="6"/>
        <v>312</v>
      </c>
      <c r="J56" s="131" t="str">
        <f t="shared" si="7"/>
        <v>e</v>
      </c>
      <c r="K56" s="43">
        <f t="shared" si="8"/>
        <v>1.0775745510000001</v>
      </c>
      <c r="M56" s="214" t="str">
        <v>-</v>
      </c>
      <c r="N56" s="215" t="str">
        <v>-</v>
      </c>
      <c r="O56" s="280"/>
      <c r="R56" s="280"/>
      <c r="T56" s="147">
        <f>IF(AND(LEN(AA56)&gt;0,AC56&gt;0),_xll.xlShmInterpDisc(curveName,AA56)+0*TYPE($N$3),"")</f>
        <v>0.7452133281777692</v>
      </c>
      <c r="U56" s="148">
        <f>IF(AND(LEN(AA56)&gt;0,AC56&gt;0),100*_xll.xlShmInterpRate(curveName,2,5,AA56)+0*TYPE($N$3),"")</f>
        <v>1.130142509910226</v>
      </c>
      <c r="V56" s="153">
        <f t="shared" si="3"/>
        <v>-3.2319348308718077E-9</v>
      </c>
      <c r="W56" s="155">
        <f t="shared" si="4"/>
        <v>1.6666436009060703E-8</v>
      </c>
      <c r="X56" s="34" t="s">
        <v>75</v>
      </c>
      <c r="Y56" s="33">
        <v>42488</v>
      </c>
      <c r="Z56" s="34" t="s">
        <v>323</v>
      </c>
      <c r="AA56" s="33">
        <v>51984</v>
      </c>
      <c r="AB56" s="34" t="s">
        <v>71</v>
      </c>
      <c r="AC56" s="35">
        <v>0.74521333140970403</v>
      </c>
      <c r="AD56" s="35">
        <v>1.13014249324379</v>
      </c>
      <c r="AE56" s="35"/>
      <c r="AF56" s="35"/>
      <c r="AG56" s="35">
        <v>1.0775745510000001</v>
      </c>
      <c r="AH56" s="36">
        <v>0</v>
      </c>
      <c r="AI56">
        <f t="shared" si="9"/>
        <v>88508</v>
      </c>
    </row>
    <row r="57" spans="5:35" ht="11.25" customHeight="1" x14ac:dyDescent="0.2">
      <c r="E57" s="39" t="s">
        <v>72</v>
      </c>
      <c r="F57" s="40"/>
      <c r="G57" s="41">
        <v>1.082864676</v>
      </c>
      <c r="H57" s="41">
        <v>0</v>
      </c>
      <c r="I57" s="27">
        <f t="shared" si="6"/>
        <v>324</v>
      </c>
      <c r="J57" s="131" t="str">
        <f t="shared" si="7"/>
        <v>e</v>
      </c>
      <c r="K57" s="43">
        <f t="shared" si="8"/>
        <v>1.082864676</v>
      </c>
      <c r="M57" s="214" t="str">
        <v>-</v>
      </c>
      <c r="N57" s="215" t="str">
        <v>-</v>
      </c>
      <c r="O57" s="280"/>
      <c r="R57" s="280"/>
      <c r="T57" s="147">
        <f>IF(AND(LEN(AA57)&gt;0,AC57&gt;0),_xll.xlShmInterpDisc(curveName,AA57)+0*TYPE($N$3),"")</f>
        <v>0.73588312039161441</v>
      </c>
      <c r="U57" s="148">
        <f>IF(AND(LEN(AA57)&gt;0,AC57&gt;0),100*_xll.xlShmInterpRate(curveName,2,5,AA57)+0*TYPE($N$3),"")</f>
        <v>1.1349452650114269</v>
      </c>
      <c r="V57" s="153">
        <f t="shared" si="3"/>
        <v>-3.5743985549174795E-9</v>
      </c>
      <c r="W57" s="155">
        <f t="shared" si="4"/>
        <v>1.7975376964685097E-8</v>
      </c>
      <c r="X57" s="34" t="s">
        <v>75</v>
      </c>
      <c r="Y57" s="33">
        <v>42488</v>
      </c>
      <c r="Z57" s="34" t="s">
        <v>323</v>
      </c>
      <c r="AA57" s="33">
        <v>52349</v>
      </c>
      <c r="AB57" s="34" t="s">
        <v>72</v>
      </c>
      <c r="AC57" s="35">
        <v>0.73588312396601296</v>
      </c>
      <c r="AD57" s="35">
        <v>1.1349452470360499</v>
      </c>
      <c r="AE57" s="35"/>
      <c r="AF57" s="35"/>
      <c r="AG57" s="35">
        <v>1.082864676</v>
      </c>
      <c r="AH57" s="36">
        <v>0</v>
      </c>
      <c r="AI57">
        <f t="shared" si="9"/>
        <v>88873</v>
      </c>
    </row>
    <row r="58" spans="5:35" ht="11.25" customHeight="1" x14ac:dyDescent="0.2">
      <c r="E58" s="39" t="s">
        <v>73</v>
      </c>
      <c r="F58" s="40"/>
      <c r="G58" s="41">
        <v>1.087069624</v>
      </c>
      <c r="H58" s="41">
        <v>0</v>
      </c>
      <c r="I58" s="27">
        <f t="shared" si="6"/>
        <v>336</v>
      </c>
      <c r="J58" s="131" t="str">
        <f t="shared" si="7"/>
        <v>e</v>
      </c>
      <c r="K58" s="43">
        <f t="shared" si="8"/>
        <v>1.087069624</v>
      </c>
      <c r="M58" s="214" t="str">
        <v>-</v>
      </c>
      <c r="N58" s="215" t="str">
        <v>-</v>
      </c>
      <c r="O58" s="280"/>
      <c r="R58" s="280"/>
      <c r="T58" s="147">
        <f>IF(AND(LEN(AA58)&gt;0,AC58&gt;0),_xll.xlShmInterpDisc(curveName,AA58)+0*TYPE($N$3),"")</f>
        <v>0.72682466125918643</v>
      </c>
      <c r="U58" s="148">
        <f>IF(AND(LEN(AA58)&gt;0,AC58&gt;0),100*_xll.xlShmInterpRate(curveName,2,5,AA58)+0*TYPE($N$3),"")</f>
        <v>1.1385331341128708</v>
      </c>
      <c r="V58" s="153">
        <f t="shared" si="3"/>
        <v>-3.8932536083891023E-9</v>
      </c>
      <c r="W58" s="155">
        <f t="shared" si="4"/>
        <v>1.9113610916221546E-8</v>
      </c>
      <c r="X58" s="34" t="s">
        <v>75</v>
      </c>
      <c r="Y58" s="33">
        <v>42488</v>
      </c>
      <c r="Z58" s="34" t="s">
        <v>323</v>
      </c>
      <c r="AA58" s="33">
        <v>52715</v>
      </c>
      <c r="AB58" s="34" t="s">
        <v>73</v>
      </c>
      <c r="AC58" s="35">
        <v>0.72682466515244004</v>
      </c>
      <c r="AD58" s="35">
        <v>1.1385331149992599</v>
      </c>
      <c r="AE58" s="35"/>
      <c r="AF58" s="35"/>
      <c r="AG58" s="35">
        <v>1.087069624</v>
      </c>
      <c r="AH58" s="36">
        <v>0</v>
      </c>
      <c r="AI58">
        <f t="shared" si="9"/>
        <v>89239</v>
      </c>
    </row>
    <row r="59" spans="5:35" ht="11.25" customHeight="1" x14ac:dyDescent="0.2">
      <c r="E59" s="39" t="s">
        <v>74</v>
      </c>
      <c r="F59" s="40"/>
      <c r="G59" s="41">
        <v>1.0903714950000001</v>
      </c>
      <c r="H59" s="41">
        <v>0</v>
      </c>
      <c r="I59" s="27">
        <f t="shared" si="6"/>
        <v>348</v>
      </c>
      <c r="J59" s="131" t="str">
        <f t="shared" si="7"/>
        <v>e</v>
      </c>
      <c r="K59" s="43">
        <f t="shared" si="8"/>
        <v>1.0903714950000001</v>
      </c>
      <c r="M59" s="214" t="str">
        <v>-</v>
      </c>
      <c r="N59" s="215" t="str">
        <v>-</v>
      </c>
      <c r="O59" s="280"/>
      <c r="R59" s="280"/>
      <c r="T59" s="147">
        <f>IF(AND(LEN(AA59)&gt;0,AC59&gt;0),_xll.xlShmInterpDisc(curveName,AA59)+0*TYPE($N$3),"")</f>
        <v>0.71805663199470937</v>
      </c>
      <c r="U59" s="148">
        <f>IF(AND(LEN(AA59)&gt;0,AC59&gt;0),100*_xll.xlShmInterpRate(curveName,2,5,AA59)+0*TYPE($N$3),"")</f>
        <v>1.1411222957897669</v>
      </c>
      <c r="V59" s="153">
        <f t="shared" si="3"/>
        <v>-4.1844036013927166E-9</v>
      </c>
      <c r="W59" s="155">
        <f t="shared" si="4"/>
        <v>2.0077416840180717E-8</v>
      </c>
      <c r="X59" s="34" t="s">
        <v>75</v>
      </c>
      <c r="Y59" s="33">
        <v>42488</v>
      </c>
      <c r="Z59" s="34" t="s">
        <v>323</v>
      </c>
      <c r="AA59" s="33">
        <v>53080</v>
      </c>
      <c r="AB59" s="34" t="s">
        <v>74</v>
      </c>
      <c r="AC59" s="35">
        <v>0.71805663617911297</v>
      </c>
      <c r="AD59" s="35">
        <v>1.14112227571235</v>
      </c>
      <c r="AE59" s="35"/>
      <c r="AF59" s="35"/>
      <c r="AG59" s="35">
        <v>1.0903714950000001</v>
      </c>
      <c r="AH59" s="36">
        <v>0</v>
      </c>
      <c r="AI59">
        <f t="shared" si="9"/>
        <v>89604</v>
      </c>
    </row>
    <row r="60" spans="5:35" ht="11.25" customHeight="1" x14ac:dyDescent="0.2">
      <c r="E60" s="39" t="s">
        <v>49</v>
      </c>
      <c r="F60" s="40"/>
      <c r="G60" s="41">
        <v>1.093</v>
      </c>
      <c r="H60" s="41">
        <v>0</v>
      </c>
      <c r="I60" s="27">
        <f t="shared" si="6"/>
        <v>360</v>
      </c>
      <c r="J60" s="131" t="str">
        <f t="shared" si="7"/>
        <v>e</v>
      </c>
      <c r="K60" s="43">
        <f t="shared" si="8"/>
        <v>1.093</v>
      </c>
      <c r="M60" s="214" t="str">
        <v>-</v>
      </c>
      <c r="N60" s="215" t="str">
        <v>-</v>
      </c>
      <c r="O60" s="280"/>
      <c r="R60" s="280"/>
      <c r="T60" s="147">
        <f>IF(AND(LEN(AA60)&gt;0,AC60&gt;0),_xll.xlShmInterpDisc(curveName,AA60)+0*TYPE($N$3),"")</f>
        <v>0.70947161228494693</v>
      </c>
      <c r="U60" s="148">
        <f>IF(AND(LEN(AA60)&gt;0,AC60&gt;0),100*_xll.xlShmInterpRate(curveName,2,5,AA60)+0*TYPE($N$3),"")</f>
        <v>1.1429677933637021</v>
      </c>
      <c r="V60" s="153">
        <f t="shared" si="3"/>
        <v>-4.4512270536145593E-9</v>
      </c>
      <c r="W60" s="155">
        <f t="shared" si="4"/>
        <v>2.0892352070589482E-8</v>
      </c>
      <c r="X60" s="34" t="s">
        <v>75</v>
      </c>
      <c r="Y60" s="33">
        <v>42488</v>
      </c>
      <c r="Z60" s="34" t="s">
        <v>323</v>
      </c>
      <c r="AA60" s="33">
        <v>53447</v>
      </c>
      <c r="AB60" s="34" t="s">
        <v>49</v>
      </c>
      <c r="AC60" s="35">
        <v>0.70947161673617398</v>
      </c>
      <c r="AD60" s="35">
        <v>1.1429677724713501</v>
      </c>
      <c r="AE60" s="35"/>
      <c r="AF60" s="35"/>
      <c r="AG60" s="35">
        <v>1.093</v>
      </c>
      <c r="AH60" s="36">
        <v>0</v>
      </c>
      <c r="AI60">
        <f t="shared" si="9"/>
        <v>89971</v>
      </c>
    </row>
    <row r="61" spans="5:35" ht="11.25" customHeight="1" x14ac:dyDescent="0.2">
      <c r="E61" s="39" t="s">
        <v>150</v>
      </c>
      <c r="F61" s="40"/>
      <c r="G61" s="41">
        <v>1.0979757370000001</v>
      </c>
      <c r="H61" s="41">
        <v>0</v>
      </c>
      <c r="I61" s="27">
        <f t="shared" si="6"/>
        <v>420</v>
      </c>
      <c r="J61" s="131" t="str">
        <f t="shared" si="7"/>
        <v>e</v>
      </c>
      <c r="K61" s="43">
        <f t="shared" si="8"/>
        <v>1.0979757370000001</v>
      </c>
      <c r="M61" s="214" t="str">
        <v>-</v>
      </c>
      <c r="N61" s="215" t="str">
        <v>-</v>
      </c>
      <c r="O61" s="280"/>
      <c r="R61" s="280"/>
      <c r="T61" s="147">
        <f>IF(AND(LEN(AA61)&gt;0,AC61&gt;0),_xll.xlShmInterpDisc(curveName,AA61)+0*TYPE($N$3),"")</f>
        <v>0.67000828010826952</v>
      </c>
      <c r="U61" s="148">
        <f>IF(AND(LEN(AA61)&gt;0,AC61&gt;0),100*_xll.xlShmInterpRate(curveName,2,5,AA61)+0*TYPE($N$3),"")</f>
        <v>1.143291365119846</v>
      </c>
      <c r="V61" s="153">
        <f t="shared" si="3"/>
        <v>-5.4029695162327585E-9</v>
      </c>
      <c r="W61" s="155">
        <f t="shared" si="4"/>
        <v>2.3022076023337945E-8</v>
      </c>
      <c r="X61" s="34" t="s">
        <v>75</v>
      </c>
      <c r="Y61" s="33">
        <v>42488</v>
      </c>
      <c r="Z61" s="34" t="s">
        <v>323</v>
      </c>
      <c r="AA61" s="33">
        <v>55271</v>
      </c>
      <c r="AB61" s="34" t="s">
        <v>150</v>
      </c>
      <c r="AC61" s="35">
        <v>0.67000828551123903</v>
      </c>
      <c r="AD61" s="35">
        <v>1.1432913420977699</v>
      </c>
      <c r="AE61" s="35"/>
      <c r="AF61" s="35"/>
      <c r="AG61" s="35">
        <v>1.0979757370000001</v>
      </c>
      <c r="AH61" s="36">
        <v>0</v>
      </c>
      <c r="AI61">
        <f t="shared" si="9"/>
        <v>91795</v>
      </c>
    </row>
    <row r="62" spans="5:35" ht="11.25" customHeight="1" x14ac:dyDescent="0.2">
      <c r="E62" s="39" t="s">
        <v>76</v>
      </c>
      <c r="F62" s="40"/>
      <c r="G62" s="41">
        <v>1.087</v>
      </c>
      <c r="H62" s="41">
        <v>0</v>
      </c>
      <c r="I62" s="27">
        <f t="shared" si="6"/>
        <v>480</v>
      </c>
      <c r="J62" s="131" t="str">
        <f t="shared" si="7"/>
        <v>e</v>
      </c>
      <c r="K62" s="43">
        <f t="shared" si="8"/>
        <v>1.087</v>
      </c>
      <c r="M62" s="214" t="str">
        <v>-</v>
      </c>
      <c r="N62" s="215" t="str">
        <v>-</v>
      </c>
      <c r="O62" s="280"/>
      <c r="R62" s="280"/>
      <c r="T62" s="147">
        <f>IF(AND(LEN(AA62)&gt;0,AC62&gt;0),_xll.xlShmInterpDisc(curveName,AA62)+0*TYPE($N$3),"")</f>
        <v>0.63746253483700899</v>
      </c>
      <c r="U62" s="148">
        <f>IF(AND(LEN(AA62)&gt;0,AC62&gt;0),100*_xll.xlShmInterpRate(curveName,2,5,AA62)+0*TYPE($N$3),"")</f>
        <v>1.1247249998923328</v>
      </c>
      <c r="V62" s="153">
        <f t="shared" si="3"/>
        <v>-4.2690150303670293E-9</v>
      </c>
      <c r="W62" s="155">
        <f t="shared" si="4"/>
        <v>1.6728472829186103E-8</v>
      </c>
      <c r="X62" s="34" t="s">
        <v>75</v>
      </c>
      <c r="Y62" s="33">
        <v>42488</v>
      </c>
      <c r="Z62" s="34" t="s">
        <v>323</v>
      </c>
      <c r="AA62" s="33">
        <v>57098</v>
      </c>
      <c r="AB62" s="34" t="s">
        <v>76</v>
      </c>
      <c r="AC62" s="35">
        <v>0.63746253910602402</v>
      </c>
      <c r="AD62" s="35">
        <v>1.1247249831638599</v>
      </c>
      <c r="AE62" s="35"/>
      <c r="AF62" s="35"/>
      <c r="AG62" s="35">
        <v>1.087</v>
      </c>
      <c r="AH62" s="36">
        <v>0</v>
      </c>
      <c r="AI62">
        <f t="shared" si="9"/>
        <v>93622</v>
      </c>
    </row>
    <row r="63" spans="5:35" ht="11.25" customHeight="1" x14ac:dyDescent="0.2">
      <c r="E63" s="39" t="s">
        <v>77</v>
      </c>
      <c r="F63" s="40"/>
      <c r="G63" s="41">
        <v>1.0329999999999999</v>
      </c>
      <c r="H63" s="41">
        <v>0</v>
      </c>
      <c r="I63" s="27">
        <f t="shared" si="6"/>
        <v>600</v>
      </c>
      <c r="J63" s="131" t="str">
        <f t="shared" si="7"/>
        <v>e</v>
      </c>
      <c r="K63" s="43">
        <f t="shared" si="8"/>
        <v>1.0329999999999999</v>
      </c>
      <c r="M63" s="214" t="str">
        <v>-</v>
      </c>
      <c r="N63" s="215" t="str">
        <v>-</v>
      </c>
      <c r="O63" s="280"/>
      <c r="R63" s="280"/>
      <c r="T63" s="147">
        <f>IF(AND(LEN(AA63)&gt;0,AC63&gt;0),_xll.xlShmInterpDisc(curveName,AA63)+0*TYPE($N$3),"")</f>
        <v>0.59139507769112887</v>
      </c>
      <c r="U63" s="148">
        <f>IF(AND(LEN(AA63)&gt;0,AC63&gt;0),100*_xll.xlShmInterpRate(curveName,2,5,AA63)+0*TYPE($N$3),"")</f>
        <v>1.0497367120121923</v>
      </c>
      <c r="V63" s="153">
        <f t="shared" si="3"/>
        <v>-3.5636915640679945E-10</v>
      </c>
      <c r="W63" s="155">
        <f t="shared" si="4"/>
        <v>1.2042622454799812E-9</v>
      </c>
      <c r="X63" s="34" t="s">
        <v>75</v>
      </c>
      <c r="Y63" s="33">
        <v>42488</v>
      </c>
      <c r="Z63" s="34" t="s">
        <v>323</v>
      </c>
      <c r="AA63" s="33">
        <v>60750</v>
      </c>
      <c r="AB63" s="34" t="s">
        <v>77</v>
      </c>
      <c r="AC63" s="35">
        <v>0.59139507804749802</v>
      </c>
      <c r="AD63" s="35">
        <v>1.0497367108079301</v>
      </c>
      <c r="AE63" s="35"/>
      <c r="AF63" s="35"/>
      <c r="AG63" s="35">
        <v>1.0329999999999999</v>
      </c>
      <c r="AH63" s="36">
        <v>0</v>
      </c>
      <c r="AI63">
        <f t="shared" si="9"/>
        <v>97274</v>
      </c>
    </row>
    <row r="64" spans="5:35" ht="11.25" customHeight="1" x14ac:dyDescent="0.2">
      <c r="E64" s="39" t="s">
        <v>78</v>
      </c>
      <c r="F64" s="40"/>
      <c r="G64" s="41">
        <v>1.018</v>
      </c>
      <c r="H64" s="41">
        <v>0</v>
      </c>
      <c r="I64" s="27">
        <f t="shared" si="6"/>
        <v>720</v>
      </c>
      <c r="J64" s="131" t="str">
        <f t="shared" si="7"/>
        <v>e</v>
      </c>
      <c r="K64" s="43">
        <f t="shared" si="8"/>
        <v>1.018</v>
      </c>
      <c r="M64" s="214" t="str">
        <v>-</v>
      </c>
      <c r="N64" s="215" t="str">
        <v>-</v>
      </c>
      <c r="O64" s="280"/>
      <c r="R64" s="280"/>
      <c r="T64" s="147">
        <f>IF(AND(LEN(AA64)&gt;0,AC64&gt;0),_xll.xlShmInterpDisc(curveName,AA64)+0*TYPE($N$3),"")</f>
        <v>0.53921725189422753</v>
      </c>
      <c r="U64" s="148">
        <f>IF(AND(LEN(AA64)&gt;0,AC64&gt;0),100*_xll.xlShmInterpRate(curveName,2,5,AA64)+0*TYPE($N$3),"")</f>
        <v>1.0285960873213751</v>
      </c>
      <c r="V64" s="153">
        <f t="shared" ref="V64:V96" si="10">IF(LEN(T64)&gt;0,T64-AC64,"")</f>
        <v>-7.725142747716518E-11</v>
      </c>
      <c r="W64" s="155">
        <f t="shared" ref="W64:W96" si="11">IF(LEN(U64)&gt;0,U64-AD64,"")</f>
        <v>2.3859514364232837E-10</v>
      </c>
      <c r="X64" s="34" t="s">
        <v>75</v>
      </c>
      <c r="Y64" s="33">
        <v>42488</v>
      </c>
      <c r="Z64" s="34" t="s">
        <v>323</v>
      </c>
      <c r="AA64" s="33">
        <v>64403</v>
      </c>
      <c r="AB64" s="34" t="s">
        <v>78</v>
      </c>
      <c r="AC64" s="35">
        <v>0.53921725197147896</v>
      </c>
      <c r="AD64" s="35">
        <v>1.0285960870827799</v>
      </c>
      <c r="AE64" s="35"/>
      <c r="AF64" s="35"/>
      <c r="AG64" s="35">
        <v>1.018</v>
      </c>
      <c r="AH64" s="36">
        <v>0</v>
      </c>
      <c r="AI64">
        <f t="shared" si="9"/>
        <v>100927</v>
      </c>
    </row>
    <row r="65" spans="5:34" ht="11.25" customHeight="1" x14ac:dyDescent="0.2">
      <c r="E65" s="39"/>
      <c r="F65" s="40"/>
      <c r="G65" s="41"/>
      <c r="H65" s="41"/>
      <c r="I65" s="27" t="str">
        <f t="shared" si="6"/>
        <v>-</v>
      </c>
      <c r="J65" s="131" t="str">
        <f t="shared" si="7"/>
        <v>-</v>
      </c>
      <c r="K65" s="43" t="str">
        <f t="shared" si="8"/>
        <v/>
      </c>
      <c r="M65" s="214" t="str">
        <v>-</v>
      </c>
      <c r="N65" s="215" t="str">
        <v>-</v>
      </c>
      <c r="O65" s="280"/>
      <c r="R65" s="280"/>
      <c r="T65" s="147" t="str">
        <f>IF(AND(LEN(AA65)&gt;0,AC65&gt;0),_xll.xlShmInterpDisc(curveName,AA65)+0*TYPE($N$3),"")</f>
        <v/>
      </c>
      <c r="U65" s="148" t="str">
        <f>IF(AND(LEN(AA65)&gt;0,AC65&gt;0),100*_xll.xlShmInterpRate(curveName,2,5,AA65)+0*TYPE($N$3),"")</f>
        <v/>
      </c>
      <c r="V65" s="153" t="str">
        <f t="shared" si="10"/>
        <v/>
      </c>
      <c r="W65" s="149" t="str">
        <f t="shared" si="11"/>
        <v/>
      </c>
      <c r="X65" s="34"/>
      <c r="Y65" s="33"/>
      <c r="Z65" s="34"/>
      <c r="AA65" s="33"/>
      <c r="AB65" s="34"/>
      <c r="AC65" s="35"/>
      <c r="AD65" s="35"/>
      <c r="AE65" s="35"/>
      <c r="AF65" s="35"/>
      <c r="AG65" s="35"/>
      <c r="AH65" s="36"/>
    </row>
    <row r="66" spans="5:34" ht="11.25" customHeight="1" x14ac:dyDescent="0.2">
      <c r="E66" s="39"/>
      <c r="F66" s="40"/>
      <c r="G66" s="41"/>
      <c r="H66" s="41"/>
      <c r="I66" s="27" t="str">
        <f t="shared" si="6"/>
        <v>-</v>
      </c>
      <c r="J66" s="131" t="str">
        <f t="shared" si="7"/>
        <v>-</v>
      </c>
      <c r="K66" s="43" t="str">
        <f t="shared" si="8"/>
        <v/>
      </c>
      <c r="M66" s="214" t="str">
        <v>-</v>
      </c>
      <c r="N66" s="215" t="str">
        <v>-</v>
      </c>
      <c r="O66" s="280"/>
      <c r="R66" s="280"/>
      <c r="T66" s="147" t="str">
        <f>IF(AND(LEN(AA66)&gt;0,AC66&gt;0),_xll.xlShmInterpDisc(curveName,AA66)+0*TYPE($N$3),"")</f>
        <v/>
      </c>
      <c r="U66" s="148" t="str">
        <f>IF(AND(LEN(AA66)&gt;0,AC66&gt;0),100*_xll.xlShmInterpRate(curveName,2,5,AA66)+0*TYPE($N$3),"")</f>
        <v/>
      </c>
      <c r="V66" s="153" t="str">
        <f t="shared" si="10"/>
        <v/>
      </c>
      <c r="W66" s="149" t="str">
        <f t="shared" si="11"/>
        <v/>
      </c>
      <c r="X66" s="34"/>
      <c r="Y66" s="33"/>
      <c r="Z66" s="34"/>
      <c r="AA66" s="33"/>
      <c r="AB66" s="34"/>
      <c r="AC66" s="35"/>
      <c r="AD66" s="35"/>
      <c r="AE66" s="35"/>
      <c r="AF66" s="35"/>
      <c r="AG66" s="35"/>
      <c r="AH66" s="36"/>
    </row>
    <row r="67" spans="5:34" ht="11.25" customHeight="1" x14ac:dyDescent="0.2">
      <c r="E67" s="39"/>
      <c r="F67" s="40"/>
      <c r="G67" s="41"/>
      <c r="H67" s="41"/>
      <c r="I67" s="27" t="str">
        <f t="shared" si="6"/>
        <v>-</v>
      </c>
      <c r="J67" s="131" t="str">
        <f t="shared" si="7"/>
        <v>-</v>
      </c>
      <c r="K67" s="43" t="str">
        <f t="shared" si="8"/>
        <v/>
      </c>
      <c r="M67" s="214" t="str">
        <v>-</v>
      </c>
      <c r="N67" s="215" t="str">
        <v>-</v>
      </c>
      <c r="O67" s="280"/>
      <c r="R67" s="280"/>
      <c r="T67" s="147" t="str">
        <f>IF(AND(LEN(AA67)&gt;0,AC67&gt;0),_xll.xlShmInterpDisc(curveName,AA67)+0*TYPE($N$3),"")</f>
        <v/>
      </c>
      <c r="U67" s="148" t="str">
        <f>IF(AND(LEN(AA67)&gt;0,AC67&gt;0),100*_xll.xlShmInterpRate(curveName,2,5,AA67)+0*TYPE($N$3),"")</f>
        <v/>
      </c>
      <c r="V67" s="153" t="str">
        <f t="shared" si="10"/>
        <v/>
      </c>
      <c r="W67" s="149" t="str">
        <f t="shared" si="11"/>
        <v/>
      </c>
      <c r="X67" s="34"/>
      <c r="Y67" s="34"/>
      <c r="Z67" s="34"/>
      <c r="AA67" s="34"/>
      <c r="AB67" s="34"/>
      <c r="AC67" s="35"/>
      <c r="AD67" s="35"/>
      <c r="AE67" s="35"/>
      <c r="AF67" s="35"/>
      <c r="AG67" s="35"/>
      <c r="AH67" s="36"/>
    </row>
    <row r="68" spans="5:34" ht="11.25" customHeight="1" x14ac:dyDescent="0.2">
      <c r="E68" s="39"/>
      <c r="F68" s="40"/>
      <c r="G68" s="41"/>
      <c r="H68" s="41"/>
      <c r="I68" s="27" t="str">
        <f t="shared" si="6"/>
        <v>-</v>
      </c>
      <c r="J68" s="131" t="str">
        <f t="shared" si="7"/>
        <v>-</v>
      </c>
      <c r="K68" s="43" t="str">
        <f t="shared" si="8"/>
        <v/>
      </c>
      <c r="M68" s="214" t="str">
        <v>-</v>
      </c>
      <c r="N68" s="215" t="str">
        <v>-</v>
      </c>
      <c r="O68" s="280"/>
      <c r="R68" s="280"/>
      <c r="T68" s="147" t="str">
        <f>IF(AND(LEN(AA68)&gt;0,AC68&gt;0),_xll.xlShmInterpDisc(curveName,AA68)+0*TYPE($N$3),"")</f>
        <v/>
      </c>
      <c r="U68" s="148" t="str">
        <f>IF(AND(LEN(AA68)&gt;0,AC68&gt;0),100*_xll.xlShmInterpRate(curveName,2,5,AA68)+0*TYPE($N$3),"")</f>
        <v/>
      </c>
      <c r="V68" s="153" t="str">
        <f t="shared" si="10"/>
        <v/>
      </c>
      <c r="W68" s="149" t="str">
        <f t="shared" si="11"/>
        <v/>
      </c>
      <c r="X68" s="34"/>
      <c r="Y68" s="34"/>
      <c r="Z68" s="34"/>
      <c r="AA68" s="34"/>
      <c r="AB68" s="34"/>
      <c r="AC68" s="35"/>
      <c r="AD68" s="35"/>
      <c r="AE68" s="35"/>
      <c r="AF68" s="35"/>
      <c r="AG68" s="35"/>
      <c r="AH68" s="36"/>
    </row>
    <row r="69" spans="5:34" ht="11.25" customHeight="1" x14ac:dyDescent="0.2">
      <c r="E69" s="39"/>
      <c r="F69" s="40"/>
      <c r="G69" s="41"/>
      <c r="H69" s="41"/>
      <c r="I69" s="27" t="str">
        <f t="shared" si="6"/>
        <v>-</v>
      </c>
      <c r="J69" s="131" t="str">
        <f t="shared" si="7"/>
        <v>-</v>
      </c>
      <c r="K69" s="43" t="str">
        <f t="shared" si="8"/>
        <v/>
      </c>
      <c r="M69" s="214" t="str">
        <v>-</v>
      </c>
      <c r="N69" s="215" t="str">
        <v>-</v>
      </c>
      <c r="O69" s="280"/>
      <c r="R69" s="280"/>
      <c r="T69" s="147" t="str">
        <f>IF(AND(LEN(AA69)&gt;0,AC69&gt;0),_xll.xlShmInterpDisc(curveName,AA69)+0*TYPE($N$3),"")</f>
        <v/>
      </c>
      <c r="U69" s="148" t="str">
        <f>IF(AND(LEN(AA69)&gt;0,AC69&gt;0),100*_xll.xlShmInterpRate(curveName,2,5,AA69)+0*TYPE($N$3),"")</f>
        <v/>
      </c>
      <c r="V69" s="153" t="str">
        <f t="shared" si="10"/>
        <v/>
      </c>
      <c r="W69" s="149" t="str">
        <f t="shared" si="11"/>
        <v/>
      </c>
      <c r="X69" s="34"/>
      <c r="Y69" s="34"/>
      <c r="Z69" s="34"/>
      <c r="AA69" s="34"/>
      <c r="AB69" s="34"/>
      <c r="AC69" s="35"/>
      <c r="AD69" s="35"/>
      <c r="AE69" s="35"/>
      <c r="AF69" s="35"/>
      <c r="AG69" s="35"/>
      <c r="AH69" s="36"/>
    </row>
    <row r="70" spans="5:34" ht="11.25" customHeight="1" x14ac:dyDescent="0.2">
      <c r="E70" s="39"/>
      <c r="F70" s="40"/>
      <c r="G70" s="41"/>
      <c r="H70" s="41"/>
      <c r="I70" s="27" t="str">
        <f t="shared" si="6"/>
        <v>-</v>
      </c>
      <c r="J70" s="131" t="str">
        <f t="shared" si="7"/>
        <v>-</v>
      </c>
      <c r="K70" s="43" t="str">
        <f t="shared" si="8"/>
        <v/>
      </c>
      <c r="M70" s="214" t="str">
        <v>-</v>
      </c>
      <c r="N70" s="215" t="str">
        <v>-</v>
      </c>
      <c r="O70" s="280"/>
      <c r="R70" s="280"/>
      <c r="T70" s="147" t="str">
        <f>IF(AND(LEN(AA70)&gt;0,AC70&gt;0),_xll.xlShmInterpDisc(curveName,AA70)+0*TYPE($N$3),"")</f>
        <v/>
      </c>
      <c r="U70" s="148" t="str">
        <f>IF(AND(LEN(AA70)&gt;0,AC70&gt;0),100*_xll.xlShmInterpRate(curveName,2,5,AA70)+0*TYPE($N$3),"")</f>
        <v/>
      </c>
      <c r="V70" s="153" t="str">
        <f t="shared" si="10"/>
        <v/>
      </c>
      <c r="W70" s="149" t="str">
        <f t="shared" si="11"/>
        <v/>
      </c>
      <c r="X70" s="34"/>
      <c r="Y70" s="34"/>
      <c r="Z70" s="34"/>
      <c r="AA70" s="34"/>
      <c r="AB70" s="34"/>
      <c r="AC70" s="35"/>
      <c r="AD70" s="35"/>
      <c r="AE70" s="35"/>
      <c r="AF70" s="35"/>
      <c r="AG70" s="35"/>
      <c r="AH70" s="36"/>
    </row>
    <row r="71" spans="5:34" ht="11.25" customHeight="1" x14ac:dyDescent="0.2">
      <c r="E71" s="39"/>
      <c r="F71" s="40"/>
      <c r="G71" s="41"/>
      <c r="H71" s="41"/>
      <c r="I71" s="27" t="str">
        <f t="shared" si="6"/>
        <v>-</v>
      </c>
      <c r="J71" s="131" t="str">
        <f t="shared" si="7"/>
        <v>-</v>
      </c>
      <c r="K71" s="43" t="str">
        <f t="shared" si="8"/>
        <v/>
      </c>
      <c r="M71" s="214" t="str">
        <v>-</v>
      </c>
      <c r="N71" s="215" t="str">
        <v>-</v>
      </c>
      <c r="O71" s="280"/>
      <c r="R71" s="280"/>
      <c r="T71" s="147" t="str">
        <f>IF(AND(LEN(AA71)&gt;0,AC71&gt;0),_xll.xlShmInterpDisc(curveName,AA71)+0*TYPE($N$3),"")</f>
        <v/>
      </c>
      <c r="U71" s="148" t="str">
        <f>IF(AND(LEN(AA71)&gt;0,AC71&gt;0),100*_xll.xlShmInterpRate(curveName,2,5,AA71)+0*TYPE($N$3),"")</f>
        <v/>
      </c>
      <c r="V71" s="153" t="str">
        <f t="shared" si="10"/>
        <v/>
      </c>
      <c r="W71" s="149" t="str">
        <f t="shared" si="11"/>
        <v/>
      </c>
      <c r="X71" s="34"/>
      <c r="Y71" s="34"/>
      <c r="Z71" s="34"/>
      <c r="AA71" s="34"/>
      <c r="AB71" s="34"/>
      <c r="AC71" s="35"/>
      <c r="AD71" s="35"/>
      <c r="AE71" s="35"/>
      <c r="AF71" s="35"/>
      <c r="AG71" s="35"/>
      <c r="AH71" s="36"/>
    </row>
    <row r="72" spans="5:34" ht="11.25" customHeight="1" x14ac:dyDescent="0.2">
      <c r="E72" s="39"/>
      <c r="F72" s="40"/>
      <c r="G72" s="41"/>
      <c r="H72" s="41"/>
      <c r="I72" s="27" t="str">
        <f t="shared" si="6"/>
        <v>-</v>
      </c>
      <c r="J72" s="131" t="str">
        <f t="shared" si="7"/>
        <v>-</v>
      </c>
      <c r="K72" s="43" t="str">
        <f t="shared" si="8"/>
        <v/>
      </c>
      <c r="M72" s="214" t="str">
        <v>-</v>
      </c>
      <c r="N72" s="215" t="str">
        <v>-</v>
      </c>
      <c r="O72" s="280"/>
      <c r="R72" s="280"/>
      <c r="T72" s="147" t="str">
        <f>IF(AND(LEN(AA72)&gt;0,AC72&gt;0),_xll.xlShmInterpDisc(curveName,AA72)+0*TYPE($N$3),"")</f>
        <v/>
      </c>
      <c r="U72" s="148" t="str">
        <f>IF(AND(LEN(AA72)&gt;0,AC72&gt;0),100*_xll.xlShmInterpRate(curveName,2,5,AA72)+0*TYPE($N$3),"")</f>
        <v/>
      </c>
      <c r="V72" s="153" t="str">
        <f t="shared" si="10"/>
        <v/>
      </c>
      <c r="W72" s="149" t="str">
        <f t="shared" si="11"/>
        <v/>
      </c>
      <c r="X72" s="34"/>
      <c r="Y72" s="34"/>
      <c r="Z72" s="34"/>
      <c r="AA72" s="34"/>
      <c r="AB72" s="34"/>
      <c r="AC72" s="35"/>
      <c r="AD72" s="35"/>
      <c r="AE72" s="35"/>
      <c r="AF72" s="35"/>
      <c r="AG72" s="35"/>
      <c r="AH72" s="36"/>
    </row>
    <row r="73" spans="5:34" ht="11.25" customHeight="1" x14ac:dyDescent="0.2">
      <c r="E73" s="39"/>
      <c r="F73" s="40"/>
      <c r="G73" s="41"/>
      <c r="H73" s="41"/>
      <c r="I73" s="27" t="str">
        <f t="shared" si="6"/>
        <v>-</v>
      </c>
      <c r="J73" s="131" t="str">
        <f t="shared" si="7"/>
        <v>-</v>
      </c>
      <c r="K73" s="43" t="str">
        <f t="shared" si="8"/>
        <v/>
      </c>
      <c r="M73" s="214" t="str">
        <v>-</v>
      </c>
      <c r="N73" s="215" t="str">
        <v>-</v>
      </c>
      <c r="O73" s="280"/>
      <c r="R73" s="280"/>
      <c r="T73" s="147" t="str">
        <f>IF(AND(LEN(AA73)&gt;0,AC73&gt;0),_xll.xlShmInterpDisc(curveName,AA73)+0*TYPE($N$3),"")</f>
        <v/>
      </c>
      <c r="U73" s="148" t="str">
        <f>IF(AND(LEN(AA73)&gt;0,AC73&gt;0),100*_xll.xlShmInterpRate(curveName,2,5,AA73)+0*TYPE($N$3),"")</f>
        <v/>
      </c>
      <c r="V73" s="153" t="str">
        <f t="shared" si="10"/>
        <v/>
      </c>
      <c r="W73" s="149" t="str">
        <f t="shared" si="11"/>
        <v/>
      </c>
      <c r="X73" s="34"/>
      <c r="Y73" s="34"/>
      <c r="Z73" s="34"/>
      <c r="AA73" s="34"/>
      <c r="AB73" s="34"/>
      <c r="AC73" s="35"/>
      <c r="AD73" s="35"/>
      <c r="AE73" s="35"/>
      <c r="AF73" s="35"/>
      <c r="AG73" s="35"/>
      <c r="AH73" s="36"/>
    </row>
    <row r="74" spans="5:34" ht="11.25" customHeight="1" x14ac:dyDescent="0.2">
      <c r="E74" s="39"/>
      <c r="F74" s="40"/>
      <c r="G74" s="41"/>
      <c r="H74" s="41"/>
      <c r="I74" s="27" t="str">
        <f t="shared" si="6"/>
        <v>-</v>
      </c>
      <c r="J74" s="131" t="str">
        <f t="shared" si="7"/>
        <v>-</v>
      </c>
      <c r="K74" s="43" t="str">
        <f t="shared" si="8"/>
        <v/>
      </c>
      <c r="M74" s="214" t="str">
        <v>-</v>
      </c>
      <c r="N74" s="215" t="str">
        <v>-</v>
      </c>
      <c r="O74" s="280"/>
      <c r="R74" s="280"/>
      <c r="T74" s="147" t="str">
        <f>IF(AND(LEN(AA74)&gt;0,AC74&gt;0),_xll.xlShmInterpDisc(curveName,AA74)+0*TYPE($N$3),"")</f>
        <v/>
      </c>
      <c r="U74" s="148" t="str">
        <f>IF(AND(LEN(AA74)&gt;0,AC74&gt;0),100*_xll.xlShmInterpRate(curveName,2,5,AA74)+0*TYPE($N$3),"")</f>
        <v/>
      </c>
      <c r="V74" s="153" t="str">
        <f t="shared" si="10"/>
        <v/>
      </c>
      <c r="W74" s="149" t="str">
        <f t="shared" si="11"/>
        <v/>
      </c>
      <c r="X74" s="34"/>
      <c r="Y74" s="34"/>
      <c r="Z74" s="34"/>
      <c r="AA74" s="34"/>
      <c r="AB74" s="34"/>
      <c r="AC74" s="35"/>
      <c r="AD74" s="35"/>
      <c r="AE74" s="35"/>
      <c r="AF74" s="35"/>
      <c r="AG74" s="35"/>
      <c r="AH74" s="36"/>
    </row>
    <row r="75" spans="5:34" ht="11.25" customHeight="1" x14ac:dyDescent="0.2">
      <c r="E75" s="39"/>
      <c r="F75" s="40"/>
      <c r="G75" s="41"/>
      <c r="H75" s="41"/>
      <c r="I75" s="27" t="str">
        <f t="shared" si="6"/>
        <v>-</v>
      </c>
      <c r="J75" s="131" t="str">
        <f t="shared" si="7"/>
        <v>-</v>
      </c>
      <c r="K75" s="43" t="str">
        <f t="shared" si="8"/>
        <v/>
      </c>
      <c r="M75" s="214" t="str">
        <v>-</v>
      </c>
      <c r="N75" s="215" t="str">
        <v>-</v>
      </c>
      <c r="O75" s="280"/>
      <c r="R75" s="280"/>
      <c r="T75" s="147" t="str">
        <f>IF(AND(LEN(AA75)&gt;0,AC75&gt;0),_xll.xlShmInterpDisc(curveName,AA75)+0*TYPE($N$3),"")</f>
        <v/>
      </c>
      <c r="U75" s="148" t="str">
        <f>IF(AND(LEN(AA75)&gt;0,AC75&gt;0),100*_xll.xlShmInterpRate(curveName,2,5,AA75)+0*TYPE($N$3),"")</f>
        <v/>
      </c>
      <c r="V75" s="153" t="str">
        <f t="shared" si="10"/>
        <v/>
      </c>
      <c r="W75" s="149" t="str">
        <f t="shared" si="11"/>
        <v/>
      </c>
      <c r="X75" s="34"/>
      <c r="Y75" s="34"/>
      <c r="Z75" s="34"/>
      <c r="AA75" s="34"/>
      <c r="AB75" s="34"/>
      <c r="AC75" s="35"/>
      <c r="AD75" s="35"/>
      <c r="AE75" s="35"/>
      <c r="AF75" s="35"/>
      <c r="AG75" s="35"/>
      <c r="AH75" s="36"/>
    </row>
    <row r="76" spans="5:34" ht="11.25" customHeight="1" x14ac:dyDescent="0.2">
      <c r="E76" s="39"/>
      <c r="F76" s="40"/>
      <c r="G76" s="41"/>
      <c r="H76" s="41"/>
      <c r="I76" s="27" t="str">
        <f t="shared" si="6"/>
        <v>-</v>
      </c>
      <c r="J76" s="131" t="str">
        <f t="shared" si="7"/>
        <v>-</v>
      </c>
      <c r="K76" s="43" t="str">
        <f t="shared" si="8"/>
        <v/>
      </c>
      <c r="M76" s="214" t="str">
        <v>-</v>
      </c>
      <c r="N76" s="215" t="str">
        <v>-</v>
      </c>
      <c r="O76" s="280"/>
      <c r="R76" s="280"/>
      <c r="T76" s="147" t="str">
        <f>IF(AND(LEN(AA76)&gt;0,AC76&gt;0),_xll.xlShmInterpDisc(curveName,AA76)+0*TYPE($N$3),"")</f>
        <v/>
      </c>
      <c r="U76" s="148" t="str">
        <f>IF(AND(LEN(AA76)&gt;0,AC76&gt;0),100*_xll.xlShmInterpRate(curveName,2,5,AA76)+0*TYPE($N$3),"")</f>
        <v/>
      </c>
      <c r="V76" s="153" t="str">
        <f t="shared" si="10"/>
        <v/>
      </c>
      <c r="W76" s="149" t="str">
        <f t="shared" si="11"/>
        <v/>
      </c>
      <c r="X76" s="34"/>
      <c r="Y76" s="34"/>
      <c r="Z76" s="34"/>
      <c r="AA76" s="34"/>
      <c r="AB76" s="34"/>
      <c r="AC76" s="35"/>
      <c r="AD76" s="35"/>
      <c r="AE76" s="35"/>
      <c r="AF76" s="35"/>
      <c r="AG76" s="35"/>
      <c r="AH76" s="36"/>
    </row>
    <row r="77" spans="5:34" ht="11.25" customHeight="1" thickBot="1" x14ac:dyDescent="0.25">
      <c r="M77" s="216" t="str">
        <v>-</v>
      </c>
      <c r="N77" s="217" t="str">
        <v>-</v>
      </c>
      <c r="O77" s="280"/>
      <c r="R77" s="280"/>
      <c r="T77" s="147" t="str">
        <f>IF(AND(LEN(AA77)&gt;0,AC77&gt;0),_xll.xlShmInterpDisc(curveName,AA77)+0*TYPE($N$3),"")</f>
        <v/>
      </c>
      <c r="U77" s="148" t="str">
        <f>IF(AND(LEN(AA77)&gt;0,AC77&gt;0),100*_xll.xlShmInterpRate(curveName,2,5,AA77)+0*TYPE($N$3),"")</f>
        <v/>
      </c>
      <c r="V77" s="153" t="str">
        <f t="shared" si="10"/>
        <v/>
      </c>
      <c r="W77" s="149" t="str">
        <f t="shared" si="11"/>
        <v/>
      </c>
      <c r="X77" s="34"/>
      <c r="Y77" s="34"/>
      <c r="Z77" s="34"/>
      <c r="AA77" s="34"/>
      <c r="AB77" s="34"/>
      <c r="AC77" s="35"/>
      <c r="AD77" s="35"/>
      <c r="AE77" s="35"/>
      <c r="AF77" s="35"/>
      <c r="AG77" s="35"/>
      <c r="AH77" s="36"/>
    </row>
    <row r="78" spans="5:34" ht="11.25" customHeight="1" x14ac:dyDescent="0.2">
      <c r="N78">
        <f>COUNT(N3:N77)</f>
        <v>0</v>
      </c>
      <c r="T78" s="147" t="str">
        <f>IF(AND(LEN(AA78)&gt;0,AC78&gt;0),_xll.xlShmInterpDisc(curveName,AA78)+0*TYPE($N$3),"")</f>
        <v/>
      </c>
      <c r="U78" s="148" t="str">
        <f>IF(AND(LEN(AA78)&gt;0,AC78&gt;0),100*_xll.xlShmInterpRate(curveName,2,5,AA78)+0*TYPE($N$3),"")</f>
        <v/>
      </c>
      <c r="V78" s="153" t="str">
        <f t="shared" si="10"/>
        <v/>
      </c>
      <c r="W78" s="149" t="str">
        <f t="shared" si="11"/>
        <v/>
      </c>
      <c r="X78" s="34"/>
      <c r="Y78" s="34"/>
      <c r="Z78" s="34"/>
      <c r="AA78" s="34"/>
      <c r="AB78" s="34"/>
      <c r="AC78" s="35"/>
      <c r="AD78" s="35"/>
      <c r="AE78" s="35"/>
      <c r="AF78" s="35"/>
      <c r="AG78" s="35"/>
      <c r="AH78" s="36"/>
    </row>
    <row r="79" spans="5:34" ht="11.25" customHeight="1" x14ac:dyDescent="0.2">
      <c r="T79" s="147" t="str">
        <f>IF(AND(LEN(AA79)&gt;0,AC79&gt;0),_xll.xlShmInterpDisc(curveName,AA79)+0*TYPE($N$3),"")</f>
        <v/>
      </c>
      <c r="U79" s="148" t="str">
        <f>IF(AND(LEN(AA79)&gt;0,AC79&gt;0),100*_xll.xlShmInterpRate(curveName,2,5,AA79)+0*TYPE($N$3),"")</f>
        <v/>
      </c>
      <c r="V79" s="153" t="str">
        <f t="shared" si="10"/>
        <v/>
      </c>
      <c r="W79" s="149" t="str">
        <f t="shared" si="11"/>
        <v/>
      </c>
      <c r="X79" s="34"/>
      <c r="Y79" s="34"/>
      <c r="Z79" s="34"/>
      <c r="AA79" s="34"/>
      <c r="AB79" s="34"/>
      <c r="AC79" s="35"/>
      <c r="AD79" s="35"/>
      <c r="AE79" s="35"/>
      <c r="AF79" s="35"/>
      <c r="AG79" s="35"/>
      <c r="AH79" s="36"/>
    </row>
    <row r="80" spans="5:34" ht="11.25" customHeight="1" x14ac:dyDescent="0.2">
      <c r="T80" s="147" t="str">
        <f>IF(AND(LEN(AA80)&gt;0,AC80&gt;0),_xll.xlShmInterpDisc(curveName,AA80)+0*TYPE($N$3),"")</f>
        <v/>
      </c>
      <c r="U80" s="148" t="str">
        <f>IF(AND(LEN(AA80)&gt;0,AC80&gt;0),100*_xll.xlShmInterpRate(curveName,2,5,AA80)+0*TYPE($N$3),"")</f>
        <v/>
      </c>
      <c r="V80" s="153" t="str">
        <f t="shared" si="10"/>
        <v/>
      </c>
      <c r="W80" s="149" t="str">
        <f t="shared" si="11"/>
        <v/>
      </c>
      <c r="X80" s="34"/>
      <c r="Y80" s="34"/>
      <c r="Z80" s="34"/>
      <c r="AA80" s="34"/>
      <c r="AB80" s="34"/>
      <c r="AC80" s="35"/>
      <c r="AD80" s="35"/>
      <c r="AE80" s="35"/>
      <c r="AF80" s="35"/>
      <c r="AG80" s="35"/>
      <c r="AH80" s="36"/>
    </row>
    <row r="81" spans="20:34" ht="11.25" customHeight="1" x14ac:dyDescent="0.2">
      <c r="T81" s="147" t="str">
        <f>IF(AND(LEN(AA81)&gt;0,AC81&gt;0),_xll.xlShmInterpDisc(curveName,AA81)+0*TYPE($N$3),"")</f>
        <v/>
      </c>
      <c r="U81" s="148" t="str">
        <f>IF(AND(LEN(AA81)&gt;0,AC81&gt;0),100*_xll.xlShmInterpRate(curveName,2,5,AA81)+0*TYPE($N$3),"")</f>
        <v/>
      </c>
      <c r="V81" s="153" t="str">
        <f t="shared" si="10"/>
        <v/>
      </c>
      <c r="W81" s="149" t="str">
        <f t="shared" si="11"/>
        <v/>
      </c>
      <c r="X81" s="34"/>
      <c r="Y81" s="34"/>
      <c r="Z81" s="34"/>
      <c r="AA81" s="34"/>
      <c r="AB81" s="34"/>
      <c r="AC81" s="35"/>
      <c r="AD81" s="35"/>
      <c r="AE81" s="35"/>
      <c r="AF81" s="35"/>
      <c r="AG81" s="35"/>
      <c r="AH81" s="36"/>
    </row>
    <row r="82" spans="20:34" ht="11.25" customHeight="1" x14ac:dyDescent="0.2">
      <c r="T82" s="147" t="str">
        <f>IF(AND(LEN(AA82)&gt;0,AC82&gt;0),_xll.xlShmInterpDisc(curveName,AA82)+0*TYPE($N$3),"")</f>
        <v/>
      </c>
      <c r="U82" s="148" t="str">
        <f>IF(AND(LEN(AA82)&gt;0,AC82&gt;0),100*_xll.xlShmInterpRate(curveName,2,5,AA82)+0*TYPE($N$3),"")</f>
        <v/>
      </c>
      <c r="V82" s="153" t="str">
        <f t="shared" si="10"/>
        <v/>
      </c>
      <c r="W82" s="149" t="str">
        <f t="shared" si="11"/>
        <v/>
      </c>
      <c r="X82" s="34"/>
      <c r="Y82" s="34"/>
      <c r="Z82" s="34"/>
      <c r="AA82" s="34"/>
      <c r="AB82" s="34"/>
      <c r="AC82" s="35"/>
      <c r="AD82" s="35"/>
      <c r="AE82" s="35"/>
      <c r="AF82" s="35"/>
      <c r="AG82" s="35"/>
      <c r="AH82" s="36"/>
    </row>
    <row r="83" spans="20:34" ht="11.25" customHeight="1" x14ac:dyDescent="0.2">
      <c r="T83" s="147" t="str">
        <f>IF(AND(LEN(AA83)&gt;0,AC83&gt;0),_xll.xlShmInterpDisc(curveName,AA83)+0*TYPE($N$3),"")</f>
        <v/>
      </c>
      <c r="U83" s="148" t="str">
        <f>IF(AND(LEN(AA83)&gt;0,AC83&gt;0),100*_xll.xlShmInterpRate(curveName,2,5,AA83)+0*TYPE($N$3),"")</f>
        <v/>
      </c>
      <c r="V83" s="153" t="str">
        <f t="shared" si="10"/>
        <v/>
      </c>
      <c r="W83" s="149" t="str">
        <f t="shared" si="11"/>
        <v/>
      </c>
      <c r="X83" s="34"/>
      <c r="Y83" s="34"/>
      <c r="Z83" s="34"/>
      <c r="AA83" s="34"/>
      <c r="AB83" s="34"/>
      <c r="AC83" s="35"/>
      <c r="AD83" s="35"/>
      <c r="AE83" s="35"/>
      <c r="AF83" s="35"/>
      <c r="AG83" s="35"/>
      <c r="AH83" s="36"/>
    </row>
    <row r="84" spans="20:34" ht="11.25" customHeight="1" x14ac:dyDescent="0.2">
      <c r="T84" s="147" t="str">
        <f>IF(AND(LEN(AA84)&gt;0,AC84&gt;0),_xll.xlShmInterpDisc(curveName,AA84)+0*TYPE($N$3),"")</f>
        <v/>
      </c>
      <c r="U84" s="148" t="str">
        <f>IF(AND(LEN(AA84)&gt;0,AC84&gt;0),100*_xll.xlShmInterpRate(curveName,2,5,AA84)+0*TYPE($N$3),"")</f>
        <v/>
      </c>
      <c r="V84" s="153" t="str">
        <f t="shared" si="10"/>
        <v/>
      </c>
      <c r="W84" s="149" t="str">
        <f t="shared" si="11"/>
        <v/>
      </c>
      <c r="X84" s="34"/>
      <c r="Y84" s="34"/>
      <c r="Z84" s="34"/>
      <c r="AA84" s="34"/>
      <c r="AB84" s="34"/>
      <c r="AC84" s="35"/>
      <c r="AD84" s="35"/>
      <c r="AE84" s="35"/>
      <c r="AF84" s="35"/>
      <c r="AG84" s="35"/>
      <c r="AH84" s="36"/>
    </row>
    <row r="85" spans="20:34" ht="11.25" customHeight="1" x14ac:dyDescent="0.2">
      <c r="T85" s="147" t="str">
        <f>IF(AND(LEN(AA85)&gt;0,AC85&gt;0),_xll.xlShmInterpDisc(curveName,AA85)+0*TYPE($N$3),"")</f>
        <v/>
      </c>
      <c r="U85" s="148" t="str">
        <f>IF(AND(LEN(AA85)&gt;0,AC85&gt;0),100*_xll.xlShmInterpRate(curveName,2,5,AA85)+0*TYPE($N$3),"")</f>
        <v/>
      </c>
      <c r="V85" s="153" t="str">
        <f t="shared" si="10"/>
        <v/>
      </c>
      <c r="W85" s="149" t="str">
        <f t="shared" si="11"/>
        <v/>
      </c>
      <c r="X85" s="34"/>
      <c r="Y85" s="34"/>
      <c r="Z85" s="34"/>
      <c r="AA85" s="34"/>
      <c r="AB85" s="34"/>
      <c r="AC85" s="35"/>
      <c r="AD85" s="35"/>
      <c r="AE85" s="35"/>
      <c r="AF85" s="35"/>
      <c r="AG85" s="35"/>
      <c r="AH85" s="36"/>
    </row>
    <row r="86" spans="20:34" ht="11.25" customHeight="1" x14ac:dyDescent="0.2">
      <c r="T86" s="147" t="str">
        <f>IF(AND(LEN(AA86)&gt;0,AC86&gt;0),_xll.xlShmInterpDisc(curveName,AA86)+0*TYPE($N$3),"")</f>
        <v/>
      </c>
      <c r="U86" s="148" t="str">
        <f>IF(AND(LEN(AA86)&gt;0,AC86&gt;0),100*_xll.xlShmInterpRate(curveName,2,5,AA86)+0*TYPE($N$3),"")</f>
        <v/>
      </c>
      <c r="V86" s="153" t="str">
        <f t="shared" si="10"/>
        <v/>
      </c>
      <c r="W86" s="149" t="str">
        <f t="shared" si="11"/>
        <v/>
      </c>
      <c r="X86" s="34"/>
      <c r="Y86" s="34"/>
      <c r="Z86" s="34"/>
      <c r="AA86" s="34"/>
      <c r="AB86" s="34"/>
      <c r="AC86" s="35"/>
      <c r="AD86" s="35"/>
      <c r="AE86" s="35"/>
      <c r="AF86" s="35"/>
      <c r="AG86" s="35"/>
      <c r="AH86" s="36"/>
    </row>
    <row r="87" spans="20:34" ht="11.25" customHeight="1" x14ac:dyDescent="0.2">
      <c r="T87" s="147" t="str">
        <f>IF(AND(LEN(AA87)&gt;0,AC87&gt;0),_xll.xlShmInterpDisc(curveName,AA87)+0*TYPE($N$3),"")</f>
        <v/>
      </c>
      <c r="U87" s="148" t="str">
        <f>IF(AND(LEN(AA87)&gt;0,AC87&gt;0),100*_xll.xlShmInterpRate(curveName,2,5,AA87)+0*TYPE($N$3),"")</f>
        <v/>
      </c>
      <c r="V87" s="153" t="str">
        <f t="shared" si="10"/>
        <v/>
      </c>
      <c r="W87" s="149" t="str">
        <f t="shared" si="11"/>
        <v/>
      </c>
      <c r="X87" s="34"/>
      <c r="Y87" s="34"/>
      <c r="Z87" s="34"/>
      <c r="AA87" s="34"/>
      <c r="AB87" s="34"/>
      <c r="AC87" s="35"/>
      <c r="AD87" s="35"/>
      <c r="AE87" s="35"/>
      <c r="AF87" s="35"/>
      <c r="AG87" s="35"/>
      <c r="AH87" s="36"/>
    </row>
    <row r="88" spans="20:34" ht="11.25" customHeight="1" x14ac:dyDescent="0.2">
      <c r="T88" s="147" t="str">
        <f>IF(AND(LEN(AA88)&gt;0,AC88&gt;0),_xll.xlShmInterpDisc(curveName,AA88)+0*TYPE($N$3),"")</f>
        <v/>
      </c>
      <c r="U88" s="148" t="str">
        <f>IF(AND(LEN(AA88)&gt;0,AC88&gt;0),100*_xll.xlShmInterpRate(curveName,2,5,AA88)+0*TYPE($N$3),"")</f>
        <v/>
      </c>
      <c r="V88" s="153" t="str">
        <f t="shared" si="10"/>
        <v/>
      </c>
      <c r="W88" s="149" t="str">
        <f t="shared" si="11"/>
        <v/>
      </c>
      <c r="X88" s="34"/>
      <c r="Y88" s="34"/>
      <c r="Z88" s="34"/>
      <c r="AA88" s="34"/>
      <c r="AB88" s="34"/>
      <c r="AC88" s="35"/>
      <c r="AD88" s="35"/>
      <c r="AE88" s="35"/>
      <c r="AF88" s="35"/>
      <c r="AG88" s="35"/>
      <c r="AH88" s="36"/>
    </row>
    <row r="89" spans="20:34" ht="11.25" customHeight="1" x14ac:dyDescent="0.2">
      <c r="T89" s="147" t="str">
        <f>IF(AND(LEN(AA89)&gt;0,AC89&gt;0),_xll.xlShmInterpDisc(curveName,AA89)+0*TYPE($N$3),"")</f>
        <v/>
      </c>
      <c r="U89" s="148" t="str">
        <f>IF(AND(LEN(AA89)&gt;0,AC89&gt;0),100*_xll.xlShmInterpRate(curveName,2,5,AA89)+0*TYPE($N$3),"")</f>
        <v/>
      </c>
      <c r="V89" s="153" t="str">
        <f t="shared" si="10"/>
        <v/>
      </c>
      <c r="W89" s="149" t="str">
        <f t="shared" si="11"/>
        <v/>
      </c>
      <c r="X89" s="34"/>
      <c r="Y89" s="34"/>
      <c r="Z89" s="34"/>
      <c r="AA89" s="34"/>
      <c r="AB89" s="34"/>
      <c r="AC89" s="35"/>
      <c r="AD89" s="35"/>
      <c r="AE89" s="35"/>
      <c r="AF89" s="35"/>
      <c r="AG89" s="35"/>
      <c r="AH89" s="36"/>
    </row>
    <row r="90" spans="20:34" ht="11.25" customHeight="1" x14ac:dyDescent="0.2">
      <c r="T90" s="147" t="str">
        <f>IF(AND(LEN(AA90)&gt;0,AC90&gt;0),_xll.xlShmInterpDisc(curveName,AA90)+0*TYPE($N$3),"")</f>
        <v/>
      </c>
      <c r="U90" s="148" t="str">
        <f>IF(AND(LEN(AA90)&gt;0,AC90&gt;0),100*_xll.xlShmInterpRate(curveName,2,5,AA90)+0*TYPE($N$3),"")</f>
        <v/>
      </c>
      <c r="V90" s="153" t="str">
        <f t="shared" si="10"/>
        <v/>
      </c>
      <c r="W90" s="149" t="str">
        <f t="shared" si="11"/>
        <v/>
      </c>
      <c r="X90" s="34"/>
      <c r="Y90" s="34"/>
      <c r="Z90" s="34"/>
      <c r="AA90" s="34"/>
      <c r="AB90" s="34"/>
      <c r="AC90" s="35"/>
      <c r="AD90" s="35"/>
      <c r="AE90" s="35"/>
      <c r="AF90" s="35"/>
      <c r="AG90" s="35"/>
      <c r="AH90" s="36"/>
    </row>
    <row r="91" spans="20:34" ht="11.25" customHeight="1" x14ac:dyDescent="0.2">
      <c r="T91" s="147" t="str">
        <f>IF(AND(LEN(AA91)&gt;0,AC91&gt;0),_xll.xlShmInterpDisc(curveName,AA91)+0*TYPE($N$3),"")</f>
        <v/>
      </c>
      <c r="U91" s="148" t="str">
        <f>IF(AND(LEN(AA91)&gt;0,AC91&gt;0),100*_xll.xlShmInterpRate(curveName,2,5,AA91)+0*TYPE($N$3),"")</f>
        <v/>
      </c>
      <c r="V91" s="153" t="str">
        <f t="shared" si="10"/>
        <v/>
      </c>
      <c r="W91" s="149" t="str">
        <f t="shared" si="11"/>
        <v/>
      </c>
      <c r="X91" s="34"/>
      <c r="Y91" s="34"/>
      <c r="Z91" s="34"/>
      <c r="AA91" s="34"/>
      <c r="AB91" s="34"/>
      <c r="AC91" s="35"/>
      <c r="AD91" s="35"/>
      <c r="AE91" s="35"/>
      <c r="AF91" s="35"/>
      <c r="AG91" s="35"/>
      <c r="AH91" s="36"/>
    </row>
    <row r="92" spans="20:34" ht="11.25" customHeight="1" x14ac:dyDescent="0.2">
      <c r="T92" s="147" t="str">
        <f>IF(AND(LEN(AA92)&gt;0,AC92&gt;0),_xll.xlShmInterpDisc(curveName,AA92)+0*TYPE($N$3),"")</f>
        <v/>
      </c>
      <c r="U92" s="148" t="str">
        <f>IF(AND(LEN(AA92)&gt;0,AC92&gt;0),100*_xll.xlShmInterpRate(curveName,2,5,AA92)+0*TYPE($N$3),"")</f>
        <v/>
      </c>
      <c r="V92" s="153" t="str">
        <f t="shared" si="10"/>
        <v/>
      </c>
      <c r="W92" s="149" t="str">
        <f t="shared" si="11"/>
        <v/>
      </c>
      <c r="X92" s="34"/>
      <c r="Y92" s="34"/>
      <c r="Z92" s="34"/>
      <c r="AA92" s="34"/>
      <c r="AB92" s="34"/>
      <c r="AC92" s="35"/>
      <c r="AD92" s="35"/>
      <c r="AE92" s="35"/>
      <c r="AF92" s="35"/>
      <c r="AG92" s="35"/>
      <c r="AH92" s="36"/>
    </row>
    <row r="93" spans="20:34" ht="11.25" customHeight="1" x14ac:dyDescent="0.2">
      <c r="T93" s="147" t="str">
        <f>IF(AND(LEN(AA93)&gt;0,AC93&gt;0),_xll.xlShmInterpDisc(curveName,AA93)+0*TYPE($N$3),"")</f>
        <v/>
      </c>
      <c r="U93" s="148" t="str">
        <f>IF(AND(LEN(AA93)&gt;0,AC93&gt;0),100*_xll.xlShmInterpRate(curveName,2,5,AA93)+0*TYPE($N$3),"")</f>
        <v/>
      </c>
      <c r="V93" s="153" t="str">
        <f t="shared" si="10"/>
        <v/>
      </c>
      <c r="W93" s="149" t="str">
        <f t="shared" si="11"/>
        <v/>
      </c>
      <c r="X93" s="34"/>
      <c r="Y93" s="34"/>
      <c r="Z93" s="34"/>
      <c r="AA93" s="34"/>
      <c r="AB93" s="34"/>
      <c r="AC93" s="35"/>
      <c r="AD93" s="35"/>
      <c r="AE93" s="35"/>
      <c r="AF93" s="35"/>
      <c r="AG93" s="35"/>
      <c r="AH93" s="36"/>
    </row>
    <row r="94" spans="20:34" ht="11.25" customHeight="1" x14ac:dyDescent="0.2">
      <c r="T94" s="147" t="str">
        <f>IF(AND(LEN(AA94)&gt;0,AC94&gt;0),_xll.xlShmInterpDisc(curveName,AA94)+0*TYPE($N$3),"")</f>
        <v/>
      </c>
      <c r="U94" s="148" t="str">
        <f>IF(AND(LEN(AA94)&gt;0,AC94&gt;0),100*_xll.xlShmInterpRate(curveName,2,5,AA94)+0*TYPE($N$3),"")</f>
        <v/>
      </c>
      <c r="V94" s="153" t="str">
        <f t="shared" si="10"/>
        <v/>
      </c>
      <c r="W94" s="149" t="str">
        <f t="shared" si="11"/>
        <v/>
      </c>
      <c r="X94" s="34"/>
      <c r="Y94" s="34"/>
      <c r="Z94" s="34"/>
      <c r="AA94" s="34"/>
      <c r="AB94" s="34"/>
      <c r="AC94" s="35"/>
      <c r="AD94" s="35"/>
      <c r="AE94" s="35"/>
      <c r="AF94" s="35"/>
      <c r="AG94" s="35"/>
      <c r="AH94" s="36"/>
    </row>
    <row r="95" spans="20:34" ht="11.25" customHeight="1" x14ac:dyDescent="0.2">
      <c r="T95" s="147" t="str">
        <f>IF(AND(LEN(AA95)&gt;0,AC95&gt;0),_xll.xlShmInterpDisc(curveName,AA95)+0*TYPE($N$3),"")</f>
        <v/>
      </c>
      <c r="U95" s="148" t="str">
        <f>IF(AND(LEN(AA95)&gt;0,AC95&gt;0),100*_xll.xlShmInterpRate(curveName,2,5,AA95)+0*TYPE($N$3),"")</f>
        <v/>
      </c>
      <c r="V95" s="153" t="str">
        <f t="shared" si="10"/>
        <v/>
      </c>
      <c r="W95" s="149" t="str">
        <f t="shared" si="11"/>
        <v/>
      </c>
      <c r="X95" s="34"/>
      <c r="Y95" s="34"/>
      <c r="Z95" s="34"/>
      <c r="AA95" s="34"/>
      <c r="AB95" s="34"/>
      <c r="AC95" s="35"/>
      <c r="AD95" s="35"/>
      <c r="AE95" s="35"/>
      <c r="AF95" s="35"/>
      <c r="AG95" s="35"/>
      <c r="AH95" s="36"/>
    </row>
    <row r="96" spans="20:34" ht="11.25" customHeight="1" thickBot="1" x14ac:dyDescent="0.25">
      <c r="T96" s="150" t="str">
        <f>IF(AND(LEN(AA96)&gt;0,AC96&gt;0),_xll.xlShmInterpDisc(curveName,AA96)+0*TYPE($N$3),"")</f>
        <v/>
      </c>
      <c r="U96" s="151" t="str">
        <f>IF(AND(LEN(AA96)&gt;0,AC96&gt;0),100*_xll.xlShmInterpRate(curveName,2,5,AA96)+0*TYPE($N$3),"")</f>
        <v/>
      </c>
      <c r="V96" s="154" t="str">
        <f t="shared" si="10"/>
        <v/>
      </c>
      <c r="W96" s="152" t="str">
        <f t="shared" si="11"/>
        <v/>
      </c>
      <c r="X96" s="118"/>
      <c r="Y96" s="118"/>
      <c r="Z96" s="118"/>
      <c r="AA96" s="118"/>
      <c r="AB96" s="118"/>
      <c r="AC96" s="119"/>
      <c r="AD96" s="119"/>
      <c r="AE96" s="119"/>
      <c r="AF96" s="119"/>
      <c r="AG96" s="119"/>
      <c r="AH96" s="120"/>
    </row>
  </sheetData>
  <mergeCells count="2">
    <mergeCell ref="B2:C2"/>
    <mergeCell ref="P2:P3"/>
  </mergeCells>
  <phoneticPr fontId="12" type="noConversion"/>
  <conditionalFormatting sqref="K3:K76">
    <cfRule type="expression" dxfId="35" priority="1" stopIfTrue="1">
      <formula>SUM(G3:H3)&lt;&gt;0</formula>
    </cfRule>
  </conditionalFormatting>
  <dataValidations count="4">
    <dataValidation type="list" allowBlank="1" showInputMessage="1" showErrorMessage="1" sqref="Q4">
      <formula1>"0,1"</formula1>
    </dataValidation>
    <dataValidation type="list" allowBlank="1" showInputMessage="1" showErrorMessage="1" sqref="C7">
      <formula1>"r,rt,d"</formula1>
    </dataValidation>
    <dataValidation type="list" allowBlank="1" showInputMessage="1" showErrorMessage="1" sqref="C6">
      <formula1>"linear, quadra, bspline, kruger"</formula1>
    </dataValidation>
    <dataValidation type="list" allowBlank="1" showInputMessage="1" showErrorMessage="1" sqref="N2">
      <formula1>"true, 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indexed="13"/>
  </sheetPr>
  <dimension ref="B1:AM96"/>
  <sheetViews>
    <sheetView workbookViewId="0"/>
  </sheetViews>
  <sheetFormatPr defaultColWidth="8" defaultRowHeight="11.25" customHeight="1" x14ac:dyDescent="0.2"/>
  <cols>
    <col min="1" max="1" width="2.42578125" style="2" customWidth="1"/>
    <col min="2" max="2" width="12.42578125" style="2" bestFit="1" customWidth="1"/>
    <col min="3" max="3" width="13.85546875" style="2" bestFit="1" customWidth="1"/>
    <col min="4" max="4" width="2.42578125" style="2" customWidth="1"/>
    <col min="5" max="5" width="10.7109375" style="2" bestFit="1" customWidth="1"/>
    <col min="6" max="6" width="3.140625" style="2" customWidth="1"/>
    <col min="7" max="7" width="7.85546875" style="2" bestFit="1" customWidth="1"/>
    <col min="8" max="8" width="8.5703125" style="2" bestFit="1" customWidth="1"/>
    <col min="9" max="9" width="5.7109375" style="2" customWidth="1"/>
    <col min="10" max="10" width="8" style="2" bestFit="1" customWidth="1"/>
    <col min="11" max="11" width="7.140625" style="2" bestFit="1" customWidth="1"/>
    <col min="12" max="12" width="2.42578125" style="2" customWidth="1"/>
    <col min="13" max="13" width="9.7109375" style="2" customWidth="1"/>
    <col min="14" max="14" width="16.42578125" style="2" bestFit="1" customWidth="1"/>
    <col min="15" max="15" width="8.7109375" style="2" customWidth="1"/>
    <col min="16" max="16" width="15.7109375" style="2" customWidth="1"/>
    <col min="17" max="18" width="8.7109375" style="2" customWidth="1"/>
    <col min="19" max="19" width="9.85546875" style="2" customWidth="1"/>
    <col min="20" max="22" width="8.140625" style="2" customWidth="1"/>
    <col min="23" max="23" width="8" style="2" customWidth="1"/>
    <col min="24" max="24" width="8.140625" style="2" customWidth="1"/>
    <col min="25" max="25" width="11" style="2" customWidth="1"/>
    <col min="26" max="26" width="8" style="2" customWidth="1"/>
    <col min="27" max="27" width="9.28515625" style="2" customWidth="1"/>
    <col min="28" max="28" width="14.42578125" style="2" customWidth="1"/>
    <col min="29" max="29" width="9.28515625" style="2" customWidth="1"/>
    <col min="30" max="30" width="13.140625" style="2" bestFit="1" customWidth="1"/>
    <col min="31" max="31" width="8.7109375" style="2" bestFit="1" customWidth="1"/>
    <col min="32" max="32" width="8.140625" style="2" bestFit="1" customWidth="1"/>
    <col min="33" max="34" width="3.28515625" style="2" customWidth="1"/>
    <col min="35" max="35" width="8.140625" style="2" bestFit="1" customWidth="1"/>
    <col min="36" max="36" width="15.28515625" style="2" customWidth="1"/>
    <col min="37" max="16384" width="8" style="2"/>
  </cols>
  <sheetData>
    <row r="1" spans="2:38" ht="13.5" thickBot="1" x14ac:dyDescent="0.25">
      <c r="B1" s="14"/>
      <c r="N1" s="521">
        <f>SUM(N3:INDEX(N3:N77,N78))</f>
        <v>0</v>
      </c>
      <c r="X1" s="136"/>
      <c r="Y1" s="136"/>
      <c r="Z1" s="136"/>
      <c r="AA1" s="136"/>
      <c r="AB1" s="15" t="s">
        <v>80</v>
      </c>
      <c r="AC1" s="16"/>
      <c r="AD1" s="16"/>
      <c r="AE1" s="16"/>
      <c r="AF1" s="16"/>
      <c r="AG1" s="16"/>
      <c r="AH1" s="16"/>
      <c r="AI1" s="16"/>
      <c r="AJ1" s="16"/>
      <c r="AK1" s="16"/>
      <c r="AL1" s="17"/>
    </row>
    <row r="2" spans="2:38" ht="13.7" customHeight="1" thickBot="1" x14ac:dyDescent="0.25">
      <c r="B2" s="545" t="s">
        <v>6</v>
      </c>
      <c r="C2" s="546"/>
      <c r="E2" s="18" t="s">
        <v>0</v>
      </c>
      <c r="F2" s="18" t="s">
        <v>1</v>
      </c>
      <c r="G2" s="19" t="s">
        <v>2</v>
      </c>
      <c r="H2" s="20" t="s">
        <v>3</v>
      </c>
      <c r="K2" s="20" t="s">
        <v>4</v>
      </c>
      <c r="M2" s="21" t="s">
        <v>5</v>
      </c>
      <c r="N2" s="4" t="b">
        <v>0</v>
      </c>
      <c r="P2" s="543" t="s">
        <v>81</v>
      </c>
      <c r="Q2" s="208" t="s">
        <v>82</v>
      </c>
      <c r="X2" s="166" t="s">
        <v>155</v>
      </c>
      <c r="Y2" s="167" t="s">
        <v>210</v>
      </c>
      <c r="Z2" s="167" t="s">
        <v>209</v>
      </c>
      <c r="AA2" s="168" t="s">
        <v>211</v>
      </c>
      <c r="AB2" s="144" t="s">
        <v>83</v>
      </c>
      <c r="AC2" s="144" t="s">
        <v>84</v>
      </c>
      <c r="AD2" s="144" t="s">
        <v>85</v>
      </c>
      <c r="AE2" s="144" t="s">
        <v>86</v>
      </c>
      <c r="AF2" s="144" t="s">
        <v>86</v>
      </c>
      <c r="AG2" s="145" t="s">
        <v>87</v>
      </c>
      <c r="AH2" s="145" t="s">
        <v>88</v>
      </c>
      <c r="AI2" s="145"/>
      <c r="AJ2" s="145"/>
      <c r="AK2" s="145" t="s">
        <v>89</v>
      </c>
      <c r="AL2" s="146" t="s">
        <v>90</v>
      </c>
    </row>
    <row r="3" spans="2:38" ht="11.25" customHeight="1" thickBot="1" x14ac:dyDescent="0.25">
      <c r="B3" s="22" t="s">
        <v>91</v>
      </c>
      <c r="C3" s="23">
        <v>42486</v>
      </c>
      <c r="E3" s="24" t="s">
        <v>92</v>
      </c>
      <c r="F3" s="25" t="e">
        <f t="shared" ref="F3:F18" si="0">IF(LEN(E3)&gt;0,AVERAGE(U3:V3),"-")</f>
        <v>#DIV/0!</v>
      </c>
      <c r="G3" s="26">
        <v>-0.33999990000000002</v>
      </c>
      <c r="H3" s="26"/>
      <c r="I3" s="27">
        <f t="shared" ref="I3:I18" si="1">IF(LEN(E3)&gt;0,IF(RIGHT(E3,1)="N",0,LEFT(E3,LEN(E3)-1)),"-")</f>
        <v>0</v>
      </c>
      <c r="J3" s="28" t="str">
        <f t="shared" ref="J3:J18" si="2">IF(LEN(E3)&gt;0,IF(I3&gt;0,RIGHT(E3,1),E3),"-")</f>
        <v>on</v>
      </c>
      <c r="K3" s="29">
        <f t="shared" ref="K3:K18" si="3">IF(LEN(E3)&gt;0,IF(ISNUMBER(G3),G3,F3)+H3,"-")</f>
        <v>-0.33999990000000002</v>
      </c>
      <c r="M3" s="30" t="str">
        <f t="array" ref="M3:N77">IF(doCalc,_xll.xlCurveBootstrapper(today,currency,curveName,nUsedDepo,I3:INDEX(depoQuotes,nUsedDepo),0,J24:K24,nUsedFut,J24:INDEX(futuresQuotes,nUsedFut),nUsedSwap,J41:INDEX(swapQuotes,nUsedSwap),typeInterp,interpOn,comp,dayCount,IF(LEN(exoDiscCurve)&gt;0,P5:P21,P5:P20),IF(LEN(exoDiscCurve)&gt;0,Q5:Q21,Q5:Q20)),"-")</f>
        <v>-</v>
      </c>
      <c r="N3" s="31" t="str">
        <v>-</v>
      </c>
      <c r="P3" s="544"/>
      <c r="Q3" s="209">
        <v>40932</v>
      </c>
      <c r="X3" s="158" t="e">
        <f>IF(AND(LEN(AE3)&gt;0,AG3&gt;0),_xll.xlShmInterpDisc(curveName,AE3)+0*TYPE($N$3),"")</f>
        <v>#VALUE!</v>
      </c>
      <c r="Y3" s="159" t="e">
        <f>IF(AND(LEN(AE3)&gt;0,AG3&gt;0),100*_xll.xlShmInterpRate(curveName,2,5,AE3)+0*TYPE($N$3),"")</f>
        <v>#VALUE!</v>
      </c>
      <c r="Z3" s="153" t="e">
        <f>IF(LEN(X3)&gt;0,X3-AG3,"")</f>
        <v>#VALUE!</v>
      </c>
      <c r="AA3" s="155" t="e">
        <f>IF(LEN(Y3)&gt;0,Y3-AH3,"")</f>
        <v>#VALUE!</v>
      </c>
      <c r="AB3" s="34" t="s">
        <v>8</v>
      </c>
      <c r="AC3" s="33">
        <v>42486</v>
      </c>
      <c r="AD3" s="34" t="s">
        <v>9</v>
      </c>
      <c r="AE3" s="33">
        <v>42487</v>
      </c>
      <c r="AF3" s="34" t="s">
        <v>10</v>
      </c>
      <c r="AG3" s="156">
        <v>1.00000944453086</v>
      </c>
      <c r="AH3" s="157">
        <v>-0.344723748695761</v>
      </c>
      <c r="AI3" s="35"/>
      <c r="AJ3" s="35"/>
      <c r="AK3" s="35">
        <v>-0.33999990000000002</v>
      </c>
      <c r="AL3" s="36">
        <v>0</v>
      </c>
    </row>
    <row r="4" spans="2:38" ht="11.25" customHeight="1" x14ac:dyDescent="0.2">
      <c r="B4" s="37" t="s">
        <v>93</v>
      </c>
      <c r="C4" s="38" t="s">
        <v>13</v>
      </c>
      <c r="E4" s="39" t="s">
        <v>94</v>
      </c>
      <c r="F4" s="40" t="e">
        <f t="shared" si="0"/>
        <v>#DIV/0!</v>
      </c>
      <c r="G4" s="41">
        <v>-0.34</v>
      </c>
      <c r="H4" s="41"/>
      <c r="I4" s="27">
        <f t="shared" si="1"/>
        <v>0</v>
      </c>
      <c r="J4" s="42" t="str">
        <f t="shared" si="2"/>
        <v>tn</v>
      </c>
      <c r="K4" s="43">
        <f t="shared" si="3"/>
        <v>-0.34</v>
      </c>
      <c r="M4" s="44" t="str">
        <v>-</v>
      </c>
      <c r="N4" s="45" t="str">
        <v>-</v>
      </c>
      <c r="P4" s="547" t="s">
        <v>182</v>
      </c>
      <c r="Q4" s="548"/>
      <c r="X4" s="158" t="e">
        <f>IF(AND(LEN(AE4)&gt;0,AG4&gt;0),_xll.xlShmInterpDisc(curveName,AE4)+0*TYPE($N$3),"")</f>
        <v>#VALUE!</v>
      </c>
      <c r="Y4" s="159" t="e">
        <f>IF(AND(LEN(AE4)&gt;0,AG4&gt;0),100*_xll.xlShmInterpRate(curveName,2,5,AE4)+0*TYPE($N$3),"")</f>
        <v>#VALUE!</v>
      </c>
      <c r="Z4" s="153" t="e">
        <f t="shared" ref="Z4:Z67" si="4">IF(LEN(X4)&gt;0,X4-AG4,"")</f>
        <v>#VALUE!</v>
      </c>
      <c r="AA4" s="155" t="e">
        <f t="shared" ref="AA4:AA67" si="5">IF(LEN(Y4)&gt;0,Y4-AH4,"")</f>
        <v>#VALUE!</v>
      </c>
      <c r="AB4" s="34" t="s">
        <v>8</v>
      </c>
      <c r="AC4" s="33">
        <v>42487</v>
      </c>
      <c r="AD4" s="34" t="s">
        <v>9</v>
      </c>
      <c r="AE4" s="33">
        <v>42488</v>
      </c>
      <c r="AF4" s="34" t="s">
        <v>12</v>
      </c>
      <c r="AG4" s="156">
        <v>1.0000188891537101</v>
      </c>
      <c r="AH4" s="157">
        <v>-0.34472379939055298</v>
      </c>
      <c r="AI4" s="35"/>
      <c r="AJ4" s="35"/>
      <c r="AK4" s="35">
        <v>-0.34</v>
      </c>
      <c r="AL4" s="36">
        <v>0</v>
      </c>
    </row>
    <row r="5" spans="2:38" ht="11.25" customHeight="1" x14ac:dyDescent="0.2">
      <c r="B5" s="47" t="s">
        <v>95</v>
      </c>
      <c r="C5" s="529" t="s">
        <v>358</v>
      </c>
      <c r="E5" s="39" t="s">
        <v>96</v>
      </c>
      <c r="F5" s="40" t="e">
        <f t="shared" si="0"/>
        <v>#DIV/0!</v>
      </c>
      <c r="G5" s="41">
        <v>-0.34</v>
      </c>
      <c r="H5" s="41"/>
      <c r="I5" s="27">
        <f t="shared" si="1"/>
        <v>0</v>
      </c>
      <c r="J5" s="27" t="str">
        <f t="shared" si="2"/>
        <v>sn</v>
      </c>
      <c r="K5" s="43">
        <f t="shared" si="3"/>
        <v>-0.34</v>
      </c>
      <c r="M5" s="44" t="str">
        <v>-</v>
      </c>
      <c r="N5" s="45" t="str">
        <v>-</v>
      </c>
      <c r="P5" s="48" t="str">
        <f>B13&amp;"#"&amp;C13</f>
        <v>FutEndDate#standard</v>
      </c>
      <c r="Q5" s="49">
        <v>0</v>
      </c>
      <c r="X5" s="158" t="e">
        <f>IF(AND(LEN(AE5)&gt;0,AG5&gt;0),_xll.xlShmInterpDisc(curveName,AE5)+0*TYPE($N$3),"")</f>
        <v>#VALUE!</v>
      </c>
      <c r="Y5" s="159" t="e">
        <f>IF(AND(LEN(AE5)&gt;0,AG5&gt;0),100*_xll.xlShmInterpRate(curveName,2,5,AE5)+0*TYPE($N$3),"")</f>
        <v>#VALUE!</v>
      </c>
      <c r="Z5" s="153" t="e">
        <f t="shared" si="4"/>
        <v>#VALUE!</v>
      </c>
      <c r="AA5" s="155" t="e">
        <f t="shared" si="5"/>
        <v>#VALUE!</v>
      </c>
      <c r="AB5" s="34" t="s">
        <v>8</v>
      </c>
      <c r="AC5" s="33">
        <v>42488</v>
      </c>
      <c r="AD5" s="34" t="s">
        <v>9</v>
      </c>
      <c r="AE5" s="33">
        <v>42489</v>
      </c>
      <c r="AF5" s="34" t="s">
        <v>15</v>
      </c>
      <c r="AG5" s="156">
        <v>1.0000283338657501</v>
      </c>
      <c r="AH5" s="157">
        <v>-0.34472381628777998</v>
      </c>
      <c r="AI5" s="35"/>
      <c r="AJ5" s="35"/>
      <c r="AK5" s="35">
        <v>-0.34</v>
      </c>
      <c r="AL5" s="36">
        <v>0</v>
      </c>
    </row>
    <row r="6" spans="2:38" ht="11.25" customHeight="1" x14ac:dyDescent="0.2">
      <c r="B6" s="50" t="s">
        <v>97</v>
      </c>
      <c r="C6" s="51"/>
      <c r="E6" s="39" t="s">
        <v>98</v>
      </c>
      <c r="F6" s="40" t="e">
        <f t="shared" si="0"/>
        <v>#DIV/0!</v>
      </c>
      <c r="G6" s="41">
        <v>-0.34</v>
      </c>
      <c r="H6" s="41"/>
      <c r="I6" s="27" t="str">
        <f t="shared" si="1"/>
        <v>1</v>
      </c>
      <c r="J6" s="27" t="str">
        <f t="shared" si="2"/>
        <v>w</v>
      </c>
      <c r="K6" s="43">
        <f t="shared" si="3"/>
        <v>-0.34</v>
      </c>
      <c r="M6" s="44" t="str">
        <v>-</v>
      </c>
      <c r="N6" s="45" t="str">
        <v>-</v>
      </c>
      <c r="P6" s="52" t="str">
        <f>B14&amp;"#"&amp;C14</f>
        <v>MatBlockCons#on</v>
      </c>
      <c r="Q6" s="53">
        <v>0</v>
      </c>
      <c r="X6" s="158" t="e">
        <f>IF(AND(LEN(AE6)&gt;0,AG6&gt;0),_xll.xlShmInterpDisc(curveName,AE6)+0*TYPE($N$3),"")</f>
        <v>#VALUE!</v>
      </c>
      <c r="Y6" s="159" t="e">
        <f>IF(AND(LEN(AE6)&gt;0,AG6&gt;0),100*_xll.xlShmInterpRate(curveName,2,5,AE6)+0*TYPE($N$3),"")</f>
        <v>#VALUE!</v>
      </c>
      <c r="Z6" s="153" t="e">
        <f t="shared" si="4"/>
        <v>#VALUE!</v>
      </c>
      <c r="AA6" s="155" t="e">
        <f t="shared" si="5"/>
        <v>#VALUE!</v>
      </c>
      <c r="AB6" s="34" t="s">
        <v>8</v>
      </c>
      <c r="AC6" s="33">
        <v>42488</v>
      </c>
      <c r="AD6" s="34" t="s">
        <v>9</v>
      </c>
      <c r="AE6" s="33">
        <v>42495</v>
      </c>
      <c r="AF6" s="34" t="s">
        <v>7</v>
      </c>
      <c r="AG6" s="156">
        <v>1.00008500588465</v>
      </c>
      <c r="AH6" s="157">
        <v>-0.34473143586023702</v>
      </c>
      <c r="AI6" s="35"/>
      <c r="AJ6" s="35"/>
      <c r="AK6" s="35">
        <v>-0.34</v>
      </c>
      <c r="AL6" s="36">
        <v>0</v>
      </c>
    </row>
    <row r="7" spans="2:38" ht="11.25" customHeight="1" x14ac:dyDescent="0.2">
      <c r="B7" s="54" t="s">
        <v>99</v>
      </c>
      <c r="C7" s="55" t="s">
        <v>17</v>
      </c>
      <c r="E7" s="39" t="s">
        <v>100</v>
      </c>
      <c r="F7" s="40" t="e">
        <f t="shared" si="0"/>
        <v>#DIV/0!</v>
      </c>
      <c r="G7" s="41">
        <v>-0.34</v>
      </c>
      <c r="H7" s="41"/>
      <c r="I7" s="27" t="str">
        <f t="shared" si="1"/>
        <v>2</v>
      </c>
      <c r="J7" s="27" t="str">
        <f t="shared" si="2"/>
        <v>w</v>
      </c>
      <c r="K7" s="43">
        <f t="shared" si="3"/>
        <v>-0.34</v>
      </c>
      <c r="M7" s="44" t="str">
        <v>-</v>
      </c>
      <c r="N7" s="45" t="str">
        <v>-</v>
      </c>
      <c r="P7" s="52" t="str">
        <f>B15&amp;"#"&amp;C15</f>
        <v>FutBlockCons#stub</v>
      </c>
      <c r="Q7" s="53">
        <v>0</v>
      </c>
      <c r="X7" s="158" t="e">
        <f>IF(AND(LEN(AE7)&gt;0,AG7&gt;0),_xll.xlShmInterpDisc(curveName,AE7)+0*TYPE($N$3),"")</f>
        <v>#VALUE!</v>
      </c>
      <c r="Y7" s="159" t="e">
        <f>IF(AND(LEN(AE7)&gt;0,AG7&gt;0),100*_xll.xlShmInterpRate(curveName,2,5,AE7)+0*TYPE($N$3),"")</f>
        <v>#VALUE!</v>
      </c>
      <c r="Z7" s="153" t="e">
        <f t="shared" si="4"/>
        <v>#VALUE!</v>
      </c>
      <c r="AA7" s="155" t="e">
        <f t="shared" si="5"/>
        <v>#VALUE!</v>
      </c>
      <c r="AB7" s="34" t="s">
        <v>8</v>
      </c>
      <c r="AC7" s="33">
        <v>42488</v>
      </c>
      <c r="AD7" s="34" t="s">
        <v>9</v>
      </c>
      <c r="AE7" s="33">
        <v>42502</v>
      </c>
      <c r="AF7" s="34" t="s">
        <v>11</v>
      </c>
      <c r="AG7" s="156">
        <v>1.00015113135885</v>
      </c>
      <c r="AH7" s="157">
        <v>-0.344742362349436</v>
      </c>
      <c r="AI7" s="35"/>
      <c r="AJ7" s="35"/>
      <c r="AK7" s="35">
        <v>-0.34</v>
      </c>
      <c r="AL7" s="36">
        <v>0</v>
      </c>
    </row>
    <row r="8" spans="2:38" ht="11.25" customHeight="1" x14ac:dyDescent="0.2">
      <c r="B8" s="56" t="s">
        <v>101</v>
      </c>
      <c r="C8" s="57" t="s">
        <v>102</v>
      </c>
      <c r="E8" s="39" t="s">
        <v>103</v>
      </c>
      <c r="F8" s="40" t="e">
        <f t="shared" si="0"/>
        <v>#DIV/0!</v>
      </c>
      <c r="G8" s="41">
        <v>-0.33</v>
      </c>
      <c r="H8" s="41"/>
      <c r="I8" s="27" t="str">
        <f t="shared" si="1"/>
        <v>3</v>
      </c>
      <c r="J8" s="27" t="str">
        <f t="shared" si="2"/>
        <v>w</v>
      </c>
      <c r="K8" s="43">
        <f t="shared" si="3"/>
        <v>-0.33</v>
      </c>
      <c r="M8" s="44" t="str">
        <v>-</v>
      </c>
      <c r="N8" s="45" t="str">
        <v>-</v>
      </c>
      <c r="P8" s="52" t="str">
        <f>B16&amp;"#"&amp;C16</f>
        <v>BlockOrder#2314</v>
      </c>
      <c r="Q8" s="53">
        <v>0</v>
      </c>
      <c r="X8" s="158" t="e">
        <f>IF(AND(LEN(AE8)&gt;0,AG8&gt;0),_xll.xlShmInterpDisc(curveName,AE8)+0*TYPE($N$3),"")</f>
        <v>#VALUE!</v>
      </c>
      <c r="Y8" s="159" t="e">
        <f>IF(AND(LEN(AE8)&gt;0,AG8&gt;0),100*_xll.xlShmInterpRate(curveName,2,5,AE8)+0*TYPE($N$3),"")</f>
        <v>#VALUE!</v>
      </c>
      <c r="Z8" s="153" t="e">
        <f t="shared" si="4"/>
        <v>#VALUE!</v>
      </c>
      <c r="AA8" s="155" t="e">
        <f t="shared" si="5"/>
        <v>#VALUE!</v>
      </c>
      <c r="AB8" s="34" t="s">
        <v>8</v>
      </c>
      <c r="AC8" s="33">
        <v>42488</v>
      </c>
      <c r="AD8" s="34" t="s">
        <v>9</v>
      </c>
      <c r="AE8" s="33">
        <v>42509</v>
      </c>
      <c r="AF8" s="34" t="s">
        <v>14</v>
      </c>
      <c r="AG8" s="156">
        <v>1.00021142985395</v>
      </c>
      <c r="AH8" s="157">
        <v>-0.33549452009326902</v>
      </c>
      <c r="AI8" s="35"/>
      <c r="AJ8" s="35"/>
      <c r="AK8" s="35">
        <v>-0.33</v>
      </c>
      <c r="AL8" s="36">
        <v>0</v>
      </c>
    </row>
    <row r="9" spans="2:38" ht="11.25" customHeight="1" x14ac:dyDescent="0.2">
      <c r="B9" s="56" t="s">
        <v>104</v>
      </c>
      <c r="C9" s="57" t="s">
        <v>20</v>
      </c>
      <c r="E9" s="39" t="s">
        <v>105</v>
      </c>
      <c r="F9" s="40" t="e">
        <f t="shared" si="0"/>
        <v>#DIV/0!</v>
      </c>
      <c r="G9" s="41">
        <v>-0.33</v>
      </c>
      <c r="H9" s="41"/>
      <c r="I9" s="27" t="str">
        <f t="shared" si="1"/>
        <v>1</v>
      </c>
      <c r="J9" s="27" t="str">
        <f t="shared" si="2"/>
        <v>m</v>
      </c>
      <c r="K9" s="43">
        <f t="shared" si="3"/>
        <v>-0.33</v>
      </c>
      <c r="M9" s="44" t="str">
        <v>-</v>
      </c>
      <c r="N9" s="45" t="str">
        <v>-</v>
      </c>
      <c r="P9" s="518" t="s">
        <v>319</v>
      </c>
      <c r="Q9" s="519">
        <f>IF(useExtStubRate,1,0)</f>
        <v>1</v>
      </c>
      <c r="X9" s="158" t="e">
        <f>IF(AND(LEN(AE9)&gt;0,AG9&gt;0),_xll.xlShmInterpDisc(curveName,AE9)+0*TYPE($N$3),"")</f>
        <v>#VALUE!</v>
      </c>
      <c r="Y9" s="159" t="e">
        <f>IF(AND(LEN(AE9)&gt;0,AG9&gt;0),100*_xll.xlShmInterpRate(curveName,2,5,AE9)+0*TYPE($N$3),"")</f>
        <v>#VALUE!</v>
      </c>
      <c r="Z9" s="153" t="e">
        <f t="shared" si="4"/>
        <v>#VALUE!</v>
      </c>
      <c r="AA9" s="155" t="e">
        <f t="shared" si="5"/>
        <v>#VALUE!</v>
      </c>
      <c r="AB9" s="34" t="s">
        <v>8</v>
      </c>
      <c r="AC9" s="33">
        <v>42488</v>
      </c>
      <c r="AD9" s="34" t="s">
        <v>9</v>
      </c>
      <c r="AE9" s="33">
        <v>42520</v>
      </c>
      <c r="AF9" s="34" t="s">
        <v>16</v>
      </c>
      <c r="AG9" s="156">
        <v>1.0003123140991801</v>
      </c>
      <c r="AH9" s="157">
        <v>-0.33522602599158902</v>
      </c>
      <c r="AI9" s="35"/>
      <c r="AJ9" s="35"/>
      <c r="AK9" s="35">
        <v>-0.33</v>
      </c>
      <c r="AL9" s="36">
        <v>0</v>
      </c>
    </row>
    <row r="10" spans="2:38" ht="11.25" customHeight="1" x14ac:dyDescent="0.2">
      <c r="B10" s="56" t="s">
        <v>107</v>
      </c>
      <c r="C10" s="57">
        <v>5</v>
      </c>
      <c r="E10" s="39" t="s">
        <v>108</v>
      </c>
      <c r="F10" s="40" t="e">
        <f t="shared" si="0"/>
        <v>#DIV/0!</v>
      </c>
      <c r="G10" s="41">
        <v>-0.28000000000000003</v>
      </c>
      <c r="H10" s="41"/>
      <c r="I10" s="27" t="str">
        <f t="shared" si="1"/>
        <v>2</v>
      </c>
      <c r="J10" s="27" t="str">
        <f t="shared" si="2"/>
        <v>m</v>
      </c>
      <c r="K10" s="43">
        <f t="shared" si="3"/>
        <v>-0.28000000000000003</v>
      </c>
      <c r="M10" s="44" t="str">
        <v>-</v>
      </c>
      <c r="N10" s="45" t="str">
        <v>-</v>
      </c>
      <c r="P10" s="518" t="s">
        <v>106</v>
      </c>
      <c r="Q10" s="519">
        <f>IF(ISNUMBER(stubRate),stubRate,0)</f>
        <v>-8.4666667000000001E-2</v>
      </c>
      <c r="X10" s="158" t="e">
        <f>IF(AND(LEN(AE10)&gt;0,AG10&gt;0),_xll.xlShmInterpDisc(curveName,AE10)+0*TYPE($N$3),"")</f>
        <v>#VALUE!</v>
      </c>
      <c r="Y10" s="159" t="e">
        <f>IF(AND(LEN(AE10)&gt;0,AG10&gt;0),100*_xll.xlShmInterpRate(curveName,2,5,AE10)+0*TYPE($N$3),"")</f>
        <v>#VALUE!</v>
      </c>
      <c r="Z10" s="153" t="e">
        <f t="shared" si="4"/>
        <v>#VALUE!</v>
      </c>
      <c r="AA10" s="155" t="e">
        <f t="shared" si="5"/>
        <v>#VALUE!</v>
      </c>
      <c r="AB10" s="34" t="s">
        <v>8</v>
      </c>
      <c r="AC10" s="33">
        <v>42488</v>
      </c>
      <c r="AD10" s="34" t="s">
        <v>9</v>
      </c>
      <c r="AE10" s="33">
        <v>42549</v>
      </c>
      <c r="AF10" s="34" t="s">
        <v>18</v>
      </c>
      <c r="AG10" s="156">
        <v>1.00049356776864</v>
      </c>
      <c r="AH10" s="157">
        <v>-0.28588538334533298</v>
      </c>
      <c r="AI10" s="35"/>
      <c r="AJ10" s="35"/>
      <c r="AK10" s="35">
        <v>-0.28000000000000003</v>
      </c>
      <c r="AL10" s="36">
        <v>0</v>
      </c>
    </row>
    <row r="11" spans="2:38" ht="11.25" customHeight="1" x14ac:dyDescent="0.2">
      <c r="B11" s="58" t="s">
        <v>110</v>
      </c>
      <c r="C11" s="59" t="s">
        <v>330</v>
      </c>
      <c r="E11" s="39" t="s">
        <v>111</v>
      </c>
      <c r="F11" s="40" t="e">
        <f t="shared" si="0"/>
        <v>#DIV/0!</v>
      </c>
      <c r="G11" s="41">
        <v>-0.24</v>
      </c>
      <c r="H11" s="41"/>
      <c r="I11" s="27" t="str">
        <f t="shared" si="1"/>
        <v>3</v>
      </c>
      <c r="J11" s="27" t="str">
        <f t="shared" si="2"/>
        <v>m</v>
      </c>
      <c r="K11" s="43">
        <f t="shared" si="3"/>
        <v>-0.24</v>
      </c>
      <c r="M11" s="44" t="str">
        <v>-</v>
      </c>
      <c r="N11" s="45" t="str">
        <v>-</v>
      </c>
      <c r="P11" s="52" t="s">
        <v>109</v>
      </c>
      <c r="Q11" s="53">
        <f>+fraFutTenor</f>
        <v>3</v>
      </c>
      <c r="X11" s="158" t="e">
        <f>IF(AND(LEN(AE11)&gt;0,AG11&gt;0),_xll.xlShmInterpDisc(curveName,AE11)+0*TYPE($N$3),"")</f>
        <v>#VALUE!</v>
      </c>
      <c r="Y11" s="159" t="e">
        <f>IF(AND(LEN(AE11)&gt;0,AG11&gt;0),100*_xll.xlShmInterpRate(curveName,2,5,AE11)+0*TYPE($N$3),"")</f>
        <v>#VALUE!</v>
      </c>
      <c r="Z11" s="153" t="e">
        <f t="shared" si="4"/>
        <v>#VALUE!</v>
      </c>
      <c r="AA11" s="155" t="e">
        <f t="shared" si="5"/>
        <v>#VALUE!</v>
      </c>
      <c r="AB11" s="34" t="s">
        <v>8</v>
      </c>
      <c r="AC11" s="33">
        <v>42488</v>
      </c>
      <c r="AD11" s="34" t="s">
        <v>9</v>
      </c>
      <c r="AE11" s="33">
        <v>42579</v>
      </c>
      <c r="AF11" s="34" t="s">
        <v>19</v>
      </c>
      <c r="AG11" s="156">
        <v>1.0006259355546101</v>
      </c>
      <c r="AH11" s="157">
        <v>-0.24558602646283001</v>
      </c>
      <c r="AI11" s="35"/>
      <c r="AJ11" s="35"/>
      <c r="AK11" s="35">
        <v>-0.24</v>
      </c>
      <c r="AL11" s="36">
        <v>0</v>
      </c>
    </row>
    <row r="12" spans="2:38" ht="11.25" customHeight="1" x14ac:dyDescent="0.2">
      <c r="B12" s="60" t="s">
        <v>113</v>
      </c>
      <c r="C12" s="61" t="s">
        <v>331</v>
      </c>
      <c r="E12" s="39" t="s">
        <v>114</v>
      </c>
      <c r="F12" s="40" t="e">
        <f t="shared" si="0"/>
        <v>#DIV/0!</v>
      </c>
      <c r="G12" s="41">
        <v>-0.2</v>
      </c>
      <c r="H12" s="41"/>
      <c r="I12" s="27" t="str">
        <f t="shared" si="1"/>
        <v>4</v>
      </c>
      <c r="J12" s="27" t="str">
        <f t="shared" si="2"/>
        <v>m</v>
      </c>
      <c r="K12" s="43">
        <f t="shared" si="3"/>
        <v>-0.2</v>
      </c>
      <c r="M12" s="44" t="str">
        <v>-</v>
      </c>
      <c r="N12" s="45" t="str">
        <v>-</v>
      </c>
      <c r="P12" s="52" t="s">
        <v>112</v>
      </c>
      <c r="Q12" s="53">
        <f>MATCH(C18,{"NoAdj","Backward","Forward","ModFollow"},0)-1</f>
        <v>3</v>
      </c>
      <c r="X12" s="158" t="e">
        <f>IF(AND(LEN(AE12)&gt;0,AG12&gt;0),_xll.xlShmInterpDisc(curveName,AE12)+0*TYPE($N$3),"")</f>
        <v>#VALUE!</v>
      </c>
      <c r="Y12" s="159" t="e">
        <f>IF(AND(LEN(AE12)&gt;0,AG12&gt;0),100*_xll.xlShmInterpRate(curveName,2,5,AE12)+0*TYPE($N$3),"")</f>
        <v>#VALUE!</v>
      </c>
      <c r="Z12" s="153" t="e">
        <f t="shared" si="4"/>
        <v>#VALUE!</v>
      </c>
      <c r="AA12" s="155" t="e">
        <f t="shared" si="5"/>
        <v>#VALUE!</v>
      </c>
      <c r="AB12" s="34" t="s">
        <v>8</v>
      </c>
      <c r="AC12" s="33">
        <v>42488</v>
      </c>
      <c r="AD12" s="34" t="s">
        <v>9</v>
      </c>
      <c r="AE12" s="33">
        <v>42611</v>
      </c>
      <c r="AF12" s="34" t="s">
        <v>21</v>
      </c>
      <c r="AG12" s="156">
        <v>1.0007027026672</v>
      </c>
      <c r="AH12" s="157">
        <v>-0.20511711908539701</v>
      </c>
      <c r="AI12" s="35"/>
      <c r="AJ12" s="35"/>
      <c r="AK12" s="35">
        <v>-0.2</v>
      </c>
      <c r="AL12" s="36">
        <v>0</v>
      </c>
    </row>
    <row r="13" spans="2:38" ht="11.25" customHeight="1" x14ac:dyDescent="0.2">
      <c r="B13" s="62" t="s">
        <v>116</v>
      </c>
      <c r="C13" s="63" t="s">
        <v>117</v>
      </c>
      <c r="E13" s="39" t="s">
        <v>118</v>
      </c>
      <c r="F13" s="40" t="e">
        <f t="shared" si="0"/>
        <v>#DIV/0!</v>
      </c>
      <c r="G13" s="41">
        <v>-0.16</v>
      </c>
      <c r="H13" s="41"/>
      <c r="I13" s="27" t="str">
        <f t="shared" si="1"/>
        <v>5</v>
      </c>
      <c r="J13" s="64" t="str">
        <f t="shared" si="2"/>
        <v>m</v>
      </c>
      <c r="K13" s="43">
        <f t="shared" si="3"/>
        <v>-0.16</v>
      </c>
      <c r="M13" s="44" t="str">
        <v>-</v>
      </c>
      <c r="N13" s="45" t="str">
        <v>-</v>
      </c>
      <c r="P13" s="52" t="s">
        <v>115</v>
      </c>
      <c r="Q13" s="53">
        <f>swapFltFreq</f>
        <v>2</v>
      </c>
      <c r="X13" s="158" t="e">
        <f>IF(AND(LEN(AE13)&gt;0,AG13&gt;0),_xll.xlShmInterpDisc(curveName,AE13)+0*TYPE($N$3),"")</f>
        <v>#VALUE!</v>
      </c>
      <c r="Y13" s="159" t="e">
        <f>IF(AND(LEN(AE13)&gt;0,AG13&gt;0),100*_xll.xlShmInterpRate(curveName,2,5,AE13)+0*TYPE($N$3),"")</f>
        <v>#VALUE!</v>
      </c>
      <c r="Z13" s="153" t="e">
        <f t="shared" si="4"/>
        <v>#VALUE!</v>
      </c>
      <c r="AA13" s="155" t="e">
        <f t="shared" si="5"/>
        <v>#VALUE!</v>
      </c>
      <c r="AB13" s="34" t="s">
        <v>8</v>
      </c>
      <c r="AC13" s="33">
        <v>42488</v>
      </c>
      <c r="AD13" s="34" t="s">
        <v>9</v>
      </c>
      <c r="AE13" s="33">
        <v>42641</v>
      </c>
      <c r="AF13" s="34" t="s">
        <v>22</v>
      </c>
      <c r="AG13" s="156">
        <v>1.0006993647217199</v>
      </c>
      <c r="AH13" s="157">
        <v>-0.16463154984728101</v>
      </c>
      <c r="AI13" s="35"/>
      <c r="AJ13" s="35"/>
      <c r="AK13" s="35">
        <v>-0.16</v>
      </c>
      <c r="AL13" s="36">
        <v>0</v>
      </c>
    </row>
    <row r="14" spans="2:38" ht="11.25" customHeight="1" x14ac:dyDescent="0.2">
      <c r="B14" s="62" t="s">
        <v>120</v>
      </c>
      <c r="C14" s="63" t="s">
        <v>92</v>
      </c>
      <c r="E14" s="39" t="s">
        <v>121</v>
      </c>
      <c r="F14" s="40" t="e">
        <f t="shared" si="0"/>
        <v>#DIV/0!</v>
      </c>
      <c r="G14" s="41">
        <v>-0.13</v>
      </c>
      <c r="H14" s="41"/>
      <c r="I14" s="27" t="str">
        <f t="shared" si="1"/>
        <v>6</v>
      </c>
      <c r="J14" s="64" t="str">
        <f t="shared" si="2"/>
        <v>m</v>
      </c>
      <c r="K14" s="43">
        <f t="shared" si="3"/>
        <v>-0.13</v>
      </c>
      <c r="M14" s="44" t="str">
        <v>-</v>
      </c>
      <c r="N14" s="45" t="str">
        <v>-</v>
      </c>
      <c r="P14" s="52" t="s">
        <v>157</v>
      </c>
      <c r="Q14" s="53">
        <v>1</v>
      </c>
      <c r="X14" s="158" t="e">
        <f>IF(AND(LEN(AE14)&gt;0,AG14&gt;0),_xll.xlShmInterpDisc(curveName,AE14)+0*TYPE($N$3),"")</f>
        <v>#VALUE!</v>
      </c>
      <c r="Y14" s="159" t="e">
        <f>IF(AND(LEN(AE14)&gt;0,AG14&gt;0),100*_xll.xlShmInterpRate(curveName,2,5,AE14)+0*TYPE($N$3),"")</f>
        <v>#VALUE!</v>
      </c>
      <c r="Z14" s="153" t="e">
        <f t="shared" si="4"/>
        <v>#VALUE!</v>
      </c>
      <c r="AA14" s="155" t="e">
        <f t="shared" si="5"/>
        <v>#VALUE!</v>
      </c>
      <c r="AB14" s="34" t="s">
        <v>8</v>
      </c>
      <c r="AC14" s="33">
        <v>42488</v>
      </c>
      <c r="AD14" s="34" t="s">
        <v>9</v>
      </c>
      <c r="AE14" s="33">
        <v>42671</v>
      </c>
      <c r="AF14" s="34" t="s">
        <v>23</v>
      </c>
      <c r="AG14" s="156">
        <v>1.0006801719673499</v>
      </c>
      <c r="AH14" s="157">
        <v>-0.13415047332969501</v>
      </c>
      <c r="AI14" s="35"/>
      <c r="AJ14" s="35"/>
      <c r="AK14" s="35">
        <v>-0.13</v>
      </c>
      <c r="AL14" s="36">
        <v>0</v>
      </c>
    </row>
    <row r="15" spans="2:38" ht="11.25" customHeight="1" x14ac:dyDescent="0.2">
      <c r="B15" s="62" t="s">
        <v>123</v>
      </c>
      <c r="C15" s="128" t="s">
        <v>124</v>
      </c>
      <c r="E15" s="39" t="s">
        <v>125</v>
      </c>
      <c r="F15" s="40" t="e">
        <f t="shared" si="0"/>
        <v>#DIV/0!</v>
      </c>
      <c r="G15" s="41">
        <v>-0.1</v>
      </c>
      <c r="H15" s="41"/>
      <c r="I15" s="27" t="str">
        <f t="shared" si="1"/>
        <v>7</v>
      </c>
      <c r="J15" s="64" t="str">
        <f t="shared" si="2"/>
        <v>m</v>
      </c>
      <c r="K15" s="43">
        <f t="shared" si="3"/>
        <v>-0.1</v>
      </c>
      <c r="M15" s="44" t="str">
        <v>-</v>
      </c>
      <c r="N15" s="45" t="str">
        <v>-</v>
      </c>
      <c r="P15" s="52" t="s">
        <v>158</v>
      </c>
      <c r="Q15" s="53">
        <v>4</v>
      </c>
      <c r="X15" s="158" t="e">
        <f>IF(AND(LEN(AE15)&gt;0,AG15&gt;0),_xll.xlShmInterpDisc(curveName,AE15)+0*TYPE($N$3),"")</f>
        <v>#VALUE!</v>
      </c>
      <c r="Y15" s="159" t="e">
        <f>IF(AND(LEN(AE15)&gt;0,AG15&gt;0),100*_xll.xlShmInterpRate(curveName,2,5,AE15)+0*TYPE($N$3),"")</f>
        <v>#VALUE!</v>
      </c>
      <c r="Z15" s="153" t="e">
        <f t="shared" si="4"/>
        <v>#VALUE!</v>
      </c>
      <c r="AA15" s="155" t="e">
        <f t="shared" si="5"/>
        <v>#VALUE!</v>
      </c>
      <c r="AB15" s="34" t="s">
        <v>8</v>
      </c>
      <c r="AC15" s="33">
        <v>42488</v>
      </c>
      <c r="AD15" s="34" t="s">
        <v>9</v>
      </c>
      <c r="AE15" s="33">
        <v>42702</v>
      </c>
      <c r="AF15" s="33" t="s">
        <v>25</v>
      </c>
      <c r="AG15" s="156">
        <v>1.00061369840776</v>
      </c>
      <c r="AH15" s="157">
        <v>-0.103671857751979</v>
      </c>
      <c r="AI15" s="35"/>
      <c r="AJ15" s="35"/>
      <c r="AK15" s="35">
        <v>-0.1</v>
      </c>
      <c r="AL15" s="36">
        <v>0</v>
      </c>
    </row>
    <row r="16" spans="2:38" ht="11.25" customHeight="1" x14ac:dyDescent="0.2">
      <c r="B16" s="62" t="s">
        <v>126</v>
      </c>
      <c r="C16" s="63">
        <v>2314</v>
      </c>
      <c r="E16" s="39" t="s">
        <v>127</v>
      </c>
      <c r="F16" s="40" t="e">
        <f t="shared" si="0"/>
        <v>#DIV/0!</v>
      </c>
      <c r="G16" s="41">
        <v>-0.08</v>
      </c>
      <c r="H16" s="41"/>
      <c r="I16" s="27" t="str">
        <f t="shared" si="1"/>
        <v>8</v>
      </c>
      <c r="J16" s="64" t="str">
        <f t="shared" si="2"/>
        <v>m</v>
      </c>
      <c r="K16" s="43">
        <f t="shared" si="3"/>
        <v>-0.08</v>
      </c>
      <c r="M16" s="44" t="str">
        <v>-</v>
      </c>
      <c r="N16" s="45" t="str">
        <v>-</v>
      </c>
      <c r="P16" s="52" t="s">
        <v>159</v>
      </c>
      <c r="Q16" s="53">
        <v>8</v>
      </c>
      <c r="X16" s="158" t="e">
        <f>IF(AND(LEN(AE16)&gt;0,AG16&gt;0),_xll.xlShmInterpDisc(curveName,AE16)+0*TYPE($N$3),"")</f>
        <v>#VALUE!</v>
      </c>
      <c r="Y16" s="159" t="e">
        <f>IF(AND(LEN(AE16)&gt;0,AG16&gt;0),100*_xll.xlShmInterpRate(curveName,2,5,AE16)+0*TYPE($N$3),"")</f>
        <v>#VALUE!</v>
      </c>
      <c r="Z16" s="153" t="e">
        <f t="shared" si="4"/>
        <v>#VALUE!</v>
      </c>
      <c r="AA16" s="155" t="e">
        <f t="shared" si="5"/>
        <v>#VALUE!</v>
      </c>
      <c r="AB16" s="34" t="s">
        <v>8</v>
      </c>
      <c r="AC16" s="33">
        <v>42488</v>
      </c>
      <c r="AD16" s="34" t="s">
        <v>128</v>
      </c>
      <c r="AE16" s="33">
        <v>42725</v>
      </c>
      <c r="AF16" s="33">
        <v>42725</v>
      </c>
      <c r="AG16" s="156">
        <v>1.0005765994349101</v>
      </c>
      <c r="AH16" s="157">
        <v>-8.8032695332542002E-2</v>
      </c>
      <c r="AI16" s="35"/>
      <c r="AJ16" s="35"/>
      <c r="AK16" s="35">
        <v>-8.4666667000000001E-2</v>
      </c>
      <c r="AL16" s="36">
        <v>0</v>
      </c>
    </row>
    <row r="17" spans="2:38" ht="11.25" customHeight="1" x14ac:dyDescent="0.2">
      <c r="B17" s="62" t="s">
        <v>109</v>
      </c>
      <c r="C17" s="63">
        <v>3</v>
      </c>
      <c r="E17" s="39" t="s">
        <v>129</v>
      </c>
      <c r="F17" s="40" t="e">
        <f t="shared" si="0"/>
        <v>#DIV/0!</v>
      </c>
      <c r="G17" s="41">
        <v>-0.06</v>
      </c>
      <c r="H17" s="41"/>
      <c r="I17" s="27" t="str">
        <f t="shared" si="1"/>
        <v>9</v>
      </c>
      <c r="J17" s="64" t="str">
        <f t="shared" si="2"/>
        <v>m</v>
      </c>
      <c r="K17" s="43">
        <f t="shared" si="3"/>
        <v>-0.06</v>
      </c>
      <c r="M17" s="44" t="str">
        <v>-</v>
      </c>
      <c r="N17" s="45" t="str">
        <v>-</v>
      </c>
      <c r="P17" s="52" t="s">
        <v>119</v>
      </c>
      <c r="Q17" s="53">
        <v>0</v>
      </c>
      <c r="X17" s="158" t="str">
        <f>IF(AND(LEN(AE17)&gt;0,AG17&gt;0),_xll.xlShmInterpDisc(curveName,AE17)+0*TYPE($N$3),"")</f>
        <v/>
      </c>
      <c r="Y17" s="159" t="str">
        <f>IF(AND(LEN(AE17)&gt;0,AG17&gt;0),100*_xll.xlShmInterpRate(curveName,2,5,AE17)+0*TYPE($N$3),"")</f>
        <v/>
      </c>
      <c r="Z17" s="153" t="str">
        <f t="shared" si="4"/>
        <v/>
      </c>
      <c r="AA17" s="155" t="str">
        <f t="shared" si="5"/>
        <v/>
      </c>
      <c r="AB17" s="34" t="s">
        <v>8</v>
      </c>
      <c r="AC17" s="33">
        <v>42488</v>
      </c>
      <c r="AD17" s="34" t="s">
        <v>9</v>
      </c>
      <c r="AE17" s="33">
        <v>42732</v>
      </c>
      <c r="AF17" s="33" t="s">
        <v>27</v>
      </c>
      <c r="AG17" s="156">
        <v>0</v>
      </c>
      <c r="AH17" s="157">
        <v>0</v>
      </c>
      <c r="AI17" s="35"/>
      <c r="AJ17" s="35"/>
      <c r="AK17" s="35">
        <v>-0.08</v>
      </c>
      <c r="AL17" s="36">
        <v>0</v>
      </c>
    </row>
    <row r="18" spans="2:38" ht="11.25" customHeight="1" thickBot="1" x14ac:dyDescent="0.25">
      <c r="B18" s="62" t="s">
        <v>112</v>
      </c>
      <c r="C18" s="63" t="s">
        <v>130</v>
      </c>
      <c r="E18" s="67"/>
      <c r="F18" s="68" t="str">
        <f t="shared" si="0"/>
        <v>-</v>
      </c>
      <c r="G18" s="69"/>
      <c r="H18" s="69"/>
      <c r="I18" s="27" t="str">
        <f t="shared" si="1"/>
        <v>-</v>
      </c>
      <c r="J18" s="70" t="str">
        <f t="shared" si="2"/>
        <v>-</v>
      </c>
      <c r="K18" s="71" t="str">
        <f t="shared" si="3"/>
        <v>-</v>
      </c>
      <c r="M18" s="44" t="str">
        <v>-</v>
      </c>
      <c r="N18" s="45" t="str">
        <v>-</v>
      </c>
      <c r="P18" s="518" t="s">
        <v>320</v>
      </c>
      <c r="Q18" s="519">
        <f>IF(useFirstCpn,1,0)</f>
        <v>1</v>
      </c>
      <c r="X18" s="158" t="str">
        <f>IF(AND(LEN(AE18)&gt;0,AG18&gt;0),_xll.xlShmInterpDisc(curveName,AE18)+0*TYPE($N$3),"")</f>
        <v/>
      </c>
      <c r="Y18" s="159" t="str">
        <f>IF(AND(LEN(AE18)&gt;0,AG18&gt;0),100*_xll.xlShmInterpRate(curveName,2,5,AE18)+0*TYPE($N$3),"")</f>
        <v/>
      </c>
      <c r="Z18" s="153" t="str">
        <f t="shared" si="4"/>
        <v/>
      </c>
      <c r="AA18" s="155" t="str">
        <f t="shared" si="5"/>
        <v/>
      </c>
      <c r="AB18" s="34" t="s">
        <v>8</v>
      </c>
      <c r="AC18" s="33">
        <v>42488</v>
      </c>
      <c r="AD18" s="34" t="s">
        <v>9</v>
      </c>
      <c r="AE18" s="33">
        <v>42765</v>
      </c>
      <c r="AF18" s="33" t="s">
        <v>28</v>
      </c>
      <c r="AG18" s="156">
        <v>0</v>
      </c>
      <c r="AH18" s="157">
        <v>0</v>
      </c>
      <c r="AI18" s="35"/>
      <c r="AJ18" s="35"/>
      <c r="AK18" s="35">
        <v>-0.06</v>
      </c>
      <c r="AL18" s="36">
        <v>0</v>
      </c>
    </row>
    <row r="19" spans="2:38" ht="11.25" customHeight="1" thickBot="1" x14ac:dyDescent="0.25">
      <c r="B19" s="54" t="s">
        <v>132</v>
      </c>
      <c r="C19" s="522">
        <f>stubDate</f>
        <v>42725</v>
      </c>
      <c r="I19" s="74"/>
      <c r="J19" s="74"/>
      <c r="M19" s="44" t="str">
        <v>-</v>
      </c>
      <c r="N19" s="45" t="str">
        <v>-</v>
      </c>
      <c r="P19" s="518" t="s">
        <v>122</v>
      </c>
      <c r="Q19" s="525">
        <f>IF(ISNUMBER(FirstCpnFix),FirstCpnFix,0)</f>
        <v>-0.14299999999999999</v>
      </c>
      <c r="X19" s="158" t="e">
        <f>IF(AND(LEN(AE19)&gt;0,AG19&gt;0),_xll.xlShmInterpDisc(curveName,AE19)+0*TYPE($N$3),"")</f>
        <v>#VALUE!</v>
      </c>
      <c r="Y19" s="159" t="e">
        <f>IF(AND(LEN(AE19)&gt;0,AG19&gt;0),100*_xll.xlShmInterpRate(curveName,2,5,AE19)+0*TYPE($N$3),"")</f>
        <v>#VALUE!</v>
      </c>
      <c r="Z19" s="153" t="e">
        <f t="shared" si="4"/>
        <v>#VALUE!</v>
      </c>
      <c r="AA19" s="155" t="e">
        <f t="shared" si="5"/>
        <v>#VALUE!</v>
      </c>
      <c r="AB19" s="34" t="s">
        <v>134</v>
      </c>
      <c r="AC19" s="33">
        <v>42725</v>
      </c>
      <c r="AD19" s="34" t="s">
        <v>135</v>
      </c>
      <c r="AE19" s="33">
        <v>42815</v>
      </c>
      <c r="AF19" s="75">
        <v>42705</v>
      </c>
      <c r="AG19" s="156">
        <v>1.0013081802244801</v>
      </c>
      <c r="AH19" s="157">
        <v>-0.14503760951905401</v>
      </c>
      <c r="AI19" s="35"/>
      <c r="AJ19" s="35"/>
      <c r="AK19" s="35">
        <v>100.2925</v>
      </c>
      <c r="AL19" s="36">
        <v>-2.5000000000000001E-4</v>
      </c>
    </row>
    <row r="20" spans="2:38" ht="11.25" customHeight="1" thickBot="1" x14ac:dyDescent="0.25">
      <c r="B20" s="523" t="s">
        <v>321</v>
      </c>
      <c r="C20" s="524" t="b">
        <v>1</v>
      </c>
      <c r="E20" s="18" t="s">
        <v>137</v>
      </c>
      <c r="F20" s="18" t="s">
        <v>1</v>
      </c>
      <c r="G20" s="19" t="s">
        <v>2</v>
      </c>
      <c r="H20" s="20" t="s">
        <v>3</v>
      </c>
      <c r="K20" s="20" t="s">
        <v>4</v>
      </c>
      <c r="M20" s="44" t="str">
        <v>-</v>
      </c>
      <c r="N20" s="45" t="str">
        <v>-</v>
      </c>
      <c r="P20" s="52" t="s">
        <v>187</v>
      </c>
      <c r="Q20" s="53">
        <v>0</v>
      </c>
      <c r="X20" s="158" t="str">
        <f>IF(AND(LEN(AE20)&gt;0,AG20&gt;0),_xll.xlShmInterpDisc(curveName,AE20)+0*TYPE($N$3),"")</f>
        <v/>
      </c>
      <c r="Y20" s="159" t="str">
        <f>IF(AND(LEN(AE20)&gt;0,AG20&gt;0),100*_xll.xlShmInterpRate(curveName,2,5,AE20)+0*TYPE($N$3),"")</f>
        <v/>
      </c>
      <c r="Z20" s="153" t="str">
        <f t="shared" si="4"/>
        <v/>
      </c>
      <c r="AA20" s="155" t="str">
        <f t="shared" si="5"/>
        <v/>
      </c>
      <c r="AB20" s="34" t="s">
        <v>75</v>
      </c>
      <c r="AC20" s="33">
        <v>42488</v>
      </c>
      <c r="AD20" s="34" t="s">
        <v>359</v>
      </c>
      <c r="AE20" s="33">
        <v>42853</v>
      </c>
      <c r="AF20" s="75" t="s">
        <v>36</v>
      </c>
      <c r="AG20" s="156">
        <v>0</v>
      </c>
      <c r="AH20" s="157">
        <v>0</v>
      </c>
      <c r="AI20" s="35"/>
      <c r="AJ20" s="35"/>
      <c r="AK20" s="35">
        <v>-0.15039594000000001</v>
      </c>
      <c r="AL20" s="36">
        <v>0</v>
      </c>
    </row>
    <row r="21" spans="2:38" ht="11.25" customHeight="1" x14ac:dyDescent="0.2">
      <c r="B21" s="54" t="s">
        <v>136</v>
      </c>
      <c r="C21" s="76" t="b">
        <v>1</v>
      </c>
      <c r="E21" s="79" t="s">
        <v>128</v>
      </c>
      <c r="F21" s="25" t="e">
        <f>IF(LEN(E21)&gt;0,AVERAGE(U21:V21),"-")</f>
        <v>#DIV/0!</v>
      </c>
      <c r="G21" s="26">
        <v>-8.4666667000000001E-2</v>
      </c>
      <c r="H21" s="80"/>
      <c r="J21" s="81">
        <f>INDEX(IMMFutDates,firstFutIdx)</f>
        <v>42725</v>
      </c>
      <c r="K21" s="29">
        <f>IF(LEN(E21)&gt;0,IF(ISNUMBER(G21),G21,F21)+H21,"-")</f>
        <v>-8.4666667000000001E-2</v>
      </c>
      <c r="M21" s="44" t="str">
        <v>-</v>
      </c>
      <c r="N21" s="45" t="str">
        <v>-</v>
      </c>
      <c r="P21" s="65" t="str">
        <f>B6&amp;"#"&amp;C6</f>
        <v>DiscCurveName#</v>
      </c>
      <c r="Q21" s="66">
        <v>0</v>
      </c>
      <c r="X21" s="158" t="e">
        <f>IF(AND(LEN(AE21)&gt;0,AG21&gt;0),_xll.xlShmInterpDisc(curveName,AE21)+0*TYPE($N$3),"")</f>
        <v>#VALUE!</v>
      </c>
      <c r="Y21" s="159" t="e">
        <f>IF(AND(LEN(AE21)&gt;0,AG21&gt;0),100*_xll.xlShmInterpRate(curveName,2,5,AE21)+0*TYPE($N$3),"")</f>
        <v>#VALUE!</v>
      </c>
      <c r="Z21" s="153" t="e">
        <f t="shared" si="4"/>
        <v>#VALUE!</v>
      </c>
      <c r="AA21" s="155" t="e">
        <f t="shared" si="5"/>
        <v>#VALUE!</v>
      </c>
      <c r="AB21" s="34" t="s">
        <v>134</v>
      </c>
      <c r="AC21" s="33">
        <v>42809</v>
      </c>
      <c r="AD21" s="34" t="s">
        <v>135</v>
      </c>
      <c r="AE21" s="33">
        <v>42901</v>
      </c>
      <c r="AF21" s="75">
        <v>42795</v>
      </c>
      <c r="AG21" s="156">
        <v>1.0019989886771801</v>
      </c>
      <c r="AH21" s="157">
        <v>-0.17563917485591901</v>
      </c>
      <c r="AI21" s="35"/>
      <c r="AJ21" s="35"/>
      <c r="AK21" s="35">
        <v>100.2925</v>
      </c>
      <c r="AL21" s="36">
        <v>-2.5000000000000001E-4</v>
      </c>
    </row>
    <row r="22" spans="2:38" ht="11.25" customHeight="1" thickBot="1" x14ac:dyDescent="0.25">
      <c r="B22" s="78" t="s">
        <v>139</v>
      </c>
      <c r="C22" s="57" t="s">
        <v>140</v>
      </c>
      <c r="M22" s="44" t="str">
        <v>-</v>
      </c>
      <c r="N22" s="45" t="str">
        <v>-</v>
      </c>
      <c r="P22" s="221" t="s">
        <v>24</v>
      </c>
      <c r="Q22" s="222">
        <f>COUNT(depoQuotes)</f>
        <v>15</v>
      </c>
      <c r="X22" s="158" t="e">
        <f>IF(AND(LEN(AE22)&gt;0,AG22&gt;0),_xll.xlShmInterpDisc(curveName,AE22)+0*TYPE($N$3),"")</f>
        <v>#VALUE!</v>
      </c>
      <c r="Y22" s="159" t="e">
        <f>IF(AND(LEN(AE22)&gt;0,AG22&gt;0),100*_xll.xlShmInterpRate(curveName,2,5,AE22)+0*TYPE($N$3),"")</f>
        <v>#VALUE!</v>
      </c>
      <c r="Z22" s="153" t="e">
        <f t="shared" si="4"/>
        <v>#VALUE!</v>
      </c>
      <c r="AA22" s="155" t="e">
        <f t="shared" si="5"/>
        <v>#VALUE!</v>
      </c>
      <c r="AB22" s="34" t="s">
        <v>134</v>
      </c>
      <c r="AC22" s="33">
        <v>42907</v>
      </c>
      <c r="AD22" s="34" t="s">
        <v>135</v>
      </c>
      <c r="AE22" s="33">
        <v>42999</v>
      </c>
      <c r="AF22" s="75">
        <v>42887</v>
      </c>
      <c r="AG22" s="156">
        <v>1.00279300424046</v>
      </c>
      <c r="AH22" s="157">
        <v>-0.198445523162047</v>
      </c>
      <c r="AI22" s="35"/>
      <c r="AJ22" s="35"/>
      <c r="AK22" s="35">
        <v>100.2925</v>
      </c>
      <c r="AL22" s="36">
        <v>-2.5000000000000001E-4</v>
      </c>
    </row>
    <row r="23" spans="2:38" ht="11.25" customHeight="1" thickBot="1" x14ac:dyDescent="0.25">
      <c r="B23" s="83" t="s">
        <v>115</v>
      </c>
      <c r="C23" s="84">
        <v>2</v>
      </c>
      <c r="E23" s="18" t="s">
        <v>141</v>
      </c>
      <c r="F23" s="18" t="s">
        <v>1</v>
      </c>
      <c r="G23" s="19" t="s">
        <v>2</v>
      </c>
      <c r="H23" s="20" t="s">
        <v>142</v>
      </c>
      <c r="K23" s="20" t="s">
        <v>4</v>
      </c>
      <c r="M23" s="44" t="str">
        <v>-</v>
      </c>
      <c r="N23" s="45" t="str">
        <v>-</v>
      </c>
      <c r="P23" s="223" t="s">
        <v>131</v>
      </c>
      <c r="Q23" s="224">
        <f>COUNT(futuresQuotes)</f>
        <v>6</v>
      </c>
      <c r="S23" s="82" t="s">
        <v>143</v>
      </c>
      <c r="T23" s="86"/>
      <c r="U23" s="32">
        <f>MATCH(firstFuturesCode,IMMFutures,0)</f>
        <v>3</v>
      </c>
      <c r="V23" s="32">
        <f>MATCH(lastFuturesCode,IMMFutures,0)</f>
        <v>8</v>
      </c>
      <c r="X23" s="158" t="e">
        <f>IF(AND(LEN(AE23)&gt;0,AG23&gt;0),_xll.xlShmInterpDisc(curveName,AE23)+0*TYPE($N$3),"")</f>
        <v>#VALUE!</v>
      </c>
      <c r="Y23" s="159" t="e">
        <f>IF(AND(LEN(AE23)&gt;0,AG23&gt;0),100*_xll.xlShmInterpRate(curveName,2,5,AE23)+0*TYPE($N$3),"")</f>
        <v>#VALUE!</v>
      </c>
      <c r="Z23" s="153" t="e">
        <f t="shared" si="4"/>
        <v>#VALUE!</v>
      </c>
      <c r="AA23" s="155" t="e">
        <f t="shared" si="5"/>
        <v>#VALUE!</v>
      </c>
      <c r="AB23" s="34" t="s">
        <v>134</v>
      </c>
      <c r="AC23" s="33">
        <v>42998</v>
      </c>
      <c r="AD23" s="34" t="s">
        <v>135</v>
      </c>
      <c r="AE23" s="33">
        <v>43089</v>
      </c>
      <c r="AF23" s="75">
        <v>42979</v>
      </c>
      <c r="AG23" s="156">
        <v>1.0035008758742501</v>
      </c>
      <c r="AH23" s="157">
        <v>-0.21154032450072399</v>
      </c>
      <c r="AI23" s="35"/>
      <c r="AJ23" s="35"/>
      <c r="AK23" s="35">
        <v>100.2825</v>
      </c>
      <c r="AL23" s="36">
        <v>0</v>
      </c>
    </row>
    <row r="24" spans="2:38" ht="11.25" customHeight="1" x14ac:dyDescent="0.2">
      <c r="B24" s="85"/>
      <c r="E24" s="87" t="str">
        <f t="array" ref="E24:E35">IF(ISNA(U24:U35),"",U24:U35)</f>
        <v>Z6</v>
      </c>
      <c r="F24" s="88" t="e">
        <f>IF(LEN(V24)&gt;0,AVERAGE(INDEX(#REF!,V24),INDEX(#REF!,V24)),"-")</f>
        <v>#REF!</v>
      </c>
      <c r="G24" s="26">
        <v>100.2925</v>
      </c>
      <c r="H24" s="80">
        <v>-2.5000000000000001E-4</v>
      </c>
      <c r="J24" s="89">
        <f>J21</f>
        <v>42725</v>
      </c>
      <c r="K24" s="29">
        <f t="shared" ref="K24:K35" si="6">IF(LEN(E24)&gt;0,IF(ISNUMBER(G24),G24,F24)+H24,"-")</f>
        <v>100.29225000000001</v>
      </c>
      <c r="M24" s="44" t="str">
        <v>-</v>
      </c>
      <c r="N24" s="45" t="str">
        <v>-</v>
      </c>
      <c r="P24" s="225" t="s">
        <v>133</v>
      </c>
      <c r="Q24" s="226">
        <f>COUNT(swapQuotes)</f>
        <v>42</v>
      </c>
      <c r="S24" s="90">
        <f>_xll.xlDateNextFutLIFFE(C3)</f>
        <v>42536</v>
      </c>
      <c r="T24" s="32" t="str">
        <f>_xll.xlFutCode(S24)</f>
        <v>M6</v>
      </c>
      <c r="U24" s="91" t="str">
        <f t="array" ref="U24:U35">INDEX(IMMFutures,firstFutIdx):INDEX(IMMFutures,lastFutIdx)</f>
        <v>Z6</v>
      </c>
      <c r="V24" s="92">
        <f t="shared" ref="V24:V35" si="7">IF(NOT(ISNA(U24)),MATCH(U24,IMMFutures,0),"")</f>
        <v>3</v>
      </c>
      <c r="X24" s="158" t="e">
        <f>IF(AND(LEN(AE24)&gt;0,AG24&gt;0),_xll.xlShmInterpDisc(curveName,AE24)+0*TYPE($N$3),"")</f>
        <v>#VALUE!</v>
      </c>
      <c r="Y24" s="159" t="e">
        <f>IF(AND(LEN(AE24)&gt;0,AG24&gt;0),100*_xll.xlShmInterpRate(curveName,2,5,AE24)+0*TYPE($N$3),"")</f>
        <v>#VALUE!</v>
      </c>
      <c r="Z24" s="153" t="e">
        <f t="shared" si="4"/>
        <v>#VALUE!</v>
      </c>
      <c r="AA24" s="155" t="e">
        <f t="shared" si="5"/>
        <v>#VALUE!</v>
      </c>
      <c r="AB24" s="34" t="s">
        <v>134</v>
      </c>
      <c r="AC24" s="33">
        <v>43089</v>
      </c>
      <c r="AD24" s="34" t="s">
        <v>135</v>
      </c>
      <c r="AE24" s="33">
        <v>43179</v>
      </c>
      <c r="AF24" s="75">
        <v>43070</v>
      </c>
      <c r="AG24" s="156">
        <v>1.0041604837918401</v>
      </c>
      <c r="AH24" s="157">
        <v>-0.218676235517694</v>
      </c>
      <c r="AI24" s="35"/>
      <c r="AJ24" s="35"/>
      <c r="AK24" s="35">
        <v>100.2625</v>
      </c>
      <c r="AL24" s="36">
        <v>2.5000000000000001E-4</v>
      </c>
    </row>
    <row r="25" spans="2:38" ht="11.25" customHeight="1" x14ac:dyDescent="0.2">
      <c r="B25" s="85"/>
      <c r="E25" s="87" t="str">
        <v>H7</v>
      </c>
      <c r="F25" s="93" t="e">
        <f>IF(LEN(V25)&gt;0,AVERAGE(INDEX(#REF!,V25),INDEX(#REF!,V25)),"-")</f>
        <v>#REF!</v>
      </c>
      <c r="G25" s="41">
        <v>100.2925</v>
      </c>
      <c r="H25" s="94">
        <v>-2.5000000000000001E-4</v>
      </c>
      <c r="J25" s="81">
        <f>_xll.xlDateNextFutLIFFE(J24)</f>
        <v>42809</v>
      </c>
      <c r="K25" s="43">
        <f t="shared" si="6"/>
        <v>100.29225000000001</v>
      </c>
      <c r="M25" s="44" t="str">
        <v>-</v>
      </c>
      <c r="N25" s="45" t="str">
        <v>-</v>
      </c>
      <c r="S25" s="95">
        <f>_xll.xlDateNextFutLIFFE(S24)</f>
        <v>42634</v>
      </c>
      <c r="T25" s="46" t="str">
        <f>_xll.xlFutCode(S25)</f>
        <v>U6</v>
      </c>
      <c r="U25" s="96" t="str">
        <v>H7</v>
      </c>
      <c r="V25" s="97">
        <f t="shared" si="7"/>
        <v>4</v>
      </c>
      <c r="X25" s="158" t="str">
        <f>IF(AND(LEN(AE25)&gt;0,AG25&gt;0),_xll.xlShmInterpDisc(curveName,AE25)+0*TYPE($N$3),"")</f>
        <v/>
      </c>
      <c r="Y25" s="159" t="str">
        <f>IF(AND(LEN(AE25)&gt;0,AG25&gt;0),100*_xll.xlShmInterpRate(curveName,2,5,AE25)+0*TYPE($N$3),"")</f>
        <v/>
      </c>
      <c r="Z25" s="153" t="str">
        <f t="shared" si="4"/>
        <v/>
      </c>
      <c r="AA25" s="155" t="str">
        <f t="shared" si="5"/>
        <v/>
      </c>
      <c r="AB25" s="34" t="s">
        <v>75</v>
      </c>
      <c r="AC25" s="33">
        <v>42488</v>
      </c>
      <c r="AD25" s="34" t="s">
        <v>359</v>
      </c>
      <c r="AE25" s="33">
        <v>43220</v>
      </c>
      <c r="AF25" s="75" t="s">
        <v>33</v>
      </c>
      <c r="AG25" s="156">
        <v>0</v>
      </c>
      <c r="AH25" s="157">
        <v>0</v>
      </c>
      <c r="AI25" s="35"/>
      <c r="AJ25" s="35"/>
      <c r="AK25" s="35">
        <v>-0.147655498</v>
      </c>
      <c r="AL25" s="36">
        <v>0</v>
      </c>
    </row>
    <row r="26" spans="2:38" ht="11.25" customHeight="1" x14ac:dyDescent="0.2">
      <c r="B26" s="85"/>
      <c r="E26" s="87" t="str">
        <v>M7</v>
      </c>
      <c r="F26" s="93" t="e">
        <f>IF(LEN(V26)&gt;0,AVERAGE(INDEX(#REF!,V26),INDEX(#REF!,V26)),"-")</f>
        <v>#REF!</v>
      </c>
      <c r="G26" s="41">
        <v>100.2925</v>
      </c>
      <c r="H26" s="94">
        <v>-2.5000000000000001E-4</v>
      </c>
      <c r="J26" s="81">
        <f>_xll.xlDateNextFutLIFFE(J25)</f>
        <v>42907</v>
      </c>
      <c r="K26" s="43">
        <f t="shared" si="6"/>
        <v>100.29225000000001</v>
      </c>
      <c r="M26" s="44" t="str">
        <v>-</v>
      </c>
      <c r="N26" s="45" t="str">
        <v>-</v>
      </c>
      <c r="S26" s="95">
        <f>_xll.xlDateNextFutLIFFE(S25)</f>
        <v>42725</v>
      </c>
      <c r="T26" s="46" t="str">
        <f>_xll.xlFutCode(S26)</f>
        <v>Z6</v>
      </c>
      <c r="U26" s="96" t="str">
        <v>M7</v>
      </c>
      <c r="V26" s="97">
        <f t="shared" si="7"/>
        <v>5</v>
      </c>
      <c r="X26" s="158" t="e">
        <f>IF(AND(LEN(AE26)&gt;0,AG26&gt;0),_xll.xlShmInterpDisc(curveName,AE26)+0*TYPE($N$3),"")</f>
        <v>#VALUE!</v>
      </c>
      <c r="Y26" s="159" t="e">
        <f>IF(AND(LEN(AE26)&gt;0,AG26&gt;0),100*_xll.xlShmInterpRate(curveName,2,5,AE26)+0*TYPE($N$3),"")</f>
        <v>#VALUE!</v>
      </c>
      <c r="Z26" s="153" t="e">
        <f t="shared" si="4"/>
        <v>#VALUE!</v>
      </c>
      <c r="AA26" s="155" t="e">
        <f t="shared" si="5"/>
        <v>#VALUE!</v>
      </c>
      <c r="AB26" s="34" t="s">
        <v>134</v>
      </c>
      <c r="AC26" s="33">
        <v>43180</v>
      </c>
      <c r="AD26" s="34" t="s">
        <v>135</v>
      </c>
      <c r="AE26" s="33">
        <v>43272</v>
      </c>
      <c r="AF26" s="75">
        <v>43160</v>
      </c>
      <c r="AG26" s="156">
        <v>1.00478596098893</v>
      </c>
      <c r="AH26" s="157">
        <v>-0.22171867828104</v>
      </c>
      <c r="AI26" s="35"/>
      <c r="AJ26" s="35"/>
      <c r="AK26" s="35">
        <v>100.24</v>
      </c>
      <c r="AL26" s="36">
        <v>1E-3</v>
      </c>
    </row>
    <row r="27" spans="2:38" ht="11.25" customHeight="1" x14ac:dyDescent="0.2">
      <c r="B27" s="85"/>
      <c r="E27" s="87" t="str">
        <v>U7</v>
      </c>
      <c r="F27" s="93" t="e">
        <f>IF(LEN(V27)&gt;0,AVERAGE(INDEX(#REF!,V27),INDEX(#REF!,V27)),"-")</f>
        <v>#REF!</v>
      </c>
      <c r="G27" s="41">
        <v>100.2825</v>
      </c>
      <c r="H27" s="94">
        <v>0</v>
      </c>
      <c r="J27" s="81">
        <f>_xll.xlDateNextFutLIFFE(J26)</f>
        <v>42998</v>
      </c>
      <c r="K27" s="43">
        <f t="shared" si="6"/>
        <v>100.2825</v>
      </c>
      <c r="M27" s="44" t="str">
        <v>-</v>
      </c>
      <c r="N27" s="45" t="str">
        <v>-</v>
      </c>
      <c r="S27" s="95">
        <f>_xll.xlDateNextFutLIFFE(S26)</f>
        <v>42809</v>
      </c>
      <c r="T27" s="46" t="str">
        <f>_xll.xlFutCode(S27)</f>
        <v>H7</v>
      </c>
      <c r="U27" s="96" t="str">
        <v>U7</v>
      </c>
      <c r="V27" s="97">
        <f t="shared" si="7"/>
        <v>6</v>
      </c>
      <c r="X27" s="158" t="e">
        <f>IF(AND(LEN(AE27)&gt;0,AG27&gt;0),_xll.xlShmInterpDisc(curveName,AE27)+0*TYPE($N$3),"")</f>
        <v>#VALUE!</v>
      </c>
      <c r="Y27" s="159" t="e">
        <f>IF(AND(LEN(AE27)&gt;0,AG27&gt;0),100*_xll.xlShmInterpRate(curveName,2,5,AE27)+0*TYPE($N$3),"")</f>
        <v>#VALUE!</v>
      </c>
      <c r="Z27" s="153" t="e">
        <f t="shared" si="4"/>
        <v>#VALUE!</v>
      </c>
      <c r="AA27" s="155" t="e">
        <f t="shared" si="5"/>
        <v>#VALUE!</v>
      </c>
      <c r="AB27" s="34" t="s">
        <v>75</v>
      </c>
      <c r="AC27" s="33">
        <v>42488</v>
      </c>
      <c r="AD27" s="34" t="s">
        <v>359</v>
      </c>
      <c r="AE27" s="33">
        <v>43584</v>
      </c>
      <c r="AF27" s="34" t="s">
        <v>55</v>
      </c>
      <c r="AG27" s="156">
        <v>1.0031152966880901</v>
      </c>
      <c r="AH27" s="157">
        <v>-0.10339852323922399</v>
      </c>
      <c r="AI27" s="35"/>
      <c r="AJ27" s="35"/>
      <c r="AK27" s="35">
        <v>-0.105</v>
      </c>
      <c r="AL27" s="36">
        <v>0</v>
      </c>
    </row>
    <row r="28" spans="2:38" ht="11.25" customHeight="1" x14ac:dyDescent="0.2">
      <c r="B28" s="85"/>
      <c r="E28" s="87" t="str">
        <v>Z7</v>
      </c>
      <c r="F28" s="93" t="e">
        <f>IF(LEN(V28)&gt;0,AVERAGE(INDEX(#REF!,V28),INDEX(#REF!,V28)),"-")</f>
        <v>#REF!</v>
      </c>
      <c r="G28" s="41">
        <v>100.2625</v>
      </c>
      <c r="H28" s="94">
        <v>2.5000000000000001E-4</v>
      </c>
      <c r="J28" s="81">
        <f>_xll.xlDateNextFutLIFFE(J27)</f>
        <v>43089</v>
      </c>
      <c r="K28" s="43">
        <f t="shared" si="6"/>
        <v>100.26275</v>
      </c>
      <c r="M28" s="44" t="str">
        <v>-</v>
      </c>
      <c r="N28" s="45" t="str">
        <v>-</v>
      </c>
      <c r="Q28" s="77"/>
      <c r="S28" s="95">
        <f>_xll.xlDateNextFutLIFFE(S27)</f>
        <v>42907</v>
      </c>
      <c r="T28" s="46" t="str">
        <f>_xll.xlFutCode(S28)</f>
        <v>M7</v>
      </c>
      <c r="U28" s="96" t="str">
        <v>Z7</v>
      </c>
      <c r="V28" s="97">
        <f t="shared" si="7"/>
        <v>7</v>
      </c>
      <c r="X28" s="158" t="e">
        <f>IF(AND(LEN(AE28)&gt;0,AG28&gt;0),_xll.xlShmInterpDisc(curveName,AE28)+0*TYPE($N$3),"")</f>
        <v>#VALUE!</v>
      </c>
      <c r="Y28" s="159" t="e">
        <f>IF(AND(LEN(AE28)&gt;0,AG28&gt;0),100*_xll.xlShmInterpRate(curveName,2,5,AE28)+0*TYPE($N$3),"")</f>
        <v>#VALUE!</v>
      </c>
      <c r="Z28" s="153" t="e">
        <f t="shared" si="4"/>
        <v>#VALUE!</v>
      </c>
      <c r="AA28" s="155" t="e">
        <f t="shared" si="5"/>
        <v>#VALUE!</v>
      </c>
      <c r="AB28" s="34" t="s">
        <v>75</v>
      </c>
      <c r="AC28" s="33">
        <v>42488</v>
      </c>
      <c r="AD28" s="34" t="s">
        <v>359</v>
      </c>
      <c r="AE28" s="33">
        <v>43949</v>
      </c>
      <c r="AF28" s="34" t="s">
        <v>57</v>
      </c>
      <c r="AG28" s="156">
        <v>1.0008349594939401</v>
      </c>
      <c r="AH28" s="157">
        <v>-2.0822491787253199E-2</v>
      </c>
      <c r="AI28" s="35"/>
      <c r="AJ28" s="35"/>
      <c r="AK28" s="35">
        <v>-2.1999999999999999E-2</v>
      </c>
      <c r="AL28" s="36">
        <v>0</v>
      </c>
    </row>
    <row r="29" spans="2:38" ht="11.25" customHeight="1" x14ac:dyDescent="0.2">
      <c r="B29" s="85"/>
      <c r="E29" s="87" t="str">
        <v>H8</v>
      </c>
      <c r="F29" s="93" t="e">
        <f>IF(LEN(V29)&gt;0,AVERAGE(INDEX(#REF!,V29),INDEX(#REF!,V29)),"-")</f>
        <v>#REF!</v>
      </c>
      <c r="G29" s="98">
        <v>100.24</v>
      </c>
      <c r="H29" s="94">
        <v>1E-3</v>
      </c>
      <c r="J29" s="81">
        <f>_xll.xlDateNextFutLIFFE(J28)</f>
        <v>43180</v>
      </c>
      <c r="K29" s="43">
        <f t="shared" si="6"/>
        <v>100.241</v>
      </c>
      <c r="M29" s="44" t="str">
        <v>-</v>
      </c>
      <c r="N29" s="45" t="str">
        <v>-</v>
      </c>
      <c r="Q29" s="77"/>
      <c r="S29" s="95">
        <f>_xll.xlDateNextFutLIFFE(S28)</f>
        <v>42998</v>
      </c>
      <c r="T29" s="46" t="str">
        <f>_xll.xlFutCode(S29)</f>
        <v>U7</v>
      </c>
      <c r="U29" s="96" t="str">
        <v>H8</v>
      </c>
      <c r="V29" s="97">
        <f t="shared" si="7"/>
        <v>8</v>
      </c>
      <c r="X29" s="158" t="e">
        <f>IF(AND(LEN(AE29)&gt;0,AG29&gt;0),_xll.xlShmInterpDisc(curveName,AE29)+0*TYPE($N$3),"")</f>
        <v>#VALUE!</v>
      </c>
      <c r="Y29" s="159" t="e">
        <f>IF(AND(LEN(AE29)&gt;0,AG29&gt;0),100*_xll.xlShmInterpRate(curveName,2,5,AE29)+0*TYPE($N$3),"")</f>
        <v>#VALUE!</v>
      </c>
      <c r="Z29" s="153" t="e">
        <f t="shared" si="4"/>
        <v>#VALUE!</v>
      </c>
      <c r="AA29" s="155" t="e">
        <f t="shared" si="5"/>
        <v>#VALUE!</v>
      </c>
      <c r="AB29" s="34" t="s">
        <v>75</v>
      </c>
      <c r="AC29" s="33">
        <v>42488</v>
      </c>
      <c r="AD29" s="34" t="s">
        <v>359</v>
      </c>
      <c r="AE29" s="33">
        <v>44314</v>
      </c>
      <c r="AF29" s="34" t="s">
        <v>34</v>
      </c>
      <c r="AG29" s="156">
        <v>0.99574793786753202</v>
      </c>
      <c r="AH29" s="157">
        <v>8.5082695164636998E-2</v>
      </c>
      <c r="AI29" s="35"/>
      <c r="AJ29" s="35"/>
      <c r="AK29" s="35">
        <v>8.4000000000000005E-2</v>
      </c>
      <c r="AL29" s="36">
        <v>0</v>
      </c>
    </row>
    <row r="30" spans="2:38" ht="11.25" customHeight="1" x14ac:dyDescent="0.2">
      <c r="B30" s="85"/>
      <c r="E30" s="87" t="str">
        <v/>
      </c>
      <c r="F30" s="93" t="str">
        <f>IF(LEN(V30)&gt;0,AVERAGE(INDEX(#REF!,V30),INDEX(#REF!,V30)),"-")</f>
        <v>-</v>
      </c>
      <c r="G30" s="41"/>
      <c r="H30" s="94"/>
      <c r="J30" s="81">
        <f>_xll.xlDateNextFutLIFFE(J29)</f>
        <v>43271</v>
      </c>
      <c r="K30" s="43" t="str">
        <f t="shared" si="6"/>
        <v>-</v>
      </c>
      <c r="M30" s="44" t="str">
        <v>-</v>
      </c>
      <c r="N30" s="45" t="str">
        <v>-</v>
      </c>
      <c r="Q30" s="77"/>
      <c r="S30" s="95">
        <f>_xll.xlDateNextFutLIFFE(S29)</f>
        <v>43089</v>
      </c>
      <c r="T30" s="46" t="str">
        <f>_xll.xlFutCode(S30)</f>
        <v>Z7</v>
      </c>
      <c r="U30" s="96" t="e">
        <v>#N/A</v>
      </c>
      <c r="V30" s="97" t="str">
        <f t="shared" si="7"/>
        <v/>
      </c>
      <c r="X30" s="158" t="e">
        <f>IF(AND(LEN(AE30)&gt;0,AG30&gt;0),_xll.xlShmInterpDisc(curveName,AE30)+0*TYPE($N$3),"")</f>
        <v>#VALUE!</v>
      </c>
      <c r="Y30" s="159" t="e">
        <f>IF(AND(LEN(AE30)&gt;0,AG30&gt;0),100*_xll.xlShmInterpRate(curveName,2,5,AE30)+0*TYPE($N$3),"")</f>
        <v>#VALUE!</v>
      </c>
      <c r="Z30" s="153" t="e">
        <f t="shared" si="4"/>
        <v>#VALUE!</v>
      </c>
      <c r="AA30" s="155" t="e">
        <f t="shared" si="5"/>
        <v>#VALUE!</v>
      </c>
      <c r="AB30" s="34" t="s">
        <v>75</v>
      </c>
      <c r="AC30" s="33">
        <v>42488</v>
      </c>
      <c r="AD30" s="34" t="s">
        <v>359</v>
      </c>
      <c r="AE30" s="33">
        <v>44679</v>
      </c>
      <c r="AF30" s="34" t="s">
        <v>58</v>
      </c>
      <c r="AG30" s="156">
        <v>0.98790552999554104</v>
      </c>
      <c r="AH30" s="157">
        <v>0.20252595417481301</v>
      </c>
      <c r="AI30" s="35"/>
      <c r="AJ30" s="35"/>
      <c r="AK30" s="35">
        <v>0.20100000000000001</v>
      </c>
      <c r="AL30" s="36">
        <v>0</v>
      </c>
    </row>
    <row r="31" spans="2:38" ht="11.25" customHeight="1" x14ac:dyDescent="0.2">
      <c r="B31" s="85"/>
      <c r="E31" s="87" t="str">
        <v/>
      </c>
      <c r="F31" s="93" t="str">
        <f>IF(LEN(V31)&gt;0,AVERAGE(INDEX(#REF!,V31),INDEX(#REF!,V31)),"-")</f>
        <v>-</v>
      </c>
      <c r="G31" s="41"/>
      <c r="H31" s="94"/>
      <c r="J31" s="81">
        <f>_xll.xlDateNextFutLIFFE(J30)</f>
        <v>43362</v>
      </c>
      <c r="K31" s="43" t="str">
        <f t="shared" si="6"/>
        <v>-</v>
      </c>
      <c r="M31" s="44" t="str">
        <v>-</v>
      </c>
      <c r="N31" s="45" t="str">
        <v>-</v>
      </c>
      <c r="Q31" s="77"/>
      <c r="S31" s="95">
        <f>_xll.xlDateNextFutLIFFE(S30)</f>
        <v>43180</v>
      </c>
      <c r="T31" s="46" t="str">
        <f>_xll.xlFutCode(S31)</f>
        <v>H8</v>
      </c>
      <c r="U31" s="96" t="e">
        <v>#N/A</v>
      </c>
      <c r="V31" s="97" t="str">
        <f t="shared" si="7"/>
        <v/>
      </c>
      <c r="X31" s="158" t="e">
        <f>IF(AND(LEN(AE31)&gt;0,AG31&gt;0),_xll.xlShmInterpDisc(curveName,AE31)+0*TYPE($N$3),"")</f>
        <v>#VALUE!</v>
      </c>
      <c r="Y31" s="159" t="e">
        <f>IF(AND(LEN(AE31)&gt;0,AG31&gt;0),100*_xll.xlShmInterpRate(curveName,2,5,AE31)+0*TYPE($N$3),"")</f>
        <v>#VALUE!</v>
      </c>
      <c r="Z31" s="153" t="e">
        <f t="shared" si="4"/>
        <v>#VALUE!</v>
      </c>
      <c r="AA31" s="155" t="e">
        <f t="shared" si="5"/>
        <v>#VALUE!</v>
      </c>
      <c r="AB31" s="34" t="s">
        <v>75</v>
      </c>
      <c r="AC31" s="33">
        <v>42488</v>
      </c>
      <c r="AD31" s="34" t="s">
        <v>359</v>
      </c>
      <c r="AE31" s="33">
        <v>45044</v>
      </c>
      <c r="AF31" s="34" t="s">
        <v>35</v>
      </c>
      <c r="AG31" s="156">
        <v>0.97708874695848502</v>
      </c>
      <c r="AH31" s="157">
        <v>0.33072303084246402</v>
      </c>
      <c r="AI31" s="35"/>
      <c r="AJ31" s="35"/>
      <c r="AK31" s="35">
        <v>0.32800000000000001</v>
      </c>
      <c r="AL31" s="36">
        <v>0</v>
      </c>
    </row>
    <row r="32" spans="2:38" ht="11.25" customHeight="1" x14ac:dyDescent="0.2">
      <c r="E32" s="87" t="str">
        <v/>
      </c>
      <c r="F32" s="93" t="str">
        <f>IF(LEN(V32)&gt;0,AVERAGE(INDEX(#REF!,V32),INDEX(#REF!,V32)),"-")</f>
        <v>-</v>
      </c>
      <c r="G32" s="41"/>
      <c r="H32" s="94"/>
      <c r="J32" s="81">
        <f>_xll.xlDateNextFutLIFFE(J31)</f>
        <v>43453</v>
      </c>
      <c r="K32" s="43" t="str">
        <f t="shared" si="6"/>
        <v>-</v>
      </c>
      <c r="M32" s="44" t="str">
        <v>-</v>
      </c>
      <c r="N32" s="45" t="str">
        <v>-</v>
      </c>
      <c r="Q32" s="77"/>
      <c r="S32" s="95">
        <f>_xll.xlDateNextFutLIFFE(S31)</f>
        <v>43271</v>
      </c>
      <c r="T32" s="46" t="str">
        <f>_xll.xlFutCode(S32)</f>
        <v>M8</v>
      </c>
      <c r="U32" s="96" t="e">
        <v>#N/A</v>
      </c>
      <c r="V32" s="97" t="str">
        <f t="shared" si="7"/>
        <v/>
      </c>
      <c r="X32" s="158" t="e">
        <f>IF(AND(LEN(AE32)&gt;0,AG32&gt;0),_xll.xlShmInterpDisc(curveName,AE32)+0*TYPE($N$3),"")</f>
        <v>#VALUE!</v>
      </c>
      <c r="Y32" s="159" t="e">
        <f>IF(AND(LEN(AE32)&gt;0,AG32&gt;0),100*_xll.xlShmInterpRate(curveName,2,5,AE32)+0*TYPE($N$3),"")</f>
        <v>#VALUE!</v>
      </c>
      <c r="Z32" s="153" t="e">
        <f t="shared" si="4"/>
        <v>#VALUE!</v>
      </c>
      <c r="AA32" s="155" t="e">
        <f t="shared" si="5"/>
        <v>#VALUE!</v>
      </c>
      <c r="AB32" s="34" t="s">
        <v>75</v>
      </c>
      <c r="AC32" s="33">
        <v>42488</v>
      </c>
      <c r="AD32" s="34" t="s">
        <v>359</v>
      </c>
      <c r="AE32" s="33">
        <v>45411</v>
      </c>
      <c r="AF32" s="34" t="s">
        <v>37</v>
      </c>
      <c r="AG32" s="156">
        <v>0.96383826634618597</v>
      </c>
      <c r="AH32" s="157">
        <v>0.45961014566275599</v>
      </c>
      <c r="AI32" s="35"/>
      <c r="AJ32" s="35"/>
      <c r="AK32" s="35">
        <v>0.45500000000000002</v>
      </c>
      <c r="AL32" s="36">
        <v>0</v>
      </c>
    </row>
    <row r="33" spans="2:39" ht="11.25" customHeight="1" x14ac:dyDescent="0.2">
      <c r="E33" s="87" t="str">
        <v/>
      </c>
      <c r="F33" s="93" t="str">
        <f>IF(LEN(V33)&gt;0,AVERAGE(INDEX(#REF!,V33),INDEX(#REF!,V33)),"-")</f>
        <v>-</v>
      </c>
      <c r="G33" s="41"/>
      <c r="H33" s="94"/>
      <c r="J33" s="81">
        <f>_xll.xlDateNextFutLIFFE(J32)</f>
        <v>43544</v>
      </c>
      <c r="K33" s="43" t="str">
        <f t="shared" si="6"/>
        <v>-</v>
      </c>
      <c r="M33" s="44" t="str">
        <v>-</v>
      </c>
      <c r="N33" s="45" t="str">
        <v>-</v>
      </c>
      <c r="Q33" s="77"/>
      <c r="S33" s="95">
        <f>_xll.xlDateNextFutLIFFE(S32)</f>
        <v>43362</v>
      </c>
      <c r="T33" s="46" t="str">
        <f>_xll.xlFutCode(S33)</f>
        <v>U8</v>
      </c>
      <c r="U33" s="96" t="e">
        <v>#N/A</v>
      </c>
      <c r="V33" s="97" t="str">
        <f t="shared" si="7"/>
        <v/>
      </c>
      <c r="X33" s="158" t="e">
        <f>IF(AND(LEN(AE33)&gt;0,AG33&gt;0),_xll.xlShmInterpDisc(curveName,AE33)+0*TYPE($N$3),"")</f>
        <v>#VALUE!</v>
      </c>
      <c r="Y33" s="159" t="e">
        <f>IF(AND(LEN(AE33)&gt;0,AG33&gt;0),100*_xll.xlShmInterpRate(curveName,2,5,AE33)+0*TYPE($N$3),"")</f>
        <v>#VALUE!</v>
      </c>
      <c r="Z33" s="153" t="e">
        <f t="shared" si="4"/>
        <v>#VALUE!</v>
      </c>
      <c r="AA33" s="155" t="e">
        <f t="shared" si="5"/>
        <v>#VALUE!</v>
      </c>
      <c r="AB33" s="34" t="s">
        <v>75</v>
      </c>
      <c r="AC33" s="33">
        <v>42488</v>
      </c>
      <c r="AD33" s="34" t="s">
        <v>359</v>
      </c>
      <c r="AE33" s="33">
        <v>45775</v>
      </c>
      <c r="AF33" s="34" t="s">
        <v>39</v>
      </c>
      <c r="AG33" s="156">
        <v>0.94887270206195595</v>
      </c>
      <c r="AH33" s="157">
        <v>0.58240891959030205</v>
      </c>
      <c r="AI33" s="35"/>
      <c r="AJ33" s="35"/>
      <c r="AK33" s="35">
        <v>0.57499999999999996</v>
      </c>
      <c r="AL33" s="36">
        <v>0</v>
      </c>
    </row>
    <row r="34" spans="2:39" ht="11.25" customHeight="1" x14ac:dyDescent="0.2">
      <c r="E34" s="87" t="str">
        <v/>
      </c>
      <c r="F34" s="93" t="str">
        <f>IF(LEN(V34)&gt;0,AVERAGE(INDEX(#REF!,V34),INDEX(#REF!,V34)),"-")</f>
        <v>-</v>
      </c>
      <c r="G34" s="41"/>
      <c r="H34" s="94"/>
      <c r="J34" s="81">
        <f>_xll.xlDateNextFutLIFFE(J33)</f>
        <v>43635</v>
      </c>
      <c r="K34" s="43" t="str">
        <f t="shared" si="6"/>
        <v>-</v>
      </c>
      <c r="M34" s="44" t="str">
        <v>-</v>
      </c>
      <c r="N34" s="45" t="str">
        <v>-</v>
      </c>
      <c r="Q34" s="77"/>
      <c r="R34" s="77"/>
      <c r="S34" s="95">
        <f>_xll.xlDateNextFutLIFFE(S33)</f>
        <v>43453</v>
      </c>
      <c r="T34" s="46" t="str">
        <f>_xll.xlFutCode(S34)</f>
        <v>Z8</v>
      </c>
      <c r="U34" s="96" t="e">
        <v>#N/A</v>
      </c>
      <c r="V34" s="97" t="str">
        <f t="shared" si="7"/>
        <v/>
      </c>
      <c r="X34" s="158" t="e">
        <f>IF(AND(LEN(AE34)&gt;0,AG34&gt;0),_xll.xlShmInterpDisc(curveName,AE34)+0*TYPE($N$3),"")</f>
        <v>#VALUE!</v>
      </c>
      <c r="Y34" s="159" t="e">
        <f>IF(AND(LEN(AE34)&gt;0,AG34&gt;0),100*_xll.xlShmInterpRate(curveName,2,5,AE34)+0*TYPE($N$3),"")</f>
        <v>#VALUE!</v>
      </c>
      <c r="Z34" s="153" t="e">
        <f t="shared" si="4"/>
        <v>#VALUE!</v>
      </c>
      <c r="AA34" s="155" t="e">
        <f t="shared" si="5"/>
        <v>#VALUE!</v>
      </c>
      <c r="AB34" s="34" t="s">
        <v>75</v>
      </c>
      <c r="AC34" s="33">
        <v>42488</v>
      </c>
      <c r="AD34" s="34" t="s">
        <v>359</v>
      </c>
      <c r="AE34" s="33">
        <v>46140</v>
      </c>
      <c r="AF34" s="34" t="s">
        <v>41</v>
      </c>
      <c r="AG34" s="156">
        <v>0.93290678117877002</v>
      </c>
      <c r="AH34" s="157">
        <v>0.69373969849772199</v>
      </c>
      <c r="AI34" s="35"/>
      <c r="AJ34" s="35"/>
      <c r="AK34" s="35">
        <v>0.68300000000000005</v>
      </c>
      <c r="AL34" s="36">
        <v>0</v>
      </c>
    </row>
    <row r="35" spans="2:39" ht="11.25" customHeight="1" thickBot="1" x14ac:dyDescent="0.25">
      <c r="E35" s="87" t="str">
        <v/>
      </c>
      <c r="F35" s="93" t="str">
        <f>IF(LEN(V35)&gt;0,AVERAGE(INDEX(#REF!,V35),INDEX(#REF!,V35)),"-")</f>
        <v>-</v>
      </c>
      <c r="G35" s="41"/>
      <c r="H35" s="94"/>
      <c r="J35" s="99">
        <f>_xll.xlDateNextFutLIFFE(J34)</f>
        <v>43726</v>
      </c>
      <c r="K35" s="100" t="str">
        <f t="shared" si="6"/>
        <v>-</v>
      </c>
      <c r="M35" s="44" t="str">
        <v>-</v>
      </c>
      <c r="N35" s="45" t="str">
        <v>-</v>
      </c>
      <c r="Q35" s="77"/>
      <c r="R35" s="77"/>
      <c r="S35" s="101">
        <f>_xll.xlDateNextFutLIFFE(S34)</f>
        <v>43544</v>
      </c>
      <c r="T35" s="102" t="str">
        <f>_xll.xlFutCode(S35)</f>
        <v>H9</v>
      </c>
      <c r="U35" s="103" t="e">
        <v>#N/A</v>
      </c>
      <c r="V35" s="104" t="str">
        <f t="shared" si="7"/>
        <v/>
      </c>
      <c r="X35" s="158" t="e">
        <f>IF(AND(LEN(AE35)&gt;0,AG35&gt;0),_xll.xlShmInterpDisc(curveName,AE35)+0*TYPE($N$3),"")</f>
        <v>#VALUE!</v>
      </c>
      <c r="Y35" s="159" t="e">
        <f>IF(AND(LEN(AE35)&gt;0,AG35&gt;0),100*_xll.xlShmInterpRate(curveName,2,5,AE35)+0*TYPE($N$3),"")</f>
        <v>#VALUE!</v>
      </c>
      <c r="Z35" s="153" t="e">
        <f t="shared" si="4"/>
        <v>#VALUE!</v>
      </c>
      <c r="AA35" s="155" t="e">
        <f t="shared" si="5"/>
        <v>#VALUE!</v>
      </c>
      <c r="AB35" s="34" t="s">
        <v>75</v>
      </c>
      <c r="AC35" s="33">
        <v>42488</v>
      </c>
      <c r="AD35" s="34" t="s">
        <v>359</v>
      </c>
      <c r="AE35" s="33">
        <v>46505</v>
      </c>
      <c r="AF35" s="34" t="s">
        <v>59</v>
      </c>
      <c r="AG35" s="156">
        <v>0.91630446750424399</v>
      </c>
      <c r="AH35" s="157">
        <v>0.79381443698788601</v>
      </c>
      <c r="AI35" s="35"/>
      <c r="AJ35" s="35"/>
      <c r="AK35" s="35">
        <v>0.77937793300000002</v>
      </c>
      <c r="AL35" s="36">
        <v>0</v>
      </c>
    </row>
    <row r="36" spans="2:39" ht="11.25" customHeight="1" thickBot="1" x14ac:dyDescent="0.25">
      <c r="M36" s="44" t="str">
        <v>-</v>
      </c>
      <c r="N36" s="45" t="str">
        <v>-</v>
      </c>
      <c r="Q36" s="77"/>
      <c r="R36" s="77"/>
      <c r="S36" s="105"/>
      <c r="X36" s="158" t="e">
        <f>IF(AND(LEN(AE36)&gt;0,AG36&gt;0),_xll.xlShmInterpDisc(curveName,AE36)+0*TYPE($N$3),"")</f>
        <v>#VALUE!</v>
      </c>
      <c r="Y36" s="159" t="e">
        <f>IF(AND(LEN(AE36)&gt;0,AG36&gt;0),100*_xll.xlShmInterpRate(curveName,2,5,AE36)+0*TYPE($N$3),"")</f>
        <v>#VALUE!</v>
      </c>
      <c r="Z36" s="153" t="e">
        <f t="shared" si="4"/>
        <v>#VALUE!</v>
      </c>
      <c r="AA36" s="155" t="e">
        <f t="shared" si="5"/>
        <v>#VALUE!</v>
      </c>
      <c r="AB36" s="34" t="s">
        <v>75</v>
      </c>
      <c r="AC36" s="33">
        <v>42488</v>
      </c>
      <c r="AD36" s="34" t="s">
        <v>359</v>
      </c>
      <c r="AE36" s="33">
        <v>46871</v>
      </c>
      <c r="AF36" s="34" t="s">
        <v>60</v>
      </c>
      <c r="AG36" s="156">
        <v>0.89933565473252797</v>
      </c>
      <c r="AH36" s="157">
        <v>0.88314975186118405</v>
      </c>
      <c r="AI36" s="35"/>
      <c r="AJ36" s="35"/>
      <c r="AK36" s="35">
        <v>0.86499999999999999</v>
      </c>
      <c r="AL36" s="36">
        <v>0</v>
      </c>
    </row>
    <row r="37" spans="2:39" ht="11.25" customHeight="1" thickBot="1" x14ac:dyDescent="0.25">
      <c r="E37" s="18" t="s">
        <v>144</v>
      </c>
      <c r="F37" s="18" t="s">
        <v>1</v>
      </c>
      <c r="G37" s="19" t="s">
        <v>2</v>
      </c>
      <c r="H37" s="20" t="s">
        <v>3</v>
      </c>
      <c r="K37" s="20" t="s">
        <v>4</v>
      </c>
      <c r="M37" s="44" t="str">
        <v>-</v>
      </c>
      <c r="N37" s="45" t="str">
        <v>-</v>
      </c>
      <c r="Q37" s="77"/>
      <c r="R37" s="77"/>
      <c r="X37" s="158" t="e">
        <f>IF(AND(LEN(AE37)&gt;0,AG37&gt;0),_xll.xlShmInterpDisc(curveName,AE37)+0*TYPE($N$3),"")</f>
        <v>#VALUE!</v>
      </c>
      <c r="Y37" s="159" t="e">
        <f>IF(AND(LEN(AE37)&gt;0,AG37&gt;0),100*_xll.xlShmInterpRate(curveName,2,5,AE37)+0*TYPE($N$3),"")</f>
        <v>#VALUE!</v>
      </c>
      <c r="Z37" s="153" t="e">
        <f t="shared" si="4"/>
        <v>#VALUE!</v>
      </c>
      <c r="AA37" s="155" t="e">
        <f t="shared" si="5"/>
        <v>#VALUE!</v>
      </c>
      <c r="AB37" s="34" t="s">
        <v>75</v>
      </c>
      <c r="AC37" s="33">
        <v>42488</v>
      </c>
      <c r="AD37" s="34" t="s">
        <v>359</v>
      </c>
      <c r="AE37" s="33">
        <v>47238</v>
      </c>
      <c r="AF37" s="34" t="s">
        <v>61</v>
      </c>
      <c r="AG37" s="156">
        <v>0.88235381419452896</v>
      </c>
      <c r="AH37" s="157">
        <v>0.96136755134512997</v>
      </c>
      <c r="AI37" s="35"/>
      <c r="AJ37" s="35"/>
      <c r="AK37" s="35">
        <v>0.93934189300000004</v>
      </c>
      <c r="AL37" s="36">
        <v>0</v>
      </c>
    </row>
    <row r="38" spans="2:39" ht="11.25" customHeight="1" x14ac:dyDescent="0.2">
      <c r="E38" s="106" t="str">
        <f>indexID&amp;"D="</f>
        <v>EURIBOR6MD=</v>
      </c>
      <c r="F38" s="25" t="e">
        <f ca="1">_xll.RtGet("IDN_SELECTFEED",E38,"PRIM ACT 1")</f>
        <v>#NAME?</v>
      </c>
      <c r="G38" s="26">
        <v>-0.14299999999999999</v>
      </c>
      <c r="H38" s="80"/>
      <c r="K38" s="29">
        <f>IF(LEN(E38)&gt;0,IF(ISNUMBER(G38),G38,F38)+H38,"-")</f>
        <v>-0.14299999999999999</v>
      </c>
      <c r="M38" s="44" t="str">
        <v>-</v>
      </c>
      <c r="N38" s="45" t="str">
        <v>-</v>
      </c>
      <c r="Q38" s="77"/>
      <c r="R38" s="77"/>
      <c r="X38" s="158" t="e">
        <f>IF(AND(LEN(AE38)&gt;0,AG38&gt;0),_xll.xlShmInterpDisc(curveName,AE38)+0*TYPE($N$3),"")</f>
        <v>#VALUE!</v>
      </c>
      <c r="Y38" s="159" t="e">
        <f>IF(AND(LEN(AE38)&gt;0,AG38&gt;0),100*_xll.xlShmInterpRate(curveName,2,5,AE38)+0*TYPE($N$3),"")</f>
        <v>#VALUE!</v>
      </c>
      <c r="Z38" s="153" t="e">
        <f t="shared" si="4"/>
        <v>#VALUE!</v>
      </c>
      <c r="AA38" s="155" t="e">
        <f t="shared" si="5"/>
        <v>#VALUE!</v>
      </c>
      <c r="AB38" s="34" t="s">
        <v>75</v>
      </c>
      <c r="AC38" s="33">
        <v>42488</v>
      </c>
      <c r="AD38" s="34" t="s">
        <v>359</v>
      </c>
      <c r="AE38" s="33">
        <v>47602</v>
      </c>
      <c r="AF38" s="34" t="s">
        <v>62</v>
      </c>
      <c r="AG38" s="156">
        <v>0.86581956079550904</v>
      </c>
      <c r="AH38" s="157">
        <v>1.02792697992852</v>
      </c>
      <c r="AI38" s="35"/>
      <c r="AJ38" s="35"/>
      <c r="AK38" s="35">
        <v>1.0022876039999999</v>
      </c>
      <c r="AL38" s="36">
        <v>0</v>
      </c>
      <c r="AM38">
        <f>DATE(YEAR(AE38)+100,MONTH(AE38),DAY(AE38))</f>
        <v>84126</v>
      </c>
    </row>
    <row r="39" spans="2:39" ht="11.25" customHeight="1" thickBot="1" x14ac:dyDescent="0.25">
      <c r="M39" s="44" t="str">
        <v>-</v>
      </c>
      <c r="N39" s="45" t="str">
        <v>-</v>
      </c>
      <c r="Q39" s="77"/>
      <c r="R39" s="77"/>
      <c r="X39" s="158" t="e">
        <f>IF(AND(LEN(AE39)&gt;0,AG39&gt;0),_xll.xlShmInterpDisc(curveName,AE39)+0*TYPE($N$3),"")</f>
        <v>#VALUE!</v>
      </c>
      <c r="Y39" s="159" t="e">
        <f>IF(AND(LEN(AE39)&gt;0,AG39&gt;0),100*_xll.xlShmInterpRate(curveName,2,5,AE39)+0*TYPE($N$3),"")</f>
        <v>#VALUE!</v>
      </c>
      <c r="Z39" s="153" t="e">
        <f t="shared" si="4"/>
        <v>#VALUE!</v>
      </c>
      <c r="AA39" s="155" t="e">
        <f t="shared" si="5"/>
        <v>#VALUE!</v>
      </c>
      <c r="AB39" s="34" t="s">
        <v>75</v>
      </c>
      <c r="AC39" s="33">
        <v>42488</v>
      </c>
      <c r="AD39" s="34" t="s">
        <v>359</v>
      </c>
      <c r="AE39" s="33">
        <v>47966</v>
      </c>
      <c r="AF39" s="34" t="s">
        <v>43</v>
      </c>
      <c r="AG39" s="156">
        <v>0.84982447239692005</v>
      </c>
      <c r="AH39" s="157">
        <v>1.0838465450363799</v>
      </c>
      <c r="AI39" s="35"/>
      <c r="AJ39" s="35"/>
      <c r="AK39" s="35">
        <v>1.0549999999999999</v>
      </c>
      <c r="AL39" s="36">
        <v>0</v>
      </c>
      <c r="AM39">
        <f t="shared" ref="AM39:AM66" si="8">DATE(YEAR(AE39)+100,MONTH(AE39),DAY(AE39))</f>
        <v>84490</v>
      </c>
    </row>
    <row r="40" spans="2:39" ht="11.25" customHeight="1" thickBot="1" x14ac:dyDescent="0.25">
      <c r="E40" s="18" t="s">
        <v>145</v>
      </c>
      <c r="F40" s="18" t="s">
        <v>1</v>
      </c>
      <c r="G40" s="19" t="s">
        <v>2</v>
      </c>
      <c r="H40" s="20" t="s">
        <v>3</v>
      </c>
      <c r="K40" s="20" t="s">
        <v>4</v>
      </c>
      <c r="M40" s="44" t="str">
        <v>-</v>
      </c>
      <c r="N40" s="45" t="str">
        <v>-</v>
      </c>
      <c r="Q40" s="77"/>
      <c r="R40" s="77"/>
      <c r="X40" s="158" t="e">
        <f>IF(AND(LEN(AE40)&gt;0,AG40&gt;0),_xll.xlShmInterpDisc(curveName,AE40)+0*TYPE($N$3),"")</f>
        <v>#VALUE!</v>
      </c>
      <c r="Y40" s="159" t="e">
        <f>IF(AND(LEN(AE40)&gt;0,AG40&gt;0),100*_xll.xlShmInterpRate(curveName,2,5,AE40)+0*TYPE($N$3),"")</f>
        <v>#VALUE!</v>
      </c>
      <c r="Z40" s="153" t="e">
        <f t="shared" si="4"/>
        <v>#VALUE!</v>
      </c>
      <c r="AA40" s="155" t="e">
        <f t="shared" si="5"/>
        <v>#VALUE!</v>
      </c>
      <c r="AB40" s="34" t="s">
        <v>75</v>
      </c>
      <c r="AC40" s="33">
        <v>42488</v>
      </c>
      <c r="AD40" s="34" t="s">
        <v>359</v>
      </c>
      <c r="AE40" s="33">
        <v>48332</v>
      </c>
      <c r="AF40" s="34" t="s">
        <v>63</v>
      </c>
      <c r="AG40" s="156">
        <v>0.83446853674549704</v>
      </c>
      <c r="AH40" s="157">
        <v>1.1298407029576201</v>
      </c>
      <c r="AI40" s="35"/>
      <c r="AJ40" s="35"/>
      <c r="AK40" s="35">
        <v>1.0984945239999999</v>
      </c>
      <c r="AL40" s="36">
        <v>0</v>
      </c>
      <c r="AM40">
        <f t="shared" si="8"/>
        <v>84856</v>
      </c>
    </row>
    <row r="41" spans="2:39" ht="11.25" customHeight="1" x14ac:dyDescent="0.2">
      <c r="E41" s="107">
        <v>1</v>
      </c>
      <c r="F41" s="25" t="e">
        <f t="shared" ref="F41:F82" si="9">IF(LEN(E41)&gt;0,AVERAGE(U41:V41),"-")</f>
        <v>#DIV/0!</v>
      </c>
      <c r="G41" s="26">
        <v>-0.15039594000000001</v>
      </c>
      <c r="H41" s="80"/>
      <c r="J41" s="108">
        <f t="array" ref="J41:J82">IF(LEN(E41:E82)&gt;0,E41:E82,"")</f>
        <v>1</v>
      </c>
      <c r="K41" s="29">
        <f t="shared" ref="K41:K82" si="10">IF(LEN(E41)&gt;0,IF(ISNUMBER(G41),G41,F41)+H41,"-")</f>
        <v>-0.15039594000000001</v>
      </c>
      <c r="M41" s="44" t="str">
        <v>-</v>
      </c>
      <c r="N41" s="45" t="str">
        <v>-</v>
      </c>
      <c r="Q41" s="77"/>
      <c r="R41" s="77"/>
      <c r="X41" s="158" t="e">
        <f>IF(AND(LEN(AE41)&gt;0,AG41&gt;0),_xll.xlShmInterpDisc(curveName,AE41)+0*TYPE($N$3),"")</f>
        <v>#VALUE!</v>
      </c>
      <c r="Y41" s="159" t="e">
        <f>IF(AND(LEN(AE41)&gt;0,AG41&gt;0),100*_xll.xlShmInterpRate(curveName,2,5,AE41)+0*TYPE($N$3),"")</f>
        <v>#VALUE!</v>
      </c>
      <c r="Z41" s="153" t="e">
        <f t="shared" si="4"/>
        <v>#VALUE!</v>
      </c>
      <c r="AA41" s="155" t="e">
        <f t="shared" si="5"/>
        <v>#VALUE!</v>
      </c>
      <c r="AB41" s="34" t="s">
        <v>75</v>
      </c>
      <c r="AC41" s="33">
        <v>42488</v>
      </c>
      <c r="AD41" s="34" t="s">
        <v>359</v>
      </c>
      <c r="AE41" s="33">
        <v>48697</v>
      </c>
      <c r="AF41" s="34" t="s">
        <v>64</v>
      </c>
      <c r="AG41" s="156">
        <v>0.81994881640273398</v>
      </c>
      <c r="AH41" s="157">
        <v>1.1665975895662599</v>
      </c>
      <c r="AI41" s="35"/>
      <c r="AJ41" s="35"/>
      <c r="AK41" s="35">
        <v>1.133198779</v>
      </c>
      <c r="AL41" s="36">
        <v>0</v>
      </c>
      <c r="AM41">
        <f t="shared" si="8"/>
        <v>85221</v>
      </c>
    </row>
    <row r="42" spans="2:39" ht="11.25" customHeight="1" x14ac:dyDescent="0.2">
      <c r="E42" s="109">
        <v>2</v>
      </c>
      <c r="F42" s="40" t="e">
        <f t="shared" si="9"/>
        <v>#DIV/0!</v>
      </c>
      <c r="G42" s="41">
        <v>-0.147655498</v>
      </c>
      <c r="H42" s="94"/>
      <c r="J42" s="110">
        <v>2</v>
      </c>
      <c r="K42" s="43">
        <f t="shared" si="10"/>
        <v>-0.147655498</v>
      </c>
      <c r="M42" s="44" t="str">
        <v>-</v>
      </c>
      <c r="N42" s="45" t="str">
        <v>-</v>
      </c>
      <c r="Q42" s="77"/>
      <c r="R42" s="77"/>
      <c r="X42" s="158" t="e">
        <f>IF(AND(LEN(AE42)&gt;0,AG42&gt;0),_xll.xlShmInterpDisc(curveName,AE42)+0*TYPE($N$3),"")</f>
        <v>#VALUE!</v>
      </c>
      <c r="Y42" s="159" t="e">
        <f>IF(AND(LEN(AE42)&gt;0,AG42&gt;0),100*_xll.xlShmInterpRate(curveName,2,5,AE42)+0*TYPE($N$3),"")</f>
        <v>#VALUE!</v>
      </c>
      <c r="Z42" s="153" t="e">
        <f t="shared" si="4"/>
        <v>#VALUE!</v>
      </c>
      <c r="AA42" s="155" t="e">
        <f t="shared" si="5"/>
        <v>#VALUE!</v>
      </c>
      <c r="AB42" s="34" t="s">
        <v>75</v>
      </c>
      <c r="AC42" s="33">
        <v>42488</v>
      </c>
      <c r="AD42" s="34" t="s">
        <v>359</v>
      </c>
      <c r="AE42" s="33">
        <v>49062</v>
      </c>
      <c r="AF42" s="34" t="s">
        <v>65</v>
      </c>
      <c r="AG42" s="156">
        <v>0.80622610839878694</v>
      </c>
      <c r="AH42" s="157">
        <v>1.19552510905285</v>
      </c>
      <c r="AI42" s="35"/>
      <c r="AJ42" s="35"/>
      <c r="AK42" s="35">
        <v>1.1606783490000001</v>
      </c>
      <c r="AL42" s="36">
        <v>0</v>
      </c>
      <c r="AM42">
        <f t="shared" si="8"/>
        <v>85586</v>
      </c>
    </row>
    <row r="43" spans="2:39" ht="11.25" customHeight="1" x14ac:dyDescent="0.2">
      <c r="E43" s="109">
        <v>3</v>
      </c>
      <c r="F43" s="40" t="e">
        <f t="shared" si="9"/>
        <v>#DIV/0!</v>
      </c>
      <c r="G43" s="41">
        <v>-0.105</v>
      </c>
      <c r="H43" s="94"/>
      <c r="J43" s="111">
        <v>3</v>
      </c>
      <c r="K43" s="43">
        <f t="shared" si="10"/>
        <v>-0.105</v>
      </c>
      <c r="M43" s="44" t="str">
        <v>-</v>
      </c>
      <c r="N43" s="45" t="str">
        <v>-</v>
      </c>
      <c r="Q43" s="77"/>
      <c r="R43" s="77"/>
      <c r="X43" s="158" t="e">
        <f>IF(AND(LEN(AE43)&gt;0,AG43&gt;0),_xll.xlShmInterpDisc(curveName,AE43)+0*TYPE($N$3),"")</f>
        <v>#VALUE!</v>
      </c>
      <c r="Y43" s="159" t="e">
        <f>IF(AND(LEN(AE43)&gt;0,AG43&gt;0),100*_xll.xlShmInterpRate(curveName,2,5,AE43)+0*TYPE($N$3),"")</f>
        <v>#VALUE!</v>
      </c>
      <c r="Z43" s="153" t="e">
        <f t="shared" si="4"/>
        <v>#VALUE!</v>
      </c>
      <c r="AA43" s="155" t="e">
        <f t="shared" si="5"/>
        <v>#VALUE!</v>
      </c>
      <c r="AB43" s="34" t="s">
        <v>75</v>
      </c>
      <c r="AC43" s="33">
        <v>42488</v>
      </c>
      <c r="AD43" s="34" t="s">
        <v>359</v>
      </c>
      <c r="AE43" s="33">
        <v>49429</v>
      </c>
      <c r="AF43" s="34" t="s">
        <v>66</v>
      </c>
      <c r="AG43" s="156">
        <v>0.79319480969217604</v>
      </c>
      <c r="AH43" s="157">
        <v>1.2179971977502999</v>
      </c>
      <c r="AI43" s="35"/>
      <c r="AJ43" s="35"/>
      <c r="AK43" s="35">
        <v>1.1822566999999999</v>
      </c>
      <c r="AL43" s="36">
        <v>0</v>
      </c>
      <c r="AM43">
        <f t="shared" si="8"/>
        <v>85953</v>
      </c>
    </row>
    <row r="44" spans="2:39" ht="11.25" customHeight="1" x14ac:dyDescent="0.2">
      <c r="B44" s="85"/>
      <c r="E44" s="109">
        <v>4</v>
      </c>
      <c r="F44" s="40" t="e">
        <f t="shared" si="9"/>
        <v>#DIV/0!</v>
      </c>
      <c r="G44" s="41">
        <v>-2.1999999999999999E-2</v>
      </c>
      <c r="H44" s="94"/>
      <c r="J44" s="111">
        <v>4</v>
      </c>
      <c r="K44" s="43">
        <f t="shared" si="10"/>
        <v>-2.1999999999999999E-2</v>
      </c>
      <c r="M44" s="44" t="str">
        <v>-</v>
      </c>
      <c r="N44" s="45" t="str">
        <v>-</v>
      </c>
      <c r="Q44" s="77"/>
      <c r="R44" s="77"/>
      <c r="X44" s="158" t="e">
        <f>IF(AND(LEN(AE44)&gt;0,AG44&gt;0),_xll.xlShmInterpDisc(curveName,AE44)+0*TYPE($N$3),"")</f>
        <v>#VALUE!</v>
      </c>
      <c r="Y44" s="159" t="e">
        <f>IF(AND(LEN(AE44)&gt;0,AG44&gt;0),100*_xll.xlShmInterpRate(curveName,2,5,AE44)+0*TYPE($N$3),"")</f>
        <v>#VALUE!</v>
      </c>
      <c r="Z44" s="153" t="e">
        <f t="shared" si="4"/>
        <v>#VALUE!</v>
      </c>
      <c r="AA44" s="155" t="e">
        <f t="shared" si="5"/>
        <v>#VALUE!</v>
      </c>
      <c r="AB44" s="34" t="s">
        <v>75</v>
      </c>
      <c r="AC44" s="33">
        <v>42488</v>
      </c>
      <c r="AD44" s="34" t="s">
        <v>359</v>
      </c>
      <c r="AE44" s="33">
        <v>49793</v>
      </c>
      <c r="AF44" s="34" t="s">
        <v>45</v>
      </c>
      <c r="AG44" s="156">
        <v>0.78095504138920402</v>
      </c>
      <c r="AH44" s="157">
        <v>1.2350042305787701</v>
      </c>
      <c r="AI44" s="35"/>
      <c r="AJ44" s="35"/>
      <c r="AK44" s="35">
        <v>1.1990000000000001</v>
      </c>
      <c r="AL44" s="36">
        <v>0</v>
      </c>
      <c r="AM44">
        <f t="shared" si="8"/>
        <v>86317</v>
      </c>
    </row>
    <row r="45" spans="2:39" ht="11.25" customHeight="1" x14ac:dyDescent="0.2">
      <c r="E45" s="109">
        <v>5</v>
      </c>
      <c r="F45" s="40" t="e">
        <f t="shared" si="9"/>
        <v>#DIV/0!</v>
      </c>
      <c r="G45" s="41">
        <v>8.4000000000000005E-2</v>
      </c>
      <c r="H45" s="94"/>
      <c r="J45" s="111">
        <v>5</v>
      </c>
      <c r="K45" s="43">
        <f t="shared" si="10"/>
        <v>8.4000000000000005E-2</v>
      </c>
      <c r="M45" s="44" t="str">
        <v>-</v>
      </c>
      <c r="N45" s="45" t="str">
        <v>-</v>
      </c>
      <c r="Q45" s="77"/>
      <c r="R45" s="77"/>
      <c r="X45" s="158" t="e">
        <f>IF(AND(LEN(AE45)&gt;0,AG45&gt;0),_xll.xlShmInterpDisc(curveName,AE45)+0*TYPE($N$3),"")</f>
        <v>#VALUE!</v>
      </c>
      <c r="Y45" s="159" t="e">
        <f>IF(AND(LEN(AE45)&gt;0,AG45&gt;0),100*_xll.xlShmInterpRate(curveName,2,5,AE45)+0*TYPE($N$3),"")</f>
        <v>#VALUE!</v>
      </c>
      <c r="Z45" s="153" t="e">
        <f t="shared" si="4"/>
        <v>#VALUE!</v>
      </c>
      <c r="AA45" s="155" t="e">
        <f t="shared" si="5"/>
        <v>#VALUE!</v>
      </c>
      <c r="AB45" s="34" t="s">
        <v>75</v>
      </c>
      <c r="AC45" s="33">
        <v>42488</v>
      </c>
      <c r="AD45" s="34" t="s">
        <v>359</v>
      </c>
      <c r="AE45" s="33">
        <v>50158</v>
      </c>
      <c r="AF45" s="34" t="s">
        <v>67</v>
      </c>
      <c r="AG45" s="156">
        <v>0.76927713351045302</v>
      </c>
      <c r="AH45" s="157">
        <v>1.24792697266556</v>
      </c>
      <c r="AI45" s="35"/>
      <c r="AJ45" s="35"/>
      <c r="AK45" s="35">
        <v>1.2118939550000001</v>
      </c>
      <c r="AL45" s="36">
        <v>0</v>
      </c>
      <c r="AM45">
        <f t="shared" si="8"/>
        <v>86682</v>
      </c>
    </row>
    <row r="46" spans="2:39" ht="11.25" customHeight="1" x14ac:dyDescent="0.2">
      <c r="E46" s="109">
        <v>6</v>
      </c>
      <c r="F46" s="40" t="e">
        <f t="shared" si="9"/>
        <v>#DIV/0!</v>
      </c>
      <c r="G46" s="41">
        <v>0.20100000000000001</v>
      </c>
      <c r="H46" s="94"/>
      <c r="J46" s="111">
        <v>6</v>
      </c>
      <c r="K46" s="43">
        <f t="shared" si="10"/>
        <v>0.20100000000000001</v>
      </c>
      <c r="M46" s="44" t="str">
        <v>-</v>
      </c>
      <c r="N46" s="45" t="str">
        <v>-</v>
      </c>
      <c r="Q46" s="77"/>
      <c r="R46" s="77"/>
      <c r="X46" s="158" t="e">
        <f>IF(AND(LEN(AE46)&gt;0,AG46&gt;0),_xll.xlShmInterpDisc(curveName,AE46)+0*TYPE($N$3),"")</f>
        <v>#VALUE!</v>
      </c>
      <c r="Y46" s="159" t="e">
        <f>IF(AND(LEN(AE46)&gt;0,AG46&gt;0),100*_xll.xlShmInterpRate(curveName,2,5,AE46)+0*TYPE($N$3),"")</f>
        <v>#VALUE!</v>
      </c>
      <c r="Z46" s="153" t="e">
        <f t="shared" si="4"/>
        <v>#VALUE!</v>
      </c>
      <c r="AA46" s="155" t="e">
        <f t="shared" si="5"/>
        <v>#VALUE!</v>
      </c>
      <c r="AB46" s="34" t="s">
        <v>75</v>
      </c>
      <c r="AC46" s="33">
        <v>42488</v>
      </c>
      <c r="AD46" s="34" t="s">
        <v>359</v>
      </c>
      <c r="AE46" s="33">
        <v>50523</v>
      </c>
      <c r="AF46" s="34" t="s">
        <v>68</v>
      </c>
      <c r="AG46" s="156">
        <v>0.75815034160410599</v>
      </c>
      <c r="AH46" s="157">
        <v>1.2574201095332</v>
      </c>
      <c r="AI46" s="35"/>
      <c r="AJ46" s="35"/>
      <c r="AK46" s="35">
        <v>1.2216896749999999</v>
      </c>
      <c r="AL46" s="36">
        <v>0</v>
      </c>
      <c r="AM46">
        <f t="shared" si="8"/>
        <v>87047</v>
      </c>
    </row>
    <row r="47" spans="2:39" ht="11.25" customHeight="1" x14ac:dyDescent="0.2">
      <c r="E47" s="109">
        <v>7</v>
      </c>
      <c r="F47" s="40" t="e">
        <f t="shared" si="9"/>
        <v>#DIV/0!</v>
      </c>
      <c r="G47" s="41">
        <v>0.32800000000000001</v>
      </c>
      <c r="H47" s="94"/>
      <c r="J47" s="111">
        <v>7</v>
      </c>
      <c r="K47" s="43">
        <f t="shared" si="10"/>
        <v>0.32800000000000001</v>
      </c>
      <c r="M47" s="44" t="str">
        <v>-</v>
      </c>
      <c r="N47" s="45" t="str">
        <v>-</v>
      </c>
      <c r="Q47" s="77"/>
      <c r="R47" s="77"/>
      <c r="X47" s="158" t="e">
        <f>IF(AND(LEN(AE47)&gt;0,AG47&gt;0),_xll.xlShmInterpDisc(curveName,AE47)+0*TYPE($N$3),"")</f>
        <v>#VALUE!</v>
      </c>
      <c r="Y47" s="159" t="e">
        <f>IF(AND(LEN(AE47)&gt;0,AG47&gt;0),100*_xll.xlShmInterpRate(curveName,2,5,AE47)+0*TYPE($N$3),"")</f>
        <v>#VALUE!</v>
      </c>
      <c r="Z47" s="153" t="e">
        <f t="shared" si="4"/>
        <v>#VALUE!</v>
      </c>
      <c r="AA47" s="155" t="e">
        <f t="shared" si="5"/>
        <v>#VALUE!</v>
      </c>
      <c r="AB47" s="34" t="s">
        <v>75</v>
      </c>
      <c r="AC47" s="33">
        <v>42488</v>
      </c>
      <c r="AD47" s="34" t="s">
        <v>359</v>
      </c>
      <c r="AE47" s="33">
        <v>50888</v>
      </c>
      <c r="AF47" s="34" t="s">
        <v>69</v>
      </c>
      <c r="AG47" s="156">
        <v>0.74753052872944303</v>
      </c>
      <c r="AH47" s="157">
        <v>1.2640769900761899</v>
      </c>
      <c r="AI47" s="35"/>
      <c r="AJ47" s="35"/>
      <c r="AK47" s="35">
        <v>1.2289307190000001</v>
      </c>
      <c r="AL47" s="36">
        <v>0</v>
      </c>
      <c r="AM47">
        <f t="shared" si="8"/>
        <v>87412</v>
      </c>
    </row>
    <row r="48" spans="2:39" ht="11.25" customHeight="1" x14ac:dyDescent="0.2">
      <c r="E48" s="109">
        <v>8</v>
      </c>
      <c r="F48" s="40" t="e">
        <f t="shared" si="9"/>
        <v>#DIV/0!</v>
      </c>
      <c r="G48" s="41">
        <v>0.45500000000000002</v>
      </c>
      <c r="H48" s="94"/>
      <c r="J48" s="111">
        <v>8</v>
      </c>
      <c r="K48" s="43">
        <f t="shared" si="10"/>
        <v>0.45500000000000002</v>
      </c>
      <c r="M48" s="44" t="str">
        <v>-</v>
      </c>
      <c r="N48" s="45" t="str">
        <v>-</v>
      </c>
      <c r="Q48" s="77"/>
      <c r="R48" s="77"/>
      <c r="X48" s="158" t="e">
        <f>IF(AND(LEN(AE48)&gt;0,AG48&gt;0),_xll.xlShmInterpDisc(curveName,AE48)+0*TYPE($N$3),"")</f>
        <v>#VALUE!</v>
      </c>
      <c r="Y48" s="159" t="e">
        <f>IF(AND(LEN(AE48)&gt;0,AG48&gt;0),100*_xll.xlShmInterpRate(curveName,2,5,AE48)+0*TYPE($N$3),"")</f>
        <v>#VALUE!</v>
      </c>
      <c r="Z48" s="153" t="e">
        <f t="shared" si="4"/>
        <v>#VALUE!</v>
      </c>
      <c r="AA48" s="155" t="e">
        <f t="shared" si="5"/>
        <v>#VALUE!</v>
      </c>
      <c r="AB48" s="34" t="s">
        <v>75</v>
      </c>
      <c r="AC48" s="33">
        <v>42488</v>
      </c>
      <c r="AD48" s="34" t="s">
        <v>359</v>
      </c>
      <c r="AE48" s="33">
        <v>51256</v>
      </c>
      <c r="AF48" s="34" t="s">
        <v>70</v>
      </c>
      <c r="AG48" s="156">
        <v>0.73727627729962297</v>
      </c>
      <c r="AH48" s="157">
        <v>1.26852103996689</v>
      </c>
      <c r="AI48" s="35"/>
      <c r="AJ48" s="35"/>
      <c r="AK48" s="35">
        <v>1.2343030260000001</v>
      </c>
      <c r="AL48" s="36">
        <v>0</v>
      </c>
      <c r="AM48">
        <f t="shared" si="8"/>
        <v>87780</v>
      </c>
    </row>
    <row r="49" spans="5:39" ht="11.25" customHeight="1" x14ac:dyDescent="0.2">
      <c r="E49" s="109">
        <v>9</v>
      </c>
      <c r="F49" s="40" t="e">
        <f t="shared" si="9"/>
        <v>#DIV/0!</v>
      </c>
      <c r="G49" s="41">
        <v>0.57499999999999996</v>
      </c>
      <c r="H49" s="94"/>
      <c r="J49" s="111">
        <v>9</v>
      </c>
      <c r="K49" s="43">
        <f t="shared" si="10"/>
        <v>0.57499999999999996</v>
      </c>
      <c r="M49" s="44" t="str">
        <v>-</v>
      </c>
      <c r="N49" s="45" t="str">
        <v>-</v>
      </c>
      <c r="Q49" s="77"/>
      <c r="R49" s="77"/>
      <c r="X49" s="158" t="e">
        <f>IF(AND(LEN(AE49)&gt;0,AG49&gt;0),_xll.xlShmInterpDisc(curveName,AE49)+0*TYPE($N$3),"")</f>
        <v>#VALUE!</v>
      </c>
      <c r="Y49" s="159" t="e">
        <f>IF(AND(LEN(AE49)&gt;0,AG49&gt;0),100*_xll.xlShmInterpRate(curveName,2,5,AE49)+0*TYPE($N$3),"")</f>
        <v>#VALUE!</v>
      </c>
      <c r="Z49" s="153" t="e">
        <f t="shared" si="4"/>
        <v>#VALUE!</v>
      </c>
      <c r="AA49" s="155" t="e">
        <f t="shared" si="5"/>
        <v>#VALUE!</v>
      </c>
      <c r="AB49" s="34" t="s">
        <v>75</v>
      </c>
      <c r="AC49" s="33">
        <v>42488</v>
      </c>
      <c r="AD49" s="34" t="s">
        <v>359</v>
      </c>
      <c r="AE49" s="33">
        <v>51620</v>
      </c>
      <c r="AF49" s="34" t="s">
        <v>47</v>
      </c>
      <c r="AG49" s="156">
        <v>0.72750798032861996</v>
      </c>
      <c r="AH49" s="157">
        <v>1.27126738912376</v>
      </c>
      <c r="AI49" s="35"/>
      <c r="AJ49" s="35"/>
      <c r="AK49" s="35">
        <v>1.238</v>
      </c>
      <c r="AL49" s="36">
        <v>0</v>
      </c>
      <c r="AM49">
        <f t="shared" si="8"/>
        <v>88144</v>
      </c>
    </row>
    <row r="50" spans="5:39" ht="11.25" customHeight="1" x14ac:dyDescent="0.2">
      <c r="E50" s="109">
        <v>10</v>
      </c>
      <c r="F50" s="40" t="e">
        <f t="shared" si="9"/>
        <v>#DIV/0!</v>
      </c>
      <c r="G50" s="41">
        <v>0.68300000000000005</v>
      </c>
      <c r="H50" s="94"/>
      <c r="J50" s="111">
        <v>10</v>
      </c>
      <c r="K50" s="43">
        <f t="shared" si="10"/>
        <v>0.68300000000000005</v>
      </c>
      <c r="M50" s="44" t="str">
        <v>-</v>
      </c>
      <c r="N50" s="45" t="str">
        <v>-</v>
      </c>
      <c r="Q50" s="77"/>
      <c r="R50" s="77"/>
      <c r="X50" s="158" t="e">
        <f>IF(AND(LEN(AE50)&gt;0,AG50&gt;0),_xll.xlShmInterpDisc(curveName,AE50)+0*TYPE($N$3),"")</f>
        <v>#VALUE!</v>
      </c>
      <c r="Y50" s="159" t="e">
        <f>IF(AND(LEN(AE50)&gt;0,AG50&gt;0),100*_xll.xlShmInterpRate(curveName,2,5,AE50)+0*TYPE($N$3),"")</f>
        <v>#VALUE!</v>
      </c>
      <c r="Z50" s="153" t="e">
        <f t="shared" si="4"/>
        <v>#VALUE!</v>
      </c>
      <c r="AA50" s="155" t="e">
        <f t="shared" si="5"/>
        <v>#VALUE!</v>
      </c>
      <c r="AB50" s="34" t="s">
        <v>75</v>
      </c>
      <c r="AC50" s="33">
        <v>42488</v>
      </c>
      <c r="AD50" s="34" t="s">
        <v>359</v>
      </c>
      <c r="AE50" s="33">
        <v>51984</v>
      </c>
      <c r="AF50" s="34" t="s">
        <v>71</v>
      </c>
      <c r="AG50" s="156">
        <v>0.71804180182274402</v>
      </c>
      <c r="AH50" s="157">
        <v>1.27287886412109</v>
      </c>
      <c r="AI50" s="35"/>
      <c r="AJ50" s="35"/>
      <c r="AK50" s="35">
        <v>1.2406471699999999</v>
      </c>
      <c r="AL50" s="36">
        <v>0</v>
      </c>
      <c r="AM50">
        <f t="shared" si="8"/>
        <v>88508</v>
      </c>
    </row>
    <row r="51" spans="5:39" ht="11.25" customHeight="1" x14ac:dyDescent="0.2">
      <c r="E51" s="109">
        <v>11</v>
      </c>
      <c r="F51" s="40" t="e">
        <f t="shared" si="9"/>
        <v>#DIV/0!</v>
      </c>
      <c r="G51" s="41">
        <v>0.77937793300000002</v>
      </c>
      <c r="H51" s="94"/>
      <c r="J51" s="111">
        <v>11</v>
      </c>
      <c r="K51" s="43">
        <f t="shared" si="10"/>
        <v>0.77937793300000002</v>
      </c>
      <c r="M51" s="44" t="str">
        <v>-</v>
      </c>
      <c r="N51" s="45" t="str">
        <v>-</v>
      </c>
      <c r="Q51" s="77"/>
      <c r="R51" s="77"/>
      <c r="X51" s="158" t="e">
        <f>IF(AND(LEN(AE51)&gt;0,AG51&gt;0),_xll.xlShmInterpDisc(curveName,AE51)+0*TYPE($N$3),"")</f>
        <v>#VALUE!</v>
      </c>
      <c r="Y51" s="159" t="e">
        <f>IF(AND(LEN(AE51)&gt;0,AG51&gt;0),100*_xll.xlShmInterpRate(curveName,2,5,AE51)+0*TYPE($N$3),"")</f>
        <v>#VALUE!</v>
      </c>
      <c r="Z51" s="153" t="e">
        <f t="shared" si="4"/>
        <v>#VALUE!</v>
      </c>
      <c r="AA51" s="155" t="e">
        <f t="shared" si="5"/>
        <v>#VALUE!</v>
      </c>
      <c r="AB51" s="34" t="s">
        <v>75</v>
      </c>
      <c r="AC51" s="33">
        <v>42488</v>
      </c>
      <c r="AD51" s="34" t="s">
        <v>359</v>
      </c>
      <c r="AE51" s="33">
        <v>52349</v>
      </c>
      <c r="AF51" s="34" t="s">
        <v>72</v>
      </c>
      <c r="AG51" s="156">
        <v>0.708838299240377</v>
      </c>
      <c r="AH51" s="157">
        <v>1.2735137812067601</v>
      </c>
      <c r="AI51" s="35"/>
      <c r="AJ51" s="35"/>
      <c r="AK51" s="35">
        <v>1.2423940330000001</v>
      </c>
      <c r="AL51" s="36">
        <v>0</v>
      </c>
      <c r="AM51">
        <f t="shared" si="8"/>
        <v>88873</v>
      </c>
    </row>
    <row r="52" spans="5:39" ht="11.25" customHeight="1" x14ac:dyDescent="0.2">
      <c r="E52" s="109">
        <v>12</v>
      </c>
      <c r="F52" s="40" t="e">
        <f t="shared" si="9"/>
        <v>#DIV/0!</v>
      </c>
      <c r="G52" s="41">
        <v>0.86499999999999999</v>
      </c>
      <c r="H52" s="94"/>
      <c r="J52" s="111">
        <v>12</v>
      </c>
      <c r="K52" s="43">
        <f t="shared" si="10"/>
        <v>0.86499999999999999</v>
      </c>
      <c r="M52" s="44" t="str">
        <v>-</v>
      </c>
      <c r="N52" s="45" t="str">
        <v>-</v>
      </c>
      <c r="Q52" s="77"/>
      <c r="R52" s="77"/>
      <c r="X52" s="158" t="e">
        <f>IF(AND(LEN(AE52)&gt;0,AG52&gt;0),_xll.xlShmInterpDisc(curveName,AE52)+0*TYPE($N$3),"")</f>
        <v>#VALUE!</v>
      </c>
      <c r="Y52" s="159" t="e">
        <f>IF(AND(LEN(AE52)&gt;0,AG52&gt;0),100*_xll.xlShmInterpRate(curveName,2,5,AE52)+0*TYPE($N$3),"")</f>
        <v>#VALUE!</v>
      </c>
      <c r="Z52" s="153" t="e">
        <f t="shared" si="4"/>
        <v>#VALUE!</v>
      </c>
      <c r="AA52" s="155" t="e">
        <f t="shared" si="5"/>
        <v>#VALUE!</v>
      </c>
      <c r="AB52" s="34" t="s">
        <v>75</v>
      </c>
      <c r="AC52" s="33">
        <v>42488</v>
      </c>
      <c r="AD52" s="34" t="s">
        <v>359</v>
      </c>
      <c r="AE52" s="33">
        <v>52715</v>
      </c>
      <c r="AF52" s="34" t="s">
        <v>73</v>
      </c>
      <c r="AG52" s="156">
        <v>0.69989801151615305</v>
      </c>
      <c r="AH52" s="157">
        <v>1.27323822584351</v>
      </c>
      <c r="AI52" s="35"/>
      <c r="AJ52" s="35"/>
      <c r="AK52" s="35">
        <v>1.243408455</v>
      </c>
      <c r="AL52" s="36">
        <v>0</v>
      </c>
      <c r="AM52">
        <f t="shared" si="8"/>
        <v>89239</v>
      </c>
    </row>
    <row r="53" spans="5:39" ht="11.25" customHeight="1" x14ac:dyDescent="0.2">
      <c r="E53" s="109">
        <v>13</v>
      </c>
      <c r="F53" s="40" t="e">
        <f t="shared" si="9"/>
        <v>#DIV/0!</v>
      </c>
      <c r="G53" s="41">
        <v>0.93934189300000004</v>
      </c>
      <c r="H53" s="94"/>
      <c r="J53" s="111">
        <v>13</v>
      </c>
      <c r="K53" s="43">
        <f t="shared" si="10"/>
        <v>0.93934189300000004</v>
      </c>
      <c r="M53" s="44" t="str">
        <v>-</v>
      </c>
      <c r="N53" s="45" t="str">
        <v>-</v>
      </c>
      <c r="Q53" s="77"/>
      <c r="R53" s="77"/>
      <c r="X53" s="158" t="e">
        <f>IF(AND(LEN(AE53)&gt;0,AG53&gt;0),_xll.xlShmInterpDisc(curveName,AE53)+0*TYPE($N$3),"")</f>
        <v>#VALUE!</v>
      </c>
      <c r="Y53" s="159" t="e">
        <f>IF(AND(LEN(AE53)&gt;0,AG53&gt;0),100*_xll.xlShmInterpRate(curveName,2,5,AE53)+0*TYPE($N$3),"")</f>
        <v>#VALUE!</v>
      </c>
      <c r="Z53" s="153" t="e">
        <f t="shared" si="4"/>
        <v>#VALUE!</v>
      </c>
      <c r="AA53" s="155" t="e">
        <f t="shared" si="5"/>
        <v>#VALUE!</v>
      </c>
      <c r="AB53" s="34" t="s">
        <v>75</v>
      </c>
      <c r="AC53" s="33">
        <v>42488</v>
      </c>
      <c r="AD53" s="34" t="s">
        <v>359</v>
      </c>
      <c r="AE53" s="33">
        <v>53080</v>
      </c>
      <c r="AF53" s="34" t="s">
        <v>74</v>
      </c>
      <c r="AG53" s="156">
        <v>0.69126675988284303</v>
      </c>
      <c r="AH53" s="157">
        <v>1.27212347033573</v>
      </c>
      <c r="AI53" s="35"/>
      <c r="AJ53" s="35"/>
      <c r="AK53" s="35">
        <v>1.2435534109999999</v>
      </c>
      <c r="AL53" s="36">
        <v>0</v>
      </c>
      <c r="AM53">
        <f t="shared" si="8"/>
        <v>89604</v>
      </c>
    </row>
    <row r="54" spans="5:39" ht="11.25" customHeight="1" x14ac:dyDescent="0.2">
      <c r="E54" s="109">
        <v>14</v>
      </c>
      <c r="F54" s="40" t="e">
        <f t="shared" si="9"/>
        <v>#DIV/0!</v>
      </c>
      <c r="G54" s="41">
        <v>1.0022876039999999</v>
      </c>
      <c r="H54" s="94"/>
      <c r="J54" s="111">
        <v>14</v>
      </c>
      <c r="K54" s="43">
        <f t="shared" si="10"/>
        <v>1.0022876039999999</v>
      </c>
      <c r="M54" s="44" t="str">
        <v>-</v>
      </c>
      <c r="N54" s="45" t="str">
        <v>-</v>
      </c>
      <c r="Q54" s="77"/>
      <c r="R54" s="77"/>
      <c r="X54" s="158" t="e">
        <f>IF(AND(LEN(AE54)&gt;0,AG54&gt;0),_xll.xlShmInterpDisc(curveName,AE54)+0*TYPE($N$3),"")</f>
        <v>#VALUE!</v>
      </c>
      <c r="Y54" s="159" t="e">
        <f>IF(AND(LEN(AE54)&gt;0,AG54&gt;0),100*_xll.xlShmInterpRate(curveName,2,5,AE54)+0*TYPE($N$3),"")</f>
        <v>#VALUE!</v>
      </c>
      <c r="Z54" s="153" t="e">
        <f t="shared" si="4"/>
        <v>#VALUE!</v>
      </c>
      <c r="AA54" s="155" t="e">
        <f t="shared" si="5"/>
        <v>#VALUE!</v>
      </c>
      <c r="AB54" s="34" t="s">
        <v>75</v>
      </c>
      <c r="AC54" s="33">
        <v>42488</v>
      </c>
      <c r="AD54" s="34" t="s">
        <v>359</v>
      </c>
      <c r="AE54" s="33">
        <v>53447</v>
      </c>
      <c r="AF54" s="34" t="s">
        <v>49</v>
      </c>
      <c r="AG54" s="156">
        <v>0.68286891599377397</v>
      </c>
      <c r="AH54" s="157">
        <v>1.2702318403659301</v>
      </c>
      <c r="AI54" s="35"/>
      <c r="AJ54" s="35"/>
      <c r="AK54" s="35">
        <v>1.2430000000000001</v>
      </c>
      <c r="AL54" s="36">
        <v>0</v>
      </c>
      <c r="AM54">
        <f t="shared" si="8"/>
        <v>89971</v>
      </c>
    </row>
    <row r="55" spans="5:39" ht="11.25" customHeight="1" x14ac:dyDescent="0.2">
      <c r="E55" s="109">
        <v>15</v>
      </c>
      <c r="F55" s="40" t="e">
        <f t="shared" si="9"/>
        <v>#DIV/0!</v>
      </c>
      <c r="G55" s="41">
        <v>1.0549999999999999</v>
      </c>
      <c r="H55" s="94"/>
      <c r="J55" s="111">
        <v>15</v>
      </c>
      <c r="K55" s="43">
        <f t="shared" si="10"/>
        <v>1.0549999999999999</v>
      </c>
      <c r="M55" s="44" t="str">
        <v>-</v>
      </c>
      <c r="N55" s="45" t="str">
        <v>-</v>
      </c>
      <c r="Q55" s="77"/>
      <c r="R55" s="77"/>
      <c r="X55" s="158" t="e">
        <f>IF(AND(LEN(AE55)&gt;0,AG55&gt;0),_xll.xlShmInterpDisc(curveName,AE55)+0*TYPE($N$3),"")</f>
        <v>#VALUE!</v>
      </c>
      <c r="Y55" s="159" t="e">
        <f>IF(AND(LEN(AE55)&gt;0,AG55&gt;0),100*_xll.xlShmInterpRate(curveName,2,5,AE55)+0*TYPE($N$3),"")</f>
        <v>#VALUE!</v>
      </c>
      <c r="Z55" s="153" t="e">
        <f t="shared" si="4"/>
        <v>#VALUE!</v>
      </c>
      <c r="AA55" s="155" t="e">
        <f t="shared" si="5"/>
        <v>#VALUE!</v>
      </c>
      <c r="AB55" s="34" t="s">
        <v>75</v>
      </c>
      <c r="AC55" s="33">
        <v>42488</v>
      </c>
      <c r="AD55" s="34" t="s">
        <v>359</v>
      </c>
      <c r="AE55" s="33">
        <v>53811</v>
      </c>
      <c r="AF55" s="34" t="s">
        <v>146</v>
      </c>
      <c r="AG55" s="156">
        <v>0.67480900833061297</v>
      </c>
      <c r="AH55" s="157">
        <v>1.26767184327316</v>
      </c>
      <c r="AI55" s="35"/>
      <c r="AJ55" s="35"/>
      <c r="AK55" s="35">
        <v>1.2418363649999999</v>
      </c>
      <c r="AL55" s="36">
        <v>0</v>
      </c>
      <c r="AM55">
        <f t="shared" si="8"/>
        <v>90335</v>
      </c>
    </row>
    <row r="56" spans="5:39" ht="11.25" customHeight="1" x14ac:dyDescent="0.2">
      <c r="E56" s="109">
        <v>16</v>
      </c>
      <c r="F56" s="40" t="e">
        <f t="shared" si="9"/>
        <v>#DIV/0!</v>
      </c>
      <c r="G56" s="41">
        <v>1.0984945239999999</v>
      </c>
      <c r="H56" s="94"/>
      <c r="J56" s="111">
        <v>16</v>
      </c>
      <c r="K56" s="43">
        <f t="shared" si="10"/>
        <v>1.0984945239999999</v>
      </c>
      <c r="M56" s="44" t="str">
        <v>-</v>
      </c>
      <c r="N56" s="45" t="str">
        <v>-</v>
      </c>
      <c r="Q56" s="77"/>
      <c r="R56" s="77"/>
      <c r="X56" s="158" t="e">
        <f>IF(AND(LEN(AE56)&gt;0,AG56&gt;0),_xll.xlShmInterpDisc(curveName,AE56)+0*TYPE($N$3),"")</f>
        <v>#VALUE!</v>
      </c>
      <c r="Y56" s="159" t="e">
        <f>IF(AND(LEN(AE56)&gt;0,AG56&gt;0),100*_xll.xlShmInterpRate(curveName,2,5,AE56)+0*TYPE($N$3),"")</f>
        <v>#VALUE!</v>
      </c>
      <c r="Z56" s="153" t="e">
        <f t="shared" si="4"/>
        <v>#VALUE!</v>
      </c>
      <c r="AA56" s="155" t="e">
        <f t="shared" si="5"/>
        <v>#VALUE!</v>
      </c>
      <c r="AB56" s="34" t="s">
        <v>75</v>
      </c>
      <c r="AC56" s="33">
        <v>42488</v>
      </c>
      <c r="AD56" s="34" t="s">
        <v>359</v>
      </c>
      <c r="AE56" s="33">
        <v>54176</v>
      </c>
      <c r="AF56" s="34" t="s">
        <v>147</v>
      </c>
      <c r="AG56" s="156">
        <v>0.66697965334348996</v>
      </c>
      <c r="AH56" s="157">
        <v>1.2645290373518401</v>
      </c>
      <c r="AI56" s="35"/>
      <c r="AJ56" s="35"/>
      <c r="AK56" s="35">
        <v>1.2402331200000001</v>
      </c>
      <c r="AL56" s="36">
        <v>0</v>
      </c>
      <c r="AM56">
        <f t="shared" si="8"/>
        <v>90700</v>
      </c>
    </row>
    <row r="57" spans="5:39" ht="11.25" customHeight="1" x14ac:dyDescent="0.2">
      <c r="E57" s="109">
        <v>17</v>
      </c>
      <c r="F57" s="40" t="e">
        <f t="shared" si="9"/>
        <v>#DIV/0!</v>
      </c>
      <c r="G57" s="41">
        <v>1.133198779</v>
      </c>
      <c r="H57" s="94"/>
      <c r="J57" s="111">
        <v>17</v>
      </c>
      <c r="K57" s="43">
        <f t="shared" si="10"/>
        <v>1.133198779</v>
      </c>
      <c r="M57" s="44" t="str">
        <v>-</v>
      </c>
      <c r="N57" s="45" t="str">
        <v>-</v>
      </c>
      <c r="Q57" s="77"/>
      <c r="R57" s="77"/>
      <c r="X57" s="158" t="e">
        <f>IF(AND(LEN(AE57)&gt;0,AG57&gt;0),_xll.xlShmInterpDisc(curveName,AE57)+0*TYPE($N$3),"")</f>
        <v>#VALUE!</v>
      </c>
      <c r="Y57" s="159" t="e">
        <f>IF(AND(LEN(AE57)&gt;0,AG57&gt;0),100*_xll.xlShmInterpRate(curveName,2,5,AE57)+0*TYPE($N$3),"")</f>
        <v>#VALUE!</v>
      </c>
      <c r="Z57" s="153" t="e">
        <f t="shared" si="4"/>
        <v>#VALUE!</v>
      </c>
      <c r="AA57" s="155" t="e">
        <f t="shared" si="5"/>
        <v>#VALUE!</v>
      </c>
      <c r="AB57" s="34" t="s">
        <v>75</v>
      </c>
      <c r="AC57" s="33">
        <v>42488</v>
      </c>
      <c r="AD57" s="34" t="s">
        <v>359</v>
      </c>
      <c r="AE57" s="33">
        <v>54541</v>
      </c>
      <c r="AF57" s="34" t="s">
        <v>148</v>
      </c>
      <c r="AG57" s="156">
        <v>0.65938385494472795</v>
      </c>
      <c r="AH57" s="157">
        <v>1.2609211371576401</v>
      </c>
      <c r="AI57" s="35"/>
      <c r="AJ57" s="35"/>
      <c r="AK57" s="35">
        <v>1.238116937</v>
      </c>
      <c r="AL57" s="36">
        <v>0</v>
      </c>
      <c r="AM57">
        <f t="shared" si="8"/>
        <v>91065</v>
      </c>
    </row>
    <row r="58" spans="5:39" ht="11.25" customHeight="1" x14ac:dyDescent="0.2">
      <c r="E58" s="109">
        <v>18</v>
      </c>
      <c r="F58" s="40" t="e">
        <f t="shared" si="9"/>
        <v>#DIV/0!</v>
      </c>
      <c r="G58" s="41">
        <v>1.1606783490000001</v>
      </c>
      <c r="H58" s="94"/>
      <c r="J58" s="111">
        <v>18</v>
      </c>
      <c r="K58" s="43">
        <f t="shared" si="10"/>
        <v>1.1606783490000001</v>
      </c>
      <c r="M58" s="44" t="str">
        <v>-</v>
      </c>
      <c r="N58" s="45" t="str">
        <v>-</v>
      </c>
      <c r="Q58" s="77"/>
      <c r="R58" s="77"/>
      <c r="X58" s="158" t="e">
        <f>IF(AND(LEN(AE58)&gt;0,AG58&gt;0),_xll.xlShmInterpDisc(curveName,AE58)+0*TYPE($N$3),"")</f>
        <v>#VALUE!</v>
      </c>
      <c r="Y58" s="159" t="e">
        <f>IF(AND(LEN(AE58)&gt;0,AG58&gt;0),100*_xll.xlShmInterpRate(curveName,2,5,AE58)+0*TYPE($N$3),"")</f>
        <v>#VALUE!</v>
      </c>
      <c r="Z58" s="153" t="e">
        <f t="shared" si="4"/>
        <v>#VALUE!</v>
      </c>
      <c r="AA58" s="155" t="e">
        <f t="shared" si="5"/>
        <v>#VALUE!</v>
      </c>
      <c r="AB58" s="34" t="s">
        <v>75</v>
      </c>
      <c r="AC58" s="33">
        <v>42488</v>
      </c>
      <c r="AD58" s="34" t="s">
        <v>359</v>
      </c>
      <c r="AE58" s="33">
        <v>54906</v>
      </c>
      <c r="AF58" s="34" t="s">
        <v>149</v>
      </c>
      <c r="AG58" s="156">
        <v>0.65199925689609906</v>
      </c>
      <c r="AH58" s="157">
        <v>1.2569631862069699</v>
      </c>
      <c r="AI58" s="35"/>
      <c r="AJ58" s="35"/>
      <c r="AK58" s="35">
        <v>1.2356739699999999</v>
      </c>
      <c r="AL58" s="36">
        <v>0</v>
      </c>
      <c r="AM58">
        <f t="shared" si="8"/>
        <v>91430</v>
      </c>
    </row>
    <row r="59" spans="5:39" ht="11.25" customHeight="1" x14ac:dyDescent="0.2">
      <c r="E59" s="109">
        <v>19</v>
      </c>
      <c r="F59" s="40" t="e">
        <f t="shared" si="9"/>
        <v>#DIV/0!</v>
      </c>
      <c r="G59" s="41">
        <v>1.1822566999999999</v>
      </c>
      <c r="H59" s="94"/>
      <c r="J59" s="111">
        <v>19</v>
      </c>
      <c r="K59" s="43">
        <f t="shared" si="10"/>
        <v>1.1822566999999999</v>
      </c>
      <c r="M59" s="44" t="str">
        <v>-</v>
      </c>
      <c r="N59" s="45" t="str">
        <v>-</v>
      </c>
      <c r="Q59" s="77"/>
      <c r="R59" s="77"/>
      <c r="X59" s="158" t="e">
        <f>IF(AND(LEN(AE59)&gt;0,AG59&gt;0),_xll.xlShmInterpDisc(curveName,AE59)+0*TYPE($N$3),"")</f>
        <v>#VALUE!</v>
      </c>
      <c r="Y59" s="159" t="e">
        <f>IF(AND(LEN(AE59)&gt;0,AG59&gt;0),100*_xll.xlShmInterpRate(curveName,2,5,AE59)+0*TYPE($N$3),"")</f>
        <v>#VALUE!</v>
      </c>
      <c r="Z59" s="153" t="e">
        <f t="shared" si="4"/>
        <v>#VALUE!</v>
      </c>
      <c r="AA59" s="155" t="e">
        <f t="shared" si="5"/>
        <v>#VALUE!</v>
      </c>
      <c r="AB59" s="34" t="s">
        <v>75</v>
      </c>
      <c r="AC59" s="33">
        <v>42488</v>
      </c>
      <c r="AD59" s="34" t="s">
        <v>359</v>
      </c>
      <c r="AE59" s="33">
        <v>55271</v>
      </c>
      <c r="AF59" s="34" t="s">
        <v>150</v>
      </c>
      <c r="AG59" s="156">
        <v>0.64480181386047597</v>
      </c>
      <c r="AH59" s="157">
        <v>1.25276871551144</v>
      </c>
      <c r="AI59" s="35"/>
      <c r="AJ59" s="35"/>
      <c r="AK59" s="35">
        <v>1.2330000000000001</v>
      </c>
      <c r="AL59" s="36">
        <v>0</v>
      </c>
      <c r="AM59">
        <f t="shared" si="8"/>
        <v>91795</v>
      </c>
    </row>
    <row r="60" spans="5:39" ht="11.25" customHeight="1" x14ac:dyDescent="0.2">
      <c r="E60" s="109">
        <v>20</v>
      </c>
      <c r="F60" s="40" t="e">
        <f t="shared" si="9"/>
        <v>#DIV/0!</v>
      </c>
      <c r="G60" s="41">
        <v>1.1990000000000001</v>
      </c>
      <c r="H60" s="94"/>
      <c r="J60" s="111">
        <v>20</v>
      </c>
      <c r="K60" s="43">
        <f t="shared" si="10"/>
        <v>1.1990000000000001</v>
      </c>
      <c r="M60" s="44" t="str">
        <v>-</v>
      </c>
      <c r="N60" s="45" t="str">
        <v>-</v>
      </c>
      <c r="Q60" s="77"/>
      <c r="R60" s="77"/>
      <c r="X60" s="158" t="e">
        <f>IF(AND(LEN(AE60)&gt;0,AG60&gt;0),_xll.xlShmInterpDisc(curveName,AE60)+0*TYPE($N$3),"")</f>
        <v>#VALUE!</v>
      </c>
      <c r="Y60" s="159" t="e">
        <f>IF(AND(LEN(AE60)&gt;0,AG60&gt;0),100*_xll.xlShmInterpRate(curveName,2,5,AE60)+0*TYPE($N$3),"")</f>
        <v>#VALUE!</v>
      </c>
      <c r="Z60" s="153" t="e">
        <f t="shared" si="4"/>
        <v>#VALUE!</v>
      </c>
      <c r="AA60" s="155" t="e">
        <f t="shared" si="5"/>
        <v>#VALUE!</v>
      </c>
      <c r="AB60" s="34" t="s">
        <v>75</v>
      </c>
      <c r="AC60" s="33">
        <v>42488</v>
      </c>
      <c r="AD60" s="34" t="s">
        <v>359</v>
      </c>
      <c r="AE60" s="33">
        <v>55638</v>
      </c>
      <c r="AF60" s="34" t="s">
        <v>151</v>
      </c>
      <c r="AG60" s="156">
        <v>0.63774044646082795</v>
      </c>
      <c r="AH60" s="157">
        <v>1.2483707746480699</v>
      </c>
      <c r="AI60" s="35"/>
      <c r="AJ60" s="35"/>
      <c r="AK60" s="35">
        <v>1.2302020309999999</v>
      </c>
      <c r="AL60" s="36">
        <v>0</v>
      </c>
      <c r="AM60">
        <f t="shared" si="8"/>
        <v>92162</v>
      </c>
    </row>
    <row r="61" spans="5:39" ht="11.25" customHeight="1" x14ac:dyDescent="0.2">
      <c r="E61" s="109">
        <v>21</v>
      </c>
      <c r="F61" s="40" t="e">
        <f t="shared" si="9"/>
        <v>#DIV/0!</v>
      </c>
      <c r="G61" s="41">
        <v>1.2118939550000001</v>
      </c>
      <c r="H61" s="94"/>
      <c r="J61" s="111">
        <v>21</v>
      </c>
      <c r="K61" s="43">
        <f t="shared" si="10"/>
        <v>1.2118939550000001</v>
      </c>
      <c r="M61" s="44" t="str">
        <v>-</v>
      </c>
      <c r="N61" s="45" t="str">
        <v>-</v>
      </c>
      <c r="Q61" s="77"/>
      <c r="R61" s="77"/>
      <c r="X61" s="158" t="e">
        <f>IF(AND(LEN(AE61)&gt;0,AG61&gt;0),_xll.xlShmInterpDisc(curveName,AE61)+0*TYPE($N$3),"")</f>
        <v>#VALUE!</v>
      </c>
      <c r="Y61" s="159" t="e">
        <f>IF(AND(LEN(AE61)&gt;0,AG61&gt;0),100*_xll.xlShmInterpRate(curveName,2,5,AE61)+0*TYPE($N$3),"")</f>
        <v>#VALUE!</v>
      </c>
      <c r="Z61" s="153" t="e">
        <f t="shared" si="4"/>
        <v>#VALUE!</v>
      </c>
      <c r="AA61" s="155" t="e">
        <f t="shared" si="5"/>
        <v>#VALUE!</v>
      </c>
      <c r="AB61" s="34" t="s">
        <v>75</v>
      </c>
      <c r="AC61" s="33">
        <v>42488</v>
      </c>
      <c r="AD61" s="34" t="s">
        <v>359</v>
      </c>
      <c r="AE61" s="33">
        <v>56002</v>
      </c>
      <c r="AF61" s="34" t="s">
        <v>152</v>
      </c>
      <c r="AG61" s="156">
        <v>0.630950106386437</v>
      </c>
      <c r="AH61" s="157">
        <v>1.24365861903372</v>
      </c>
      <c r="AI61" s="35"/>
      <c r="AJ61" s="35"/>
      <c r="AK61" s="35">
        <v>1.2270428010000001</v>
      </c>
      <c r="AL61" s="36">
        <v>0</v>
      </c>
      <c r="AM61">
        <f t="shared" si="8"/>
        <v>92526</v>
      </c>
    </row>
    <row r="62" spans="5:39" ht="11.25" customHeight="1" x14ac:dyDescent="0.2">
      <c r="E62" s="109">
        <v>22</v>
      </c>
      <c r="F62" s="40" t="e">
        <f t="shared" si="9"/>
        <v>#DIV/0!</v>
      </c>
      <c r="G62" s="41">
        <v>1.2216896749999999</v>
      </c>
      <c r="H62" s="94"/>
      <c r="J62" s="111">
        <v>22</v>
      </c>
      <c r="K62" s="43">
        <f t="shared" si="10"/>
        <v>1.2216896749999999</v>
      </c>
      <c r="M62" s="44" t="str">
        <v>-</v>
      </c>
      <c r="N62" s="45" t="str">
        <v>-</v>
      </c>
      <c r="Q62" s="77"/>
      <c r="R62" s="77"/>
      <c r="X62" s="158" t="e">
        <f>IF(AND(LEN(AE62)&gt;0,AG62&gt;0),_xll.xlShmInterpDisc(curveName,AE62)+0*TYPE($N$3),"")</f>
        <v>#VALUE!</v>
      </c>
      <c r="Y62" s="159" t="e">
        <f>IF(AND(LEN(AE62)&gt;0,AG62&gt;0),100*_xll.xlShmInterpRate(curveName,2,5,AE62)+0*TYPE($N$3),"")</f>
        <v>#VALUE!</v>
      </c>
      <c r="Z62" s="153" t="e">
        <f t="shared" si="4"/>
        <v>#VALUE!</v>
      </c>
      <c r="AA62" s="155" t="e">
        <f t="shared" si="5"/>
        <v>#VALUE!</v>
      </c>
      <c r="AB62" s="34" t="s">
        <v>75</v>
      </c>
      <c r="AC62" s="33">
        <v>42488</v>
      </c>
      <c r="AD62" s="34" t="s">
        <v>359</v>
      </c>
      <c r="AE62" s="33">
        <v>56367</v>
      </c>
      <c r="AF62" s="34" t="s">
        <v>153</v>
      </c>
      <c r="AG62" s="156">
        <v>0.62440916477151598</v>
      </c>
      <c r="AH62" s="157">
        <v>1.2383584442337801</v>
      </c>
      <c r="AI62" s="35"/>
      <c r="AJ62" s="35"/>
      <c r="AK62" s="35">
        <v>1.2233915360000001</v>
      </c>
      <c r="AL62" s="36">
        <v>0</v>
      </c>
      <c r="AM62">
        <f t="shared" si="8"/>
        <v>92891</v>
      </c>
    </row>
    <row r="63" spans="5:39" ht="11.25" customHeight="1" x14ac:dyDescent="0.2">
      <c r="E63" s="109">
        <v>23</v>
      </c>
      <c r="F63" s="40" t="e">
        <f t="shared" si="9"/>
        <v>#DIV/0!</v>
      </c>
      <c r="G63" s="41">
        <v>1.2289307190000001</v>
      </c>
      <c r="H63" s="94"/>
      <c r="J63" s="111">
        <v>23</v>
      </c>
      <c r="K63" s="43">
        <f t="shared" si="10"/>
        <v>1.2289307190000001</v>
      </c>
      <c r="M63" s="44" t="str">
        <v>-</v>
      </c>
      <c r="N63" s="45" t="str">
        <v>-</v>
      </c>
      <c r="Q63" s="77"/>
      <c r="R63" s="77"/>
      <c r="X63" s="158" t="e">
        <f>IF(AND(LEN(AE63)&gt;0,AG63&gt;0),_xll.xlShmInterpDisc(curveName,AE63)+0*TYPE($N$3),"")</f>
        <v>#VALUE!</v>
      </c>
      <c r="Y63" s="159" t="e">
        <f>IF(AND(LEN(AE63)&gt;0,AG63&gt;0),100*_xll.xlShmInterpRate(curveName,2,5,AE63)+0*TYPE($N$3),"")</f>
        <v>#VALUE!</v>
      </c>
      <c r="Z63" s="153" t="e">
        <f t="shared" si="4"/>
        <v>#VALUE!</v>
      </c>
      <c r="AA63" s="155" t="e">
        <f t="shared" si="5"/>
        <v>#VALUE!</v>
      </c>
      <c r="AB63" s="34" t="s">
        <v>75</v>
      </c>
      <c r="AC63" s="33">
        <v>42488</v>
      </c>
      <c r="AD63" s="34" t="s">
        <v>359</v>
      </c>
      <c r="AE63" s="33">
        <v>56732</v>
      </c>
      <c r="AF63" s="34" t="s">
        <v>154</v>
      </c>
      <c r="AG63" s="156">
        <v>0.61819488110954701</v>
      </c>
      <c r="AH63" s="157">
        <v>1.2322568322057199</v>
      </c>
      <c r="AI63" s="35"/>
      <c r="AJ63" s="35"/>
      <c r="AK63" s="35">
        <v>1.2190847979999999</v>
      </c>
      <c r="AL63" s="36">
        <v>0</v>
      </c>
      <c r="AM63">
        <f t="shared" si="8"/>
        <v>93256</v>
      </c>
    </row>
    <row r="64" spans="5:39" ht="11.25" customHeight="1" x14ac:dyDescent="0.2">
      <c r="E64" s="109">
        <v>24</v>
      </c>
      <c r="F64" s="40" t="e">
        <f t="shared" si="9"/>
        <v>#DIV/0!</v>
      </c>
      <c r="G64" s="41">
        <v>1.2343030260000001</v>
      </c>
      <c r="H64" s="94"/>
      <c r="J64" s="111">
        <v>24</v>
      </c>
      <c r="K64" s="43">
        <f t="shared" si="10"/>
        <v>1.2343030260000001</v>
      </c>
      <c r="M64" s="44" t="str">
        <v>-</v>
      </c>
      <c r="N64" s="45" t="str">
        <v>-</v>
      </c>
      <c r="O64" s="112"/>
      <c r="P64" s="113"/>
      <c r="Q64" s="77"/>
      <c r="R64" s="77"/>
      <c r="X64" s="158" t="e">
        <f>IF(AND(LEN(AE64)&gt;0,AG64&gt;0),_xll.xlShmInterpDisc(curveName,AE64)+0*TYPE($N$3),"")</f>
        <v>#VALUE!</v>
      </c>
      <c r="Y64" s="159" t="e">
        <f>IF(AND(LEN(AE64)&gt;0,AG64&gt;0),100*_xll.xlShmInterpRate(curveName,2,5,AE64)+0*TYPE($N$3),"")</f>
        <v>#VALUE!</v>
      </c>
      <c r="Z64" s="153" t="e">
        <f t="shared" si="4"/>
        <v>#VALUE!</v>
      </c>
      <c r="AA64" s="155" t="e">
        <f t="shared" si="5"/>
        <v>#VALUE!</v>
      </c>
      <c r="AB64" s="34" t="s">
        <v>75</v>
      </c>
      <c r="AC64" s="33">
        <v>42488</v>
      </c>
      <c r="AD64" s="34" t="s">
        <v>359</v>
      </c>
      <c r="AE64" s="33">
        <v>57098</v>
      </c>
      <c r="AF64" s="34" t="s">
        <v>76</v>
      </c>
      <c r="AG64" s="156">
        <v>0.61235322359873301</v>
      </c>
      <c r="AH64" s="157">
        <v>1.22510806241935</v>
      </c>
      <c r="AI64" s="35"/>
      <c r="AJ64" s="35"/>
      <c r="AK64" s="35">
        <v>1.214</v>
      </c>
      <c r="AL64" s="36">
        <v>0</v>
      </c>
      <c r="AM64">
        <f t="shared" si="8"/>
        <v>93622</v>
      </c>
    </row>
    <row r="65" spans="5:39" ht="11.25" customHeight="1" x14ac:dyDescent="0.2">
      <c r="E65" s="109">
        <v>25</v>
      </c>
      <c r="F65" s="40" t="e">
        <f t="shared" si="9"/>
        <v>#DIV/0!</v>
      </c>
      <c r="G65" s="41">
        <v>1.238</v>
      </c>
      <c r="H65" s="94"/>
      <c r="J65" s="111">
        <v>25</v>
      </c>
      <c r="K65" s="43">
        <f t="shared" si="10"/>
        <v>1.238</v>
      </c>
      <c r="M65" s="44" t="str">
        <v>-</v>
      </c>
      <c r="N65" s="45" t="str">
        <v>-</v>
      </c>
      <c r="O65" s="112"/>
      <c r="P65" s="113"/>
      <c r="X65" s="158" t="e">
        <f>IF(AND(LEN(AE65)&gt;0,AG65&gt;0),_xll.xlShmInterpDisc(curveName,AE65)+0*TYPE($N$3),"")</f>
        <v>#VALUE!</v>
      </c>
      <c r="Y65" s="159" t="e">
        <f>IF(AND(LEN(AE65)&gt;0,AG65&gt;0),100*_xll.xlShmInterpRate(curveName,2,5,AE65)+0*TYPE($N$3),"")</f>
        <v>#VALUE!</v>
      </c>
      <c r="Z65" s="153" t="e">
        <f t="shared" si="4"/>
        <v>#VALUE!</v>
      </c>
      <c r="AA65" s="155" t="e">
        <f t="shared" si="5"/>
        <v>#VALUE!</v>
      </c>
      <c r="AB65" s="34" t="s">
        <v>75</v>
      </c>
      <c r="AC65" s="33">
        <v>42488</v>
      </c>
      <c r="AD65" s="34" t="s">
        <v>359</v>
      </c>
      <c r="AE65" s="33">
        <v>60750</v>
      </c>
      <c r="AF65" s="34" t="s">
        <v>77</v>
      </c>
      <c r="AG65" s="35">
        <v>0.56760077173092205</v>
      </c>
      <c r="AH65" s="35">
        <v>1.1318057135969399</v>
      </c>
      <c r="AI65" s="35"/>
      <c r="AJ65" s="35"/>
      <c r="AK65" s="35">
        <v>1.1439999999999999</v>
      </c>
      <c r="AL65" s="36">
        <v>0</v>
      </c>
      <c r="AM65">
        <f t="shared" si="8"/>
        <v>97274</v>
      </c>
    </row>
    <row r="66" spans="5:39" ht="11.25" customHeight="1" x14ac:dyDescent="0.2">
      <c r="E66" s="109">
        <v>26</v>
      </c>
      <c r="F66" s="40" t="e">
        <f t="shared" si="9"/>
        <v>#DIV/0!</v>
      </c>
      <c r="G66" s="41">
        <v>1.2406471699999999</v>
      </c>
      <c r="H66" s="94"/>
      <c r="J66" s="111">
        <v>26</v>
      </c>
      <c r="K66" s="43">
        <f t="shared" si="10"/>
        <v>1.2406471699999999</v>
      </c>
      <c r="M66" s="44" t="str">
        <v>-</v>
      </c>
      <c r="N66" s="45" t="str">
        <v>-</v>
      </c>
      <c r="O66" s="112"/>
      <c r="P66" s="113"/>
      <c r="X66" s="158" t="e">
        <f>IF(AND(LEN(AE66)&gt;0,AG66&gt;0),_xll.xlShmInterpDisc(curveName,AE66)+0*TYPE($N$3),"")</f>
        <v>#VALUE!</v>
      </c>
      <c r="Y66" s="159" t="e">
        <f>IF(AND(LEN(AE66)&gt;0,AG66&gt;0),100*_xll.xlShmInterpRate(curveName,2,5,AE66)+0*TYPE($N$3),"")</f>
        <v>#VALUE!</v>
      </c>
      <c r="Z66" s="153" t="e">
        <f t="shared" si="4"/>
        <v>#VALUE!</v>
      </c>
      <c r="AA66" s="155" t="e">
        <f t="shared" si="5"/>
        <v>#VALUE!</v>
      </c>
      <c r="AB66" s="34" t="s">
        <v>75</v>
      </c>
      <c r="AC66" s="33">
        <v>42488</v>
      </c>
      <c r="AD66" s="34" t="s">
        <v>359</v>
      </c>
      <c r="AE66" s="33">
        <v>64403</v>
      </c>
      <c r="AF66" s="34" t="s">
        <v>78</v>
      </c>
      <c r="AG66" s="35">
        <v>0.51674084045831303</v>
      </c>
      <c r="AH66" s="35">
        <v>1.0995028477447999</v>
      </c>
      <c r="AI66" s="35"/>
      <c r="AJ66" s="35"/>
      <c r="AK66" s="35">
        <v>1.119</v>
      </c>
      <c r="AL66" s="36">
        <v>0</v>
      </c>
      <c r="AM66">
        <f t="shared" si="8"/>
        <v>100927</v>
      </c>
    </row>
    <row r="67" spans="5:39" ht="11.25" customHeight="1" x14ac:dyDescent="0.2">
      <c r="E67" s="109">
        <v>27</v>
      </c>
      <c r="F67" s="40" t="e">
        <f t="shared" si="9"/>
        <v>#DIV/0!</v>
      </c>
      <c r="G67" s="41">
        <v>1.2423940330000001</v>
      </c>
      <c r="H67" s="94"/>
      <c r="J67" s="111">
        <v>27</v>
      </c>
      <c r="K67" s="43">
        <f t="shared" si="10"/>
        <v>1.2423940330000001</v>
      </c>
      <c r="M67" s="44" t="str">
        <v>-</v>
      </c>
      <c r="N67" s="45" t="str">
        <v>-</v>
      </c>
      <c r="O67" s="112"/>
      <c r="P67" s="113"/>
      <c r="X67" s="158" t="str">
        <f>IF(AND(LEN(AE67)&gt;0,AG67&gt;0),_xll.xlShmInterpDisc(curveName,AE67)+0*TYPE($N$3),"")</f>
        <v/>
      </c>
      <c r="Y67" s="159" t="str">
        <f>IF(AND(LEN(AE67)&gt;0,AG67&gt;0),100*_xll.xlShmInterpRate(curveName,2,5,AE67)+0*TYPE($N$3),"")</f>
        <v/>
      </c>
      <c r="Z67" s="153" t="str">
        <f t="shared" si="4"/>
        <v/>
      </c>
      <c r="AA67" s="155" t="str">
        <f t="shared" si="5"/>
        <v/>
      </c>
      <c r="AB67" s="34"/>
      <c r="AC67" s="34"/>
      <c r="AD67" s="34"/>
      <c r="AE67" s="34"/>
      <c r="AF67" s="34"/>
      <c r="AG67" s="35"/>
      <c r="AH67" s="35"/>
      <c r="AI67" s="35"/>
      <c r="AJ67" s="35"/>
      <c r="AK67" s="35"/>
      <c r="AL67" s="36"/>
    </row>
    <row r="68" spans="5:39" ht="11.25" customHeight="1" x14ac:dyDescent="0.2">
      <c r="E68" s="109">
        <v>28</v>
      </c>
      <c r="F68" s="40" t="e">
        <f t="shared" si="9"/>
        <v>#DIV/0!</v>
      </c>
      <c r="G68" s="41">
        <v>1.243408455</v>
      </c>
      <c r="H68" s="94"/>
      <c r="J68" s="111">
        <v>28</v>
      </c>
      <c r="K68" s="43">
        <f t="shared" si="10"/>
        <v>1.243408455</v>
      </c>
      <c r="M68" s="44" t="str">
        <v>-</v>
      </c>
      <c r="N68" s="45" t="str">
        <v>-</v>
      </c>
      <c r="X68" s="158" t="str">
        <f>IF(AND(LEN(AE68)&gt;0,AG68&gt;0),_xll.xlShmInterpDisc(curveName,AE68)+0*TYPE($N$3),"")</f>
        <v/>
      </c>
      <c r="Y68" s="159" t="str">
        <f>IF(AND(LEN(AE68)&gt;0,AG68&gt;0),100*_xll.xlShmInterpRate(curveName,2,5,AE68)+0*TYPE($N$3),"")</f>
        <v/>
      </c>
      <c r="Z68" s="153" t="str">
        <f t="shared" ref="Z68:Z96" si="11">IF(LEN(X68)&gt;0,X68-AG68,"")</f>
        <v/>
      </c>
      <c r="AA68" s="155" t="str">
        <f t="shared" ref="AA68:AA96" si="12">IF(LEN(Y68)&gt;0,Y68-AH68,"")</f>
        <v/>
      </c>
      <c r="AB68" s="34"/>
      <c r="AC68" s="34"/>
      <c r="AD68" s="34"/>
      <c r="AE68" s="34"/>
      <c r="AF68" s="34"/>
      <c r="AG68" s="35"/>
      <c r="AH68" s="35"/>
      <c r="AI68" s="35"/>
      <c r="AJ68" s="35"/>
      <c r="AK68" s="35"/>
      <c r="AL68" s="36"/>
    </row>
    <row r="69" spans="5:39" ht="11.25" customHeight="1" x14ac:dyDescent="0.2">
      <c r="E69" s="109">
        <v>29</v>
      </c>
      <c r="F69" s="40" t="e">
        <f t="shared" si="9"/>
        <v>#DIV/0!</v>
      </c>
      <c r="G69" s="41">
        <v>1.2435534109999999</v>
      </c>
      <c r="H69" s="94"/>
      <c r="J69" s="111">
        <v>29</v>
      </c>
      <c r="K69" s="43">
        <f t="shared" si="10"/>
        <v>1.2435534109999999</v>
      </c>
      <c r="M69" s="44" t="str">
        <v>-</v>
      </c>
      <c r="N69" s="45" t="str">
        <v>-</v>
      </c>
      <c r="X69" s="158" t="str">
        <f>IF(AND(LEN(AE69)&gt;0,AG69&gt;0),_xll.xlShmInterpDisc(curveName,AE69)+0*TYPE($N$3),"")</f>
        <v/>
      </c>
      <c r="Y69" s="159" t="str">
        <f>IF(AND(LEN(AE69)&gt;0,AG69&gt;0),100*_xll.xlShmInterpRate(curveName,2,5,AE69)+0*TYPE($N$3),"")</f>
        <v/>
      </c>
      <c r="Z69" s="153" t="str">
        <f t="shared" si="11"/>
        <v/>
      </c>
      <c r="AA69" s="155" t="str">
        <f t="shared" si="12"/>
        <v/>
      </c>
      <c r="AB69" s="34"/>
      <c r="AC69" s="34"/>
      <c r="AD69" s="34"/>
      <c r="AE69" s="34"/>
      <c r="AF69" s="34"/>
      <c r="AG69" s="35"/>
      <c r="AH69" s="35"/>
      <c r="AI69" s="35"/>
      <c r="AJ69" s="35"/>
      <c r="AK69" s="35"/>
      <c r="AL69" s="36"/>
    </row>
    <row r="70" spans="5:39" ht="11.25" customHeight="1" x14ac:dyDescent="0.2">
      <c r="E70" s="109">
        <v>30</v>
      </c>
      <c r="F70" s="40" t="e">
        <f t="shared" si="9"/>
        <v>#DIV/0!</v>
      </c>
      <c r="G70" s="41">
        <v>1.2430000000000001</v>
      </c>
      <c r="H70" s="94"/>
      <c r="J70" s="111">
        <v>30</v>
      </c>
      <c r="K70" s="43">
        <f t="shared" si="10"/>
        <v>1.2430000000000001</v>
      </c>
      <c r="M70" s="44" t="str">
        <v>-</v>
      </c>
      <c r="N70" s="45" t="str">
        <v>-</v>
      </c>
      <c r="X70" s="158" t="str">
        <f>IF(AND(LEN(AE70)&gt;0,AG70&gt;0),_xll.xlShmInterpDisc(curveName,AE70)+0*TYPE($N$3),"")</f>
        <v/>
      </c>
      <c r="Y70" s="159" t="str">
        <f>IF(AND(LEN(AE70)&gt;0,AG70&gt;0),100*_xll.xlShmInterpRate(curveName,2,5,AE70)+0*TYPE($N$3),"")</f>
        <v/>
      </c>
      <c r="Z70" s="153" t="str">
        <f t="shared" si="11"/>
        <v/>
      </c>
      <c r="AA70" s="155" t="str">
        <f t="shared" si="12"/>
        <v/>
      </c>
      <c r="AB70" s="34"/>
      <c r="AC70" s="34"/>
      <c r="AD70" s="34"/>
      <c r="AE70" s="34"/>
      <c r="AF70" s="34"/>
      <c r="AG70" s="35"/>
      <c r="AH70" s="35"/>
      <c r="AI70" s="35"/>
      <c r="AJ70" s="35"/>
      <c r="AK70" s="35"/>
      <c r="AL70" s="36"/>
    </row>
    <row r="71" spans="5:39" ht="11.25" customHeight="1" x14ac:dyDescent="0.2">
      <c r="E71" s="109">
        <v>31</v>
      </c>
      <c r="F71" s="40" t="e">
        <f t="shared" si="9"/>
        <v>#VALUE!</v>
      </c>
      <c r="G71" s="41">
        <v>1.2418363649999999</v>
      </c>
      <c r="H71" s="94"/>
      <c r="J71" s="111">
        <v>31</v>
      </c>
      <c r="K71" s="43">
        <f t="shared" si="10"/>
        <v>1.2418363649999999</v>
      </c>
      <c r="M71" s="44" t="str">
        <v>-</v>
      </c>
      <c r="N71" s="45" t="str">
        <v>-</v>
      </c>
      <c r="T71" s="72">
        <v>60</v>
      </c>
      <c r="U71" s="72" t="e">
        <f>_xll.RtGet(#REF!,#REF!&amp;$T71&amp;#REF!,U$40)</f>
        <v>#VALUE!</v>
      </c>
      <c r="V71" s="73" t="e">
        <f>_xll.RtGet(#REF!,#REF!&amp;$T71&amp;#REF!,V$40)</f>
        <v>#VALUE!</v>
      </c>
      <c r="X71" s="158" t="str">
        <f>IF(AND(LEN(AE71)&gt;0,AG71&gt;0),_xll.xlShmInterpDisc(curveName,AE71)+0*TYPE($N$3),"")</f>
        <v/>
      </c>
      <c r="Y71" s="159" t="str">
        <f>IF(AND(LEN(AE71)&gt;0,AG71&gt;0),100*_xll.xlShmInterpRate(curveName,2,5,AE71)+0*TYPE($N$3),"")</f>
        <v/>
      </c>
      <c r="Z71" s="153" t="str">
        <f t="shared" si="11"/>
        <v/>
      </c>
      <c r="AA71" s="155" t="str">
        <f t="shared" si="12"/>
        <v/>
      </c>
      <c r="AB71" s="34"/>
      <c r="AC71" s="34"/>
      <c r="AD71" s="34"/>
      <c r="AE71" s="34"/>
      <c r="AF71" s="34"/>
      <c r="AG71" s="35"/>
      <c r="AH71" s="35"/>
      <c r="AI71" s="35"/>
      <c r="AJ71" s="35"/>
      <c r="AK71" s="35"/>
      <c r="AL71" s="36"/>
    </row>
    <row r="72" spans="5:39" ht="11.25" customHeight="1" x14ac:dyDescent="0.2">
      <c r="E72" s="109">
        <v>32</v>
      </c>
      <c r="F72" s="40" t="e">
        <f t="shared" si="9"/>
        <v>#DIV/0!</v>
      </c>
      <c r="G72" s="41">
        <v>1.2402331200000001</v>
      </c>
      <c r="H72" s="94"/>
      <c r="J72" s="111">
        <v>32</v>
      </c>
      <c r="K72" s="43">
        <f t="shared" si="10"/>
        <v>1.2402331200000001</v>
      </c>
      <c r="M72" s="44" t="str">
        <v>-</v>
      </c>
      <c r="N72" s="45" t="str">
        <v>-</v>
      </c>
      <c r="X72" s="158" t="str">
        <f>IF(AND(LEN(AE72)&gt;0,AG72&gt;0),_xll.xlShmInterpDisc(curveName,AE72)+0*TYPE($N$3),"")</f>
        <v/>
      </c>
      <c r="Y72" s="159" t="str">
        <f>IF(AND(LEN(AE72)&gt;0,AG72&gt;0),100*_xll.xlShmInterpRate(curveName,2,5,AE72)+0*TYPE($N$3),"")</f>
        <v/>
      </c>
      <c r="Z72" s="153" t="str">
        <f t="shared" si="11"/>
        <v/>
      </c>
      <c r="AA72" s="155" t="str">
        <f t="shared" si="12"/>
        <v/>
      </c>
      <c r="AB72" s="34"/>
      <c r="AC72" s="34"/>
      <c r="AD72" s="34"/>
      <c r="AE72" s="34"/>
      <c r="AF72" s="34"/>
      <c r="AG72" s="35"/>
      <c r="AH72" s="35"/>
      <c r="AI72" s="35"/>
      <c r="AJ72" s="35"/>
      <c r="AK72" s="35"/>
      <c r="AL72" s="36"/>
    </row>
    <row r="73" spans="5:39" ht="11.25" customHeight="1" x14ac:dyDescent="0.2">
      <c r="E73" s="109">
        <v>33</v>
      </c>
      <c r="F73" s="40" t="e">
        <f t="shared" si="9"/>
        <v>#DIV/0!</v>
      </c>
      <c r="G73" s="41">
        <v>1.238116937</v>
      </c>
      <c r="H73" s="94"/>
      <c r="J73" s="111">
        <v>33</v>
      </c>
      <c r="K73" s="43">
        <f t="shared" si="10"/>
        <v>1.238116937</v>
      </c>
      <c r="M73" s="44" t="str">
        <v>-</v>
      </c>
      <c r="N73" s="45" t="str">
        <v>-</v>
      </c>
      <c r="X73" s="158" t="str">
        <f>IF(AND(LEN(AE73)&gt;0,AG73&gt;0),_xll.xlShmInterpDisc(curveName,AE73)+0*TYPE($N$3),"")</f>
        <v/>
      </c>
      <c r="Y73" s="159" t="str">
        <f>IF(AND(LEN(AE73)&gt;0,AG73&gt;0),100*_xll.xlShmInterpRate(curveName,2,5,AE73)+0*TYPE($N$3),"")</f>
        <v/>
      </c>
      <c r="Z73" s="153" t="str">
        <f t="shared" si="11"/>
        <v/>
      </c>
      <c r="AA73" s="155" t="str">
        <f t="shared" si="12"/>
        <v/>
      </c>
      <c r="AB73" s="34"/>
      <c r="AC73" s="34"/>
      <c r="AD73" s="34"/>
      <c r="AE73" s="34"/>
      <c r="AF73" s="34"/>
      <c r="AG73" s="35"/>
      <c r="AH73" s="35"/>
      <c r="AI73" s="35"/>
      <c r="AJ73" s="35"/>
      <c r="AK73" s="35"/>
      <c r="AL73" s="36"/>
    </row>
    <row r="74" spans="5:39" ht="11.25" customHeight="1" x14ac:dyDescent="0.2">
      <c r="E74" s="109">
        <v>34</v>
      </c>
      <c r="F74" s="40" t="e">
        <f t="shared" si="9"/>
        <v>#DIV/0!</v>
      </c>
      <c r="G74" s="41">
        <v>1.2356739699999999</v>
      </c>
      <c r="H74" s="94"/>
      <c r="J74" s="111">
        <v>34</v>
      </c>
      <c r="K74" s="43">
        <f t="shared" si="10"/>
        <v>1.2356739699999999</v>
      </c>
      <c r="M74" s="44" t="str">
        <v>-</v>
      </c>
      <c r="N74" s="45" t="str">
        <v>-</v>
      </c>
      <c r="X74" s="158" t="str">
        <f>IF(AND(LEN(AE74)&gt;0,AG74&gt;0),_xll.xlShmInterpDisc(curveName,AE74)+0*TYPE($N$3),"")</f>
        <v/>
      </c>
      <c r="Y74" s="159" t="str">
        <f>IF(AND(LEN(AE74)&gt;0,AG74&gt;0),100*_xll.xlShmInterpRate(curveName,2,5,AE74)+0*TYPE($N$3),"")</f>
        <v/>
      </c>
      <c r="Z74" s="153" t="str">
        <f t="shared" si="11"/>
        <v/>
      </c>
      <c r="AA74" s="155" t="str">
        <f t="shared" si="12"/>
        <v/>
      </c>
      <c r="AB74" s="34"/>
      <c r="AC74" s="34"/>
      <c r="AD74" s="34"/>
      <c r="AE74" s="34"/>
      <c r="AF74" s="34"/>
      <c r="AG74" s="35"/>
      <c r="AH74" s="35"/>
      <c r="AI74" s="35"/>
      <c r="AJ74" s="35"/>
      <c r="AK74" s="35"/>
      <c r="AL74" s="36"/>
    </row>
    <row r="75" spans="5:39" ht="11.25" customHeight="1" x14ac:dyDescent="0.2">
      <c r="E75" s="109">
        <v>35</v>
      </c>
      <c r="F75" s="40" t="e">
        <f t="shared" si="9"/>
        <v>#DIV/0!</v>
      </c>
      <c r="G75" s="41">
        <v>1.2330000000000001</v>
      </c>
      <c r="H75" s="94"/>
      <c r="J75" s="111">
        <v>35</v>
      </c>
      <c r="K75" s="43">
        <f t="shared" si="10"/>
        <v>1.2330000000000001</v>
      </c>
      <c r="M75" s="44" t="str">
        <v>-</v>
      </c>
      <c r="N75" s="45" t="str">
        <v>-</v>
      </c>
      <c r="X75" s="158" t="str">
        <f>IF(AND(LEN(AE75)&gt;0,AG75&gt;0),_xll.xlShmInterpDisc(curveName,AE75)+0*TYPE($N$3),"")</f>
        <v/>
      </c>
      <c r="Y75" s="159" t="str">
        <f>IF(AND(LEN(AE75)&gt;0,AG75&gt;0),100*_xll.xlShmInterpRate(curveName,2,5,AE75)+0*TYPE($N$3),"")</f>
        <v/>
      </c>
      <c r="Z75" s="153" t="str">
        <f t="shared" si="11"/>
        <v/>
      </c>
      <c r="AA75" s="155" t="str">
        <f t="shared" si="12"/>
        <v/>
      </c>
      <c r="AB75" s="34"/>
      <c r="AC75" s="34"/>
      <c r="AD75" s="34"/>
      <c r="AE75" s="34"/>
      <c r="AF75" s="34"/>
      <c r="AG75" s="35"/>
      <c r="AH75" s="35"/>
      <c r="AI75" s="35"/>
      <c r="AJ75" s="35"/>
      <c r="AK75" s="35"/>
      <c r="AL75" s="36"/>
    </row>
    <row r="76" spans="5:39" ht="11.25" customHeight="1" x14ac:dyDescent="0.2">
      <c r="E76" s="109">
        <v>36</v>
      </c>
      <c r="F76" s="40" t="e">
        <f t="shared" si="9"/>
        <v>#DIV/0!</v>
      </c>
      <c r="G76" s="41">
        <v>1.2302020309999999</v>
      </c>
      <c r="H76" s="94"/>
      <c r="J76" s="111">
        <v>36</v>
      </c>
      <c r="K76" s="43">
        <f t="shared" si="10"/>
        <v>1.2302020309999999</v>
      </c>
      <c r="M76" s="44" t="str">
        <v>-</v>
      </c>
      <c r="N76" s="45" t="str">
        <v>-</v>
      </c>
      <c r="X76" s="158" t="str">
        <f>IF(AND(LEN(AE76)&gt;0,AG76&gt;0),_xll.xlShmInterpDisc(curveName,AE76)+0*TYPE($N$3),"")</f>
        <v/>
      </c>
      <c r="Y76" s="159" t="str">
        <f>IF(AND(LEN(AE76)&gt;0,AG76&gt;0),100*_xll.xlShmInterpRate(curveName,2,5,AE76)+0*TYPE($N$3),"")</f>
        <v/>
      </c>
      <c r="Z76" s="153" t="str">
        <f t="shared" si="11"/>
        <v/>
      </c>
      <c r="AA76" s="155" t="str">
        <f t="shared" si="12"/>
        <v/>
      </c>
      <c r="AB76" s="34"/>
      <c r="AC76" s="34"/>
      <c r="AD76" s="34"/>
      <c r="AE76" s="34"/>
      <c r="AF76" s="34"/>
      <c r="AG76" s="35"/>
      <c r="AH76" s="35"/>
      <c r="AI76" s="35"/>
      <c r="AJ76" s="35"/>
      <c r="AK76" s="35"/>
      <c r="AL76" s="36"/>
    </row>
    <row r="77" spans="5:39" ht="11.25" customHeight="1" thickBot="1" x14ac:dyDescent="0.25">
      <c r="E77" s="109">
        <v>37</v>
      </c>
      <c r="F77" s="40" t="e">
        <f t="shared" si="9"/>
        <v>#DIV/0!</v>
      </c>
      <c r="G77" s="41">
        <v>1.2270428010000001</v>
      </c>
      <c r="H77" s="94"/>
      <c r="J77" s="111">
        <v>37</v>
      </c>
      <c r="K77" s="43">
        <f t="shared" si="10"/>
        <v>1.2270428010000001</v>
      </c>
      <c r="M77" s="114" t="str">
        <v>-</v>
      </c>
      <c r="N77" s="115" t="str">
        <v>-</v>
      </c>
      <c r="X77" s="158" t="str">
        <f>IF(AND(LEN(AE77)&gt;0,AG77&gt;0),_xll.xlShmInterpDisc(curveName,AE77)+0*TYPE($N$3),"")</f>
        <v/>
      </c>
      <c r="Y77" s="159" t="str">
        <f>IF(AND(LEN(AE77)&gt;0,AG77&gt;0),100*_xll.xlShmInterpRate(curveName,2,5,AE77)+0*TYPE($N$3),"")</f>
        <v/>
      </c>
      <c r="Z77" s="153" t="str">
        <f t="shared" si="11"/>
        <v/>
      </c>
      <c r="AA77" s="155" t="str">
        <f t="shared" si="12"/>
        <v/>
      </c>
      <c r="AB77" s="34"/>
      <c r="AC77" s="34"/>
      <c r="AD77" s="34"/>
      <c r="AE77" s="34"/>
      <c r="AF77" s="34"/>
      <c r="AG77" s="35"/>
      <c r="AH77" s="35"/>
      <c r="AI77" s="35"/>
      <c r="AJ77" s="35"/>
      <c r="AK77" s="35"/>
      <c r="AL77" s="36"/>
    </row>
    <row r="78" spans="5:39" ht="11.25" customHeight="1" x14ac:dyDescent="0.2">
      <c r="E78" s="109">
        <v>38</v>
      </c>
      <c r="F78" s="40" t="e">
        <f t="shared" si="9"/>
        <v>#DIV/0!</v>
      </c>
      <c r="G78" s="41">
        <v>1.2233915360000001</v>
      </c>
      <c r="H78" s="94"/>
      <c r="J78" s="111">
        <v>38</v>
      </c>
      <c r="K78" s="43">
        <f t="shared" si="10"/>
        <v>1.2233915360000001</v>
      </c>
      <c r="N78" s="2">
        <f>COUNT(N3:N77)</f>
        <v>0</v>
      </c>
      <c r="X78" s="158" t="str">
        <f>IF(AND(LEN(AE78)&gt;0,AG78&gt;0),_xll.xlShmInterpDisc(curveName,AE78)+0*TYPE($N$3),"")</f>
        <v/>
      </c>
      <c r="Y78" s="159" t="str">
        <f>IF(AND(LEN(AE78)&gt;0,AG78&gt;0),100*_xll.xlShmInterpRate(curveName,2,5,AE78)+0*TYPE($N$3),"")</f>
        <v/>
      </c>
      <c r="Z78" s="153" t="str">
        <f t="shared" si="11"/>
        <v/>
      </c>
      <c r="AA78" s="155" t="str">
        <f t="shared" si="12"/>
        <v/>
      </c>
      <c r="AB78" s="34"/>
      <c r="AC78" s="34"/>
      <c r="AD78" s="34"/>
      <c r="AE78" s="34"/>
      <c r="AF78" s="34"/>
      <c r="AG78" s="35"/>
      <c r="AH78" s="35"/>
      <c r="AI78" s="35"/>
      <c r="AJ78" s="35"/>
      <c r="AK78" s="35"/>
      <c r="AL78" s="36"/>
    </row>
    <row r="79" spans="5:39" ht="11.25" customHeight="1" x14ac:dyDescent="0.2">
      <c r="E79" s="109">
        <v>39</v>
      </c>
      <c r="F79" s="40" t="e">
        <f t="shared" si="9"/>
        <v>#DIV/0!</v>
      </c>
      <c r="G79" s="41">
        <v>1.2190847979999999</v>
      </c>
      <c r="H79" s="94"/>
      <c r="I79" s="116"/>
      <c r="J79" s="111">
        <v>39</v>
      </c>
      <c r="K79" s="43">
        <f t="shared" si="10"/>
        <v>1.2190847979999999</v>
      </c>
      <c r="X79" s="158" t="str">
        <f>IF(AND(LEN(AE79)&gt;0,AG79&gt;0),_xll.xlShmInterpDisc(curveName,AE79)+0*TYPE($N$3),"")</f>
        <v/>
      </c>
      <c r="Y79" s="159" t="str">
        <f>IF(AND(LEN(AE79)&gt;0,AG79&gt;0),100*_xll.xlShmInterpRate(curveName,2,5,AE79)+0*TYPE($N$3),"")</f>
        <v/>
      </c>
      <c r="Z79" s="153" t="str">
        <f t="shared" si="11"/>
        <v/>
      </c>
      <c r="AA79" s="155" t="str">
        <f t="shared" si="12"/>
        <v/>
      </c>
      <c r="AB79" s="34"/>
      <c r="AC79" s="34"/>
      <c r="AD79" s="34"/>
      <c r="AE79" s="34"/>
      <c r="AF79" s="34"/>
      <c r="AG79" s="35"/>
      <c r="AH79" s="35"/>
      <c r="AI79" s="35"/>
      <c r="AJ79" s="35"/>
      <c r="AK79" s="35"/>
      <c r="AL79" s="36"/>
    </row>
    <row r="80" spans="5:39" ht="11.25" customHeight="1" x14ac:dyDescent="0.2">
      <c r="E80" s="109">
        <v>40</v>
      </c>
      <c r="F80" s="40" t="e">
        <f t="shared" si="9"/>
        <v>#DIV/0!</v>
      </c>
      <c r="G80" s="41">
        <v>1.214</v>
      </c>
      <c r="H80" s="94"/>
      <c r="I80" s="116"/>
      <c r="J80" s="111">
        <v>40</v>
      </c>
      <c r="K80" s="43">
        <f t="shared" si="10"/>
        <v>1.214</v>
      </c>
      <c r="X80" s="158" t="str">
        <f>IF(AND(LEN(AE80)&gt;0,AG80&gt;0),_xll.xlShmInterpDisc(curveName,AE80)+0*TYPE($N$3),"")</f>
        <v/>
      </c>
      <c r="Y80" s="159" t="str">
        <f>IF(AND(LEN(AE80)&gt;0,AG80&gt;0),100*_xll.xlShmInterpRate(curveName,2,5,AE80)+0*TYPE($N$3),"")</f>
        <v/>
      </c>
      <c r="Z80" s="153" t="str">
        <f t="shared" si="11"/>
        <v/>
      </c>
      <c r="AA80" s="155" t="str">
        <f t="shared" si="12"/>
        <v/>
      </c>
      <c r="AB80" s="34"/>
      <c r="AC80" s="34"/>
      <c r="AD80" s="34"/>
      <c r="AE80" s="34"/>
      <c r="AF80" s="34"/>
      <c r="AG80" s="35"/>
      <c r="AH80" s="35"/>
      <c r="AI80" s="35"/>
      <c r="AJ80" s="35"/>
      <c r="AK80" s="35"/>
      <c r="AL80" s="36"/>
    </row>
    <row r="81" spans="5:38" ht="11.25" customHeight="1" x14ac:dyDescent="0.2">
      <c r="E81" s="109">
        <v>50</v>
      </c>
      <c r="F81" s="40" t="e">
        <f t="shared" si="9"/>
        <v>#DIV/0!</v>
      </c>
      <c r="G81" s="41">
        <v>1.1439999999999999</v>
      </c>
      <c r="H81" s="94"/>
      <c r="I81" s="116"/>
      <c r="J81" s="111">
        <v>50</v>
      </c>
      <c r="K81" s="43">
        <f t="shared" si="10"/>
        <v>1.1439999999999999</v>
      </c>
      <c r="X81" s="158" t="str">
        <f>IF(AND(LEN(AE81)&gt;0,AG81&gt;0),_xll.xlShmInterpDisc(curveName,AE81)+0*TYPE($N$3),"")</f>
        <v/>
      </c>
      <c r="Y81" s="159" t="str">
        <f>IF(AND(LEN(AE81)&gt;0,AG81&gt;0),100*_xll.xlShmInterpRate(curveName,2,5,AE81)+0*TYPE($N$3),"")</f>
        <v/>
      </c>
      <c r="Z81" s="153" t="str">
        <f t="shared" si="11"/>
        <v/>
      </c>
      <c r="AA81" s="155" t="str">
        <f t="shared" si="12"/>
        <v/>
      </c>
      <c r="AB81" s="34"/>
      <c r="AC81" s="34"/>
      <c r="AD81" s="34"/>
      <c r="AE81" s="34"/>
      <c r="AF81" s="34"/>
      <c r="AG81" s="35"/>
      <c r="AH81" s="35"/>
      <c r="AI81" s="35"/>
      <c r="AJ81" s="35"/>
      <c r="AK81" s="35"/>
      <c r="AL81" s="36"/>
    </row>
    <row r="82" spans="5:38" ht="11.25" customHeight="1" x14ac:dyDescent="0.2">
      <c r="E82" s="109">
        <v>60</v>
      </c>
      <c r="F82" s="40" t="e">
        <f t="shared" si="9"/>
        <v>#DIV/0!</v>
      </c>
      <c r="G82" s="41">
        <v>1.119</v>
      </c>
      <c r="H82" s="94"/>
      <c r="I82" s="116"/>
      <c r="J82" s="111">
        <v>60</v>
      </c>
      <c r="K82" s="43">
        <f t="shared" si="10"/>
        <v>1.119</v>
      </c>
      <c r="X82" s="158" t="str">
        <f>IF(AND(LEN(AE82)&gt;0,AG82&gt;0),_xll.xlShmInterpDisc(curveName,AE82)+0*TYPE($N$3),"")</f>
        <v/>
      </c>
      <c r="Y82" s="159" t="str">
        <f>IF(AND(LEN(AE82)&gt;0,AG82&gt;0),100*_xll.xlShmInterpRate(curveName,2,5,AE82)+0*TYPE($N$3),"")</f>
        <v/>
      </c>
      <c r="Z82" s="153" t="str">
        <f t="shared" si="11"/>
        <v/>
      </c>
      <c r="AA82" s="155" t="str">
        <f t="shared" si="12"/>
        <v/>
      </c>
      <c r="AB82" s="34"/>
      <c r="AC82" s="34"/>
      <c r="AD82" s="34"/>
      <c r="AE82" s="34"/>
      <c r="AF82" s="34"/>
      <c r="AG82" s="35"/>
      <c r="AH82" s="35"/>
      <c r="AI82" s="35"/>
      <c r="AJ82" s="35"/>
      <c r="AK82" s="35"/>
      <c r="AL82" s="36"/>
    </row>
    <row r="83" spans="5:38" ht="11.25" customHeight="1" x14ac:dyDescent="0.2">
      <c r="F83" s="117"/>
      <c r="H83" s="116"/>
      <c r="I83" s="116"/>
      <c r="X83" s="158" t="str">
        <f>IF(AND(LEN(AE83)&gt;0,AG83&gt;0),_xll.xlShmInterpDisc(curveName,AE83)+0*TYPE($N$3),"")</f>
        <v/>
      </c>
      <c r="Y83" s="159" t="str">
        <f>IF(AND(LEN(AE83)&gt;0,AG83&gt;0),100*_xll.xlShmInterpRate(curveName,2,5,AE83)+0*TYPE($N$3),"")</f>
        <v/>
      </c>
      <c r="Z83" s="153" t="str">
        <f t="shared" si="11"/>
        <v/>
      </c>
      <c r="AA83" s="155" t="str">
        <f t="shared" si="12"/>
        <v/>
      </c>
      <c r="AB83" s="34"/>
      <c r="AC83" s="34"/>
      <c r="AD83" s="34"/>
      <c r="AE83" s="34"/>
      <c r="AF83" s="34"/>
      <c r="AG83" s="35"/>
      <c r="AH83" s="35"/>
      <c r="AI83" s="35"/>
      <c r="AJ83" s="35"/>
      <c r="AK83" s="35"/>
      <c r="AL83" s="36"/>
    </row>
    <row r="84" spans="5:38" ht="11.25" customHeight="1" x14ac:dyDescent="0.2">
      <c r="F84" s="117"/>
      <c r="G84" s="117"/>
      <c r="H84" s="117"/>
      <c r="I84" s="117"/>
      <c r="X84" s="158" t="str">
        <f>IF(AND(LEN(AE84)&gt;0,AG84&gt;0),_xll.xlShmInterpDisc(curveName,AE84)+0*TYPE($N$3),"")</f>
        <v/>
      </c>
      <c r="Y84" s="159" t="str">
        <f>IF(AND(LEN(AE84)&gt;0,AG84&gt;0),100*_xll.xlShmInterpRate(curveName,2,5,AE84)+0*TYPE($N$3),"")</f>
        <v/>
      </c>
      <c r="Z84" s="153" t="str">
        <f t="shared" si="11"/>
        <v/>
      </c>
      <c r="AA84" s="155" t="str">
        <f t="shared" si="12"/>
        <v/>
      </c>
      <c r="AB84" s="34"/>
      <c r="AC84" s="34"/>
      <c r="AD84" s="34"/>
      <c r="AE84" s="34"/>
      <c r="AF84" s="34"/>
      <c r="AG84" s="35"/>
      <c r="AH84" s="35"/>
      <c r="AI84" s="35"/>
      <c r="AJ84" s="35"/>
      <c r="AK84" s="35"/>
      <c r="AL84" s="36"/>
    </row>
    <row r="85" spans="5:38" ht="11.25" customHeight="1" x14ac:dyDescent="0.2">
      <c r="F85" s="117"/>
      <c r="G85" s="117"/>
      <c r="H85" s="117"/>
      <c r="I85" s="117"/>
      <c r="X85" s="158" t="str">
        <f>IF(AND(LEN(AE85)&gt;0,AG85&gt;0),_xll.xlShmInterpDisc(curveName,AE85)+0*TYPE($N$3),"")</f>
        <v/>
      </c>
      <c r="Y85" s="159" t="str">
        <f>IF(AND(LEN(AE85)&gt;0,AG85&gt;0),100*_xll.xlShmInterpRate(curveName,2,5,AE85)+0*TYPE($N$3),"")</f>
        <v/>
      </c>
      <c r="Z85" s="153" t="str">
        <f t="shared" si="11"/>
        <v/>
      </c>
      <c r="AA85" s="155" t="str">
        <f t="shared" si="12"/>
        <v/>
      </c>
      <c r="AB85" s="34"/>
      <c r="AC85" s="34"/>
      <c r="AD85" s="34"/>
      <c r="AE85" s="34"/>
      <c r="AF85" s="34"/>
      <c r="AG85" s="35"/>
      <c r="AH85" s="35"/>
      <c r="AI85" s="35"/>
      <c r="AJ85" s="35"/>
      <c r="AK85" s="35"/>
      <c r="AL85" s="36"/>
    </row>
    <row r="86" spans="5:38" ht="11.25" customHeight="1" x14ac:dyDescent="0.2">
      <c r="F86" s="117"/>
      <c r="G86" s="117"/>
      <c r="H86" s="117"/>
      <c r="I86" s="117"/>
      <c r="X86" s="158" t="str">
        <f>IF(AND(LEN(AE86)&gt;0,AG86&gt;0),_xll.xlShmInterpDisc(curveName,AE86)+0*TYPE($N$3),"")</f>
        <v/>
      </c>
      <c r="Y86" s="159" t="str">
        <f>IF(AND(LEN(AE86)&gt;0,AG86&gt;0),100*_xll.xlShmInterpRate(curveName,2,5,AE86)+0*TYPE($N$3),"")</f>
        <v/>
      </c>
      <c r="Z86" s="153" t="str">
        <f t="shared" si="11"/>
        <v/>
      </c>
      <c r="AA86" s="155" t="str">
        <f t="shared" si="12"/>
        <v/>
      </c>
      <c r="AB86" s="34"/>
      <c r="AC86" s="34"/>
      <c r="AD86" s="34"/>
      <c r="AE86" s="34"/>
      <c r="AF86" s="34"/>
      <c r="AG86" s="35"/>
      <c r="AH86" s="35"/>
      <c r="AI86" s="35"/>
      <c r="AJ86" s="35"/>
      <c r="AK86" s="35"/>
      <c r="AL86" s="36"/>
    </row>
    <row r="87" spans="5:38" ht="11.25" customHeight="1" x14ac:dyDescent="0.2">
      <c r="F87" s="117"/>
      <c r="G87" s="117"/>
      <c r="H87" s="117"/>
      <c r="I87" s="117"/>
      <c r="X87" s="158" t="str">
        <f>IF(AND(LEN(AE87)&gt;0,AG87&gt;0),_xll.xlShmInterpDisc(curveName,AE87)+0*TYPE($N$3),"")</f>
        <v/>
      </c>
      <c r="Y87" s="159" t="str">
        <f>IF(AND(LEN(AE87)&gt;0,AG87&gt;0),100*_xll.xlShmInterpRate(curveName,2,5,AE87)+0*TYPE($N$3),"")</f>
        <v/>
      </c>
      <c r="Z87" s="153" t="str">
        <f t="shared" si="11"/>
        <v/>
      </c>
      <c r="AA87" s="155" t="str">
        <f t="shared" si="12"/>
        <v/>
      </c>
      <c r="AB87" s="34"/>
      <c r="AC87" s="34"/>
      <c r="AD87" s="34"/>
      <c r="AE87" s="34"/>
      <c r="AF87" s="34"/>
      <c r="AG87" s="35"/>
      <c r="AH87" s="35"/>
      <c r="AI87" s="35"/>
      <c r="AJ87" s="35"/>
      <c r="AK87" s="35"/>
      <c r="AL87" s="36"/>
    </row>
    <row r="88" spans="5:38" ht="11.25" customHeight="1" x14ac:dyDescent="0.2">
      <c r="F88" s="117"/>
      <c r="G88" s="117"/>
      <c r="H88" s="117"/>
      <c r="I88" s="117"/>
      <c r="X88" s="158" t="str">
        <f>IF(AND(LEN(AE88)&gt;0,AG88&gt;0),_xll.xlShmInterpDisc(curveName,AE88)+0*TYPE($N$3),"")</f>
        <v/>
      </c>
      <c r="Y88" s="159" t="str">
        <f>IF(AND(LEN(AE88)&gt;0,AG88&gt;0),100*_xll.xlShmInterpRate(curveName,2,5,AE88)+0*TYPE($N$3),"")</f>
        <v/>
      </c>
      <c r="Z88" s="153" t="str">
        <f t="shared" si="11"/>
        <v/>
      </c>
      <c r="AA88" s="155" t="str">
        <f t="shared" si="12"/>
        <v/>
      </c>
      <c r="AB88" s="34"/>
      <c r="AC88" s="34"/>
      <c r="AD88" s="34"/>
      <c r="AE88" s="34"/>
      <c r="AF88" s="34"/>
      <c r="AG88" s="35"/>
      <c r="AH88" s="35"/>
      <c r="AI88" s="35"/>
      <c r="AJ88" s="35"/>
      <c r="AK88" s="35"/>
      <c r="AL88" s="36"/>
    </row>
    <row r="89" spans="5:38" ht="11.25" customHeight="1" x14ac:dyDescent="0.2">
      <c r="F89" s="117"/>
      <c r="G89" s="117"/>
      <c r="H89" s="117"/>
      <c r="I89" s="117"/>
      <c r="X89" s="158" t="str">
        <f>IF(AND(LEN(AE89)&gt;0,AG89&gt;0),_xll.xlShmInterpDisc(curveName,AE89)+0*TYPE($N$3),"")</f>
        <v/>
      </c>
      <c r="Y89" s="159" t="str">
        <f>IF(AND(LEN(AE89)&gt;0,AG89&gt;0),100*_xll.xlShmInterpRate(curveName,2,5,AE89)+0*TYPE($N$3),"")</f>
        <v/>
      </c>
      <c r="Z89" s="153" t="str">
        <f t="shared" si="11"/>
        <v/>
      </c>
      <c r="AA89" s="155" t="str">
        <f t="shared" si="12"/>
        <v/>
      </c>
      <c r="AB89" s="34"/>
      <c r="AC89" s="34"/>
      <c r="AD89" s="34"/>
      <c r="AE89" s="34"/>
      <c r="AF89" s="34"/>
      <c r="AG89" s="35"/>
      <c r="AH89" s="35"/>
      <c r="AI89" s="35"/>
      <c r="AJ89" s="35"/>
      <c r="AK89" s="35"/>
      <c r="AL89" s="36"/>
    </row>
    <row r="90" spans="5:38" ht="11.25" customHeight="1" x14ac:dyDescent="0.2">
      <c r="F90" s="117"/>
      <c r="G90" s="117"/>
      <c r="H90" s="117"/>
      <c r="I90" s="117"/>
      <c r="X90" s="158" t="str">
        <f>IF(AND(LEN(AE90)&gt;0,AG90&gt;0),_xll.xlShmInterpDisc(curveName,AE90)+0*TYPE($N$3),"")</f>
        <v/>
      </c>
      <c r="Y90" s="159" t="str">
        <f>IF(AND(LEN(AE90)&gt;0,AG90&gt;0),100*_xll.xlShmInterpRate(curveName,2,5,AE90)+0*TYPE($N$3),"")</f>
        <v/>
      </c>
      <c r="Z90" s="153" t="str">
        <f t="shared" si="11"/>
        <v/>
      </c>
      <c r="AA90" s="155" t="str">
        <f t="shared" si="12"/>
        <v/>
      </c>
      <c r="AB90" s="34"/>
      <c r="AC90" s="34"/>
      <c r="AD90" s="34"/>
      <c r="AE90" s="34"/>
      <c r="AF90" s="34"/>
      <c r="AG90" s="35"/>
      <c r="AH90" s="35"/>
      <c r="AI90" s="35"/>
      <c r="AJ90" s="35"/>
      <c r="AK90" s="35"/>
      <c r="AL90" s="36"/>
    </row>
    <row r="91" spans="5:38" ht="11.25" customHeight="1" x14ac:dyDescent="0.2">
      <c r="F91" s="117"/>
      <c r="G91" s="117"/>
      <c r="H91" s="117"/>
      <c r="I91" s="117"/>
      <c r="X91" s="158" t="str">
        <f>IF(AND(LEN(AE91)&gt;0,AG91&gt;0),_xll.xlShmInterpDisc(curveName,AE91)+0*TYPE($N$3),"")</f>
        <v/>
      </c>
      <c r="Y91" s="159" t="str">
        <f>IF(AND(LEN(AE91)&gt;0,AG91&gt;0),100*_xll.xlShmInterpRate(curveName,2,5,AE91)+0*TYPE($N$3),"")</f>
        <v/>
      </c>
      <c r="Z91" s="153" t="str">
        <f t="shared" si="11"/>
        <v/>
      </c>
      <c r="AA91" s="155" t="str">
        <f t="shared" si="12"/>
        <v/>
      </c>
      <c r="AB91" s="34"/>
      <c r="AC91" s="34"/>
      <c r="AD91" s="34"/>
      <c r="AE91" s="34"/>
      <c r="AF91" s="34"/>
      <c r="AG91" s="35"/>
      <c r="AH91" s="35"/>
      <c r="AI91" s="35"/>
      <c r="AJ91" s="35"/>
      <c r="AK91" s="35"/>
      <c r="AL91" s="36"/>
    </row>
    <row r="92" spans="5:38" ht="11.25" customHeight="1" x14ac:dyDescent="0.2">
      <c r="F92" s="117"/>
      <c r="G92" s="117"/>
      <c r="H92" s="117"/>
      <c r="I92" s="117"/>
      <c r="X92" s="158" t="str">
        <f>IF(AND(LEN(AE92)&gt;0,AG92&gt;0),_xll.xlShmInterpDisc(curveName,AE92)+0*TYPE($N$3),"")</f>
        <v/>
      </c>
      <c r="Y92" s="159" t="str">
        <f>IF(AND(LEN(AE92)&gt;0,AG92&gt;0),100*_xll.xlShmInterpRate(curveName,2,5,AE92)+0*TYPE($N$3),"")</f>
        <v/>
      </c>
      <c r="Z92" s="153" t="str">
        <f t="shared" si="11"/>
        <v/>
      </c>
      <c r="AA92" s="155" t="str">
        <f t="shared" si="12"/>
        <v/>
      </c>
      <c r="AB92" s="34"/>
      <c r="AC92" s="34"/>
      <c r="AD92" s="34"/>
      <c r="AE92" s="34"/>
      <c r="AF92" s="34"/>
      <c r="AG92" s="35"/>
      <c r="AH92" s="35"/>
      <c r="AI92" s="35"/>
      <c r="AJ92" s="35"/>
      <c r="AK92" s="35"/>
      <c r="AL92" s="36"/>
    </row>
    <row r="93" spans="5:38" ht="11.25" customHeight="1" x14ac:dyDescent="0.2">
      <c r="F93" s="117"/>
      <c r="G93" s="117"/>
      <c r="H93" s="117"/>
      <c r="I93" s="117"/>
      <c r="X93" s="158" t="str">
        <f>IF(AND(LEN(AE93)&gt;0,AG93&gt;0),_xll.xlShmInterpDisc(curveName,AE93)+0*TYPE($N$3),"")</f>
        <v/>
      </c>
      <c r="Y93" s="159" t="str">
        <f>IF(AND(LEN(AE93)&gt;0,AG93&gt;0),100*_xll.xlShmInterpRate(curveName,2,5,AE93)+0*TYPE($N$3),"")</f>
        <v/>
      </c>
      <c r="Z93" s="153" t="str">
        <f t="shared" si="11"/>
        <v/>
      </c>
      <c r="AA93" s="155" t="str">
        <f t="shared" si="12"/>
        <v/>
      </c>
      <c r="AB93" s="34"/>
      <c r="AC93" s="34"/>
      <c r="AD93" s="34"/>
      <c r="AE93" s="34"/>
      <c r="AF93" s="34"/>
      <c r="AG93" s="35"/>
      <c r="AH93" s="35"/>
      <c r="AI93" s="35"/>
      <c r="AJ93" s="35"/>
      <c r="AK93" s="35"/>
      <c r="AL93" s="36"/>
    </row>
    <row r="94" spans="5:38" ht="11.25" customHeight="1" x14ac:dyDescent="0.2">
      <c r="F94" s="117"/>
      <c r="G94" s="117"/>
      <c r="H94" s="117"/>
      <c r="I94" s="117"/>
      <c r="X94" s="158" t="str">
        <f>IF(AND(LEN(AE94)&gt;0,AG94&gt;0),_xll.xlShmInterpDisc(curveName,AE94)+0*TYPE($N$3),"")</f>
        <v/>
      </c>
      <c r="Y94" s="159" t="str">
        <f>IF(AND(LEN(AE94)&gt;0,AG94&gt;0),100*_xll.xlShmInterpRate(curveName,2,5,AE94)+0*TYPE($N$3),"")</f>
        <v/>
      </c>
      <c r="Z94" s="153" t="str">
        <f t="shared" si="11"/>
        <v/>
      </c>
      <c r="AA94" s="155" t="str">
        <f t="shared" si="12"/>
        <v/>
      </c>
      <c r="AB94" s="34"/>
      <c r="AC94" s="34"/>
      <c r="AD94" s="34"/>
      <c r="AE94" s="34"/>
      <c r="AF94" s="34"/>
      <c r="AG94" s="35"/>
      <c r="AH94" s="35"/>
      <c r="AI94" s="35"/>
      <c r="AJ94" s="35"/>
      <c r="AK94" s="35"/>
      <c r="AL94" s="36"/>
    </row>
    <row r="95" spans="5:38" ht="11.25" customHeight="1" x14ac:dyDescent="0.2">
      <c r="F95" s="117"/>
      <c r="G95" s="117"/>
      <c r="H95" s="117"/>
      <c r="I95" s="117"/>
      <c r="X95" s="158" t="str">
        <f>IF(AND(LEN(AE95)&gt;0,AG95&gt;0),_xll.xlShmInterpDisc(curveName,AE95)+0*TYPE($N$3),"")</f>
        <v/>
      </c>
      <c r="Y95" s="159" t="str">
        <f>IF(AND(LEN(AE95)&gt;0,AG95&gt;0),100*_xll.xlShmInterpRate(curveName,2,5,AE95)+0*TYPE($N$3),"")</f>
        <v/>
      </c>
      <c r="Z95" s="153" t="str">
        <f t="shared" si="11"/>
        <v/>
      </c>
      <c r="AA95" s="155" t="str">
        <f t="shared" si="12"/>
        <v/>
      </c>
      <c r="AB95" s="34"/>
      <c r="AC95" s="34"/>
      <c r="AD95" s="34"/>
      <c r="AE95" s="34"/>
      <c r="AF95" s="34"/>
      <c r="AG95" s="35"/>
      <c r="AH95" s="35"/>
      <c r="AI95" s="35"/>
      <c r="AJ95" s="35"/>
      <c r="AK95" s="35"/>
      <c r="AL95" s="36"/>
    </row>
    <row r="96" spans="5:38" ht="11.25" customHeight="1" x14ac:dyDescent="0.2">
      <c r="X96" s="160" t="str">
        <f>IF(AND(LEN(AE96)&gt;0,AG96&gt;0),_xll.xlShmInterpDisc(curveName,AE96)+0*TYPE($N$3),"")</f>
        <v/>
      </c>
      <c r="Y96" s="161" t="str">
        <f>IF(AND(LEN(AE96)&gt;0,AG96&gt;0),100*_xll.xlShmInterpRate(curveName,2,5,AE96)+0*TYPE($N$3),"")</f>
        <v/>
      </c>
      <c r="Z96" s="154" t="str">
        <f t="shared" si="11"/>
        <v/>
      </c>
      <c r="AA96" s="162" t="str">
        <f t="shared" si="12"/>
        <v/>
      </c>
      <c r="AB96" s="163"/>
      <c r="AC96" s="163"/>
      <c r="AD96" s="163"/>
      <c r="AE96" s="163"/>
      <c r="AF96" s="163"/>
      <c r="AG96" s="164"/>
      <c r="AH96" s="164"/>
      <c r="AI96" s="164"/>
      <c r="AJ96" s="164"/>
      <c r="AK96" s="164"/>
      <c r="AL96" s="165"/>
    </row>
  </sheetData>
  <sheetProtection formatCells="0" formatColumns="0" formatRows="0"/>
  <mergeCells count="3">
    <mergeCell ref="B2:C2"/>
    <mergeCell ref="P2:P3"/>
    <mergeCell ref="P4:Q4"/>
  </mergeCells>
  <phoneticPr fontId="12" type="noConversion"/>
  <conditionalFormatting sqref="K82">
    <cfRule type="expression" dxfId="34" priority="2" stopIfTrue="1">
      <formula>SUM(G71:H71)&lt;&gt;0</formula>
    </cfRule>
  </conditionalFormatting>
  <conditionalFormatting sqref="K3:K18 K41:K81">
    <cfRule type="expression" dxfId="33" priority="3" stopIfTrue="1">
      <formula>SUM(G3:H3)&lt;&gt;0</formula>
    </cfRule>
  </conditionalFormatting>
  <conditionalFormatting sqref="K24:K35 K38 K21">
    <cfRule type="expression" dxfId="32" priority="4" stopIfTrue="1">
      <formula>G21&lt;&gt;0</formula>
    </cfRule>
  </conditionalFormatting>
  <conditionalFormatting sqref="E25:E35">
    <cfRule type="expression" dxfId="31" priority="6" stopIfTrue="1">
      <formula>(U25=U24)</formula>
    </cfRule>
  </conditionalFormatting>
  <dataValidations count="11">
    <dataValidation type="list" allowBlank="1" showInputMessage="1" showErrorMessage="1" sqref="C20:C21 N2">
      <formula1>"true, false"</formula1>
    </dataValidation>
    <dataValidation type="list" allowBlank="1" showInputMessage="1" showErrorMessage="1" sqref="C11:C12">
      <formula1>$T$24:$T$35</formula1>
    </dataValidation>
    <dataValidation type="list" allowBlank="1" showInputMessage="1" showErrorMessage="1" sqref="C7">
      <formula1>"linear, quadra, bspline, kruger"</formula1>
    </dataValidation>
    <dataValidation type="list" allowBlank="1" showInputMessage="1" showErrorMessage="1" sqref="C8">
      <formula1>"r,rt,d"</formula1>
    </dataValidation>
    <dataValidation type="list" allowBlank="1" showInputMessage="1" showErrorMessage="1" sqref="C13">
      <formula1>"standard, adjusted"</formula1>
    </dataValidation>
    <dataValidation type="list" allowBlank="1" showInputMessage="1" showErrorMessage="1" sqref="C14">
      <formula1>"on, off"</formula1>
    </dataValidation>
    <dataValidation type="list" allowBlank="1" showInputMessage="1" showErrorMessage="1" sqref="C15">
      <formula1>"start, end, stub"</formula1>
    </dataValidation>
    <dataValidation type="list" allowBlank="1" showInputMessage="1" showErrorMessage="1" sqref="C18">
      <formula1>"NoAdj, Backward, Forward, ModFollow"</formula1>
    </dataValidation>
    <dataValidation type="list" allowBlank="1" showInputMessage="1" showErrorMessage="1" sqref="C22">
      <formula1>"EURIBOR1Y,EURIBOR6M,EURIBOR3M,EURIBOR1M"</formula1>
    </dataValidation>
    <dataValidation type="list" allowBlank="1" showInputMessage="1" showErrorMessage="1" sqref="Q20">
      <formula1>"0,1"</formula1>
    </dataValidation>
    <dataValidation type="list" allowBlank="1" showInputMessage="1" showErrorMessage="1" sqref="C16">
      <formula1>"1234,1243,1324,1342,1423,1432,2134,2143,2314,2341,2413,2431,3124,3142,3214,3241,3412,3421,4123,4132,4213,4231,4312,4321"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indexed="13"/>
  </sheetPr>
  <dimension ref="B1:AJ96"/>
  <sheetViews>
    <sheetView workbookViewId="0"/>
  </sheetViews>
  <sheetFormatPr defaultColWidth="8" defaultRowHeight="11.25" customHeight="1" x14ac:dyDescent="0.2"/>
  <cols>
    <col min="1" max="1" width="2.42578125" style="2" customWidth="1"/>
    <col min="2" max="2" width="12.42578125" style="2" bestFit="1" customWidth="1"/>
    <col min="3" max="3" width="12.85546875" style="2" bestFit="1" customWidth="1"/>
    <col min="4" max="4" width="2.42578125" style="2" customWidth="1"/>
    <col min="5" max="5" width="10.42578125" style="2" bestFit="1" customWidth="1"/>
    <col min="6" max="6" width="3.140625" style="2" customWidth="1"/>
    <col min="7" max="7" width="7.85546875" style="2" bestFit="1" customWidth="1"/>
    <col min="8" max="8" width="8.5703125" style="2" customWidth="1"/>
    <col min="9" max="9" width="7" style="2" customWidth="1"/>
    <col min="10" max="10" width="8.28515625" style="2" customWidth="1"/>
    <col min="11" max="11" width="6.28515625" style="2" bestFit="1" customWidth="1"/>
    <col min="12" max="12" width="2.42578125" style="2" customWidth="1"/>
    <col min="13" max="13" width="9.7109375" style="2" customWidth="1"/>
    <col min="14" max="14" width="16.42578125" style="2" bestFit="1" customWidth="1"/>
    <col min="15" max="15" width="8.7109375" style="2" customWidth="1"/>
    <col min="16" max="16" width="15.7109375" style="2" customWidth="1"/>
    <col min="17" max="17" width="8.7109375" style="2" customWidth="1"/>
    <col min="18" max="18" width="15.140625" style="2" customWidth="1"/>
    <col min="19" max="19" width="8" style="2" customWidth="1"/>
    <col min="20" max="20" width="9.7109375" style="2" customWidth="1"/>
    <col min="21" max="21" width="11" style="2" customWidth="1"/>
    <col min="22" max="22" width="8" style="2" customWidth="1"/>
    <col min="23" max="23" width="9.28515625" style="2" customWidth="1"/>
    <col min="24" max="24" width="14.42578125" style="2" customWidth="1"/>
    <col min="25" max="25" width="9.28515625" style="2" customWidth="1"/>
    <col min="26" max="26" width="13.140625" style="2" bestFit="1" customWidth="1"/>
    <col min="27" max="27" width="11.5703125" style="2" customWidth="1"/>
    <col min="28" max="28" width="8.140625" style="2" bestFit="1" customWidth="1"/>
    <col min="29" max="30" width="3.28515625" style="2" customWidth="1"/>
    <col min="31" max="32" width="8.140625" style="2" bestFit="1" customWidth="1"/>
    <col min="33" max="33" width="12.28515625" style="2" customWidth="1"/>
    <col min="34" max="16384" width="8" style="2"/>
  </cols>
  <sheetData>
    <row r="1" spans="2:36" ht="16.5" thickBot="1" x14ac:dyDescent="0.25">
      <c r="B1" s="121"/>
      <c r="N1" s="521">
        <f>SUM(N3:INDEX(N3:N77,N78))</f>
        <v>0</v>
      </c>
      <c r="T1" s="136"/>
      <c r="U1" s="136"/>
      <c r="V1" s="136"/>
      <c r="W1" s="136"/>
      <c r="X1" s="15" t="s">
        <v>80</v>
      </c>
      <c r="Y1" s="16"/>
      <c r="Z1" s="16"/>
      <c r="AA1" s="16"/>
      <c r="AB1" s="16"/>
      <c r="AC1" s="16"/>
      <c r="AD1" s="16"/>
      <c r="AE1" s="16"/>
      <c r="AF1" s="16"/>
      <c r="AG1" s="16"/>
      <c r="AH1" s="17"/>
    </row>
    <row r="2" spans="2:36" ht="13.5" thickBot="1" x14ac:dyDescent="0.25">
      <c r="B2" s="545" t="s">
        <v>6</v>
      </c>
      <c r="C2" s="546"/>
      <c r="E2" s="1" t="s">
        <v>0</v>
      </c>
      <c r="F2" s="1" t="s">
        <v>1</v>
      </c>
      <c r="G2" s="281" t="s">
        <v>2</v>
      </c>
      <c r="H2" s="282" t="s">
        <v>3</v>
      </c>
      <c r="K2" s="282" t="s">
        <v>4</v>
      </c>
      <c r="M2" s="21" t="s">
        <v>5</v>
      </c>
      <c r="N2" s="4" t="b">
        <v>0</v>
      </c>
      <c r="P2" s="549" t="s">
        <v>81</v>
      </c>
      <c r="Q2" s="122" t="s">
        <v>82</v>
      </c>
      <c r="T2" s="166" t="s">
        <v>155</v>
      </c>
      <c r="U2" s="167" t="s">
        <v>210</v>
      </c>
      <c r="V2" s="167" t="s">
        <v>209</v>
      </c>
      <c r="W2" s="168" t="s">
        <v>211</v>
      </c>
      <c r="X2" s="144" t="s">
        <v>83</v>
      </c>
      <c r="Y2" s="144" t="s">
        <v>84</v>
      </c>
      <c r="Z2" s="144" t="s">
        <v>85</v>
      </c>
      <c r="AA2" s="144" t="s">
        <v>86</v>
      </c>
      <c r="AB2" s="144" t="s">
        <v>86</v>
      </c>
      <c r="AC2" s="145" t="s">
        <v>87</v>
      </c>
      <c r="AD2" s="145" t="s">
        <v>88</v>
      </c>
      <c r="AE2" s="145"/>
      <c r="AF2" s="145"/>
      <c r="AG2" s="145" t="s">
        <v>89</v>
      </c>
      <c r="AH2" s="146" t="s">
        <v>90</v>
      </c>
    </row>
    <row r="3" spans="2:36" ht="11.25" customHeight="1" thickBot="1" x14ac:dyDescent="0.25">
      <c r="B3" s="22" t="s">
        <v>91</v>
      </c>
      <c r="C3" s="23">
        <v>42486</v>
      </c>
      <c r="E3" s="24" t="s">
        <v>96</v>
      </c>
      <c r="F3" s="25" t="e">
        <f>IF(LEN(E3)&gt;0,AVERAGE(#REF!),"-")</f>
        <v>#REF!</v>
      </c>
      <c r="G3" s="26">
        <v>-0.33950960499999999</v>
      </c>
      <c r="H3" s="26"/>
      <c r="I3" s="27">
        <f t="shared" ref="I3:I18" si="0">IF(LEN(E3)&gt;0,IF(RIGHT(E3,1)="N",0,LEFT(E3,LEN(E3)-1)),"-")</f>
        <v>0</v>
      </c>
      <c r="J3" s="28" t="str">
        <f t="shared" ref="J3:J18" si="1">IF(LEN(E3)&gt;0,IF(I3&gt;0,RIGHT(E3,1),E3),"-")</f>
        <v>sn</v>
      </c>
      <c r="K3" s="29">
        <f t="shared" ref="K3:K18" si="2">IF(LEN(E3)&gt;0,IF(ISNUMBER(G3),G3,F3)+H3,"-")</f>
        <v>-0.33950960499999999</v>
      </c>
      <c r="M3" s="30" t="str">
        <f t="array" ref="M3:N77">IF(doCalc,_xll.xlCurveBootstrapper(today,currency,curveName,nUsedDepo,I3:INDEX(depoQuotes,nUsedDepo),0,M78:N78,0,M78:N78,nUsedSwap,J25:INDEX(swapQuotes,nUsedSwap),typeInterp,interpOn,comp,dayCount,IF(LEN(exoDiscCurve)&gt;0,P5:P16,P5:P15),IF(LEN(exoDiscCurve)&gt;0,Q5:Q16,Q5:Q15)),"-")</f>
        <v>-</v>
      </c>
      <c r="N3" s="31" t="str">
        <v>-</v>
      </c>
      <c r="P3" s="550"/>
      <c r="Q3" s="124">
        <v>40932</v>
      </c>
      <c r="T3" s="158" t="e">
        <f>IF(AND(LEN(AA3)&gt;0,AC3&gt;0),_xll.xlShmInterpDisc(curveName,AA3)+0*TYPE($N$3),"")</f>
        <v>#VALUE!</v>
      </c>
      <c r="U3" s="159" t="e">
        <f>IF(AND(LEN(AA3)&gt;0,AC3&gt;0),100*_xll.xlShmInterpRate(curveName,2,5,AA3)+0*TYPE($N$3),"")</f>
        <v>#VALUE!</v>
      </c>
      <c r="V3" s="153" t="e">
        <f>IF(LEN(T3)&gt;0,T3-AC3,"")</f>
        <v>#VALUE!</v>
      </c>
      <c r="W3" s="155" t="e">
        <f>IF(LEN(U3)&gt;0,U3-AD3,"")</f>
        <v>#VALUE!</v>
      </c>
      <c r="X3" s="34" t="s">
        <v>325</v>
      </c>
      <c r="Y3" s="33">
        <v>42488</v>
      </c>
      <c r="Z3" s="34" t="s">
        <v>326</v>
      </c>
      <c r="AA3" s="33">
        <v>42489</v>
      </c>
      <c r="AB3" s="34" t="s">
        <v>15</v>
      </c>
      <c r="AC3" s="156">
        <v>1.00002829300073</v>
      </c>
      <c r="AD3" s="157">
        <v>-0.34422663935632197</v>
      </c>
      <c r="AE3" s="35"/>
      <c r="AF3" s="35"/>
      <c r="AG3" s="35">
        <v>-0.33950960499999999</v>
      </c>
      <c r="AH3" s="36">
        <v>0</v>
      </c>
      <c r="AJ3" s="113"/>
    </row>
    <row r="4" spans="2:36" ht="11.25" customHeight="1" x14ac:dyDescent="0.2">
      <c r="B4" s="37" t="s">
        <v>93</v>
      </c>
      <c r="C4" s="38" t="s">
        <v>13</v>
      </c>
      <c r="E4" s="39" t="s">
        <v>98</v>
      </c>
      <c r="F4" s="40" t="e">
        <f>IF(LEN(E4)&gt;0,AVERAGE(#REF!),"-")</f>
        <v>#REF!</v>
      </c>
      <c r="G4" s="41">
        <v>-0.33950000000000002</v>
      </c>
      <c r="H4" s="41"/>
      <c r="I4" s="27" t="str">
        <f t="shared" si="0"/>
        <v>1</v>
      </c>
      <c r="J4" s="42" t="str">
        <f t="shared" si="1"/>
        <v>w</v>
      </c>
      <c r="K4" s="43">
        <f t="shared" si="2"/>
        <v>-0.33950000000000002</v>
      </c>
      <c r="M4" s="44" t="str">
        <v>-</v>
      </c>
      <c r="N4" s="45" t="str">
        <v>-</v>
      </c>
      <c r="P4" s="547" t="s">
        <v>182</v>
      </c>
      <c r="Q4" s="548"/>
      <c r="T4" s="158" t="e">
        <f>IF(AND(LEN(AA4)&gt;0,AC4&gt;0),_xll.xlShmInterpDisc(curveName,AA4)+0*TYPE($N$3),"")</f>
        <v>#VALUE!</v>
      </c>
      <c r="U4" s="159" t="e">
        <f>IF(AND(LEN(AA4)&gt;0,AC4&gt;0),100*_xll.xlShmInterpRate(curveName,2,5,AA4)+0*TYPE($N$3),"")</f>
        <v>#VALUE!</v>
      </c>
      <c r="V4" s="153" t="e">
        <f t="shared" ref="V4:W67" si="3">IF(LEN(T4)&gt;0,T4-AC4,"")</f>
        <v>#VALUE!</v>
      </c>
      <c r="W4" s="155" t="e">
        <f t="shared" si="3"/>
        <v>#VALUE!</v>
      </c>
      <c r="X4" s="34" t="s">
        <v>325</v>
      </c>
      <c r="Y4" s="33">
        <v>42488</v>
      </c>
      <c r="Z4" s="34" t="s">
        <v>326</v>
      </c>
      <c r="AA4" s="33">
        <v>42495</v>
      </c>
      <c r="AB4" s="34" t="s">
        <v>7</v>
      </c>
      <c r="AC4" s="156">
        <v>1.0000848814037899</v>
      </c>
      <c r="AD4" s="157">
        <v>-0.34422663968052603</v>
      </c>
      <c r="AE4" s="35"/>
      <c r="AF4" s="35"/>
      <c r="AG4" s="35">
        <v>-0.33950000000000002</v>
      </c>
      <c r="AH4" s="36">
        <v>0</v>
      </c>
      <c r="AJ4" s="113"/>
    </row>
    <row r="5" spans="2:36" ht="11.25" customHeight="1" x14ac:dyDescent="0.2">
      <c r="B5" s="47" t="s">
        <v>95</v>
      </c>
      <c r="C5" s="529" t="s">
        <v>357</v>
      </c>
      <c r="E5" s="39" t="s">
        <v>100</v>
      </c>
      <c r="F5" s="40" t="e">
        <f>IF(LEN(E5)&gt;0,AVERAGE(#REF!),"-")</f>
        <v>#REF!</v>
      </c>
      <c r="G5" s="41">
        <v>-0.34200000000000003</v>
      </c>
      <c r="H5" s="41"/>
      <c r="I5" s="27" t="str">
        <f t="shared" si="0"/>
        <v>2</v>
      </c>
      <c r="J5" s="27" t="str">
        <f t="shared" si="1"/>
        <v>w</v>
      </c>
      <c r="K5" s="43">
        <f t="shared" si="2"/>
        <v>-0.34200000000000003</v>
      </c>
      <c r="M5" s="44" t="str">
        <v>-</v>
      </c>
      <c r="N5" s="45" t="str">
        <v>-</v>
      </c>
      <c r="P5" s="48" t="s">
        <v>115</v>
      </c>
      <c r="Q5" s="49">
        <f>+swapFltFreq</f>
        <v>12</v>
      </c>
      <c r="T5" s="158" t="e">
        <f>IF(AND(LEN(AA5)&gt;0,AC5&gt;0),_xll.xlShmInterpDisc(curveName,AA5)+0*TYPE($N$3),"")</f>
        <v>#VALUE!</v>
      </c>
      <c r="U5" s="159" t="e">
        <f>IF(AND(LEN(AA5)&gt;0,AC5&gt;0),100*_xll.xlShmInterpRate(curveName,2,5,AA5)+0*TYPE($N$3),"")</f>
        <v>#VALUE!</v>
      </c>
      <c r="V5" s="153" t="e">
        <f t="shared" si="3"/>
        <v>#VALUE!</v>
      </c>
      <c r="W5" s="155" t="e">
        <f t="shared" si="3"/>
        <v>#VALUE!</v>
      </c>
      <c r="X5" s="34" t="s">
        <v>325</v>
      </c>
      <c r="Y5" s="33">
        <v>42488</v>
      </c>
      <c r="Z5" s="34" t="s">
        <v>326</v>
      </c>
      <c r="AA5" s="33">
        <v>42502</v>
      </c>
      <c r="AB5" s="34" t="s">
        <v>11</v>
      </c>
      <c r="AC5" s="156">
        <v>1.00015188211187</v>
      </c>
      <c r="AD5" s="157">
        <v>-0.34645475822454502</v>
      </c>
      <c r="AE5" s="35"/>
      <c r="AF5" s="35"/>
      <c r="AG5" s="35">
        <v>-0.34200000000000003</v>
      </c>
      <c r="AH5" s="36">
        <v>0</v>
      </c>
      <c r="AJ5" s="113"/>
    </row>
    <row r="6" spans="2:36" ht="11.25" customHeight="1" x14ac:dyDescent="0.2">
      <c r="B6" s="50" t="s">
        <v>97</v>
      </c>
      <c r="C6" s="125" t="str">
        <f>EUROIS!curveName</f>
        <v>OIS_26APR16</v>
      </c>
      <c r="E6" s="39" t="s">
        <v>103</v>
      </c>
      <c r="F6" s="40" t="e">
        <f>IF(LEN(E6)&gt;0,AVERAGE(#REF!),"-")</f>
        <v>#REF!</v>
      </c>
      <c r="G6" s="41">
        <v>-0.34260000000000002</v>
      </c>
      <c r="H6" s="41"/>
      <c r="I6" s="27" t="str">
        <f t="shared" si="0"/>
        <v>3</v>
      </c>
      <c r="J6" s="27" t="str">
        <f t="shared" si="1"/>
        <v>w</v>
      </c>
      <c r="K6" s="43">
        <f t="shared" si="2"/>
        <v>-0.34260000000000002</v>
      </c>
      <c r="M6" s="44" t="str">
        <v>-</v>
      </c>
      <c r="N6" s="45" t="str">
        <v>-</v>
      </c>
      <c r="P6" s="52" t="s">
        <v>157</v>
      </c>
      <c r="Q6" s="53">
        <v>1</v>
      </c>
      <c r="T6" s="158" t="e">
        <f>IF(AND(LEN(AA6)&gt;0,AC6&gt;0),_xll.xlShmInterpDisc(curveName,AA6)+0*TYPE($N$3),"")</f>
        <v>#VALUE!</v>
      </c>
      <c r="U6" s="159" t="e">
        <f>IF(AND(LEN(AA6)&gt;0,AC6&gt;0),100*_xll.xlShmInterpRate(curveName,2,5,AA6)+0*TYPE($N$3),"")</f>
        <v>#VALUE!</v>
      </c>
      <c r="V6" s="153" t="e">
        <f t="shared" si="3"/>
        <v>#VALUE!</v>
      </c>
      <c r="W6" s="155" t="e">
        <f t="shared" si="3"/>
        <v>#VALUE!</v>
      </c>
      <c r="X6" s="34" t="s">
        <v>325</v>
      </c>
      <c r="Y6" s="33">
        <v>42488</v>
      </c>
      <c r="Z6" s="34" t="s">
        <v>326</v>
      </c>
      <c r="AA6" s="33">
        <v>42509</v>
      </c>
      <c r="AB6" s="34" t="s">
        <v>14</v>
      </c>
      <c r="AC6" s="156">
        <v>1.0002187556298601</v>
      </c>
      <c r="AD6" s="157">
        <v>-0.34711770788042601</v>
      </c>
      <c r="AE6" s="35"/>
      <c r="AF6" s="35"/>
      <c r="AG6" s="35">
        <v>-0.34260000000000002</v>
      </c>
      <c r="AH6" s="36">
        <v>0</v>
      </c>
      <c r="AJ6" s="113"/>
    </row>
    <row r="7" spans="2:36" ht="11.25" customHeight="1" x14ac:dyDescent="0.2">
      <c r="B7" s="54" t="s">
        <v>99</v>
      </c>
      <c r="C7" s="57" t="s">
        <v>79</v>
      </c>
      <c r="E7" s="39" t="s">
        <v>105</v>
      </c>
      <c r="F7" s="40" t="e">
        <f>IF(LEN(E7)&gt;0,AVERAGE(#REF!),"-")</f>
        <v>#REF!</v>
      </c>
      <c r="G7" s="41">
        <v>-0.34300000000000003</v>
      </c>
      <c r="H7" s="41"/>
      <c r="I7" s="27" t="str">
        <f t="shared" si="0"/>
        <v>1</v>
      </c>
      <c r="J7" s="27" t="str">
        <f t="shared" si="1"/>
        <v>m</v>
      </c>
      <c r="K7" s="43">
        <f t="shared" si="2"/>
        <v>-0.34300000000000003</v>
      </c>
      <c r="M7" s="44" t="str">
        <v>-</v>
      </c>
      <c r="N7" s="45" t="str">
        <v>-</v>
      </c>
      <c r="P7" s="52" t="s">
        <v>158</v>
      </c>
      <c r="Q7" s="53">
        <v>4</v>
      </c>
      <c r="T7" s="158" t="e">
        <f>IF(AND(LEN(AA7)&gt;0,AC7&gt;0),_xll.xlShmInterpDisc(curveName,AA7)+0*TYPE($N$3),"")</f>
        <v>#VALUE!</v>
      </c>
      <c r="U7" s="159" t="e">
        <f>IF(AND(LEN(AA7)&gt;0,AC7&gt;0),100*_xll.xlShmInterpRate(curveName,2,5,AA7)+0*TYPE($N$3),"")</f>
        <v>#VALUE!</v>
      </c>
      <c r="V7" s="153" t="e">
        <f t="shared" si="3"/>
        <v>#VALUE!</v>
      </c>
      <c r="W7" s="155" t="e">
        <f t="shared" si="3"/>
        <v>#VALUE!</v>
      </c>
      <c r="X7" s="34" t="s">
        <v>8</v>
      </c>
      <c r="Y7" s="33">
        <v>42488</v>
      </c>
      <c r="Z7" s="34" t="s">
        <v>327</v>
      </c>
      <c r="AA7" s="33">
        <v>42520</v>
      </c>
      <c r="AB7" s="34" t="s">
        <v>16</v>
      </c>
      <c r="AC7" s="156">
        <v>1.00032384953856</v>
      </c>
      <c r="AD7" s="157">
        <v>-0.34760572169373499</v>
      </c>
      <c r="AE7" s="35"/>
      <c r="AF7" s="35"/>
      <c r="AG7" s="35">
        <v>-0.34300000000000003</v>
      </c>
      <c r="AH7" s="36">
        <v>0</v>
      </c>
      <c r="AJ7" s="113"/>
    </row>
    <row r="8" spans="2:36" ht="11.25" customHeight="1" x14ac:dyDescent="0.2">
      <c r="B8" s="56" t="s">
        <v>101</v>
      </c>
      <c r="C8" s="57" t="s">
        <v>102</v>
      </c>
      <c r="E8" s="39"/>
      <c r="F8" s="40" t="str">
        <f>IF(LEN(E8)&gt;0,AVERAGE(#REF!),"-")</f>
        <v>-</v>
      </c>
      <c r="G8" s="41"/>
      <c r="H8" s="41"/>
      <c r="I8" s="27" t="str">
        <f t="shared" si="0"/>
        <v>-</v>
      </c>
      <c r="J8" s="27" t="str">
        <f t="shared" si="1"/>
        <v>-</v>
      </c>
      <c r="K8" s="43" t="str">
        <f t="shared" si="2"/>
        <v>-</v>
      </c>
      <c r="M8" s="44" t="str">
        <v>-</v>
      </c>
      <c r="N8" s="45" t="str">
        <v>-</v>
      </c>
      <c r="P8" s="52" t="s">
        <v>159</v>
      </c>
      <c r="Q8" s="53">
        <v>8</v>
      </c>
      <c r="T8" s="158" t="e">
        <f>IF(AND(LEN(AA8)&gt;0,AC8&gt;0),_xll.xlShmInterpDisc(curveName,AA8)+0*TYPE($N$3),"")</f>
        <v>#VALUE!</v>
      </c>
      <c r="U8" s="159" t="e">
        <f>IF(AND(LEN(AA8)&gt;0,AC8&gt;0),100*_xll.xlShmInterpRate(curveName,2,5,AA8)+0*TYPE($N$3),"")</f>
        <v>#VALUE!</v>
      </c>
      <c r="V8" s="153" t="e">
        <f t="shared" si="3"/>
        <v>#VALUE!</v>
      </c>
      <c r="W8" s="155" t="e">
        <f t="shared" si="3"/>
        <v>#VALUE!</v>
      </c>
      <c r="X8" s="34" t="s">
        <v>75</v>
      </c>
      <c r="Y8" s="33">
        <v>42488</v>
      </c>
      <c r="Z8" s="34" t="s">
        <v>328</v>
      </c>
      <c r="AA8" s="33">
        <v>42549</v>
      </c>
      <c r="AB8" s="34" t="s">
        <v>18</v>
      </c>
      <c r="AC8" s="156">
        <v>1.00060200401898</v>
      </c>
      <c r="AD8" s="157">
        <v>-0.34867516483604999</v>
      </c>
      <c r="AE8" s="35"/>
      <c r="AF8" s="35"/>
      <c r="AG8" s="35">
        <v>-0.34399999999999997</v>
      </c>
      <c r="AH8" s="36">
        <v>0</v>
      </c>
    </row>
    <row r="9" spans="2:36" ht="11.25" customHeight="1" x14ac:dyDescent="0.2">
      <c r="B9" s="56" t="s">
        <v>104</v>
      </c>
      <c r="C9" s="57" t="s">
        <v>20</v>
      </c>
      <c r="E9" s="39"/>
      <c r="F9" s="40" t="str">
        <f>IF(LEN(E9)&gt;0,AVERAGE(#REF!),"-")</f>
        <v>-</v>
      </c>
      <c r="G9" s="41"/>
      <c r="H9" s="41"/>
      <c r="I9" s="27" t="str">
        <f t="shared" si="0"/>
        <v>-</v>
      </c>
      <c r="J9" s="27" t="str">
        <f t="shared" si="1"/>
        <v>-</v>
      </c>
      <c r="K9" s="43" t="str">
        <f t="shared" si="2"/>
        <v>-</v>
      </c>
      <c r="M9" s="44" t="str">
        <v>-</v>
      </c>
      <c r="N9" s="45" t="str">
        <v>-</v>
      </c>
      <c r="P9" s="52" t="s">
        <v>119</v>
      </c>
      <c r="Q9" s="53">
        <v>1</v>
      </c>
      <c r="T9" s="158" t="e">
        <f>IF(AND(LEN(AA9)&gt;0,AC9&gt;0),_xll.xlShmInterpDisc(curveName,AA9)+0*TYPE($N$3),"")</f>
        <v>#VALUE!</v>
      </c>
      <c r="U9" s="159" t="e">
        <f>IF(AND(LEN(AA9)&gt;0,AC9&gt;0),100*_xll.xlShmInterpRate(curveName,2,5,AA9)+0*TYPE($N$3),"")</f>
        <v>#VALUE!</v>
      </c>
      <c r="V9" s="153" t="e">
        <f t="shared" si="3"/>
        <v>#VALUE!</v>
      </c>
      <c r="W9" s="155" t="e">
        <f t="shared" si="3"/>
        <v>#VALUE!</v>
      </c>
      <c r="X9" s="34" t="s">
        <v>75</v>
      </c>
      <c r="Y9" s="33">
        <v>42488</v>
      </c>
      <c r="Z9" s="34" t="s">
        <v>328</v>
      </c>
      <c r="AA9" s="33">
        <v>42579</v>
      </c>
      <c r="AB9" s="34" t="s">
        <v>19</v>
      </c>
      <c r="AC9" s="156">
        <v>1.0008941570265499</v>
      </c>
      <c r="AD9" s="157">
        <v>-0.35077579548216697</v>
      </c>
      <c r="AE9" s="35"/>
      <c r="AF9" s="35"/>
      <c r="AG9" s="35">
        <v>-0.34599999999999997</v>
      </c>
      <c r="AH9" s="36">
        <v>0</v>
      </c>
    </row>
    <row r="10" spans="2:36" ht="11.25" customHeight="1" x14ac:dyDescent="0.2">
      <c r="B10" s="56" t="s">
        <v>107</v>
      </c>
      <c r="C10" s="57">
        <v>5</v>
      </c>
      <c r="E10" s="39"/>
      <c r="F10" s="40" t="str">
        <f>IF(LEN(E10)&gt;0,AVERAGE(#REF!),"-")</f>
        <v>-</v>
      </c>
      <c r="G10" s="41"/>
      <c r="H10" s="41"/>
      <c r="I10" s="27" t="str">
        <f t="shared" si="0"/>
        <v>-</v>
      </c>
      <c r="J10" s="27" t="str">
        <f t="shared" si="1"/>
        <v>-</v>
      </c>
      <c r="K10" s="43" t="str">
        <f t="shared" si="2"/>
        <v>-</v>
      </c>
      <c r="M10" s="44" t="str">
        <v>-</v>
      </c>
      <c r="N10" s="45" t="str">
        <v>-</v>
      </c>
      <c r="P10" s="518" t="s">
        <v>320</v>
      </c>
      <c r="Q10" s="519">
        <f>IF(useFirstCpn,1,0)</f>
        <v>1</v>
      </c>
      <c r="T10" s="158" t="e">
        <f>IF(AND(LEN(AA10)&gt;0,AC10&gt;0),_xll.xlShmInterpDisc(curveName,AA10)+0*TYPE($N$3),"")</f>
        <v>#VALUE!</v>
      </c>
      <c r="U10" s="159" t="e">
        <f>IF(AND(LEN(AA10)&gt;0,AC10&gt;0),100*_xll.xlShmInterpRate(curveName,2,5,AA10)+0*TYPE($N$3),"")</f>
        <v>#VALUE!</v>
      </c>
      <c r="V10" s="153" t="e">
        <f t="shared" si="3"/>
        <v>#VALUE!</v>
      </c>
      <c r="W10" s="155" t="e">
        <f t="shared" si="3"/>
        <v>#VALUE!</v>
      </c>
      <c r="X10" s="34" t="s">
        <v>75</v>
      </c>
      <c r="Y10" s="33">
        <v>42488</v>
      </c>
      <c r="Z10" s="34" t="s">
        <v>328</v>
      </c>
      <c r="AA10" s="33">
        <v>42611</v>
      </c>
      <c r="AB10" s="34" t="s">
        <v>21</v>
      </c>
      <c r="AC10" s="156">
        <v>1.00121946744982</v>
      </c>
      <c r="AD10" s="157">
        <v>-0.35586755497261002</v>
      </c>
      <c r="AE10" s="35"/>
      <c r="AF10" s="35"/>
      <c r="AG10" s="35">
        <v>-0.35099999999999998</v>
      </c>
      <c r="AH10" s="36">
        <v>0</v>
      </c>
      <c r="AJ10" s="113"/>
    </row>
    <row r="11" spans="2:36" ht="11.25" customHeight="1" x14ac:dyDescent="0.2">
      <c r="B11" s="54" t="s">
        <v>136</v>
      </c>
      <c r="C11" s="76" t="b">
        <v>1</v>
      </c>
      <c r="E11" s="39"/>
      <c r="F11" s="40" t="str">
        <f>IF(LEN(E11)&gt;0,AVERAGE(#REF!),"-")</f>
        <v>-</v>
      </c>
      <c r="G11" s="41"/>
      <c r="H11" s="41"/>
      <c r="I11" s="27" t="str">
        <f t="shared" si="0"/>
        <v>-</v>
      </c>
      <c r="J11" s="27" t="str">
        <f t="shared" si="1"/>
        <v>-</v>
      </c>
      <c r="K11" s="43" t="str">
        <f t="shared" si="2"/>
        <v>-</v>
      </c>
      <c r="M11" s="44" t="str">
        <v>-</v>
      </c>
      <c r="N11" s="45" t="str">
        <v>-</v>
      </c>
      <c r="P11" s="518" t="s">
        <v>122</v>
      </c>
      <c r="Q11" s="519">
        <f>IF(useFirstCpn,FirstCpnFix,0)</f>
        <v>-0.34300000000000003</v>
      </c>
      <c r="T11" s="158" t="e">
        <f>IF(AND(LEN(AA11)&gt;0,AC11&gt;0),_xll.xlShmInterpDisc(curveName,AA11)+0*TYPE($N$3),"")</f>
        <v>#VALUE!</v>
      </c>
      <c r="U11" s="159" t="e">
        <f>IF(AND(LEN(AA11)&gt;0,AC11&gt;0),100*_xll.xlShmInterpRate(curveName,2,5,AA11)+0*TYPE($N$3),"")</f>
        <v>#VALUE!</v>
      </c>
      <c r="V11" s="153" t="e">
        <f t="shared" si="3"/>
        <v>#VALUE!</v>
      </c>
      <c r="W11" s="155" t="e">
        <f t="shared" si="3"/>
        <v>#VALUE!</v>
      </c>
      <c r="X11" s="34" t="s">
        <v>75</v>
      </c>
      <c r="Y11" s="33">
        <v>42488</v>
      </c>
      <c r="Z11" s="34" t="s">
        <v>328</v>
      </c>
      <c r="AA11" s="33">
        <v>42641</v>
      </c>
      <c r="AB11" s="34" t="s">
        <v>22</v>
      </c>
      <c r="AC11" s="156">
        <v>1.00152962884601</v>
      </c>
      <c r="AD11" s="157">
        <v>-0.35992771401986001</v>
      </c>
      <c r="AE11" s="35"/>
      <c r="AF11" s="35"/>
      <c r="AG11" s="35">
        <v>-0.35499999999999998</v>
      </c>
      <c r="AH11" s="36">
        <v>0</v>
      </c>
      <c r="AJ11" s="113"/>
    </row>
    <row r="12" spans="2:36" ht="11.25" customHeight="1" x14ac:dyDescent="0.2">
      <c r="B12" s="78" t="s">
        <v>139</v>
      </c>
      <c r="C12" s="57" t="s">
        <v>161</v>
      </c>
      <c r="E12" s="39"/>
      <c r="F12" s="40" t="str">
        <f>IF(LEN(E12)&gt;0,AVERAGE(#REF!),"-")</f>
        <v>-</v>
      </c>
      <c r="G12" s="41"/>
      <c r="H12" s="41"/>
      <c r="I12" s="27" t="str">
        <f t="shared" si="0"/>
        <v>-</v>
      </c>
      <c r="J12" s="27" t="str">
        <f t="shared" si="1"/>
        <v>-</v>
      </c>
      <c r="K12" s="43" t="str">
        <f t="shared" si="2"/>
        <v>-</v>
      </c>
      <c r="M12" s="44" t="str">
        <v>-</v>
      </c>
      <c r="N12" s="45" t="str">
        <v>-</v>
      </c>
      <c r="P12" s="526" t="s">
        <v>317</v>
      </c>
      <c r="Q12" s="527">
        <v>4</v>
      </c>
      <c r="T12" s="158" t="e">
        <f>IF(AND(LEN(AA12)&gt;0,AC12&gt;0),_xll.xlShmInterpDisc(curveName,AA12)+0*TYPE($N$3),"")</f>
        <v>#VALUE!</v>
      </c>
      <c r="U12" s="159" t="e">
        <f>IF(AND(LEN(AA12)&gt;0,AC12&gt;0),100*_xll.xlShmInterpRate(curveName,2,5,AA12)+0*TYPE($N$3),"")</f>
        <v>#VALUE!</v>
      </c>
      <c r="V12" s="153" t="e">
        <f t="shared" si="3"/>
        <v>#VALUE!</v>
      </c>
      <c r="W12" s="155" t="e">
        <f t="shared" si="3"/>
        <v>#VALUE!</v>
      </c>
      <c r="X12" s="34" t="s">
        <v>75</v>
      </c>
      <c r="Y12" s="33">
        <v>42488</v>
      </c>
      <c r="Z12" s="34" t="s">
        <v>328</v>
      </c>
      <c r="AA12" s="33">
        <v>42671</v>
      </c>
      <c r="AB12" s="34" t="s">
        <v>23</v>
      </c>
      <c r="AC12" s="156">
        <v>1.0018519570317601</v>
      </c>
      <c r="AD12" s="157">
        <v>-0.36504819452959802</v>
      </c>
      <c r="AE12" s="35"/>
      <c r="AF12" s="35"/>
      <c r="AG12" s="35">
        <v>-0.36</v>
      </c>
      <c r="AH12" s="36">
        <v>0</v>
      </c>
      <c r="AJ12" s="113"/>
    </row>
    <row r="13" spans="2:36" ht="11.25" customHeight="1" x14ac:dyDescent="0.2">
      <c r="B13" s="83" t="s">
        <v>115</v>
      </c>
      <c r="C13" s="84">
        <v>12</v>
      </c>
      <c r="E13" s="39"/>
      <c r="F13" s="40" t="str">
        <f>IF(LEN(E13)&gt;0,AVERAGE(#REF!),"-")</f>
        <v>-</v>
      </c>
      <c r="G13" s="41"/>
      <c r="H13" s="41"/>
      <c r="I13" s="27" t="str">
        <f t="shared" si="0"/>
        <v>-</v>
      </c>
      <c r="J13" s="64" t="str">
        <f t="shared" si="1"/>
        <v>-</v>
      </c>
      <c r="K13" s="43" t="str">
        <f t="shared" si="2"/>
        <v>-</v>
      </c>
      <c r="M13" s="44" t="str">
        <v>-</v>
      </c>
      <c r="N13" s="45" t="str">
        <v>-</v>
      </c>
      <c r="P13" s="526" t="s">
        <v>318</v>
      </c>
      <c r="Q13" s="527">
        <v>1</v>
      </c>
      <c r="T13" s="158" t="e">
        <f>IF(AND(LEN(AA13)&gt;0,AC13&gt;0),_xll.xlShmInterpDisc(curveName,AA13)+0*TYPE($N$3),"")</f>
        <v>#VALUE!</v>
      </c>
      <c r="U13" s="159" t="e">
        <f>IF(AND(LEN(AA13)&gt;0,AC13&gt;0),100*_xll.xlShmInterpRate(curveName,2,5,AA13)+0*TYPE($N$3),"")</f>
        <v>#VALUE!</v>
      </c>
      <c r="V13" s="153" t="e">
        <f t="shared" si="3"/>
        <v>#VALUE!</v>
      </c>
      <c r="W13" s="155" t="e">
        <f t="shared" si="3"/>
        <v>#VALUE!</v>
      </c>
      <c r="X13" s="34" t="s">
        <v>75</v>
      </c>
      <c r="Y13" s="33">
        <v>42488</v>
      </c>
      <c r="Z13" s="34" t="s">
        <v>328</v>
      </c>
      <c r="AA13" s="33">
        <v>42702</v>
      </c>
      <c r="AB13" s="34" t="s">
        <v>25</v>
      </c>
      <c r="AC13" s="156">
        <v>1.00219303661031</v>
      </c>
      <c r="AD13" s="157">
        <v>-0.37017681789525902</v>
      </c>
      <c r="AE13" s="35"/>
      <c r="AF13" s="35"/>
      <c r="AG13" s="35">
        <v>-0.36499999999999999</v>
      </c>
      <c r="AH13" s="36">
        <v>0</v>
      </c>
      <c r="AJ13" s="113"/>
    </row>
    <row r="14" spans="2:36" ht="11.25" customHeight="1" x14ac:dyDescent="0.2">
      <c r="B14" s="85"/>
      <c r="E14" s="39"/>
      <c r="F14" s="40" t="str">
        <f>IF(LEN(E14)&gt;0,AVERAGE(#REF!),"-")</f>
        <v>-</v>
      </c>
      <c r="G14" s="41"/>
      <c r="H14" s="41"/>
      <c r="I14" s="27" t="str">
        <f t="shared" si="0"/>
        <v>-</v>
      </c>
      <c r="J14" s="64" t="str">
        <f t="shared" si="1"/>
        <v>-</v>
      </c>
      <c r="K14" s="43" t="str">
        <f t="shared" si="2"/>
        <v>-</v>
      </c>
      <c r="M14" s="44" t="str">
        <v>-</v>
      </c>
      <c r="N14" s="45" t="str">
        <v>-</v>
      </c>
      <c r="P14" s="526" t="s">
        <v>324</v>
      </c>
      <c r="Q14" s="527">
        <v>0</v>
      </c>
      <c r="T14" s="158" t="e">
        <f>IF(AND(LEN(AA14)&gt;0,AC14&gt;0),_xll.xlShmInterpDisc(curveName,AA14)+0*TYPE($N$3),"")</f>
        <v>#VALUE!</v>
      </c>
      <c r="U14" s="159" t="e">
        <f>IF(AND(LEN(AA14)&gt;0,AC14&gt;0),100*_xll.xlShmInterpRate(curveName,2,5,AA14)+0*TYPE($N$3),"")</f>
        <v>#VALUE!</v>
      </c>
      <c r="V14" s="153" t="e">
        <f t="shared" si="3"/>
        <v>#VALUE!</v>
      </c>
      <c r="W14" s="155" t="e">
        <f t="shared" si="3"/>
        <v>#VALUE!</v>
      </c>
      <c r="X14" s="34" t="s">
        <v>75</v>
      </c>
      <c r="Y14" s="33">
        <v>42488</v>
      </c>
      <c r="Z14" s="34" t="s">
        <v>328</v>
      </c>
      <c r="AA14" s="33">
        <v>42732</v>
      </c>
      <c r="AB14" s="34" t="s">
        <v>27</v>
      </c>
      <c r="AC14" s="156">
        <v>1.0025394693774199</v>
      </c>
      <c r="AD14" s="157">
        <v>-0.37631357169541002</v>
      </c>
      <c r="AE14" s="35"/>
      <c r="AF14" s="35"/>
      <c r="AG14" s="35">
        <v>-0.371</v>
      </c>
      <c r="AH14" s="36">
        <v>0</v>
      </c>
      <c r="AJ14" s="113"/>
    </row>
    <row r="15" spans="2:36" ht="11.25" customHeight="1" x14ac:dyDescent="0.2">
      <c r="E15" s="39"/>
      <c r="F15" s="40" t="str">
        <f>IF(LEN(E15)&gt;0,AVERAGE(#REF!),"-")</f>
        <v>-</v>
      </c>
      <c r="G15" s="41"/>
      <c r="H15" s="41"/>
      <c r="I15" s="27" t="str">
        <f t="shared" si="0"/>
        <v>-</v>
      </c>
      <c r="J15" s="64" t="str">
        <f t="shared" si="1"/>
        <v>-</v>
      </c>
      <c r="K15" s="43" t="str">
        <f t="shared" si="2"/>
        <v>-</v>
      </c>
      <c r="M15" s="44" t="str">
        <v>-</v>
      </c>
      <c r="N15" s="45" t="str">
        <v>-</v>
      </c>
      <c r="P15" s="52" t="s">
        <v>187</v>
      </c>
      <c r="Q15" s="53">
        <v>0</v>
      </c>
      <c r="T15" s="158" t="e">
        <f>IF(AND(LEN(AA15)&gt;0,AC15&gt;0),_xll.xlShmInterpDisc(curveName,AA15)+0*TYPE($N$3),"")</f>
        <v>#VALUE!</v>
      </c>
      <c r="U15" s="159" t="e">
        <f>IF(AND(LEN(AA15)&gt;0,AC15&gt;0),100*_xll.xlShmInterpRate(curveName,2,5,AA15)+0*TYPE($N$3),"")</f>
        <v>#VALUE!</v>
      </c>
      <c r="V15" s="153" t="e">
        <f t="shared" si="3"/>
        <v>#VALUE!</v>
      </c>
      <c r="W15" s="155" t="e">
        <f t="shared" si="3"/>
        <v>#VALUE!</v>
      </c>
      <c r="X15" s="34" t="s">
        <v>75</v>
      </c>
      <c r="Y15" s="33">
        <v>42488</v>
      </c>
      <c r="Z15" s="34" t="s">
        <v>328</v>
      </c>
      <c r="AA15" s="33">
        <v>42765</v>
      </c>
      <c r="AB15" s="33" t="s">
        <v>28</v>
      </c>
      <c r="AC15" s="156">
        <v>1.0029200900753401</v>
      </c>
      <c r="AD15" s="157">
        <v>-0.381462271075793</v>
      </c>
      <c r="AE15" s="35"/>
      <c r="AF15" s="35"/>
      <c r="AG15" s="35">
        <v>-0.376</v>
      </c>
      <c r="AH15" s="36">
        <v>0</v>
      </c>
      <c r="AJ15" s="113"/>
    </row>
    <row r="16" spans="2:36" ht="11.25" customHeight="1" x14ac:dyDescent="0.2">
      <c r="E16" s="39"/>
      <c r="F16" s="40" t="str">
        <f>IF(LEN(E16)&gt;0,AVERAGE(#REF!),"-")</f>
        <v>-</v>
      </c>
      <c r="G16" s="41"/>
      <c r="H16" s="41"/>
      <c r="I16" s="27" t="str">
        <f t="shared" si="0"/>
        <v>-</v>
      </c>
      <c r="J16" s="64" t="str">
        <f t="shared" si="1"/>
        <v>-</v>
      </c>
      <c r="K16" s="43" t="str">
        <f t="shared" si="2"/>
        <v>-</v>
      </c>
      <c r="M16" s="44" t="str">
        <v>-</v>
      </c>
      <c r="N16" s="45" t="str">
        <v>-</v>
      </c>
      <c r="P16" s="52" t="str">
        <f>B6&amp;"#"&amp;C6</f>
        <v>DiscCurveName#OIS_26APR16</v>
      </c>
      <c r="Q16" s="53">
        <v>0</v>
      </c>
      <c r="T16" s="158" t="e">
        <f>IF(AND(LEN(AA16)&gt;0,AC16&gt;0),_xll.xlShmInterpDisc(curveName,AA16)+0*TYPE($N$3),"")</f>
        <v>#VALUE!</v>
      </c>
      <c r="U16" s="159" t="e">
        <f>IF(AND(LEN(AA16)&gt;0,AC16&gt;0),100*_xll.xlShmInterpRate(curveName,2,5,AA16)+0*TYPE($N$3),"")</f>
        <v>#VALUE!</v>
      </c>
      <c r="V16" s="153" t="e">
        <f t="shared" si="3"/>
        <v>#VALUE!</v>
      </c>
      <c r="W16" s="155" t="e">
        <f t="shared" si="3"/>
        <v>#VALUE!</v>
      </c>
      <c r="X16" s="34" t="s">
        <v>75</v>
      </c>
      <c r="Y16" s="33">
        <v>42488</v>
      </c>
      <c r="Z16" s="34" t="s">
        <v>328</v>
      </c>
      <c r="AA16" s="33">
        <v>42794</v>
      </c>
      <c r="AB16" s="33" t="s">
        <v>29</v>
      </c>
      <c r="AC16" s="156">
        <v>1.0032675925654599</v>
      </c>
      <c r="AD16" s="157">
        <v>-0.38659965548201197</v>
      </c>
      <c r="AE16" s="35"/>
      <c r="AF16" s="35"/>
      <c r="AG16" s="35">
        <v>-0.38100000000000001</v>
      </c>
      <c r="AH16" s="36">
        <v>0</v>
      </c>
      <c r="AJ16" s="113"/>
    </row>
    <row r="17" spans="2:36" ht="11.25" customHeight="1" x14ac:dyDescent="0.2">
      <c r="B17" s="85"/>
      <c r="E17" s="39"/>
      <c r="F17" s="40" t="str">
        <f>IF(LEN(E17)&gt;0,AVERAGE(#REF!),"-")</f>
        <v>-</v>
      </c>
      <c r="G17" s="41"/>
      <c r="H17" s="41"/>
      <c r="I17" s="27" t="str">
        <f t="shared" si="0"/>
        <v>-</v>
      </c>
      <c r="J17" s="64" t="str">
        <f t="shared" si="1"/>
        <v>-</v>
      </c>
      <c r="K17" s="43" t="str">
        <f t="shared" si="2"/>
        <v>-</v>
      </c>
      <c r="M17" s="44" t="str">
        <v>-</v>
      </c>
      <c r="N17" s="45" t="str">
        <v>-</v>
      </c>
      <c r="P17" s="221" t="s">
        <v>24</v>
      </c>
      <c r="Q17" s="222">
        <f>COUNT(depoQuotes)</f>
        <v>5</v>
      </c>
      <c r="T17" s="158" t="e">
        <f>IF(AND(LEN(AA17)&gt;0,AC17&gt;0),_xll.xlShmInterpDisc(curveName,AA17)+0*TYPE($N$3),"")</f>
        <v>#VALUE!</v>
      </c>
      <c r="U17" s="159" t="e">
        <f>IF(AND(LEN(AA17)&gt;0,AC17&gt;0),100*_xll.xlShmInterpRate(curveName,2,5,AA17)+0*TYPE($N$3),"")</f>
        <v>#VALUE!</v>
      </c>
      <c r="V17" s="153" t="e">
        <f t="shared" si="3"/>
        <v>#VALUE!</v>
      </c>
      <c r="W17" s="155" t="e">
        <f t="shared" si="3"/>
        <v>#VALUE!</v>
      </c>
      <c r="X17" s="34" t="s">
        <v>75</v>
      </c>
      <c r="Y17" s="33">
        <v>42488</v>
      </c>
      <c r="Z17" s="34" t="s">
        <v>328</v>
      </c>
      <c r="AA17" s="33">
        <v>42822</v>
      </c>
      <c r="AB17" s="33" t="s">
        <v>31</v>
      </c>
      <c r="AC17" s="156">
        <v>1.0036033105408999</v>
      </c>
      <c r="AD17" s="157">
        <v>-0.39072752148623102</v>
      </c>
      <c r="AE17" s="35"/>
      <c r="AF17" s="35"/>
      <c r="AG17" s="35">
        <v>-0.38500000000000001</v>
      </c>
      <c r="AH17" s="36">
        <v>0</v>
      </c>
      <c r="AJ17" s="113"/>
    </row>
    <row r="18" spans="2:36" ht="11.25" customHeight="1" thickBot="1" x14ac:dyDescent="0.25">
      <c r="B18" s="85"/>
      <c r="E18" s="67"/>
      <c r="F18" s="68" t="str">
        <f>IF(LEN(E18)&gt;0,AVERAGE(#REF!),"-")</f>
        <v>-</v>
      </c>
      <c r="G18" s="69"/>
      <c r="H18" s="69"/>
      <c r="I18" s="27" t="str">
        <f t="shared" si="0"/>
        <v>-</v>
      </c>
      <c r="J18" s="70" t="str">
        <f t="shared" si="1"/>
        <v>-</v>
      </c>
      <c r="K18" s="71" t="str">
        <f t="shared" si="2"/>
        <v>-</v>
      </c>
      <c r="M18" s="44" t="str">
        <v>-</v>
      </c>
      <c r="N18" s="45" t="str">
        <v>-</v>
      </c>
      <c r="P18" s="223" t="s">
        <v>131</v>
      </c>
      <c r="Q18" s="224">
        <v>0</v>
      </c>
      <c r="T18" s="158" t="e">
        <f>IF(AND(LEN(AA18)&gt;0,AC18&gt;0),_xll.xlShmInterpDisc(curveName,AA18)+0*TYPE($N$3),"")</f>
        <v>#VALUE!</v>
      </c>
      <c r="U18" s="159" t="e">
        <f>IF(AND(LEN(AA18)&gt;0,AC18&gt;0),100*_xll.xlShmInterpRate(curveName,2,5,AA18)+0*TYPE($N$3),"")</f>
        <v>#VALUE!</v>
      </c>
      <c r="V18" s="153" t="e">
        <f t="shared" si="3"/>
        <v>#VALUE!</v>
      </c>
      <c r="W18" s="155" t="e">
        <f t="shared" si="3"/>
        <v>#VALUE!</v>
      </c>
      <c r="X18" s="34" t="s">
        <v>75</v>
      </c>
      <c r="Y18" s="33">
        <v>42488</v>
      </c>
      <c r="Z18" s="34" t="s">
        <v>328</v>
      </c>
      <c r="AA18" s="33">
        <v>42853</v>
      </c>
      <c r="AB18" s="33" t="s">
        <v>32</v>
      </c>
      <c r="AC18" s="156">
        <v>1.0039781888254</v>
      </c>
      <c r="AD18" s="157">
        <v>-0.394866026148805</v>
      </c>
      <c r="AE18" s="35"/>
      <c r="AF18" s="35"/>
      <c r="AG18" s="35">
        <v>-0.38900000000000001</v>
      </c>
      <c r="AH18" s="36">
        <v>0</v>
      </c>
      <c r="AJ18" s="113"/>
    </row>
    <row r="19" spans="2:36" ht="11.25" customHeight="1" x14ac:dyDescent="0.2">
      <c r="B19" s="85"/>
      <c r="I19" s="74"/>
      <c r="J19" s="74"/>
      <c r="M19" s="44" t="str">
        <v>-</v>
      </c>
      <c r="N19" s="45" t="str">
        <v>-</v>
      </c>
      <c r="P19" s="225" t="s">
        <v>133</v>
      </c>
      <c r="Q19" s="226">
        <f>COUNT(swapQuotes)</f>
        <v>58</v>
      </c>
      <c r="T19" s="158" t="e">
        <f>IF(AND(LEN(AA19)&gt;0,AC19&gt;0),_xll.xlShmInterpDisc(curveName,AA19)+0*TYPE($N$3),"")</f>
        <v>#VALUE!</v>
      </c>
      <c r="U19" s="159" t="e">
        <f>IF(AND(LEN(AA19)&gt;0,AC19&gt;0),100*_xll.xlShmInterpRate(curveName,2,5,AA19)+0*TYPE($N$3),"")</f>
        <v>#VALUE!</v>
      </c>
      <c r="V19" s="153" t="e">
        <f t="shared" si="3"/>
        <v>#VALUE!</v>
      </c>
      <c r="W19" s="155" t="e">
        <f t="shared" si="3"/>
        <v>#VALUE!</v>
      </c>
      <c r="X19" s="34" t="s">
        <v>75</v>
      </c>
      <c r="Y19" s="33">
        <v>42488</v>
      </c>
      <c r="Z19" s="34" t="s">
        <v>329</v>
      </c>
      <c r="AA19" s="33">
        <v>42944</v>
      </c>
      <c r="AB19" s="75" t="s">
        <v>42</v>
      </c>
      <c r="AC19" s="156">
        <v>1.00508038745113</v>
      </c>
      <c r="AD19" s="157">
        <v>-0.40385304070008299</v>
      </c>
      <c r="AE19" s="35"/>
      <c r="AF19" s="35"/>
      <c r="AG19" s="35">
        <v>-0.40324163099999999</v>
      </c>
      <c r="AH19" s="36">
        <v>0</v>
      </c>
      <c r="AJ19" s="113"/>
    </row>
    <row r="20" spans="2:36" ht="11.25" customHeight="1" thickBot="1" x14ac:dyDescent="0.25">
      <c r="B20" s="85"/>
      <c r="M20" s="44" t="str">
        <v>-</v>
      </c>
      <c r="N20" s="45" t="str">
        <v>-</v>
      </c>
      <c r="P20" s="198"/>
      <c r="T20" s="158" t="e">
        <f>IF(AND(LEN(AA20)&gt;0,AC20&gt;0),_xll.xlShmInterpDisc(curveName,AA20)+0*TYPE($N$3),"")</f>
        <v>#VALUE!</v>
      </c>
      <c r="U20" s="159" t="e">
        <f>IF(AND(LEN(AA20)&gt;0,AC20&gt;0),100*_xll.xlShmInterpRate(curveName,2,5,AA20)+0*TYPE($N$3),"")</f>
        <v>#VALUE!</v>
      </c>
      <c r="V20" s="153" t="e">
        <f t="shared" si="3"/>
        <v>#VALUE!</v>
      </c>
      <c r="W20" s="155" t="e">
        <f t="shared" si="3"/>
        <v>#VALUE!</v>
      </c>
      <c r="X20" s="34" t="s">
        <v>75</v>
      </c>
      <c r="Y20" s="33">
        <v>42488</v>
      </c>
      <c r="Z20" s="34" t="s">
        <v>329</v>
      </c>
      <c r="AA20" s="33">
        <v>43038</v>
      </c>
      <c r="AB20" s="75" t="s">
        <v>48</v>
      </c>
      <c r="AC20" s="156">
        <v>1.0061962301784799</v>
      </c>
      <c r="AD20" s="157">
        <v>-0.40845037201553802</v>
      </c>
      <c r="AE20" s="35"/>
      <c r="AF20" s="35"/>
      <c r="AG20" s="35">
        <v>-0.40838777199999998</v>
      </c>
      <c r="AH20" s="36">
        <v>0</v>
      </c>
      <c r="AJ20" s="113"/>
    </row>
    <row r="21" spans="2:36" ht="11.25" customHeight="1" thickBot="1" x14ac:dyDescent="0.25">
      <c r="B21" s="85"/>
      <c r="E21" s="18" t="s">
        <v>144</v>
      </c>
      <c r="F21" s="18" t="s">
        <v>1</v>
      </c>
      <c r="G21" s="19" t="s">
        <v>2</v>
      </c>
      <c r="H21" s="20" t="s">
        <v>3</v>
      </c>
      <c r="K21" s="20" t="s">
        <v>4</v>
      </c>
      <c r="M21" s="44" t="str">
        <v>-</v>
      </c>
      <c r="N21" s="45" t="str">
        <v>-</v>
      </c>
      <c r="P21" s="198"/>
      <c r="T21" s="158" t="e">
        <f>IF(AND(LEN(AA21)&gt;0,AC21&gt;0),_xll.xlShmInterpDisc(curveName,AA21)+0*TYPE($N$3),"")</f>
        <v>#VALUE!</v>
      </c>
      <c r="U21" s="159" t="e">
        <f>IF(AND(LEN(AA21)&gt;0,AC21&gt;0),100*_xll.xlShmInterpRate(curveName,2,5,AA21)+0*TYPE($N$3),"")</f>
        <v>#VALUE!</v>
      </c>
      <c r="V21" s="153" t="e">
        <f t="shared" si="3"/>
        <v>#VALUE!</v>
      </c>
      <c r="W21" s="155" t="e">
        <f t="shared" si="3"/>
        <v>#VALUE!</v>
      </c>
      <c r="X21" s="34" t="s">
        <v>75</v>
      </c>
      <c r="Y21" s="33">
        <v>42488</v>
      </c>
      <c r="Z21" s="34" t="s">
        <v>329</v>
      </c>
      <c r="AA21" s="33">
        <v>43129</v>
      </c>
      <c r="AB21" s="75" t="s">
        <v>52</v>
      </c>
      <c r="AC21" s="156">
        <v>1.0072369629996201</v>
      </c>
      <c r="AD21" s="157">
        <v>-0.40932802064268498</v>
      </c>
      <c r="AE21" s="35"/>
      <c r="AF21" s="35"/>
      <c r="AG21" s="35">
        <v>-0.40962376499999997</v>
      </c>
      <c r="AH21" s="36">
        <v>0</v>
      </c>
      <c r="AJ21" s="113"/>
    </row>
    <row r="22" spans="2:36" ht="11.25" customHeight="1" x14ac:dyDescent="0.2">
      <c r="B22" s="85"/>
      <c r="E22" s="106" t="str">
        <f>indexID&amp;"D="</f>
        <v>EURIBOR1MD=</v>
      </c>
      <c r="F22" s="25" t="e">
        <f ca="1">_xll.RtGet("IDN_SELECTFEED",E22,"PRIM ACT 1")</f>
        <v>#NAME?</v>
      </c>
      <c r="G22" s="26">
        <v>-0.34300000000000003</v>
      </c>
      <c r="H22" s="80"/>
      <c r="K22" s="29">
        <f>IF(LEN(E22)&gt;0,IF(ISNUMBER(G22),G22,F22)+H22,"-")</f>
        <v>-0.34300000000000003</v>
      </c>
      <c r="M22" s="44" t="str">
        <v>-</v>
      </c>
      <c r="N22" s="45" t="str">
        <v>-</v>
      </c>
      <c r="P22" s="198"/>
      <c r="T22" s="158" t="e">
        <f>IF(AND(LEN(AA22)&gt;0,AC22&gt;0),_xll.xlShmInterpDisc(curveName,AA22)+0*TYPE($N$3),"")</f>
        <v>#VALUE!</v>
      </c>
      <c r="U22" s="159" t="e">
        <f>IF(AND(LEN(AA22)&gt;0,AC22&gt;0),100*_xll.xlShmInterpRate(curveName,2,5,AA22)+0*TYPE($N$3),"")</f>
        <v>#VALUE!</v>
      </c>
      <c r="V22" s="153" t="e">
        <f t="shared" si="3"/>
        <v>#VALUE!</v>
      </c>
      <c r="W22" s="155" t="e">
        <f t="shared" si="3"/>
        <v>#VALUE!</v>
      </c>
      <c r="X22" s="34" t="s">
        <v>75</v>
      </c>
      <c r="Y22" s="33">
        <v>42488</v>
      </c>
      <c r="Z22" s="34" t="s">
        <v>329</v>
      </c>
      <c r="AA22" s="33">
        <v>43220</v>
      </c>
      <c r="AB22" s="75" t="s">
        <v>33</v>
      </c>
      <c r="AC22" s="156">
        <v>1.00823103892132</v>
      </c>
      <c r="AD22" s="157">
        <v>-0.40763382324701503</v>
      </c>
      <c r="AE22" s="35"/>
      <c r="AF22" s="35"/>
      <c r="AG22" s="35">
        <v>-0.40699999999999997</v>
      </c>
      <c r="AH22" s="36">
        <v>0</v>
      </c>
      <c r="AJ22" s="113"/>
    </row>
    <row r="23" spans="2:36" ht="11.25" customHeight="1" thickBot="1" x14ac:dyDescent="0.25">
      <c r="B23" s="85"/>
      <c r="M23" s="44" t="str">
        <v>-</v>
      </c>
      <c r="N23" s="45" t="str">
        <v>-</v>
      </c>
      <c r="P23" s="198"/>
      <c r="T23" s="158" t="e">
        <f>IF(AND(LEN(AA23)&gt;0,AC23&gt;0),_xll.xlShmInterpDisc(curveName,AA23)+0*TYPE($N$3),"")</f>
        <v>#VALUE!</v>
      </c>
      <c r="U23" s="159" t="e">
        <f>IF(AND(LEN(AA23)&gt;0,AC23&gt;0),100*_xll.xlShmInterpRate(curveName,2,5,AA23)+0*TYPE($N$3),"")</f>
        <v>#VALUE!</v>
      </c>
      <c r="V23" s="153" t="e">
        <f t="shared" si="3"/>
        <v>#VALUE!</v>
      </c>
      <c r="W23" s="155" t="e">
        <f t="shared" si="3"/>
        <v>#VALUE!</v>
      </c>
      <c r="X23" s="34" t="s">
        <v>75</v>
      </c>
      <c r="Y23" s="33">
        <v>42488</v>
      </c>
      <c r="Z23" s="34" t="s">
        <v>329</v>
      </c>
      <c r="AA23" s="33">
        <v>43311</v>
      </c>
      <c r="AB23" s="75" t="s">
        <v>166</v>
      </c>
      <c r="AC23" s="156">
        <v>1.0091751286175901</v>
      </c>
      <c r="AD23" s="157">
        <v>-0.40407901609136698</v>
      </c>
      <c r="AE23" s="35"/>
      <c r="AF23" s="35"/>
      <c r="AG23" s="35">
        <v>-0.40335286399999998</v>
      </c>
      <c r="AH23" s="36">
        <v>0</v>
      </c>
      <c r="AJ23" s="113"/>
    </row>
    <row r="24" spans="2:36" ht="11.25" customHeight="1" thickBot="1" x14ac:dyDescent="0.25">
      <c r="B24" s="85"/>
      <c r="E24" s="1" t="s">
        <v>145</v>
      </c>
      <c r="F24" s="18" t="s">
        <v>1</v>
      </c>
      <c r="G24" s="19" t="s">
        <v>2</v>
      </c>
      <c r="H24" s="20" t="s">
        <v>3</v>
      </c>
      <c r="K24" s="20" t="s">
        <v>4</v>
      </c>
      <c r="M24" s="44" t="str">
        <v>-</v>
      </c>
      <c r="N24" s="45" t="str">
        <v>-</v>
      </c>
      <c r="P24" s="198"/>
      <c r="T24" s="158" t="e">
        <f>IF(AND(LEN(AA24)&gt;0,AC24&gt;0),_xll.xlShmInterpDisc(curveName,AA24)+0*TYPE($N$3),"")</f>
        <v>#VALUE!</v>
      </c>
      <c r="U24" s="159" t="e">
        <f>IF(AND(LEN(AA24)&gt;0,AC24&gt;0),100*_xll.xlShmInterpRate(curveName,2,5,AA24)+0*TYPE($N$3),"")</f>
        <v>#VALUE!</v>
      </c>
      <c r="V24" s="153" t="e">
        <f t="shared" si="3"/>
        <v>#VALUE!</v>
      </c>
      <c r="W24" s="155" t="e">
        <f t="shared" si="3"/>
        <v>#VALUE!</v>
      </c>
      <c r="X24" s="34" t="s">
        <v>75</v>
      </c>
      <c r="Y24" s="33">
        <v>42488</v>
      </c>
      <c r="Z24" s="34" t="s">
        <v>329</v>
      </c>
      <c r="AA24" s="33">
        <v>43402</v>
      </c>
      <c r="AB24" s="75" t="s">
        <v>167</v>
      </c>
      <c r="AC24" s="156">
        <v>1.0100485699269299</v>
      </c>
      <c r="AD24" s="157">
        <v>-0.39840860673830902</v>
      </c>
      <c r="AE24" s="35"/>
      <c r="AF24" s="35"/>
      <c r="AG24" s="35">
        <v>-0.39801145399999999</v>
      </c>
      <c r="AH24" s="36">
        <v>0</v>
      </c>
      <c r="AJ24" s="113"/>
    </row>
    <row r="25" spans="2:36" ht="11.25" customHeight="1" x14ac:dyDescent="0.2">
      <c r="B25" s="85"/>
      <c r="E25" s="87">
        <v>2</v>
      </c>
      <c r="F25" s="88" t="e">
        <f>IF(LEN(E25)&gt;0,AVERAGE(#REF!),"-")</f>
        <v>#REF!</v>
      </c>
      <c r="G25" s="26">
        <v>-0.34399999999999997</v>
      </c>
      <c r="H25" s="80"/>
      <c r="I25" s="77"/>
      <c r="J25" s="108">
        <f t="shared" ref="J25:J56" si="4">IF(LEN(E25)&gt;0,E25,"")</f>
        <v>2</v>
      </c>
      <c r="K25" s="29">
        <f t="shared" ref="K25:K56" si="5">IF(LEN(E25)&gt;0,IF(ISNUMBER(G25),G25,F25)+H25,"-")</f>
        <v>-0.34399999999999997</v>
      </c>
      <c r="M25" s="44" t="str">
        <v>-</v>
      </c>
      <c r="N25" s="45" t="str">
        <v>-</v>
      </c>
      <c r="P25" s="198"/>
      <c r="T25" s="158" t="e">
        <f>IF(AND(LEN(AA25)&gt;0,AC25&gt;0),_xll.xlShmInterpDisc(curveName,AA25)+0*TYPE($N$3),"")</f>
        <v>#VALUE!</v>
      </c>
      <c r="U25" s="159" t="e">
        <f>IF(AND(LEN(AA25)&gt;0,AC25&gt;0),100*_xll.xlShmInterpRate(curveName,2,5,AA25)+0*TYPE($N$3),"")</f>
        <v>#VALUE!</v>
      </c>
      <c r="V25" s="153" t="e">
        <f t="shared" si="3"/>
        <v>#VALUE!</v>
      </c>
      <c r="W25" s="155" t="e">
        <f t="shared" si="3"/>
        <v>#VALUE!</v>
      </c>
      <c r="X25" s="34" t="s">
        <v>75</v>
      </c>
      <c r="Y25" s="33">
        <v>42488</v>
      </c>
      <c r="Z25" s="34" t="s">
        <v>329</v>
      </c>
      <c r="AA25" s="33">
        <v>43493</v>
      </c>
      <c r="AB25" s="75" t="s">
        <v>168</v>
      </c>
      <c r="AC25" s="156">
        <v>1.0108215160321401</v>
      </c>
      <c r="AD25" s="157">
        <v>-0.39013253160019501</v>
      </c>
      <c r="AE25" s="35"/>
      <c r="AF25" s="35"/>
      <c r="AG25" s="35">
        <v>-0.38995044200000001</v>
      </c>
      <c r="AH25" s="36">
        <v>0</v>
      </c>
      <c r="AJ25" s="113"/>
    </row>
    <row r="26" spans="2:36" ht="11.25" customHeight="1" x14ac:dyDescent="0.2">
      <c r="B26" s="85"/>
      <c r="E26" s="87">
        <v>3</v>
      </c>
      <c r="F26" s="93" t="e">
        <f>IF(LEN(E26)&gt;0,AVERAGE(#REF!),"-")</f>
        <v>#REF!</v>
      </c>
      <c r="G26" s="41">
        <v>-0.34599999999999997</v>
      </c>
      <c r="H26" s="94"/>
      <c r="I26" s="77"/>
      <c r="J26" s="110">
        <f t="shared" si="4"/>
        <v>3</v>
      </c>
      <c r="K26" s="43">
        <f t="shared" si="5"/>
        <v>-0.34599999999999997</v>
      </c>
      <c r="M26" s="44" t="str">
        <v>-</v>
      </c>
      <c r="N26" s="45" t="str">
        <v>-</v>
      </c>
      <c r="P26" s="198"/>
      <c r="T26" s="158" t="e">
        <f>IF(AND(LEN(AA26)&gt;0,AC26&gt;0),_xll.xlShmInterpDisc(curveName,AA26)+0*TYPE($N$3),"")</f>
        <v>#VALUE!</v>
      </c>
      <c r="U26" s="159" t="e">
        <f>IF(AND(LEN(AA26)&gt;0,AC26&gt;0),100*_xll.xlShmInterpRate(curveName,2,5,AA26)+0*TYPE($N$3),"")</f>
        <v>#VALUE!</v>
      </c>
      <c r="V26" s="153" t="e">
        <f t="shared" si="3"/>
        <v>#VALUE!</v>
      </c>
      <c r="W26" s="155" t="e">
        <f t="shared" si="3"/>
        <v>#VALUE!</v>
      </c>
      <c r="X26" s="34" t="s">
        <v>75</v>
      </c>
      <c r="Y26" s="33">
        <v>42488</v>
      </c>
      <c r="Z26" s="34" t="s">
        <v>329</v>
      </c>
      <c r="AA26" s="33">
        <v>43584</v>
      </c>
      <c r="AB26" s="75" t="s">
        <v>55</v>
      </c>
      <c r="AC26" s="156">
        <v>1.01145917796133</v>
      </c>
      <c r="AD26" s="157">
        <v>-0.378762922985035</v>
      </c>
      <c r="AE26" s="35"/>
      <c r="AF26" s="35"/>
      <c r="AG26" s="35">
        <v>-0.378</v>
      </c>
      <c r="AH26" s="36">
        <v>0</v>
      </c>
      <c r="AJ26" s="113"/>
    </row>
    <row r="27" spans="2:36" ht="11.25" customHeight="1" x14ac:dyDescent="0.2">
      <c r="B27" s="85"/>
      <c r="E27" s="87">
        <v>4</v>
      </c>
      <c r="F27" s="93" t="e">
        <f>IF(LEN(E27)&gt;0,AVERAGE(#REF!),"-")</f>
        <v>#REF!</v>
      </c>
      <c r="G27" s="41">
        <v>-0.35099999999999998</v>
      </c>
      <c r="H27" s="94"/>
      <c r="I27" s="77"/>
      <c r="J27" s="111">
        <f t="shared" si="4"/>
        <v>4</v>
      </c>
      <c r="K27" s="43">
        <f t="shared" si="5"/>
        <v>-0.35099999999999998</v>
      </c>
      <c r="M27" s="44" t="str">
        <v>-</v>
      </c>
      <c r="N27" s="45" t="str">
        <v>-</v>
      </c>
      <c r="P27" s="198"/>
      <c r="T27" s="158" t="e">
        <f>IF(AND(LEN(AA27)&gt;0,AC27&gt;0),_xll.xlShmInterpDisc(curveName,AA27)+0*TYPE($N$3),"")</f>
        <v>#VALUE!</v>
      </c>
      <c r="U27" s="159" t="e">
        <f>IF(AND(LEN(AA27)&gt;0,AC27&gt;0),100*_xll.xlShmInterpRate(curveName,2,5,AA27)+0*TYPE($N$3),"")</f>
        <v>#VALUE!</v>
      </c>
      <c r="V27" s="153" t="e">
        <f t="shared" si="3"/>
        <v>#VALUE!</v>
      </c>
      <c r="W27" s="155" t="e">
        <f t="shared" si="3"/>
        <v>#VALUE!</v>
      </c>
      <c r="X27" s="34" t="s">
        <v>75</v>
      </c>
      <c r="Y27" s="33">
        <v>42488</v>
      </c>
      <c r="Z27" s="34" t="s">
        <v>329</v>
      </c>
      <c r="AA27" s="33">
        <v>43949</v>
      </c>
      <c r="AB27" s="34" t="s">
        <v>57</v>
      </c>
      <c r="AC27" s="156">
        <v>1.01224982703528</v>
      </c>
      <c r="AD27" s="157">
        <v>-0.30376096010800002</v>
      </c>
      <c r="AE27" s="35"/>
      <c r="AF27" s="35"/>
      <c r="AG27" s="35">
        <v>-0.30299999999999999</v>
      </c>
      <c r="AH27" s="36">
        <v>0</v>
      </c>
      <c r="AJ27" s="113"/>
    </row>
    <row r="28" spans="2:36" ht="11.25" customHeight="1" x14ac:dyDescent="0.2">
      <c r="E28" s="87">
        <v>5</v>
      </c>
      <c r="F28" s="93" t="e">
        <f>IF(LEN(E28)&gt;0,AVERAGE(#REF!),"-")</f>
        <v>#REF!</v>
      </c>
      <c r="G28" s="41">
        <v>-0.35499999999999998</v>
      </c>
      <c r="H28" s="94"/>
      <c r="I28" s="77"/>
      <c r="J28" s="111">
        <f t="shared" si="4"/>
        <v>5</v>
      </c>
      <c r="K28" s="43">
        <f t="shared" si="5"/>
        <v>-0.35499999999999998</v>
      </c>
      <c r="M28" s="44" t="str">
        <v>-</v>
      </c>
      <c r="N28" s="45" t="str">
        <v>-</v>
      </c>
      <c r="P28" s="198"/>
      <c r="T28" s="158" t="e">
        <f>IF(AND(LEN(AA28)&gt;0,AC28&gt;0),_xll.xlShmInterpDisc(curveName,AA28)+0*TYPE($N$3),"")</f>
        <v>#VALUE!</v>
      </c>
      <c r="U28" s="159" t="e">
        <f>IF(AND(LEN(AA28)&gt;0,AC28&gt;0),100*_xll.xlShmInterpRate(curveName,2,5,AA28)+0*TYPE($N$3),"")</f>
        <v>#VALUE!</v>
      </c>
      <c r="V28" s="153" t="e">
        <f t="shared" si="3"/>
        <v>#VALUE!</v>
      </c>
      <c r="W28" s="155" t="e">
        <f t="shared" si="3"/>
        <v>#VALUE!</v>
      </c>
      <c r="X28" s="34" t="s">
        <v>75</v>
      </c>
      <c r="Y28" s="33">
        <v>42488</v>
      </c>
      <c r="Z28" s="34" t="s">
        <v>329</v>
      </c>
      <c r="AA28" s="33">
        <v>44314</v>
      </c>
      <c r="AB28" s="34" t="s">
        <v>34</v>
      </c>
      <c r="AC28" s="156">
        <v>1.01021439646851</v>
      </c>
      <c r="AD28" s="157">
        <v>-0.20291807718714799</v>
      </c>
      <c r="AE28" s="35"/>
      <c r="AF28" s="35"/>
      <c r="AG28" s="35">
        <v>-0.20200000000000001</v>
      </c>
      <c r="AH28" s="36">
        <v>0</v>
      </c>
      <c r="AJ28" s="113"/>
    </row>
    <row r="29" spans="2:36" ht="11.25" customHeight="1" x14ac:dyDescent="0.2">
      <c r="E29" s="87">
        <v>6</v>
      </c>
      <c r="F29" s="93" t="e">
        <f>IF(LEN(E29)&gt;0,AVERAGE(#REF!),"-")</f>
        <v>#REF!</v>
      </c>
      <c r="G29" s="41">
        <v>-0.36</v>
      </c>
      <c r="H29" s="94"/>
      <c r="I29" s="77"/>
      <c r="J29" s="111">
        <f t="shared" si="4"/>
        <v>6</v>
      </c>
      <c r="K29" s="43">
        <f t="shared" si="5"/>
        <v>-0.36</v>
      </c>
      <c r="M29" s="44" t="str">
        <v>-</v>
      </c>
      <c r="N29" s="45" t="str">
        <v>-</v>
      </c>
      <c r="P29" s="198"/>
      <c r="T29" s="158" t="e">
        <f>IF(AND(LEN(AA29)&gt;0,AC29&gt;0),_xll.xlShmInterpDisc(curveName,AA29)+0*TYPE($N$3),"")</f>
        <v>#VALUE!</v>
      </c>
      <c r="U29" s="159" t="e">
        <f>IF(AND(LEN(AA29)&gt;0,AC29&gt;0),100*_xll.xlShmInterpRate(curveName,2,5,AA29)+0*TYPE($N$3),"")</f>
        <v>#VALUE!</v>
      </c>
      <c r="V29" s="153" t="e">
        <f t="shared" si="3"/>
        <v>#VALUE!</v>
      </c>
      <c r="W29" s="155" t="e">
        <f t="shared" si="3"/>
        <v>#VALUE!</v>
      </c>
      <c r="X29" s="34" t="s">
        <v>75</v>
      </c>
      <c r="Y29" s="33">
        <v>42488</v>
      </c>
      <c r="Z29" s="34" t="s">
        <v>329</v>
      </c>
      <c r="AA29" s="33">
        <v>44679</v>
      </c>
      <c r="AB29" s="34" t="s">
        <v>58</v>
      </c>
      <c r="AC29" s="156">
        <v>1.0051049379916699</v>
      </c>
      <c r="AD29" s="157">
        <v>-8.4749770626872098E-2</v>
      </c>
      <c r="AE29" s="35"/>
      <c r="AF29" s="35"/>
      <c r="AG29" s="35">
        <v>-8.4000000000000005E-2</v>
      </c>
      <c r="AH29" s="36">
        <v>0</v>
      </c>
      <c r="AJ29" s="113"/>
    </row>
    <row r="30" spans="2:36" ht="11.25" customHeight="1" x14ac:dyDescent="0.2">
      <c r="E30" s="87">
        <v>7</v>
      </c>
      <c r="F30" s="93" t="e">
        <f>IF(LEN(E30)&gt;0,AVERAGE(#REF!),"-")</f>
        <v>#REF!</v>
      </c>
      <c r="G30" s="41">
        <v>-0.36499999999999999</v>
      </c>
      <c r="H30" s="94"/>
      <c r="I30" s="77"/>
      <c r="J30" s="111">
        <f t="shared" si="4"/>
        <v>7</v>
      </c>
      <c r="K30" s="43">
        <f t="shared" si="5"/>
        <v>-0.36499999999999999</v>
      </c>
      <c r="M30" s="44" t="str">
        <v>-</v>
      </c>
      <c r="N30" s="45" t="str">
        <v>-</v>
      </c>
      <c r="P30" s="198"/>
      <c r="T30" s="158" t="e">
        <f>IF(AND(LEN(AA30)&gt;0,AC30&gt;0),_xll.xlShmInterpDisc(curveName,AA30)+0*TYPE($N$3),"")</f>
        <v>#VALUE!</v>
      </c>
      <c r="U30" s="159" t="e">
        <f>IF(AND(LEN(AA30)&gt;0,AC30&gt;0),100*_xll.xlShmInterpRate(curveName,2,5,AA30)+0*TYPE($N$3),"")</f>
        <v>#VALUE!</v>
      </c>
      <c r="V30" s="153" t="e">
        <f t="shared" si="3"/>
        <v>#VALUE!</v>
      </c>
      <c r="W30" s="155" t="e">
        <f t="shared" si="3"/>
        <v>#VALUE!</v>
      </c>
      <c r="X30" s="34" t="s">
        <v>75</v>
      </c>
      <c r="Y30" s="33">
        <v>42488</v>
      </c>
      <c r="Z30" s="34" t="s">
        <v>329</v>
      </c>
      <c r="AA30" s="33">
        <v>45044</v>
      </c>
      <c r="AB30" s="34" t="s">
        <v>35</v>
      </c>
      <c r="AC30" s="156">
        <v>0.99656840144287995</v>
      </c>
      <c r="AD30" s="157">
        <v>4.9049550376224903E-2</v>
      </c>
      <c r="AE30" s="35"/>
      <c r="AF30" s="35"/>
      <c r="AG30" s="35">
        <v>4.9000000000000002E-2</v>
      </c>
      <c r="AH30" s="36">
        <v>0</v>
      </c>
      <c r="AJ30" s="113"/>
    </row>
    <row r="31" spans="2:36" ht="11.25" customHeight="1" x14ac:dyDescent="0.2">
      <c r="E31" s="87">
        <v>8</v>
      </c>
      <c r="F31" s="93" t="e">
        <f>IF(LEN(E31)&gt;0,AVERAGE(#REF!),"-")</f>
        <v>#REF!</v>
      </c>
      <c r="G31" s="41">
        <v>-0.371</v>
      </c>
      <c r="H31" s="94"/>
      <c r="I31" s="77"/>
      <c r="J31" s="111">
        <f t="shared" si="4"/>
        <v>8</v>
      </c>
      <c r="K31" s="43">
        <f t="shared" si="5"/>
        <v>-0.371</v>
      </c>
      <c r="M31" s="44" t="str">
        <v>-</v>
      </c>
      <c r="N31" s="45" t="str">
        <v>-</v>
      </c>
      <c r="P31" s="198"/>
      <c r="T31" s="158" t="e">
        <f>IF(AND(LEN(AA31)&gt;0,AC31&gt;0),_xll.xlShmInterpDisc(curveName,AA31)+0*TYPE($N$3),"")</f>
        <v>#VALUE!</v>
      </c>
      <c r="U31" s="159" t="e">
        <f>IF(AND(LEN(AA31)&gt;0,AC31&gt;0),100*_xll.xlShmInterpRate(curveName,2,5,AA31)+0*TYPE($N$3),"")</f>
        <v>#VALUE!</v>
      </c>
      <c r="V31" s="153" t="e">
        <f t="shared" si="3"/>
        <v>#VALUE!</v>
      </c>
      <c r="W31" s="155" t="e">
        <f t="shared" si="3"/>
        <v>#VALUE!</v>
      </c>
      <c r="X31" s="34" t="s">
        <v>75</v>
      </c>
      <c r="Y31" s="33">
        <v>42488</v>
      </c>
      <c r="Z31" s="34" t="s">
        <v>329</v>
      </c>
      <c r="AA31" s="33">
        <v>45411</v>
      </c>
      <c r="AB31" s="34" t="s">
        <v>37</v>
      </c>
      <c r="AC31" s="156">
        <v>0.98539489358871701</v>
      </c>
      <c r="AD31" s="157">
        <v>0.183595760637523</v>
      </c>
      <c r="AE31" s="35"/>
      <c r="AF31" s="35"/>
      <c r="AG31" s="35">
        <v>0.182</v>
      </c>
      <c r="AH31" s="36">
        <v>0</v>
      </c>
      <c r="AJ31" s="113"/>
    </row>
    <row r="32" spans="2:36" ht="11.25" customHeight="1" x14ac:dyDescent="0.2">
      <c r="E32" s="87">
        <v>9</v>
      </c>
      <c r="F32" s="93" t="e">
        <f>IF(LEN(E32)&gt;0,AVERAGE(#REF!),"-")</f>
        <v>#REF!</v>
      </c>
      <c r="G32" s="41">
        <v>-0.376</v>
      </c>
      <c r="H32" s="94"/>
      <c r="I32" s="77"/>
      <c r="J32" s="111">
        <f t="shared" si="4"/>
        <v>9</v>
      </c>
      <c r="K32" s="43">
        <f t="shared" si="5"/>
        <v>-0.376</v>
      </c>
      <c r="M32" s="44" t="str">
        <v>-</v>
      </c>
      <c r="N32" s="45" t="str">
        <v>-</v>
      </c>
      <c r="P32" s="198"/>
      <c r="T32" s="158" t="e">
        <f>IF(AND(LEN(AA32)&gt;0,AC32&gt;0),_xll.xlShmInterpDisc(curveName,AA32)+0*TYPE($N$3),"")</f>
        <v>#VALUE!</v>
      </c>
      <c r="U32" s="159" t="e">
        <f>IF(AND(LEN(AA32)&gt;0,AC32&gt;0),100*_xll.xlShmInterpRate(curveName,2,5,AA32)+0*TYPE($N$3),"")</f>
        <v>#VALUE!</v>
      </c>
      <c r="V32" s="153" t="e">
        <f t="shared" si="3"/>
        <v>#VALUE!</v>
      </c>
      <c r="W32" s="155" t="e">
        <f t="shared" si="3"/>
        <v>#VALUE!</v>
      </c>
      <c r="X32" s="34" t="s">
        <v>75</v>
      </c>
      <c r="Y32" s="33">
        <v>42488</v>
      </c>
      <c r="Z32" s="34" t="s">
        <v>329</v>
      </c>
      <c r="AA32" s="33">
        <v>45775</v>
      </c>
      <c r="AB32" s="34" t="s">
        <v>39</v>
      </c>
      <c r="AC32" s="156">
        <v>0.97210130640619197</v>
      </c>
      <c r="AD32" s="157">
        <v>0.31400936965855197</v>
      </c>
      <c r="AE32" s="35"/>
      <c r="AF32" s="35"/>
      <c r="AG32" s="35">
        <v>0.31</v>
      </c>
      <c r="AH32" s="36">
        <v>0</v>
      </c>
      <c r="AJ32" s="113"/>
    </row>
    <row r="33" spans="4:36" ht="11.25" customHeight="1" x14ac:dyDescent="0.2">
      <c r="E33" s="87">
        <v>10</v>
      </c>
      <c r="F33" s="93" t="e">
        <f>IF(LEN(E33)&gt;0,AVERAGE(#REF!),"-")</f>
        <v>#REF!</v>
      </c>
      <c r="G33" s="41">
        <v>-0.38100000000000001</v>
      </c>
      <c r="H33" s="94"/>
      <c r="I33" s="77"/>
      <c r="J33" s="111">
        <f t="shared" si="4"/>
        <v>10</v>
      </c>
      <c r="K33" s="43">
        <f t="shared" si="5"/>
        <v>-0.38100000000000001</v>
      </c>
      <c r="M33" s="44" t="str">
        <v>-</v>
      </c>
      <c r="N33" s="45" t="str">
        <v>-</v>
      </c>
      <c r="P33" s="198"/>
      <c r="T33" s="158" t="e">
        <f>IF(AND(LEN(AA33)&gt;0,AC33&gt;0),_xll.xlShmInterpDisc(curveName,AA33)+0*TYPE($N$3),"")</f>
        <v>#VALUE!</v>
      </c>
      <c r="U33" s="159" t="e">
        <f>IF(AND(LEN(AA33)&gt;0,AC33&gt;0),100*_xll.xlShmInterpRate(curveName,2,5,AA33)+0*TYPE($N$3),"")</f>
        <v>#VALUE!</v>
      </c>
      <c r="V33" s="153" t="e">
        <f t="shared" si="3"/>
        <v>#VALUE!</v>
      </c>
      <c r="W33" s="155" t="e">
        <f t="shared" si="3"/>
        <v>#VALUE!</v>
      </c>
      <c r="X33" s="34" t="s">
        <v>75</v>
      </c>
      <c r="Y33" s="33">
        <v>42488</v>
      </c>
      <c r="Z33" s="34" t="s">
        <v>329</v>
      </c>
      <c r="AA33" s="33">
        <v>46140</v>
      </c>
      <c r="AB33" s="34" t="s">
        <v>41</v>
      </c>
      <c r="AC33" s="156">
        <v>0.95747257988391099</v>
      </c>
      <c r="AD33" s="157">
        <v>0.434106222496912</v>
      </c>
      <c r="AE33" s="35"/>
      <c r="AF33" s="35"/>
      <c r="AG33" s="35">
        <v>0.42699999999999999</v>
      </c>
      <c r="AH33" s="36">
        <v>0</v>
      </c>
      <c r="AJ33" s="113"/>
    </row>
    <row r="34" spans="4:36" ht="11.25" customHeight="1" x14ac:dyDescent="0.2">
      <c r="E34" s="87">
        <v>11</v>
      </c>
      <c r="F34" s="93" t="e">
        <f>IF(LEN(E34)&gt;0,AVERAGE(#REF!),"-")</f>
        <v>#REF!</v>
      </c>
      <c r="G34" s="41">
        <v>-0.38500000000000001</v>
      </c>
      <c r="H34" s="94"/>
      <c r="I34" s="77"/>
      <c r="J34" s="111">
        <f t="shared" si="4"/>
        <v>11</v>
      </c>
      <c r="K34" s="43">
        <f t="shared" si="5"/>
        <v>-0.38500000000000001</v>
      </c>
      <c r="M34" s="44" t="str">
        <v>-</v>
      </c>
      <c r="N34" s="45" t="str">
        <v>-</v>
      </c>
      <c r="P34" s="198"/>
      <c r="T34" s="158" t="e">
        <f>IF(AND(LEN(AA34)&gt;0,AC34&gt;0),_xll.xlShmInterpDisc(curveName,AA34)+0*TYPE($N$3),"")</f>
        <v>#VALUE!</v>
      </c>
      <c r="U34" s="159" t="e">
        <f>IF(AND(LEN(AA34)&gt;0,AC34&gt;0),100*_xll.xlShmInterpRate(curveName,2,5,AA34)+0*TYPE($N$3),"")</f>
        <v>#VALUE!</v>
      </c>
      <c r="V34" s="153" t="e">
        <f t="shared" si="3"/>
        <v>#VALUE!</v>
      </c>
      <c r="W34" s="155" t="e">
        <f t="shared" si="3"/>
        <v>#VALUE!</v>
      </c>
      <c r="X34" s="34" t="s">
        <v>75</v>
      </c>
      <c r="Y34" s="33">
        <v>42488</v>
      </c>
      <c r="Z34" s="34" t="s">
        <v>329</v>
      </c>
      <c r="AA34" s="33">
        <v>46505</v>
      </c>
      <c r="AB34" s="34" t="s">
        <v>59</v>
      </c>
      <c r="AC34" s="156">
        <v>0.94211601311842996</v>
      </c>
      <c r="AD34" s="157">
        <v>0.54152282586343903</v>
      </c>
      <c r="AE34" s="35"/>
      <c r="AF34" s="35"/>
      <c r="AG34" s="35">
        <v>0.53090267300000005</v>
      </c>
      <c r="AH34" s="36">
        <v>0</v>
      </c>
      <c r="AJ34" s="113"/>
    </row>
    <row r="35" spans="4:36" ht="11.25" customHeight="1" x14ac:dyDescent="0.2">
      <c r="D35" s="126" t="s">
        <v>169</v>
      </c>
      <c r="E35" s="87">
        <v>12</v>
      </c>
      <c r="F35" s="93" t="e">
        <f>IF(LEN(E35)&gt;0,AVERAGE(#REF!),"-")</f>
        <v>#REF!</v>
      </c>
      <c r="G35" s="41">
        <v>-0.38900000000000001</v>
      </c>
      <c r="H35" s="94"/>
      <c r="J35" s="111">
        <f t="shared" si="4"/>
        <v>12</v>
      </c>
      <c r="K35" s="43">
        <f t="shared" si="5"/>
        <v>-0.38900000000000001</v>
      </c>
      <c r="M35" s="44" t="str">
        <v>-</v>
      </c>
      <c r="N35" s="45" t="str">
        <v>-</v>
      </c>
      <c r="P35" s="198"/>
      <c r="T35" s="158" t="e">
        <f>IF(AND(LEN(AA35)&gt;0,AC35&gt;0),_xll.xlShmInterpDisc(curveName,AA35)+0*TYPE($N$3),"")</f>
        <v>#VALUE!</v>
      </c>
      <c r="U35" s="159" t="e">
        <f>IF(AND(LEN(AA35)&gt;0,AC35&gt;0),100*_xll.xlShmInterpRate(curveName,2,5,AA35)+0*TYPE($N$3),"")</f>
        <v>#VALUE!</v>
      </c>
      <c r="V35" s="153" t="e">
        <f t="shared" si="3"/>
        <v>#VALUE!</v>
      </c>
      <c r="W35" s="155" t="e">
        <f t="shared" si="3"/>
        <v>#VALUE!</v>
      </c>
      <c r="X35" s="34" t="s">
        <v>75</v>
      </c>
      <c r="Y35" s="33">
        <v>42488</v>
      </c>
      <c r="Z35" s="34" t="s">
        <v>329</v>
      </c>
      <c r="AA35" s="33">
        <v>46871</v>
      </c>
      <c r="AB35" s="34" t="s">
        <v>60</v>
      </c>
      <c r="AC35" s="156">
        <v>0.92629909587822901</v>
      </c>
      <c r="AD35" s="157">
        <v>0.63725669451843403</v>
      </c>
      <c r="AE35" s="35"/>
      <c r="AF35" s="35"/>
      <c r="AG35" s="35">
        <v>0.623</v>
      </c>
      <c r="AH35" s="36">
        <v>0</v>
      </c>
      <c r="AJ35" s="113"/>
    </row>
    <row r="36" spans="4:36" ht="11.25" customHeight="1" x14ac:dyDescent="0.2">
      <c r="E36" s="87">
        <v>15</v>
      </c>
      <c r="F36" s="93" t="e">
        <f>IF(LEN(E36)&gt;0,AVERAGE(#REF!),"-")</f>
        <v>#REF!</v>
      </c>
      <c r="G36" s="41">
        <v>-0.40324163099999999</v>
      </c>
      <c r="H36" s="94"/>
      <c r="J36" s="111">
        <f t="shared" si="4"/>
        <v>15</v>
      </c>
      <c r="K36" s="43">
        <f t="shared" si="5"/>
        <v>-0.40324163099999999</v>
      </c>
      <c r="M36" s="44" t="str">
        <v>-</v>
      </c>
      <c r="N36" s="45" t="str">
        <v>-</v>
      </c>
      <c r="P36" s="198"/>
      <c r="T36" s="158" t="e">
        <f>IF(AND(LEN(AA36)&gt;0,AC36&gt;0),_xll.xlShmInterpDisc(curveName,AA36)+0*TYPE($N$3),"")</f>
        <v>#VALUE!</v>
      </c>
      <c r="U36" s="159" t="e">
        <f>IF(AND(LEN(AA36)&gt;0,AC36&gt;0),100*_xll.xlShmInterpRate(curveName,2,5,AA36)+0*TYPE($N$3),"")</f>
        <v>#VALUE!</v>
      </c>
      <c r="V36" s="153" t="e">
        <f t="shared" si="3"/>
        <v>#VALUE!</v>
      </c>
      <c r="W36" s="155" t="e">
        <f t="shared" si="3"/>
        <v>#VALUE!</v>
      </c>
      <c r="X36" s="34" t="s">
        <v>75</v>
      </c>
      <c r="Y36" s="33">
        <v>42488</v>
      </c>
      <c r="Z36" s="34" t="s">
        <v>329</v>
      </c>
      <c r="AA36" s="33">
        <v>47238</v>
      </c>
      <c r="AB36" s="34" t="s">
        <v>61</v>
      </c>
      <c r="AC36" s="156">
        <v>0.91028184671463896</v>
      </c>
      <c r="AD36" s="157">
        <v>0.72201950973568096</v>
      </c>
      <c r="AE36" s="35"/>
      <c r="AF36" s="35"/>
      <c r="AG36" s="35">
        <v>0.70388284499999998</v>
      </c>
      <c r="AH36" s="36">
        <v>0</v>
      </c>
      <c r="AJ36" s="113"/>
    </row>
    <row r="37" spans="4:36" ht="11.25" customHeight="1" x14ac:dyDescent="0.2">
      <c r="E37" s="87">
        <v>18</v>
      </c>
      <c r="F37" s="93" t="e">
        <f>IF(LEN(E37)&gt;0,AVERAGE(#REF!),"-")</f>
        <v>#REF!</v>
      </c>
      <c r="G37" s="41">
        <v>-0.40838777199999998</v>
      </c>
      <c r="H37" s="94"/>
      <c r="J37" s="111">
        <f t="shared" si="4"/>
        <v>18</v>
      </c>
      <c r="K37" s="43">
        <f t="shared" si="5"/>
        <v>-0.40838777199999998</v>
      </c>
      <c r="M37" s="44" t="str">
        <v>-</v>
      </c>
      <c r="N37" s="45" t="str">
        <v>-</v>
      </c>
      <c r="P37" s="198"/>
      <c r="T37" s="158" t="e">
        <f>IF(AND(LEN(AA37)&gt;0,AC37&gt;0),_xll.xlShmInterpDisc(curveName,AA37)+0*TYPE($N$3),"")</f>
        <v>#VALUE!</v>
      </c>
      <c r="U37" s="159" t="e">
        <f>IF(AND(LEN(AA37)&gt;0,AC37&gt;0),100*_xll.xlShmInterpRate(curveName,2,5,AA37)+0*TYPE($N$3),"")</f>
        <v>#VALUE!</v>
      </c>
      <c r="V37" s="153" t="e">
        <f t="shared" si="3"/>
        <v>#VALUE!</v>
      </c>
      <c r="W37" s="155" t="e">
        <f t="shared" si="3"/>
        <v>#VALUE!</v>
      </c>
      <c r="X37" s="34" t="s">
        <v>75</v>
      </c>
      <c r="Y37" s="33">
        <v>42488</v>
      </c>
      <c r="Z37" s="34" t="s">
        <v>329</v>
      </c>
      <c r="AA37" s="33">
        <v>47602</v>
      </c>
      <c r="AB37" s="34" t="s">
        <v>62</v>
      </c>
      <c r="AC37" s="156">
        <v>0.89450400819984899</v>
      </c>
      <c r="AD37" s="157">
        <v>0.79539389587846299</v>
      </c>
      <c r="AE37" s="35"/>
      <c r="AF37" s="35"/>
      <c r="AG37" s="35">
        <v>0.77348455500000002</v>
      </c>
      <c r="AH37" s="36">
        <v>0</v>
      </c>
      <c r="AI37">
        <f>DATE(YEAR(AA37)+100,MONTH(AA37),DAY(AA37))</f>
        <v>84126</v>
      </c>
      <c r="AJ37" s="113"/>
    </row>
    <row r="38" spans="4:36" ht="11.25" customHeight="1" x14ac:dyDescent="0.2">
      <c r="E38" s="87">
        <v>21</v>
      </c>
      <c r="F38" s="93" t="e">
        <f>IF(LEN(E38)&gt;0,AVERAGE(#REF!),"-")</f>
        <v>#REF!</v>
      </c>
      <c r="G38" s="41">
        <v>-0.40962376499999997</v>
      </c>
      <c r="H38" s="94"/>
      <c r="J38" s="111">
        <f t="shared" si="4"/>
        <v>21</v>
      </c>
      <c r="K38" s="43">
        <f t="shared" si="5"/>
        <v>-0.40962376499999997</v>
      </c>
      <c r="M38" s="44" t="str">
        <v>-</v>
      </c>
      <c r="N38" s="45" t="str">
        <v>-</v>
      </c>
      <c r="P38" s="198"/>
      <c r="T38" s="158" t="e">
        <f>IF(AND(LEN(AA38)&gt;0,AC38&gt;0),_xll.xlShmInterpDisc(curveName,AA38)+0*TYPE($N$3),"")</f>
        <v>#VALUE!</v>
      </c>
      <c r="U38" s="159" t="e">
        <f>IF(AND(LEN(AA38)&gt;0,AC38&gt;0),100*_xll.xlShmInterpRate(curveName,2,5,AA38)+0*TYPE($N$3),"")</f>
        <v>#VALUE!</v>
      </c>
      <c r="V38" s="153" t="e">
        <f t="shared" si="3"/>
        <v>#VALUE!</v>
      </c>
      <c r="W38" s="155" t="e">
        <f t="shared" si="3"/>
        <v>#VALUE!</v>
      </c>
      <c r="X38" s="34" t="s">
        <v>75</v>
      </c>
      <c r="Y38" s="33">
        <v>42488</v>
      </c>
      <c r="Z38" s="34" t="s">
        <v>329</v>
      </c>
      <c r="AA38" s="33">
        <v>47966</v>
      </c>
      <c r="AB38" s="34" t="s">
        <v>43</v>
      </c>
      <c r="AC38" s="156">
        <v>0.87907739085122405</v>
      </c>
      <c r="AD38" s="157">
        <v>0.85843165064318805</v>
      </c>
      <c r="AE38" s="35"/>
      <c r="AF38" s="35"/>
      <c r="AG38" s="35">
        <v>0.83299999999999996</v>
      </c>
      <c r="AH38" s="36">
        <v>0</v>
      </c>
      <c r="AI38">
        <f t="shared" ref="AI38:AI65" si="6">DATE(YEAR(AA38)+100,MONTH(AA38),DAY(AA38))</f>
        <v>84490</v>
      </c>
      <c r="AJ38" s="113"/>
    </row>
    <row r="39" spans="4:36" ht="11.25" customHeight="1" x14ac:dyDescent="0.2">
      <c r="E39" s="87">
        <v>24</v>
      </c>
      <c r="F39" s="93" t="e">
        <f>IF(LEN(E39)&gt;0,AVERAGE(#REF!),"-")</f>
        <v>#REF!</v>
      </c>
      <c r="G39" s="41">
        <v>-0.40699999999999997</v>
      </c>
      <c r="H39" s="94"/>
      <c r="J39" s="111">
        <f t="shared" si="4"/>
        <v>24</v>
      </c>
      <c r="K39" s="43">
        <f t="shared" si="5"/>
        <v>-0.40699999999999997</v>
      </c>
      <c r="M39" s="44" t="str">
        <v>-</v>
      </c>
      <c r="N39" s="45" t="str">
        <v>-</v>
      </c>
      <c r="P39" s="198"/>
      <c r="T39" s="158" t="e">
        <f>IF(AND(LEN(AA39)&gt;0,AC39&gt;0),_xll.xlShmInterpDisc(curveName,AA39)+0*TYPE($N$3),"")</f>
        <v>#VALUE!</v>
      </c>
      <c r="U39" s="159" t="e">
        <f>IF(AND(LEN(AA39)&gt;0,AC39&gt;0),100*_xll.xlShmInterpRate(curveName,2,5,AA39)+0*TYPE($N$3),"")</f>
        <v>#VALUE!</v>
      </c>
      <c r="V39" s="153" t="e">
        <f t="shared" si="3"/>
        <v>#VALUE!</v>
      </c>
      <c r="W39" s="155" t="e">
        <f t="shared" si="3"/>
        <v>#VALUE!</v>
      </c>
      <c r="X39" s="34" t="s">
        <v>75</v>
      </c>
      <c r="Y39" s="33">
        <v>42488</v>
      </c>
      <c r="Z39" s="34" t="s">
        <v>329</v>
      </c>
      <c r="AA39" s="33">
        <v>48332</v>
      </c>
      <c r="AB39" s="34" t="s">
        <v>63</v>
      </c>
      <c r="AC39" s="156">
        <v>0.86411826416650095</v>
      </c>
      <c r="AD39" s="157">
        <v>0.91184841770217995</v>
      </c>
      <c r="AE39" s="35"/>
      <c r="AF39" s="35"/>
      <c r="AG39" s="35">
        <v>0.88341636800000001</v>
      </c>
      <c r="AH39" s="36">
        <v>0</v>
      </c>
      <c r="AI39">
        <f t="shared" si="6"/>
        <v>84856</v>
      </c>
      <c r="AJ39" s="113"/>
    </row>
    <row r="40" spans="4:36" ht="11.25" customHeight="1" x14ac:dyDescent="0.2">
      <c r="E40" s="87">
        <v>27</v>
      </c>
      <c r="F40" s="93" t="e">
        <f>IF(LEN(E40)&gt;0,AVERAGE(#REF!),"-")</f>
        <v>#REF!</v>
      </c>
      <c r="G40" s="41">
        <v>-0.40335286399999998</v>
      </c>
      <c r="H40" s="94"/>
      <c r="J40" s="111">
        <f t="shared" si="4"/>
        <v>27</v>
      </c>
      <c r="K40" s="43">
        <f t="shared" si="5"/>
        <v>-0.40335286399999998</v>
      </c>
      <c r="M40" s="44" t="str">
        <v>-</v>
      </c>
      <c r="N40" s="45" t="str">
        <v>-</v>
      </c>
      <c r="P40" s="198"/>
      <c r="T40" s="158" t="e">
        <f>IF(AND(LEN(AA40)&gt;0,AC40&gt;0),_xll.xlShmInterpDisc(curveName,AA40)+0*TYPE($N$3),"")</f>
        <v>#VALUE!</v>
      </c>
      <c r="U40" s="159" t="e">
        <f>IF(AND(LEN(AA40)&gt;0,AC40&gt;0),100*_xll.xlShmInterpRate(curveName,2,5,AA40)+0*TYPE($N$3),"")</f>
        <v>#VALUE!</v>
      </c>
      <c r="V40" s="153" t="e">
        <f t="shared" si="3"/>
        <v>#VALUE!</v>
      </c>
      <c r="W40" s="155" t="e">
        <f t="shared" si="3"/>
        <v>#VALUE!</v>
      </c>
      <c r="X40" s="34" t="s">
        <v>75</v>
      </c>
      <c r="Y40" s="33">
        <v>42488</v>
      </c>
      <c r="Z40" s="34" t="s">
        <v>329</v>
      </c>
      <c r="AA40" s="33">
        <v>48697</v>
      </c>
      <c r="AB40" s="34" t="s">
        <v>64</v>
      </c>
      <c r="AC40" s="156">
        <v>0.849840859955315</v>
      </c>
      <c r="AD40" s="157">
        <v>0.95617054052523398</v>
      </c>
      <c r="AE40" s="35"/>
      <c r="AF40" s="35"/>
      <c r="AG40" s="35">
        <v>0.92508834299999998</v>
      </c>
      <c r="AH40" s="36">
        <v>0</v>
      </c>
      <c r="AI40">
        <f t="shared" si="6"/>
        <v>85221</v>
      </c>
      <c r="AJ40" s="113"/>
    </row>
    <row r="41" spans="4:36" ht="11.25" customHeight="1" x14ac:dyDescent="0.2">
      <c r="E41" s="87">
        <v>30</v>
      </c>
      <c r="F41" s="93" t="e">
        <f>IF(LEN(E41)&gt;0,AVERAGE(#REF!),"-")</f>
        <v>#REF!</v>
      </c>
      <c r="G41" s="41">
        <v>-0.39801145399999999</v>
      </c>
      <c r="H41" s="94"/>
      <c r="J41" s="111">
        <f t="shared" si="4"/>
        <v>30</v>
      </c>
      <c r="K41" s="43">
        <f t="shared" si="5"/>
        <v>-0.39801145399999999</v>
      </c>
      <c r="M41" s="44" t="str">
        <v>-</v>
      </c>
      <c r="N41" s="45" t="str">
        <v>-</v>
      </c>
      <c r="P41" s="198"/>
      <c r="T41" s="158" t="e">
        <f>IF(AND(LEN(AA41)&gt;0,AC41&gt;0),_xll.xlShmInterpDisc(curveName,AA41)+0*TYPE($N$3),"")</f>
        <v>#VALUE!</v>
      </c>
      <c r="U41" s="159" t="e">
        <f>IF(AND(LEN(AA41)&gt;0,AC41&gt;0),100*_xll.xlShmInterpRate(curveName,2,5,AA41)+0*TYPE($N$3),"")</f>
        <v>#VALUE!</v>
      </c>
      <c r="V41" s="153" t="e">
        <f t="shared" si="3"/>
        <v>#VALUE!</v>
      </c>
      <c r="W41" s="155" t="e">
        <f t="shared" si="3"/>
        <v>#VALUE!</v>
      </c>
      <c r="X41" s="34" t="s">
        <v>75</v>
      </c>
      <c r="Y41" s="33">
        <v>42488</v>
      </c>
      <c r="Z41" s="34" t="s">
        <v>329</v>
      </c>
      <c r="AA41" s="33">
        <v>49062</v>
      </c>
      <c r="AB41" s="34" t="s">
        <v>65</v>
      </c>
      <c r="AC41" s="156">
        <v>0.83623205333540995</v>
      </c>
      <c r="AD41" s="157">
        <v>0.992699695238074</v>
      </c>
      <c r="AE41" s="35"/>
      <c r="AF41" s="35"/>
      <c r="AG41" s="35">
        <v>0.95946721000000001</v>
      </c>
      <c r="AH41" s="36">
        <v>0</v>
      </c>
      <c r="AI41">
        <f t="shared" si="6"/>
        <v>85586</v>
      </c>
      <c r="AJ41" s="113"/>
    </row>
    <row r="42" spans="4:36" ht="11.25" customHeight="1" x14ac:dyDescent="0.2">
      <c r="E42" s="87">
        <v>33</v>
      </c>
      <c r="F42" s="93" t="e">
        <f>IF(LEN(E42)&gt;0,AVERAGE(#REF!),"-")</f>
        <v>#REF!</v>
      </c>
      <c r="G42" s="41">
        <v>-0.38995044200000001</v>
      </c>
      <c r="H42" s="94"/>
      <c r="J42" s="111">
        <f t="shared" si="4"/>
        <v>33</v>
      </c>
      <c r="K42" s="43">
        <f t="shared" si="5"/>
        <v>-0.38995044200000001</v>
      </c>
      <c r="M42" s="44" t="str">
        <v>-</v>
      </c>
      <c r="N42" s="45" t="str">
        <v>-</v>
      </c>
      <c r="P42" s="198"/>
      <c r="T42" s="158" t="e">
        <f>IF(AND(LEN(AA42)&gt;0,AC42&gt;0),_xll.xlShmInterpDisc(curveName,AA42)+0*TYPE($N$3),"")</f>
        <v>#VALUE!</v>
      </c>
      <c r="U42" s="159" t="e">
        <f>IF(AND(LEN(AA42)&gt;0,AC42&gt;0),100*_xll.xlShmInterpRate(curveName,2,5,AA42)+0*TYPE($N$3),"")</f>
        <v>#VALUE!</v>
      </c>
      <c r="V42" s="153" t="e">
        <f t="shared" si="3"/>
        <v>#VALUE!</v>
      </c>
      <c r="W42" s="155" t="e">
        <f t="shared" si="3"/>
        <v>#VALUE!</v>
      </c>
      <c r="X42" s="34" t="s">
        <v>75</v>
      </c>
      <c r="Y42" s="33">
        <v>42488</v>
      </c>
      <c r="Z42" s="34" t="s">
        <v>329</v>
      </c>
      <c r="AA42" s="33">
        <v>49429</v>
      </c>
      <c r="AB42" s="34" t="s">
        <v>66</v>
      </c>
      <c r="AC42" s="156">
        <v>0.82321152536234599</v>
      </c>
      <c r="AD42" s="157">
        <v>1.02272597242074</v>
      </c>
      <c r="AE42" s="35"/>
      <c r="AF42" s="35"/>
      <c r="AG42" s="35">
        <v>0.98781834599999996</v>
      </c>
      <c r="AH42" s="36">
        <v>0</v>
      </c>
      <c r="AI42">
        <f t="shared" si="6"/>
        <v>85953</v>
      </c>
      <c r="AJ42" s="113"/>
    </row>
    <row r="43" spans="4:36" ht="11.25" customHeight="1" x14ac:dyDescent="0.2">
      <c r="E43" s="87">
        <v>36</v>
      </c>
      <c r="F43" s="93" t="e">
        <f>IF(LEN(E43)&gt;0,AVERAGE(#REF!),"-")</f>
        <v>#REF!</v>
      </c>
      <c r="G43" s="41">
        <v>-0.378</v>
      </c>
      <c r="H43" s="94"/>
      <c r="J43" s="111">
        <f t="shared" si="4"/>
        <v>36</v>
      </c>
      <c r="K43" s="43">
        <f t="shared" si="5"/>
        <v>-0.378</v>
      </c>
      <c r="M43" s="44" t="str">
        <v>-</v>
      </c>
      <c r="N43" s="45" t="str">
        <v>-</v>
      </c>
      <c r="P43" s="198"/>
      <c r="T43" s="158" t="e">
        <f>IF(AND(LEN(AA43)&gt;0,AC43&gt;0),_xll.xlShmInterpDisc(curveName,AA43)+0*TYPE($N$3),"")</f>
        <v>#VALUE!</v>
      </c>
      <c r="U43" s="159" t="e">
        <f>IF(AND(LEN(AA43)&gt;0,AC43&gt;0),100*_xll.xlShmInterpRate(curveName,2,5,AA43)+0*TYPE($N$3),"")</f>
        <v>#VALUE!</v>
      </c>
      <c r="V43" s="153" t="e">
        <f t="shared" si="3"/>
        <v>#VALUE!</v>
      </c>
      <c r="W43" s="155" t="e">
        <f t="shared" si="3"/>
        <v>#VALUE!</v>
      </c>
      <c r="X43" s="34" t="s">
        <v>75</v>
      </c>
      <c r="Y43" s="33">
        <v>42488</v>
      </c>
      <c r="Z43" s="34" t="s">
        <v>329</v>
      </c>
      <c r="AA43" s="33">
        <v>49793</v>
      </c>
      <c r="AB43" s="34" t="s">
        <v>45</v>
      </c>
      <c r="AC43" s="156">
        <v>0.81090634019242303</v>
      </c>
      <c r="AD43" s="157">
        <v>1.04700960994022</v>
      </c>
      <c r="AE43" s="35"/>
      <c r="AF43" s="35"/>
      <c r="AG43" s="35">
        <v>1.0109999999999999</v>
      </c>
      <c r="AH43" s="36">
        <v>0</v>
      </c>
      <c r="AI43">
        <f t="shared" si="6"/>
        <v>86317</v>
      </c>
      <c r="AJ43" s="113"/>
    </row>
    <row r="44" spans="4:36" ht="11.25" customHeight="1" x14ac:dyDescent="0.2">
      <c r="E44" s="87">
        <v>48</v>
      </c>
      <c r="F44" s="93" t="e">
        <f>IF(LEN(E44)&gt;0,AVERAGE(#REF!),"-")</f>
        <v>#REF!</v>
      </c>
      <c r="G44" s="41">
        <v>-0.30299999999999999</v>
      </c>
      <c r="H44" s="94"/>
      <c r="J44" s="111">
        <f t="shared" si="4"/>
        <v>48</v>
      </c>
      <c r="K44" s="43">
        <f t="shared" si="5"/>
        <v>-0.30299999999999999</v>
      </c>
      <c r="M44" s="44" t="str">
        <v>-</v>
      </c>
      <c r="N44" s="45" t="str">
        <v>-</v>
      </c>
      <c r="P44" s="198"/>
      <c r="T44" s="158" t="e">
        <f>IF(AND(LEN(AA44)&gt;0,AC44&gt;0),_xll.xlShmInterpDisc(curveName,AA44)+0*TYPE($N$3),"")</f>
        <v>#VALUE!</v>
      </c>
      <c r="U44" s="159" t="e">
        <f>IF(AND(LEN(AA44)&gt;0,AC44&gt;0),100*_xll.xlShmInterpRate(curveName,2,5,AA44)+0*TYPE($N$3),"")</f>
        <v>#VALUE!</v>
      </c>
      <c r="V44" s="153" t="e">
        <f t="shared" si="3"/>
        <v>#VALUE!</v>
      </c>
      <c r="W44" s="155" t="e">
        <f t="shared" si="3"/>
        <v>#VALUE!</v>
      </c>
      <c r="X44" s="34" t="s">
        <v>75</v>
      </c>
      <c r="Y44" s="33">
        <v>42488</v>
      </c>
      <c r="Z44" s="34" t="s">
        <v>329</v>
      </c>
      <c r="AA44" s="33">
        <v>50158</v>
      </c>
      <c r="AB44" s="34" t="s">
        <v>67</v>
      </c>
      <c r="AC44" s="156">
        <v>0.79911105017248896</v>
      </c>
      <c r="AD44" s="157">
        <v>1.06690830415919</v>
      </c>
      <c r="AE44" s="35"/>
      <c r="AF44" s="35"/>
      <c r="AG44" s="35">
        <v>1.0300395579999999</v>
      </c>
      <c r="AH44" s="36">
        <v>0</v>
      </c>
      <c r="AI44">
        <f t="shared" si="6"/>
        <v>86682</v>
      </c>
      <c r="AJ44" s="113"/>
    </row>
    <row r="45" spans="4:36" ht="11.25" customHeight="1" x14ac:dyDescent="0.2">
      <c r="E45" s="87">
        <v>60</v>
      </c>
      <c r="F45" s="93" t="e">
        <f>IF(LEN(E45)&gt;0,AVERAGE(#REF!),"-")</f>
        <v>#REF!</v>
      </c>
      <c r="G45" s="41">
        <v>-0.20200000000000001</v>
      </c>
      <c r="H45" s="94"/>
      <c r="J45" s="111">
        <f t="shared" si="4"/>
        <v>60</v>
      </c>
      <c r="K45" s="43">
        <f t="shared" si="5"/>
        <v>-0.20200000000000001</v>
      </c>
      <c r="M45" s="44" t="str">
        <v>-</v>
      </c>
      <c r="N45" s="45" t="str">
        <v>-</v>
      </c>
      <c r="P45" s="198"/>
      <c r="T45" s="158" t="e">
        <f>IF(AND(LEN(AA45)&gt;0,AC45&gt;0),_xll.xlShmInterpDisc(curveName,AA45)+0*TYPE($N$3),"")</f>
        <v>#VALUE!</v>
      </c>
      <c r="U45" s="159" t="e">
        <f>IF(AND(LEN(AA45)&gt;0,AC45&gt;0),100*_xll.xlShmInterpRate(curveName,2,5,AA45)+0*TYPE($N$3),"")</f>
        <v>#VALUE!</v>
      </c>
      <c r="V45" s="153" t="e">
        <f t="shared" si="3"/>
        <v>#VALUE!</v>
      </c>
      <c r="W45" s="155" t="e">
        <f t="shared" si="3"/>
        <v>#VALUE!</v>
      </c>
      <c r="X45" s="34" t="s">
        <v>75</v>
      </c>
      <c r="Y45" s="33">
        <v>42488</v>
      </c>
      <c r="Z45" s="34" t="s">
        <v>329</v>
      </c>
      <c r="AA45" s="33">
        <v>50523</v>
      </c>
      <c r="AB45" s="34" t="s">
        <v>68</v>
      </c>
      <c r="AC45" s="156">
        <v>0.78783214890340902</v>
      </c>
      <c r="AD45" s="157">
        <v>1.08301145451287</v>
      </c>
      <c r="AE45" s="35"/>
      <c r="AF45" s="35"/>
      <c r="AG45" s="35">
        <v>1.0456196950000001</v>
      </c>
      <c r="AH45" s="36">
        <v>0</v>
      </c>
      <c r="AI45">
        <f t="shared" si="6"/>
        <v>87047</v>
      </c>
      <c r="AJ45" s="113"/>
    </row>
    <row r="46" spans="4:36" ht="11.25" customHeight="1" x14ac:dyDescent="0.2">
      <c r="E46" s="87">
        <v>72</v>
      </c>
      <c r="F46" s="93" t="e">
        <f>IF(LEN(E46)&gt;0,AVERAGE(#REF!),"-")</f>
        <v>#REF!</v>
      </c>
      <c r="G46" s="41">
        <v>-8.4000000000000005E-2</v>
      </c>
      <c r="H46" s="94"/>
      <c r="J46" s="111">
        <f t="shared" si="4"/>
        <v>72</v>
      </c>
      <c r="K46" s="43">
        <f t="shared" si="5"/>
        <v>-8.4000000000000005E-2</v>
      </c>
      <c r="M46" s="44" t="str">
        <v>-</v>
      </c>
      <c r="N46" s="45" t="str">
        <v>-</v>
      </c>
      <c r="P46" s="198"/>
      <c r="T46" s="158" t="e">
        <f>IF(AND(LEN(AA46)&gt;0,AC46&gt;0),_xll.xlShmInterpDisc(curveName,AA46)+0*TYPE($N$3),"")</f>
        <v>#VALUE!</v>
      </c>
      <c r="U46" s="159" t="e">
        <f>IF(AND(LEN(AA46)&gt;0,AC46&gt;0),100*_xll.xlShmInterpRate(curveName,2,5,AA46)+0*TYPE($N$3),"")</f>
        <v>#VALUE!</v>
      </c>
      <c r="V46" s="153" t="e">
        <f t="shared" si="3"/>
        <v>#VALUE!</v>
      </c>
      <c r="W46" s="155" t="e">
        <f t="shared" si="3"/>
        <v>#VALUE!</v>
      </c>
      <c r="X46" s="34" t="s">
        <v>75</v>
      </c>
      <c r="Y46" s="33">
        <v>42488</v>
      </c>
      <c r="Z46" s="34" t="s">
        <v>329</v>
      </c>
      <c r="AA46" s="33">
        <v>50888</v>
      </c>
      <c r="AB46" s="34" t="s">
        <v>69</v>
      </c>
      <c r="AC46" s="156">
        <v>0.77703947958908803</v>
      </c>
      <c r="AD46" s="157">
        <v>1.09588673723533</v>
      </c>
      <c r="AE46" s="35"/>
      <c r="AF46" s="35"/>
      <c r="AG46" s="35">
        <v>1.05827147</v>
      </c>
      <c r="AH46" s="36">
        <v>0</v>
      </c>
      <c r="AI46">
        <f t="shared" si="6"/>
        <v>87412</v>
      </c>
      <c r="AJ46" s="113"/>
    </row>
    <row r="47" spans="4:36" ht="11.25" customHeight="1" x14ac:dyDescent="0.2">
      <c r="E47" s="87">
        <v>84</v>
      </c>
      <c r="F47" s="93" t="e">
        <f>IF(LEN(E47)&gt;0,AVERAGE(#REF!),"-")</f>
        <v>#REF!</v>
      </c>
      <c r="G47" s="41">
        <v>4.9000000000000002E-2</v>
      </c>
      <c r="H47" s="94"/>
      <c r="J47" s="111">
        <f t="shared" si="4"/>
        <v>84</v>
      </c>
      <c r="K47" s="43">
        <f t="shared" si="5"/>
        <v>4.9000000000000002E-2</v>
      </c>
      <c r="M47" s="44" t="str">
        <v>-</v>
      </c>
      <c r="N47" s="45" t="str">
        <v>-</v>
      </c>
      <c r="P47" s="198"/>
      <c r="T47" s="158" t="e">
        <f>IF(AND(LEN(AA47)&gt;0,AC47&gt;0),_xll.xlShmInterpDisc(curveName,AA47)+0*TYPE($N$3),"")</f>
        <v>#VALUE!</v>
      </c>
      <c r="U47" s="159" t="e">
        <f>IF(AND(LEN(AA47)&gt;0,AC47&gt;0),100*_xll.xlShmInterpRate(curveName,2,5,AA47)+0*TYPE($N$3),"")</f>
        <v>#VALUE!</v>
      </c>
      <c r="V47" s="153" t="e">
        <f t="shared" si="3"/>
        <v>#VALUE!</v>
      </c>
      <c r="W47" s="155" t="e">
        <f t="shared" si="3"/>
        <v>#VALUE!</v>
      </c>
      <c r="X47" s="34" t="s">
        <v>75</v>
      </c>
      <c r="Y47" s="33">
        <v>42488</v>
      </c>
      <c r="Z47" s="34" t="s">
        <v>329</v>
      </c>
      <c r="AA47" s="33">
        <v>51256</v>
      </c>
      <c r="AB47" s="34" t="s">
        <v>70</v>
      </c>
      <c r="AC47" s="156">
        <v>0.766603798424637</v>
      </c>
      <c r="AD47" s="157">
        <v>1.1061754557561601</v>
      </c>
      <c r="AE47" s="35"/>
      <c r="AF47" s="35"/>
      <c r="AG47" s="35">
        <v>1.068692108</v>
      </c>
      <c r="AH47" s="36">
        <v>0</v>
      </c>
      <c r="AI47">
        <f t="shared" si="6"/>
        <v>87780</v>
      </c>
      <c r="AJ47" s="113"/>
    </row>
    <row r="48" spans="4:36" ht="11.25" customHeight="1" x14ac:dyDescent="0.2">
      <c r="E48" s="87">
        <v>96</v>
      </c>
      <c r="F48" s="93" t="e">
        <f>IF(LEN(E48)&gt;0,AVERAGE(#REF!),"-")</f>
        <v>#REF!</v>
      </c>
      <c r="G48" s="41">
        <v>0.182</v>
      </c>
      <c r="H48" s="94"/>
      <c r="J48" s="111">
        <f t="shared" si="4"/>
        <v>96</v>
      </c>
      <c r="K48" s="43">
        <f t="shared" si="5"/>
        <v>0.182</v>
      </c>
      <c r="M48" s="44" t="str">
        <v>-</v>
      </c>
      <c r="N48" s="45" t="str">
        <v>-</v>
      </c>
      <c r="P48" s="198"/>
      <c r="T48" s="158" t="e">
        <f>IF(AND(LEN(AA48)&gt;0,AC48&gt;0),_xll.xlShmInterpDisc(curveName,AA48)+0*TYPE($N$3),"")</f>
        <v>#VALUE!</v>
      </c>
      <c r="U48" s="159" t="e">
        <f>IF(AND(LEN(AA48)&gt;0,AC48&gt;0),100*_xll.xlShmInterpRate(curveName,2,5,AA48)+0*TYPE($N$3),"")</f>
        <v>#VALUE!</v>
      </c>
      <c r="V48" s="153" t="e">
        <f t="shared" si="3"/>
        <v>#VALUE!</v>
      </c>
      <c r="W48" s="155" t="e">
        <f t="shared" si="3"/>
        <v>#VALUE!</v>
      </c>
      <c r="X48" s="34" t="s">
        <v>75</v>
      </c>
      <c r="Y48" s="33">
        <v>42488</v>
      </c>
      <c r="Z48" s="34" t="s">
        <v>329</v>
      </c>
      <c r="AA48" s="33">
        <v>51620</v>
      </c>
      <c r="AB48" s="34" t="s">
        <v>47</v>
      </c>
      <c r="AC48" s="156">
        <v>0.75666096290792595</v>
      </c>
      <c r="AD48" s="157">
        <v>1.11426098370681</v>
      </c>
      <c r="AE48" s="35"/>
      <c r="AF48" s="35"/>
      <c r="AG48" s="35">
        <v>1.077</v>
      </c>
      <c r="AH48" s="36">
        <v>0</v>
      </c>
      <c r="AI48">
        <f t="shared" si="6"/>
        <v>88144</v>
      </c>
      <c r="AJ48" s="113"/>
    </row>
    <row r="49" spans="5:36" ht="11.25" customHeight="1" x14ac:dyDescent="0.2">
      <c r="E49" s="87">
        <v>108</v>
      </c>
      <c r="F49" s="93" t="e">
        <f>IF(LEN(E49)&gt;0,AVERAGE(#REF!),"-")</f>
        <v>#REF!</v>
      </c>
      <c r="G49" s="41">
        <v>0.31</v>
      </c>
      <c r="H49" s="94"/>
      <c r="J49" s="111">
        <f t="shared" si="4"/>
        <v>108</v>
      </c>
      <c r="K49" s="43">
        <f t="shared" si="5"/>
        <v>0.31</v>
      </c>
      <c r="M49" s="44" t="str">
        <v>-</v>
      </c>
      <c r="N49" s="45" t="str">
        <v>-</v>
      </c>
      <c r="P49" s="198"/>
      <c r="T49" s="158" t="e">
        <f>IF(AND(LEN(AA49)&gt;0,AC49&gt;0),_xll.xlShmInterpDisc(curveName,AA49)+0*TYPE($N$3),"")</f>
        <v>#VALUE!</v>
      </c>
      <c r="U49" s="159" t="e">
        <f>IF(AND(LEN(AA49)&gt;0,AC49&gt;0),100*_xll.xlShmInterpRate(curveName,2,5,AA49)+0*TYPE($N$3),"")</f>
        <v>#VALUE!</v>
      </c>
      <c r="V49" s="153" t="e">
        <f t="shared" si="3"/>
        <v>#VALUE!</v>
      </c>
      <c r="W49" s="155" t="e">
        <f t="shared" si="3"/>
        <v>#VALUE!</v>
      </c>
      <c r="X49" s="34" t="s">
        <v>75</v>
      </c>
      <c r="Y49" s="33">
        <v>42488</v>
      </c>
      <c r="Z49" s="34" t="s">
        <v>329</v>
      </c>
      <c r="AA49" s="33">
        <v>51984</v>
      </c>
      <c r="AB49" s="34" t="s">
        <v>71</v>
      </c>
      <c r="AC49" s="156">
        <v>0.74703340141466601</v>
      </c>
      <c r="AD49" s="157">
        <v>1.1207682036448099</v>
      </c>
      <c r="AE49" s="35"/>
      <c r="AF49" s="35"/>
      <c r="AG49" s="35">
        <v>1.083866877</v>
      </c>
      <c r="AH49" s="36">
        <v>0</v>
      </c>
      <c r="AI49">
        <f t="shared" si="6"/>
        <v>88508</v>
      </c>
      <c r="AJ49" s="113"/>
    </row>
    <row r="50" spans="5:36" ht="11.25" customHeight="1" x14ac:dyDescent="0.2">
      <c r="E50" s="87">
        <v>120</v>
      </c>
      <c r="F50" s="93" t="e">
        <f>IF(LEN(E50)&gt;0,AVERAGE(#REF!),"-")</f>
        <v>#REF!</v>
      </c>
      <c r="G50" s="41">
        <v>0.42699999999999999</v>
      </c>
      <c r="H50" s="94"/>
      <c r="J50" s="111">
        <f t="shared" si="4"/>
        <v>120</v>
      </c>
      <c r="K50" s="43">
        <f t="shared" si="5"/>
        <v>0.42699999999999999</v>
      </c>
      <c r="M50" s="44" t="str">
        <v>-</v>
      </c>
      <c r="N50" s="45" t="str">
        <v>-</v>
      </c>
      <c r="P50" s="198"/>
      <c r="T50" s="158" t="e">
        <f>IF(AND(LEN(AA50)&gt;0,AC50&gt;0),_xll.xlShmInterpDisc(curveName,AA50)+0*TYPE($N$3),"")</f>
        <v>#VALUE!</v>
      </c>
      <c r="U50" s="159" t="e">
        <f>IF(AND(LEN(AA50)&gt;0,AC50&gt;0),100*_xll.xlShmInterpRate(curveName,2,5,AA50)+0*TYPE($N$3),"")</f>
        <v>#VALUE!</v>
      </c>
      <c r="V50" s="153" t="e">
        <f t="shared" si="3"/>
        <v>#VALUE!</v>
      </c>
      <c r="W50" s="155" t="e">
        <f t="shared" si="3"/>
        <v>#VALUE!</v>
      </c>
      <c r="X50" s="34" t="s">
        <v>75</v>
      </c>
      <c r="Y50" s="33">
        <v>42488</v>
      </c>
      <c r="Z50" s="34" t="s">
        <v>329</v>
      </c>
      <c r="AA50" s="33">
        <v>52349</v>
      </c>
      <c r="AB50" s="34" t="s">
        <v>72</v>
      </c>
      <c r="AC50" s="156">
        <v>0.737672466767062</v>
      </c>
      <c r="AD50" s="157">
        <v>1.1259577022751199</v>
      </c>
      <c r="AE50" s="35"/>
      <c r="AF50" s="35"/>
      <c r="AG50" s="35">
        <v>1.089532137</v>
      </c>
      <c r="AH50" s="36">
        <v>0</v>
      </c>
      <c r="AI50">
        <f t="shared" si="6"/>
        <v>88873</v>
      </c>
      <c r="AJ50" s="113"/>
    </row>
    <row r="51" spans="5:36" ht="11.25" customHeight="1" x14ac:dyDescent="0.2">
      <c r="E51" s="87">
        <v>132</v>
      </c>
      <c r="F51" s="93" t="e">
        <f>IF(LEN(E51)&gt;0,AVERAGE(#REF!),"-")</f>
        <v>#REF!</v>
      </c>
      <c r="G51" s="41">
        <v>0.53090267300000005</v>
      </c>
      <c r="H51" s="94"/>
      <c r="J51" s="111">
        <f t="shared" si="4"/>
        <v>132</v>
      </c>
      <c r="K51" s="43">
        <f t="shared" si="5"/>
        <v>0.53090267300000005</v>
      </c>
      <c r="M51" s="44" t="str">
        <v>-</v>
      </c>
      <c r="N51" s="45" t="str">
        <v>-</v>
      </c>
      <c r="P51" s="198"/>
      <c r="T51" s="158" t="e">
        <f>IF(AND(LEN(AA51)&gt;0,AC51&gt;0),_xll.xlShmInterpDisc(curveName,AA51)+0*TYPE($N$3),"")</f>
        <v>#VALUE!</v>
      </c>
      <c r="U51" s="159" t="e">
        <f>IF(AND(LEN(AA51)&gt;0,AC51&gt;0),100*_xll.xlShmInterpRate(curveName,2,5,AA51)+0*TYPE($N$3),"")</f>
        <v>#VALUE!</v>
      </c>
      <c r="V51" s="153" t="e">
        <f t="shared" si="3"/>
        <v>#VALUE!</v>
      </c>
      <c r="W51" s="155" t="e">
        <f t="shared" si="3"/>
        <v>#VALUE!</v>
      </c>
      <c r="X51" s="34" t="s">
        <v>75</v>
      </c>
      <c r="Y51" s="33">
        <v>42488</v>
      </c>
      <c r="Z51" s="34" t="s">
        <v>329</v>
      </c>
      <c r="AA51" s="33">
        <v>52715</v>
      </c>
      <c r="AB51" s="34" t="s">
        <v>73</v>
      </c>
      <c r="AC51" s="156">
        <v>0.72856369210719596</v>
      </c>
      <c r="AD51" s="157">
        <v>1.13000570183889</v>
      </c>
      <c r="AE51" s="35"/>
      <c r="AF51" s="35"/>
      <c r="AG51" s="35">
        <v>1.094246834</v>
      </c>
      <c r="AH51" s="36">
        <v>0</v>
      </c>
      <c r="AI51">
        <f t="shared" si="6"/>
        <v>89239</v>
      </c>
      <c r="AJ51" s="113"/>
    </row>
    <row r="52" spans="5:36" ht="11.25" customHeight="1" x14ac:dyDescent="0.2">
      <c r="E52" s="87">
        <v>144</v>
      </c>
      <c r="F52" s="93" t="e">
        <f>IF(LEN(E52)&gt;0,AVERAGE(#REF!),"-")</f>
        <v>#REF!</v>
      </c>
      <c r="G52" s="41">
        <v>0.623</v>
      </c>
      <c r="H52" s="94"/>
      <c r="J52" s="111">
        <f t="shared" si="4"/>
        <v>144</v>
      </c>
      <c r="K52" s="43">
        <f t="shared" si="5"/>
        <v>0.623</v>
      </c>
      <c r="M52" s="44" t="str">
        <v>-</v>
      </c>
      <c r="N52" s="45" t="str">
        <v>-</v>
      </c>
      <c r="P52" s="198"/>
      <c r="T52" s="158" t="e">
        <f>IF(AND(LEN(AA52)&gt;0,AC52&gt;0),_xll.xlShmInterpDisc(curveName,AA52)+0*TYPE($N$3),"")</f>
        <v>#VALUE!</v>
      </c>
      <c r="U52" s="159" t="e">
        <f>IF(AND(LEN(AA52)&gt;0,AC52&gt;0),100*_xll.xlShmInterpRate(curveName,2,5,AA52)+0*TYPE($N$3),"")</f>
        <v>#VALUE!</v>
      </c>
      <c r="V52" s="153" t="e">
        <f t="shared" si="3"/>
        <v>#VALUE!</v>
      </c>
      <c r="W52" s="155" t="e">
        <f t="shared" si="3"/>
        <v>#VALUE!</v>
      </c>
      <c r="X52" s="34" t="s">
        <v>75</v>
      </c>
      <c r="Y52" s="33">
        <v>42488</v>
      </c>
      <c r="Z52" s="34" t="s">
        <v>329</v>
      </c>
      <c r="AA52" s="33">
        <v>53080</v>
      </c>
      <c r="AB52" s="34" t="s">
        <v>74</v>
      </c>
      <c r="AC52" s="156">
        <v>0.71973532737039903</v>
      </c>
      <c r="AD52" s="157">
        <v>1.13307705712016</v>
      </c>
      <c r="AE52" s="35"/>
      <c r="AF52" s="35"/>
      <c r="AG52" s="35">
        <v>1.097974928</v>
      </c>
      <c r="AH52" s="36">
        <v>0</v>
      </c>
      <c r="AI52">
        <f t="shared" si="6"/>
        <v>89604</v>
      </c>
      <c r="AJ52" s="113"/>
    </row>
    <row r="53" spans="5:36" ht="11.25" customHeight="1" x14ac:dyDescent="0.2">
      <c r="E53" s="87">
        <v>156</v>
      </c>
      <c r="F53" s="93" t="e">
        <f>IF(LEN(E53)&gt;0,AVERAGE(#REF!),"-")</f>
        <v>#REF!</v>
      </c>
      <c r="G53" s="41">
        <v>0.70388284499999998</v>
      </c>
      <c r="H53" s="94"/>
      <c r="J53" s="111">
        <f t="shared" si="4"/>
        <v>156</v>
      </c>
      <c r="K53" s="43">
        <f t="shared" si="5"/>
        <v>0.70388284499999998</v>
      </c>
      <c r="M53" s="44" t="str">
        <v>-</v>
      </c>
      <c r="N53" s="45" t="str">
        <v>-</v>
      </c>
      <c r="P53" s="198"/>
      <c r="T53" s="158" t="e">
        <f>IF(AND(LEN(AA53)&gt;0,AC53&gt;0),_xll.xlShmInterpDisc(curveName,AA53)+0*TYPE($N$3),"")</f>
        <v>#VALUE!</v>
      </c>
      <c r="U53" s="159" t="e">
        <f>IF(AND(LEN(AA53)&gt;0,AC53&gt;0),100*_xll.xlShmInterpRate(curveName,2,5,AA53)+0*TYPE($N$3),"")</f>
        <v>#VALUE!</v>
      </c>
      <c r="V53" s="153" t="e">
        <f t="shared" si="3"/>
        <v>#VALUE!</v>
      </c>
      <c r="W53" s="155" t="e">
        <f t="shared" si="3"/>
        <v>#VALUE!</v>
      </c>
      <c r="X53" s="34" t="s">
        <v>75</v>
      </c>
      <c r="Y53" s="33">
        <v>42488</v>
      </c>
      <c r="Z53" s="34" t="s">
        <v>329</v>
      </c>
      <c r="AA53" s="33">
        <v>53447</v>
      </c>
      <c r="AB53" s="34" t="s">
        <v>49</v>
      </c>
      <c r="AC53" s="156">
        <v>0.71108941883533705</v>
      </c>
      <c r="AD53" s="157">
        <v>1.13538307319148</v>
      </c>
      <c r="AE53" s="35"/>
      <c r="AF53" s="35"/>
      <c r="AG53" s="35">
        <v>1.101</v>
      </c>
      <c r="AH53" s="36">
        <v>0</v>
      </c>
      <c r="AI53">
        <f t="shared" si="6"/>
        <v>89971</v>
      </c>
      <c r="AJ53" s="113"/>
    </row>
    <row r="54" spans="5:36" ht="11.25" customHeight="1" x14ac:dyDescent="0.2">
      <c r="E54" s="87">
        <v>168</v>
      </c>
      <c r="F54" s="93" t="e">
        <f>IF(LEN(E54)&gt;0,AVERAGE(#REF!),"-")</f>
        <v>#REF!</v>
      </c>
      <c r="G54" s="41">
        <v>0.77348455500000002</v>
      </c>
      <c r="H54" s="94"/>
      <c r="J54" s="111">
        <f t="shared" si="4"/>
        <v>168</v>
      </c>
      <c r="K54" s="43">
        <f t="shared" si="5"/>
        <v>0.77348455500000002</v>
      </c>
      <c r="M54" s="44" t="str">
        <v>-</v>
      </c>
      <c r="N54" s="45" t="str">
        <v>-</v>
      </c>
      <c r="P54" s="198"/>
      <c r="T54" s="158" t="e">
        <f>IF(AND(LEN(AA54)&gt;0,AC54&gt;0),_xll.xlShmInterpDisc(curveName,AA54)+0*TYPE($N$3),"")</f>
        <v>#VALUE!</v>
      </c>
      <c r="U54" s="159" t="e">
        <f>IF(AND(LEN(AA54)&gt;0,AC54&gt;0),100*_xll.xlShmInterpRate(curveName,2,5,AA54)+0*TYPE($N$3),"")</f>
        <v>#VALUE!</v>
      </c>
      <c r="V54" s="153" t="e">
        <f t="shared" si="3"/>
        <v>#VALUE!</v>
      </c>
      <c r="W54" s="155" t="e">
        <f t="shared" si="3"/>
        <v>#VALUE!</v>
      </c>
      <c r="X54" s="34" t="s">
        <v>75</v>
      </c>
      <c r="Y54" s="33">
        <v>42488</v>
      </c>
      <c r="Z54" s="34" t="s">
        <v>329</v>
      </c>
      <c r="AA54" s="33">
        <v>53811</v>
      </c>
      <c r="AB54" s="34" t="s">
        <v>146</v>
      </c>
      <c r="AC54" s="156">
        <v>0.70272070136740805</v>
      </c>
      <c r="AD54" s="157">
        <v>1.1370459420329</v>
      </c>
      <c r="AE54" s="35"/>
      <c r="AF54" s="35"/>
      <c r="AG54" s="35">
        <v>1.1034184739999999</v>
      </c>
      <c r="AH54" s="36">
        <v>0</v>
      </c>
      <c r="AI54">
        <f t="shared" si="6"/>
        <v>90335</v>
      </c>
      <c r="AJ54" s="113"/>
    </row>
    <row r="55" spans="5:36" ht="11.25" customHeight="1" x14ac:dyDescent="0.2">
      <c r="E55" s="87">
        <v>180</v>
      </c>
      <c r="F55" s="93" t="e">
        <f>IF(LEN(E55)&gt;0,AVERAGE(#REF!),"-")</f>
        <v>#REF!</v>
      </c>
      <c r="G55" s="41">
        <v>0.83299999999999996</v>
      </c>
      <c r="H55" s="94"/>
      <c r="J55" s="111">
        <f t="shared" si="4"/>
        <v>180</v>
      </c>
      <c r="K55" s="43">
        <f t="shared" si="5"/>
        <v>0.83299999999999996</v>
      </c>
      <c r="M55" s="44" t="str">
        <v>-</v>
      </c>
      <c r="N55" s="45" t="str">
        <v>-</v>
      </c>
      <c r="P55" s="198"/>
      <c r="T55" s="158" t="e">
        <f>IF(AND(LEN(AA55)&gt;0,AC55&gt;0),_xll.xlShmInterpDisc(curveName,AA55)+0*TYPE($N$3),"")</f>
        <v>#VALUE!</v>
      </c>
      <c r="U55" s="159" t="e">
        <f>IF(AND(LEN(AA55)&gt;0,AC55&gt;0),100*_xll.xlShmInterpRate(curveName,2,5,AA55)+0*TYPE($N$3),"")</f>
        <v>#VALUE!</v>
      </c>
      <c r="V55" s="153" t="e">
        <f t="shared" si="3"/>
        <v>#VALUE!</v>
      </c>
      <c r="W55" s="155" t="e">
        <f t="shared" si="3"/>
        <v>#VALUE!</v>
      </c>
      <c r="X55" s="34" t="s">
        <v>75</v>
      </c>
      <c r="Y55" s="33">
        <v>42488</v>
      </c>
      <c r="Z55" s="34" t="s">
        <v>329</v>
      </c>
      <c r="AA55" s="33">
        <v>54176</v>
      </c>
      <c r="AB55" s="34" t="s">
        <v>147</v>
      </c>
      <c r="AC55" s="156">
        <v>0.694546063200987</v>
      </c>
      <c r="AD55" s="157">
        <v>1.1380780970795299</v>
      </c>
      <c r="AE55" s="35"/>
      <c r="AF55" s="35"/>
      <c r="AG55" s="35">
        <v>1.105340982</v>
      </c>
      <c r="AH55" s="36">
        <v>0</v>
      </c>
      <c r="AI55">
        <f t="shared" si="6"/>
        <v>90700</v>
      </c>
      <c r="AJ55" s="113"/>
    </row>
    <row r="56" spans="5:36" ht="11.25" customHeight="1" x14ac:dyDescent="0.2">
      <c r="E56" s="87">
        <v>192</v>
      </c>
      <c r="F56" s="93" t="e">
        <f>IF(LEN(E56)&gt;0,AVERAGE(#REF!),"-")</f>
        <v>#REF!</v>
      </c>
      <c r="G56" s="41">
        <v>0.88341636800000001</v>
      </c>
      <c r="H56" s="94"/>
      <c r="J56" s="111">
        <f t="shared" si="4"/>
        <v>192</v>
      </c>
      <c r="K56" s="43">
        <f t="shared" si="5"/>
        <v>0.88341636800000001</v>
      </c>
      <c r="M56" s="44" t="str">
        <v>-</v>
      </c>
      <c r="N56" s="45" t="str">
        <v>-</v>
      </c>
      <c r="P56" s="198"/>
      <c r="T56" s="158" t="e">
        <f>IF(AND(LEN(AA56)&gt;0,AC56&gt;0),_xll.xlShmInterpDisc(curveName,AA56)+0*TYPE($N$3),"")</f>
        <v>#VALUE!</v>
      </c>
      <c r="U56" s="159" t="e">
        <f>IF(AND(LEN(AA56)&gt;0,AC56&gt;0),100*_xll.xlShmInterpRate(curveName,2,5,AA56)+0*TYPE($N$3),"")</f>
        <v>#VALUE!</v>
      </c>
      <c r="V56" s="153" t="e">
        <f t="shared" si="3"/>
        <v>#VALUE!</v>
      </c>
      <c r="W56" s="155" t="e">
        <f t="shared" si="3"/>
        <v>#VALUE!</v>
      </c>
      <c r="X56" s="34" t="s">
        <v>75</v>
      </c>
      <c r="Y56" s="33">
        <v>42488</v>
      </c>
      <c r="Z56" s="34" t="s">
        <v>329</v>
      </c>
      <c r="AA56" s="33">
        <v>54541</v>
      </c>
      <c r="AB56" s="34" t="s">
        <v>148</v>
      </c>
      <c r="AC56" s="156">
        <v>0.68660642225191904</v>
      </c>
      <c r="AD56" s="157">
        <v>1.1384307438369099</v>
      </c>
      <c r="AE56" s="35"/>
      <c r="AF56" s="35"/>
      <c r="AG56" s="35">
        <v>1.106577642</v>
      </c>
      <c r="AH56" s="36">
        <v>0</v>
      </c>
      <c r="AI56">
        <f t="shared" si="6"/>
        <v>91065</v>
      </c>
      <c r="AJ56" s="113"/>
    </row>
    <row r="57" spans="5:36" ht="11.25" customHeight="1" x14ac:dyDescent="0.2">
      <c r="E57" s="87">
        <v>204</v>
      </c>
      <c r="F57" s="93" t="e">
        <f>IF(LEN(E57)&gt;0,AVERAGE(#REF!),"-")</f>
        <v>#REF!</v>
      </c>
      <c r="G57" s="41">
        <v>0.92508834299999998</v>
      </c>
      <c r="H57" s="94"/>
      <c r="J57" s="111">
        <f t="shared" ref="J57:J84" si="7">IF(LEN(E57)&gt;0,E57,"")</f>
        <v>204</v>
      </c>
      <c r="K57" s="43">
        <f t="shared" ref="K57:K84" si="8">IF(LEN(E57)&gt;0,IF(ISNUMBER(G57),G57,F57)+H57,"-")</f>
        <v>0.92508834299999998</v>
      </c>
      <c r="M57" s="44" t="str">
        <v>-</v>
      </c>
      <c r="N57" s="45" t="str">
        <v>-</v>
      </c>
      <c r="P57" s="198"/>
      <c r="T57" s="158" t="e">
        <f>IF(AND(LEN(AA57)&gt;0,AC57&gt;0),_xll.xlShmInterpDisc(curveName,AA57)+0*TYPE($N$3),"")</f>
        <v>#VALUE!</v>
      </c>
      <c r="U57" s="159" t="e">
        <f>IF(AND(LEN(AA57)&gt;0,AC57&gt;0),100*_xll.xlShmInterpRate(curveName,2,5,AA57)+0*TYPE($N$3),"")</f>
        <v>#VALUE!</v>
      </c>
      <c r="V57" s="153" t="e">
        <f t="shared" si="3"/>
        <v>#VALUE!</v>
      </c>
      <c r="W57" s="155" t="e">
        <f t="shared" si="3"/>
        <v>#VALUE!</v>
      </c>
      <c r="X57" s="34" t="s">
        <v>75</v>
      </c>
      <c r="Y57" s="33">
        <v>42488</v>
      </c>
      <c r="Z57" s="34" t="s">
        <v>329</v>
      </c>
      <c r="AA57" s="33">
        <v>54906</v>
      </c>
      <c r="AB57" s="34" t="s">
        <v>149</v>
      </c>
      <c r="AC57" s="156">
        <v>0.67891966446069996</v>
      </c>
      <c r="AD57" s="157">
        <v>1.1380608100935401</v>
      </c>
      <c r="AE57" s="35"/>
      <c r="AF57" s="35"/>
      <c r="AG57" s="35">
        <v>1.107180077</v>
      </c>
      <c r="AH57" s="36">
        <v>0</v>
      </c>
      <c r="AI57">
        <f t="shared" si="6"/>
        <v>91430</v>
      </c>
      <c r="AJ57" s="113"/>
    </row>
    <row r="58" spans="5:36" ht="11.25" customHeight="1" x14ac:dyDescent="0.2">
      <c r="E58" s="87">
        <v>216</v>
      </c>
      <c r="F58" s="93" t="e">
        <f>IF(LEN(E58)&gt;0,AVERAGE(#REF!),"-")</f>
        <v>#REF!</v>
      </c>
      <c r="G58" s="41">
        <v>0.95946721000000001</v>
      </c>
      <c r="H58" s="94"/>
      <c r="J58" s="111">
        <f t="shared" si="7"/>
        <v>216</v>
      </c>
      <c r="K58" s="43">
        <f t="shared" si="8"/>
        <v>0.95946721000000001</v>
      </c>
      <c r="M58" s="44" t="str">
        <v>-</v>
      </c>
      <c r="N58" s="45" t="str">
        <v>-</v>
      </c>
      <c r="P58" s="198"/>
      <c r="T58" s="158" t="e">
        <f>IF(AND(LEN(AA58)&gt;0,AC58&gt;0),_xll.xlShmInterpDisc(curveName,AA58)+0*TYPE($N$3),"")</f>
        <v>#VALUE!</v>
      </c>
      <c r="U58" s="159" t="e">
        <f>IF(AND(LEN(AA58)&gt;0,AC58&gt;0),100*_xll.xlShmInterpRate(curveName,2,5,AA58)+0*TYPE($N$3),"")</f>
        <v>#VALUE!</v>
      </c>
      <c r="V58" s="153" t="e">
        <f t="shared" si="3"/>
        <v>#VALUE!</v>
      </c>
      <c r="W58" s="155" t="e">
        <f t="shared" si="3"/>
        <v>#VALUE!</v>
      </c>
      <c r="X58" s="34" t="s">
        <v>75</v>
      </c>
      <c r="Y58" s="33">
        <v>42488</v>
      </c>
      <c r="Z58" s="34" t="s">
        <v>329</v>
      </c>
      <c r="AA58" s="33">
        <v>55271</v>
      </c>
      <c r="AB58" s="34" t="s">
        <v>150</v>
      </c>
      <c r="AC58" s="156">
        <v>0.67150421112969505</v>
      </c>
      <c r="AD58" s="157">
        <v>1.1369243020006701</v>
      </c>
      <c r="AE58" s="35"/>
      <c r="AF58" s="35"/>
      <c r="AG58" s="35">
        <v>1.1071206870000001</v>
      </c>
      <c r="AH58" s="36">
        <v>0</v>
      </c>
      <c r="AI58">
        <f t="shared" si="6"/>
        <v>91795</v>
      </c>
      <c r="AJ58" s="113"/>
    </row>
    <row r="59" spans="5:36" ht="11.25" customHeight="1" x14ac:dyDescent="0.2">
      <c r="E59" s="87">
        <v>228</v>
      </c>
      <c r="F59" s="93" t="e">
        <f>IF(LEN(E59)&gt;0,AVERAGE(#REF!),"-")</f>
        <v>#REF!</v>
      </c>
      <c r="G59" s="41">
        <v>0.98781834599999996</v>
      </c>
      <c r="H59" s="94"/>
      <c r="J59" s="111">
        <f t="shared" si="7"/>
        <v>228</v>
      </c>
      <c r="K59" s="43">
        <f t="shared" si="8"/>
        <v>0.98781834599999996</v>
      </c>
      <c r="M59" s="44" t="str">
        <v>-</v>
      </c>
      <c r="N59" s="45" t="str">
        <v>-</v>
      </c>
      <c r="P59" s="198"/>
      <c r="T59" s="158" t="e">
        <f>IF(AND(LEN(AA59)&gt;0,AC59&gt;0),_xll.xlShmInterpDisc(curveName,AA59)+0*TYPE($N$3),"")</f>
        <v>#VALUE!</v>
      </c>
      <c r="U59" s="159" t="e">
        <f>IF(AND(LEN(AA59)&gt;0,AC59&gt;0),100*_xll.xlShmInterpRate(curveName,2,5,AA59)+0*TYPE($N$3),"")</f>
        <v>#VALUE!</v>
      </c>
      <c r="V59" s="153" t="e">
        <f t="shared" si="3"/>
        <v>#VALUE!</v>
      </c>
      <c r="W59" s="155" t="e">
        <f t="shared" si="3"/>
        <v>#VALUE!</v>
      </c>
      <c r="X59" s="34" t="s">
        <v>75</v>
      </c>
      <c r="Y59" s="33">
        <v>42488</v>
      </c>
      <c r="Z59" s="34" t="s">
        <v>329</v>
      </c>
      <c r="AA59" s="33">
        <v>55638</v>
      </c>
      <c r="AB59" s="34" t="s">
        <v>151</v>
      </c>
      <c r="AC59" s="156">
        <v>0.66433884548577504</v>
      </c>
      <c r="AD59" s="157">
        <v>1.13497169118013</v>
      </c>
      <c r="AE59" s="35"/>
      <c r="AF59" s="35"/>
      <c r="AG59" s="35">
        <v>1.1064316240000001</v>
      </c>
      <c r="AH59" s="36">
        <v>0</v>
      </c>
      <c r="AI59">
        <f t="shared" si="6"/>
        <v>92162</v>
      </c>
      <c r="AJ59" s="113"/>
    </row>
    <row r="60" spans="5:36" ht="11.25" customHeight="1" x14ac:dyDescent="0.2">
      <c r="E60" s="87">
        <v>240</v>
      </c>
      <c r="F60" s="93" t="e">
        <f>IF(LEN(E60)&gt;0,AVERAGE(#REF!),"-")</f>
        <v>#REF!</v>
      </c>
      <c r="G60" s="41">
        <v>1.0109999999999999</v>
      </c>
      <c r="H60" s="94"/>
      <c r="J60" s="111">
        <f t="shared" si="7"/>
        <v>240</v>
      </c>
      <c r="K60" s="43">
        <f t="shared" si="8"/>
        <v>1.0109999999999999</v>
      </c>
      <c r="M60" s="44" t="str">
        <v>-</v>
      </c>
      <c r="N60" s="45" t="str">
        <v>-</v>
      </c>
      <c r="P60" s="198"/>
      <c r="T60" s="158" t="e">
        <f>IF(AND(LEN(AA60)&gt;0,AC60&gt;0),_xll.xlShmInterpDisc(curveName,AA60)+0*TYPE($N$3),"")</f>
        <v>#VALUE!</v>
      </c>
      <c r="U60" s="159" t="e">
        <f>IF(AND(LEN(AA60)&gt;0,AC60&gt;0),100*_xll.xlShmInterpRate(curveName,2,5,AA60)+0*TYPE($N$3),"")</f>
        <v>#VALUE!</v>
      </c>
      <c r="V60" s="153" t="e">
        <f t="shared" si="3"/>
        <v>#VALUE!</v>
      </c>
      <c r="W60" s="155" t="e">
        <f t="shared" si="3"/>
        <v>#VALUE!</v>
      </c>
      <c r="X60" s="34" t="s">
        <v>75</v>
      </c>
      <c r="Y60" s="33">
        <v>42488</v>
      </c>
      <c r="Z60" s="34" t="s">
        <v>329</v>
      </c>
      <c r="AA60" s="33">
        <v>56002</v>
      </c>
      <c r="AB60" s="34" t="s">
        <v>152</v>
      </c>
      <c r="AC60" s="156">
        <v>0.65753867681049705</v>
      </c>
      <c r="AD60" s="157">
        <v>1.1321904986983899</v>
      </c>
      <c r="AE60" s="35"/>
      <c r="AF60" s="35"/>
      <c r="AG60" s="35">
        <v>1.1049645690000001</v>
      </c>
      <c r="AH60" s="36">
        <v>0</v>
      </c>
      <c r="AI60">
        <f t="shared" si="6"/>
        <v>92526</v>
      </c>
      <c r="AJ60" s="113"/>
    </row>
    <row r="61" spans="5:36" ht="11.25" customHeight="1" x14ac:dyDescent="0.2">
      <c r="E61" s="87">
        <v>252</v>
      </c>
      <c r="F61" s="93" t="e">
        <f>IF(LEN(E61)&gt;0,AVERAGE(#REF!),"-")</f>
        <v>#REF!</v>
      </c>
      <c r="G61" s="41">
        <v>1.0300395579999999</v>
      </c>
      <c r="H61" s="94"/>
      <c r="J61" s="111">
        <f t="shared" si="7"/>
        <v>252</v>
      </c>
      <c r="K61" s="43">
        <f t="shared" si="8"/>
        <v>1.0300395579999999</v>
      </c>
      <c r="M61" s="44" t="str">
        <v>-</v>
      </c>
      <c r="N61" s="45" t="str">
        <v>-</v>
      </c>
      <c r="P61" s="198"/>
      <c r="T61" s="158" t="e">
        <f>IF(AND(LEN(AA61)&gt;0,AC61&gt;0),_xll.xlShmInterpDisc(curveName,AA61)+0*TYPE($N$3),"")</f>
        <v>#VALUE!</v>
      </c>
      <c r="U61" s="159" t="e">
        <f>IF(AND(LEN(AA61)&gt;0,AC61&gt;0),100*_xll.xlShmInterpRate(curveName,2,5,AA61)+0*TYPE($N$3),"")</f>
        <v>#VALUE!</v>
      </c>
      <c r="V61" s="153" t="e">
        <f t="shared" si="3"/>
        <v>#VALUE!</v>
      </c>
      <c r="W61" s="155" t="e">
        <f t="shared" si="3"/>
        <v>#VALUE!</v>
      </c>
      <c r="X61" s="34" t="s">
        <v>75</v>
      </c>
      <c r="Y61" s="33">
        <v>42488</v>
      </c>
      <c r="Z61" s="34" t="s">
        <v>329</v>
      </c>
      <c r="AA61" s="33">
        <v>56367</v>
      </c>
      <c r="AB61" s="34" t="s">
        <v>153</v>
      </c>
      <c r="AC61" s="156">
        <v>0.65104656881938305</v>
      </c>
      <c r="AD61" s="157">
        <v>1.12851054205207</v>
      </c>
      <c r="AE61" s="35"/>
      <c r="AF61" s="35"/>
      <c r="AG61" s="35">
        <v>1.102747038</v>
      </c>
      <c r="AH61" s="36">
        <v>0</v>
      </c>
      <c r="AI61">
        <f t="shared" si="6"/>
        <v>92891</v>
      </c>
      <c r="AJ61" s="113"/>
    </row>
    <row r="62" spans="5:36" ht="11.25" customHeight="1" x14ac:dyDescent="0.2">
      <c r="E62" s="87">
        <v>264</v>
      </c>
      <c r="F62" s="93" t="e">
        <f>IF(LEN(E62)&gt;0,AVERAGE(#REF!),"-")</f>
        <v>#REF!</v>
      </c>
      <c r="G62" s="41">
        <v>1.0456196950000001</v>
      </c>
      <c r="H62" s="94"/>
      <c r="J62" s="111">
        <f t="shared" si="7"/>
        <v>264</v>
      </c>
      <c r="K62" s="43">
        <f t="shared" si="8"/>
        <v>1.0456196950000001</v>
      </c>
      <c r="M62" s="44" t="str">
        <v>-</v>
      </c>
      <c r="N62" s="45" t="str">
        <v>-</v>
      </c>
      <c r="P62" s="198"/>
      <c r="T62" s="158" t="e">
        <f>IF(AND(LEN(AA62)&gt;0,AC62&gt;0),_xll.xlShmInterpDisc(curveName,AA62)+0*TYPE($N$3),"")</f>
        <v>#VALUE!</v>
      </c>
      <c r="U62" s="159" t="e">
        <f>IF(AND(LEN(AA62)&gt;0,AC62&gt;0),100*_xll.xlShmInterpRate(curveName,2,5,AA62)+0*TYPE($N$3),"")</f>
        <v>#VALUE!</v>
      </c>
      <c r="V62" s="153" t="e">
        <f t="shared" si="3"/>
        <v>#VALUE!</v>
      </c>
      <c r="W62" s="155" t="e">
        <f t="shared" si="3"/>
        <v>#VALUE!</v>
      </c>
      <c r="X62" s="34" t="s">
        <v>75</v>
      </c>
      <c r="Y62" s="33">
        <v>42488</v>
      </c>
      <c r="Z62" s="34" t="s">
        <v>329</v>
      </c>
      <c r="AA62" s="33">
        <v>56732</v>
      </c>
      <c r="AB62" s="34" t="s">
        <v>154</v>
      </c>
      <c r="AC62" s="156">
        <v>0.64490213269649899</v>
      </c>
      <c r="AD62" s="157">
        <v>1.1238923043142699</v>
      </c>
      <c r="AE62" s="35"/>
      <c r="AF62" s="35"/>
      <c r="AG62" s="35">
        <v>1.0997532489999999</v>
      </c>
      <c r="AH62" s="36">
        <v>0</v>
      </c>
      <c r="AI62">
        <f t="shared" si="6"/>
        <v>93256</v>
      </c>
      <c r="AJ62" s="113"/>
    </row>
    <row r="63" spans="5:36" ht="11.25" customHeight="1" x14ac:dyDescent="0.2">
      <c r="E63" s="87">
        <v>276</v>
      </c>
      <c r="F63" s="93" t="e">
        <f>IF(LEN(E63)&gt;0,AVERAGE(#REF!),"-")</f>
        <v>#REF!</v>
      </c>
      <c r="G63" s="41">
        <v>1.05827147</v>
      </c>
      <c r="H63" s="94"/>
      <c r="J63" s="111">
        <f t="shared" si="7"/>
        <v>276</v>
      </c>
      <c r="K63" s="43">
        <f t="shared" si="8"/>
        <v>1.05827147</v>
      </c>
      <c r="M63" s="44" t="str">
        <v>-</v>
      </c>
      <c r="N63" s="45" t="str">
        <v>-</v>
      </c>
      <c r="P63" s="198"/>
      <c r="T63" s="158" t="e">
        <f>IF(AND(LEN(AA63)&gt;0,AC63&gt;0),_xll.xlShmInterpDisc(curveName,AA63)+0*TYPE($N$3),"")</f>
        <v>#VALUE!</v>
      </c>
      <c r="U63" s="159" t="e">
        <f>IF(AND(LEN(AA63)&gt;0,AC63&gt;0),100*_xll.xlShmInterpRate(curveName,2,5,AA63)+0*TYPE($N$3),"")</f>
        <v>#VALUE!</v>
      </c>
      <c r="V63" s="153" t="e">
        <f t="shared" si="3"/>
        <v>#VALUE!</v>
      </c>
      <c r="W63" s="155" t="e">
        <f t="shared" si="3"/>
        <v>#VALUE!</v>
      </c>
      <c r="X63" s="34" t="s">
        <v>75</v>
      </c>
      <c r="Y63" s="33">
        <v>42488</v>
      </c>
      <c r="Z63" s="34" t="s">
        <v>329</v>
      </c>
      <c r="AA63" s="33">
        <v>57098</v>
      </c>
      <c r="AB63" s="34" t="s">
        <v>76</v>
      </c>
      <c r="AC63" s="156">
        <v>0.63911144077814697</v>
      </c>
      <c r="AD63" s="157">
        <v>1.11827197509035</v>
      </c>
      <c r="AE63" s="35"/>
      <c r="AF63" s="35"/>
      <c r="AG63" s="35">
        <v>1.0960000000000001</v>
      </c>
      <c r="AH63" s="36">
        <v>0</v>
      </c>
      <c r="AI63">
        <f t="shared" si="6"/>
        <v>93622</v>
      </c>
      <c r="AJ63" s="113"/>
    </row>
    <row r="64" spans="5:36" ht="11.25" customHeight="1" x14ac:dyDescent="0.2">
      <c r="E64" s="87">
        <v>288</v>
      </c>
      <c r="F64" s="93" t="e">
        <f>IF(LEN(E64)&gt;0,AVERAGE(#REF!),"-")</f>
        <v>#REF!</v>
      </c>
      <c r="G64" s="41">
        <v>1.068692108</v>
      </c>
      <c r="H64" s="94"/>
      <c r="J64" s="111">
        <f t="shared" si="7"/>
        <v>288</v>
      </c>
      <c r="K64" s="43">
        <f t="shared" si="8"/>
        <v>1.068692108</v>
      </c>
      <c r="M64" s="44" t="str">
        <v>-</v>
      </c>
      <c r="N64" s="45" t="str">
        <v>-</v>
      </c>
      <c r="P64" s="198"/>
      <c r="T64" s="158" t="e">
        <f>IF(AND(LEN(AA64)&gt;0,AC64&gt;0),_xll.xlShmInterpDisc(curveName,AA64)+0*TYPE($N$3),"")</f>
        <v>#VALUE!</v>
      </c>
      <c r="U64" s="159" t="e">
        <f>IF(AND(LEN(AA64)&gt;0,AC64&gt;0),100*_xll.xlShmInterpRate(curveName,2,5,AA64)+0*TYPE($N$3),"")</f>
        <v>#VALUE!</v>
      </c>
      <c r="V64" s="153" t="e">
        <f t="shared" si="3"/>
        <v>#VALUE!</v>
      </c>
      <c r="W64" s="155" t="e">
        <f t="shared" si="3"/>
        <v>#VALUE!</v>
      </c>
      <c r="X64" s="34" t="s">
        <v>75</v>
      </c>
      <c r="Y64" s="33">
        <v>42488</v>
      </c>
      <c r="Z64" s="34" t="s">
        <v>329</v>
      </c>
      <c r="AA64" s="33">
        <v>60750</v>
      </c>
      <c r="AB64" s="34" t="s">
        <v>77</v>
      </c>
      <c r="AC64" s="156">
        <v>0.59375216613430404</v>
      </c>
      <c r="AD64" s="157">
        <v>1.04178737147403</v>
      </c>
      <c r="AE64" s="35"/>
      <c r="AF64" s="35"/>
      <c r="AG64" s="35">
        <v>1.04</v>
      </c>
      <c r="AH64" s="36">
        <v>0</v>
      </c>
      <c r="AI64">
        <f t="shared" si="6"/>
        <v>97274</v>
      </c>
      <c r="AJ64" s="113"/>
    </row>
    <row r="65" spans="5:36" ht="11.25" customHeight="1" x14ac:dyDescent="0.2">
      <c r="E65" s="87">
        <v>300</v>
      </c>
      <c r="F65" s="93" t="e">
        <f>IF(LEN(E65)&gt;0,AVERAGE(#REF!),"-")</f>
        <v>#REF!</v>
      </c>
      <c r="G65" s="41">
        <v>1.077</v>
      </c>
      <c r="H65" s="94"/>
      <c r="J65" s="111">
        <f t="shared" si="7"/>
        <v>300</v>
      </c>
      <c r="K65" s="43">
        <f t="shared" si="8"/>
        <v>1.077</v>
      </c>
      <c r="M65" s="44" t="str">
        <v>-</v>
      </c>
      <c r="N65" s="45" t="str">
        <v>-</v>
      </c>
      <c r="P65" s="198"/>
      <c r="T65" s="158" t="e">
        <f>IF(AND(LEN(AA65)&gt;0,AC65&gt;0),_xll.xlShmInterpDisc(curveName,AA65)+0*TYPE($N$3),"")</f>
        <v>#VALUE!</v>
      </c>
      <c r="U65" s="159" t="e">
        <f>IF(AND(LEN(AA65)&gt;0,AC65&gt;0),100*_xll.xlShmInterpRate(curveName,2,5,AA65)+0*TYPE($N$3),"")</f>
        <v>#VALUE!</v>
      </c>
      <c r="V65" s="153" t="e">
        <f t="shared" si="3"/>
        <v>#VALUE!</v>
      </c>
      <c r="W65" s="155" t="e">
        <f t="shared" si="3"/>
        <v>#VALUE!</v>
      </c>
      <c r="X65" s="517" t="s">
        <v>75</v>
      </c>
      <c r="Y65" s="33">
        <v>42488</v>
      </c>
      <c r="Z65" s="34" t="s">
        <v>329</v>
      </c>
      <c r="AA65" s="33">
        <v>64403</v>
      </c>
      <c r="AB65" s="34" t="s">
        <v>78</v>
      </c>
      <c r="AC65" s="156">
        <v>0.54128978561384999</v>
      </c>
      <c r="AD65" s="157">
        <v>1.0222073314896301</v>
      </c>
      <c r="AE65" s="35"/>
      <c r="AF65" s="35"/>
      <c r="AG65" s="35">
        <v>1.026</v>
      </c>
      <c r="AH65" s="36">
        <v>0</v>
      </c>
      <c r="AI65">
        <f t="shared" si="6"/>
        <v>100927</v>
      </c>
      <c r="AJ65" s="113"/>
    </row>
    <row r="66" spans="5:36" ht="11.25" customHeight="1" x14ac:dyDescent="0.2">
      <c r="E66" s="87">
        <v>312</v>
      </c>
      <c r="F66" s="93" t="e">
        <f>IF(LEN(E66)&gt;0,AVERAGE(#REF!),"-")</f>
        <v>#REF!</v>
      </c>
      <c r="G66" s="41">
        <v>1.083866877</v>
      </c>
      <c r="H66" s="94"/>
      <c r="J66" s="111">
        <f t="shared" si="7"/>
        <v>312</v>
      </c>
      <c r="K66" s="43">
        <f t="shared" si="8"/>
        <v>1.083866877</v>
      </c>
      <c r="M66" s="44" t="str">
        <v>-</v>
      </c>
      <c r="N66" s="45" t="str">
        <v>-</v>
      </c>
      <c r="P66" s="198"/>
      <c r="T66" s="158" t="str">
        <f>IF(AND(LEN(AA66)&gt;0,AC66&gt;0),_xll.xlShmInterpDisc(curveName,AA66)+0*TYPE($N$3),"")</f>
        <v/>
      </c>
      <c r="U66" s="159" t="str">
        <f>IF(AND(LEN(AA66)&gt;0,AC66&gt;0),100*_xll.xlShmInterpRate(curveName,2,5,AA66)+0*TYPE($N$3),"")</f>
        <v/>
      </c>
      <c r="V66" s="153" t="str">
        <f t="shared" si="3"/>
        <v/>
      </c>
      <c r="W66" s="155" t="str">
        <f t="shared" si="3"/>
        <v/>
      </c>
      <c r="X66" s="517"/>
      <c r="Y66" s="33"/>
      <c r="Z66" s="34"/>
      <c r="AA66" s="33"/>
      <c r="AB66" s="34"/>
      <c r="AC66" s="156"/>
      <c r="AD66" s="157"/>
      <c r="AE66" s="35"/>
      <c r="AF66" s="35"/>
      <c r="AG66" s="35"/>
      <c r="AH66" s="36"/>
      <c r="AJ66" s="113"/>
    </row>
    <row r="67" spans="5:36" ht="11.25" customHeight="1" x14ac:dyDescent="0.2">
      <c r="E67" s="87">
        <v>324</v>
      </c>
      <c r="F67" s="93" t="e">
        <f>IF(LEN(E67)&gt;0,AVERAGE(#REF!),"-")</f>
        <v>#REF!</v>
      </c>
      <c r="G67" s="41">
        <v>1.089532137</v>
      </c>
      <c r="H67" s="94"/>
      <c r="J67" s="111">
        <f t="shared" si="7"/>
        <v>324</v>
      </c>
      <c r="K67" s="43">
        <f t="shared" si="8"/>
        <v>1.089532137</v>
      </c>
      <c r="M67" s="44" t="str">
        <v>-</v>
      </c>
      <c r="N67" s="45" t="str">
        <v>-</v>
      </c>
      <c r="P67" s="198"/>
      <c r="T67" s="158" t="str">
        <f>IF(AND(LEN(AA67)&gt;0,AC67&gt;0),_xll.xlShmInterpDisc(curveName,AA67)+0*TYPE($N$3),"")</f>
        <v/>
      </c>
      <c r="U67" s="159" t="str">
        <f>IF(AND(LEN(AA67)&gt;0,AC67&gt;0),100*_xll.xlShmInterpRate(curveName,2,5,AA67)+0*TYPE($N$3),"")</f>
        <v/>
      </c>
      <c r="V67" s="153" t="str">
        <f t="shared" si="3"/>
        <v/>
      </c>
      <c r="W67" s="155" t="str">
        <f t="shared" si="3"/>
        <v/>
      </c>
      <c r="X67" s="517"/>
      <c r="Y67" s="33"/>
      <c r="Z67" s="34"/>
      <c r="AA67" s="33"/>
      <c r="AB67" s="34"/>
      <c r="AC67" s="156"/>
      <c r="AD67" s="157"/>
      <c r="AE67" s="35"/>
      <c r="AF67" s="35"/>
      <c r="AG67" s="35"/>
      <c r="AH67" s="36"/>
    </row>
    <row r="68" spans="5:36" ht="11.25" customHeight="1" x14ac:dyDescent="0.2">
      <c r="E68" s="87">
        <v>336</v>
      </c>
      <c r="F68" s="93" t="e">
        <f>IF(LEN(E68)&gt;0,AVERAGE(#REF!),"-")</f>
        <v>#REF!</v>
      </c>
      <c r="G68" s="41">
        <v>1.094246834</v>
      </c>
      <c r="H68" s="94"/>
      <c r="J68" s="111">
        <f t="shared" si="7"/>
        <v>336</v>
      </c>
      <c r="K68" s="43">
        <f t="shared" si="8"/>
        <v>1.094246834</v>
      </c>
      <c r="M68" s="44" t="str">
        <v>-</v>
      </c>
      <c r="N68" s="45" t="str">
        <v>-</v>
      </c>
      <c r="P68" s="198"/>
      <c r="T68" s="158" t="str">
        <f>IF(AND(LEN(AA68)&gt;0,AC68&gt;0),_xll.xlShmInterpDisc(curveName,AA68)+0*TYPE($N$3),"")</f>
        <v/>
      </c>
      <c r="U68" s="159" t="str">
        <f>IF(AND(LEN(AA68)&gt;0,AC68&gt;0),100*_xll.xlShmInterpRate(curveName,2,5,AA68)+0*TYPE($N$3),"")</f>
        <v/>
      </c>
      <c r="V68" s="153" t="str">
        <f t="shared" ref="V68:W96" si="9">IF(LEN(T68)&gt;0,T68-AC68,"")</f>
        <v/>
      </c>
      <c r="W68" s="155" t="str">
        <f t="shared" si="9"/>
        <v/>
      </c>
      <c r="X68" s="34"/>
      <c r="Y68" s="34"/>
      <c r="Z68" s="34"/>
      <c r="AA68" s="34"/>
      <c r="AB68" s="34"/>
      <c r="AC68" s="35"/>
      <c r="AD68" s="35"/>
      <c r="AE68" s="35"/>
      <c r="AF68" s="35"/>
      <c r="AG68" s="35"/>
      <c r="AH68" s="36"/>
    </row>
    <row r="69" spans="5:36" ht="11.25" customHeight="1" x14ac:dyDescent="0.2">
      <c r="E69" s="87">
        <v>348</v>
      </c>
      <c r="F69" s="93" t="e">
        <f>IF(LEN(E69)&gt;0,AVERAGE(#REF!),"-")</f>
        <v>#REF!</v>
      </c>
      <c r="G69" s="41">
        <v>1.097974928</v>
      </c>
      <c r="H69" s="94"/>
      <c r="J69" s="111">
        <f t="shared" si="7"/>
        <v>348</v>
      </c>
      <c r="K69" s="43">
        <f t="shared" si="8"/>
        <v>1.097974928</v>
      </c>
      <c r="M69" s="44" t="str">
        <v>-</v>
      </c>
      <c r="N69" s="45" t="str">
        <v>-</v>
      </c>
      <c r="P69" s="198"/>
      <c r="T69" s="158" t="str">
        <f>IF(AND(LEN(AA69)&gt;0,AC69&gt;0),_xll.xlShmInterpDisc(curveName,AA69)+0*TYPE($N$3),"")</f>
        <v/>
      </c>
      <c r="U69" s="159" t="str">
        <f>IF(AND(LEN(AA69)&gt;0,AC69&gt;0),100*_xll.xlShmInterpRate(curveName,2,5,AA69)+0*TYPE($N$3),"")</f>
        <v/>
      </c>
      <c r="V69" s="153" t="str">
        <f t="shared" si="9"/>
        <v/>
      </c>
      <c r="W69" s="155" t="str">
        <f t="shared" si="9"/>
        <v/>
      </c>
      <c r="X69" s="34"/>
      <c r="Y69" s="34"/>
      <c r="Z69" s="34"/>
      <c r="AA69" s="34"/>
      <c r="AB69" s="34"/>
      <c r="AC69" s="35"/>
      <c r="AD69" s="35"/>
      <c r="AE69" s="35"/>
      <c r="AF69" s="35"/>
      <c r="AG69" s="35"/>
      <c r="AH69" s="36"/>
    </row>
    <row r="70" spans="5:36" ht="11.25" customHeight="1" x14ac:dyDescent="0.2">
      <c r="E70" s="87">
        <v>360</v>
      </c>
      <c r="F70" s="93" t="e">
        <f>IF(LEN(E70)&gt;0,AVERAGE(#REF!),"-")</f>
        <v>#REF!</v>
      </c>
      <c r="G70" s="41">
        <v>1.101</v>
      </c>
      <c r="H70" s="94"/>
      <c r="J70" s="111">
        <f t="shared" si="7"/>
        <v>360</v>
      </c>
      <c r="K70" s="43">
        <f t="shared" si="8"/>
        <v>1.101</v>
      </c>
      <c r="M70" s="44" t="str">
        <v>-</v>
      </c>
      <c r="N70" s="45" t="str">
        <v>-</v>
      </c>
      <c r="P70" s="198"/>
      <c r="T70" s="158" t="str">
        <f>IF(AND(LEN(AA70)&gt;0,AC70&gt;0),_xll.xlShmInterpDisc(curveName,AA70)+0*TYPE($N$3),"")</f>
        <v/>
      </c>
      <c r="U70" s="159" t="str">
        <f>IF(AND(LEN(AA70)&gt;0,AC70&gt;0),100*_xll.xlShmInterpRate(curveName,2,5,AA70)+0*TYPE($N$3),"")</f>
        <v/>
      </c>
      <c r="V70" s="153" t="str">
        <f t="shared" si="9"/>
        <v/>
      </c>
      <c r="W70" s="155" t="str">
        <f t="shared" si="9"/>
        <v/>
      </c>
      <c r="X70" s="34"/>
      <c r="Y70" s="34"/>
      <c r="Z70" s="34"/>
      <c r="AA70" s="34"/>
      <c r="AB70" s="34"/>
      <c r="AC70" s="35"/>
      <c r="AD70" s="35"/>
      <c r="AE70" s="35"/>
      <c r="AF70" s="35"/>
      <c r="AG70" s="35"/>
      <c r="AH70" s="36"/>
    </row>
    <row r="71" spans="5:36" ht="11.25" customHeight="1" x14ac:dyDescent="0.2">
      <c r="E71" s="87">
        <v>372</v>
      </c>
      <c r="F71" s="93" t="e">
        <f>IF(LEN(E71)&gt;0,AVERAGE(#REF!),"-")</f>
        <v>#REF!</v>
      </c>
      <c r="G71" s="41">
        <v>1.1034184739999999</v>
      </c>
      <c r="H71" s="94"/>
      <c r="J71" s="111">
        <f t="shared" si="7"/>
        <v>372</v>
      </c>
      <c r="K71" s="43">
        <f t="shared" si="8"/>
        <v>1.1034184739999999</v>
      </c>
      <c r="M71" s="44" t="str">
        <v>-</v>
      </c>
      <c r="N71" s="45" t="str">
        <v>-</v>
      </c>
      <c r="P71" s="198"/>
      <c r="T71" s="158" t="str">
        <f>IF(AND(LEN(AA71)&gt;0,AC71&gt;0),_xll.xlShmInterpDisc(curveName,AA71)+0*TYPE($N$3),"")</f>
        <v/>
      </c>
      <c r="U71" s="159" t="str">
        <f>IF(AND(LEN(AA71)&gt;0,AC71&gt;0),100*_xll.xlShmInterpRate(curveName,2,5,AA71)+0*TYPE($N$3),"")</f>
        <v/>
      </c>
      <c r="V71" s="153" t="str">
        <f t="shared" si="9"/>
        <v/>
      </c>
      <c r="W71" s="155" t="str">
        <f t="shared" si="9"/>
        <v/>
      </c>
      <c r="X71" s="34"/>
      <c r="Y71" s="34"/>
      <c r="Z71" s="34"/>
      <c r="AA71" s="34"/>
      <c r="AB71" s="34"/>
      <c r="AC71" s="35"/>
      <c r="AD71" s="35"/>
      <c r="AE71" s="35"/>
      <c r="AF71" s="35"/>
      <c r="AG71" s="35"/>
      <c r="AH71" s="36"/>
    </row>
    <row r="72" spans="5:36" ht="11.25" customHeight="1" x14ac:dyDescent="0.2">
      <c r="E72" s="87">
        <v>384</v>
      </c>
      <c r="F72" s="93" t="e">
        <f>IF(LEN(E72)&gt;0,AVERAGE(#REF!),"-")</f>
        <v>#REF!</v>
      </c>
      <c r="G72" s="41">
        <v>1.105340982</v>
      </c>
      <c r="H72" s="94"/>
      <c r="J72" s="111">
        <f t="shared" si="7"/>
        <v>384</v>
      </c>
      <c r="K72" s="43">
        <f t="shared" si="8"/>
        <v>1.105340982</v>
      </c>
      <c r="M72" s="44" t="str">
        <v>-</v>
      </c>
      <c r="N72" s="45" t="str">
        <v>-</v>
      </c>
      <c r="P72" s="198"/>
      <c r="T72" s="158" t="str">
        <f>IF(AND(LEN(AA72)&gt;0,AC72&gt;0),_xll.xlShmInterpDisc(curveName,AA72)+0*TYPE($N$3),"")</f>
        <v/>
      </c>
      <c r="U72" s="159" t="str">
        <f>IF(AND(LEN(AA72)&gt;0,AC72&gt;0),100*_xll.xlShmInterpRate(curveName,2,5,AA72)+0*TYPE($N$3),"")</f>
        <v/>
      </c>
      <c r="V72" s="153" t="str">
        <f t="shared" si="9"/>
        <v/>
      </c>
      <c r="W72" s="155" t="str">
        <f t="shared" si="9"/>
        <v/>
      </c>
      <c r="X72" s="34"/>
      <c r="Y72" s="34"/>
      <c r="Z72" s="34"/>
      <c r="AA72" s="34"/>
      <c r="AB72" s="34"/>
      <c r="AC72" s="35"/>
      <c r="AD72" s="35"/>
      <c r="AE72" s="35"/>
      <c r="AF72" s="35"/>
      <c r="AG72" s="35"/>
      <c r="AH72" s="36"/>
    </row>
    <row r="73" spans="5:36" ht="11.25" customHeight="1" x14ac:dyDescent="0.2">
      <c r="E73" s="87">
        <v>396</v>
      </c>
      <c r="F73" s="93" t="e">
        <f>IF(LEN(E73)&gt;0,AVERAGE(#REF!),"-")</f>
        <v>#REF!</v>
      </c>
      <c r="G73" s="41">
        <v>1.106577642</v>
      </c>
      <c r="H73" s="94"/>
      <c r="J73" s="111">
        <f t="shared" si="7"/>
        <v>396</v>
      </c>
      <c r="K73" s="43">
        <f t="shared" si="8"/>
        <v>1.106577642</v>
      </c>
      <c r="M73" s="44" t="str">
        <v>-</v>
      </c>
      <c r="N73" s="45" t="str">
        <v>-</v>
      </c>
      <c r="P73" s="198"/>
      <c r="T73" s="158" t="str">
        <f>IF(AND(LEN(AA73)&gt;0,AC73&gt;0),_xll.xlShmInterpDisc(curveName,AA73)+0*TYPE($N$3),"")</f>
        <v/>
      </c>
      <c r="U73" s="159" t="str">
        <f>IF(AND(LEN(AA73)&gt;0,AC73&gt;0),100*_xll.xlShmInterpRate(curveName,2,5,AA73)+0*TYPE($N$3),"")</f>
        <v/>
      </c>
      <c r="V73" s="153" t="str">
        <f t="shared" si="9"/>
        <v/>
      </c>
      <c r="W73" s="155" t="str">
        <f t="shared" si="9"/>
        <v/>
      </c>
      <c r="X73" s="34"/>
      <c r="Y73" s="34"/>
      <c r="Z73" s="34"/>
      <c r="AA73" s="34"/>
      <c r="AB73" s="34"/>
      <c r="AC73" s="35"/>
      <c r="AD73" s="35"/>
      <c r="AE73" s="35"/>
      <c r="AF73" s="35"/>
      <c r="AG73" s="35"/>
      <c r="AH73" s="36"/>
    </row>
    <row r="74" spans="5:36" ht="11.25" customHeight="1" x14ac:dyDescent="0.2">
      <c r="E74" s="87">
        <v>408</v>
      </c>
      <c r="F74" s="93" t="e">
        <f>IF(LEN(E74)&gt;0,AVERAGE(#REF!),"-")</f>
        <v>#REF!</v>
      </c>
      <c r="G74" s="41">
        <v>1.107180077</v>
      </c>
      <c r="H74" s="94"/>
      <c r="J74" s="111">
        <f t="shared" si="7"/>
        <v>408</v>
      </c>
      <c r="K74" s="43">
        <f t="shared" si="8"/>
        <v>1.107180077</v>
      </c>
      <c r="M74" s="44" t="str">
        <v>-</v>
      </c>
      <c r="N74" s="45" t="str">
        <v>-</v>
      </c>
      <c r="P74" s="198"/>
      <c r="T74" s="158" t="str">
        <f>IF(AND(LEN(AA74)&gt;0,AC74&gt;0),_xll.xlShmInterpDisc(curveName,AA74)+0*TYPE($N$3),"")</f>
        <v/>
      </c>
      <c r="U74" s="159" t="str">
        <f>IF(AND(LEN(AA74)&gt;0,AC74&gt;0),100*_xll.xlShmInterpRate(curveName,2,5,AA74)+0*TYPE($N$3),"")</f>
        <v/>
      </c>
      <c r="V74" s="153" t="str">
        <f t="shared" si="9"/>
        <v/>
      </c>
      <c r="W74" s="155" t="str">
        <f t="shared" si="9"/>
        <v/>
      </c>
      <c r="X74" s="34"/>
      <c r="Y74" s="34"/>
      <c r="Z74" s="34"/>
      <c r="AA74" s="34"/>
      <c r="AB74" s="34"/>
      <c r="AC74" s="35"/>
      <c r="AD74" s="35"/>
      <c r="AE74" s="35"/>
      <c r="AF74" s="35"/>
      <c r="AG74" s="35"/>
      <c r="AH74" s="36"/>
    </row>
    <row r="75" spans="5:36" ht="11.25" customHeight="1" x14ac:dyDescent="0.2">
      <c r="E75" s="87">
        <v>420</v>
      </c>
      <c r="F75" s="93" t="e">
        <f>IF(LEN(E75)&gt;0,AVERAGE(#REF!),"-")</f>
        <v>#REF!</v>
      </c>
      <c r="G75" s="41">
        <v>1.1071206870000001</v>
      </c>
      <c r="H75" s="94"/>
      <c r="J75" s="111">
        <f t="shared" si="7"/>
        <v>420</v>
      </c>
      <c r="K75" s="43">
        <f t="shared" si="8"/>
        <v>1.1071206870000001</v>
      </c>
      <c r="M75" s="44" t="str">
        <v>-</v>
      </c>
      <c r="N75" s="45" t="str">
        <v>-</v>
      </c>
      <c r="P75" s="198"/>
      <c r="T75" s="158" t="str">
        <f>IF(AND(LEN(AA75)&gt;0,AC75&gt;0),_xll.xlShmInterpDisc(curveName,AA75)+0*TYPE($N$3),"")</f>
        <v/>
      </c>
      <c r="U75" s="159" t="str">
        <f>IF(AND(LEN(AA75)&gt;0,AC75&gt;0),100*_xll.xlShmInterpRate(curveName,2,5,AA75)+0*TYPE($N$3),"")</f>
        <v/>
      </c>
      <c r="V75" s="153" t="str">
        <f t="shared" si="9"/>
        <v/>
      </c>
      <c r="W75" s="155" t="str">
        <f t="shared" si="9"/>
        <v/>
      </c>
      <c r="X75" s="34"/>
      <c r="Y75" s="34"/>
      <c r="Z75" s="34"/>
      <c r="AA75" s="34"/>
      <c r="AB75" s="34"/>
      <c r="AC75" s="35"/>
      <c r="AD75" s="35"/>
      <c r="AE75" s="35"/>
      <c r="AF75" s="35"/>
      <c r="AG75" s="35"/>
      <c r="AH75" s="36"/>
    </row>
    <row r="76" spans="5:36" ht="11.25" customHeight="1" x14ac:dyDescent="0.2">
      <c r="E76" s="87">
        <v>432</v>
      </c>
      <c r="F76" s="93" t="e">
        <f>IF(LEN(E76)&gt;0,AVERAGE(#REF!),"-")</f>
        <v>#REF!</v>
      </c>
      <c r="G76" s="41">
        <v>1.1064316240000001</v>
      </c>
      <c r="H76" s="94"/>
      <c r="J76" s="111">
        <f t="shared" si="7"/>
        <v>432</v>
      </c>
      <c r="K76" s="43">
        <f t="shared" si="8"/>
        <v>1.1064316240000001</v>
      </c>
      <c r="M76" s="44" t="str">
        <v>-</v>
      </c>
      <c r="N76" s="45" t="str">
        <v>-</v>
      </c>
      <c r="P76" s="198"/>
      <c r="T76" s="158" t="str">
        <f>IF(AND(LEN(AA76)&gt;0,AC76&gt;0),_xll.xlShmInterpDisc(curveName,AA76)+0*TYPE($N$3),"")</f>
        <v/>
      </c>
      <c r="U76" s="159" t="str">
        <f>IF(AND(LEN(AA76)&gt;0,AC76&gt;0),100*_xll.xlShmInterpRate(curveName,2,5,AA76)+0*TYPE($N$3),"")</f>
        <v/>
      </c>
      <c r="V76" s="153" t="str">
        <f t="shared" si="9"/>
        <v/>
      </c>
      <c r="W76" s="155" t="str">
        <f t="shared" si="9"/>
        <v/>
      </c>
      <c r="X76" s="34"/>
      <c r="Y76" s="34"/>
      <c r="Z76" s="34"/>
      <c r="AA76" s="34"/>
      <c r="AB76" s="34"/>
      <c r="AC76" s="35"/>
      <c r="AD76" s="35"/>
      <c r="AE76" s="35"/>
      <c r="AF76" s="35"/>
      <c r="AG76" s="35"/>
      <c r="AH76" s="36"/>
    </row>
    <row r="77" spans="5:36" ht="11.25" customHeight="1" thickBot="1" x14ac:dyDescent="0.25">
      <c r="E77" s="87">
        <v>444</v>
      </c>
      <c r="F77" s="93" t="e">
        <f>IF(LEN(E77)&gt;0,AVERAGE(#REF!),"-")</f>
        <v>#REF!</v>
      </c>
      <c r="G77" s="41">
        <v>1.1049645690000001</v>
      </c>
      <c r="H77" s="94"/>
      <c r="J77" s="111">
        <f t="shared" si="7"/>
        <v>444</v>
      </c>
      <c r="K77" s="43">
        <f t="shared" si="8"/>
        <v>1.1049645690000001</v>
      </c>
      <c r="M77" s="114" t="str">
        <v>-</v>
      </c>
      <c r="N77" s="115" t="str">
        <v>-</v>
      </c>
      <c r="P77" s="198"/>
      <c r="T77" s="158" t="str">
        <f>IF(AND(LEN(AA77)&gt;0,AC77&gt;0),_xll.xlShmInterpDisc(curveName,AA77)+0*TYPE($N$3),"")</f>
        <v/>
      </c>
      <c r="U77" s="159" t="str">
        <f>IF(AND(LEN(AA77)&gt;0,AC77&gt;0),100*_xll.xlShmInterpRate(curveName,2,5,AA77)+0*TYPE($N$3),"")</f>
        <v/>
      </c>
      <c r="V77" s="153" t="str">
        <f t="shared" si="9"/>
        <v/>
      </c>
      <c r="W77" s="155" t="str">
        <f t="shared" si="9"/>
        <v/>
      </c>
      <c r="X77" s="34"/>
      <c r="Y77" s="34"/>
      <c r="Z77" s="34"/>
      <c r="AA77" s="34"/>
      <c r="AB77" s="34"/>
      <c r="AC77" s="35"/>
      <c r="AD77" s="35"/>
      <c r="AE77" s="35"/>
      <c r="AF77" s="35"/>
      <c r="AG77" s="35"/>
      <c r="AH77" s="36"/>
    </row>
    <row r="78" spans="5:36" ht="11.25" customHeight="1" x14ac:dyDescent="0.2">
      <c r="E78" s="87">
        <v>456</v>
      </c>
      <c r="F78" s="93" t="e">
        <f>IF(LEN(E78)&gt;0,AVERAGE(#REF!),"-")</f>
        <v>#REF!</v>
      </c>
      <c r="G78" s="41">
        <v>1.102747038</v>
      </c>
      <c r="H78" s="94"/>
      <c r="I78" s="117"/>
      <c r="J78" s="111">
        <f t="shared" si="7"/>
        <v>456</v>
      </c>
      <c r="K78" s="43">
        <f t="shared" si="8"/>
        <v>1.102747038</v>
      </c>
      <c r="N78" s="2">
        <f>COUNT(N3:N77)</f>
        <v>0</v>
      </c>
      <c r="P78" s="198"/>
      <c r="T78" s="158" t="str">
        <f>IF(AND(LEN(AA78)&gt;0,AC78&gt;0),_xll.xlShmInterpDisc(curveName,AA78)+0*TYPE($N$3),"")</f>
        <v/>
      </c>
      <c r="U78" s="159" t="str">
        <f>IF(AND(LEN(AA78)&gt;0,AC78&gt;0),100*_xll.xlShmInterpRate(curveName,2,5,AA78)+0*TYPE($N$3),"")</f>
        <v/>
      </c>
      <c r="V78" s="153" t="str">
        <f t="shared" si="9"/>
        <v/>
      </c>
      <c r="W78" s="155" t="str">
        <f t="shared" si="9"/>
        <v/>
      </c>
      <c r="X78" s="34"/>
      <c r="Y78" s="34"/>
      <c r="Z78" s="34"/>
      <c r="AA78" s="34"/>
      <c r="AB78" s="34"/>
      <c r="AC78" s="35"/>
      <c r="AD78" s="35"/>
      <c r="AE78" s="35"/>
      <c r="AF78" s="35"/>
      <c r="AG78" s="35"/>
      <c r="AH78" s="36"/>
    </row>
    <row r="79" spans="5:36" ht="11.25" customHeight="1" x14ac:dyDescent="0.2">
      <c r="E79" s="87">
        <v>468</v>
      </c>
      <c r="F79" s="93" t="e">
        <f>IF(LEN(E79)&gt;0,AVERAGE(#REF!),"-")</f>
        <v>#REF!</v>
      </c>
      <c r="G79" s="41">
        <v>1.0997532489999999</v>
      </c>
      <c r="H79" s="94"/>
      <c r="I79" s="117"/>
      <c r="J79" s="111">
        <f t="shared" si="7"/>
        <v>468</v>
      </c>
      <c r="K79" s="43">
        <f t="shared" si="8"/>
        <v>1.0997532489999999</v>
      </c>
      <c r="P79" s="198"/>
      <c r="T79" s="158" t="str">
        <f>IF(AND(LEN(AA79)&gt;0,AC79&gt;0),_xll.xlShmInterpDisc(curveName,AA79)+0*TYPE($N$3),"")</f>
        <v/>
      </c>
      <c r="U79" s="159" t="str">
        <f>IF(AND(LEN(AA79)&gt;0,AC79&gt;0),100*_xll.xlShmInterpRate(curveName,2,5,AA79)+0*TYPE($N$3),"")</f>
        <v/>
      </c>
      <c r="V79" s="153" t="str">
        <f t="shared" si="9"/>
        <v/>
      </c>
      <c r="W79" s="155" t="str">
        <f t="shared" si="9"/>
        <v/>
      </c>
      <c r="X79" s="34"/>
      <c r="Y79" s="34"/>
      <c r="Z79" s="34"/>
      <c r="AA79" s="34"/>
      <c r="AB79" s="34"/>
      <c r="AC79" s="35"/>
      <c r="AD79" s="35"/>
      <c r="AE79" s="35"/>
      <c r="AF79" s="35"/>
      <c r="AG79" s="35"/>
      <c r="AH79" s="36"/>
    </row>
    <row r="80" spans="5:36" ht="11.25" customHeight="1" x14ac:dyDescent="0.2">
      <c r="E80" s="87">
        <v>480</v>
      </c>
      <c r="F80" s="93" t="e">
        <f>IF(LEN(E80)&gt;0,AVERAGE(#REF!),"-")</f>
        <v>#REF!</v>
      </c>
      <c r="G80" s="41">
        <v>1.0960000000000001</v>
      </c>
      <c r="H80" s="94"/>
      <c r="J80" s="111">
        <f t="shared" si="7"/>
        <v>480</v>
      </c>
      <c r="K80" s="43">
        <f t="shared" si="8"/>
        <v>1.0960000000000001</v>
      </c>
      <c r="P80" s="198"/>
      <c r="T80" s="158" t="str">
        <f>IF(AND(LEN(AA80)&gt;0,AC80&gt;0),_xll.xlShmInterpDisc(curveName,AA80)+0*TYPE($N$3),"")</f>
        <v/>
      </c>
      <c r="U80" s="159" t="str">
        <f>IF(AND(LEN(AA80)&gt;0,AC80&gt;0),100*_xll.xlShmInterpRate(curveName,2,5,AA80)+0*TYPE($N$3),"")</f>
        <v/>
      </c>
      <c r="V80" s="153" t="str">
        <f t="shared" si="9"/>
        <v/>
      </c>
      <c r="W80" s="155" t="str">
        <f t="shared" si="9"/>
        <v/>
      </c>
      <c r="X80" s="34"/>
      <c r="Y80" s="34"/>
      <c r="Z80" s="34"/>
      <c r="AA80" s="34"/>
      <c r="AB80" s="34"/>
      <c r="AC80" s="35"/>
      <c r="AD80" s="35"/>
      <c r="AE80" s="35"/>
      <c r="AF80" s="35"/>
      <c r="AG80" s="35"/>
      <c r="AH80" s="36"/>
    </row>
    <row r="81" spans="5:34" ht="11.25" customHeight="1" x14ac:dyDescent="0.2">
      <c r="E81" s="87">
        <v>600</v>
      </c>
      <c r="F81" s="93" t="e">
        <f>IF(LEN(E81)&gt;0,AVERAGE(#REF!),"-")</f>
        <v>#REF!</v>
      </c>
      <c r="G81" s="41">
        <v>1.04</v>
      </c>
      <c r="H81" s="94"/>
      <c r="J81" s="111">
        <f t="shared" si="7"/>
        <v>600</v>
      </c>
      <c r="K81" s="43">
        <f t="shared" si="8"/>
        <v>1.04</v>
      </c>
      <c r="P81" s="198"/>
      <c r="T81" s="158" t="str">
        <f>IF(AND(LEN(AA81)&gt;0,AC81&gt;0),_xll.xlShmInterpDisc(curveName,AA81)+0*TYPE($N$3),"")</f>
        <v/>
      </c>
      <c r="U81" s="159" t="str">
        <f>IF(AND(LEN(AA81)&gt;0,AC81&gt;0),100*_xll.xlShmInterpRate(curveName,2,5,AA81)+0*TYPE($N$3),"")</f>
        <v/>
      </c>
      <c r="V81" s="153" t="str">
        <f t="shared" si="9"/>
        <v/>
      </c>
      <c r="W81" s="155" t="str">
        <f t="shared" si="9"/>
        <v/>
      </c>
      <c r="X81" s="34"/>
      <c r="Y81" s="34"/>
      <c r="Z81" s="34"/>
      <c r="AA81" s="34"/>
      <c r="AB81" s="34"/>
      <c r="AC81" s="35"/>
      <c r="AD81" s="35"/>
      <c r="AE81" s="35"/>
      <c r="AF81" s="35"/>
      <c r="AG81" s="35"/>
      <c r="AH81" s="36"/>
    </row>
    <row r="82" spans="5:34" ht="11.25" customHeight="1" x14ac:dyDescent="0.2">
      <c r="E82" s="87">
        <v>720</v>
      </c>
      <c r="F82" s="93" t="e">
        <f>IF(LEN(E82)&gt;0,AVERAGE(#REF!),"-")</f>
        <v>#REF!</v>
      </c>
      <c r="G82" s="41">
        <v>1.026</v>
      </c>
      <c r="H82" s="94"/>
      <c r="J82" s="111">
        <f t="shared" si="7"/>
        <v>720</v>
      </c>
      <c r="K82" s="43">
        <f t="shared" si="8"/>
        <v>1.026</v>
      </c>
      <c r="P82" s="198"/>
      <c r="T82" s="158" t="str">
        <f>IF(AND(LEN(AA82)&gt;0,AC82&gt;0),_xll.xlShmInterpDisc(curveName,AA82)+0*TYPE($N$3),"")</f>
        <v/>
      </c>
      <c r="U82" s="159" t="str">
        <f>IF(AND(LEN(AA82)&gt;0,AC82&gt;0),100*_xll.xlShmInterpRate(curveName,2,5,AA82)+0*TYPE($N$3),"")</f>
        <v/>
      </c>
      <c r="V82" s="153" t="str">
        <f t="shared" si="9"/>
        <v/>
      </c>
      <c r="W82" s="155" t="str">
        <f t="shared" si="9"/>
        <v/>
      </c>
      <c r="X82" s="34"/>
      <c r="Y82" s="34"/>
      <c r="Z82" s="34"/>
      <c r="AA82" s="34"/>
      <c r="AB82" s="34"/>
      <c r="AC82" s="35"/>
      <c r="AD82" s="35"/>
      <c r="AE82" s="35"/>
      <c r="AF82" s="35"/>
      <c r="AG82" s="35"/>
      <c r="AH82" s="36"/>
    </row>
    <row r="83" spans="5:34" ht="11.25" customHeight="1" x14ac:dyDescent="0.2">
      <c r="E83" s="87"/>
      <c r="F83" s="93" t="str">
        <f>IF(LEN(E83)&gt;0,AVERAGE(#REF!),"-")</f>
        <v>-</v>
      </c>
      <c r="G83" s="41"/>
      <c r="H83" s="94"/>
      <c r="J83" s="111" t="str">
        <f t="shared" si="7"/>
        <v/>
      </c>
      <c r="K83" s="43" t="str">
        <f t="shared" si="8"/>
        <v>-</v>
      </c>
      <c r="P83" s="198"/>
      <c r="T83" s="158" t="str">
        <f>IF(AND(LEN(AA83)&gt;0,AC83&gt;0),_xll.xlShmInterpDisc(curveName,AA83)+0*TYPE($N$3),"")</f>
        <v/>
      </c>
      <c r="U83" s="159" t="str">
        <f>IF(AND(LEN(AA83)&gt;0,AC83&gt;0),100*_xll.xlShmInterpRate(curveName,2,5,AA83)+0*TYPE($N$3),"")</f>
        <v/>
      </c>
      <c r="V83" s="153" t="str">
        <f t="shared" si="9"/>
        <v/>
      </c>
      <c r="W83" s="155" t="str">
        <f t="shared" si="9"/>
        <v/>
      </c>
      <c r="X83" s="34"/>
      <c r="Y83" s="34"/>
      <c r="Z83" s="34"/>
      <c r="AA83" s="34"/>
      <c r="AB83" s="34"/>
      <c r="AC83" s="35"/>
      <c r="AD83" s="35"/>
      <c r="AE83" s="35"/>
      <c r="AF83" s="35"/>
      <c r="AG83" s="35"/>
      <c r="AH83" s="36"/>
    </row>
    <row r="84" spans="5:34" ht="11.25" customHeight="1" thickBot="1" x14ac:dyDescent="0.25">
      <c r="E84" s="87"/>
      <c r="F84" s="93" t="str">
        <f>IF(LEN(E84)&gt;0,AVERAGE(#REF!),"-")</f>
        <v>-</v>
      </c>
      <c r="G84" s="41"/>
      <c r="H84" s="94"/>
      <c r="J84" s="127" t="str">
        <f t="shared" si="7"/>
        <v/>
      </c>
      <c r="K84" s="100" t="str">
        <f t="shared" si="8"/>
        <v>-</v>
      </c>
      <c r="P84" s="198"/>
      <c r="T84" s="158" t="str">
        <f>IF(AND(LEN(AA84)&gt;0,AC84&gt;0),_xll.xlShmInterpDisc(curveName,AA84)+0*TYPE($N$3),"")</f>
        <v/>
      </c>
      <c r="U84" s="159" t="str">
        <f>IF(AND(LEN(AA84)&gt;0,AC84&gt;0),100*_xll.xlShmInterpRate(curveName,2,5,AA84)+0*TYPE($N$3),"")</f>
        <v/>
      </c>
      <c r="V84" s="153" t="str">
        <f t="shared" si="9"/>
        <v/>
      </c>
      <c r="W84" s="155" t="str">
        <f t="shared" si="9"/>
        <v/>
      </c>
      <c r="X84" s="34"/>
      <c r="Y84" s="34"/>
      <c r="Z84" s="34"/>
      <c r="AA84" s="34"/>
      <c r="AB84" s="34"/>
      <c r="AC84" s="35"/>
      <c r="AD84" s="35"/>
      <c r="AE84" s="35"/>
      <c r="AF84" s="35"/>
      <c r="AG84" s="35"/>
      <c r="AH84" s="36"/>
    </row>
    <row r="85" spans="5:34" ht="11.25" customHeight="1" x14ac:dyDescent="0.2">
      <c r="P85" s="198"/>
      <c r="T85" s="158" t="str">
        <f>IF(AND(LEN(AA85)&gt;0,AC85&gt;0),_xll.xlShmInterpDisc(curveName,AA85)+0*TYPE($N$3),"")</f>
        <v/>
      </c>
      <c r="U85" s="159" t="str">
        <f>IF(AND(LEN(AA85)&gt;0,AC85&gt;0),100*_xll.xlShmInterpRate(curveName,2,5,AA85)+0*TYPE($N$3),"")</f>
        <v/>
      </c>
      <c r="V85" s="153" t="str">
        <f t="shared" si="9"/>
        <v/>
      </c>
      <c r="W85" s="155" t="str">
        <f t="shared" si="9"/>
        <v/>
      </c>
      <c r="X85" s="34"/>
      <c r="Y85" s="34"/>
      <c r="Z85" s="34"/>
      <c r="AA85" s="34"/>
      <c r="AB85" s="34"/>
      <c r="AC85" s="35"/>
      <c r="AD85" s="35"/>
      <c r="AE85" s="35"/>
      <c r="AF85" s="35"/>
      <c r="AG85" s="35"/>
      <c r="AH85" s="36"/>
    </row>
    <row r="86" spans="5:34" ht="11.25" customHeight="1" x14ac:dyDescent="0.2">
      <c r="O86" s="123"/>
      <c r="P86" s="198"/>
      <c r="T86" s="158" t="str">
        <f>IF(AND(LEN(AA86)&gt;0,AC86&gt;0),_xll.xlShmInterpDisc(curveName,AA86)+0*TYPE($N$3),"")</f>
        <v/>
      </c>
      <c r="U86" s="159" t="str">
        <f>IF(AND(LEN(AA86)&gt;0,AC86&gt;0),100*_xll.xlShmInterpRate(curveName,2,5,AA86)+0*TYPE($N$3),"")</f>
        <v/>
      </c>
      <c r="V86" s="153" t="str">
        <f t="shared" si="9"/>
        <v/>
      </c>
      <c r="W86" s="155" t="str">
        <f t="shared" si="9"/>
        <v/>
      </c>
      <c r="X86" s="34"/>
      <c r="Y86" s="34"/>
      <c r="Z86" s="34"/>
      <c r="AA86" s="34"/>
      <c r="AB86" s="34"/>
      <c r="AC86" s="35"/>
      <c r="AD86" s="35"/>
      <c r="AE86" s="35"/>
      <c r="AF86" s="35"/>
      <c r="AG86" s="35"/>
      <c r="AH86" s="36"/>
    </row>
    <row r="87" spans="5:34" ht="11.25" customHeight="1" x14ac:dyDescent="0.2">
      <c r="O87" s="123"/>
      <c r="T87" s="158" t="str">
        <f>IF(AND(LEN(AA87)&gt;0,AC87&gt;0),_xll.xlShmInterpDisc(curveName,AA87)+0*TYPE($N$3),"")</f>
        <v/>
      </c>
      <c r="U87" s="159" t="str">
        <f>IF(AND(LEN(AA87)&gt;0,AC87&gt;0),100*_xll.xlShmInterpRate(curveName,2,5,AA87)+0*TYPE($N$3),"")</f>
        <v/>
      </c>
      <c r="V87" s="153" t="str">
        <f t="shared" si="9"/>
        <v/>
      </c>
      <c r="W87" s="155" t="str">
        <f t="shared" si="9"/>
        <v/>
      </c>
      <c r="X87" s="34"/>
      <c r="Y87" s="34"/>
      <c r="Z87" s="34"/>
      <c r="AA87" s="34"/>
      <c r="AB87" s="34"/>
      <c r="AC87" s="35"/>
      <c r="AD87" s="35"/>
      <c r="AE87" s="35"/>
      <c r="AF87" s="35"/>
      <c r="AG87" s="35"/>
      <c r="AH87" s="36"/>
    </row>
    <row r="88" spans="5:34" ht="11.25" customHeight="1" x14ac:dyDescent="0.2">
      <c r="O88" s="123"/>
      <c r="T88" s="158" t="str">
        <f>IF(AND(LEN(AA88)&gt;0,AC88&gt;0),_xll.xlShmInterpDisc(curveName,AA88)+0*TYPE($N$3),"")</f>
        <v/>
      </c>
      <c r="U88" s="159" t="str">
        <f>IF(AND(LEN(AA88)&gt;0,AC88&gt;0),100*_xll.xlShmInterpRate(curveName,2,5,AA88)+0*TYPE($N$3),"")</f>
        <v/>
      </c>
      <c r="V88" s="153" t="str">
        <f t="shared" si="9"/>
        <v/>
      </c>
      <c r="W88" s="155" t="str">
        <f t="shared" si="9"/>
        <v/>
      </c>
      <c r="X88" s="34"/>
      <c r="Y88" s="34"/>
      <c r="Z88" s="34"/>
      <c r="AA88" s="34"/>
      <c r="AB88" s="34"/>
      <c r="AC88" s="35"/>
      <c r="AD88" s="35"/>
      <c r="AE88" s="35"/>
      <c r="AF88" s="35"/>
      <c r="AG88" s="35"/>
      <c r="AH88" s="36"/>
    </row>
    <row r="89" spans="5:34" ht="11.25" customHeight="1" x14ac:dyDescent="0.2">
      <c r="O89" s="123"/>
      <c r="T89" s="158" t="str">
        <f>IF(AND(LEN(AA89)&gt;0,AC89&gt;0),_xll.xlShmInterpDisc(curveName,AA89)+0*TYPE($N$3),"")</f>
        <v/>
      </c>
      <c r="U89" s="159" t="str">
        <f>IF(AND(LEN(AA89)&gt;0,AC89&gt;0),100*_xll.xlShmInterpRate(curveName,2,5,AA89)+0*TYPE($N$3),"")</f>
        <v/>
      </c>
      <c r="V89" s="153" t="str">
        <f t="shared" si="9"/>
        <v/>
      </c>
      <c r="W89" s="155" t="str">
        <f t="shared" si="9"/>
        <v/>
      </c>
      <c r="X89" s="34"/>
      <c r="Y89" s="34"/>
      <c r="Z89" s="34"/>
      <c r="AA89" s="34"/>
      <c r="AB89" s="34"/>
      <c r="AC89" s="35"/>
      <c r="AD89" s="35"/>
      <c r="AE89" s="35"/>
      <c r="AF89" s="35"/>
      <c r="AG89" s="35"/>
      <c r="AH89" s="36"/>
    </row>
    <row r="90" spans="5:34" ht="11.25" customHeight="1" x14ac:dyDescent="0.2">
      <c r="O90" s="123"/>
      <c r="T90" s="158" t="str">
        <f>IF(AND(LEN(AA90)&gt;0,AC90&gt;0),_xll.xlShmInterpDisc(curveName,AA90)+0*TYPE($N$3),"")</f>
        <v/>
      </c>
      <c r="U90" s="159" t="str">
        <f>IF(AND(LEN(AA90)&gt;0,AC90&gt;0),100*_xll.xlShmInterpRate(curveName,2,5,AA90)+0*TYPE($N$3),"")</f>
        <v/>
      </c>
      <c r="V90" s="153" t="str">
        <f t="shared" si="9"/>
        <v/>
      </c>
      <c r="W90" s="155" t="str">
        <f t="shared" si="9"/>
        <v/>
      </c>
      <c r="X90" s="34"/>
      <c r="Y90" s="34"/>
      <c r="Z90" s="34"/>
      <c r="AA90" s="34"/>
      <c r="AB90" s="34"/>
      <c r="AC90" s="35"/>
      <c r="AD90" s="35"/>
      <c r="AE90" s="35"/>
      <c r="AF90" s="35"/>
      <c r="AG90" s="35"/>
      <c r="AH90" s="36"/>
    </row>
    <row r="91" spans="5:34" ht="11.25" customHeight="1" x14ac:dyDescent="0.2">
      <c r="T91" s="158" t="str">
        <f>IF(AND(LEN(AA91)&gt;0,AC91&gt;0),_xll.xlShmInterpDisc(curveName,AA91)+0*TYPE($N$3),"")</f>
        <v/>
      </c>
      <c r="U91" s="159" t="str">
        <f>IF(AND(LEN(AA91)&gt;0,AC91&gt;0),100*_xll.xlShmInterpRate(curveName,2,5,AA91)+0*TYPE($N$3),"")</f>
        <v/>
      </c>
      <c r="V91" s="153" t="str">
        <f t="shared" si="9"/>
        <v/>
      </c>
      <c r="W91" s="155" t="str">
        <f t="shared" si="9"/>
        <v/>
      </c>
      <c r="X91" s="34"/>
      <c r="Y91" s="34"/>
      <c r="Z91" s="34"/>
      <c r="AA91" s="34"/>
      <c r="AB91" s="34"/>
      <c r="AC91" s="35"/>
      <c r="AD91" s="35"/>
      <c r="AE91" s="35"/>
      <c r="AF91" s="35"/>
      <c r="AG91" s="35"/>
      <c r="AH91" s="36"/>
    </row>
    <row r="92" spans="5:34" ht="11.25" customHeight="1" x14ac:dyDescent="0.2">
      <c r="T92" s="158" t="str">
        <f>IF(AND(LEN(AA92)&gt;0,AC92&gt;0),_xll.xlShmInterpDisc(curveName,AA92)+0*TYPE($N$3),"")</f>
        <v/>
      </c>
      <c r="U92" s="159" t="str">
        <f>IF(AND(LEN(AA92)&gt;0,AC92&gt;0),100*_xll.xlShmInterpRate(curveName,2,5,AA92)+0*TYPE($N$3),"")</f>
        <v/>
      </c>
      <c r="V92" s="153" t="str">
        <f t="shared" si="9"/>
        <v/>
      </c>
      <c r="W92" s="155" t="str">
        <f t="shared" si="9"/>
        <v/>
      </c>
      <c r="X92" s="34"/>
      <c r="Y92" s="34"/>
      <c r="Z92" s="34"/>
      <c r="AA92" s="34"/>
      <c r="AB92" s="34"/>
      <c r="AC92" s="35"/>
      <c r="AD92" s="35"/>
      <c r="AE92" s="35"/>
      <c r="AF92" s="35"/>
      <c r="AG92" s="35"/>
      <c r="AH92" s="36"/>
    </row>
    <row r="93" spans="5:34" ht="11.25" customHeight="1" x14ac:dyDescent="0.2">
      <c r="T93" s="158" t="str">
        <f>IF(AND(LEN(AA93)&gt;0,AC93&gt;0),_xll.xlShmInterpDisc(curveName,AA93)+0*TYPE($N$3),"")</f>
        <v/>
      </c>
      <c r="U93" s="159" t="str">
        <f>IF(AND(LEN(AA93)&gt;0,AC93&gt;0),100*_xll.xlShmInterpRate(curveName,2,5,AA93)+0*TYPE($N$3),"")</f>
        <v/>
      </c>
      <c r="V93" s="153" t="str">
        <f t="shared" si="9"/>
        <v/>
      </c>
      <c r="W93" s="155" t="str">
        <f t="shared" si="9"/>
        <v/>
      </c>
      <c r="X93" s="34"/>
      <c r="Y93" s="34"/>
      <c r="Z93" s="34"/>
      <c r="AA93" s="34"/>
      <c r="AB93" s="34"/>
      <c r="AC93" s="35"/>
      <c r="AD93" s="35"/>
      <c r="AE93" s="35"/>
      <c r="AF93" s="35"/>
      <c r="AG93" s="35"/>
      <c r="AH93" s="36"/>
    </row>
    <row r="94" spans="5:34" ht="11.25" customHeight="1" x14ac:dyDescent="0.2">
      <c r="T94" s="158" t="str">
        <f>IF(AND(LEN(AA94)&gt;0,AC94&gt;0),_xll.xlShmInterpDisc(curveName,AA94)+0*TYPE($N$3),"")</f>
        <v/>
      </c>
      <c r="U94" s="159" t="str">
        <f>IF(AND(LEN(AA94)&gt;0,AC94&gt;0),100*_xll.xlShmInterpRate(curveName,2,5,AA94)+0*TYPE($N$3),"")</f>
        <v/>
      </c>
      <c r="V94" s="153" t="str">
        <f t="shared" si="9"/>
        <v/>
      </c>
      <c r="W94" s="155" t="str">
        <f t="shared" si="9"/>
        <v/>
      </c>
      <c r="X94" s="34"/>
      <c r="Y94" s="34"/>
      <c r="Z94" s="34"/>
      <c r="AA94" s="34"/>
      <c r="AB94" s="34"/>
      <c r="AC94" s="35"/>
      <c r="AD94" s="35"/>
      <c r="AE94" s="35"/>
      <c r="AF94" s="35"/>
      <c r="AG94" s="35"/>
      <c r="AH94" s="36"/>
    </row>
    <row r="95" spans="5:34" ht="11.25" customHeight="1" x14ac:dyDescent="0.2">
      <c r="T95" s="158" t="str">
        <f>IF(AND(LEN(AA95)&gt;0,AC95&gt;0),_xll.xlShmInterpDisc(curveName,AA95)+0*TYPE($N$3),"")</f>
        <v/>
      </c>
      <c r="U95" s="159" t="str">
        <f>IF(AND(LEN(AA95)&gt;0,AC95&gt;0),100*_xll.xlShmInterpRate(curveName,2,5,AA95)+0*TYPE($N$3),"")</f>
        <v/>
      </c>
      <c r="V95" s="153" t="str">
        <f t="shared" si="9"/>
        <v/>
      </c>
      <c r="W95" s="155" t="str">
        <f t="shared" si="9"/>
        <v/>
      </c>
      <c r="X95" s="34"/>
      <c r="Y95" s="34"/>
      <c r="Z95" s="34"/>
      <c r="AA95" s="34"/>
      <c r="AB95" s="34"/>
      <c r="AC95" s="35"/>
      <c r="AD95" s="35"/>
      <c r="AE95" s="35"/>
      <c r="AF95" s="35"/>
      <c r="AG95" s="35"/>
      <c r="AH95" s="36"/>
    </row>
    <row r="96" spans="5:34" ht="11.25" customHeight="1" x14ac:dyDescent="0.2">
      <c r="T96" s="160" t="str">
        <f>IF(AND(LEN(AA96)&gt;0,AC96&gt;0),_xll.xlShmInterpDisc(curveName,AA96)+0*TYPE($N$3),"")</f>
        <v/>
      </c>
      <c r="U96" s="161" t="str">
        <f>IF(AND(LEN(AA96)&gt;0,AC96&gt;0),100*_xll.xlShmInterpRate(curveName,2,5,AA96)+0*TYPE($N$3),"")</f>
        <v/>
      </c>
      <c r="V96" s="154" t="str">
        <f t="shared" si="9"/>
        <v/>
      </c>
      <c r="W96" s="162" t="str">
        <f t="shared" si="9"/>
        <v/>
      </c>
      <c r="X96" s="163"/>
      <c r="Y96" s="163"/>
      <c r="Z96" s="163"/>
      <c r="AA96" s="163"/>
      <c r="AB96" s="163"/>
      <c r="AC96" s="164"/>
      <c r="AD96" s="164"/>
      <c r="AE96" s="164"/>
      <c r="AF96" s="164"/>
      <c r="AG96" s="164"/>
      <c r="AH96" s="165"/>
    </row>
  </sheetData>
  <mergeCells count="3">
    <mergeCell ref="B2:C2"/>
    <mergeCell ref="P2:P3"/>
    <mergeCell ref="P4:Q4"/>
  </mergeCells>
  <phoneticPr fontId="12" type="noConversion"/>
  <conditionalFormatting sqref="K25:K84">
    <cfRule type="expression" dxfId="30" priority="2" stopIfTrue="1">
      <formula>SUM(G25:H25)&lt;&gt;0</formula>
    </cfRule>
  </conditionalFormatting>
  <conditionalFormatting sqref="K22">
    <cfRule type="expression" dxfId="29" priority="3" stopIfTrue="1">
      <formula>G22&lt;&gt;0</formula>
    </cfRule>
  </conditionalFormatting>
  <conditionalFormatting sqref="K3:K18">
    <cfRule type="expression" dxfId="28" priority="1" stopIfTrue="1">
      <formula>SUM(G3:H3)&lt;&gt;0</formula>
    </cfRule>
  </conditionalFormatting>
  <dataValidations count="5">
    <dataValidation type="list" allowBlank="1" showInputMessage="1" showErrorMessage="1" sqref="Q15">
      <formula1>"0,1"</formula1>
    </dataValidation>
    <dataValidation type="list" allowBlank="1" showInputMessage="1" showErrorMessage="1" sqref="C11 N2">
      <formula1>"true, false"</formula1>
    </dataValidation>
    <dataValidation type="list" allowBlank="1" showInputMessage="1" showErrorMessage="1" sqref="C12">
      <formula1>"EURIBOR1Y,EURIBOR6M,EURIBOR3M,EURIBOR1M"</formula1>
    </dataValidation>
    <dataValidation type="list" allowBlank="1" showInputMessage="1" showErrorMessage="1" sqref="C7">
      <formula1>"linear, quadra, bspline, kruger"</formula1>
    </dataValidation>
    <dataValidation type="list" allowBlank="1" showInputMessage="1" showErrorMessage="1" sqref="C8">
      <formula1>"r,rt,d"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indexed="13"/>
  </sheetPr>
  <dimension ref="B1:AP96"/>
  <sheetViews>
    <sheetView workbookViewId="0"/>
  </sheetViews>
  <sheetFormatPr defaultColWidth="8" defaultRowHeight="11.25" customHeight="1" x14ac:dyDescent="0.2"/>
  <cols>
    <col min="1" max="1" width="2.42578125" style="2" customWidth="1"/>
    <col min="2" max="2" width="12.42578125" style="2" bestFit="1" customWidth="1"/>
    <col min="3" max="3" width="12.85546875" style="2" bestFit="1" customWidth="1"/>
    <col min="4" max="4" width="2.42578125" style="2" customWidth="1"/>
    <col min="5" max="5" width="10.7109375" style="2" bestFit="1" customWidth="1"/>
    <col min="6" max="6" width="3.140625" style="2" customWidth="1"/>
    <col min="7" max="7" width="7.85546875" style="2" bestFit="1" customWidth="1"/>
    <col min="8" max="8" width="8.5703125" style="2" bestFit="1" customWidth="1"/>
    <col min="9" max="9" width="5.7109375" style="2" customWidth="1"/>
    <col min="10" max="10" width="8" style="2" bestFit="1" customWidth="1"/>
    <col min="11" max="11" width="7.140625" style="2" bestFit="1" customWidth="1"/>
    <col min="12" max="12" width="2.42578125" style="2" customWidth="1"/>
    <col min="13" max="13" width="9.7109375" style="2" customWidth="1"/>
    <col min="14" max="14" width="16.42578125" style="2" bestFit="1" customWidth="1"/>
    <col min="15" max="15" width="7.7109375" style="2" customWidth="1"/>
    <col min="16" max="16" width="15.5703125" style="2" customWidth="1"/>
    <col min="17" max="17" width="10.85546875" style="2" bestFit="1" customWidth="1"/>
    <col min="18" max="18" width="10.85546875" style="2" customWidth="1"/>
    <col min="19" max="19" width="13.5703125" style="2" bestFit="1" customWidth="1"/>
    <col min="20" max="20" width="10.7109375" style="2" bestFit="1" customWidth="1"/>
    <col min="21" max="21" width="11.7109375" style="2" bestFit="1" customWidth="1"/>
    <col min="22" max="22" width="3.140625" style="2" customWidth="1"/>
    <col min="23" max="23" width="16" style="2" customWidth="1"/>
    <col min="24" max="24" width="10.7109375" style="2" bestFit="1" customWidth="1"/>
    <col min="25" max="25" width="8" style="2" customWidth="1"/>
    <col min="26" max="26" width="8.140625" style="2" customWidth="1"/>
    <col min="27" max="27" width="11" style="2" customWidth="1"/>
    <col min="28" max="28" width="8" style="2" customWidth="1"/>
    <col min="29" max="29" width="9.28515625" style="2" customWidth="1"/>
    <col min="30" max="30" width="14.42578125" style="2" customWidth="1"/>
    <col min="31" max="31" width="9.28515625" style="2" customWidth="1"/>
    <col min="32" max="32" width="13.140625" style="2" bestFit="1" customWidth="1"/>
    <col min="33" max="34" width="8.7109375" style="2" bestFit="1" customWidth="1"/>
    <col min="35" max="36" width="10.42578125" style="2" bestFit="1" customWidth="1"/>
    <col min="37" max="38" width="8.140625" style="2" bestFit="1" customWidth="1"/>
    <col min="39" max="39" width="12.28515625" style="2" customWidth="1"/>
    <col min="40" max="40" width="8" style="2"/>
    <col min="41" max="41" width="8.7109375" style="2" bestFit="1" customWidth="1"/>
    <col min="42" max="16384" width="8" style="2"/>
  </cols>
  <sheetData>
    <row r="1" spans="2:42" ht="16.5" thickBot="1" x14ac:dyDescent="0.25">
      <c r="B1" s="121"/>
      <c r="N1" s="521">
        <f>SUM(N3:INDEX(N3:N77,N78))</f>
        <v>0</v>
      </c>
      <c r="S1" s="123"/>
      <c r="T1" s="123"/>
      <c r="U1" s="123"/>
      <c r="V1" s="123"/>
      <c r="W1" s="123"/>
      <c r="X1" s="123"/>
      <c r="Z1" s="136"/>
      <c r="AA1" s="136"/>
      <c r="AB1" s="136"/>
      <c r="AC1" s="136"/>
      <c r="AD1" s="15" t="s">
        <v>80</v>
      </c>
      <c r="AE1" s="16"/>
      <c r="AF1" s="16"/>
      <c r="AG1" s="16"/>
      <c r="AH1" s="16"/>
      <c r="AI1" s="16"/>
      <c r="AJ1" s="16"/>
      <c r="AK1" s="16"/>
      <c r="AL1" s="16"/>
      <c r="AM1" s="16"/>
      <c r="AN1" s="17"/>
    </row>
    <row r="2" spans="2:42" ht="13.7" customHeight="1" thickBot="1" x14ac:dyDescent="0.25">
      <c r="B2" s="545" t="s">
        <v>6</v>
      </c>
      <c r="C2" s="546"/>
      <c r="E2" s="18" t="s">
        <v>0</v>
      </c>
      <c r="F2" s="18" t="s">
        <v>1</v>
      </c>
      <c r="G2" s="19" t="s">
        <v>2</v>
      </c>
      <c r="H2" s="20" t="s">
        <v>3</v>
      </c>
      <c r="K2" s="20" t="s">
        <v>4</v>
      </c>
      <c r="M2" s="21" t="s">
        <v>5</v>
      </c>
      <c r="N2" s="4" t="b">
        <v>0</v>
      </c>
      <c r="P2" s="549" t="s">
        <v>81</v>
      </c>
      <c r="Q2" s="208" t="s">
        <v>82</v>
      </c>
      <c r="S2" s="123"/>
      <c r="T2" s="123"/>
      <c r="U2" s="123"/>
      <c r="V2" s="123"/>
      <c r="W2" s="123"/>
      <c r="X2" s="123"/>
      <c r="Z2" s="166" t="s">
        <v>155</v>
      </c>
      <c r="AA2" s="167" t="s">
        <v>210</v>
      </c>
      <c r="AB2" s="167" t="s">
        <v>209</v>
      </c>
      <c r="AC2" s="168" t="s">
        <v>211</v>
      </c>
      <c r="AD2" s="144" t="s">
        <v>83</v>
      </c>
      <c r="AE2" s="144" t="s">
        <v>84</v>
      </c>
      <c r="AF2" s="144" t="s">
        <v>85</v>
      </c>
      <c r="AG2" s="144" t="s">
        <v>86</v>
      </c>
      <c r="AH2" s="144" t="s">
        <v>86</v>
      </c>
      <c r="AI2" s="145" t="s">
        <v>87</v>
      </c>
      <c r="AJ2" s="145" t="s">
        <v>88</v>
      </c>
      <c r="AK2" s="145"/>
      <c r="AL2" s="145"/>
      <c r="AM2" s="145" t="s">
        <v>89</v>
      </c>
      <c r="AN2" s="146" t="s">
        <v>90</v>
      </c>
    </row>
    <row r="3" spans="2:42" ht="11.25" customHeight="1" thickBot="1" x14ac:dyDescent="0.25">
      <c r="B3" s="22" t="s">
        <v>91</v>
      </c>
      <c r="C3" s="23">
        <v>42486</v>
      </c>
      <c r="E3" s="24" t="s">
        <v>96</v>
      </c>
      <c r="F3" s="25" t="e">
        <f>IF(LEN(E3)&gt;0,AVERAGE(#REF!),"-")</f>
        <v>#REF!</v>
      </c>
      <c r="G3" s="26">
        <v>-0.25617794799999999</v>
      </c>
      <c r="H3" s="26"/>
      <c r="I3" s="27">
        <f t="shared" ref="I3:I18" si="0">IF(LEN(E3)&gt;0,IF(RIGHT(E3,1)="N",0,LEFT(E3,LEN(E3)-1)),"-")</f>
        <v>0</v>
      </c>
      <c r="J3" s="28" t="str">
        <f t="shared" ref="J3:J18" si="1">IF(LEN(E3)&gt;0,IF(I3&gt;0,RIGHT(E3,1),E3),"-")</f>
        <v>sn</v>
      </c>
      <c r="K3" s="29">
        <f t="shared" ref="K3:K18" si="2">IF(LEN(E3)&gt;0,IF(ISNUMBER(G3),G3,F3)+H3,"-")</f>
        <v>-0.25617794799999999</v>
      </c>
      <c r="M3" s="30" t="str">
        <f t="array" ref="M3:N77">IF(doCalc,_xll.xlCurveBootstrapper(today,currency,curveName,nUsedDepo,I3:INDEX(depoQuotes,nUsedDepo),nUsedFra,J24:INDEX(fraQuotes,nUsedFra),nUsedFut,J38:INDEX(futuresQuotes,nUsedFut),nUsedSwap,J55:INDEX(swapQuotes,nUsedSwap),typeInterp,interpOn,comp,dayCount,IF(LEN(exoDiscCurve)&gt;0,P5:P21,P5:P20),IF(LEN(exoDiscCurve)&gt;0,Q5:Q21,Q5:Q20)),"-")</f>
        <v>-</v>
      </c>
      <c r="N3" s="31" t="str">
        <v>-</v>
      </c>
      <c r="P3" s="550"/>
      <c r="Q3" s="209">
        <v>40932</v>
      </c>
      <c r="S3" s="123"/>
      <c r="T3" s="123"/>
      <c r="U3" s="123"/>
      <c r="V3" s="123"/>
      <c r="W3" s="123"/>
      <c r="X3" s="123"/>
      <c r="Z3" s="158">
        <f>IF(AND(LEN(AG3)&gt;0,AI3&gt;0),_xll.xlShmInterpDisc(curveName,AG3)+0*TYPE($N$3),"")</f>
        <v>1.0000213484661666</v>
      </c>
      <c r="AA3" s="159">
        <f>IF(AND(LEN(AG3)&gt;0,AI3&gt;0),100*_xll.xlShmInterpRate(curveName,2,5,AG3)+0*TYPE($N$3),"")</f>
        <v>-0.25973689921175092</v>
      </c>
      <c r="AB3" s="153">
        <f>IF(LEN(Z3)&gt;0,Z3-AI3,"")</f>
        <v>-3.3306690738754696E-15</v>
      </c>
      <c r="AC3" s="155">
        <f>IF(LEN(AA3)&gt;0,AA3-AJ3,"")</f>
        <v>-4.8588910672719976E-12</v>
      </c>
      <c r="AD3" s="34" t="s">
        <v>325</v>
      </c>
      <c r="AE3" s="33">
        <v>42488</v>
      </c>
      <c r="AF3" s="34" t="s">
        <v>337</v>
      </c>
      <c r="AG3" s="33">
        <v>42489</v>
      </c>
      <c r="AH3" s="34" t="s">
        <v>15</v>
      </c>
      <c r="AI3" s="156">
        <v>1.00002134846617</v>
      </c>
      <c r="AJ3" s="157">
        <v>-0.25973689920689202</v>
      </c>
      <c r="AK3" s="35"/>
      <c r="AL3" s="35"/>
      <c r="AM3" s="35">
        <v>-0.25617794799999999</v>
      </c>
      <c r="AN3" s="36">
        <v>0</v>
      </c>
      <c r="AP3" s="113"/>
    </row>
    <row r="4" spans="2:42" ht="11.25" customHeight="1" x14ac:dyDescent="0.2">
      <c r="B4" s="37" t="s">
        <v>93</v>
      </c>
      <c r="C4" s="38" t="s">
        <v>13</v>
      </c>
      <c r="E4" s="39" t="s">
        <v>98</v>
      </c>
      <c r="F4" s="40" t="e">
        <f>IF(LEN(E4)&gt;0,AVERAGE(#REF!),"-")</f>
        <v>#REF!</v>
      </c>
      <c r="G4" s="41">
        <v>-0.25000135099999998</v>
      </c>
      <c r="H4" s="41"/>
      <c r="I4" s="27" t="str">
        <f t="shared" si="0"/>
        <v>1</v>
      </c>
      <c r="J4" s="42" t="str">
        <f t="shared" si="1"/>
        <v>w</v>
      </c>
      <c r="K4" s="43">
        <f t="shared" si="2"/>
        <v>-0.25000135099999998</v>
      </c>
      <c r="M4" s="44" t="str">
        <v>-</v>
      </c>
      <c r="N4" s="45" t="str">
        <v>-</v>
      </c>
      <c r="P4" s="547" t="s">
        <v>182</v>
      </c>
      <c r="Q4" s="548"/>
      <c r="S4" s="123"/>
      <c r="T4" s="123"/>
      <c r="U4" s="123"/>
      <c r="V4" s="123"/>
      <c r="W4" s="123"/>
      <c r="X4" s="123"/>
      <c r="Z4" s="158">
        <f>IF(AND(LEN(AG4)&gt;0,AI4&gt;0),_xll.xlShmInterpDisc(curveName,AG4)+0*TYPE($N$3),"")</f>
        <v>1.0000628466890078</v>
      </c>
      <c r="AA4" s="159">
        <f>IF(AND(LEN(AG4)&gt;0,AI4&gt;0),100*_xll.xlShmInterpRate(curveName,2,5,AG4)+0*TYPE($N$3),"")</f>
        <v>-0.25487022996270381</v>
      </c>
      <c r="AB4" s="153">
        <f t="shared" ref="AB4:AC67" si="3">IF(LEN(Z4)&gt;0,Z4-AI4,"")</f>
        <v>-2.2204460492503131E-15</v>
      </c>
      <c r="AC4" s="155">
        <f t="shared" si="3"/>
        <v>3.1719071813540722E-13</v>
      </c>
      <c r="AD4" s="34" t="s">
        <v>325</v>
      </c>
      <c r="AE4" s="33">
        <v>42488</v>
      </c>
      <c r="AF4" s="34" t="s">
        <v>337</v>
      </c>
      <c r="AG4" s="33">
        <v>42495</v>
      </c>
      <c r="AH4" s="34" t="s">
        <v>7</v>
      </c>
      <c r="AI4" s="156">
        <v>1.00006284668901</v>
      </c>
      <c r="AJ4" s="157">
        <v>-0.254870229963021</v>
      </c>
      <c r="AK4" s="35"/>
      <c r="AL4" s="35"/>
      <c r="AM4" s="35">
        <v>-0.25000135099999998</v>
      </c>
      <c r="AN4" s="36">
        <v>0</v>
      </c>
      <c r="AP4" s="113"/>
    </row>
    <row r="5" spans="2:42" ht="11.25" customHeight="1" x14ac:dyDescent="0.2">
      <c r="B5" s="47" t="s">
        <v>95</v>
      </c>
      <c r="C5" s="529" t="s">
        <v>356</v>
      </c>
      <c r="E5" s="39" t="s">
        <v>100</v>
      </c>
      <c r="F5" s="40" t="e">
        <f>IF(LEN(E5)&gt;0,AVERAGE(#REF!),"-")</f>
        <v>#REF!</v>
      </c>
      <c r="G5" s="41">
        <v>-0.25308068900000003</v>
      </c>
      <c r="H5" s="41"/>
      <c r="I5" s="27" t="str">
        <f t="shared" si="0"/>
        <v>2</v>
      </c>
      <c r="J5" s="27" t="str">
        <f t="shared" si="1"/>
        <v>w</v>
      </c>
      <c r="K5" s="43">
        <f t="shared" si="2"/>
        <v>-0.25308068900000003</v>
      </c>
      <c r="M5" s="44" t="str">
        <v>-</v>
      </c>
      <c r="N5" s="45" t="str">
        <v>-</v>
      </c>
      <c r="P5" s="48" t="str">
        <f>B13&amp;"#"&amp;C13</f>
        <v>FutEndDate#standard</v>
      </c>
      <c r="Q5" s="49">
        <v>0</v>
      </c>
      <c r="S5" s="123"/>
      <c r="T5" s="123"/>
      <c r="U5" s="123"/>
      <c r="V5" s="123"/>
      <c r="W5" s="123"/>
      <c r="X5" s="123"/>
      <c r="Z5" s="158">
        <f>IF(AND(LEN(AG5)&gt;0,AI5&gt;0),_xll.xlShmInterpDisc(curveName,AG5)+0*TYPE($N$3),"")</f>
        <v>1.0001126636164663</v>
      </c>
      <c r="AA5" s="159">
        <f>IF(AND(LEN(AG5)&gt;0,AI5&gt;0),100*_xll.xlShmInterpRate(curveName,2,5,AG5)+0*TYPE($N$3),"")</f>
        <v>-0.25699939809484557</v>
      </c>
      <c r="AB5" s="153">
        <f t="shared" si="3"/>
        <v>-3.7747582837255322E-15</v>
      </c>
      <c r="AC5" s="155">
        <f t="shared" si="3"/>
        <v>-3.8857805861880479E-13</v>
      </c>
      <c r="AD5" s="34" t="s">
        <v>325</v>
      </c>
      <c r="AE5" s="33">
        <v>42488</v>
      </c>
      <c r="AF5" s="34" t="s">
        <v>337</v>
      </c>
      <c r="AG5" s="33">
        <v>42502</v>
      </c>
      <c r="AH5" s="34" t="s">
        <v>11</v>
      </c>
      <c r="AI5" s="156">
        <v>1.0001126636164701</v>
      </c>
      <c r="AJ5" s="157">
        <v>-0.25699939809445699</v>
      </c>
      <c r="AK5" s="35"/>
      <c r="AL5" s="35"/>
      <c r="AM5" s="35">
        <v>-0.25308068900000003</v>
      </c>
      <c r="AN5" s="36">
        <v>0</v>
      </c>
      <c r="AP5" s="113"/>
    </row>
    <row r="6" spans="2:42" ht="11.25" customHeight="1" x14ac:dyDescent="0.2">
      <c r="B6" s="50" t="s">
        <v>97</v>
      </c>
      <c r="C6" s="125" t="str">
        <f>EUROIS!curveName</f>
        <v>OIS_26APR16</v>
      </c>
      <c r="E6" s="39" t="s">
        <v>103</v>
      </c>
      <c r="F6" s="40" t="e">
        <f>IF(LEN(E6)&gt;0,AVERAGE(#REF!),"-")</f>
        <v>#REF!</v>
      </c>
      <c r="G6" s="41">
        <v>-0.254102881</v>
      </c>
      <c r="H6" s="41"/>
      <c r="I6" s="27" t="str">
        <f t="shared" si="0"/>
        <v>3</v>
      </c>
      <c r="J6" s="27" t="str">
        <f t="shared" si="1"/>
        <v>w</v>
      </c>
      <c r="K6" s="43">
        <f t="shared" si="2"/>
        <v>-0.254102881</v>
      </c>
      <c r="M6" s="44" t="str">
        <v>-</v>
      </c>
      <c r="N6" s="45" t="str">
        <v>-</v>
      </c>
      <c r="P6" s="52" t="str">
        <f>B14&amp;"#"&amp;C14</f>
        <v>MatBlockCons#on</v>
      </c>
      <c r="Q6" s="53">
        <v>0</v>
      </c>
      <c r="S6" s="123"/>
      <c r="T6" s="123"/>
      <c r="U6" s="123"/>
      <c r="V6" s="123"/>
      <c r="W6" s="123"/>
      <c r="X6" s="123"/>
      <c r="Z6" s="158">
        <f>IF(AND(LEN(AG6)&gt;0,AI6&gt;0),_xll.xlShmInterpDisc(curveName,AG6)+0*TYPE($N$3),"")</f>
        <v>1.0001624830250413</v>
      </c>
      <c r="AA6" s="159">
        <f>IF(AND(LEN(AG6)&gt;0,AI6&gt;0),100*_xll.xlShmInterpRate(curveName,2,5,AG6)+0*TYPE($N$3),"")</f>
        <v>-0.25783255012203532</v>
      </c>
      <c r="AB6" s="153">
        <f t="shared" si="3"/>
        <v>1.3322676295501878E-15</v>
      </c>
      <c r="AC6" s="155">
        <f t="shared" si="3"/>
        <v>6.9666494795228573E-14</v>
      </c>
      <c r="AD6" s="34" t="s">
        <v>325</v>
      </c>
      <c r="AE6" s="33">
        <v>42488</v>
      </c>
      <c r="AF6" s="34" t="s">
        <v>337</v>
      </c>
      <c r="AG6" s="33">
        <v>42509</v>
      </c>
      <c r="AH6" s="34" t="s">
        <v>14</v>
      </c>
      <c r="AI6" s="156">
        <v>1.00016248302504</v>
      </c>
      <c r="AJ6" s="157">
        <v>-0.25783255012210499</v>
      </c>
      <c r="AK6" s="35"/>
      <c r="AL6" s="35"/>
      <c r="AM6" s="35">
        <v>-0.254102881</v>
      </c>
      <c r="AN6" s="36">
        <v>0</v>
      </c>
      <c r="AP6" s="113"/>
    </row>
    <row r="7" spans="2:42" ht="11.25" customHeight="1" x14ac:dyDescent="0.2">
      <c r="B7" s="54" t="s">
        <v>99</v>
      </c>
      <c r="C7" s="55" t="s">
        <v>79</v>
      </c>
      <c r="E7" s="39" t="s">
        <v>105</v>
      </c>
      <c r="F7" s="40" t="e">
        <f>IF(LEN(E7)&gt;0,AVERAGE(#REF!),"-")</f>
        <v>#REF!</v>
      </c>
      <c r="G7" s="41">
        <v>-0.25480000000000003</v>
      </c>
      <c r="H7" s="41"/>
      <c r="I7" s="27" t="str">
        <f t="shared" si="0"/>
        <v>1</v>
      </c>
      <c r="J7" s="27" t="str">
        <f t="shared" si="1"/>
        <v>m</v>
      </c>
      <c r="K7" s="43">
        <f t="shared" si="2"/>
        <v>-0.25480000000000003</v>
      </c>
      <c r="M7" s="44" t="str">
        <v>-</v>
      </c>
      <c r="N7" s="45" t="str">
        <v>-</v>
      </c>
      <c r="P7" s="52" t="str">
        <f>B15&amp;"#"&amp;C15</f>
        <v>FutBlockCons#end</v>
      </c>
      <c r="Q7" s="53">
        <v>0</v>
      </c>
      <c r="S7" s="123"/>
      <c r="T7" s="123"/>
      <c r="U7" s="123"/>
      <c r="V7" s="123"/>
      <c r="W7" s="123"/>
      <c r="X7" s="123"/>
      <c r="Z7" s="158">
        <f>IF(AND(LEN(AG7)&gt;0,AI7&gt;0),_xll.xlShmInterpDisc(curveName,AG7)+0*TYPE($N$3),"")</f>
        <v>1.0002407756820442</v>
      </c>
      <c r="AA7" s="159">
        <f>IF(AND(LEN(AG7)&gt;0,AI7&gt;0),100*_xll.xlShmInterpRate(curveName,2,5,AG7)+0*TYPE($N$3),"")</f>
        <v>-0.25844866348394674</v>
      </c>
      <c r="AB7" s="153">
        <f t="shared" si="3"/>
        <v>4.2188474935755949E-15</v>
      </c>
      <c r="AC7" s="155">
        <f t="shared" si="3"/>
        <v>-1.8174350913113813E-13</v>
      </c>
      <c r="AD7" s="34" t="s">
        <v>8</v>
      </c>
      <c r="AE7" s="33">
        <v>42488</v>
      </c>
      <c r="AF7" s="34" t="s">
        <v>338</v>
      </c>
      <c r="AG7" s="33">
        <v>42520</v>
      </c>
      <c r="AH7" s="34" t="s">
        <v>16</v>
      </c>
      <c r="AI7" s="156">
        <v>1.00024077568204</v>
      </c>
      <c r="AJ7" s="157">
        <v>-0.258448663483765</v>
      </c>
      <c r="AK7" s="35"/>
      <c r="AL7" s="35"/>
      <c r="AM7" s="35">
        <v>-0.25480000000000003</v>
      </c>
      <c r="AN7" s="36">
        <v>0</v>
      </c>
      <c r="AP7" s="113"/>
    </row>
    <row r="8" spans="2:42" ht="11.25" customHeight="1" x14ac:dyDescent="0.2">
      <c r="B8" s="56" t="s">
        <v>101</v>
      </c>
      <c r="C8" s="57" t="s">
        <v>102</v>
      </c>
      <c r="E8" s="39" t="s">
        <v>108</v>
      </c>
      <c r="F8" s="40" t="e">
        <f>IF(LEN(E8)&gt;0,AVERAGE(#REF!),"-")</f>
        <v>#REF!</v>
      </c>
      <c r="G8" s="41">
        <v>-0.25409999999999999</v>
      </c>
      <c r="H8" s="41"/>
      <c r="I8" s="27" t="str">
        <f t="shared" si="0"/>
        <v>2</v>
      </c>
      <c r="J8" s="27" t="str">
        <f t="shared" si="1"/>
        <v>m</v>
      </c>
      <c r="K8" s="43">
        <f t="shared" si="2"/>
        <v>-0.25409999999999999</v>
      </c>
      <c r="M8" s="44" t="str">
        <v>-</v>
      </c>
      <c r="N8" s="45" t="str">
        <v>-</v>
      </c>
      <c r="P8" s="52" t="str">
        <f>B16&amp;"#"&amp;C16</f>
        <v>BlockOrder#2314</v>
      </c>
      <c r="Q8" s="53">
        <v>0</v>
      </c>
      <c r="S8" s="123"/>
      <c r="T8" s="123"/>
      <c r="U8" s="123"/>
      <c r="V8" s="123"/>
      <c r="W8" s="123"/>
      <c r="X8" s="123"/>
      <c r="Z8" s="158">
        <f>IF(AND(LEN(AG8)&gt;0,AI8&gt;0),_xll.xlShmInterpDisc(curveName,AG8)+0*TYPE($N$3),"")</f>
        <v>1.0004449821842596</v>
      </c>
      <c r="AA8" s="159">
        <f>IF(AND(LEN(AG8)&gt;0,AI8&gt;0),100*_xll.xlShmInterpRate(curveName,2,5,AG8)+0*TYPE($N$3),"")</f>
        <v>-0.2577497957181803</v>
      </c>
      <c r="AB8" s="153">
        <f t="shared" si="3"/>
        <v>-4.4408920985006262E-16</v>
      </c>
      <c r="AC8" s="155">
        <f t="shared" si="3"/>
        <v>-1.2928547121759948E-13</v>
      </c>
      <c r="AD8" s="34" t="s">
        <v>8</v>
      </c>
      <c r="AE8" s="33">
        <v>42488</v>
      </c>
      <c r="AF8" s="34" t="s">
        <v>338</v>
      </c>
      <c r="AG8" s="33">
        <v>42549</v>
      </c>
      <c r="AH8" s="34" t="s">
        <v>18</v>
      </c>
      <c r="AI8" s="156">
        <v>1.00044498218426</v>
      </c>
      <c r="AJ8" s="157">
        <v>-0.25774979571805101</v>
      </c>
      <c r="AK8" s="35"/>
      <c r="AL8" s="35"/>
      <c r="AM8" s="35">
        <v>-0.25409999999999999</v>
      </c>
      <c r="AN8" s="36">
        <v>0</v>
      </c>
      <c r="AP8" s="113"/>
    </row>
    <row r="9" spans="2:42" ht="11.25" customHeight="1" x14ac:dyDescent="0.2">
      <c r="B9" s="56" t="s">
        <v>104</v>
      </c>
      <c r="C9" s="57" t="s">
        <v>20</v>
      </c>
      <c r="E9" s="39" t="s">
        <v>111</v>
      </c>
      <c r="F9" s="40" t="e">
        <f>IF(LEN(E9)&gt;0,AVERAGE(#REF!),"-")</f>
        <v>#REF!</v>
      </c>
      <c r="G9" s="41">
        <v>-0.254</v>
      </c>
      <c r="H9" s="41"/>
      <c r="I9" s="27" t="str">
        <f t="shared" si="0"/>
        <v>3</v>
      </c>
      <c r="J9" s="27" t="str">
        <f t="shared" si="1"/>
        <v>m</v>
      </c>
      <c r="K9" s="43">
        <f t="shared" si="2"/>
        <v>-0.254</v>
      </c>
      <c r="M9" s="44" t="str">
        <v>-</v>
      </c>
      <c r="N9" s="45" t="str">
        <v>-</v>
      </c>
      <c r="P9" s="518" t="s">
        <v>319</v>
      </c>
      <c r="Q9" s="519">
        <f>IF(useExtStubRate,1,0)</f>
        <v>0</v>
      </c>
      <c r="S9" s="123"/>
      <c r="T9" s="123"/>
      <c r="U9" s="123"/>
      <c r="V9" s="123"/>
      <c r="W9" s="123"/>
      <c r="X9" s="123"/>
      <c r="Z9" s="158">
        <f>IF(AND(LEN(AG9)&gt;0,AI9&gt;0),_xll.xlShmInterpDisc(curveName,AG9)+0*TYPE($N$3),"")</f>
        <v>1.000656709459651</v>
      </c>
      <c r="AA9" s="159">
        <f>IF(AND(LEN(AG9)&gt;0,AI9&gt;0),100*_xll.xlShmInterpRate(curveName,2,5,AG9)+0*TYPE($N$3),"")</f>
        <v>-0.25765621605256894</v>
      </c>
      <c r="AB9" s="153">
        <f t="shared" si="3"/>
        <v>1.1102230246251565E-15</v>
      </c>
      <c r="AC9" s="155">
        <f t="shared" si="3"/>
        <v>-9.2925667161125602E-14</v>
      </c>
      <c r="AD9" s="34" t="s">
        <v>8</v>
      </c>
      <c r="AE9" s="33">
        <v>42488</v>
      </c>
      <c r="AF9" s="34" t="s">
        <v>338</v>
      </c>
      <c r="AG9" s="33">
        <v>42579</v>
      </c>
      <c r="AH9" s="34" t="s">
        <v>19</v>
      </c>
      <c r="AI9" s="156">
        <v>1.0006567094596499</v>
      </c>
      <c r="AJ9" s="157">
        <v>-0.25765621605247602</v>
      </c>
      <c r="AK9" s="35"/>
      <c r="AL9" s="35"/>
      <c r="AM9" s="35">
        <v>-0.254</v>
      </c>
      <c r="AN9" s="36">
        <v>0</v>
      </c>
      <c r="AP9" s="113"/>
    </row>
    <row r="10" spans="2:42" ht="11.25" customHeight="1" x14ac:dyDescent="0.2">
      <c r="B10" s="56" t="s">
        <v>107</v>
      </c>
      <c r="C10" s="57">
        <v>5</v>
      </c>
      <c r="E10" s="39"/>
      <c r="F10" s="40" t="str">
        <f>IF(LEN(E10)&gt;0,AVERAGE(#REF!),"-")</f>
        <v>-</v>
      </c>
      <c r="G10" s="41"/>
      <c r="H10" s="41"/>
      <c r="I10" s="27" t="str">
        <f t="shared" si="0"/>
        <v>-</v>
      </c>
      <c r="J10" s="27" t="str">
        <f t="shared" si="1"/>
        <v>-</v>
      </c>
      <c r="K10" s="43" t="str">
        <f t="shared" si="2"/>
        <v>-</v>
      </c>
      <c r="M10" s="44" t="str">
        <v>-</v>
      </c>
      <c r="N10" s="45" t="str">
        <v>-</v>
      </c>
      <c r="P10" s="518" t="s">
        <v>106</v>
      </c>
      <c r="Q10" s="519">
        <f>IF(ISNUMBER(stubRate),stubRate,0)</f>
        <v>0</v>
      </c>
      <c r="S10" s="123"/>
      <c r="T10" s="123"/>
      <c r="U10" s="123"/>
      <c r="V10" s="123"/>
      <c r="W10" s="123"/>
      <c r="X10" s="123"/>
      <c r="Z10" s="158">
        <f>IF(AND(LEN(AG10)&gt;0,AI10&gt;0),_xll.xlShmInterpDisc(curveName,AG10)+0*TYPE($N$3),"")</f>
        <v>1.0008856383936378</v>
      </c>
      <c r="AA10" s="159">
        <f>IF(AND(LEN(AG10)&gt;0,AI10&gt;0),100*_xll.xlShmInterpRate(curveName,2,5,AG10)+0*TYPE($N$3),"")</f>
        <v>-0.2584919626272687</v>
      </c>
      <c r="AB10" s="153">
        <f t="shared" si="3"/>
        <v>6.7723604502134549E-14</v>
      </c>
      <c r="AC10" s="155">
        <f t="shared" si="3"/>
        <v>-1.9601709144723145E-11</v>
      </c>
      <c r="AD10" s="34" t="s">
        <v>339</v>
      </c>
      <c r="AE10" s="33">
        <v>42520</v>
      </c>
      <c r="AF10" s="34" t="s">
        <v>340</v>
      </c>
      <c r="AG10" s="33">
        <v>42611</v>
      </c>
      <c r="AH10" s="34" t="s">
        <v>341</v>
      </c>
      <c r="AI10" s="156">
        <v>1.00088563839357</v>
      </c>
      <c r="AJ10" s="157">
        <v>-0.25849196260766699</v>
      </c>
      <c r="AK10" s="35"/>
      <c r="AL10" s="35"/>
      <c r="AM10" s="35">
        <v>-0.255</v>
      </c>
      <c r="AN10" s="36">
        <v>0</v>
      </c>
      <c r="AP10" s="113"/>
    </row>
    <row r="11" spans="2:42" ht="11.25" customHeight="1" x14ac:dyDescent="0.2">
      <c r="B11" s="58" t="s">
        <v>110</v>
      </c>
      <c r="C11" s="59" t="s">
        <v>334</v>
      </c>
      <c r="E11" s="39"/>
      <c r="F11" s="40" t="str">
        <f>IF(LEN(E11)&gt;0,AVERAGE(#REF!),"-")</f>
        <v>-</v>
      </c>
      <c r="G11" s="41"/>
      <c r="H11" s="41"/>
      <c r="I11" s="27" t="str">
        <f t="shared" si="0"/>
        <v>-</v>
      </c>
      <c r="J11" s="27" t="str">
        <f t="shared" si="1"/>
        <v>-</v>
      </c>
      <c r="K11" s="43" t="str">
        <f t="shared" si="2"/>
        <v>-</v>
      </c>
      <c r="M11" s="44" t="str">
        <v>-</v>
      </c>
      <c r="N11" s="45" t="str">
        <v>-</v>
      </c>
      <c r="P11" s="52" t="s">
        <v>109</v>
      </c>
      <c r="Q11" s="53">
        <f>+fraFutTenor</f>
        <v>3</v>
      </c>
      <c r="S11" s="123"/>
      <c r="T11" s="123"/>
      <c r="U11" s="123"/>
      <c r="V11" s="123"/>
      <c r="W11" s="123"/>
      <c r="X11" s="123"/>
      <c r="Z11" s="158" t="str">
        <f>IF(AND(LEN(AG11)&gt;0,AI11&gt;0),_xll.xlShmInterpDisc(curveName,AG11)+0*TYPE($N$3),"")</f>
        <v/>
      </c>
      <c r="AA11" s="159" t="str">
        <f>IF(AND(LEN(AG11)&gt;0,AI11&gt;0),100*_xll.xlShmInterpRate(curveName,2,5,AG11)+0*TYPE($N$3),"")</f>
        <v/>
      </c>
      <c r="AB11" s="153" t="str">
        <f t="shared" si="3"/>
        <v/>
      </c>
      <c r="AC11" s="155" t="str">
        <f t="shared" si="3"/>
        <v/>
      </c>
      <c r="AD11" s="34" t="s">
        <v>134</v>
      </c>
      <c r="AE11" s="33">
        <v>42536</v>
      </c>
      <c r="AF11" s="34" t="s">
        <v>342</v>
      </c>
      <c r="AG11" s="33">
        <v>42628</v>
      </c>
      <c r="AH11" s="75">
        <v>42522</v>
      </c>
      <c r="AI11" s="156">
        <v>0</v>
      </c>
      <c r="AJ11" s="157">
        <v>0</v>
      </c>
      <c r="AK11" s="35"/>
      <c r="AL11" s="35"/>
      <c r="AM11" s="35">
        <v>100.256846381</v>
      </c>
      <c r="AN11" s="36">
        <v>0</v>
      </c>
      <c r="AP11" s="113"/>
    </row>
    <row r="12" spans="2:42" ht="11.25" customHeight="1" x14ac:dyDescent="0.2">
      <c r="B12" s="60" t="s">
        <v>113</v>
      </c>
      <c r="C12" s="61" t="s">
        <v>335</v>
      </c>
      <c r="E12" s="39"/>
      <c r="F12" s="40" t="str">
        <f>IF(LEN(E12)&gt;0,AVERAGE(#REF!),"-")</f>
        <v>-</v>
      </c>
      <c r="G12" s="41"/>
      <c r="H12" s="41"/>
      <c r="I12" s="27" t="str">
        <f t="shared" si="0"/>
        <v>-</v>
      </c>
      <c r="J12" s="27" t="str">
        <f t="shared" si="1"/>
        <v>-</v>
      </c>
      <c r="K12" s="43" t="str">
        <f t="shared" si="2"/>
        <v>-</v>
      </c>
      <c r="M12" s="44" t="str">
        <v>-</v>
      </c>
      <c r="N12" s="45" t="str">
        <v>-</v>
      </c>
      <c r="P12" s="52" t="s">
        <v>112</v>
      </c>
      <c r="Q12" s="53">
        <f>MATCH(C18,{"NoAdj","Backward","Forward","ModFollow"},0)-1</f>
        <v>3</v>
      </c>
      <c r="S12" s="123"/>
      <c r="T12" s="123"/>
      <c r="U12" s="123"/>
      <c r="V12" s="123"/>
      <c r="W12" s="123"/>
      <c r="X12" s="123"/>
      <c r="Z12" s="158">
        <f>IF(AND(LEN(AG12)&gt;0,AI12&gt;0),_xll.xlShmInterpDisc(curveName,AG12)+0*TYPE($N$3),"")</f>
        <v>1.0011074379034715</v>
      </c>
      <c r="AA12" s="159">
        <f>IF(AND(LEN(AG12)&gt;0,AI12&gt;0),100*_xll.xlShmInterpRate(curveName,2,5,AG12)+0*TYPE($N$3),"")</f>
        <v>-0.26063946997478371</v>
      </c>
      <c r="AB12" s="153">
        <f t="shared" si="3"/>
        <v>1.5543122344752192E-15</v>
      </c>
      <c r="AC12" s="155">
        <f t="shared" si="3"/>
        <v>-7.7715611723760958E-14</v>
      </c>
      <c r="AD12" s="34" t="s">
        <v>339</v>
      </c>
      <c r="AE12" s="33">
        <v>42549</v>
      </c>
      <c r="AF12" s="34" t="s">
        <v>340</v>
      </c>
      <c r="AG12" s="33">
        <v>42641</v>
      </c>
      <c r="AH12" s="34" t="s">
        <v>343</v>
      </c>
      <c r="AI12" s="156">
        <v>1.0011074379034699</v>
      </c>
      <c r="AJ12" s="157">
        <v>-0.260639469974706</v>
      </c>
      <c r="AK12" s="35"/>
      <c r="AL12" s="35"/>
      <c r="AM12" s="35">
        <v>-0.25900000000000001</v>
      </c>
      <c r="AN12" s="36">
        <v>0</v>
      </c>
      <c r="AP12" s="113"/>
    </row>
    <row r="13" spans="2:42" ht="11.25" customHeight="1" x14ac:dyDescent="0.2">
      <c r="B13" s="62" t="s">
        <v>116</v>
      </c>
      <c r="C13" s="63" t="s">
        <v>117</v>
      </c>
      <c r="E13" s="39"/>
      <c r="F13" s="40" t="str">
        <f>IF(LEN(E13)&gt;0,AVERAGE(#REF!),"-")</f>
        <v>-</v>
      </c>
      <c r="G13" s="41"/>
      <c r="H13" s="41"/>
      <c r="I13" s="27" t="str">
        <f t="shared" si="0"/>
        <v>-</v>
      </c>
      <c r="J13" s="64" t="str">
        <f t="shared" si="1"/>
        <v>-</v>
      </c>
      <c r="K13" s="43" t="str">
        <f t="shared" si="2"/>
        <v>-</v>
      </c>
      <c r="M13" s="44" t="str">
        <v>-</v>
      </c>
      <c r="N13" s="45" t="str">
        <v>-</v>
      </c>
      <c r="P13" s="52" t="s">
        <v>115</v>
      </c>
      <c r="Q13" s="53">
        <f>+swapFltFreq</f>
        <v>4</v>
      </c>
      <c r="S13" s="123"/>
      <c r="T13" s="123"/>
      <c r="U13" s="123"/>
      <c r="V13" s="123"/>
      <c r="W13" s="123"/>
      <c r="X13" s="123"/>
      <c r="Z13" s="158">
        <f>IF(AND(LEN(AG13)&gt;0,AI13&gt;0),_xll.xlShmInterpDisc(curveName,AG13)+0*TYPE($N$3),"")</f>
        <v>1.0013295331383345</v>
      </c>
      <c r="AA13" s="159">
        <f>IF(AND(LEN(AG13)&gt;0,AI13&gt;0),100*_xll.xlShmInterpRate(curveName,2,5,AG13)+0*TYPE($N$3),"")</f>
        <v>-0.2621390721576608</v>
      </c>
      <c r="AB13" s="153">
        <f t="shared" si="3"/>
        <v>4.4408920985006262E-15</v>
      </c>
      <c r="AC13" s="155">
        <f t="shared" si="3"/>
        <v>-6.4781513486877884E-14</v>
      </c>
      <c r="AD13" s="34" t="s">
        <v>339</v>
      </c>
      <c r="AE13" s="33">
        <v>42579</v>
      </c>
      <c r="AF13" s="34" t="s">
        <v>340</v>
      </c>
      <c r="AG13" s="33">
        <v>42671</v>
      </c>
      <c r="AH13" s="34" t="s">
        <v>344</v>
      </c>
      <c r="AI13" s="156">
        <v>1.0013295331383301</v>
      </c>
      <c r="AJ13" s="157">
        <v>-0.26213907215759602</v>
      </c>
      <c r="AK13" s="35"/>
      <c r="AL13" s="35"/>
      <c r="AM13" s="35">
        <v>-0.26300000000000001</v>
      </c>
      <c r="AN13" s="36">
        <v>0</v>
      </c>
      <c r="AP13" s="113"/>
    </row>
    <row r="14" spans="2:42" ht="11.25" customHeight="1" x14ac:dyDescent="0.2">
      <c r="B14" s="62" t="s">
        <v>120</v>
      </c>
      <c r="C14" s="63" t="s">
        <v>92</v>
      </c>
      <c r="E14" s="39"/>
      <c r="F14" s="40" t="str">
        <f>IF(LEN(E14)&gt;0,AVERAGE(#REF!),"-")</f>
        <v>-</v>
      </c>
      <c r="G14" s="41"/>
      <c r="H14" s="41"/>
      <c r="I14" s="27" t="str">
        <f t="shared" si="0"/>
        <v>-</v>
      </c>
      <c r="J14" s="64" t="str">
        <f t="shared" si="1"/>
        <v>-</v>
      </c>
      <c r="K14" s="43" t="str">
        <f t="shared" si="2"/>
        <v>-</v>
      </c>
      <c r="M14" s="44" t="str">
        <v>-</v>
      </c>
      <c r="N14" s="45" t="str">
        <v>-</v>
      </c>
      <c r="P14" s="52" t="s">
        <v>157</v>
      </c>
      <c r="Q14" s="53">
        <v>1</v>
      </c>
      <c r="S14" s="123"/>
      <c r="T14" s="123"/>
      <c r="U14" s="123"/>
      <c r="V14" s="123"/>
      <c r="W14" s="123"/>
      <c r="X14" s="123"/>
      <c r="Z14" s="158">
        <f>IF(AND(LEN(AG14)&gt;0,AI14&gt;0),_xll.xlShmInterpDisc(curveName,AG14)+0*TYPE($N$3),"")</f>
        <v>1.0015612608641509</v>
      </c>
      <c r="AA14" s="159">
        <f>IF(AND(LEN(AG14)&gt;0,AI14&gt;0),100*_xll.xlShmInterpRate(curveName,2,5,AG14)+0*TYPE($N$3),"")</f>
        <v>-0.26361843873405494</v>
      </c>
      <c r="AB14" s="153">
        <f t="shared" si="3"/>
        <v>9.1082696940247843E-13</v>
      </c>
      <c r="AC14" s="155">
        <f t="shared" si="3"/>
        <v>-1.5410894782519335E-10</v>
      </c>
      <c r="AD14" s="34" t="s">
        <v>339</v>
      </c>
      <c r="AE14" s="33">
        <v>42611</v>
      </c>
      <c r="AF14" s="34" t="s">
        <v>340</v>
      </c>
      <c r="AG14" s="33">
        <v>42702</v>
      </c>
      <c r="AH14" s="34" t="s">
        <v>345</v>
      </c>
      <c r="AI14" s="156">
        <v>1.00156126086324</v>
      </c>
      <c r="AJ14" s="157">
        <v>-0.26361843857994599</v>
      </c>
      <c r="AK14" s="35"/>
      <c r="AL14" s="35"/>
      <c r="AM14" s="35">
        <v>-0.26700000000000002</v>
      </c>
      <c r="AN14" s="36">
        <v>0</v>
      </c>
      <c r="AP14" s="113"/>
    </row>
    <row r="15" spans="2:42" ht="11.25" customHeight="1" x14ac:dyDescent="0.2">
      <c r="B15" s="62" t="s">
        <v>123</v>
      </c>
      <c r="C15" s="128" t="s">
        <v>333</v>
      </c>
      <c r="E15" s="39"/>
      <c r="F15" s="40" t="str">
        <f>IF(LEN(E15)&gt;0,AVERAGE(#REF!),"-")</f>
        <v>-</v>
      </c>
      <c r="G15" s="41"/>
      <c r="H15" s="41"/>
      <c r="I15" s="27" t="str">
        <f t="shared" si="0"/>
        <v>-</v>
      </c>
      <c r="J15" s="64" t="str">
        <f t="shared" si="1"/>
        <v>-</v>
      </c>
      <c r="K15" s="43" t="str">
        <f t="shared" si="2"/>
        <v>-</v>
      </c>
      <c r="M15" s="44" t="str">
        <v>-</v>
      </c>
      <c r="N15" s="45" t="str">
        <v>-</v>
      </c>
      <c r="P15" s="52" t="s">
        <v>158</v>
      </c>
      <c r="Q15" s="53">
        <v>4</v>
      </c>
      <c r="S15" s="123"/>
      <c r="T15" s="123"/>
      <c r="U15" s="123"/>
      <c r="V15" s="123"/>
      <c r="W15" s="123"/>
      <c r="X15" s="123"/>
      <c r="Z15" s="158" t="str">
        <f>IF(AND(LEN(AG15)&gt;0,AI15&gt;0),_xll.xlShmInterpDisc(curveName,AG15)+0*TYPE($N$3),"")</f>
        <v/>
      </c>
      <c r="AA15" s="159" t="str">
        <f>IF(AND(LEN(AG15)&gt;0,AI15&gt;0),100*_xll.xlShmInterpRate(curveName,2,5,AG15)+0*TYPE($N$3),"")</f>
        <v/>
      </c>
      <c r="AB15" s="153" t="str">
        <f t="shared" si="3"/>
        <v/>
      </c>
      <c r="AC15" s="155" t="str">
        <f t="shared" si="3"/>
        <v/>
      </c>
      <c r="AD15" s="34" t="s">
        <v>134</v>
      </c>
      <c r="AE15" s="33">
        <v>42634</v>
      </c>
      <c r="AF15" s="34" t="s">
        <v>342</v>
      </c>
      <c r="AG15" s="33">
        <v>42725</v>
      </c>
      <c r="AH15" s="33">
        <v>42614</v>
      </c>
      <c r="AI15" s="156">
        <v>0</v>
      </c>
      <c r="AJ15" s="157">
        <v>0</v>
      </c>
      <c r="AK15" s="35"/>
      <c r="AL15" s="35"/>
      <c r="AM15" s="35">
        <v>100.269928882</v>
      </c>
      <c r="AN15" s="36">
        <v>0</v>
      </c>
      <c r="AP15" s="113"/>
    </row>
    <row r="16" spans="2:42" ht="11.25" customHeight="1" x14ac:dyDescent="0.2">
      <c r="B16" s="62" t="s">
        <v>126</v>
      </c>
      <c r="C16" s="63">
        <v>2314</v>
      </c>
      <c r="E16" s="39"/>
      <c r="F16" s="40" t="str">
        <f>IF(LEN(E16)&gt;0,AVERAGE(#REF!),"-")</f>
        <v>-</v>
      </c>
      <c r="G16" s="41"/>
      <c r="H16" s="41"/>
      <c r="I16" s="27" t="str">
        <f t="shared" si="0"/>
        <v>-</v>
      </c>
      <c r="J16" s="64" t="str">
        <f t="shared" si="1"/>
        <v>-</v>
      </c>
      <c r="K16" s="43" t="str">
        <f t="shared" si="2"/>
        <v>-</v>
      </c>
      <c r="M16" s="44" t="str">
        <v>-</v>
      </c>
      <c r="N16" s="45" t="str">
        <v>-</v>
      </c>
      <c r="P16" s="52" t="s">
        <v>159</v>
      </c>
      <c r="Q16" s="53">
        <v>8</v>
      </c>
      <c r="S16" s="123"/>
      <c r="T16" s="123"/>
      <c r="U16" s="123"/>
      <c r="V16" s="123"/>
      <c r="W16" s="123"/>
      <c r="X16" s="123"/>
      <c r="Z16" s="158">
        <f>IF(AND(LEN(AG16)&gt;0,AI16&gt;0),_xll.xlShmInterpDisc(curveName,AG16)+0*TYPE($N$3),"")</f>
        <v>1.0017934874611163</v>
      </c>
      <c r="AA16" s="159">
        <f>IF(AND(LEN(AG16)&gt;0,AI16&gt;0),100*_xll.xlShmInterpRate(curveName,2,5,AG16)+0*TYPE($N$3),"")</f>
        <v>-0.26586853465383326</v>
      </c>
      <c r="AB16" s="153">
        <f t="shared" si="3"/>
        <v>-3.7747582837255322E-15</v>
      </c>
      <c r="AC16" s="155">
        <f t="shared" si="3"/>
        <v>-5.9230398363752101E-14</v>
      </c>
      <c r="AD16" s="34" t="s">
        <v>339</v>
      </c>
      <c r="AE16" s="33">
        <v>42641</v>
      </c>
      <c r="AF16" s="34" t="s">
        <v>340</v>
      </c>
      <c r="AG16" s="33">
        <v>42732</v>
      </c>
      <c r="AH16" s="33" t="s">
        <v>346</v>
      </c>
      <c r="AI16" s="156">
        <v>1.0017934874611201</v>
      </c>
      <c r="AJ16" s="157">
        <v>-0.26586853465377402</v>
      </c>
      <c r="AK16" s="35"/>
      <c r="AL16" s="35"/>
      <c r="AM16" s="35">
        <v>-0.27100000000000002</v>
      </c>
      <c r="AN16" s="36">
        <v>0</v>
      </c>
      <c r="AP16" s="113"/>
    </row>
    <row r="17" spans="2:42" ht="11.25" customHeight="1" x14ac:dyDescent="0.2">
      <c r="B17" s="62" t="s">
        <v>109</v>
      </c>
      <c r="C17" s="63">
        <v>3</v>
      </c>
      <c r="E17" s="39"/>
      <c r="F17" s="40" t="str">
        <f>IF(LEN(E17)&gt;0,AVERAGE(#REF!),"-")</f>
        <v>-</v>
      </c>
      <c r="G17" s="41"/>
      <c r="H17" s="41"/>
      <c r="I17" s="27" t="str">
        <f t="shared" si="0"/>
        <v>-</v>
      </c>
      <c r="J17" s="64" t="str">
        <f t="shared" si="1"/>
        <v>-</v>
      </c>
      <c r="K17" s="43" t="str">
        <f t="shared" si="2"/>
        <v>-</v>
      </c>
      <c r="M17" s="44" t="str">
        <v>-</v>
      </c>
      <c r="N17" s="45" t="str">
        <v>-</v>
      </c>
      <c r="P17" s="52" t="s">
        <v>119</v>
      </c>
      <c r="Q17" s="53">
        <v>0</v>
      </c>
      <c r="S17" s="123"/>
      <c r="T17" s="123"/>
      <c r="U17" s="123"/>
      <c r="V17" s="123"/>
      <c r="W17" s="123"/>
      <c r="X17" s="123"/>
      <c r="Z17" s="158">
        <f>IF(AND(LEN(AG17)&gt;0,AI17&gt;0),_xll.xlShmInterpDisc(curveName,AG17)+0*TYPE($N$3),"")</f>
        <v>1.0020566811946039</v>
      </c>
      <c r="AA17" s="159">
        <f>IF(AND(LEN(AG17)&gt;0,AI17&gt;0),100*_xll.xlShmInterpRate(curveName,2,5,AG17)+0*TYPE($N$3),"")</f>
        <v>-0.26878771657899897</v>
      </c>
      <c r="AB17" s="153">
        <f t="shared" si="3"/>
        <v>3.9968028886505635E-15</v>
      </c>
      <c r="AC17" s="155">
        <f t="shared" si="3"/>
        <v>-5.595524044110789E-14</v>
      </c>
      <c r="AD17" s="34" t="s">
        <v>339</v>
      </c>
      <c r="AE17" s="33">
        <v>42671</v>
      </c>
      <c r="AF17" s="34" t="s">
        <v>340</v>
      </c>
      <c r="AG17" s="33">
        <v>42765</v>
      </c>
      <c r="AH17" s="33" t="s">
        <v>347</v>
      </c>
      <c r="AI17" s="156">
        <v>1.0020566811945999</v>
      </c>
      <c r="AJ17" s="157">
        <v>-0.26878771657894301</v>
      </c>
      <c r="AK17" s="35"/>
      <c r="AL17" s="35"/>
      <c r="AM17" s="35">
        <v>-0.27800000000000002</v>
      </c>
      <c r="AN17" s="36">
        <v>0</v>
      </c>
      <c r="AP17" s="113"/>
    </row>
    <row r="18" spans="2:42" ht="11.25" customHeight="1" thickBot="1" x14ac:dyDescent="0.25">
      <c r="B18" s="62" t="s">
        <v>112</v>
      </c>
      <c r="C18" s="63" t="s">
        <v>130</v>
      </c>
      <c r="E18" s="67"/>
      <c r="F18" s="68" t="str">
        <f>IF(LEN(E18)&gt;0,AVERAGE(#REF!),"-")</f>
        <v>-</v>
      </c>
      <c r="G18" s="69"/>
      <c r="H18" s="69"/>
      <c r="I18" s="27" t="str">
        <f t="shared" si="0"/>
        <v>-</v>
      </c>
      <c r="J18" s="70" t="str">
        <f t="shared" si="1"/>
        <v>-</v>
      </c>
      <c r="K18" s="71" t="str">
        <f t="shared" si="2"/>
        <v>-</v>
      </c>
      <c r="M18" s="44" t="str">
        <v>-</v>
      </c>
      <c r="N18" s="45" t="str">
        <v>-</v>
      </c>
      <c r="P18" s="518" t="s">
        <v>320</v>
      </c>
      <c r="Q18" s="519">
        <f>IF(useFirstCpn,1,0)</f>
        <v>1</v>
      </c>
      <c r="S18" s="123"/>
      <c r="T18" s="123"/>
      <c r="U18" s="123"/>
      <c r="V18" s="123"/>
      <c r="W18" s="123"/>
      <c r="X18" s="123"/>
      <c r="Z18" s="158">
        <f>IF(AND(LEN(AG18)&gt;0,AI18&gt;0),_xll.xlShmInterpDisc(curveName,AG18)+0*TYPE($N$3),"")</f>
        <v>1.0022961546915736</v>
      </c>
      <c r="AA18" s="159">
        <f>IF(AND(LEN(AG18)&gt;0,AI18&gt;0),100*_xll.xlShmInterpRate(curveName,2,5,AG18)+0*TYPE($N$3),"")</f>
        <v>-0.2717973159858576</v>
      </c>
      <c r="AB18" s="153">
        <f t="shared" si="3"/>
        <v>9.1371354926650383E-13</v>
      </c>
      <c r="AC18" s="155">
        <f t="shared" si="3"/>
        <v>-1.0807660322242896E-10</v>
      </c>
      <c r="AD18" s="34" t="s">
        <v>339</v>
      </c>
      <c r="AE18" s="33">
        <v>42702</v>
      </c>
      <c r="AF18" s="34" t="s">
        <v>340</v>
      </c>
      <c r="AG18" s="33">
        <v>42794</v>
      </c>
      <c r="AH18" s="33" t="s">
        <v>348</v>
      </c>
      <c r="AI18" s="156">
        <v>1.0022961546906599</v>
      </c>
      <c r="AJ18" s="157">
        <v>-0.271797315877781</v>
      </c>
      <c r="AK18" s="35"/>
      <c r="AL18" s="35"/>
      <c r="AM18" s="35">
        <v>-0.28699999999999998</v>
      </c>
      <c r="AN18" s="36">
        <v>0</v>
      </c>
      <c r="AP18" s="113"/>
    </row>
    <row r="19" spans="2:42" ht="11.25" customHeight="1" thickBot="1" x14ac:dyDescent="0.25">
      <c r="B19" s="54" t="s">
        <v>132</v>
      </c>
      <c r="C19" s="522">
        <f>stubDate</f>
        <v>42536</v>
      </c>
      <c r="I19" s="74"/>
      <c r="J19" s="74"/>
      <c r="M19" s="44" t="str">
        <v>-</v>
      </c>
      <c r="N19" s="45" t="str">
        <v>-</v>
      </c>
      <c r="P19" s="518" t="s">
        <v>122</v>
      </c>
      <c r="Q19" s="525">
        <f>IF(ISNUMBER(FirstCpnFix),FirstCpnFix,0)</f>
        <v>-0.252</v>
      </c>
      <c r="S19" s="123"/>
      <c r="T19" s="123"/>
      <c r="U19" s="123"/>
      <c r="V19" s="123"/>
      <c r="W19" s="123"/>
      <c r="X19" s="123"/>
      <c r="Z19" s="158" t="str">
        <f>IF(AND(LEN(AG19)&gt;0,AI19&gt;0),_xll.xlShmInterpDisc(curveName,AG19)+0*TYPE($N$3),"")</f>
        <v/>
      </c>
      <c r="AA19" s="159" t="str">
        <f>IF(AND(LEN(AG19)&gt;0,AI19&gt;0),100*_xll.xlShmInterpRate(curveName,2,5,AG19)+0*TYPE($N$3),"")</f>
        <v/>
      </c>
      <c r="AB19" s="153" t="str">
        <f t="shared" si="3"/>
        <v/>
      </c>
      <c r="AC19" s="155" t="str">
        <f t="shared" si="3"/>
        <v/>
      </c>
      <c r="AD19" s="34" t="s">
        <v>134</v>
      </c>
      <c r="AE19" s="33">
        <v>42725</v>
      </c>
      <c r="AF19" s="34" t="s">
        <v>342</v>
      </c>
      <c r="AG19" s="33">
        <v>42815</v>
      </c>
      <c r="AH19" s="75">
        <v>42705</v>
      </c>
      <c r="AI19" s="156">
        <v>0</v>
      </c>
      <c r="AJ19" s="157">
        <v>0</v>
      </c>
      <c r="AK19" s="35"/>
      <c r="AL19" s="35"/>
      <c r="AM19" s="35">
        <v>100.291284205</v>
      </c>
      <c r="AN19" s="36">
        <v>-2.5000000000000001E-4</v>
      </c>
      <c r="AP19" s="113"/>
    </row>
    <row r="20" spans="2:42" ht="11.25" customHeight="1" thickBot="1" x14ac:dyDescent="0.25">
      <c r="B20" s="523" t="s">
        <v>321</v>
      </c>
      <c r="C20" s="524" t="b">
        <v>0</v>
      </c>
      <c r="E20" s="18" t="s">
        <v>137</v>
      </c>
      <c r="F20" s="18" t="s">
        <v>1</v>
      </c>
      <c r="G20" s="19" t="s">
        <v>2</v>
      </c>
      <c r="H20" s="20" t="s">
        <v>3</v>
      </c>
      <c r="K20" s="20" t="s">
        <v>4</v>
      </c>
      <c r="M20" s="44" t="str">
        <v>-</v>
      </c>
      <c r="N20" s="45" t="str">
        <v>-</v>
      </c>
      <c r="P20" s="52" t="s">
        <v>187</v>
      </c>
      <c r="Q20" s="53">
        <v>0</v>
      </c>
      <c r="S20" s="123"/>
      <c r="T20" s="123"/>
      <c r="U20" s="123"/>
      <c r="V20" s="123"/>
      <c r="W20" s="123"/>
      <c r="X20" s="123"/>
      <c r="Z20" s="158">
        <f>IF(AND(LEN(AG20)&gt;0,AI20&gt;0),_xll.xlShmInterpDisc(curveName,AG20)+0*TYPE($N$3),"")</f>
        <v>1.0025250966990293</v>
      </c>
      <c r="AA20" s="159">
        <f>IF(AND(LEN(AG20)&gt;0,AI20&gt;0),100*_xll.xlShmInterpRate(curveName,2,5,AG20)+0*TYPE($N$3),"")</f>
        <v>-0.27395791953248583</v>
      </c>
      <c r="AB20" s="153">
        <f t="shared" si="3"/>
        <v>-6.6613381477509392E-16</v>
      </c>
      <c r="AC20" s="155">
        <f t="shared" si="3"/>
        <v>-2.4813484600372249E-14</v>
      </c>
      <c r="AD20" s="34" t="s">
        <v>339</v>
      </c>
      <c r="AE20" s="33">
        <v>42732</v>
      </c>
      <c r="AF20" s="34" t="s">
        <v>340</v>
      </c>
      <c r="AG20" s="33">
        <v>42822</v>
      </c>
      <c r="AH20" s="75" t="s">
        <v>349</v>
      </c>
      <c r="AI20" s="156">
        <v>1.00252509669903</v>
      </c>
      <c r="AJ20" s="157">
        <v>-0.27395791953246101</v>
      </c>
      <c r="AK20" s="35"/>
      <c r="AL20" s="35"/>
      <c r="AM20" s="35">
        <v>-0.29199999999999998</v>
      </c>
      <c r="AN20" s="36">
        <v>0</v>
      </c>
      <c r="AP20" s="113"/>
    </row>
    <row r="21" spans="2:42" ht="11.25" customHeight="1" x14ac:dyDescent="0.2">
      <c r="B21" s="54" t="s">
        <v>136</v>
      </c>
      <c r="C21" s="76" t="b">
        <v>1</v>
      </c>
      <c r="E21" s="79" t="s">
        <v>128</v>
      </c>
      <c r="F21" s="25" t="e">
        <f>IF(LEN(E21)&gt;0,AVERAGE(#REF!),"-")</f>
        <v>#REF!</v>
      </c>
      <c r="G21" s="192"/>
      <c r="H21" s="80"/>
      <c r="J21" s="81">
        <f>INDEX(IMMFutDates,firstFutIdx)</f>
        <v>42536</v>
      </c>
      <c r="K21" s="29" t="e">
        <f>IF(LEN(E21)&gt;0,IF(ISNUMBER(G21),G21,F21)+H21,"-")</f>
        <v>#REF!</v>
      </c>
      <c r="M21" s="44" t="str">
        <v>-</v>
      </c>
      <c r="N21" s="45" t="str">
        <v>-</v>
      </c>
      <c r="P21" s="65" t="str">
        <f>B6&amp;"#"&amp;C6</f>
        <v>DiscCurveName#OIS_26APR16</v>
      </c>
      <c r="Q21" s="66">
        <v>0</v>
      </c>
      <c r="S21" s="123"/>
      <c r="T21" s="123"/>
      <c r="U21" s="123"/>
      <c r="V21" s="123"/>
      <c r="W21" s="123"/>
      <c r="X21" s="123"/>
      <c r="Z21" s="158">
        <f>IF(AND(LEN(AG21)&gt;0,AI21&gt;0),_xll.xlShmInterpDisc(curveName,AG21)+0*TYPE($N$3),"")</f>
        <v>1.0027746610875619</v>
      </c>
      <c r="AA21" s="159">
        <f>IF(AND(LEN(AG21)&gt;0,AI21&gt;0),100*_xll.xlShmInterpRate(curveName,2,5,AG21)+0*TYPE($N$3),"")</f>
        <v>-0.2755718991082079</v>
      </c>
      <c r="AB21" s="153">
        <f t="shared" si="3"/>
        <v>1.7763568394002505E-15</v>
      </c>
      <c r="AC21" s="155">
        <f t="shared" si="3"/>
        <v>-5.2902127123388709E-14</v>
      </c>
      <c r="AD21" s="34" t="s">
        <v>339</v>
      </c>
      <c r="AE21" s="33">
        <v>42765</v>
      </c>
      <c r="AF21" s="34" t="s">
        <v>340</v>
      </c>
      <c r="AG21" s="33">
        <v>42853</v>
      </c>
      <c r="AH21" s="75" t="s">
        <v>350</v>
      </c>
      <c r="AI21" s="156">
        <v>1.0027746610875601</v>
      </c>
      <c r="AJ21" s="157">
        <v>-0.27557189910815499</v>
      </c>
      <c r="AK21" s="35"/>
      <c r="AL21" s="35"/>
      <c r="AM21" s="35">
        <v>-0.29299999999999998</v>
      </c>
      <c r="AN21" s="36">
        <v>0</v>
      </c>
      <c r="AP21" s="113"/>
    </row>
    <row r="22" spans="2:42" ht="11.25" customHeight="1" thickBot="1" x14ac:dyDescent="0.25">
      <c r="B22" s="78" t="s">
        <v>139</v>
      </c>
      <c r="C22" s="57" t="s">
        <v>175</v>
      </c>
      <c r="M22" s="44" t="str">
        <v>-</v>
      </c>
      <c r="N22" s="45" t="str">
        <v>-</v>
      </c>
      <c r="P22" s="221" t="s">
        <v>24</v>
      </c>
      <c r="Q22" s="222">
        <f>COUNT(depoQuotes)</f>
        <v>7</v>
      </c>
      <c r="W22" s="123"/>
      <c r="X22" s="123"/>
      <c r="Z22" s="158">
        <f>IF(AND(LEN(AG22)&gt;0,AI22&gt;0),_xll.xlShmInterpDisc(curveName,AG22)+0*TYPE($N$3),"")</f>
        <v>1.0030331417184519</v>
      </c>
      <c r="AA22" s="159">
        <f>IF(AND(LEN(AG22)&gt;0,AI22&gt;0),100*_xll.xlShmInterpRate(curveName,2,5,AG22)+0*TYPE($N$3),"")</f>
        <v>-0.27774400099828062</v>
      </c>
      <c r="AB22" s="153">
        <f t="shared" si="3"/>
        <v>9.1193719242710358E-13</v>
      </c>
      <c r="AC22" s="155">
        <f t="shared" si="3"/>
        <v>-8.3660633976023746E-11</v>
      </c>
      <c r="AD22" s="34" t="s">
        <v>339</v>
      </c>
      <c r="AE22" s="33">
        <v>42794</v>
      </c>
      <c r="AF22" s="34" t="s">
        <v>340</v>
      </c>
      <c r="AG22" s="33">
        <v>42884</v>
      </c>
      <c r="AH22" s="75" t="s">
        <v>351</v>
      </c>
      <c r="AI22" s="156">
        <v>1.00303314171754</v>
      </c>
      <c r="AJ22" s="157">
        <v>-0.27774400091461998</v>
      </c>
      <c r="AK22" s="35"/>
      <c r="AL22" s="35"/>
      <c r="AM22" s="35">
        <v>-0.29399999999999998</v>
      </c>
      <c r="AN22" s="36">
        <v>0</v>
      </c>
      <c r="AP22" s="113"/>
    </row>
    <row r="23" spans="2:42" ht="11.25" customHeight="1" thickBot="1" x14ac:dyDescent="0.25">
      <c r="B23" s="83" t="s">
        <v>115</v>
      </c>
      <c r="C23" s="84">
        <v>4</v>
      </c>
      <c r="E23" s="18" t="s">
        <v>332</v>
      </c>
      <c r="F23" s="18" t="s">
        <v>1</v>
      </c>
      <c r="G23" s="19" t="s">
        <v>2</v>
      </c>
      <c r="H23" s="20" t="s">
        <v>142</v>
      </c>
      <c r="K23" s="20" t="s">
        <v>4</v>
      </c>
      <c r="M23" s="44" t="str">
        <v>-</v>
      </c>
      <c r="N23" s="45" t="str">
        <v>-</v>
      </c>
      <c r="P23" s="223" t="s">
        <v>336</v>
      </c>
      <c r="Q23" s="224">
        <f>COUNT(fraQuotes)</f>
        <v>12</v>
      </c>
      <c r="S23" s="82" t="s">
        <v>143</v>
      </c>
      <c r="T23" s="86"/>
      <c r="U23" s="32">
        <f>MATCH(firstFuturesCode,IMMFutures,0)</f>
        <v>1</v>
      </c>
      <c r="V23" s="32">
        <f>MATCH(lastFuturesCode,IMMFutures,0)</f>
        <v>10</v>
      </c>
      <c r="W23" s="123"/>
      <c r="X23" s="123"/>
      <c r="Z23" s="158" t="str">
        <f>IF(AND(LEN(AG23)&gt;0,AI23&gt;0),_xll.xlShmInterpDisc(curveName,AG23)+0*TYPE($N$3),"")</f>
        <v/>
      </c>
      <c r="AA23" s="159" t="str">
        <f>IF(AND(LEN(AG23)&gt;0,AI23&gt;0),100*_xll.xlShmInterpRate(curveName,2,5,AG23)+0*TYPE($N$3),"")</f>
        <v/>
      </c>
      <c r="AB23" s="153" t="str">
        <f t="shared" si="3"/>
        <v/>
      </c>
      <c r="AC23" s="155" t="str">
        <f t="shared" si="3"/>
        <v/>
      </c>
      <c r="AD23" s="34" t="s">
        <v>134</v>
      </c>
      <c r="AE23" s="33">
        <v>42809</v>
      </c>
      <c r="AF23" s="34" t="s">
        <v>342</v>
      </c>
      <c r="AG23" s="33">
        <v>42901</v>
      </c>
      <c r="AH23" s="75">
        <v>42795</v>
      </c>
      <c r="AI23" s="156">
        <v>0</v>
      </c>
      <c r="AJ23" s="157">
        <v>0</v>
      </c>
      <c r="AK23" s="35"/>
      <c r="AL23" s="35"/>
      <c r="AM23" s="35">
        <v>100.294112087</v>
      </c>
      <c r="AN23" s="36">
        <v>-2.5000000000000001E-4</v>
      </c>
      <c r="AP23" s="113"/>
    </row>
    <row r="24" spans="2:42" ht="11.25" customHeight="1" x14ac:dyDescent="0.2">
      <c r="B24" s="85"/>
      <c r="E24" s="530">
        <v>42520</v>
      </c>
      <c r="F24" s="88"/>
      <c r="G24" s="26">
        <v>-0.255</v>
      </c>
      <c r="H24" s="80"/>
      <c r="J24" s="89">
        <f>E24</f>
        <v>42520</v>
      </c>
      <c r="K24" s="29">
        <f t="shared" ref="K24:K35" si="4">IF(LEN(E24)&gt;0,IF(ISNUMBER(G24),G24,F24)+H24,"-")</f>
        <v>-0.255</v>
      </c>
      <c r="M24" s="44" t="str">
        <v>-</v>
      </c>
      <c r="N24" s="45" t="str">
        <v>-</v>
      </c>
      <c r="P24" s="223" t="s">
        <v>131</v>
      </c>
      <c r="Q24" s="224">
        <f>COUNT(futuresQuotes)</f>
        <v>10</v>
      </c>
      <c r="S24" s="90">
        <f>_xll.xlDateNextFutLIFFE(C3)</f>
        <v>42536</v>
      </c>
      <c r="T24" s="32" t="str">
        <f>_xll.xlFutCode(S24)</f>
        <v>M6</v>
      </c>
      <c r="U24" s="91" t="str">
        <f t="array" ref="U24:U35">INDEX(IMMFutures,firstFutIdx):INDEX(IMMFutures,lastFutIdx)</f>
        <v>M6</v>
      </c>
      <c r="V24" s="92">
        <f t="shared" ref="V24:V35" si="5">IF(NOT(ISNA(U24)),MATCH(U24,IMMFutures,0),"")</f>
        <v>1</v>
      </c>
      <c r="W24" s="123"/>
      <c r="X24" s="123"/>
      <c r="Z24" s="158">
        <f>IF(AND(LEN(AG24)&gt;0,AI24&gt;0),_xll.xlShmInterpDisc(curveName,AG24)+0*TYPE($N$3),"")</f>
        <v>1.0032786389370332</v>
      </c>
      <c r="AA24" s="159">
        <f>IF(AND(LEN(AG24)&gt;0,AI24&gt;0),100*_xll.xlShmInterpRate(curveName,2,5,AG24)+0*TYPE($N$3),"")</f>
        <v>-0.27914619406624963</v>
      </c>
      <c r="AB24" s="153">
        <f t="shared" si="3"/>
        <v>3.1086244689504383E-15</v>
      </c>
      <c r="AC24" s="155">
        <f t="shared" si="3"/>
        <v>-4.4630965589931293E-14</v>
      </c>
      <c r="AD24" s="34" t="s">
        <v>339</v>
      </c>
      <c r="AE24" s="33">
        <v>42822</v>
      </c>
      <c r="AF24" s="34" t="s">
        <v>340</v>
      </c>
      <c r="AG24" s="33">
        <v>42914</v>
      </c>
      <c r="AH24" s="75" t="s">
        <v>352</v>
      </c>
      <c r="AI24" s="156">
        <v>1.0032786389370301</v>
      </c>
      <c r="AJ24" s="157">
        <v>-0.279146194066205</v>
      </c>
      <c r="AK24" s="35"/>
      <c r="AL24" s="35"/>
      <c r="AM24" s="35">
        <v>-0.29399999999999998</v>
      </c>
      <c r="AN24" s="36">
        <v>0</v>
      </c>
      <c r="AP24" s="113"/>
    </row>
    <row r="25" spans="2:42" ht="11.25" customHeight="1" x14ac:dyDescent="0.2">
      <c r="B25" s="85"/>
      <c r="E25" s="531">
        <v>42549</v>
      </c>
      <c r="F25" s="93"/>
      <c r="G25" s="41">
        <v>-0.25900000000000001</v>
      </c>
      <c r="H25" s="94"/>
      <c r="J25" s="81">
        <f t="shared" ref="J25:J35" si="6">E25</f>
        <v>42549</v>
      </c>
      <c r="K25" s="43">
        <f t="shared" si="4"/>
        <v>-0.25900000000000001</v>
      </c>
      <c r="M25" s="44" t="str">
        <v>-</v>
      </c>
      <c r="N25" s="45" t="str">
        <v>-</v>
      </c>
      <c r="P25" s="225" t="s">
        <v>133</v>
      </c>
      <c r="Q25" s="226">
        <f>COUNT(swapQuotes)</f>
        <v>40</v>
      </c>
      <c r="S25" s="95">
        <f>_xll.xlDateNextFutLIFFE(S24)</f>
        <v>42634</v>
      </c>
      <c r="T25" s="46" t="str">
        <f>_xll.xlFutCode(S25)</f>
        <v>U6</v>
      </c>
      <c r="U25" s="96" t="str">
        <v>U6</v>
      </c>
      <c r="V25" s="97">
        <f t="shared" si="5"/>
        <v>2</v>
      </c>
      <c r="W25" s="123"/>
      <c r="X25" s="123"/>
      <c r="Z25" s="158">
        <f>IF(AND(LEN(AG25)&gt;0,AI25&gt;0),_xll.xlShmInterpDisc(curveName,AG25)+0*TYPE($N$3),"")</f>
        <v>1.0035176557722076</v>
      </c>
      <c r="AA25" s="159">
        <f>IF(AND(LEN(AG25)&gt;0,AI25&gt;0),100*_xll.xlShmInterpRate(curveName,2,5,AG25)+0*TYPE($N$3),"")</f>
        <v>-0.27984528418885368</v>
      </c>
      <c r="AB25" s="153">
        <f t="shared" si="3"/>
        <v>-2.4424906541753444E-15</v>
      </c>
      <c r="AC25" s="155">
        <f t="shared" si="3"/>
        <v>-3.1696867353048219E-14</v>
      </c>
      <c r="AD25" s="34" t="s">
        <v>339</v>
      </c>
      <c r="AE25" s="33">
        <v>42853</v>
      </c>
      <c r="AF25" s="34" t="s">
        <v>340</v>
      </c>
      <c r="AG25" s="33">
        <v>42944</v>
      </c>
      <c r="AH25" s="75" t="s">
        <v>353</v>
      </c>
      <c r="AI25" s="156">
        <v>1.0035176557722101</v>
      </c>
      <c r="AJ25" s="157">
        <v>-0.27984528418882199</v>
      </c>
      <c r="AK25" s="35"/>
      <c r="AL25" s="35"/>
      <c r="AM25" s="35">
        <v>-0.29299999999999998</v>
      </c>
      <c r="AN25" s="36">
        <v>0</v>
      </c>
      <c r="AP25" s="113"/>
    </row>
    <row r="26" spans="2:42" ht="11.25" customHeight="1" x14ac:dyDescent="0.2">
      <c r="B26" s="85"/>
      <c r="E26" s="531">
        <v>42579</v>
      </c>
      <c r="F26" s="93"/>
      <c r="G26" s="41">
        <v>-0.26300000000000001</v>
      </c>
      <c r="H26" s="94"/>
      <c r="J26" s="81">
        <f t="shared" si="6"/>
        <v>42579</v>
      </c>
      <c r="K26" s="43">
        <f t="shared" si="4"/>
        <v>-0.26300000000000001</v>
      </c>
      <c r="M26" s="44" t="str">
        <v>-</v>
      </c>
      <c r="N26" s="45" t="str">
        <v>-</v>
      </c>
      <c r="P26" s="123"/>
      <c r="S26" s="95">
        <f>_xll.xlDateNextFutLIFFE(S25)</f>
        <v>42725</v>
      </c>
      <c r="T26" s="46" t="str">
        <f>_xll.xlFutCode(S26)</f>
        <v>Z6</v>
      </c>
      <c r="U26" s="96" t="str">
        <v>Z6</v>
      </c>
      <c r="V26" s="97">
        <f t="shared" si="5"/>
        <v>3</v>
      </c>
      <c r="W26" s="123"/>
      <c r="X26" s="123"/>
      <c r="Z26" s="158">
        <f>IF(AND(LEN(AG26)&gt;0,AI26&gt;0),_xll.xlShmInterpDisc(curveName,AG26)+0*TYPE($N$3),"")</f>
        <v>1.0039718514291485</v>
      </c>
      <c r="AA26" s="159">
        <f>IF(AND(LEN(AG26)&gt;0,AI26&gt;0),100*_xll.xlShmInterpRate(curveName,2,5,AG26)+0*TYPE($N$3),"")</f>
        <v>-0.28203788006742531</v>
      </c>
      <c r="AB26" s="153">
        <f t="shared" si="3"/>
        <v>-4.716227408607665E-13</v>
      </c>
      <c r="AC26" s="155">
        <f t="shared" si="3"/>
        <v>3.3436697854938302E-11</v>
      </c>
      <c r="AD26" s="34" t="s">
        <v>134</v>
      </c>
      <c r="AE26" s="33">
        <v>42907</v>
      </c>
      <c r="AF26" s="34" t="s">
        <v>342</v>
      </c>
      <c r="AG26" s="33">
        <v>42999</v>
      </c>
      <c r="AH26" s="75">
        <v>42887</v>
      </c>
      <c r="AI26" s="156">
        <v>1.0039718514296201</v>
      </c>
      <c r="AJ26" s="157">
        <v>-0.282037880100862</v>
      </c>
      <c r="AK26" s="35"/>
      <c r="AL26" s="35"/>
      <c r="AM26" s="35">
        <v>100.2925</v>
      </c>
      <c r="AN26" s="36">
        <v>-2.5000000000000001E-4</v>
      </c>
      <c r="AP26" s="113"/>
    </row>
    <row r="27" spans="2:42" ht="11.25" customHeight="1" x14ac:dyDescent="0.2">
      <c r="B27" s="85"/>
      <c r="E27" s="531">
        <v>42611</v>
      </c>
      <c r="F27" s="93"/>
      <c r="G27" s="41">
        <v>-0.26700000000000002</v>
      </c>
      <c r="H27" s="94"/>
      <c r="J27" s="81">
        <f t="shared" si="6"/>
        <v>42611</v>
      </c>
      <c r="K27" s="43">
        <f t="shared" si="4"/>
        <v>-0.26700000000000002</v>
      </c>
      <c r="M27" s="44" t="str">
        <v>-</v>
      </c>
      <c r="N27" s="45" t="str">
        <v>-</v>
      </c>
      <c r="O27" s="123"/>
      <c r="P27" s="123"/>
      <c r="S27" s="95">
        <f>_xll.xlDateNextFutLIFFE(S26)</f>
        <v>42809</v>
      </c>
      <c r="T27" s="46" t="str">
        <f>_xll.xlFutCode(S27)</f>
        <v>H7</v>
      </c>
      <c r="U27" s="96" t="str">
        <v>H7</v>
      </c>
      <c r="V27" s="97">
        <f t="shared" si="5"/>
        <v>4</v>
      </c>
      <c r="W27" s="123"/>
      <c r="X27" s="123"/>
      <c r="Z27" s="158">
        <f>IF(AND(LEN(AG27)&gt;0,AI27&gt;0),_xll.xlShmInterpDisc(curveName,AG27)+0*TYPE($N$3),"")</f>
        <v>1.0046813416014684</v>
      </c>
      <c r="AA27" s="159">
        <f>IF(AND(LEN(AG27)&gt;0,AI27&gt;0),100*_xll.xlShmInterpRate(curveName,2,5,AG27)+0*TYPE($N$3),"")</f>
        <v>-0.28270358918375083</v>
      </c>
      <c r="AB27" s="153">
        <f t="shared" si="3"/>
        <v>2.2939827815093849E-10</v>
      </c>
      <c r="AC27" s="155">
        <f t="shared" si="3"/>
        <v>-1.3820976807465968E-8</v>
      </c>
      <c r="AD27" s="34" t="s">
        <v>134</v>
      </c>
      <c r="AE27" s="33">
        <v>42998</v>
      </c>
      <c r="AF27" s="34" t="s">
        <v>342</v>
      </c>
      <c r="AG27" s="33">
        <v>43089</v>
      </c>
      <c r="AH27" s="75">
        <v>42979</v>
      </c>
      <c r="AI27" s="156">
        <v>1.0046813413720701</v>
      </c>
      <c r="AJ27" s="157">
        <v>-0.28270357536277402</v>
      </c>
      <c r="AK27" s="35"/>
      <c r="AL27" s="35"/>
      <c r="AM27" s="35">
        <v>100.2825</v>
      </c>
      <c r="AN27" s="36">
        <v>0</v>
      </c>
      <c r="AP27" s="113"/>
    </row>
    <row r="28" spans="2:42" ht="11.25" customHeight="1" x14ac:dyDescent="0.2">
      <c r="B28" s="85"/>
      <c r="E28" s="531">
        <v>42641</v>
      </c>
      <c r="F28" s="93"/>
      <c r="G28" s="41">
        <v>-0.27100000000000002</v>
      </c>
      <c r="H28" s="94"/>
      <c r="J28" s="81">
        <f t="shared" si="6"/>
        <v>42641</v>
      </c>
      <c r="K28" s="43">
        <f t="shared" si="4"/>
        <v>-0.27100000000000002</v>
      </c>
      <c r="M28" s="44" t="str">
        <v>-</v>
      </c>
      <c r="N28" s="45" t="str">
        <v>-</v>
      </c>
      <c r="O28" s="123"/>
      <c r="P28" s="123"/>
      <c r="S28" s="95">
        <f>_xll.xlDateNextFutLIFFE(S27)</f>
        <v>42907</v>
      </c>
      <c r="T28" s="46" t="str">
        <f>_xll.xlFutCode(S28)</f>
        <v>M7</v>
      </c>
      <c r="U28" s="96" t="str">
        <v>M7</v>
      </c>
      <c r="V28" s="97">
        <f t="shared" si="5"/>
        <v>5</v>
      </c>
      <c r="W28" s="123"/>
      <c r="X28" s="123"/>
      <c r="Z28" s="158">
        <f>IF(AND(LEN(AG28)&gt;0,AI28&gt;0),_xll.xlShmInterpDisc(curveName,AG28)+0*TYPE($N$3),"")</f>
        <v>1.0053417254473715</v>
      </c>
      <c r="AA28" s="159">
        <f>IF(AND(LEN(AG28)&gt;0,AI28&gt;0),100*_xll.xlShmInterpRate(curveName,2,5,AG28)+0*TYPE($N$3),"")</f>
        <v>-0.28059751778483222</v>
      </c>
      <c r="AB28" s="153">
        <f t="shared" si="3"/>
        <v>2.2955148892833677E-10</v>
      </c>
      <c r="AC28" s="155">
        <f t="shared" si="3"/>
        <v>-1.2026364237804898E-8</v>
      </c>
      <c r="AD28" s="34" t="s">
        <v>134</v>
      </c>
      <c r="AE28" s="33">
        <v>43089</v>
      </c>
      <c r="AF28" s="34" t="s">
        <v>342</v>
      </c>
      <c r="AG28" s="33">
        <v>43179</v>
      </c>
      <c r="AH28" s="75">
        <v>43070</v>
      </c>
      <c r="AI28" s="156">
        <v>1.0053417252178201</v>
      </c>
      <c r="AJ28" s="157">
        <v>-0.28059750575846798</v>
      </c>
      <c r="AK28" s="35"/>
      <c r="AL28" s="35"/>
      <c r="AM28" s="35">
        <v>100.2625</v>
      </c>
      <c r="AN28" s="36">
        <v>2.5000000000000001E-4</v>
      </c>
      <c r="AP28" s="113"/>
    </row>
    <row r="29" spans="2:42" ht="11.25" customHeight="1" x14ac:dyDescent="0.2">
      <c r="B29" s="85"/>
      <c r="E29" s="531">
        <v>42671</v>
      </c>
      <c r="F29" s="93"/>
      <c r="G29" s="98">
        <v>-0.27800000000000002</v>
      </c>
      <c r="H29" s="94"/>
      <c r="J29" s="81">
        <f t="shared" si="6"/>
        <v>42671</v>
      </c>
      <c r="K29" s="43">
        <f t="shared" si="4"/>
        <v>-0.27800000000000002</v>
      </c>
      <c r="M29" s="44" t="str">
        <v>-</v>
      </c>
      <c r="N29" s="45" t="str">
        <v>-</v>
      </c>
      <c r="O29" s="123"/>
      <c r="P29" s="123"/>
      <c r="Q29" s="77"/>
      <c r="S29" s="95">
        <f>_xll.xlDateNextFutLIFFE(S28)</f>
        <v>42998</v>
      </c>
      <c r="T29" s="46" t="str">
        <f>_xll.xlFutCode(S29)</f>
        <v>U7</v>
      </c>
      <c r="U29" s="96" t="str">
        <v>U7</v>
      </c>
      <c r="V29" s="97">
        <f t="shared" si="5"/>
        <v>6</v>
      </c>
      <c r="W29" s="123"/>
      <c r="X29" s="123"/>
      <c r="Z29" s="158">
        <f>IF(AND(LEN(AG29)&gt;0,AI29&gt;0),_xll.xlShmInterpDisc(curveName,AG29)+0*TYPE($N$3),"")</f>
        <v>1.0059684229516543</v>
      </c>
      <c r="AA29" s="159">
        <f>IF(AND(LEN(AG29)&gt;0,AI29&gt;0),100*_xll.xlShmInterpRate(curveName,2,5,AG29)+0*TYPE($N$3),"")</f>
        <v>-0.2763357635031356</v>
      </c>
      <c r="AB29" s="153">
        <f t="shared" si="3"/>
        <v>2.2962431955875218E-10</v>
      </c>
      <c r="AC29" s="155">
        <f t="shared" si="3"/>
        <v>-1.0600147593020637E-8</v>
      </c>
      <c r="AD29" s="34" t="s">
        <v>134</v>
      </c>
      <c r="AE29" s="33">
        <v>43180</v>
      </c>
      <c r="AF29" s="34" t="s">
        <v>342</v>
      </c>
      <c r="AG29" s="33">
        <v>43272</v>
      </c>
      <c r="AH29" s="75">
        <v>43160</v>
      </c>
      <c r="AI29" s="156">
        <v>1.00596842272203</v>
      </c>
      <c r="AJ29" s="157">
        <v>-0.27633575290298801</v>
      </c>
      <c r="AK29" s="35"/>
      <c r="AL29" s="35"/>
      <c r="AM29" s="35">
        <v>100.24</v>
      </c>
      <c r="AN29" s="36">
        <v>1E-3</v>
      </c>
      <c r="AP29" s="113"/>
    </row>
    <row r="30" spans="2:42" ht="11.25" customHeight="1" x14ac:dyDescent="0.2">
      <c r="B30" s="85"/>
      <c r="E30" s="531">
        <v>42702</v>
      </c>
      <c r="F30" s="93"/>
      <c r="G30" s="41">
        <v>-0.28699999999999998</v>
      </c>
      <c r="H30" s="94"/>
      <c r="J30" s="81">
        <f t="shared" si="6"/>
        <v>42702</v>
      </c>
      <c r="K30" s="43">
        <f t="shared" si="4"/>
        <v>-0.28699999999999998</v>
      </c>
      <c r="M30" s="44" t="str">
        <v>-</v>
      </c>
      <c r="N30" s="45" t="str">
        <v>-</v>
      </c>
      <c r="O30" s="123"/>
      <c r="P30" s="535"/>
      <c r="Q30" s="77"/>
      <c r="S30" s="95">
        <f>_xll.xlDateNextFutLIFFE(S29)</f>
        <v>43089</v>
      </c>
      <c r="T30" s="46" t="str">
        <f>_xll.xlFutCode(S30)</f>
        <v>Z7</v>
      </c>
      <c r="U30" s="96" t="str">
        <v>Z7</v>
      </c>
      <c r="V30" s="97">
        <f t="shared" si="5"/>
        <v>7</v>
      </c>
      <c r="W30" s="123"/>
      <c r="X30" s="123"/>
      <c r="Z30" s="158">
        <f>IF(AND(LEN(AG30)&gt;0,AI30&gt;0),_xll.xlShmInterpDisc(curveName,AG30)+0*TYPE($N$3),"")</f>
        <v>1.0064941143672061</v>
      </c>
      <c r="AA30" s="159">
        <f>IF(AND(LEN(AG30)&gt;0,AI30&gt;0),100*_xll.xlShmInterpRate(curveName,2,5,AG30)+0*TYPE($N$3),"")</f>
        <v>-0.26940572827134107</v>
      </c>
      <c r="AB30" s="153">
        <f t="shared" si="3"/>
        <v>2.2734614191222136E-10</v>
      </c>
      <c r="AC30" s="155">
        <f t="shared" si="3"/>
        <v>-9.4007660544903615E-9</v>
      </c>
      <c r="AD30" s="34" t="s">
        <v>134</v>
      </c>
      <c r="AE30" s="33">
        <v>43271</v>
      </c>
      <c r="AF30" s="34" t="s">
        <v>342</v>
      </c>
      <c r="AG30" s="33">
        <v>43363</v>
      </c>
      <c r="AH30" s="75">
        <v>43252</v>
      </c>
      <c r="AI30" s="156">
        <v>1.00649411413986</v>
      </c>
      <c r="AJ30" s="157">
        <v>-0.26940571887057502</v>
      </c>
      <c r="AK30" s="35"/>
      <c r="AL30" s="35"/>
      <c r="AM30" s="35">
        <v>100.206858462</v>
      </c>
      <c r="AN30" s="36">
        <v>0</v>
      </c>
      <c r="AP30" s="113"/>
    </row>
    <row r="31" spans="2:42" ht="11.25" customHeight="1" x14ac:dyDescent="0.2">
      <c r="B31" s="85"/>
      <c r="E31" s="531">
        <v>42732</v>
      </c>
      <c r="F31" s="93"/>
      <c r="G31" s="41">
        <v>-0.29199999999999998</v>
      </c>
      <c r="H31" s="94"/>
      <c r="J31" s="81">
        <f t="shared" si="6"/>
        <v>42732</v>
      </c>
      <c r="K31" s="43">
        <f t="shared" si="4"/>
        <v>-0.29199999999999998</v>
      </c>
      <c r="M31" s="44" t="str">
        <v>-</v>
      </c>
      <c r="N31" s="45" t="str">
        <v>-</v>
      </c>
      <c r="O31" s="123"/>
      <c r="P31" s="535"/>
      <c r="Q31" s="77"/>
      <c r="S31" s="95">
        <f>_xll.xlDateNextFutLIFFE(S30)</f>
        <v>43180</v>
      </c>
      <c r="T31" s="46" t="str">
        <f>_xll.xlFutCode(S31)</f>
        <v>H8</v>
      </c>
      <c r="U31" s="96" t="str">
        <v>H8</v>
      </c>
      <c r="V31" s="97">
        <f t="shared" si="5"/>
        <v>8</v>
      </c>
      <c r="W31" s="123"/>
      <c r="X31" s="123"/>
      <c r="Z31" s="158">
        <f>IF(AND(LEN(AG31)&gt;0,AI31&gt;0),_xll.xlShmInterpDisc(curveName,AG31)+0*TYPE($N$3),"")</f>
        <v>1.0069131752219622</v>
      </c>
      <c r="AA31" s="159">
        <f>IF(AND(LEN(AG31)&gt;0,AI31&gt;0),100*_xll.xlShmInterpRate(curveName,2,5,AG31)+0*TYPE($N$3),"")</f>
        <v>-0.26004414769920448</v>
      </c>
      <c r="AB31" s="153">
        <f t="shared" si="3"/>
        <v>2.2047230707755716E-10</v>
      </c>
      <c r="AC31" s="155">
        <f t="shared" si="3"/>
        <v>-8.2648384802652686E-9</v>
      </c>
      <c r="AD31" s="34" t="s">
        <v>134</v>
      </c>
      <c r="AE31" s="33">
        <v>43362</v>
      </c>
      <c r="AF31" s="34" t="s">
        <v>342</v>
      </c>
      <c r="AG31" s="33">
        <v>43453</v>
      </c>
      <c r="AH31" s="75">
        <v>43344</v>
      </c>
      <c r="AI31" s="156">
        <v>1.0069131750014899</v>
      </c>
      <c r="AJ31" s="157">
        <v>-0.260044139434366</v>
      </c>
      <c r="AK31" s="35"/>
      <c r="AL31" s="35"/>
      <c r="AM31" s="35">
        <v>100.16672880199999</v>
      </c>
      <c r="AN31" s="36">
        <v>0</v>
      </c>
      <c r="AP31" s="113"/>
    </row>
    <row r="32" spans="2:42" ht="11.25" customHeight="1" x14ac:dyDescent="0.2">
      <c r="E32" s="531">
        <v>42765</v>
      </c>
      <c r="F32" s="93"/>
      <c r="G32" s="41">
        <v>-0.29299999999999998</v>
      </c>
      <c r="H32" s="94"/>
      <c r="J32" s="81">
        <f t="shared" si="6"/>
        <v>42765</v>
      </c>
      <c r="K32" s="43">
        <f t="shared" si="4"/>
        <v>-0.29299999999999998</v>
      </c>
      <c r="M32" s="44" t="str">
        <v>-</v>
      </c>
      <c r="N32" s="45" t="str">
        <v>-</v>
      </c>
      <c r="O32" s="123"/>
      <c r="P32" s="532"/>
      <c r="Q32" s="77"/>
      <c r="S32" s="95">
        <f>_xll.xlDateNextFutLIFFE(S31)</f>
        <v>43271</v>
      </c>
      <c r="T32" s="46" t="str">
        <f>_xll.xlFutCode(S32)</f>
        <v>M8</v>
      </c>
      <c r="U32" s="96" t="str">
        <v>M8</v>
      </c>
      <c r="V32" s="97">
        <f t="shared" si="5"/>
        <v>9</v>
      </c>
      <c r="W32" s="123"/>
      <c r="X32" s="123"/>
      <c r="Z32" s="158">
        <f>IF(AND(LEN(AG32)&gt;0,AI32&gt;0),_xll.xlShmInterpDisc(curveName,AG32)+0*TYPE($N$3),"")</f>
        <v>1.007300934982134</v>
      </c>
      <c r="AA32" s="159">
        <f>IF(AND(LEN(AG32)&gt;0,AI32&gt;0),100*_xll.xlShmInterpRate(curveName,2,5,AG32)+0*TYPE($N$3),"")</f>
        <v>-0.24181789097341505</v>
      </c>
      <c r="AB32" s="153">
        <f t="shared" si="3"/>
        <v>1.1928391607796129E-10</v>
      </c>
      <c r="AC32" s="155">
        <f t="shared" si="3"/>
        <v>-3.9364410620024159E-9</v>
      </c>
      <c r="AD32" s="34" t="s">
        <v>75</v>
      </c>
      <c r="AE32" s="33">
        <v>42488</v>
      </c>
      <c r="AF32" s="34" t="s">
        <v>354</v>
      </c>
      <c r="AG32" s="33">
        <v>43584</v>
      </c>
      <c r="AH32" s="34" t="s">
        <v>55</v>
      </c>
      <c r="AI32" s="156">
        <v>1.0073009348628501</v>
      </c>
      <c r="AJ32" s="157">
        <v>-0.24181788703697399</v>
      </c>
      <c r="AK32" s="35"/>
      <c r="AL32" s="35"/>
      <c r="AM32" s="35">
        <v>-0.24099999999999999</v>
      </c>
      <c r="AN32" s="36">
        <v>0</v>
      </c>
      <c r="AP32" s="113"/>
    </row>
    <row r="33" spans="2:42" ht="11.25" customHeight="1" x14ac:dyDescent="0.2">
      <c r="E33" s="531">
        <v>42794</v>
      </c>
      <c r="F33" s="93"/>
      <c r="G33" s="41">
        <v>-0.29399999999999998</v>
      </c>
      <c r="H33" s="94"/>
      <c r="J33" s="81">
        <f t="shared" si="6"/>
        <v>42794</v>
      </c>
      <c r="K33" s="43">
        <f t="shared" si="4"/>
        <v>-0.29399999999999998</v>
      </c>
      <c r="M33" s="44" t="str">
        <v>-</v>
      </c>
      <c r="N33" s="45" t="str">
        <v>-</v>
      </c>
      <c r="O33" s="123"/>
      <c r="P33" s="123"/>
      <c r="Q33" s="77"/>
      <c r="S33" s="95">
        <f>_xll.xlDateNextFutLIFFE(S32)</f>
        <v>43362</v>
      </c>
      <c r="T33" s="46" t="str">
        <f>_xll.xlFutCode(S33)</f>
        <v>U8</v>
      </c>
      <c r="U33" s="96" t="str">
        <v>U8</v>
      </c>
      <c r="V33" s="97">
        <f t="shared" si="5"/>
        <v>10</v>
      </c>
      <c r="W33" s="123"/>
      <c r="X33" s="123"/>
      <c r="Z33" s="158">
        <f>IF(AND(LEN(AG33)&gt;0,AI33&gt;0),_xll.xlShmInterpDisc(curveName,AG33)+0*TYPE($N$3),"")</f>
        <v>1.0066303615855261</v>
      </c>
      <c r="AA33" s="159">
        <f>IF(AND(LEN(AG33)&gt;0,AI33&gt;0),100*_xll.xlShmInterpRate(curveName,2,5,AG33)+0*TYPE($N$3),"")</f>
        <v>-0.16487315499911767</v>
      </c>
      <c r="AB33" s="153">
        <f t="shared" si="3"/>
        <v>1.3533618670180658E-10</v>
      </c>
      <c r="AC33" s="155">
        <f t="shared" si="3"/>
        <v>-3.354287680945589E-9</v>
      </c>
      <c r="AD33" s="34" t="s">
        <v>75</v>
      </c>
      <c r="AE33" s="33">
        <v>42488</v>
      </c>
      <c r="AF33" s="34" t="s">
        <v>354</v>
      </c>
      <c r="AG33" s="33">
        <v>43949</v>
      </c>
      <c r="AH33" s="34" t="s">
        <v>57</v>
      </c>
      <c r="AI33" s="156">
        <v>1.0066303614501899</v>
      </c>
      <c r="AJ33" s="157">
        <v>-0.16487315164482999</v>
      </c>
      <c r="AK33" s="35"/>
      <c r="AL33" s="35"/>
      <c r="AM33" s="35">
        <v>-0.16400000000000001</v>
      </c>
      <c r="AN33" s="36">
        <v>0</v>
      </c>
      <c r="AP33" s="113"/>
    </row>
    <row r="34" spans="2:42" ht="11.25" customHeight="1" x14ac:dyDescent="0.2">
      <c r="E34" s="531">
        <v>42822</v>
      </c>
      <c r="F34" s="93"/>
      <c r="G34" s="41">
        <v>-0.29399999999999998</v>
      </c>
      <c r="H34" s="94"/>
      <c r="J34" s="81">
        <f t="shared" si="6"/>
        <v>42822</v>
      </c>
      <c r="K34" s="43">
        <f t="shared" si="4"/>
        <v>-0.29399999999999998</v>
      </c>
      <c r="M34" s="44" t="str">
        <v>-</v>
      </c>
      <c r="N34" s="45" t="str">
        <v>-</v>
      </c>
      <c r="O34" s="123"/>
      <c r="P34" s="534"/>
      <c r="Q34" s="77"/>
      <c r="S34" s="95">
        <f>_xll.xlDateNextFutLIFFE(S33)</f>
        <v>43453</v>
      </c>
      <c r="T34" s="46" t="str">
        <f>_xll.xlFutCode(S34)</f>
        <v>Z8</v>
      </c>
      <c r="U34" s="96" t="e">
        <v>#N/A</v>
      </c>
      <c r="V34" s="97" t="str">
        <f t="shared" si="5"/>
        <v/>
      </c>
      <c r="W34" s="123"/>
      <c r="X34" s="123"/>
      <c r="Z34" s="158">
        <f>IF(AND(LEN(AG34)&gt;0,AI34&gt;0),_xll.xlShmInterpDisc(curveName,AG34)+0*TYPE($N$3),"")</f>
        <v>1.0031627306001885</v>
      </c>
      <c r="AA34" s="159">
        <f>IF(AND(LEN(AG34)&gt;0,AI34&gt;0),100*_xll.xlShmInterpRate(curveName,2,5,AG34)+0*TYPE($N$3),"")</f>
        <v>-6.3051148042553407E-2</v>
      </c>
      <c r="AB34" s="153">
        <f t="shared" si="3"/>
        <v>1.3486856076383447E-10</v>
      </c>
      <c r="AC34" s="155">
        <f t="shared" si="3"/>
        <v>-2.6843571115930942E-9</v>
      </c>
      <c r="AD34" s="34" t="s">
        <v>75</v>
      </c>
      <c r="AE34" s="33">
        <v>42488</v>
      </c>
      <c r="AF34" s="34" t="s">
        <v>354</v>
      </c>
      <c r="AG34" s="33">
        <v>44314</v>
      </c>
      <c r="AH34" s="34" t="s">
        <v>34</v>
      </c>
      <c r="AI34" s="156">
        <v>1.0031627304653199</v>
      </c>
      <c r="AJ34" s="157">
        <v>-6.3051145358196295E-2</v>
      </c>
      <c r="AK34" s="35"/>
      <c r="AL34" s="35"/>
      <c r="AM34" s="35">
        <v>-6.2E-2</v>
      </c>
      <c r="AN34" s="36">
        <v>0</v>
      </c>
      <c r="AP34" s="113"/>
    </row>
    <row r="35" spans="2:42" ht="11.25" customHeight="1" thickBot="1" x14ac:dyDescent="0.25">
      <c r="E35" s="531">
        <v>42853</v>
      </c>
      <c r="F35" s="93"/>
      <c r="G35" s="41">
        <v>-0.29299999999999998</v>
      </c>
      <c r="H35" s="94"/>
      <c r="J35" s="99">
        <f t="shared" si="6"/>
        <v>42853</v>
      </c>
      <c r="K35" s="100">
        <f t="shared" si="4"/>
        <v>-0.29299999999999998</v>
      </c>
      <c r="M35" s="44" t="str">
        <v>-</v>
      </c>
      <c r="N35" s="45" t="str">
        <v>-</v>
      </c>
      <c r="O35" s="123"/>
      <c r="P35" s="123"/>
      <c r="Q35" s="77"/>
      <c r="S35" s="101">
        <f>_xll.xlDateNextFutLIFFE(S34)</f>
        <v>43544</v>
      </c>
      <c r="T35" s="102" t="str">
        <f>_xll.xlFutCode(S35)</f>
        <v>H9</v>
      </c>
      <c r="U35" s="103" t="e">
        <v>#N/A</v>
      </c>
      <c r="V35" s="104" t="str">
        <f t="shared" si="5"/>
        <v/>
      </c>
      <c r="W35" s="123"/>
      <c r="X35" s="123"/>
      <c r="Z35" s="158">
        <f>IF(AND(LEN(AG35)&gt;0,AI35&gt;0),_xll.xlShmInterpDisc(curveName,AG35)+0*TYPE($N$3),"")</f>
        <v>0.99669656510359261</v>
      </c>
      <c r="AA35" s="159">
        <f>IF(AND(LEN(AG35)&gt;0,AI35&gt;0),100*_xll.xlShmInterpRate(curveName,2,5,AG35)+0*TYPE($N$3),"")</f>
        <v>5.5072945671341265E-2</v>
      </c>
      <c r="AB35" s="153">
        <f t="shared" si="3"/>
        <v>1.3399459319884954E-10</v>
      </c>
      <c r="AC35" s="155">
        <f t="shared" si="3"/>
        <v>-2.237576735009128E-9</v>
      </c>
      <c r="AD35" s="34" t="s">
        <v>75</v>
      </c>
      <c r="AE35" s="33">
        <v>42488</v>
      </c>
      <c r="AF35" s="34" t="s">
        <v>354</v>
      </c>
      <c r="AG35" s="33">
        <v>44679</v>
      </c>
      <c r="AH35" s="34" t="s">
        <v>58</v>
      </c>
      <c r="AI35" s="156">
        <v>0.99669656496959802</v>
      </c>
      <c r="AJ35" s="157">
        <v>5.5072947908918E-2</v>
      </c>
      <c r="AK35" s="35"/>
      <c r="AL35" s="35"/>
      <c r="AM35" s="35">
        <v>5.6000000000000001E-2</v>
      </c>
      <c r="AN35" s="36">
        <v>0</v>
      </c>
      <c r="AP35" s="113"/>
    </row>
    <row r="36" spans="2:42" ht="11.25" customHeight="1" thickBot="1" x14ac:dyDescent="0.25">
      <c r="M36" s="44" t="str">
        <v>-</v>
      </c>
      <c r="N36" s="45" t="str">
        <v>-</v>
      </c>
      <c r="O36" s="123"/>
      <c r="P36" s="123"/>
      <c r="Q36" s="77"/>
      <c r="R36" s="77"/>
      <c r="S36" s="105"/>
      <c r="W36" s="123"/>
      <c r="X36" s="123"/>
      <c r="Z36" s="158">
        <f>IF(AND(LEN(AG36)&gt;0,AI36&gt;0),_xll.xlShmInterpDisc(curveName,AG36)+0*TYPE($N$3),"")</f>
        <v>0.98692490348243911</v>
      </c>
      <c r="AA36" s="159">
        <f>IF(AND(LEN(AG36)&gt;0,AI36&gt;0),100*_xll.xlShmInterpRate(curveName,2,5,AG36)+0*TYPE($N$3),"")</f>
        <v>0.187798465482301</v>
      </c>
      <c r="AB36" s="153">
        <f t="shared" si="3"/>
        <v>1.3268208753913768E-10</v>
      </c>
      <c r="AC36" s="155">
        <f t="shared" si="3"/>
        <v>-1.9183160060443072E-9</v>
      </c>
      <c r="AD36" s="34" t="s">
        <v>75</v>
      </c>
      <c r="AE36" s="33">
        <v>42488</v>
      </c>
      <c r="AF36" s="34" t="s">
        <v>354</v>
      </c>
      <c r="AG36" s="33">
        <v>45044</v>
      </c>
      <c r="AH36" s="34" t="s">
        <v>35</v>
      </c>
      <c r="AI36" s="156">
        <v>0.98692490334975702</v>
      </c>
      <c r="AJ36" s="157">
        <v>0.18779846740061701</v>
      </c>
      <c r="AK36" s="35"/>
      <c r="AL36" s="35"/>
      <c r="AM36" s="35">
        <v>0.188</v>
      </c>
      <c r="AN36" s="36">
        <v>0</v>
      </c>
      <c r="AP36" s="113"/>
    </row>
    <row r="37" spans="2:42" ht="11.25" customHeight="1" thickBot="1" x14ac:dyDescent="0.3">
      <c r="E37" s="18" t="s">
        <v>141</v>
      </c>
      <c r="F37" s="18" t="s">
        <v>1</v>
      </c>
      <c r="G37" s="19" t="s">
        <v>2</v>
      </c>
      <c r="H37" s="20" t="s">
        <v>142</v>
      </c>
      <c r="K37" s="20" t="s">
        <v>4</v>
      </c>
      <c r="M37" s="44" t="str">
        <v>-</v>
      </c>
      <c r="N37" s="45" t="str">
        <v>-</v>
      </c>
      <c r="O37" s="123"/>
      <c r="P37" s="536"/>
      <c r="Q37" s="536"/>
      <c r="R37" s="536"/>
      <c r="S37" s="536"/>
      <c r="T37" s="536"/>
      <c r="U37" s="536"/>
      <c r="V37" s="536"/>
      <c r="W37" s="123"/>
      <c r="X37" s="123"/>
      <c r="Z37" s="158">
        <f>IF(AND(LEN(AG37)&gt;0,AI37&gt;0),_xll.xlShmInterpDisc(curveName,AG37)+0*TYPE($N$3),"")</f>
        <v>0.97458887861484411</v>
      </c>
      <c r="AA37" s="159">
        <f>IF(AND(LEN(AG37)&gt;0,AI37&gt;0),100*_xll.xlShmInterpRate(curveName,2,5,AG37)+0*TYPE($N$3),"")</f>
        <v>0.3211945077576257</v>
      </c>
      <c r="AB37" s="153">
        <f t="shared" si="3"/>
        <v>1.3102408047416247E-10</v>
      </c>
      <c r="AC37" s="155">
        <f t="shared" si="3"/>
        <v>-1.6776273148444432E-9</v>
      </c>
      <c r="AD37" s="34" t="s">
        <v>75</v>
      </c>
      <c r="AE37" s="33">
        <v>42488</v>
      </c>
      <c r="AF37" s="34" t="s">
        <v>354</v>
      </c>
      <c r="AG37" s="33">
        <v>45411</v>
      </c>
      <c r="AH37" s="34" t="s">
        <v>37</v>
      </c>
      <c r="AI37" s="156">
        <v>0.97458887848382003</v>
      </c>
      <c r="AJ37" s="157">
        <v>0.32119450943525302</v>
      </c>
      <c r="AK37" s="35"/>
      <c r="AL37" s="35"/>
      <c r="AM37" s="35">
        <v>0.32</v>
      </c>
      <c r="AN37" s="36">
        <v>0</v>
      </c>
      <c r="AP37" s="113"/>
    </row>
    <row r="38" spans="2:42" ht="11.25" customHeight="1" x14ac:dyDescent="0.25">
      <c r="E38" s="87" t="str">
        <f t="array" ref="E38:E49">IF(ISNA(U24:U35),"",U24:U35)</f>
        <v>M6</v>
      </c>
      <c r="F38" s="88" t="e">
        <f>IF(LEN(V24)&gt;0,AVERAGE(INDEX(#REF!,V24),INDEX(#REF!,V24)),"-")</f>
        <v>#REF!</v>
      </c>
      <c r="G38" s="26">
        <v>100.256846381</v>
      </c>
      <c r="H38" s="80">
        <v>0</v>
      </c>
      <c r="J38" s="89">
        <f>J21</f>
        <v>42536</v>
      </c>
      <c r="K38" s="29">
        <f t="shared" ref="K38:K49" si="7">IF(LEN(E38)&gt;0,IF(ISNUMBER(G38),G38,F38)+H38,"-")</f>
        <v>100.256846381</v>
      </c>
      <c r="M38" s="44" t="str">
        <v>-</v>
      </c>
      <c r="N38" s="45" t="str">
        <v>-</v>
      </c>
      <c r="O38" s="123"/>
      <c r="P38" s="536"/>
      <c r="Q38" s="536"/>
      <c r="R38" s="536"/>
      <c r="S38" s="536"/>
      <c r="T38" s="536"/>
      <c r="U38" s="536"/>
      <c r="V38" s="536"/>
      <c r="W38" s="123"/>
      <c r="X38" s="123"/>
      <c r="Z38" s="158">
        <f>IF(AND(LEN(AG38)&gt;0,AI38&gt;0),_xll.xlShmInterpDisc(curveName,AG38)+0*TYPE($N$3),"")</f>
        <v>0.96030620548055801</v>
      </c>
      <c r="AA38" s="159">
        <f>IF(AND(LEN(AG38)&gt;0,AI38&gt;0),100*_xll.xlShmInterpRate(curveName,2,5,AG38)+0*TYPE($N$3),"")</f>
        <v>0.449486916622724</v>
      </c>
      <c r="AB38" s="153">
        <f t="shared" si="3"/>
        <v>1.2910306157465357E-10</v>
      </c>
      <c r="AC38" s="155">
        <f t="shared" si="3"/>
        <v>-1.491950007981302E-9</v>
      </c>
      <c r="AD38" s="34" t="s">
        <v>75</v>
      </c>
      <c r="AE38" s="33">
        <v>42488</v>
      </c>
      <c r="AF38" s="34" t="s">
        <v>354</v>
      </c>
      <c r="AG38" s="33">
        <v>45775</v>
      </c>
      <c r="AH38" s="34" t="s">
        <v>39</v>
      </c>
      <c r="AI38" s="156">
        <v>0.96030620535145494</v>
      </c>
      <c r="AJ38" s="157">
        <v>0.44948691811467401</v>
      </c>
      <c r="AK38" s="35"/>
      <c r="AL38" s="35"/>
      <c r="AM38" s="35">
        <v>0.44600000000000001</v>
      </c>
      <c r="AN38" s="36">
        <v>0</v>
      </c>
      <c r="AP38" s="113"/>
    </row>
    <row r="39" spans="2:42" ht="11.25" customHeight="1" x14ac:dyDescent="0.25">
      <c r="E39" s="87" t="str">
        <v>U6</v>
      </c>
      <c r="F39" s="93" t="e">
        <f>IF(LEN(V25)&gt;0,AVERAGE(INDEX(#REF!,V25),INDEX(#REF!,V25)),"-")</f>
        <v>#REF!</v>
      </c>
      <c r="G39" s="41">
        <v>100.269928882</v>
      </c>
      <c r="H39" s="94">
        <v>0</v>
      </c>
      <c r="J39" s="81">
        <f>_xll.xlDateNextFutLIFFE(J38)</f>
        <v>42634</v>
      </c>
      <c r="K39" s="43">
        <f t="shared" si="7"/>
        <v>100.269928882</v>
      </c>
      <c r="M39" s="44" t="str">
        <v>-</v>
      </c>
      <c r="N39" s="45" t="str">
        <v>-</v>
      </c>
      <c r="O39" s="123"/>
      <c r="P39" s="537"/>
      <c r="Q39" s="537"/>
      <c r="R39" s="537"/>
      <c r="S39" s="536"/>
      <c r="T39" s="537"/>
      <c r="U39" s="536"/>
      <c r="V39" s="536"/>
      <c r="W39" s="123"/>
      <c r="X39" s="123"/>
      <c r="Z39" s="158">
        <f>IF(AND(LEN(AG39)&gt;0,AI39&gt;0),_xll.xlShmInterpDisc(curveName,AG39)+0*TYPE($N$3),"")</f>
        <v>0.94477617557433935</v>
      </c>
      <c r="AA39" s="159">
        <f>IF(AND(LEN(AG39)&gt;0,AI39&gt;0),100*_xll.xlShmInterpRate(curveName,2,5,AG39)+0*TYPE($N$3),"")</f>
        <v>0.5674504443609838</v>
      </c>
      <c r="AB39" s="153">
        <f t="shared" si="3"/>
        <v>1.2701439899842626E-10</v>
      </c>
      <c r="AC39" s="155">
        <f t="shared" si="3"/>
        <v>-1.3429092282635224E-9</v>
      </c>
      <c r="AD39" s="34" t="s">
        <v>75</v>
      </c>
      <c r="AE39" s="33">
        <v>42488</v>
      </c>
      <c r="AF39" s="34" t="s">
        <v>354</v>
      </c>
      <c r="AG39" s="33">
        <v>46140</v>
      </c>
      <c r="AH39" s="34" t="s">
        <v>41</v>
      </c>
      <c r="AI39" s="156">
        <v>0.94477617544732495</v>
      </c>
      <c r="AJ39" s="157">
        <v>0.56745044570389302</v>
      </c>
      <c r="AK39" s="35"/>
      <c r="AL39" s="35"/>
      <c r="AM39" s="35">
        <v>0.56100000000000005</v>
      </c>
      <c r="AN39" s="36">
        <v>0</v>
      </c>
      <c r="AP39" s="113"/>
    </row>
    <row r="40" spans="2:42" ht="11.25" customHeight="1" x14ac:dyDescent="0.2">
      <c r="E40" s="87" t="str">
        <v>Z6</v>
      </c>
      <c r="F40" s="93" t="e">
        <f>IF(LEN(V26)&gt;0,AVERAGE(INDEX(#REF!,V26),INDEX(#REF!,V26)),"-")</f>
        <v>#REF!</v>
      </c>
      <c r="G40" s="41">
        <v>100.291284205</v>
      </c>
      <c r="H40" s="94">
        <v>-2.5000000000000001E-4</v>
      </c>
      <c r="J40" s="81">
        <f>_xll.xlDateNextFutLIFFE(J39)</f>
        <v>42725</v>
      </c>
      <c r="K40" s="43">
        <f t="shared" si="7"/>
        <v>100.291034205</v>
      </c>
      <c r="M40" s="44" t="str">
        <v>-</v>
      </c>
      <c r="N40" s="45" t="str">
        <v>-</v>
      </c>
      <c r="O40" s="123"/>
      <c r="P40" s="123"/>
      <c r="Q40" s="77"/>
      <c r="R40" s="77"/>
      <c r="T40" s="123"/>
      <c r="W40" s="123"/>
      <c r="X40" s="123"/>
      <c r="Z40" s="158">
        <f>IF(AND(LEN(AG40)&gt;0,AI40&gt;0),_xll.xlShmInterpDisc(curveName,AG40)+0*TYPE($N$3),"")</f>
        <v>0.92856159454887122</v>
      </c>
      <c r="AA40" s="159">
        <f>IF(AND(LEN(AG40)&gt;0,AI40&gt;0),100*_xll.xlShmInterpRate(curveName,2,5,AG40)+0*TYPE($N$3),"")</f>
        <v>0.67313449574286766</v>
      </c>
      <c r="AB40" s="153">
        <f t="shared" si="3"/>
        <v>1.2482825884063686E-10</v>
      </c>
      <c r="AC40" s="155">
        <f t="shared" si="3"/>
        <v>-1.2208913879874217E-9</v>
      </c>
      <c r="AD40" s="34" t="s">
        <v>75</v>
      </c>
      <c r="AE40" s="33">
        <v>42488</v>
      </c>
      <c r="AF40" s="34" t="s">
        <v>354</v>
      </c>
      <c r="AG40" s="33">
        <v>46505</v>
      </c>
      <c r="AH40" s="34" t="s">
        <v>59</v>
      </c>
      <c r="AI40" s="156">
        <v>0.92856159442404296</v>
      </c>
      <c r="AJ40" s="157">
        <v>0.67313449696375904</v>
      </c>
      <c r="AK40" s="35"/>
      <c r="AL40" s="35"/>
      <c r="AM40" s="35">
        <v>0.66329689199999997</v>
      </c>
      <c r="AN40" s="36">
        <v>0</v>
      </c>
      <c r="AP40" s="113"/>
    </row>
    <row r="41" spans="2:42" ht="11.25" customHeight="1" x14ac:dyDescent="0.2">
      <c r="E41" s="87" t="str">
        <v>H7</v>
      </c>
      <c r="F41" s="93" t="e">
        <f>IF(LEN(V27)&gt;0,AVERAGE(INDEX(#REF!,V27),INDEX(#REF!,V27)),"-")</f>
        <v>#REF!</v>
      </c>
      <c r="G41" s="41">
        <v>100.294112087</v>
      </c>
      <c r="H41" s="94">
        <v>-2.5000000000000001E-4</v>
      </c>
      <c r="J41" s="81">
        <f>_xll.xlDateNextFutLIFFE(J40)</f>
        <v>42809</v>
      </c>
      <c r="K41" s="43">
        <f t="shared" si="7"/>
        <v>100.29386208700001</v>
      </c>
      <c r="M41" s="44" t="str">
        <v>-</v>
      </c>
      <c r="N41" s="45" t="str">
        <v>-</v>
      </c>
      <c r="O41" s="123"/>
      <c r="P41" s="533"/>
      <c r="Q41" s="77"/>
      <c r="R41" s="77"/>
      <c r="T41" s="123"/>
      <c r="W41" s="123"/>
      <c r="X41" s="123"/>
      <c r="Z41" s="158">
        <f>IF(AND(LEN(AG41)&gt;0,AI41&gt;0),_xll.xlShmInterpDisc(curveName,AG41)+0*TYPE($N$3),"")</f>
        <v>0.91193754314379383</v>
      </c>
      <c r="AA41" s="159">
        <f>IF(AND(LEN(AG41)&gt;0,AI41&gt;0),100*_xll.xlShmInterpRate(curveName,2,5,AG41)+0*TYPE($N$3),"")</f>
        <v>0.76732218349988857</v>
      </c>
      <c r="AB41" s="153">
        <f t="shared" si="3"/>
        <v>1.2256584636105572E-10</v>
      </c>
      <c r="AC41" s="155">
        <f t="shared" si="3"/>
        <v>-1.1187344384211428E-9</v>
      </c>
      <c r="AD41" s="34" t="s">
        <v>75</v>
      </c>
      <c r="AE41" s="33">
        <v>42488</v>
      </c>
      <c r="AF41" s="34" t="s">
        <v>354</v>
      </c>
      <c r="AG41" s="33">
        <v>46871</v>
      </c>
      <c r="AH41" s="34" t="s">
        <v>60</v>
      </c>
      <c r="AI41" s="156">
        <v>0.91193754302122798</v>
      </c>
      <c r="AJ41" s="157">
        <v>0.767322184618623</v>
      </c>
      <c r="AK41" s="35"/>
      <c r="AL41" s="35"/>
      <c r="AM41" s="35">
        <v>0.754</v>
      </c>
      <c r="AN41" s="36">
        <v>0</v>
      </c>
      <c r="AP41" s="113"/>
    </row>
    <row r="42" spans="2:42" ht="11.25" customHeight="1" x14ac:dyDescent="0.2">
      <c r="E42" s="87" t="str">
        <v>M7</v>
      </c>
      <c r="F42" s="93" t="e">
        <f>IF(LEN(V28)&gt;0,AVERAGE(INDEX(#REF!,V28),INDEX(#REF!,V28)),"-")</f>
        <v>#REF!</v>
      </c>
      <c r="G42" s="41">
        <v>100.2925</v>
      </c>
      <c r="H42" s="94">
        <v>-2.5000000000000001E-4</v>
      </c>
      <c r="J42" s="81">
        <f>_xll.xlDateNextFutLIFFE(J41)</f>
        <v>42907</v>
      </c>
      <c r="K42" s="43">
        <f t="shared" si="7"/>
        <v>100.29225000000001</v>
      </c>
      <c r="M42" s="44" t="str">
        <v>-</v>
      </c>
      <c r="N42" s="45" t="str">
        <v>-</v>
      </c>
      <c r="O42" s="123"/>
      <c r="P42" s="123"/>
      <c r="Q42" s="77"/>
      <c r="R42" s="77"/>
      <c r="T42" s="123"/>
      <c r="W42" s="123"/>
      <c r="X42" s="123"/>
      <c r="Z42" s="158">
        <f>IF(AND(LEN(AG42)&gt;0,AI42&gt;0),_xll.xlShmInterpDisc(curveName,AG42)+0*TYPE($N$3),"")</f>
        <v>0.89518534119349236</v>
      </c>
      <c r="AA42" s="159">
        <f>IF(AND(LEN(AG42)&gt;0,AI42&gt;0),100*_xll.xlShmInterpRate(curveName,2,5,AG42)+0*TYPE($N$3),"")</f>
        <v>0.85047225189667097</v>
      </c>
      <c r="AB42" s="153">
        <f t="shared" si="3"/>
        <v>1.202233868013991E-10</v>
      </c>
      <c r="AC42" s="155">
        <f t="shared" si="3"/>
        <v>-1.0315570619923164E-9</v>
      </c>
      <c r="AD42" s="34" t="s">
        <v>75</v>
      </c>
      <c r="AE42" s="33">
        <v>42488</v>
      </c>
      <c r="AF42" s="34" t="s">
        <v>354</v>
      </c>
      <c r="AG42" s="33">
        <v>47238</v>
      </c>
      <c r="AH42" s="34" t="s">
        <v>61</v>
      </c>
      <c r="AI42" s="156">
        <v>0.89518534107326897</v>
      </c>
      <c r="AJ42" s="157">
        <v>0.85047225292822803</v>
      </c>
      <c r="AK42" s="35"/>
      <c r="AL42" s="35"/>
      <c r="AM42" s="35">
        <v>0.83340186199999999</v>
      </c>
      <c r="AN42" s="36">
        <v>0</v>
      </c>
      <c r="AP42" s="113"/>
    </row>
    <row r="43" spans="2:42" ht="11.25" customHeight="1" x14ac:dyDescent="0.2">
      <c r="E43" s="87" t="str">
        <v>U7</v>
      </c>
      <c r="F43" s="93" t="e">
        <f>IF(LEN(V29)&gt;0,AVERAGE(INDEX(#REF!,V29),INDEX(#REF!,V29)),"-")</f>
        <v>#REF!</v>
      </c>
      <c r="G43" s="98">
        <v>100.2825</v>
      </c>
      <c r="H43" s="94">
        <v>0</v>
      </c>
      <c r="J43" s="81">
        <f>_xll.xlDateNextFutLIFFE(J42)</f>
        <v>42998</v>
      </c>
      <c r="K43" s="43">
        <f t="shared" si="7"/>
        <v>100.2825</v>
      </c>
      <c r="M43" s="44" t="str">
        <v>-</v>
      </c>
      <c r="N43" s="45" t="str">
        <v>-</v>
      </c>
      <c r="O43" s="123"/>
      <c r="P43" s="123"/>
      <c r="Q43" s="77"/>
      <c r="R43" s="77"/>
      <c r="T43" s="123"/>
      <c r="W43" s="123"/>
      <c r="X43" s="123"/>
      <c r="Z43" s="158">
        <f>IF(AND(LEN(AG43)&gt;0,AI43&gt;0),_xll.xlShmInterpDisc(curveName,AG43)+0*TYPE($N$3),"")</f>
        <v>0.87876281707263881</v>
      </c>
      <c r="AA43" s="159">
        <f>IF(AND(LEN(AG43)&gt;0,AI43&gt;0),100*_xll.xlShmInterpRate(curveName,2,5,AG43)+0*TYPE($N$3),"")</f>
        <v>0.92206198968781494</v>
      </c>
      <c r="AB43" s="153">
        <f t="shared" si="3"/>
        <v>1.1779177633286508E-10</v>
      </c>
      <c r="AC43" s="155">
        <f t="shared" si="3"/>
        <v>-9.5632601837536413E-10</v>
      </c>
      <c r="AD43" s="34" t="s">
        <v>75</v>
      </c>
      <c r="AE43" s="33">
        <v>42488</v>
      </c>
      <c r="AF43" s="34" t="s">
        <v>354</v>
      </c>
      <c r="AG43" s="33">
        <v>47602</v>
      </c>
      <c r="AH43" s="34" t="s">
        <v>62</v>
      </c>
      <c r="AI43" s="156">
        <v>0.87876281695484704</v>
      </c>
      <c r="AJ43" s="157">
        <v>0.92206199064414096</v>
      </c>
      <c r="AK43" s="35"/>
      <c r="AL43" s="35"/>
      <c r="AM43" s="35">
        <v>0.90136863</v>
      </c>
      <c r="AN43" s="36">
        <v>0</v>
      </c>
      <c r="AO43">
        <f>DATE(YEAR(AG43)+100,MONTH(AG43),DAY(AG43))</f>
        <v>84126</v>
      </c>
      <c r="AP43" s="113"/>
    </row>
    <row r="44" spans="2:42" ht="11.25" customHeight="1" x14ac:dyDescent="0.2">
      <c r="B44" s="85"/>
      <c r="E44" s="87" t="str">
        <v>Z7</v>
      </c>
      <c r="F44" s="93" t="e">
        <f>IF(LEN(V30)&gt;0,AVERAGE(INDEX(#REF!,V30),INDEX(#REF!,V30)),"-")</f>
        <v>#REF!</v>
      </c>
      <c r="G44" s="41">
        <v>100.2625</v>
      </c>
      <c r="H44" s="94">
        <v>2.5000000000000001E-4</v>
      </c>
      <c r="J44" s="81">
        <f>_xll.xlDateNextFutLIFFE(J43)</f>
        <v>43089</v>
      </c>
      <c r="K44" s="43">
        <f t="shared" si="7"/>
        <v>100.26275</v>
      </c>
      <c r="M44" s="44" t="str">
        <v>-</v>
      </c>
      <c r="N44" s="45" t="str">
        <v>-</v>
      </c>
      <c r="O44" s="123"/>
      <c r="P44" s="123"/>
      <c r="Q44" s="77"/>
      <c r="R44" s="77"/>
      <c r="T44" s="123"/>
      <c r="W44" s="123"/>
      <c r="X44" s="123"/>
      <c r="Z44" s="158">
        <f>IF(AND(LEN(AG44)&gt;0,AI44&gt;0),_xll.xlShmInterpDisc(curveName,AG44)+0*TYPE($N$3),"")</f>
        <v>0.86278464867640159</v>
      </c>
      <c r="AA44" s="159">
        <f>IF(AND(LEN(AG44)&gt;0,AI44&gt;0),100*_xll.xlShmInterpRate(curveName,2,5,AG44)+0*TYPE($N$3),"")</f>
        <v>0.98303663013818854</v>
      </c>
      <c r="AB44" s="153">
        <f t="shared" si="3"/>
        <v>1.1517964360052702E-10</v>
      </c>
      <c r="AC44" s="155">
        <f t="shared" si="3"/>
        <v>-8.8917051499493027E-10</v>
      </c>
      <c r="AD44" s="34" t="s">
        <v>75</v>
      </c>
      <c r="AE44" s="33">
        <v>42488</v>
      </c>
      <c r="AF44" s="34" t="s">
        <v>354</v>
      </c>
      <c r="AG44" s="33">
        <v>47966</v>
      </c>
      <c r="AH44" s="34" t="s">
        <v>43</v>
      </c>
      <c r="AI44" s="156">
        <v>0.86278464856122195</v>
      </c>
      <c r="AJ44" s="157">
        <v>0.98303663102735905</v>
      </c>
      <c r="AK44" s="35"/>
      <c r="AL44" s="35"/>
      <c r="AM44" s="35">
        <v>0.95899999999999996</v>
      </c>
      <c r="AN44" s="36">
        <v>0</v>
      </c>
      <c r="AO44">
        <f t="shared" ref="AO44:AO71" si="8">DATE(YEAR(AG44)+100,MONTH(AG44),DAY(AG44))</f>
        <v>84490</v>
      </c>
      <c r="AP44" s="113"/>
    </row>
    <row r="45" spans="2:42" ht="11.25" customHeight="1" x14ac:dyDescent="0.2">
      <c r="E45" s="87" t="str">
        <v>H8</v>
      </c>
      <c r="F45" s="93" t="e">
        <f>IF(LEN(V31)&gt;0,AVERAGE(INDEX(#REF!,V31),INDEX(#REF!,V31)),"-")</f>
        <v>#REF!</v>
      </c>
      <c r="G45" s="41">
        <v>100.24</v>
      </c>
      <c r="H45" s="94">
        <v>1E-3</v>
      </c>
      <c r="J45" s="81">
        <f>_xll.xlDateNextFutLIFFE(J44)</f>
        <v>43180</v>
      </c>
      <c r="K45" s="43">
        <f t="shared" si="7"/>
        <v>100.241</v>
      </c>
      <c r="M45" s="44" t="str">
        <v>-</v>
      </c>
      <c r="N45" s="45" t="str">
        <v>-</v>
      </c>
      <c r="O45" s="123"/>
      <c r="P45" s="123"/>
      <c r="Q45" s="77"/>
      <c r="R45" s="77"/>
      <c r="T45" s="123"/>
      <c r="W45" s="123"/>
      <c r="X45" s="123"/>
      <c r="Z45" s="158">
        <f>IF(AND(LEN(AG45)&gt;0,AI45&gt;0),_xll.xlShmInterpDisc(curveName,AG45)+0*TYPE($N$3),"")</f>
        <v>0.84737247540294536</v>
      </c>
      <c r="AA45" s="159">
        <f>IF(AND(LEN(AG45)&gt;0,AI45&gt;0),100*_xll.xlShmInterpRate(curveName,2,5,AG45)+0*TYPE($N$3),"")</f>
        <v>1.0340309054210646</v>
      </c>
      <c r="AB45" s="153">
        <f t="shared" si="3"/>
        <v>1.1229039920124251E-10</v>
      </c>
      <c r="AC45" s="155">
        <f t="shared" si="3"/>
        <v>-8.2737550144429406E-10</v>
      </c>
      <c r="AD45" s="34" t="s">
        <v>75</v>
      </c>
      <c r="AE45" s="33">
        <v>42488</v>
      </c>
      <c r="AF45" s="34" t="s">
        <v>354</v>
      </c>
      <c r="AG45" s="33">
        <v>48332</v>
      </c>
      <c r="AH45" s="34" t="s">
        <v>63</v>
      </c>
      <c r="AI45" s="156">
        <v>0.84737247529065496</v>
      </c>
      <c r="AJ45" s="157">
        <v>1.0340309062484401</v>
      </c>
      <c r="AK45" s="35"/>
      <c r="AL45" s="35"/>
      <c r="AM45" s="35">
        <v>1.007232576</v>
      </c>
      <c r="AN45" s="36">
        <v>0</v>
      </c>
      <c r="AO45">
        <f t="shared" si="8"/>
        <v>84856</v>
      </c>
      <c r="AP45" s="113"/>
    </row>
    <row r="46" spans="2:42" ht="11.25" customHeight="1" x14ac:dyDescent="0.2">
      <c r="E46" s="87" t="str">
        <v>M8</v>
      </c>
      <c r="F46" s="93" t="e">
        <f>IF(LEN(V32)&gt;0,AVERAGE(INDEX(#REF!,V32),INDEX(#REF!,V32)),"-")</f>
        <v>#REF!</v>
      </c>
      <c r="G46" s="41">
        <v>100.206858462</v>
      </c>
      <c r="H46" s="94">
        <v>0</v>
      </c>
      <c r="J46" s="81">
        <f>_xll.xlDateNextFutLIFFE(J45)</f>
        <v>43271</v>
      </c>
      <c r="K46" s="43">
        <f t="shared" si="7"/>
        <v>100.206858462</v>
      </c>
      <c r="M46" s="44" t="str">
        <v>-</v>
      </c>
      <c r="N46" s="45" t="str">
        <v>-</v>
      </c>
      <c r="O46" s="123"/>
      <c r="P46" s="123"/>
      <c r="Q46" s="77"/>
      <c r="R46" s="77"/>
      <c r="T46" s="123"/>
      <c r="W46" s="123"/>
      <c r="X46" s="123"/>
      <c r="Z46" s="158">
        <f>IF(AND(LEN(AG46)&gt;0,AI46&gt;0),_xll.xlShmInterpDisc(curveName,AG46)+0*TYPE($N$3),"")</f>
        <v>0.83273959688108423</v>
      </c>
      <c r="AA46" s="159">
        <f>IF(AND(LEN(AG46)&gt;0,AI46&gt;0),100*_xll.xlShmInterpRate(curveName,2,5,AG46)+0*TYPE($N$3),"")</f>
        <v>1.0756322248099222</v>
      </c>
      <c r="AB46" s="153">
        <f t="shared" si="3"/>
        <v>1.0908818293131617E-10</v>
      </c>
      <c r="AC46" s="155">
        <f t="shared" si="3"/>
        <v>-7.6983774910388547E-10</v>
      </c>
      <c r="AD46" s="34" t="s">
        <v>75</v>
      </c>
      <c r="AE46" s="33">
        <v>42488</v>
      </c>
      <c r="AF46" s="34" t="s">
        <v>354</v>
      </c>
      <c r="AG46" s="33">
        <v>48697</v>
      </c>
      <c r="AH46" s="34" t="s">
        <v>64</v>
      </c>
      <c r="AI46" s="156">
        <v>0.83273959677199605</v>
      </c>
      <c r="AJ46" s="157">
        <v>1.0756322255797599</v>
      </c>
      <c r="AK46" s="35"/>
      <c r="AL46" s="35"/>
      <c r="AM46" s="35">
        <v>1.0464395950000001</v>
      </c>
      <c r="AN46" s="36">
        <v>0</v>
      </c>
      <c r="AO46">
        <f t="shared" si="8"/>
        <v>85221</v>
      </c>
      <c r="AP46" s="113"/>
    </row>
    <row r="47" spans="2:42" ht="11.25" customHeight="1" x14ac:dyDescent="0.2">
      <c r="E47" s="87" t="str">
        <v>U8</v>
      </c>
      <c r="F47" s="93" t="e">
        <f>IF(LEN(V33)&gt;0,AVERAGE(INDEX(#REF!,V33),INDEX(#REF!,V33)),"-")</f>
        <v>#REF!</v>
      </c>
      <c r="G47" s="41">
        <v>100.16672880199999</v>
      </c>
      <c r="H47" s="94">
        <v>0</v>
      </c>
      <c r="J47" s="81">
        <f>_xll.xlDateNextFutLIFFE(J46)</f>
        <v>43362</v>
      </c>
      <c r="K47" s="43">
        <f t="shared" si="7"/>
        <v>100.16672880199999</v>
      </c>
      <c r="M47" s="44" t="str">
        <v>-</v>
      </c>
      <c r="N47" s="45" t="str">
        <v>-</v>
      </c>
      <c r="O47" s="123"/>
      <c r="P47" s="123"/>
      <c r="Q47" s="77"/>
      <c r="R47" s="77"/>
      <c r="T47" s="123"/>
      <c r="W47" s="123"/>
      <c r="X47" s="123"/>
      <c r="Z47" s="158">
        <f>IF(AND(LEN(AG47)&gt;0,AI47&gt;0),_xll.xlShmInterpDisc(curveName,AG47)+0*TYPE($N$3),"")</f>
        <v>0.8188624964927983</v>
      </c>
      <c r="AA47" s="159">
        <f>IF(AND(LEN(AG47)&gt;0,AI47&gt;0),100*_xll.xlShmInterpRate(curveName,2,5,AG47)+0*TYPE($N$3),"")</f>
        <v>1.1092042568242042</v>
      </c>
      <c r="AB47" s="153">
        <f t="shared" si="3"/>
        <v>1.0554535023743483E-10</v>
      </c>
      <c r="AC47" s="155">
        <f t="shared" si="3"/>
        <v>-7.1541572665978492E-10</v>
      </c>
      <c r="AD47" s="34" t="s">
        <v>75</v>
      </c>
      <c r="AE47" s="33">
        <v>42488</v>
      </c>
      <c r="AF47" s="34" t="s">
        <v>354</v>
      </c>
      <c r="AG47" s="33">
        <v>49062</v>
      </c>
      <c r="AH47" s="34" t="s">
        <v>65</v>
      </c>
      <c r="AI47" s="156">
        <v>0.81886249638725295</v>
      </c>
      <c r="AJ47" s="157">
        <v>1.1092042575396199</v>
      </c>
      <c r="AK47" s="35"/>
      <c r="AL47" s="35"/>
      <c r="AM47" s="35">
        <v>1.078151681</v>
      </c>
      <c r="AN47" s="36">
        <v>0</v>
      </c>
      <c r="AO47">
        <f t="shared" si="8"/>
        <v>85586</v>
      </c>
      <c r="AP47" s="113"/>
    </row>
    <row r="48" spans="2:42" ht="11.25" customHeight="1" x14ac:dyDescent="0.2">
      <c r="E48" s="87" t="str">
        <v/>
      </c>
      <c r="F48" s="93" t="str">
        <f>IF(LEN(V34)&gt;0,AVERAGE(INDEX(#REF!,V34),INDEX(#REF!,V34)),"-")</f>
        <v>-</v>
      </c>
      <c r="G48" s="41"/>
      <c r="H48" s="94"/>
      <c r="J48" s="81">
        <f>_xll.xlDateNextFutLIFFE(J47)</f>
        <v>43453</v>
      </c>
      <c r="K48" s="43" t="str">
        <f t="shared" si="7"/>
        <v>-</v>
      </c>
      <c r="M48" s="44" t="str">
        <v>-</v>
      </c>
      <c r="N48" s="45" t="str">
        <v>-</v>
      </c>
      <c r="O48" s="123"/>
      <c r="P48" s="123"/>
      <c r="Q48" s="77"/>
      <c r="R48" s="77"/>
      <c r="T48" s="123"/>
      <c r="W48" s="123"/>
      <c r="X48" s="123"/>
      <c r="Z48" s="158">
        <f>IF(AND(LEN(AG48)&gt;0,AI48&gt;0),_xll.xlShmInterpDisc(curveName,AG48)+0*TYPE($N$3),"")</f>
        <v>0.80565004972544685</v>
      </c>
      <c r="AA48" s="159">
        <f>IF(AND(LEN(AG48)&gt;0,AI48&gt;0),100*_xll.xlShmInterpRate(curveName,2,5,AG48)+0*TYPE($N$3),"")</f>
        <v>1.1360884555408977</v>
      </c>
      <c r="AB48" s="153">
        <f t="shared" si="3"/>
        <v>1.0169087794054121E-10</v>
      </c>
      <c r="AC48" s="155">
        <f t="shared" si="3"/>
        <v>-6.6356231620545714E-10</v>
      </c>
      <c r="AD48" s="34" t="s">
        <v>75</v>
      </c>
      <c r="AE48" s="33">
        <v>42488</v>
      </c>
      <c r="AF48" s="34" t="s">
        <v>354</v>
      </c>
      <c r="AG48" s="33">
        <v>49429</v>
      </c>
      <c r="AH48" s="34" t="s">
        <v>66</v>
      </c>
      <c r="AI48" s="156">
        <v>0.80565004962375597</v>
      </c>
      <c r="AJ48" s="157">
        <v>1.13608845620446</v>
      </c>
      <c r="AK48" s="35"/>
      <c r="AL48" s="35"/>
      <c r="AM48" s="35">
        <v>1.10368099</v>
      </c>
      <c r="AN48" s="36">
        <v>0</v>
      </c>
      <c r="AO48">
        <f t="shared" si="8"/>
        <v>85953</v>
      </c>
      <c r="AP48" s="113"/>
    </row>
    <row r="49" spans="5:42" ht="11.25" customHeight="1" thickBot="1" x14ac:dyDescent="0.25">
      <c r="E49" s="87" t="str">
        <v/>
      </c>
      <c r="F49" s="93" t="str">
        <f>IF(LEN(V35)&gt;0,AVERAGE(INDEX(#REF!,V35),INDEX(#REF!,V35)),"-")</f>
        <v>-</v>
      </c>
      <c r="G49" s="41"/>
      <c r="H49" s="94"/>
      <c r="J49" s="99">
        <f>_xll.xlDateNextFutLIFFE(J48)</f>
        <v>43544</v>
      </c>
      <c r="K49" s="100" t="str">
        <f t="shared" si="7"/>
        <v>-</v>
      </c>
      <c r="M49" s="44" t="str">
        <v>-</v>
      </c>
      <c r="N49" s="45" t="str">
        <v>-</v>
      </c>
      <c r="O49" s="123"/>
      <c r="P49" s="123"/>
      <c r="Q49" s="77"/>
      <c r="R49" s="77"/>
      <c r="T49" s="123"/>
      <c r="W49" s="123"/>
      <c r="X49" s="123"/>
      <c r="Z49" s="158">
        <f>IF(AND(LEN(AG49)&gt;0,AI49&gt;0),_xll.xlShmInterpDisc(curveName,AG49)+0*TYPE($N$3),"")</f>
        <v>0.79322114570132396</v>
      </c>
      <c r="AA49" s="159">
        <f>IF(AND(LEN(AG49)&gt;0,AI49&gt;0),100*_xll.xlShmInterpRate(curveName,2,5,AG49)+0*TYPE($N$3),"")</f>
        <v>1.1571565176897955</v>
      </c>
      <c r="AB49" s="153">
        <f t="shared" si="3"/>
        <v>9.7626906558900828E-11</v>
      </c>
      <c r="AC49" s="155">
        <f t="shared" si="3"/>
        <v>-6.1479443758116759E-10</v>
      </c>
      <c r="AD49" s="34" t="s">
        <v>75</v>
      </c>
      <c r="AE49" s="33">
        <v>42488</v>
      </c>
      <c r="AF49" s="34" t="s">
        <v>354</v>
      </c>
      <c r="AG49" s="33">
        <v>49793</v>
      </c>
      <c r="AH49" s="34" t="s">
        <v>45</v>
      </c>
      <c r="AI49" s="156">
        <v>0.79322114560369705</v>
      </c>
      <c r="AJ49" s="157">
        <v>1.15715651830459</v>
      </c>
      <c r="AK49" s="35"/>
      <c r="AL49" s="35"/>
      <c r="AM49" s="35">
        <v>1.1240000000000001</v>
      </c>
      <c r="AN49" s="36">
        <v>0</v>
      </c>
      <c r="AO49">
        <f t="shared" si="8"/>
        <v>86317</v>
      </c>
      <c r="AP49" s="113"/>
    </row>
    <row r="50" spans="5:42" ht="11.25" customHeight="1" thickBot="1" x14ac:dyDescent="0.25">
      <c r="M50" s="44" t="str">
        <v>-</v>
      </c>
      <c r="N50" s="45" t="str">
        <v>-</v>
      </c>
      <c r="O50" s="123"/>
      <c r="P50" s="123"/>
      <c r="Q50" s="77"/>
      <c r="R50" s="77"/>
      <c r="T50" s="123"/>
      <c r="W50" s="123"/>
      <c r="X50" s="123"/>
      <c r="Z50" s="158">
        <f>IF(AND(LEN(AG50)&gt;0,AI50&gt;0),_xll.xlShmInterpDisc(curveName,AG50)+0*TYPE($N$3),"")</f>
        <v>0.78135790761460311</v>
      </c>
      <c r="AA50" s="159">
        <f>IF(AND(LEN(AG50)&gt;0,AI50&gt;0),100*_xll.xlShmInterpRate(curveName,2,5,AG50)+0*TYPE($N$3),"")</f>
        <v>1.1737945449531917</v>
      </c>
      <c r="AB50" s="153">
        <f t="shared" si="3"/>
        <v>9.3485108543234219E-11</v>
      </c>
      <c r="AC50" s="155">
        <f t="shared" si="3"/>
        <v>-5.6920823610084881E-10</v>
      </c>
      <c r="AD50" s="34" t="s">
        <v>75</v>
      </c>
      <c r="AE50" s="33">
        <v>42488</v>
      </c>
      <c r="AF50" s="34" t="s">
        <v>354</v>
      </c>
      <c r="AG50" s="33">
        <v>50158</v>
      </c>
      <c r="AH50" s="34" t="s">
        <v>67</v>
      </c>
      <c r="AI50" s="156">
        <v>0.781357907521118</v>
      </c>
      <c r="AJ50" s="157">
        <v>1.1737945455223999</v>
      </c>
      <c r="AK50" s="35"/>
      <c r="AL50" s="35"/>
      <c r="AM50" s="35">
        <v>1.1401330240000001</v>
      </c>
      <c r="AN50" s="36">
        <v>0</v>
      </c>
      <c r="AO50">
        <f t="shared" si="8"/>
        <v>86682</v>
      </c>
      <c r="AP50" s="113"/>
    </row>
    <row r="51" spans="5:42" ht="11.25" customHeight="1" thickBot="1" x14ac:dyDescent="0.25">
      <c r="E51" s="18" t="s">
        <v>144</v>
      </c>
      <c r="F51" s="18" t="s">
        <v>1</v>
      </c>
      <c r="G51" s="19" t="s">
        <v>2</v>
      </c>
      <c r="H51" s="20" t="s">
        <v>3</v>
      </c>
      <c r="K51" s="20" t="s">
        <v>4</v>
      </c>
      <c r="M51" s="44" t="str">
        <v>-</v>
      </c>
      <c r="N51" s="45" t="str">
        <v>-</v>
      </c>
      <c r="O51" s="123"/>
      <c r="P51" s="123"/>
      <c r="Q51" s="77"/>
      <c r="R51" s="77"/>
      <c r="T51" s="123"/>
      <c r="W51" s="123"/>
      <c r="X51" s="123"/>
      <c r="Z51" s="158">
        <f>IF(AND(LEN(AG51)&gt;0,AI51&gt;0),_xll.xlShmInterpDisc(curveName,AG51)+0*TYPE($N$3),"")</f>
        <v>0.77005749179624783</v>
      </c>
      <c r="AA51" s="159">
        <f>IF(AND(LEN(AG51)&gt;0,AI51&gt;0),100*_xll.xlShmInterpRate(curveName,2,5,AG51)+0*TYPE($N$3),"")</f>
        <v>1.1866478452369864</v>
      </c>
      <c r="AB51" s="153">
        <f t="shared" si="3"/>
        <v>8.9398821678798868E-11</v>
      </c>
      <c r="AC51" s="155">
        <f t="shared" si="3"/>
        <v>-5.2724358212685729E-10</v>
      </c>
      <c r="AD51" s="34" t="s">
        <v>75</v>
      </c>
      <c r="AE51" s="33">
        <v>42488</v>
      </c>
      <c r="AF51" s="34" t="s">
        <v>354</v>
      </c>
      <c r="AG51" s="33">
        <v>50523</v>
      </c>
      <c r="AH51" s="34" t="s">
        <v>68</v>
      </c>
      <c r="AI51" s="156">
        <v>0.77005749170684901</v>
      </c>
      <c r="AJ51" s="157">
        <v>1.18664784576423</v>
      </c>
      <c r="AK51" s="35"/>
      <c r="AL51" s="35"/>
      <c r="AM51" s="35">
        <v>1.152825159</v>
      </c>
      <c r="AN51" s="36">
        <v>0</v>
      </c>
      <c r="AO51">
        <f t="shared" si="8"/>
        <v>87047</v>
      </c>
      <c r="AP51" s="113"/>
    </row>
    <row r="52" spans="5:42" ht="11.25" customHeight="1" x14ac:dyDescent="0.2">
      <c r="E52" s="106" t="str">
        <f>indexID&amp;"D="</f>
        <v>EURIBOR3MD=</v>
      </c>
      <c r="F52" s="25" t="e">
        <f ca="1">_xll.RtGet("IDN_SELECTFEED",E52,"PRIM ACT 1")</f>
        <v>#NAME?</v>
      </c>
      <c r="G52" s="192">
        <v>-0.252</v>
      </c>
      <c r="H52" s="80"/>
      <c r="K52" s="29">
        <f>IF(LEN(E52)&gt;0,IF(ISNUMBER(G52),G52,F52)+H52,"-")</f>
        <v>-0.252</v>
      </c>
      <c r="M52" s="44" t="str">
        <v>-</v>
      </c>
      <c r="N52" s="45" t="str">
        <v>-</v>
      </c>
      <c r="O52" s="123"/>
      <c r="P52" s="123"/>
      <c r="Q52" s="77"/>
      <c r="R52" s="77"/>
      <c r="T52" s="123"/>
      <c r="W52" s="123"/>
      <c r="X52" s="123"/>
      <c r="Z52" s="158">
        <f>IF(AND(LEN(AG52)&gt;0,AI52&gt;0),_xll.xlShmInterpDisc(curveName,AG52)+0*TYPE($N$3),"")</f>
        <v>0.75928031551334596</v>
      </c>
      <c r="AA52" s="159">
        <f>IF(AND(LEN(AG52)&gt;0,AI52&gt;0),100*_xll.xlShmInterpRate(curveName,2,5,AG52)+0*TYPE($N$3),"")</f>
        <v>1.1963252842212435</v>
      </c>
      <c r="AB52" s="153">
        <f t="shared" si="3"/>
        <v>8.5540907690528911E-11</v>
      </c>
      <c r="AC52" s="155">
        <f t="shared" si="3"/>
        <v>-4.8942649932826043E-10</v>
      </c>
      <c r="AD52" s="34" t="s">
        <v>75</v>
      </c>
      <c r="AE52" s="33">
        <v>42488</v>
      </c>
      <c r="AF52" s="34" t="s">
        <v>354</v>
      </c>
      <c r="AG52" s="33">
        <v>50888</v>
      </c>
      <c r="AH52" s="34" t="s">
        <v>69</v>
      </c>
      <c r="AI52" s="156">
        <v>0.75928031542780505</v>
      </c>
      <c r="AJ52" s="157">
        <v>1.19632528471067</v>
      </c>
      <c r="AK52" s="35"/>
      <c r="AL52" s="35"/>
      <c r="AM52" s="35">
        <v>1.162642918</v>
      </c>
      <c r="AN52" s="36">
        <v>0</v>
      </c>
      <c r="AO52">
        <f t="shared" si="8"/>
        <v>87412</v>
      </c>
      <c r="AP52" s="113"/>
    </row>
    <row r="53" spans="5:42" ht="11.25" customHeight="1" thickBot="1" x14ac:dyDescent="0.25">
      <c r="M53" s="44" t="str">
        <v>-</v>
      </c>
      <c r="N53" s="45" t="str">
        <v>-</v>
      </c>
      <c r="O53" s="123"/>
      <c r="P53" s="123"/>
      <c r="Q53" s="77"/>
      <c r="R53" s="77"/>
      <c r="T53" s="123"/>
      <c r="W53" s="123"/>
      <c r="X53" s="123"/>
      <c r="Z53" s="158">
        <f>IF(AND(LEN(AG53)&gt;0,AI53&gt;0),_xll.xlShmInterpDisc(curveName,AG53)+0*TYPE($N$3),"")</f>
        <v>0.74888774722881302</v>
      </c>
      <c r="AA53" s="159">
        <f>IF(AND(LEN(AG53)&gt;0,AI53&gt;0),100*_xll.xlShmInterpRate(curveName,2,5,AG53)+0*TYPE($N$3),"")</f>
        <v>1.2034852287691351</v>
      </c>
      <c r="AB53" s="153">
        <f t="shared" si="3"/>
        <v>8.1961992748347257E-11</v>
      </c>
      <c r="AC53" s="155">
        <f t="shared" si="3"/>
        <v>-4.554949750712467E-10</v>
      </c>
      <c r="AD53" s="34" t="s">
        <v>75</v>
      </c>
      <c r="AE53" s="33">
        <v>42488</v>
      </c>
      <c r="AF53" s="34" t="s">
        <v>354</v>
      </c>
      <c r="AG53" s="33">
        <v>51256</v>
      </c>
      <c r="AH53" s="34" t="s">
        <v>70</v>
      </c>
      <c r="AI53" s="156">
        <v>0.74888774714685102</v>
      </c>
      <c r="AJ53" s="157">
        <v>1.2034852292246301</v>
      </c>
      <c r="AK53" s="35"/>
      <c r="AL53" s="35"/>
      <c r="AM53" s="35">
        <v>1.170306074</v>
      </c>
      <c r="AN53" s="36">
        <v>0</v>
      </c>
      <c r="AO53">
        <f t="shared" si="8"/>
        <v>87780</v>
      </c>
      <c r="AP53" s="113"/>
    </row>
    <row r="54" spans="5:42" ht="11.25" customHeight="1" thickBot="1" x14ac:dyDescent="0.25">
      <c r="E54" s="18" t="s">
        <v>145</v>
      </c>
      <c r="F54" s="18" t="s">
        <v>1</v>
      </c>
      <c r="G54" s="19" t="s">
        <v>2</v>
      </c>
      <c r="H54" s="20" t="s">
        <v>3</v>
      </c>
      <c r="K54" s="20" t="s">
        <v>4</v>
      </c>
      <c r="M54" s="44" t="str">
        <v>-</v>
      </c>
      <c r="N54" s="45" t="str">
        <v>-</v>
      </c>
      <c r="O54" s="123"/>
      <c r="P54" s="123"/>
      <c r="Q54" s="77"/>
      <c r="R54" s="77"/>
      <c r="T54" s="123"/>
      <c r="W54" s="123"/>
      <c r="X54" s="123"/>
      <c r="Z54" s="158">
        <f>IF(AND(LEN(AG54)&gt;0,AI54&gt;0),_xll.xlShmInterpDisc(curveName,AG54)+0*TYPE($N$3),"")</f>
        <v>0.73900462118823984</v>
      </c>
      <c r="AA54" s="159">
        <f>IF(AND(LEN(AG54)&gt;0,AI54&gt;0),100*_xll.xlShmInterpRate(curveName,2,5,AG54)+0*TYPE($N$3),"")</f>
        <v>1.2086123629871914</v>
      </c>
      <c r="AB54" s="153">
        <f t="shared" si="3"/>
        <v>7.8873796383049921E-11</v>
      </c>
      <c r="AC54" s="155">
        <f t="shared" si="3"/>
        <v>-4.2649861420329671E-10</v>
      </c>
      <c r="AD54" s="34" t="s">
        <v>75</v>
      </c>
      <c r="AE54" s="33">
        <v>42488</v>
      </c>
      <c r="AF54" s="34" t="s">
        <v>354</v>
      </c>
      <c r="AG54" s="33">
        <v>51620</v>
      </c>
      <c r="AH54" s="34" t="s">
        <v>47</v>
      </c>
      <c r="AI54" s="156">
        <v>0.73900462110936604</v>
      </c>
      <c r="AJ54" s="157">
        <v>1.20861236341369</v>
      </c>
      <c r="AK54" s="35"/>
      <c r="AL54" s="35"/>
      <c r="AM54" s="35">
        <v>1.1759999999999999</v>
      </c>
      <c r="AN54" s="36">
        <v>0</v>
      </c>
      <c r="AO54">
        <f t="shared" si="8"/>
        <v>88144</v>
      </c>
      <c r="AP54" s="113"/>
    </row>
    <row r="55" spans="5:42" ht="11.25" customHeight="1" x14ac:dyDescent="0.2">
      <c r="E55" s="107">
        <v>3</v>
      </c>
      <c r="F55" s="25" t="e">
        <f>IF(LEN(E55)&gt;0,AVERAGE(#REF!),"-")</f>
        <v>#REF!</v>
      </c>
      <c r="G55" s="229">
        <v>-0.24099999999999999</v>
      </c>
      <c r="H55" s="80"/>
      <c r="J55" s="108">
        <f t="array" ref="J55:J96">IF(LEN(E55:E96)&gt;0,E55:E96,"")</f>
        <v>3</v>
      </c>
      <c r="K55" s="29">
        <f t="shared" ref="K55:K96" si="9">IF(LEN(E55)&gt;0,IF(ISNUMBER(G55),G55,F55)+H55,"-")</f>
        <v>-0.24099999999999999</v>
      </c>
      <c r="M55" s="44" t="str">
        <v>-</v>
      </c>
      <c r="N55" s="45" t="str">
        <v>-</v>
      </c>
      <c r="O55" s="123"/>
      <c r="P55" s="123"/>
      <c r="Q55" s="77"/>
      <c r="R55" s="77"/>
      <c r="T55" s="123"/>
      <c r="W55" s="123"/>
      <c r="X55" s="123"/>
      <c r="Z55" s="158">
        <f>IF(AND(LEN(AG55)&gt;0,AI55&gt;0),_xll.xlShmInterpDisc(curveName,AG55)+0*TYPE($N$3),"")</f>
        <v>0.72945069902039239</v>
      </c>
      <c r="AA55" s="159">
        <f>IF(AND(LEN(AG55)&gt;0,AI55&gt;0),100*_xll.xlShmInterpRate(curveName,2,5,AG55)+0*TYPE($N$3),"")</f>
        <v>1.2122991760464112</v>
      </c>
      <c r="AB55" s="153">
        <f t="shared" si="3"/>
        <v>7.6179396124587129E-11</v>
      </c>
      <c r="AC55" s="155">
        <f t="shared" si="3"/>
        <v>-4.0132874801201979E-10</v>
      </c>
      <c r="AD55" s="34" t="s">
        <v>75</v>
      </c>
      <c r="AE55" s="33">
        <v>42488</v>
      </c>
      <c r="AF55" s="34" t="s">
        <v>354</v>
      </c>
      <c r="AG55" s="33">
        <v>51984</v>
      </c>
      <c r="AH55" s="34" t="s">
        <v>71</v>
      </c>
      <c r="AI55" s="156">
        <v>0.72945069894421299</v>
      </c>
      <c r="AJ55" s="157">
        <v>1.21229917644774</v>
      </c>
      <c r="AK55" s="35"/>
      <c r="AL55" s="35"/>
      <c r="AM55" s="35">
        <v>1.1803775910000001</v>
      </c>
      <c r="AN55" s="36">
        <v>0</v>
      </c>
      <c r="AO55">
        <f t="shared" si="8"/>
        <v>88508</v>
      </c>
      <c r="AP55" s="113"/>
    </row>
    <row r="56" spans="5:42" ht="11.25" customHeight="1" x14ac:dyDescent="0.2">
      <c r="E56" s="109">
        <v>4</v>
      </c>
      <c r="F56" s="40" t="e">
        <f>IF(LEN(E56)&gt;0,AVERAGE(#REF!),"-")</f>
        <v>#REF!</v>
      </c>
      <c r="G56" s="230">
        <v>-0.16400000000000001</v>
      </c>
      <c r="H56" s="94"/>
      <c r="J56" s="110">
        <v>4</v>
      </c>
      <c r="K56" s="43">
        <f t="shared" si="9"/>
        <v>-0.16400000000000001</v>
      </c>
      <c r="M56" s="44" t="str">
        <v>-</v>
      </c>
      <c r="N56" s="45" t="str">
        <v>-</v>
      </c>
      <c r="O56" s="123"/>
      <c r="P56" s="123"/>
      <c r="Q56" s="77"/>
      <c r="R56" s="77"/>
      <c r="T56" s="123"/>
      <c r="W56" s="123"/>
      <c r="X56" s="123"/>
      <c r="Z56" s="158">
        <f>IF(AND(LEN(AG56)&gt;0,AI56&gt;0),_xll.xlShmInterpDisc(curveName,AG56)+0*TYPE($N$3),"")</f>
        <v>0.72017487434814875</v>
      </c>
      <c r="AA56" s="159">
        <f>IF(AND(LEN(AG56)&gt;0,AI56&gt;0),100*_xll.xlShmInterpRate(curveName,2,5,AG56)+0*TYPE($N$3),"")</f>
        <v>1.2147961434621741</v>
      </c>
      <c r="AB56" s="153">
        <f t="shared" si="3"/>
        <v>7.3932748811955662E-11</v>
      </c>
      <c r="AC56" s="155">
        <f t="shared" si="3"/>
        <v>-3.7990588452885277E-10</v>
      </c>
      <c r="AD56" s="34" t="s">
        <v>75</v>
      </c>
      <c r="AE56" s="33">
        <v>42488</v>
      </c>
      <c r="AF56" s="34" t="s">
        <v>354</v>
      </c>
      <c r="AG56" s="33">
        <v>52349</v>
      </c>
      <c r="AH56" s="34" t="s">
        <v>72</v>
      </c>
      <c r="AI56" s="156">
        <v>0.720174874274216</v>
      </c>
      <c r="AJ56" s="157">
        <v>1.21479614384208</v>
      </c>
      <c r="AK56" s="35"/>
      <c r="AL56" s="35"/>
      <c r="AM56" s="35">
        <v>1.1836683939999999</v>
      </c>
      <c r="AN56" s="36">
        <v>0</v>
      </c>
      <c r="AO56">
        <f t="shared" si="8"/>
        <v>88873</v>
      </c>
      <c r="AP56" s="113"/>
    </row>
    <row r="57" spans="5:42" ht="11.25" customHeight="1" x14ac:dyDescent="0.2">
      <c r="E57" s="109">
        <v>5</v>
      </c>
      <c r="F57" s="40" t="e">
        <f>IF(LEN(E57)&gt;0,AVERAGE(#REF!),"-")</f>
        <v>#REF!</v>
      </c>
      <c r="G57" s="230">
        <v>-6.2E-2</v>
      </c>
      <c r="H57" s="94"/>
      <c r="J57" s="111">
        <v>5</v>
      </c>
      <c r="K57" s="43">
        <f t="shared" si="9"/>
        <v>-6.2E-2</v>
      </c>
      <c r="M57" s="44" t="str">
        <v>-</v>
      </c>
      <c r="N57" s="45" t="str">
        <v>-</v>
      </c>
      <c r="O57" s="123"/>
      <c r="P57" s="123"/>
      <c r="Q57" s="77"/>
      <c r="R57" s="77"/>
      <c r="T57" s="123"/>
      <c r="W57" s="123"/>
      <c r="X57" s="123"/>
      <c r="Z57" s="158">
        <f>IF(AND(LEN(AG57)&gt;0,AI57&gt;0),_xll.xlShmInterpDisc(curveName,AG57)+0*TYPE($N$3),"")</f>
        <v>0.71115289883373289</v>
      </c>
      <c r="AA57" s="159">
        <f>IF(AND(LEN(AG57)&gt;0,AI57&gt;0),100*_xll.xlShmInterpRate(curveName,2,5,AG57)+0*TYPE($N$3),"")</f>
        <v>1.2163139702800858</v>
      </c>
      <c r="AB57" s="153">
        <f t="shared" si="3"/>
        <v>7.2062911193881973E-11</v>
      </c>
      <c r="AC57" s="155">
        <f t="shared" si="3"/>
        <v>-3.6158409599806873E-10</v>
      </c>
      <c r="AD57" s="34" t="s">
        <v>75</v>
      </c>
      <c r="AE57" s="33">
        <v>42488</v>
      </c>
      <c r="AF57" s="34" t="s">
        <v>354</v>
      </c>
      <c r="AG57" s="33">
        <v>52715</v>
      </c>
      <c r="AH57" s="34" t="s">
        <v>73</v>
      </c>
      <c r="AI57" s="156">
        <v>0.71115289876166998</v>
      </c>
      <c r="AJ57" s="157">
        <v>1.2163139706416699</v>
      </c>
      <c r="AK57" s="35"/>
      <c r="AL57" s="35"/>
      <c r="AM57" s="35">
        <v>1.1861585509999999</v>
      </c>
      <c r="AN57" s="36">
        <v>0</v>
      </c>
      <c r="AO57">
        <f t="shared" si="8"/>
        <v>89239</v>
      </c>
      <c r="AP57" s="113"/>
    </row>
    <row r="58" spans="5:42" ht="11.25" customHeight="1" x14ac:dyDescent="0.2">
      <c r="E58" s="109">
        <v>6</v>
      </c>
      <c r="F58" s="40" t="e">
        <f>IF(LEN(E58)&gt;0,AVERAGE(#REF!),"-")</f>
        <v>#REF!</v>
      </c>
      <c r="G58" s="230">
        <v>5.6000000000000001E-2</v>
      </c>
      <c r="H58" s="94"/>
      <c r="J58" s="111">
        <v>6</v>
      </c>
      <c r="K58" s="43">
        <f t="shared" si="9"/>
        <v>5.6000000000000001E-2</v>
      </c>
      <c r="M58" s="44" t="str">
        <v>-</v>
      </c>
      <c r="N58" s="45" t="str">
        <v>-</v>
      </c>
      <c r="O58" s="123"/>
      <c r="P58" s="123"/>
      <c r="Q58" s="77"/>
      <c r="R58" s="77"/>
      <c r="T58" s="123"/>
      <c r="W58" s="123"/>
      <c r="X58" s="123"/>
      <c r="Z58" s="158">
        <f>IF(AND(LEN(AG58)&gt;0,AI58&gt;0),_xll.xlShmInterpDisc(curveName,AG58)+0*TYPE($N$3),"")</f>
        <v>0.70240242795119034</v>
      </c>
      <c r="AA58" s="159">
        <f>IF(AND(LEN(AG58)&gt;0,AI58&gt;0),100*_xll.xlShmInterpRate(curveName,2,5,AG58)+0*TYPE($N$3),"")</f>
        <v>1.2170644204848016</v>
      </c>
      <c r="AB58" s="153">
        <f t="shared" si="3"/>
        <v>7.0754291314756301E-11</v>
      </c>
      <c r="AC58" s="155">
        <f t="shared" si="3"/>
        <v>-3.4705838203308303E-10</v>
      </c>
      <c r="AD58" s="34" t="s">
        <v>75</v>
      </c>
      <c r="AE58" s="33">
        <v>42488</v>
      </c>
      <c r="AF58" s="34" t="s">
        <v>354</v>
      </c>
      <c r="AG58" s="33">
        <v>53080</v>
      </c>
      <c r="AH58" s="34" t="s">
        <v>74</v>
      </c>
      <c r="AI58" s="156">
        <v>0.70240242788043605</v>
      </c>
      <c r="AJ58" s="157">
        <v>1.2170644208318599</v>
      </c>
      <c r="AK58" s="35"/>
      <c r="AL58" s="35"/>
      <c r="AM58" s="35">
        <v>1.1878352619999999</v>
      </c>
      <c r="AN58" s="36">
        <v>0</v>
      </c>
      <c r="AO58">
        <f t="shared" si="8"/>
        <v>89604</v>
      </c>
      <c r="AP58" s="113"/>
    </row>
    <row r="59" spans="5:42" ht="11.25" customHeight="1" x14ac:dyDescent="0.2">
      <c r="E59" s="109">
        <v>7</v>
      </c>
      <c r="F59" s="40" t="e">
        <f>IF(LEN(E59)&gt;0,AVERAGE(#REF!),"-")</f>
        <v>#REF!</v>
      </c>
      <c r="G59" s="230">
        <v>0.188</v>
      </c>
      <c r="H59" s="94"/>
      <c r="J59" s="111">
        <v>7</v>
      </c>
      <c r="K59" s="43">
        <f t="shared" si="9"/>
        <v>0.188</v>
      </c>
      <c r="M59" s="44" t="str">
        <v>-</v>
      </c>
      <c r="N59" s="45" t="str">
        <v>-</v>
      </c>
      <c r="O59" s="123"/>
      <c r="P59" s="123"/>
      <c r="Q59" s="77"/>
      <c r="R59" s="77"/>
      <c r="T59" s="123"/>
      <c r="W59" s="123"/>
      <c r="X59" s="123"/>
      <c r="Z59" s="158">
        <f>IF(AND(LEN(AG59)&gt;0,AI59&gt;0),_xll.xlShmInterpDisc(curveName,AG59)+0*TYPE($N$3),"")</f>
        <v>0.69381561642959821</v>
      </c>
      <c r="AA59" s="159">
        <f>IF(AND(LEN(AG59)&gt;0,AI59&gt;0),100*_xll.xlShmInterpRate(curveName,2,5,AG59)+0*TYPE($N$3),"")</f>
        <v>1.2172739548940403</v>
      </c>
      <c r="AB59" s="153">
        <f t="shared" si="3"/>
        <v>6.9824257487027808E-11</v>
      </c>
      <c r="AC59" s="155">
        <f t="shared" si="3"/>
        <v>-3.3511970976007888E-10</v>
      </c>
      <c r="AD59" s="34" t="s">
        <v>75</v>
      </c>
      <c r="AE59" s="33">
        <v>42488</v>
      </c>
      <c r="AF59" s="34" t="s">
        <v>354</v>
      </c>
      <c r="AG59" s="33">
        <v>53447</v>
      </c>
      <c r="AH59" s="34" t="s">
        <v>49</v>
      </c>
      <c r="AI59" s="156">
        <v>0.69381561635977396</v>
      </c>
      <c r="AJ59" s="157">
        <v>1.21727395522916</v>
      </c>
      <c r="AK59" s="35"/>
      <c r="AL59" s="35"/>
      <c r="AM59" s="35">
        <v>1.1890000000000001</v>
      </c>
      <c r="AN59" s="36">
        <v>0</v>
      </c>
      <c r="AO59">
        <f t="shared" si="8"/>
        <v>89971</v>
      </c>
      <c r="AP59" s="113"/>
    </row>
    <row r="60" spans="5:42" ht="11.25" customHeight="1" x14ac:dyDescent="0.2">
      <c r="E60" s="109">
        <v>8</v>
      </c>
      <c r="F60" s="40" t="e">
        <f>IF(LEN(E60)&gt;0,AVERAGE(#REF!),"-")</f>
        <v>#REF!</v>
      </c>
      <c r="G60" s="230">
        <v>0.32</v>
      </c>
      <c r="H60" s="94"/>
      <c r="J60" s="111">
        <v>8</v>
      </c>
      <c r="K60" s="43">
        <f t="shared" si="9"/>
        <v>0.32</v>
      </c>
      <c r="M60" s="44" t="str">
        <v>-</v>
      </c>
      <c r="N60" s="45" t="str">
        <v>-</v>
      </c>
      <c r="O60" s="123"/>
      <c r="P60" s="123"/>
      <c r="Q60" s="77"/>
      <c r="R60" s="77"/>
      <c r="T60" s="123"/>
      <c r="W60" s="123"/>
      <c r="X60" s="123"/>
      <c r="Z60" s="158">
        <f>IF(AND(LEN(AG60)&gt;0,AI60&gt;0),_xll.xlShmInterpDisc(curveName,AG60)+0*TYPE($N$3),"")</f>
        <v>0.68550023852782549</v>
      </c>
      <c r="AA60" s="159">
        <f>IF(AND(LEN(AG60)&gt;0,AI60&gt;0),100*_xll.xlShmInterpRate(curveName,2,5,AG60)+0*TYPE($N$3),"")</f>
        <v>1.2170096925966818</v>
      </c>
      <c r="AB60" s="153">
        <f t="shared" si="3"/>
        <v>6.9343530917365115E-11</v>
      </c>
      <c r="AC60" s="155">
        <f t="shared" si="3"/>
        <v>-3.2602831545602839E-10</v>
      </c>
      <c r="AD60" s="34" t="s">
        <v>75</v>
      </c>
      <c r="AE60" s="33">
        <v>42488</v>
      </c>
      <c r="AF60" s="34" t="s">
        <v>354</v>
      </c>
      <c r="AG60" s="33">
        <v>53811</v>
      </c>
      <c r="AH60" s="34" t="s">
        <v>146</v>
      </c>
      <c r="AI60" s="156">
        <v>0.68550023845848196</v>
      </c>
      <c r="AJ60" s="157">
        <v>1.2170096929227101</v>
      </c>
      <c r="AK60" s="35"/>
      <c r="AL60" s="35"/>
      <c r="AM60" s="35">
        <v>1.189705784</v>
      </c>
      <c r="AN60" s="36">
        <v>0</v>
      </c>
      <c r="AO60">
        <f t="shared" si="8"/>
        <v>90335</v>
      </c>
      <c r="AP60" s="113"/>
    </row>
    <row r="61" spans="5:42" ht="11.25" customHeight="1" x14ac:dyDescent="0.2">
      <c r="E61" s="109">
        <v>9</v>
      </c>
      <c r="F61" s="40" t="e">
        <f>IF(LEN(E61)&gt;0,AVERAGE(#REF!),"-")</f>
        <v>#REF!</v>
      </c>
      <c r="G61" s="230">
        <v>0.44600000000000001</v>
      </c>
      <c r="H61" s="94"/>
      <c r="J61" s="111">
        <v>9</v>
      </c>
      <c r="K61" s="43">
        <f t="shared" si="9"/>
        <v>0.44600000000000001</v>
      </c>
      <c r="M61" s="44" t="str">
        <v>-</v>
      </c>
      <c r="N61" s="45" t="str">
        <v>-</v>
      </c>
      <c r="O61" s="123"/>
      <c r="Q61" s="77"/>
      <c r="R61" s="77"/>
      <c r="T61" s="123"/>
      <c r="W61" s="123"/>
      <c r="X61" s="123"/>
      <c r="Z61" s="158">
        <f>IF(AND(LEN(AG61)&gt;0,AI61&gt;0),_xll.xlShmInterpDisc(curveName,AG61)+0*TYPE($N$3),"")</f>
        <v>0.67739177559720054</v>
      </c>
      <c r="AA61" s="159">
        <f>IF(AND(LEN(AG61)&gt;0,AI61&gt;0),100*_xll.xlShmInterpRate(curveName,2,5,AG61)+0*TYPE($N$3),"")</f>
        <v>1.2161633886100314</v>
      </c>
      <c r="AB61" s="153">
        <f t="shared" si="3"/>
        <v>6.921752060407016E-11</v>
      </c>
      <c r="AC61" s="155">
        <f t="shared" si="3"/>
        <v>-3.1904856534481496E-10</v>
      </c>
      <c r="AD61" s="34" t="s">
        <v>75</v>
      </c>
      <c r="AE61" s="33">
        <v>42488</v>
      </c>
      <c r="AF61" s="34" t="s">
        <v>354</v>
      </c>
      <c r="AG61" s="33">
        <v>54176</v>
      </c>
      <c r="AH61" s="34" t="s">
        <v>147</v>
      </c>
      <c r="AI61" s="156">
        <v>0.67739177552798302</v>
      </c>
      <c r="AJ61" s="157">
        <v>1.2161633889290799</v>
      </c>
      <c r="AK61" s="35"/>
      <c r="AL61" s="35"/>
      <c r="AM61" s="35">
        <v>1.1899678810000001</v>
      </c>
      <c r="AN61" s="36">
        <v>0</v>
      </c>
      <c r="AO61">
        <f t="shared" si="8"/>
        <v>90700</v>
      </c>
      <c r="AP61" s="113"/>
    </row>
    <row r="62" spans="5:42" ht="11.25" customHeight="1" x14ac:dyDescent="0.2">
      <c r="E62" s="109">
        <v>10</v>
      </c>
      <c r="F62" s="40" t="e">
        <f>IF(LEN(E62)&gt;0,AVERAGE(#REF!),"-")</f>
        <v>#REF!</v>
      </c>
      <c r="G62" s="230">
        <v>0.56100000000000005</v>
      </c>
      <c r="H62" s="94"/>
      <c r="J62" s="111">
        <v>10</v>
      </c>
      <c r="K62" s="43">
        <f t="shared" si="9"/>
        <v>0.56100000000000005</v>
      </c>
      <c r="M62" s="44" t="str">
        <v>-</v>
      </c>
      <c r="N62" s="45" t="str">
        <v>-</v>
      </c>
      <c r="O62" s="123"/>
      <c r="Q62" s="77"/>
      <c r="R62" s="77"/>
      <c r="T62" s="123"/>
      <c r="W62" s="123"/>
      <c r="X62" s="123"/>
      <c r="Z62" s="158">
        <f>IF(AND(LEN(AG62)&gt;0,AI62&gt;0),_xll.xlShmInterpDisc(curveName,AG62)+0*TYPE($N$3),"")</f>
        <v>0.66952667198322768</v>
      </c>
      <c r="AA62" s="159">
        <f>IF(AND(LEN(AG62)&gt;0,AI62&gt;0),100*_xll.xlShmInterpRate(curveName,2,5,AG62)+0*TYPE($N$3),"")</f>
        <v>1.2147014577696276</v>
      </c>
      <c r="AB62" s="153">
        <f t="shared" si="3"/>
        <v>7.0200734114678198E-11</v>
      </c>
      <c r="AC62" s="155">
        <f t="shared" si="3"/>
        <v>-3.1747249273905709E-10</v>
      </c>
      <c r="AD62" s="34" t="s">
        <v>75</v>
      </c>
      <c r="AE62" s="33">
        <v>42488</v>
      </c>
      <c r="AF62" s="34" t="s">
        <v>354</v>
      </c>
      <c r="AG62" s="33">
        <v>54541</v>
      </c>
      <c r="AH62" s="34" t="s">
        <v>148</v>
      </c>
      <c r="AI62" s="156">
        <v>0.66952667191302695</v>
      </c>
      <c r="AJ62" s="157">
        <v>1.2147014580871001</v>
      </c>
      <c r="AK62" s="35"/>
      <c r="AL62" s="35"/>
      <c r="AM62" s="35">
        <v>1.189596493</v>
      </c>
      <c r="AN62" s="36">
        <v>0</v>
      </c>
      <c r="AO62">
        <f t="shared" si="8"/>
        <v>91065</v>
      </c>
      <c r="AP62" s="113"/>
    </row>
    <row r="63" spans="5:42" ht="11.25" customHeight="1" x14ac:dyDescent="0.2">
      <c r="E63" s="109">
        <v>11</v>
      </c>
      <c r="F63" s="40" t="e">
        <f>IF(LEN(E63)&gt;0,AVERAGE(#REF!),"-")</f>
        <v>#REF!</v>
      </c>
      <c r="G63" s="230">
        <v>0.66329689199999997</v>
      </c>
      <c r="H63" s="94"/>
      <c r="J63" s="111">
        <v>11</v>
      </c>
      <c r="K63" s="43">
        <f t="shared" si="9"/>
        <v>0.66329689199999997</v>
      </c>
      <c r="M63" s="44" t="str">
        <v>-</v>
      </c>
      <c r="N63" s="45" t="str">
        <v>-</v>
      </c>
      <c r="O63" s="123"/>
      <c r="Q63" s="77"/>
      <c r="R63" s="77"/>
      <c r="T63" s="123"/>
      <c r="W63" s="123"/>
      <c r="X63" s="123"/>
      <c r="Z63" s="158">
        <f>IF(AND(LEN(AG63)&gt;0,AI63&gt;0),_xll.xlShmInterpDisc(curveName,AG63)+0*TYPE($N$3),"")</f>
        <v>0.66191852076854352</v>
      </c>
      <c r="AA63" s="159">
        <f>IF(AND(LEN(AG63)&gt;0,AI63&gt;0),100*_xll.xlShmInterpRate(curveName,2,5,AG63)+0*TYPE($N$3),"")</f>
        <v>1.2125899841064629</v>
      </c>
      <c r="AB63" s="153">
        <f t="shared" si="3"/>
        <v>7.1913475174767427E-11</v>
      </c>
      <c r="AC63" s="155">
        <f t="shared" si="3"/>
        <v>-3.1928704125050444E-10</v>
      </c>
      <c r="AD63" s="34" t="s">
        <v>75</v>
      </c>
      <c r="AE63" s="33">
        <v>42488</v>
      </c>
      <c r="AF63" s="34" t="s">
        <v>354</v>
      </c>
      <c r="AG63" s="33">
        <v>54906</v>
      </c>
      <c r="AH63" s="34" t="s">
        <v>149</v>
      </c>
      <c r="AI63" s="156">
        <v>0.66191852069663004</v>
      </c>
      <c r="AJ63" s="157">
        <v>1.2125899844257499</v>
      </c>
      <c r="AK63" s="35"/>
      <c r="AL63" s="35"/>
      <c r="AM63" s="35">
        <v>1.1886566350000001</v>
      </c>
      <c r="AN63" s="36">
        <v>0</v>
      </c>
      <c r="AO63">
        <f t="shared" si="8"/>
        <v>91430</v>
      </c>
      <c r="AP63" s="113"/>
    </row>
    <row r="64" spans="5:42" ht="11.25" customHeight="1" x14ac:dyDescent="0.2">
      <c r="E64" s="109">
        <v>12</v>
      </c>
      <c r="F64" s="40" t="e">
        <f>IF(LEN(E64)&gt;0,AVERAGE(#REF!),"-")</f>
        <v>#REF!</v>
      </c>
      <c r="G64" s="230">
        <v>0.754</v>
      </c>
      <c r="H64" s="94"/>
      <c r="J64" s="111">
        <v>12</v>
      </c>
      <c r="K64" s="43">
        <f t="shared" si="9"/>
        <v>0.754</v>
      </c>
      <c r="M64" s="44" t="str">
        <v>-</v>
      </c>
      <c r="N64" s="45" t="str">
        <v>-</v>
      </c>
      <c r="O64" s="123"/>
      <c r="Q64" s="77"/>
      <c r="R64" s="77"/>
      <c r="T64" s="123"/>
      <c r="W64" s="123"/>
      <c r="X64" s="123"/>
      <c r="Z64" s="158">
        <f>IF(AND(LEN(AG64)&gt;0,AI64&gt;0),_xll.xlShmInterpDisc(curveName,AG64)+0*TYPE($N$3),"")</f>
        <v>0.65458126764937208</v>
      </c>
      <c r="AA64" s="159">
        <f>IF(AND(LEN(AG64)&gt;0,AI64&gt;0),100*_xll.xlShmInterpRate(curveName,2,5,AG64)+0*TYPE($N$3),"")</f>
        <v>1.2097945235840504</v>
      </c>
      <c r="AB64" s="153">
        <f t="shared" si="3"/>
        <v>7.4474093558762888E-11</v>
      </c>
      <c r="AC64" s="155">
        <f t="shared" si="3"/>
        <v>-3.2480973466419982E-10</v>
      </c>
      <c r="AD64" s="34" t="s">
        <v>75</v>
      </c>
      <c r="AE64" s="33">
        <v>42488</v>
      </c>
      <c r="AF64" s="34" t="s">
        <v>354</v>
      </c>
      <c r="AG64" s="33">
        <v>55271</v>
      </c>
      <c r="AH64" s="34" t="s">
        <v>150</v>
      </c>
      <c r="AI64" s="156">
        <v>0.65458126757489798</v>
      </c>
      <c r="AJ64" s="157">
        <v>1.2097945239088601</v>
      </c>
      <c r="AK64" s="35"/>
      <c r="AL64" s="35"/>
      <c r="AM64" s="35">
        <v>1.1871278249999999</v>
      </c>
      <c r="AN64" s="36">
        <v>0</v>
      </c>
      <c r="AO64">
        <f t="shared" si="8"/>
        <v>91795</v>
      </c>
      <c r="AP64" s="113"/>
    </row>
    <row r="65" spans="5:41" ht="11.25" customHeight="1" x14ac:dyDescent="0.2">
      <c r="E65" s="109">
        <v>13</v>
      </c>
      <c r="F65" s="40" t="e">
        <f>IF(LEN(E65)&gt;0,AVERAGE(#REF!),"-")</f>
        <v>#REF!</v>
      </c>
      <c r="G65" s="230">
        <v>0.83340186199999999</v>
      </c>
      <c r="H65" s="94"/>
      <c r="J65" s="111">
        <v>13</v>
      </c>
      <c r="K65" s="43">
        <f t="shared" si="9"/>
        <v>0.83340186199999999</v>
      </c>
      <c r="M65" s="44" t="str">
        <v>-</v>
      </c>
      <c r="N65" s="45" t="str">
        <v>-</v>
      </c>
      <c r="O65" s="123"/>
      <c r="Q65" s="77"/>
      <c r="R65" s="77"/>
      <c r="T65" s="123"/>
      <c r="W65" s="123"/>
      <c r="X65" s="123"/>
      <c r="Z65" s="158">
        <f>IF(AND(LEN(AG65)&gt;0,AI65&gt;0),_xll.xlShmInterpDisc(curveName,AG65)+0*TYPE($N$3),"")</f>
        <v>0.64748961557399121</v>
      </c>
      <c r="AA65" s="159">
        <f>IF(AND(LEN(AG65)&gt;0,AI65&gt;0),100*_xll.xlShmInterpRate(curveName,2,5,AG65)+0*TYPE($N$3),"")</f>
        <v>1.206266506920048</v>
      </c>
      <c r="AB65" s="153">
        <f t="shared" si="3"/>
        <v>7.7407191767520089E-11</v>
      </c>
      <c r="AC65" s="155">
        <f t="shared" si="3"/>
        <v>-3.3178193525884581E-10</v>
      </c>
      <c r="AD65" s="34" t="s">
        <v>75</v>
      </c>
      <c r="AE65" s="33">
        <v>42488</v>
      </c>
      <c r="AF65" s="34" t="s">
        <v>354</v>
      </c>
      <c r="AG65" s="33">
        <v>55638</v>
      </c>
      <c r="AH65" s="34" t="s">
        <v>151</v>
      </c>
      <c r="AI65" s="156">
        <v>0.64748961549658401</v>
      </c>
      <c r="AJ65" s="157">
        <v>1.2062665072518299</v>
      </c>
      <c r="AK65" s="35"/>
      <c r="AL65" s="35"/>
      <c r="AM65" s="35">
        <v>1.1850465640000001</v>
      </c>
      <c r="AN65" s="36">
        <v>0</v>
      </c>
      <c r="AO65">
        <f t="shared" si="8"/>
        <v>92162</v>
      </c>
    </row>
    <row r="66" spans="5:41" ht="11.25" customHeight="1" x14ac:dyDescent="0.2">
      <c r="E66" s="109">
        <v>14</v>
      </c>
      <c r="F66" s="40" t="e">
        <f>IF(LEN(E66)&gt;0,AVERAGE(#REF!),"-")</f>
        <v>#REF!</v>
      </c>
      <c r="G66" s="230">
        <v>0.90136863</v>
      </c>
      <c r="H66" s="94"/>
      <c r="J66" s="111">
        <v>14</v>
      </c>
      <c r="K66" s="43">
        <f t="shared" si="9"/>
        <v>0.90136863</v>
      </c>
      <c r="M66" s="44" t="str">
        <v>-</v>
      </c>
      <c r="N66" s="45" t="str">
        <v>-</v>
      </c>
      <c r="O66" s="123"/>
      <c r="T66" s="123"/>
      <c r="W66" s="123"/>
      <c r="X66" s="123"/>
      <c r="Z66" s="158">
        <f>IF(AND(LEN(AG66)&gt;0,AI66&gt;0),_xll.xlShmInterpDisc(curveName,AG66)+0*TYPE($N$3),"")</f>
        <v>0.64075301613608093</v>
      </c>
      <c r="AA66" s="159">
        <f>IF(AND(LEN(AG66)&gt;0,AI66&gt;0),100*_xll.xlShmInterpRate(curveName,2,5,AG66)+0*TYPE($N$3),"")</f>
        <v>1.2020241964465741</v>
      </c>
      <c r="AB66" s="153">
        <f t="shared" si="3"/>
        <v>8.0793927104139129E-11</v>
      </c>
      <c r="AC66" s="155">
        <f>IF(LEN(AA66)&gt;0,AA66-AJ66,"")</f>
        <v>-3.4051583774896699E-10</v>
      </c>
      <c r="AD66" s="34" t="s">
        <v>75</v>
      </c>
      <c r="AE66" s="33">
        <v>42488</v>
      </c>
      <c r="AF66" s="34" t="s">
        <v>354</v>
      </c>
      <c r="AG66" s="33">
        <v>56002</v>
      </c>
      <c r="AH66" s="34" t="s">
        <v>152</v>
      </c>
      <c r="AI66" s="156">
        <v>0.64075301605528701</v>
      </c>
      <c r="AJ66" s="157">
        <v>1.2020241967870899</v>
      </c>
      <c r="AK66" s="35"/>
      <c r="AL66" s="35"/>
      <c r="AM66" s="35">
        <v>1.182280655</v>
      </c>
      <c r="AN66" s="36">
        <v>0</v>
      </c>
      <c r="AO66">
        <f t="shared" si="8"/>
        <v>92526</v>
      </c>
    </row>
    <row r="67" spans="5:41" ht="11.25" customHeight="1" x14ac:dyDescent="0.2">
      <c r="E67" s="109">
        <v>15</v>
      </c>
      <c r="F67" s="40" t="e">
        <f>IF(LEN(E67)&gt;0,AVERAGE(#REF!),"-")</f>
        <v>#REF!</v>
      </c>
      <c r="G67" s="230">
        <v>0.95899999999999996</v>
      </c>
      <c r="H67" s="94"/>
      <c r="J67" s="111">
        <v>15</v>
      </c>
      <c r="K67" s="43">
        <f t="shared" si="9"/>
        <v>0.95899999999999996</v>
      </c>
      <c r="M67" s="44" t="str">
        <v>-</v>
      </c>
      <c r="N67" s="45" t="str">
        <v>-</v>
      </c>
      <c r="O67" s="123"/>
      <c r="T67" s="123"/>
      <c r="W67" s="123"/>
      <c r="X67" s="123"/>
      <c r="Z67" s="158">
        <f>IF(AND(LEN(AG67)&gt;0,AI67&gt;0),_xll.xlShmInterpDisc(curveName,AG67)+0*TYPE($N$3),"")</f>
        <v>0.63431002971320605</v>
      </c>
      <c r="AA67" s="159">
        <f>IF(AND(LEN(AG67)&gt;0,AI67&gt;0),100*_xll.xlShmInterpRate(curveName,2,5,AG67)+0*TYPE($N$3),"")</f>
        <v>1.1969913186915178</v>
      </c>
      <c r="AB67" s="153">
        <f t="shared" si="3"/>
        <v>8.4569018454772049E-11</v>
      </c>
      <c r="AC67" s="155">
        <f t="shared" si="3"/>
        <v>-3.5057223790602166E-10</v>
      </c>
      <c r="AD67" s="34" t="s">
        <v>75</v>
      </c>
      <c r="AE67" s="33">
        <v>42488</v>
      </c>
      <c r="AF67" s="34" t="s">
        <v>354</v>
      </c>
      <c r="AG67" s="33">
        <v>56367</v>
      </c>
      <c r="AH67" s="34" t="s">
        <v>153</v>
      </c>
      <c r="AI67" s="156">
        <v>0.63431002962863703</v>
      </c>
      <c r="AJ67" s="157">
        <v>1.19699131904209</v>
      </c>
      <c r="AK67" s="35"/>
      <c r="AL67" s="35"/>
      <c r="AM67" s="35">
        <v>1.178854343</v>
      </c>
      <c r="AN67" s="36">
        <v>0</v>
      </c>
      <c r="AO67">
        <f t="shared" si="8"/>
        <v>92891</v>
      </c>
    </row>
    <row r="68" spans="5:41" ht="11.25" customHeight="1" x14ac:dyDescent="0.2">
      <c r="E68" s="109">
        <v>16</v>
      </c>
      <c r="F68" s="40" t="e">
        <f>IF(LEN(E68)&gt;0,AVERAGE(#REF!),"-")</f>
        <v>#REF!</v>
      </c>
      <c r="G68" s="230">
        <v>1.007232576</v>
      </c>
      <c r="H68" s="94"/>
      <c r="J68" s="111">
        <v>16</v>
      </c>
      <c r="K68" s="43">
        <f t="shared" si="9"/>
        <v>1.007232576</v>
      </c>
      <c r="M68" s="44" t="str">
        <v>-</v>
      </c>
      <c r="N68" s="45" t="str">
        <v>-</v>
      </c>
      <c r="O68" s="123"/>
      <c r="T68" s="123"/>
      <c r="W68" s="123"/>
      <c r="X68" s="123"/>
      <c r="Z68" s="158">
        <f>IF(AND(LEN(AG68)&gt;0,AI68&gt;0),_xll.xlShmInterpDisc(curveName,AG68)+0*TYPE($N$3),"")</f>
        <v>0.62819502529550875</v>
      </c>
      <c r="AA68" s="159">
        <f>IF(AND(LEN(AG68)&gt;0,AI68&gt;0),100*_xll.xlShmInterpRate(curveName,2,5,AG68)+0*TYPE($N$3),"")</f>
        <v>1.1911426574139736</v>
      </c>
      <c r="AB68" s="153">
        <f t="shared" ref="AB68:AC96" si="10">IF(LEN(Z68)&gt;0,Z68-AI68,"")</f>
        <v>8.8728802083437586E-11</v>
      </c>
      <c r="AC68" s="155">
        <f t="shared" si="10"/>
        <v>-3.618862987053717E-10</v>
      </c>
      <c r="AD68" s="34" t="s">
        <v>75</v>
      </c>
      <c r="AE68" s="33">
        <v>42488</v>
      </c>
      <c r="AF68" s="34" t="s">
        <v>354</v>
      </c>
      <c r="AG68" s="33">
        <v>56732</v>
      </c>
      <c r="AH68" s="34" t="s">
        <v>154</v>
      </c>
      <c r="AI68" s="156">
        <v>0.62819502520677994</v>
      </c>
      <c r="AJ68" s="157">
        <v>1.1911426577758599</v>
      </c>
      <c r="AK68" s="35"/>
      <c r="AL68" s="35"/>
      <c r="AM68" s="35">
        <v>1.174752448</v>
      </c>
      <c r="AN68" s="36">
        <v>0</v>
      </c>
      <c r="AO68">
        <f t="shared" si="8"/>
        <v>93256</v>
      </c>
    </row>
    <row r="69" spans="5:41" ht="11.25" customHeight="1" x14ac:dyDescent="0.2">
      <c r="E69" s="109">
        <v>17</v>
      </c>
      <c r="F69" s="40" t="e">
        <f>IF(LEN(E69)&gt;0,AVERAGE(#REF!),"-")</f>
        <v>#REF!</v>
      </c>
      <c r="G69" s="230">
        <v>1.0464395950000001</v>
      </c>
      <c r="H69" s="94"/>
      <c r="J69" s="111">
        <v>17</v>
      </c>
      <c r="K69" s="43">
        <f t="shared" si="9"/>
        <v>1.0464395950000001</v>
      </c>
      <c r="M69" s="44" t="str">
        <v>-</v>
      </c>
      <c r="N69" s="45" t="str">
        <v>-</v>
      </c>
      <c r="O69" s="123"/>
      <c r="T69" s="123"/>
      <c r="W69" s="123"/>
      <c r="X69" s="123"/>
      <c r="Z69" s="158">
        <f>IF(AND(LEN(AG69)&gt;0,AI69&gt;0),_xll.xlShmInterpDisc(curveName,AG69)+0*TYPE($N$3),"")</f>
        <v>0.62240904944233577</v>
      </c>
      <c r="AA69" s="159">
        <f>IF(AND(LEN(AG69)&gt;0,AI69&gt;0),100*_xll.xlShmInterpRate(curveName,2,5,AG69)+0*TYPE($N$3),"")</f>
        <v>1.1844209199315119</v>
      </c>
      <c r="AB69" s="153">
        <f t="shared" si="10"/>
        <v>9.3261731670679637E-11</v>
      </c>
      <c r="AC69" s="155">
        <f t="shared" si="10"/>
        <v>-3.7428815602424947E-10</v>
      </c>
      <c r="AD69" s="34" t="s">
        <v>75</v>
      </c>
      <c r="AE69" s="33">
        <v>42488</v>
      </c>
      <c r="AF69" s="34" t="s">
        <v>354</v>
      </c>
      <c r="AG69" s="33">
        <v>57098</v>
      </c>
      <c r="AH69" s="34" t="s">
        <v>76</v>
      </c>
      <c r="AI69" s="156">
        <v>0.62240904934907404</v>
      </c>
      <c r="AJ69" s="157">
        <v>1.1844209203058</v>
      </c>
      <c r="AK69" s="35"/>
      <c r="AL69" s="35"/>
      <c r="AM69" s="35">
        <v>1.17</v>
      </c>
      <c r="AN69" s="36">
        <v>0</v>
      </c>
      <c r="AO69">
        <f t="shared" si="8"/>
        <v>93622</v>
      </c>
    </row>
    <row r="70" spans="5:41" ht="11.25" customHeight="1" x14ac:dyDescent="0.2">
      <c r="E70" s="109">
        <v>18</v>
      </c>
      <c r="F70" s="40" t="e">
        <f>IF(LEN(E70)&gt;0,AVERAGE(#REF!),"-")</f>
        <v>#REF!</v>
      </c>
      <c r="G70" s="230">
        <v>1.078151681</v>
      </c>
      <c r="H70" s="94"/>
      <c r="J70" s="111">
        <v>18</v>
      </c>
      <c r="K70" s="43">
        <f t="shared" si="9"/>
        <v>1.078151681</v>
      </c>
      <c r="M70" s="44" t="str">
        <v>-</v>
      </c>
      <c r="N70" s="45" t="str">
        <v>-</v>
      </c>
      <c r="O70" s="123"/>
      <c r="T70" s="123"/>
      <c r="W70" s="123"/>
      <c r="X70" s="123"/>
      <c r="Z70" s="158">
        <f>IF(AND(LEN(AG70)&gt;0,AI70&gt;0),_xll.xlShmInterpDisc(curveName,AG70)+0*TYPE($N$3),"")</f>
        <v>0.57655279806445392</v>
      </c>
      <c r="AA70" s="159">
        <f>IF(AND(LEN(AG70)&gt;0,AI70&gt;0),100*_xll.xlShmInterpRate(curveName,2,5,AG70)+0*TYPE($N$3),"")</f>
        <v>1.1005324752295182</v>
      </c>
      <c r="AB70" s="153">
        <f t="shared" si="10"/>
        <v>8.797695905116143E-11</v>
      </c>
      <c r="AC70" s="155">
        <f t="shared" si="10"/>
        <v>-3.0495184155654442E-10</v>
      </c>
      <c r="AD70" s="34" t="s">
        <v>75</v>
      </c>
      <c r="AE70" s="33">
        <v>42488</v>
      </c>
      <c r="AF70" s="34" t="s">
        <v>354</v>
      </c>
      <c r="AG70" s="33">
        <v>60750</v>
      </c>
      <c r="AH70" s="34" t="s">
        <v>77</v>
      </c>
      <c r="AI70" s="156">
        <v>0.57655279797647696</v>
      </c>
      <c r="AJ70" s="157">
        <v>1.1005324755344701</v>
      </c>
      <c r="AK70" s="35"/>
      <c r="AL70" s="35"/>
      <c r="AM70" s="35">
        <v>1.107</v>
      </c>
      <c r="AN70" s="36">
        <v>0</v>
      </c>
      <c r="AO70">
        <f t="shared" si="8"/>
        <v>97274</v>
      </c>
    </row>
    <row r="71" spans="5:41" ht="11.25" customHeight="1" x14ac:dyDescent="0.2">
      <c r="E71" s="109">
        <v>19</v>
      </c>
      <c r="F71" s="40" t="e">
        <f>IF(LEN(E71)&gt;0,AVERAGE(#REF!),"-")</f>
        <v>#REF!</v>
      </c>
      <c r="G71" s="230">
        <v>1.10368099</v>
      </c>
      <c r="H71" s="94"/>
      <c r="J71" s="111">
        <v>19</v>
      </c>
      <c r="K71" s="43">
        <f t="shared" si="9"/>
        <v>1.10368099</v>
      </c>
      <c r="M71" s="44" t="str">
        <v>-</v>
      </c>
      <c r="N71" s="45" t="str">
        <v>-</v>
      </c>
      <c r="O71" s="123"/>
      <c r="T71" s="123"/>
      <c r="W71" s="123"/>
      <c r="X71" s="123"/>
      <c r="Z71" s="158">
        <f>IF(AND(LEN(AG71)&gt;0,AI71&gt;0),_xll.xlShmInterpDisc(curveName,AG71)+0*TYPE($N$3),"")</f>
        <v>0.52500672794426473</v>
      </c>
      <c r="AA71" s="159">
        <f>IF(AND(LEN(AG71)&gt;0,AI71&gt;0),100*_xll.xlShmInterpRate(curveName,2,5,AG71)+0*TYPE($N$3),"")</f>
        <v>1.0730740223997499</v>
      </c>
      <c r="AB71" s="153">
        <f t="shared" si="10"/>
        <v>6.1373683912790966E-11</v>
      </c>
      <c r="AC71" s="155">
        <f t="shared" si="10"/>
        <v>-1.9468004985867537E-10</v>
      </c>
      <c r="AD71" s="34" t="s">
        <v>75</v>
      </c>
      <c r="AE71" s="33">
        <v>42488</v>
      </c>
      <c r="AF71" s="34" t="s">
        <v>354</v>
      </c>
      <c r="AG71" s="33">
        <v>64403</v>
      </c>
      <c r="AH71" s="34" t="s">
        <v>78</v>
      </c>
      <c r="AI71" s="156">
        <v>0.52500672788289104</v>
      </c>
      <c r="AJ71" s="157">
        <v>1.07307402259443</v>
      </c>
      <c r="AK71" s="35"/>
      <c r="AL71" s="35"/>
      <c r="AM71" s="35">
        <v>1.0860000000000001</v>
      </c>
      <c r="AN71" s="36">
        <v>0</v>
      </c>
      <c r="AO71">
        <f t="shared" si="8"/>
        <v>100927</v>
      </c>
    </row>
    <row r="72" spans="5:41" ht="11.25" customHeight="1" x14ac:dyDescent="0.2">
      <c r="E72" s="109">
        <v>20</v>
      </c>
      <c r="F72" s="40" t="e">
        <f>IF(LEN(E72)&gt;0,AVERAGE(#REF!),"-")</f>
        <v>#REF!</v>
      </c>
      <c r="G72" s="230">
        <v>1.1240000000000001</v>
      </c>
      <c r="H72" s="94"/>
      <c r="J72" s="111">
        <v>20</v>
      </c>
      <c r="K72" s="43">
        <f t="shared" si="9"/>
        <v>1.1240000000000001</v>
      </c>
      <c r="M72" s="44" t="str">
        <v>-</v>
      </c>
      <c r="N72" s="45" t="str">
        <v>-</v>
      </c>
      <c r="O72" s="123"/>
      <c r="W72" s="123"/>
      <c r="X72" s="123"/>
      <c r="Z72" s="158" t="str">
        <f>IF(AND(LEN(AG72)&gt;0,AI72&gt;0),_xll.xlShmInterpDisc(curveName,AG72)+0*TYPE($N$3),"")</f>
        <v/>
      </c>
      <c r="AA72" s="159" t="str">
        <f>IF(AND(LEN(AG72)&gt;0,AI72&gt;0),100*_xll.xlShmInterpRate(curveName,2,5,AG72)+0*TYPE($N$3),"")</f>
        <v/>
      </c>
      <c r="AB72" s="153" t="str">
        <f t="shared" si="10"/>
        <v/>
      </c>
      <c r="AC72" s="155" t="str">
        <f t="shared" si="10"/>
        <v/>
      </c>
      <c r="AD72" s="34"/>
      <c r="AE72" s="33"/>
      <c r="AF72" s="34"/>
      <c r="AG72" s="33"/>
      <c r="AH72" s="34"/>
      <c r="AI72" s="156"/>
      <c r="AJ72" s="157"/>
      <c r="AK72" s="35"/>
      <c r="AL72" s="35"/>
      <c r="AM72" s="35"/>
      <c r="AN72" s="36"/>
    </row>
    <row r="73" spans="5:41" ht="11.25" customHeight="1" x14ac:dyDescent="0.2">
      <c r="E73" s="109">
        <v>21</v>
      </c>
      <c r="F73" s="40" t="e">
        <f>IF(LEN(E73)&gt;0,AVERAGE(#REF!),"-")</f>
        <v>#REF!</v>
      </c>
      <c r="G73" s="230">
        <v>1.1401330240000001</v>
      </c>
      <c r="H73" s="94"/>
      <c r="J73" s="111">
        <v>21</v>
      </c>
      <c r="K73" s="43">
        <f t="shared" si="9"/>
        <v>1.1401330240000001</v>
      </c>
      <c r="M73" s="44" t="str">
        <v>-</v>
      </c>
      <c r="N73" s="45" t="str">
        <v>-</v>
      </c>
      <c r="O73" s="123"/>
      <c r="W73" s="123"/>
      <c r="X73" s="123"/>
      <c r="Z73" s="158" t="str">
        <f>IF(AND(LEN(AG73)&gt;0,AI73&gt;0),_xll.xlShmInterpDisc(curveName,AG73)+0*TYPE($N$3),"")</f>
        <v/>
      </c>
      <c r="AA73" s="159" t="str">
        <f>IF(AND(LEN(AG73)&gt;0,AI73&gt;0),100*_xll.xlShmInterpRate(curveName,2,5,AG73)+0*TYPE($N$3),"")</f>
        <v/>
      </c>
      <c r="AB73" s="153" t="str">
        <f t="shared" si="10"/>
        <v/>
      </c>
      <c r="AC73" s="155" t="str">
        <f t="shared" si="10"/>
        <v/>
      </c>
      <c r="AD73" s="34"/>
      <c r="AE73" s="33"/>
      <c r="AF73" s="34"/>
      <c r="AG73" s="33"/>
      <c r="AH73" s="34"/>
      <c r="AI73" s="156"/>
      <c r="AJ73" s="157"/>
      <c r="AK73" s="35"/>
      <c r="AL73" s="35"/>
      <c r="AM73" s="35"/>
      <c r="AN73" s="36"/>
    </row>
    <row r="74" spans="5:41" ht="11.25" customHeight="1" x14ac:dyDescent="0.2">
      <c r="E74" s="109">
        <v>22</v>
      </c>
      <c r="F74" s="40" t="e">
        <f>IF(LEN(E74)&gt;0,AVERAGE(#REF!),"-")</f>
        <v>#REF!</v>
      </c>
      <c r="G74" s="230">
        <v>1.152825159</v>
      </c>
      <c r="H74" s="94"/>
      <c r="J74" s="111">
        <v>22</v>
      </c>
      <c r="K74" s="43">
        <f t="shared" si="9"/>
        <v>1.152825159</v>
      </c>
      <c r="M74" s="44" t="str">
        <v>-</v>
      </c>
      <c r="N74" s="45" t="str">
        <v>-</v>
      </c>
      <c r="O74" s="123"/>
      <c r="W74" s="123"/>
      <c r="X74" s="123"/>
      <c r="Z74" s="158" t="str">
        <f>IF(AND(LEN(AG74)&gt;0,AI74&gt;0),_xll.xlShmInterpDisc(curveName,AG74)+0*TYPE($N$3),"")</f>
        <v/>
      </c>
      <c r="AA74" s="159" t="str">
        <f>IF(AND(LEN(AG74)&gt;0,AI74&gt;0),100*_xll.xlShmInterpRate(curveName,2,5,AG74)+0*TYPE($N$3),"")</f>
        <v/>
      </c>
      <c r="AB74" s="153" t="str">
        <f t="shared" si="10"/>
        <v/>
      </c>
      <c r="AC74" s="155" t="str">
        <f t="shared" si="10"/>
        <v/>
      </c>
      <c r="AD74" s="34"/>
      <c r="AE74" s="33"/>
      <c r="AF74" s="34"/>
      <c r="AG74" s="33"/>
      <c r="AH74" s="34"/>
      <c r="AI74" s="156"/>
      <c r="AJ74" s="157"/>
      <c r="AK74" s="35"/>
      <c r="AL74" s="35"/>
      <c r="AM74" s="35"/>
      <c r="AN74" s="36"/>
    </row>
    <row r="75" spans="5:41" ht="11.25" customHeight="1" x14ac:dyDescent="0.2">
      <c r="E75" s="109">
        <v>23</v>
      </c>
      <c r="F75" s="40" t="e">
        <f>IF(LEN(E75)&gt;0,AVERAGE(#REF!),"-")</f>
        <v>#REF!</v>
      </c>
      <c r="G75" s="230">
        <v>1.162642918</v>
      </c>
      <c r="H75" s="94"/>
      <c r="J75" s="111">
        <v>23</v>
      </c>
      <c r="K75" s="43">
        <f t="shared" si="9"/>
        <v>1.162642918</v>
      </c>
      <c r="M75" s="44" t="str">
        <v>-</v>
      </c>
      <c r="N75" s="45" t="str">
        <v>-</v>
      </c>
      <c r="O75" s="123"/>
      <c r="W75" s="123"/>
      <c r="X75" s="123"/>
      <c r="Z75" s="158" t="str">
        <f>IF(AND(LEN(AG75)&gt;0,AI75&gt;0),_xll.xlShmInterpDisc(curveName,AG75)+0*TYPE($N$3),"")</f>
        <v/>
      </c>
      <c r="AA75" s="159" t="str">
        <f>IF(AND(LEN(AG75)&gt;0,AI75&gt;0),100*_xll.xlShmInterpRate(curveName,2,5,AG75)+0*TYPE($N$3),"")</f>
        <v/>
      </c>
      <c r="AB75" s="153" t="str">
        <f t="shared" si="10"/>
        <v/>
      </c>
      <c r="AC75" s="155" t="str">
        <f t="shared" si="10"/>
        <v/>
      </c>
      <c r="AD75" s="34"/>
      <c r="AE75" s="33"/>
      <c r="AF75" s="34"/>
      <c r="AG75" s="33"/>
      <c r="AH75" s="34"/>
      <c r="AI75" s="156"/>
      <c r="AJ75" s="157"/>
      <c r="AK75" s="35"/>
      <c r="AL75" s="35"/>
      <c r="AM75" s="35"/>
      <c r="AN75" s="36"/>
    </row>
    <row r="76" spans="5:41" ht="11.25" customHeight="1" x14ac:dyDescent="0.2">
      <c r="E76" s="109">
        <v>24</v>
      </c>
      <c r="F76" s="40" t="e">
        <f>IF(LEN(E76)&gt;0,AVERAGE(#REF!),"-")</f>
        <v>#REF!</v>
      </c>
      <c r="G76" s="230">
        <v>1.170306074</v>
      </c>
      <c r="H76" s="94"/>
      <c r="J76" s="111">
        <v>24</v>
      </c>
      <c r="K76" s="43">
        <f t="shared" si="9"/>
        <v>1.170306074</v>
      </c>
      <c r="M76" s="44" t="str">
        <v>-</v>
      </c>
      <c r="N76" s="45" t="str">
        <v>-</v>
      </c>
      <c r="O76" s="123"/>
      <c r="W76" s="123"/>
      <c r="X76" s="123"/>
      <c r="Z76" s="158" t="str">
        <f>IF(AND(LEN(AG76)&gt;0,AI76&gt;0),_xll.xlShmInterpDisc(curveName,AG76)+0*TYPE($N$3),"")</f>
        <v/>
      </c>
      <c r="AA76" s="159" t="str">
        <f>IF(AND(LEN(AG76)&gt;0,AI76&gt;0),100*_xll.xlShmInterpRate(curveName,2,5,AG76)+0*TYPE($N$3),"")</f>
        <v/>
      </c>
      <c r="AB76" s="153" t="str">
        <f t="shared" si="10"/>
        <v/>
      </c>
      <c r="AC76" s="155" t="str">
        <f t="shared" si="10"/>
        <v/>
      </c>
      <c r="AD76" s="34"/>
      <c r="AE76" s="33"/>
      <c r="AF76" s="34"/>
      <c r="AG76" s="33"/>
      <c r="AH76" s="34"/>
      <c r="AI76" s="156"/>
      <c r="AJ76" s="157"/>
      <c r="AK76" s="35"/>
      <c r="AL76" s="35"/>
      <c r="AM76" s="35"/>
      <c r="AN76" s="36"/>
    </row>
    <row r="77" spans="5:41" ht="11.25" customHeight="1" thickBot="1" x14ac:dyDescent="0.25">
      <c r="E77" s="109">
        <v>25</v>
      </c>
      <c r="F77" s="40" t="e">
        <f>IF(LEN(E77)&gt;0,AVERAGE(#REF!),"-")</f>
        <v>#REF!</v>
      </c>
      <c r="G77" s="230">
        <v>1.1759999999999999</v>
      </c>
      <c r="H77" s="94"/>
      <c r="J77" s="111">
        <v>25</v>
      </c>
      <c r="K77" s="43">
        <f t="shared" si="9"/>
        <v>1.1759999999999999</v>
      </c>
      <c r="M77" s="114" t="str">
        <v>-</v>
      </c>
      <c r="N77" s="115" t="str">
        <v>-</v>
      </c>
      <c r="O77" s="123"/>
      <c r="W77" s="123"/>
      <c r="X77" s="123"/>
      <c r="Z77" s="158" t="str">
        <f>IF(AND(LEN(AG77)&gt;0,AI77&gt;0),_xll.xlShmInterpDisc(curveName,AG77)+0*TYPE($N$3),"")</f>
        <v/>
      </c>
      <c r="AA77" s="159" t="str">
        <f>IF(AND(LEN(AG77)&gt;0,AI77&gt;0),100*_xll.xlShmInterpRate(curveName,2,5,AG77)+0*TYPE($N$3),"")</f>
        <v/>
      </c>
      <c r="AB77" s="153" t="str">
        <f t="shared" si="10"/>
        <v/>
      </c>
      <c r="AC77" s="155" t="str">
        <f t="shared" si="10"/>
        <v/>
      </c>
      <c r="AD77" s="34"/>
      <c r="AE77" s="33"/>
      <c r="AF77" s="34"/>
      <c r="AG77" s="33"/>
      <c r="AH77" s="34"/>
      <c r="AI77" s="156"/>
      <c r="AJ77" s="157"/>
      <c r="AK77" s="35"/>
      <c r="AL77" s="35"/>
      <c r="AM77" s="35"/>
      <c r="AN77" s="36"/>
    </row>
    <row r="78" spans="5:41" ht="11.25" customHeight="1" x14ac:dyDescent="0.2">
      <c r="E78" s="109">
        <v>26</v>
      </c>
      <c r="F78" s="40" t="e">
        <f>IF(LEN(E78)&gt;0,AVERAGE(#REF!),"-")</f>
        <v>#REF!</v>
      </c>
      <c r="G78" s="230">
        <v>1.1803775910000001</v>
      </c>
      <c r="H78" s="94"/>
      <c r="J78" s="111">
        <v>26</v>
      </c>
      <c r="K78" s="43">
        <f t="shared" si="9"/>
        <v>1.1803775910000001</v>
      </c>
      <c r="N78" s="2">
        <f>COUNT(N3:N77)</f>
        <v>0</v>
      </c>
      <c r="O78" s="123"/>
      <c r="W78" s="123"/>
      <c r="X78" s="123"/>
      <c r="Z78" s="158" t="str">
        <f>IF(AND(LEN(AG78)&gt;0,AI78&gt;0),_xll.xlShmInterpDisc(curveName,AG78)+0*TYPE($N$3),"")</f>
        <v/>
      </c>
      <c r="AA78" s="159" t="str">
        <f>IF(AND(LEN(AG78)&gt;0,AI78&gt;0),100*_xll.xlShmInterpRate(curveName,2,5,AG78)+0*TYPE($N$3),"")</f>
        <v/>
      </c>
      <c r="AB78" s="153" t="str">
        <f t="shared" si="10"/>
        <v/>
      </c>
      <c r="AC78" s="155" t="str">
        <f t="shared" si="10"/>
        <v/>
      </c>
      <c r="AD78" s="34"/>
      <c r="AE78" s="33"/>
      <c r="AF78" s="34"/>
      <c r="AG78" s="33"/>
      <c r="AH78" s="34"/>
      <c r="AI78" s="156"/>
      <c r="AJ78" s="157"/>
      <c r="AK78" s="35"/>
      <c r="AL78" s="35"/>
      <c r="AM78" s="35"/>
      <c r="AN78" s="36"/>
    </row>
    <row r="79" spans="5:41" ht="11.25" customHeight="1" x14ac:dyDescent="0.2">
      <c r="E79" s="109">
        <v>27</v>
      </c>
      <c r="F79" s="40" t="e">
        <f>IF(LEN(E79)&gt;0,AVERAGE(#REF!),"-")</f>
        <v>#REF!</v>
      </c>
      <c r="G79" s="230">
        <v>1.1836683939999999</v>
      </c>
      <c r="H79" s="94"/>
      <c r="J79" s="111">
        <v>27</v>
      </c>
      <c r="K79" s="43">
        <f t="shared" si="9"/>
        <v>1.1836683939999999</v>
      </c>
      <c r="O79" s="123"/>
      <c r="W79" s="123"/>
      <c r="X79" s="123"/>
      <c r="Z79" s="158" t="str">
        <f>IF(AND(LEN(AG79)&gt;0,AI79&gt;0),_xll.xlShmInterpDisc(curveName,AG79)+0*TYPE($N$3),"")</f>
        <v/>
      </c>
      <c r="AA79" s="159" t="str">
        <f>IF(AND(LEN(AG79)&gt;0,AI79&gt;0),100*_xll.xlShmInterpRate(curveName,2,5,AG79)+0*TYPE($N$3),"")</f>
        <v/>
      </c>
      <c r="AB79" s="153" t="str">
        <f t="shared" si="10"/>
        <v/>
      </c>
      <c r="AC79" s="155" t="str">
        <f t="shared" si="10"/>
        <v/>
      </c>
      <c r="AD79" s="34"/>
      <c r="AE79" s="33"/>
      <c r="AF79" s="34"/>
      <c r="AG79" s="33"/>
      <c r="AH79" s="34"/>
      <c r="AI79" s="35"/>
      <c r="AJ79" s="35"/>
      <c r="AK79" s="35"/>
      <c r="AL79" s="35"/>
      <c r="AM79" s="35"/>
      <c r="AN79" s="36"/>
    </row>
    <row r="80" spans="5:41" ht="11.25" customHeight="1" x14ac:dyDescent="0.2">
      <c r="E80" s="109">
        <v>28</v>
      </c>
      <c r="F80" s="40" t="e">
        <f>IF(LEN(E80)&gt;0,AVERAGE(#REF!),"-")</f>
        <v>#REF!</v>
      </c>
      <c r="G80" s="230">
        <v>1.1861585509999999</v>
      </c>
      <c r="H80" s="94"/>
      <c r="J80" s="111">
        <v>28</v>
      </c>
      <c r="K80" s="43">
        <f t="shared" si="9"/>
        <v>1.1861585509999999</v>
      </c>
      <c r="O80" s="123"/>
      <c r="W80" s="123"/>
      <c r="X80" s="123"/>
      <c r="Z80" s="158" t="str">
        <f>IF(AND(LEN(AG80)&gt;0,AI80&gt;0),_xll.xlShmInterpDisc(curveName,AG80)+0*TYPE($N$3),"")</f>
        <v/>
      </c>
      <c r="AA80" s="159" t="str">
        <f>IF(AND(LEN(AG80)&gt;0,AI80&gt;0),100*_xll.xlShmInterpRate(curveName,2,5,AG80)+0*TYPE($N$3),"")</f>
        <v/>
      </c>
      <c r="AB80" s="153" t="str">
        <f t="shared" si="10"/>
        <v/>
      </c>
      <c r="AC80" s="155" t="str">
        <f t="shared" si="10"/>
        <v/>
      </c>
      <c r="AD80" s="34"/>
      <c r="AE80" s="33"/>
      <c r="AF80" s="34"/>
      <c r="AG80" s="33"/>
      <c r="AH80" s="34"/>
      <c r="AI80" s="35"/>
      <c r="AJ80" s="35"/>
      <c r="AK80" s="35"/>
      <c r="AL80" s="35"/>
      <c r="AM80" s="35"/>
      <c r="AN80" s="36"/>
    </row>
    <row r="81" spans="5:40" ht="11.25" customHeight="1" x14ac:dyDescent="0.2">
      <c r="E81" s="109">
        <v>29</v>
      </c>
      <c r="F81" s="40" t="e">
        <f>IF(LEN(E81)&gt;0,AVERAGE(#REF!),"-")</f>
        <v>#REF!</v>
      </c>
      <c r="G81" s="230">
        <v>1.1878352619999999</v>
      </c>
      <c r="H81" s="94"/>
      <c r="J81" s="111">
        <v>29</v>
      </c>
      <c r="K81" s="43">
        <f t="shared" si="9"/>
        <v>1.1878352619999999</v>
      </c>
      <c r="O81" s="123"/>
      <c r="W81" s="123"/>
      <c r="X81" s="123"/>
      <c r="Z81" s="158" t="str">
        <f>IF(AND(LEN(AG81)&gt;0,AI81&gt;0),_xll.xlShmInterpDisc(curveName,AG81)+0*TYPE($N$3),"")</f>
        <v/>
      </c>
      <c r="AA81" s="159" t="str">
        <f>IF(AND(LEN(AG81)&gt;0,AI81&gt;0),100*_xll.xlShmInterpRate(curveName,2,5,AG81)+0*TYPE($N$3),"")</f>
        <v/>
      </c>
      <c r="AB81" s="153" t="str">
        <f t="shared" si="10"/>
        <v/>
      </c>
      <c r="AC81" s="155" t="str">
        <f t="shared" si="10"/>
        <v/>
      </c>
      <c r="AD81" s="34"/>
      <c r="AE81" s="33"/>
      <c r="AF81" s="34"/>
      <c r="AG81" s="33"/>
      <c r="AH81" s="34"/>
      <c r="AI81" s="35"/>
      <c r="AJ81" s="35"/>
      <c r="AK81" s="35"/>
      <c r="AL81" s="35"/>
      <c r="AM81" s="35"/>
      <c r="AN81" s="36"/>
    </row>
    <row r="82" spans="5:40" ht="11.25" customHeight="1" x14ac:dyDescent="0.2">
      <c r="E82" s="109">
        <v>30</v>
      </c>
      <c r="F82" s="40" t="e">
        <f>IF(LEN(E82)&gt;0,AVERAGE(#REF!),"-")</f>
        <v>#REF!</v>
      </c>
      <c r="G82" s="230">
        <v>1.1890000000000001</v>
      </c>
      <c r="H82" s="94"/>
      <c r="J82" s="111">
        <v>30</v>
      </c>
      <c r="K82" s="43">
        <f t="shared" si="9"/>
        <v>1.1890000000000001</v>
      </c>
      <c r="O82" s="123"/>
      <c r="W82" s="123"/>
      <c r="X82" s="123"/>
      <c r="Z82" s="158" t="str">
        <f>IF(AND(LEN(AG82)&gt;0,AI82&gt;0),_xll.xlShmInterpDisc(curveName,AG82)+0*TYPE($N$3),"")</f>
        <v/>
      </c>
      <c r="AA82" s="159" t="str">
        <f>IF(AND(LEN(AG82)&gt;0,AI82&gt;0),100*_xll.xlShmInterpRate(curveName,2,5,AG82)+0*TYPE($N$3),"")</f>
        <v/>
      </c>
      <c r="AB82" s="153" t="str">
        <f t="shared" si="10"/>
        <v/>
      </c>
      <c r="AC82" s="155" t="str">
        <f t="shared" si="10"/>
        <v/>
      </c>
      <c r="AD82" s="34"/>
      <c r="AE82" s="33"/>
      <c r="AF82" s="34"/>
      <c r="AG82" s="33"/>
      <c r="AH82" s="34"/>
      <c r="AI82" s="35"/>
      <c r="AJ82" s="35"/>
      <c r="AK82" s="35"/>
      <c r="AL82" s="35"/>
      <c r="AM82" s="35"/>
      <c r="AN82" s="36"/>
    </row>
    <row r="83" spans="5:40" ht="11.25" customHeight="1" x14ac:dyDescent="0.2">
      <c r="E83" s="109">
        <v>31</v>
      </c>
      <c r="F83" s="40" t="e">
        <f>IF(LEN(E83)&gt;0,AVERAGE(#REF!),"-")</f>
        <v>#REF!</v>
      </c>
      <c r="G83" s="230">
        <v>1.189705784</v>
      </c>
      <c r="H83" s="94"/>
      <c r="J83" s="111">
        <v>31</v>
      </c>
      <c r="K83" s="43">
        <f t="shared" si="9"/>
        <v>1.189705784</v>
      </c>
      <c r="O83" s="123"/>
      <c r="W83" s="123"/>
      <c r="Z83" s="158" t="str">
        <f>IF(AND(LEN(AG83)&gt;0,AI83&gt;0),_xll.xlShmInterpDisc(curveName,AG83)+0*TYPE($N$3),"")</f>
        <v/>
      </c>
      <c r="AA83" s="159" t="str">
        <f>IF(AND(LEN(AG83)&gt;0,AI83&gt;0),100*_xll.xlShmInterpRate(curveName,2,5,AG83)+0*TYPE($N$3),"")</f>
        <v/>
      </c>
      <c r="AB83" s="153" t="str">
        <f t="shared" si="10"/>
        <v/>
      </c>
      <c r="AC83" s="155" t="str">
        <f t="shared" si="10"/>
        <v/>
      </c>
      <c r="AD83" s="34"/>
      <c r="AE83" s="33"/>
      <c r="AF83" s="34"/>
      <c r="AG83" s="33"/>
      <c r="AH83" s="34"/>
      <c r="AI83" s="35"/>
      <c r="AJ83" s="35"/>
      <c r="AK83" s="35"/>
      <c r="AL83" s="35"/>
      <c r="AM83" s="35"/>
      <c r="AN83" s="36"/>
    </row>
    <row r="84" spans="5:40" ht="11.25" customHeight="1" x14ac:dyDescent="0.2">
      <c r="E84" s="109">
        <v>32</v>
      </c>
      <c r="F84" s="40" t="e">
        <f>IF(LEN(E84)&gt;0,AVERAGE(#REF!),"-")</f>
        <v>#REF!</v>
      </c>
      <c r="G84" s="230">
        <v>1.1899678810000001</v>
      </c>
      <c r="H84" s="94"/>
      <c r="J84" s="111">
        <v>32</v>
      </c>
      <c r="K84" s="43">
        <f t="shared" si="9"/>
        <v>1.1899678810000001</v>
      </c>
      <c r="O84" s="123"/>
      <c r="W84" s="123"/>
      <c r="Z84" s="158" t="str">
        <f>IF(AND(LEN(AG84)&gt;0,AI84&gt;0),_xll.xlShmInterpDisc(curveName,AG84)+0*TYPE($N$3),"")</f>
        <v/>
      </c>
      <c r="AA84" s="159" t="str">
        <f>IF(AND(LEN(AG84)&gt;0,AI84&gt;0),100*_xll.xlShmInterpRate(curveName,2,5,AG84)+0*TYPE($N$3),"")</f>
        <v/>
      </c>
      <c r="AB84" s="153" t="str">
        <f t="shared" si="10"/>
        <v/>
      </c>
      <c r="AC84" s="155" t="str">
        <f t="shared" si="10"/>
        <v/>
      </c>
      <c r="AD84" s="34"/>
      <c r="AE84" s="33"/>
      <c r="AF84" s="34"/>
      <c r="AG84" s="33"/>
      <c r="AH84" s="34"/>
      <c r="AI84" s="35"/>
      <c r="AJ84" s="35"/>
      <c r="AK84" s="35"/>
      <c r="AL84" s="35"/>
      <c r="AM84" s="35"/>
      <c r="AN84" s="36"/>
    </row>
    <row r="85" spans="5:40" ht="11.25" customHeight="1" x14ac:dyDescent="0.2">
      <c r="E85" s="109">
        <v>33</v>
      </c>
      <c r="F85" s="40" t="e">
        <f>IF(LEN(E85)&gt;0,AVERAGE(#REF!),"-")</f>
        <v>#REF!</v>
      </c>
      <c r="G85" s="230">
        <v>1.189596493</v>
      </c>
      <c r="H85" s="94"/>
      <c r="J85" s="111">
        <v>33</v>
      </c>
      <c r="K85" s="43">
        <f t="shared" si="9"/>
        <v>1.189596493</v>
      </c>
      <c r="O85" s="123"/>
      <c r="W85" s="123"/>
      <c r="Z85" s="158" t="str">
        <f>IF(AND(LEN(AG85)&gt;0,AI85&gt;0),_xll.xlShmInterpDisc(curveName,AG85)+0*TYPE($N$3),"")</f>
        <v/>
      </c>
      <c r="AA85" s="159" t="str">
        <f>IF(AND(LEN(AG85)&gt;0,AI85&gt;0),100*_xll.xlShmInterpRate(curveName,2,5,AG85)+0*TYPE($N$3),"")</f>
        <v/>
      </c>
      <c r="AB85" s="153" t="str">
        <f t="shared" si="10"/>
        <v/>
      </c>
      <c r="AC85" s="155" t="str">
        <f t="shared" si="10"/>
        <v/>
      </c>
      <c r="AD85" s="34"/>
      <c r="AE85" s="33"/>
      <c r="AF85" s="34"/>
      <c r="AG85" s="33"/>
      <c r="AH85" s="34"/>
      <c r="AI85" s="35"/>
      <c r="AJ85" s="35"/>
      <c r="AK85" s="35"/>
      <c r="AL85" s="35"/>
      <c r="AM85" s="35"/>
      <c r="AN85" s="36"/>
    </row>
    <row r="86" spans="5:40" ht="11.25" customHeight="1" x14ac:dyDescent="0.2">
      <c r="E86" s="109">
        <v>34</v>
      </c>
      <c r="F86" s="40" t="e">
        <f>IF(LEN(E86)&gt;0,AVERAGE(#REF!),"-")</f>
        <v>#REF!</v>
      </c>
      <c r="G86" s="230">
        <v>1.1886566350000001</v>
      </c>
      <c r="H86" s="94"/>
      <c r="J86" s="111">
        <v>34</v>
      </c>
      <c r="K86" s="43">
        <f t="shared" si="9"/>
        <v>1.1886566350000001</v>
      </c>
      <c r="O86" s="123"/>
      <c r="W86" s="123"/>
      <c r="Z86" s="158" t="str">
        <f>IF(AND(LEN(AG86)&gt;0,AI86&gt;0),_xll.xlShmInterpDisc(curveName,AG86)+0*TYPE($N$3),"")</f>
        <v/>
      </c>
      <c r="AA86" s="159" t="str">
        <f>IF(AND(LEN(AG86)&gt;0,AI86&gt;0),100*_xll.xlShmInterpRate(curveName,2,5,AG86)+0*TYPE($N$3),"")</f>
        <v/>
      </c>
      <c r="AB86" s="153" t="str">
        <f t="shared" si="10"/>
        <v/>
      </c>
      <c r="AC86" s="155" t="str">
        <f t="shared" si="10"/>
        <v/>
      </c>
      <c r="AD86" s="34"/>
      <c r="AE86" s="33"/>
      <c r="AF86" s="34"/>
      <c r="AG86" s="33"/>
      <c r="AH86" s="34"/>
      <c r="AI86" s="35"/>
      <c r="AJ86" s="35"/>
      <c r="AK86" s="35"/>
      <c r="AL86" s="35"/>
      <c r="AM86" s="35"/>
      <c r="AN86" s="36"/>
    </row>
    <row r="87" spans="5:40" ht="11.25" customHeight="1" x14ac:dyDescent="0.2">
      <c r="E87" s="109">
        <v>35</v>
      </c>
      <c r="F87" s="40" t="e">
        <f>IF(LEN(E87)&gt;0,AVERAGE(#REF!),"-")</f>
        <v>#REF!</v>
      </c>
      <c r="G87" s="230">
        <v>1.1871278249999999</v>
      </c>
      <c r="H87" s="94"/>
      <c r="J87" s="111">
        <v>35</v>
      </c>
      <c r="K87" s="43">
        <f t="shared" si="9"/>
        <v>1.1871278249999999</v>
      </c>
      <c r="O87" s="123"/>
      <c r="W87" s="123"/>
      <c r="Z87" s="158" t="str">
        <f>IF(AND(LEN(AG87)&gt;0,AI87&gt;0),_xll.xlShmInterpDisc(curveName,AG87)+0*TYPE($N$3),"")</f>
        <v/>
      </c>
      <c r="AA87" s="159" t="str">
        <f>IF(AND(LEN(AG87)&gt;0,AI87&gt;0),100*_xll.xlShmInterpRate(curveName,2,5,AG87)+0*TYPE($N$3),"")</f>
        <v/>
      </c>
      <c r="AB87" s="153" t="str">
        <f t="shared" si="10"/>
        <v/>
      </c>
      <c r="AC87" s="155" t="str">
        <f t="shared" si="10"/>
        <v/>
      </c>
      <c r="AD87" s="34"/>
      <c r="AE87" s="33"/>
      <c r="AF87" s="34"/>
      <c r="AG87" s="33"/>
      <c r="AH87" s="34"/>
      <c r="AI87" s="35"/>
      <c r="AJ87" s="35"/>
      <c r="AK87" s="35"/>
      <c r="AL87" s="35"/>
      <c r="AM87" s="35"/>
      <c r="AN87" s="36"/>
    </row>
    <row r="88" spans="5:40" ht="11.25" customHeight="1" x14ac:dyDescent="0.2">
      <c r="E88" s="109">
        <v>36</v>
      </c>
      <c r="F88" s="40" t="e">
        <f>IF(LEN(E88)&gt;0,AVERAGE(#REF!),"-")</f>
        <v>#REF!</v>
      </c>
      <c r="G88" s="230">
        <v>1.1850465640000001</v>
      </c>
      <c r="H88" s="94"/>
      <c r="J88" s="111">
        <v>36</v>
      </c>
      <c r="K88" s="43">
        <f t="shared" si="9"/>
        <v>1.1850465640000001</v>
      </c>
      <c r="O88" s="123"/>
      <c r="W88" s="123"/>
      <c r="Z88" s="158" t="str">
        <f>IF(AND(LEN(AG88)&gt;0,AI88&gt;0),_xll.xlShmInterpDisc(curveName,AG88)+0*TYPE($N$3),"")</f>
        <v/>
      </c>
      <c r="AA88" s="159" t="str">
        <f>IF(AND(LEN(AG88)&gt;0,AI88&gt;0),100*_xll.xlShmInterpRate(curveName,2,5,AG88)+0*TYPE($N$3),"")</f>
        <v/>
      </c>
      <c r="AB88" s="153" t="str">
        <f t="shared" si="10"/>
        <v/>
      </c>
      <c r="AC88" s="155" t="str">
        <f t="shared" si="10"/>
        <v/>
      </c>
      <c r="AD88" s="34"/>
      <c r="AE88" s="33"/>
      <c r="AF88" s="34"/>
      <c r="AG88" s="33"/>
      <c r="AH88" s="34"/>
      <c r="AI88" s="35"/>
      <c r="AJ88" s="35"/>
      <c r="AK88" s="35"/>
      <c r="AL88" s="35"/>
      <c r="AM88" s="35"/>
      <c r="AN88" s="36"/>
    </row>
    <row r="89" spans="5:40" ht="11.25" customHeight="1" x14ac:dyDescent="0.2">
      <c r="E89" s="109">
        <v>37</v>
      </c>
      <c r="F89" s="40" t="e">
        <f>IF(LEN(E89)&gt;0,AVERAGE(#REF!),"-")</f>
        <v>#REF!</v>
      </c>
      <c r="G89" s="230">
        <v>1.182280655</v>
      </c>
      <c r="H89" s="94"/>
      <c r="J89" s="111">
        <v>37</v>
      </c>
      <c r="K89" s="43">
        <f t="shared" si="9"/>
        <v>1.182280655</v>
      </c>
      <c r="O89" s="123"/>
      <c r="W89" s="123"/>
      <c r="Z89" s="158" t="str">
        <f>IF(AND(LEN(AG89)&gt;0,AI89&gt;0),_xll.xlShmInterpDisc(curveName,AG89)+0*TYPE($N$3),"")</f>
        <v/>
      </c>
      <c r="AA89" s="159" t="str">
        <f>IF(AND(LEN(AG89)&gt;0,AI89&gt;0),100*_xll.xlShmInterpRate(curveName,2,5,AG89)+0*TYPE($N$3),"")</f>
        <v/>
      </c>
      <c r="AB89" s="153" t="str">
        <f t="shared" si="10"/>
        <v/>
      </c>
      <c r="AC89" s="155" t="str">
        <f t="shared" si="10"/>
        <v/>
      </c>
      <c r="AD89" s="34"/>
      <c r="AE89" s="33"/>
      <c r="AF89" s="34"/>
      <c r="AG89" s="33"/>
      <c r="AH89" s="34"/>
      <c r="AI89" s="35"/>
      <c r="AJ89" s="35"/>
      <c r="AK89" s="35"/>
      <c r="AL89" s="35"/>
      <c r="AM89" s="35"/>
      <c r="AN89" s="36"/>
    </row>
    <row r="90" spans="5:40" ht="11.25" customHeight="1" x14ac:dyDescent="0.2">
      <c r="E90" s="109">
        <v>38</v>
      </c>
      <c r="F90" s="40" t="e">
        <f>IF(LEN(E90)&gt;0,AVERAGE(#REF!),"-")</f>
        <v>#REF!</v>
      </c>
      <c r="G90" s="230">
        <v>1.178854343</v>
      </c>
      <c r="H90" s="94"/>
      <c r="J90" s="111">
        <v>38</v>
      </c>
      <c r="K90" s="43">
        <f t="shared" si="9"/>
        <v>1.178854343</v>
      </c>
      <c r="O90" s="123"/>
      <c r="W90" s="123"/>
      <c r="Z90" s="158" t="str">
        <f>IF(AND(LEN(AG90)&gt;0,AI90&gt;0),_xll.xlShmInterpDisc(curveName,AG90)+0*TYPE($N$3),"")</f>
        <v/>
      </c>
      <c r="AA90" s="159" t="str">
        <f>IF(AND(LEN(AG90)&gt;0,AI90&gt;0),100*_xll.xlShmInterpRate(curveName,2,5,AG90)+0*TYPE($N$3),"")</f>
        <v/>
      </c>
      <c r="AB90" s="153" t="str">
        <f t="shared" si="10"/>
        <v/>
      </c>
      <c r="AC90" s="155" t="str">
        <f t="shared" si="10"/>
        <v/>
      </c>
      <c r="AD90" s="34"/>
      <c r="AE90" s="33"/>
      <c r="AF90" s="34"/>
      <c r="AG90" s="33"/>
      <c r="AH90" s="34"/>
      <c r="AI90" s="35"/>
      <c r="AJ90" s="35"/>
      <c r="AK90" s="35"/>
      <c r="AL90" s="35"/>
      <c r="AM90" s="35"/>
      <c r="AN90" s="36"/>
    </row>
    <row r="91" spans="5:40" ht="11.25" customHeight="1" x14ac:dyDescent="0.2">
      <c r="E91" s="109">
        <v>39</v>
      </c>
      <c r="F91" s="40" t="e">
        <f>IF(LEN(E91)&gt;0,AVERAGE(#REF!),"-")</f>
        <v>#REF!</v>
      </c>
      <c r="G91" s="230">
        <v>1.174752448</v>
      </c>
      <c r="H91" s="94"/>
      <c r="J91" s="111">
        <v>39</v>
      </c>
      <c r="K91" s="43">
        <f t="shared" si="9"/>
        <v>1.174752448</v>
      </c>
      <c r="W91" s="123"/>
      <c r="Z91" s="158" t="str">
        <f>IF(AND(LEN(AG91)&gt;0,AI91&gt;0),_xll.xlShmInterpDisc(curveName,AG91)+0*TYPE($N$3),"")</f>
        <v/>
      </c>
      <c r="AA91" s="159" t="str">
        <f>IF(AND(LEN(AG91)&gt;0,AI91&gt;0),100*_xll.xlShmInterpRate(curveName,2,5,AG91)+0*TYPE($N$3),"")</f>
        <v/>
      </c>
      <c r="AB91" s="153" t="str">
        <f t="shared" si="10"/>
        <v/>
      </c>
      <c r="AC91" s="155" t="str">
        <f t="shared" si="10"/>
        <v/>
      </c>
      <c r="AD91" s="34"/>
      <c r="AE91" s="33"/>
      <c r="AF91" s="34"/>
      <c r="AG91" s="33"/>
      <c r="AH91" s="34"/>
      <c r="AI91" s="35"/>
      <c r="AJ91" s="35"/>
      <c r="AK91" s="35"/>
      <c r="AL91" s="35"/>
      <c r="AM91" s="35"/>
      <c r="AN91" s="36"/>
    </row>
    <row r="92" spans="5:40" ht="11.25" customHeight="1" x14ac:dyDescent="0.2">
      <c r="E92" s="109">
        <v>40</v>
      </c>
      <c r="F92" s="40" t="e">
        <f>IF(LEN(E92)&gt;0,AVERAGE(#REF!),"-")</f>
        <v>#REF!</v>
      </c>
      <c r="G92" s="230">
        <v>1.17</v>
      </c>
      <c r="H92" s="94"/>
      <c r="J92" s="111">
        <v>40</v>
      </c>
      <c r="K92" s="43">
        <f t="shared" si="9"/>
        <v>1.17</v>
      </c>
      <c r="W92" s="123"/>
      <c r="Z92" s="158" t="str">
        <f>IF(AND(LEN(AG92)&gt;0,AI92&gt;0),_xll.xlShmInterpDisc(curveName,AG92)+0*TYPE($N$3),"")</f>
        <v/>
      </c>
      <c r="AA92" s="159" t="str">
        <f>IF(AND(LEN(AG92)&gt;0,AI92&gt;0),100*_xll.xlShmInterpRate(curveName,2,5,AG92)+0*TYPE($N$3),"")</f>
        <v/>
      </c>
      <c r="AB92" s="153" t="str">
        <f t="shared" si="10"/>
        <v/>
      </c>
      <c r="AC92" s="155" t="str">
        <f t="shared" si="10"/>
        <v/>
      </c>
      <c r="AD92" s="34"/>
      <c r="AE92" s="33"/>
      <c r="AF92" s="34"/>
      <c r="AG92" s="33"/>
      <c r="AH92" s="34"/>
      <c r="AI92" s="35"/>
      <c r="AJ92" s="35"/>
      <c r="AK92" s="35"/>
      <c r="AL92" s="35"/>
      <c r="AM92" s="35"/>
      <c r="AN92" s="36"/>
    </row>
    <row r="93" spans="5:40" ht="11.25" customHeight="1" x14ac:dyDescent="0.2">
      <c r="E93" s="109">
        <v>50</v>
      </c>
      <c r="F93" s="40" t="e">
        <f>IF(LEN(E93)&gt;0,AVERAGE(#REF!),"-")</f>
        <v>#REF!</v>
      </c>
      <c r="G93" s="230">
        <v>1.107</v>
      </c>
      <c r="H93" s="94"/>
      <c r="J93" s="111">
        <v>50</v>
      </c>
      <c r="K93" s="43">
        <f t="shared" si="9"/>
        <v>1.107</v>
      </c>
      <c r="W93" s="123"/>
      <c r="Z93" s="158" t="str">
        <f>IF(AND(LEN(AG93)&gt;0,AI93&gt;0),_xll.xlShmInterpDisc(curveName,AG93)+0*TYPE($N$3),"")</f>
        <v/>
      </c>
      <c r="AA93" s="159" t="str">
        <f>IF(AND(LEN(AG93)&gt;0,AI93&gt;0),100*_xll.xlShmInterpRate(curveName,2,5,AG93)+0*TYPE($N$3),"")</f>
        <v/>
      </c>
      <c r="AB93" s="153" t="str">
        <f t="shared" si="10"/>
        <v/>
      </c>
      <c r="AC93" s="155" t="str">
        <f t="shared" si="10"/>
        <v/>
      </c>
      <c r="AD93" s="34"/>
      <c r="AE93" s="33"/>
      <c r="AF93" s="34"/>
      <c r="AG93" s="33"/>
      <c r="AH93" s="34"/>
      <c r="AI93" s="35"/>
      <c r="AJ93" s="35"/>
      <c r="AK93" s="35"/>
      <c r="AL93" s="35"/>
      <c r="AM93" s="35"/>
      <c r="AN93" s="36"/>
    </row>
    <row r="94" spans="5:40" ht="11.25" customHeight="1" x14ac:dyDescent="0.2">
      <c r="E94" s="109">
        <v>60</v>
      </c>
      <c r="F94" s="40" t="e">
        <f>IF(LEN(E94)&gt;0,AVERAGE(#REF!),"-")</f>
        <v>#REF!</v>
      </c>
      <c r="G94" s="230">
        <v>1.0860000000000001</v>
      </c>
      <c r="H94" s="94"/>
      <c r="J94" s="111">
        <v>60</v>
      </c>
      <c r="K94" s="43">
        <f t="shared" si="9"/>
        <v>1.0860000000000001</v>
      </c>
      <c r="W94" s="123"/>
      <c r="Z94" s="158" t="str">
        <f>IF(AND(LEN(AG94)&gt;0,AI94&gt;0),_xll.xlShmInterpDisc(curveName,AG94)+0*TYPE($N$3),"")</f>
        <v/>
      </c>
      <c r="AA94" s="159" t="str">
        <f>IF(AND(LEN(AG94)&gt;0,AI94&gt;0),100*_xll.xlShmInterpRate(curveName,2,5,AG94)+0*TYPE($N$3),"")</f>
        <v/>
      </c>
      <c r="AB94" s="153" t="str">
        <f t="shared" si="10"/>
        <v/>
      </c>
      <c r="AC94" s="155" t="str">
        <f t="shared" si="10"/>
        <v/>
      </c>
      <c r="AD94" s="34"/>
      <c r="AE94" s="33"/>
      <c r="AF94" s="34"/>
      <c r="AG94" s="33"/>
      <c r="AH94" s="34"/>
      <c r="AI94" s="35"/>
      <c r="AJ94" s="35"/>
      <c r="AK94" s="35"/>
      <c r="AL94" s="35"/>
      <c r="AM94" s="35"/>
      <c r="AN94" s="36"/>
    </row>
    <row r="95" spans="5:40" ht="11.25" customHeight="1" x14ac:dyDescent="0.2">
      <c r="E95" s="109"/>
      <c r="F95" s="40" t="str">
        <f>IF(LEN(E95)&gt;0,AVERAGE(#REF!),"-")</f>
        <v>-</v>
      </c>
      <c r="G95" s="230"/>
      <c r="H95" s="94"/>
      <c r="J95" s="111" t="str">
        <v/>
      </c>
      <c r="K95" s="43" t="str">
        <f t="shared" si="9"/>
        <v>-</v>
      </c>
      <c r="W95" s="123"/>
      <c r="Z95" s="158" t="str">
        <f>IF(AND(LEN(AG95)&gt;0,AI95&gt;0),_xll.xlShmInterpDisc(curveName,AG95)+0*TYPE($N$3),"")</f>
        <v/>
      </c>
      <c r="AA95" s="159" t="str">
        <f>IF(AND(LEN(AG95)&gt;0,AI95&gt;0),100*_xll.xlShmInterpRate(curveName,2,5,AG95)+0*TYPE($N$3),"")</f>
        <v/>
      </c>
      <c r="AB95" s="153" t="str">
        <f t="shared" si="10"/>
        <v/>
      </c>
      <c r="AC95" s="155" t="str">
        <f t="shared" si="10"/>
        <v/>
      </c>
      <c r="AD95" s="34"/>
      <c r="AE95" s="33"/>
      <c r="AF95" s="34"/>
      <c r="AG95" s="33"/>
      <c r="AH95" s="34"/>
      <c r="AI95" s="35"/>
      <c r="AJ95" s="35"/>
      <c r="AK95" s="35"/>
      <c r="AL95" s="35"/>
      <c r="AM95" s="35"/>
      <c r="AN95" s="36"/>
    </row>
    <row r="96" spans="5:40" ht="11.25" customHeight="1" x14ac:dyDescent="0.2">
      <c r="E96" s="109"/>
      <c r="F96" s="40" t="str">
        <f>IF(LEN(E96)&gt;0,AVERAGE(#REF!),"-")</f>
        <v>-</v>
      </c>
      <c r="G96" s="230"/>
      <c r="H96" s="94"/>
      <c r="J96" s="111" t="str">
        <v/>
      </c>
      <c r="K96" s="43" t="str">
        <f t="shared" si="9"/>
        <v>-</v>
      </c>
      <c r="W96" s="123"/>
      <c r="Z96" s="160" t="str">
        <f>IF(AND(LEN(AG96)&gt;0,AI96&gt;0),_xll.xlShmInterpDisc(curveName,AG96)+0*TYPE($N$3),"")</f>
        <v/>
      </c>
      <c r="AA96" s="161" t="str">
        <f>IF(AND(LEN(AG96)&gt;0,AI96&gt;0),100*_xll.xlShmInterpRate(curveName,2,5,AG96)+0*TYPE($N$3),"")</f>
        <v/>
      </c>
      <c r="AB96" s="154" t="str">
        <f t="shared" si="10"/>
        <v/>
      </c>
      <c r="AC96" s="162" t="str">
        <f t="shared" si="10"/>
        <v/>
      </c>
      <c r="AD96" s="163"/>
      <c r="AE96" s="193"/>
      <c r="AF96" s="163"/>
      <c r="AG96" s="193"/>
      <c r="AH96" s="163"/>
      <c r="AI96" s="164"/>
      <c r="AJ96" s="164"/>
      <c r="AK96" s="164"/>
      <c r="AL96" s="164"/>
      <c r="AM96" s="164"/>
      <c r="AN96" s="165"/>
    </row>
  </sheetData>
  <mergeCells count="3">
    <mergeCell ref="B2:C2"/>
    <mergeCell ref="P2:P3"/>
    <mergeCell ref="P4:Q4"/>
  </mergeCells>
  <phoneticPr fontId="12" type="noConversion"/>
  <conditionalFormatting sqref="K3:K18 K55:K95">
    <cfRule type="expression" dxfId="27" priority="3" stopIfTrue="1">
      <formula>SUM(G3:H3)&lt;&gt;0</formula>
    </cfRule>
  </conditionalFormatting>
  <conditionalFormatting sqref="K38:K49 K52 K21">
    <cfRule type="expression" dxfId="26" priority="4" stopIfTrue="1">
      <formula>G21&lt;&gt;0</formula>
    </cfRule>
  </conditionalFormatting>
  <conditionalFormatting sqref="E39:E49">
    <cfRule type="expression" dxfId="25" priority="5" stopIfTrue="1">
      <formula>(U25=U24)</formula>
    </cfRule>
  </conditionalFormatting>
  <conditionalFormatting sqref="K96">
    <cfRule type="expression" dxfId="24" priority="6" stopIfTrue="1">
      <formula>SUM(G85:H85)&lt;&gt;0</formula>
    </cfRule>
  </conditionalFormatting>
  <conditionalFormatting sqref="K24:K35">
    <cfRule type="expression" dxfId="23" priority="1" stopIfTrue="1">
      <formula>G24&lt;&gt;0</formula>
    </cfRule>
  </conditionalFormatting>
  <dataValidations count="11">
    <dataValidation type="list" allowBlank="1" showInputMessage="1" showErrorMessage="1" sqref="Q20">
      <formula1>"0,1"</formula1>
    </dataValidation>
    <dataValidation type="list" allowBlank="1" showInputMessage="1" showErrorMessage="1" sqref="C20:C21 N2">
      <formula1>"true, false"</formula1>
    </dataValidation>
    <dataValidation type="list" allowBlank="1" showInputMessage="1" showErrorMessage="1" sqref="C11:C12">
      <formula1>$T$24:$T$35</formula1>
    </dataValidation>
    <dataValidation type="list" allowBlank="1" showInputMessage="1" showErrorMessage="1" sqref="C7">
      <formula1>"linear, quadra, bspline, kruger"</formula1>
    </dataValidation>
    <dataValidation type="list" allowBlank="1" showInputMessage="1" showErrorMessage="1" sqref="C8">
      <formula1>"r,rt,d"</formula1>
    </dataValidation>
    <dataValidation type="list" allowBlank="1" showInputMessage="1" showErrorMessage="1" sqref="C13">
      <formula1>"standard, adjusted"</formula1>
    </dataValidation>
    <dataValidation type="list" allowBlank="1" showInputMessage="1" showErrorMessage="1" sqref="C14">
      <formula1>"on, off"</formula1>
    </dataValidation>
    <dataValidation type="list" allowBlank="1" showInputMessage="1" showErrorMessage="1" sqref="C15">
      <formula1>"start, end, stub"</formula1>
    </dataValidation>
    <dataValidation type="list" allowBlank="1" showInputMessage="1" showErrorMessage="1" sqref="C16">
      <formula1>"1234,1243,1324,1342,1423,1432,2134,2143,2314,2341,2413,2431,3124,3142,3214,3241,3412,3421,4123,4132,4213,4231,4312,4321"</formula1>
    </dataValidation>
    <dataValidation type="list" allowBlank="1" showInputMessage="1" showErrorMessage="1" sqref="C18">
      <formula1>"NoAdj, Backward, Forward, ModFollow"</formula1>
    </dataValidation>
    <dataValidation type="list" allowBlank="1" showInputMessage="1" showErrorMessage="1" sqref="C22">
      <formula1>"EURIBOR1Y,EURIBOR6M,EURIBOR3M,EURIBOR1M"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indexed="13"/>
  </sheetPr>
  <dimension ref="B1:AJ96"/>
  <sheetViews>
    <sheetView workbookViewId="0">
      <selection activeCell="N2" sqref="N2"/>
    </sheetView>
  </sheetViews>
  <sheetFormatPr defaultColWidth="8" defaultRowHeight="11.25" customHeight="1" x14ac:dyDescent="0.2"/>
  <cols>
    <col min="1" max="1" width="2.42578125" style="2" customWidth="1"/>
    <col min="2" max="2" width="12.42578125" style="2" bestFit="1" customWidth="1"/>
    <col min="3" max="3" width="13.85546875" style="2" bestFit="1" customWidth="1"/>
    <col min="4" max="4" width="2.42578125" style="2" customWidth="1"/>
    <col min="5" max="5" width="10" style="2" bestFit="1" customWidth="1"/>
    <col min="6" max="6" width="3.140625" style="2" customWidth="1"/>
    <col min="7" max="7" width="7.85546875" style="2" bestFit="1" customWidth="1"/>
    <col min="8" max="8" width="8.5703125" style="2" bestFit="1" customWidth="1"/>
    <col min="9" max="9" width="5.7109375" style="2" customWidth="1"/>
    <col min="10" max="10" width="8" style="2" bestFit="1" customWidth="1"/>
    <col min="11" max="11" width="7.140625" style="2" bestFit="1" customWidth="1"/>
    <col min="12" max="12" width="2.42578125" style="2" customWidth="1"/>
    <col min="13" max="13" width="9.7109375" style="2" customWidth="1"/>
    <col min="14" max="14" width="16.42578125" style="2" bestFit="1" customWidth="1"/>
    <col min="15" max="15" width="8.7109375" style="2" bestFit="1" customWidth="1"/>
    <col min="16" max="16" width="15.7109375" style="2" customWidth="1"/>
    <col min="17" max="18" width="8.7109375" style="2" customWidth="1"/>
    <col min="19" max="19" width="8" style="2" customWidth="1"/>
    <col min="20" max="20" width="9.42578125" style="2" customWidth="1"/>
    <col min="21" max="21" width="7.5703125" style="2" bestFit="1" customWidth="1"/>
    <col min="22" max="22" width="7.7109375" style="2" bestFit="1" customWidth="1"/>
    <col min="23" max="23" width="6.85546875" style="2" bestFit="1" customWidth="1"/>
    <col min="24" max="24" width="14.42578125" style="2" customWidth="1"/>
    <col min="25" max="25" width="9.28515625" style="2" customWidth="1"/>
    <col min="26" max="26" width="13.140625" style="2" bestFit="1" customWidth="1"/>
    <col min="27" max="27" width="10.42578125" style="2" customWidth="1"/>
    <col min="28" max="28" width="10.85546875" style="2" customWidth="1"/>
    <col min="29" max="29" width="9" style="2" customWidth="1"/>
    <col min="30" max="30" width="6.7109375" style="2" customWidth="1"/>
    <col min="31" max="31" width="3.42578125" style="2" customWidth="1"/>
    <col min="32" max="32" width="3.140625" style="2" customWidth="1"/>
    <col min="33" max="33" width="7.7109375" style="2" customWidth="1"/>
    <col min="34" max="34" width="6.85546875" style="2" customWidth="1"/>
    <col min="35" max="16384" width="8" style="2"/>
  </cols>
  <sheetData>
    <row r="1" spans="2:36" ht="16.5" thickBot="1" x14ac:dyDescent="0.25">
      <c r="B1" s="121"/>
      <c r="N1" s="521">
        <f>SUM(N3:INDEX(N3:N77,N78))</f>
        <v>0</v>
      </c>
      <c r="T1" s="136"/>
      <c r="U1" s="136"/>
      <c r="V1" s="136"/>
      <c r="W1" s="136"/>
      <c r="X1" s="15" t="s">
        <v>80</v>
      </c>
      <c r="Y1" s="16"/>
      <c r="Z1" s="16"/>
      <c r="AA1" s="16"/>
      <c r="AB1" s="16"/>
      <c r="AC1" s="16"/>
      <c r="AD1" s="16"/>
      <c r="AE1" s="16"/>
      <c r="AF1" s="16"/>
      <c r="AG1" s="16"/>
      <c r="AH1" s="17"/>
    </row>
    <row r="2" spans="2:36" ht="13.7" customHeight="1" thickBot="1" x14ac:dyDescent="0.25">
      <c r="B2" s="545" t="s">
        <v>6</v>
      </c>
      <c r="C2" s="546"/>
      <c r="E2" s="18" t="s">
        <v>0</v>
      </c>
      <c r="F2" s="18" t="s">
        <v>1</v>
      </c>
      <c r="G2" s="19" t="s">
        <v>2</v>
      </c>
      <c r="H2" s="20" t="s">
        <v>3</v>
      </c>
      <c r="K2" s="20" t="s">
        <v>4</v>
      </c>
      <c r="M2" s="21" t="s">
        <v>5</v>
      </c>
      <c r="N2" s="4" t="b">
        <v>0</v>
      </c>
      <c r="P2" s="549" t="s">
        <v>81</v>
      </c>
      <c r="Q2" s="208" t="s">
        <v>82</v>
      </c>
      <c r="T2" s="166" t="s">
        <v>155</v>
      </c>
      <c r="U2" s="167" t="s">
        <v>210</v>
      </c>
      <c r="V2" s="167" t="s">
        <v>209</v>
      </c>
      <c r="W2" s="168" t="s">
        <v>211</v>
      </c>
      <c r="X2" s="144" t="s">
        <v>83</v>
      </c>
      <c r="Y2" s="144" t="s">
        <v>84</v>
      </c>
      <c r="Z2" s="144" t="s">
        <v>85</v>
      </c>
      <c r="AA2" s="144" t="s">
        <v>86</v>
      </c>
      <c r="AB2" s="144" t="s">
        <v>86</v>
      </c>
      <c r="AC2" s="145" t="s">
        <v>87</v>
      </c>
      <c r="AD2" s="145" t="s">
        <v>88</v>
      </c>
      <c r="AE2" s="145"/>
      <c r="AF2" s="145"/>
      <c r="AG2" s="145" t="s">
        <v>89</v>
      </c>
      <c r="AH2" s="146" t="s">
        <v>90</v>
      </c>
    </row>
    <row r="3" spans="2:36" ht="11.25" customHeight="1" thickBot="1" x14ac:dyDescent="0.25">
      <c r="B3" s="22" t="s">
        <v>91</v>
      </c>
      <c r="C3" s="23">
        <v>42486</v>
      </c>
      <c r="E3" s="24" t="s">
        <v>96</v>
      </c>
      <c r="F3" s="25" t="e">
        <f>IF(LEN(E3)&gt;0,AVERAGE(#REF!),"-")</f>
        <v>#REF!</v>
      </c>
      <c r="G3" s="26">
        <v>-0.14545893700000001</v>
      </c>
      <c r="H3" s="26"/>
      <c r="I3" s="27">
        <f t="shared" ref="I3:I18" si="0">IF(LEN(E3)&gt;0,IF(RIGHT(E3,1)="N",0,LEFT(E3,LEN(E3)-1)),"-")</f>
        <v>0</v>
      </c>
      <c r="J3" s="28" t="str">
        <f t="shared" ref="J3:J18" si="1">IF(LEN(E3)&gt;0,IF(I3&gt;0,RIGHT(E3,1),E3),"-")</f>
        <v>sn</v>
      </c>
      <c r="K3" s="29">
        <f t="shared" ref="K3:K18" si="2">IF(LEN(E3)&gt;0,IF(ISNUMBER(G3),G3,F3)+H3,"-")</f>
        <v>-0.14545893700000001</v>
      </c>
      <c r="M3" s="30" t="str">
        <f t="array" ref="M3:N77">IF(doCalc,_xll.xlCurveBootstrapper(today,currency,curveName,nUsedDepo,I3:INDEX(depoQuotes,nUsedDepo),nUsedFra,J21:INDEX(fraQuotes,nUsedFra),0,J21:K21,nUsedSwap,J45:INDEX(swapQuotes,nUsedSwap),typeInterp,interpOn,comp,dayCount,IF(LEN(exoDiscCurve)&gt;0,P5:P19,P5:P18),IF(LEN(exoDiscCurve)&gt;0,Q5:Q19,Q5:Q18)),"-")</f>
        <v>-</v>
      </c>
      <c r="N3" s="31" t="str">
        <v>-</v>
      </c>
      <c r="P3" s="550"/>
      <c r="Q3" s="209">
        <v>40932</v>
      </c>
      <c r="S3" s="2" t="b">
        <f>AA3=M4</f>
        <v>0</v>
      </c>
      <c r="T3" s="158">
        <f>IF(AND(LEN(AA3)&gt;0,AC3&gt;0),_xll.xlShmInterpDisc(curveName,AA3)+0*TYPE($N$3),"")</f>
        <v>1.0000121216760389</v>
      </c>
      <c r="U3" s="159">
        <f>IF(AND(LEN(AA3)&gt;0,AC3&gt;0),100*_xll.xlShmInterpRate(curveName,2,5,AA3)+0*TYPE($N$3),"")</f>
        <v>-0.14747949795935536</v>
      </c>
      <c r="V3" s="153">
        <f>IF(LEN(T3)&gt;0,T3-AC3,"")</f>
        <v>-1.1102230246251565E-15</v>
      </c>
      <c r="W3" s="155">
        <f>IF(LEN(U3)&gt;0,U3-AD3,"")</f>
        <v>-2.724348524552056E-12</v>
      </c>
      <c r="X3" s="34" t="s">
        <v>325</v>
      </c>
      <c r="Y3" s="33">
        <v>42488</v>
      </c>
      <c r="Z3" s="34" t="s">
        <v>378</v>
      </c>
      <c r="AA3" s="33">
        <v>42489</v>
      </c>
      <c r="AB3" s="34" t="s">
        <v>15</v>
      </c>
      <c r="AC3" s="156">
        <v>1.00001212167604</v>
      </c>
      <c r="AD3" s="157">
        <v>-0.14747949795663101</v>
      </c>
      <c r="AE3" s="35"/>
      <c r="AF3" s="35"/>
      <c r="AG3" s="35">
        <v>-0.14545893700000001</v>
      </c>
      <c r="AH3" s="36">
        <v>0</v>
      </c>
      <c r="AJ3" s="113"/>
    </row>
    <row r="4" spans="2:36" ht="11.25" customHeight="1" x14ac:dyDescent="0.2">
      <c r="B4" s="37" t="s">
        <v>93</v>
      </c>
      <c r="C4" s="38" t="s">
        <v>13</v>
      </c>
      <c r="E4" s="39" t="s">
        <v>98</v>
      </c>
      <c r="F4" s="40" t="e">
        <f>IF(LEN(E4)&gt;0,AVERAGE(#REF!),"-")</f>
        <v>#REF!</v>
      </c>
      <c r="G4" s="41">
        <v>-0.13928591200000001</v>
      </c>
      <c r="H4" s="41"/>
      <c r="I4" s="27" t="str">
        <f t="shared" si="0"/>
        <v>1</v>
      </c>
      <c r="J4" s="42" t="str">
        <f t="shared" si="1"/>
        <v>w</v>
      </c>
      <c r="K4" s="43">
        <f t="shared" si="2"/>
        <v>-0.13928591200000001</v>
      </c>
      <c r="M4" s="44" t="str">
        <v>-</v>
      </c>
      <c r="N4" s="45" t="str">
        <v>-</v>
      </c>
      <c r="P4" s="547" t="s">
        <v>182</v>
      </c>
      <c r="Q4" s="548"/>
      <c r="S4" s="2" t="b">
        <f t="shared" ref="S4:S67" si="3">AA4=M5</f>
        <v>0</v>
      </c>
      <c r="T4" s="158">
        <f>IF(AND(LEN(AA4)&gt;0,AC4&gt;0),_xll.xlShmInterpDisc(curveName,AA4)+0*TYPE($N$3),"")</f>
        <v>1.0000351654252093</v>
      </c>
      <c r="U4" s="159">
        <f>IF(AND(LEN(AA4)&gt;0,AC4&gt;0),100*_xll.xlShmInterpRate(curveName,2,5,AA4)+0*TYPE($N$3),"")</f>
        <v>-0.14261282806544084</v>
      </c>
      <c r="V4" s="153">
        <f t="shared" ref="V4:W67" si="4">IF(LEN(T4)&gt;0,T4-AC4,"")</f>
        <v>-6.6613381477509392E-16</v>
      </c>
      <c r="W4" s="155">
        <f t="shared" si="4"/>
        <v>-5.578315587229099E-13</v>
      </c>
      <c r="X4" s="34" t="s">
        <v>325</v>
      </c>
      <c r="Y4" s="33">
        <v>42488</v>
      </c>
      <c r="Z4" s="34" t="s">
        <v>378</v>
      </c>
      <c r="AA4" s="33">
        <v>42495</v>
      </c>
      <c r="AB4" s="34" t="s">
        <v>7</v>
      </c>
      <c r="AC4" s="156">
        <v>1.00003516542521</v>
      </c>
      <c r="AD4" s="157">
        <v>-0.14261282806488301</v>
      </c>
      <c r="AE4" s="35"/>
      <c r="AF4" s="35"/>
      <c r="AG4" s="35">
        <v>-0.13928591200000001</v>
      </c>
      <c r="AH4" s="36">
        <v>0</v>
      </c>
      <c r="AJ4" s="113"/>
    </row>
    <row r="5" spans="2:36" ht="11.25" customHeight="1" x14ac:dyDescent="0.2">
      <c r="B5" s="47" t="s">
        <v>95</v>
      </c>
      <c r="C5" s="529" t="s">
        <v>377</v>
      </c>
      <c r="E5" s="39" t="s">
        <v>100</v>
      </c>
      <c r="F5" s="40" t="e">
        <f>IF(LEN(E5)&gt;0,AVERAGE(#REF!),"-")</f>
        <v>#REF!</v>
      </c>
      <c r="G5" s="41">
        <v>-0.142369573</v>
      </c>
      <c r="H5" s="41"/>
      <c r="I5" s="27" t="str">
        <f t="shared" si="0"/>
        <v>2</v>
      </c>
      <c r="J5" s="27" t="str">
        <f t="shared" si="1"/>
        <v>w</v>
      </c>
      <c r="K5" s="43">
        <f t="shared" si="2"/>
        <v>-0.142369573</v>
      </c>
      <c r="M5" s="44" t="str">
        <v>-</v>
      </c>
      <c r="N5" s="45" t="str">
        <v>-</v>
      </c>
      <c r="P5" s="48" t="str">
        <f>B11&amp;"#"&amp;C11</f>
        <v>FutEndDate#standard</v>
      </c>
      <c r="Q5" s="49">
        <v>0</v>
      </c>
      <c r="S5" s="2" t="b">
        <f t="shared" si="3"/>
        <v>0</v>
      </c>
      <c r="T5" s="158">
        <f>IF(AND(LEN(AA5)&gt;0,AC5&gt;0),_xll.xlShmInterpDisc(curveName,AA5)+0*TYPE($N$3),"")</f>
        <v>1.0000634505590891</v>
      </c>
      <c r="U5" s="159">
        <f>IF(AND(LEN(AA5)&gt;0,AC5&gt;0),100*_xll.xlShmInterpRate(curveName,2,5,AA5)+0*TYPE($N$3),"")</f>
        <v>-0.14474199599022286</v>
      </c>
      <c r="V5" s="153">
        <f t="shared" si="4"/>
        <v>-8.8817841970012523E-16</v>
      </c>
      <c r="W5" s="155">
        <f t="shared" si="4"/>
        <v>-3.4386382630202661E-13</v>
      </c>
      <c r="X5" s="34" t="s">
        <v>325</v>
      </c>
      <c r="Y5" s="33">
        <v>42488</v>
      </c>
      <c r="Z5" s="34" t="s">
        <v>378</v>
      </c>
      <c r="AA5" s="33">
        <v>42502</v>
      </c>
      <c r="AB5" s="34" t="s">
        <v>11</v>
      </c>
      <c r="AC5" s="156">
        <v>1.00006345055909</v>
      </c>
      <c r="AD5" s="157">
        <v>-0.144741995989879</v>
      </c>
      <c r="AE5" s="35"/>
      <c r="AF5" s="35"/>
      <c r="AG5" s="35">
        <v>-0.142369573</v>
      </c>
      <c r="AH5" s="36">
        <v>0</v>
      </c>
      <c r="AJ5" s="113"/>
    </row>
    <row r="6" spans="2:36" ht="11.25" customHeight="1" x14ac:dyDescent="0.2">
      <c r="B6" s="50" t="s">
        <v>97</v>
      </c>
      <c r="C6" s="125" t="str">
        <f>EUROIS!curveName</f>
        <v>OIS_26APR16</v>
      </c>
      <c r="E6" s="39" t="s">
        <v>103</v>
      </c>
      <c r="F6" s="40" t="e">
        <f>IF(LEN(E6)&gt;0,AVERAGE(#REF!),"-")</f>
        <v>#REF!</v>
      </c>
      <c r="G6" s="41">
        <v>-0.143396089</v>
      </c>
      <c r="H6" s="41"/>
      <c r="I6" s="27" t="str">
        <f t="shared" si="0"/>
        <v>3</v>
      </c>
      <c r="J6" s="27" t="str">
        <f t="shared" si="1"/>
        <v>w</v>
      </c>
      <c r="K6" s="43">
        <f t="shared" si="2"/>
        <v>-0.143396089</v>
      </c>
      <c r="M6" s="44" t="str">
        <v>-</v>
      </c>
      <c r="N6" s="45" t="str">
        <v>-</v>
      </c>
      <c r="P6" s="52" t="str">
        <f>B12&amp;"#"&amp;C12</f>
        <v>MatBlockCons#on</v>
      </c>
      <c r="Q6" s="53">
        <v>0</v>
      </c>
      <c r="S6" s="2" t="b">
        <f t="shared" si="3"/>
        <v>0</v>
      </c>
      <c r="T6" s="158">
        <f>IF(AND(LEN(AA6)&gt;0,AC6&gt;0),_xll.xlShmInterpDisc(curveName,AA6)+0*TYPE($N$3),"")</f>
        <v>1.000091736493165</v>
      </c>
      <c r="U6" s="159">
        <f>IF(AND(LEN(AA6)&gt;0,AC6&gt;0),100*_xll.xlShmInterpRate(curveName,2,5,AA6)+0*TYPE($N$3),"")</f>
        <v>-0.14557514893487333</v>
      </c>
      <c r="V6" s="153">
        <f t="shared" si="4"/>
        <v>4.8849813083506888E-15</v>
      </c>
      <c r="W6" s="155">
        <f t="shared" si="4"/>
        <v>-2.0633494912658534E-13</v>
      </c>
      <c r="X6" s="34" t="s">
        <v>325</v>
      </c>
      <c r="Y6" s="33">
        <v>42488</v>
      </c>
      <c r="Z6" s="34" t="s">
        <v>378</v>
      </c>
      <c r="AA6" s="33">
        <v>42509</v>
      </c>
      <c r="AB6" s="34" t="s">
        <v>14</v>
      </c>
      <c r="AC6" s="156">
        <v>1.0000917364931601</v>
      </c>
      <c r="AD6" s="157">
        <v>-0.145575148934667</v>
      </c>
      <c r="AE6" s="35"/>
      <c r="AF6" s="35"/>
      <c r="AG6" s="35">
        <v>-0.143396089</v>
      </c>
      <c r="AH6" s="36">
        <v>0</v>
      </c>
      <c r="AJ6" s="113"/>
    </row>
    <row r="7" spans="2:36" ht="11.25" customHeight="1" x14ac:dyDescent="0.2">
      <c r="B7" s="54" t="s">
        <v>99</v>
      </c>
      <c r="C7" s="55" t="s">
        <v>17</v>
      </c>
      <c r="E7" s="39" t="s">
        <v>105</v>
      </c>
      <c r="F7" s="40" t="e">
        <f>IF(LEN(E7)&gt;0,AVERAGE(#REF!),"-")</f>
        <v>#REF!</v>
      </c>
      <c r="G7" s="41">
        <v>-0.14410000000000001</v>
      </c>
      <c r="H7" s="41"/>
      <c r="I7" s="27" t="str">
        <f t="shared" si="0"/>
        <v>1</v>
      </c>
      <c r="J7" s="27" t="str">
        <f t="shared" si="1"/>
        <v>m</v>
      </c>
      <c r="K7" s="43">
        <f t="shared" si="2"/>
        <v>-0.14410000000000001</v>
      </c>
      <c r="M7" s="44" t="str">
        <v>-</v>
      </c>
      <c r="N7" s="45" t="str">
        <v>-</v>
      </c>
      <c r="P7" s="52" t="str">
        <f>B13&amp;"#"&amp;C13</f>
        <v>FutBlockCons#end</v>
      </c>
      <c r="Q7" s="53">
        <v>0</v>
      </c>
      <c r="S7" s="2" t="b">
        <f t="shared" si="3"/>
        <v>0</v>
      </c>
      <c r="T7" s="158">
        <f>IF(AND(LEN(AA7)&gt;0,AC7&gt;0),_xll.xlShmInterpDisc(curveName,AA7)+0*TYPE($N$3),"")</f>
        <v>1.0001361874340191</v>
      </c>
      <c r="U7" s="159">
        <f>IF(AND(LEN(AA7)&gt;0,AC7&gt;0),100*_xll.xlShmInterpRate(curveName,2,5,AA7)+0*TYPE($N$3),"")</f>
        <v>-0.14619126145182701</v>
      </c>
      <c r="V7" s="153">
        <f t="shared" si="4"/>
        <v>-8.8817841970012523E-16</v>
      </c>
      <c r="W7" s="155">
        <f t="shared" si="4"/>
        <v>8.3988371812893092E-14</v>
      </c>
      <c r="X7" s="34" t="s">
        <v>8</v>
      </c>
      <c r="Y7" s="33">
        <v>42488</v>
      </c>
      <c r="Z7" s="34" t="s">
        <v>379</v>
      </c>
      <c r="AA7" s="33">
        <v>42520</v>
      </c>
      <c r="AB7" s="34" t="s">
        <v>16</v>
      </c>
      <c r="AC7" s="156">
        <v>1.00013618743402</v>
      </c>
      <c r="AD7" s="157">
        <v>-0.146191261451911</v>
      </c>
      <c r="AE7" s="35"/>
      <c r="AF7" s="35"/>
      <c r="AG7" s="35">
        <v>-0.14410000000000001</v>
      </c>
      <c r="AH7" s="36">
        <v>0</v>
      </c>
      <c r="AJ7" s="113"/>
    </row>
    <row r="8" spans="2:36" ht="11.25" customHeight="1" x14ac:dyDescent="0.2">
      <c r="B8" s="56" t="s">
        <v>101</v>
      </c>
      <c r="C8" s="57" t="s">
        <v>102</v>
      </c>
      <c r="E8" s="39" t="s">
        <v>108</v>
      </c>
      <c r="F8" s="40" t="e">
        <f>IF(LEN(E8)&gt;0,AVERAGE(#REF!),"-")</f>
        <v>#REF!</v>
      </c>
      <c r="G8" s="41">
        <v>-0.1429</v>
      </c>
      <c r="H8" s="41"/>
      <c r="I8" s="27" t="str">
        <f t="shared" si="0"/>
        <v>2</v>
      </c>
      <c r="J8" s="27" t="str">
        <f t="shared" si="1"/>
        <v>m</v>
      </c>
      <c r="K8" s="43">
        <f t="shared" si="2"/>
        <v>-0.1429</v>
      </c>
      <c r="M8" s="44" t="str">
        <v>-</v>
      </c>
      <c r="N8" s="45" t="str">
        <v>-</v>
      </c>
      <c r="P8" s="52" t="str">
        <f>B14&amp;"#"&amp;C14</f>
        <v>BlockOrder#2314</v>
      </c>
      <c r="Q8" s="53">
        <v>0</v>
      </c>
      <c r="S8" s="2" t="b">
        <f t="shared" si="3"/>
        <v>0</v>
      </c>
      <c r="T8" s="158">
        <f>IF(AND(LEN(AA8)&gt;0,AC8&gt;0),_xll.xlShmInterpDisc(curveName,AA8)+0*TYPE($N$3),"")</f>
        <v>1.0002502778134408</v>
      </c>
      <c r="U8" s="159">
        <f>IF(AND(LEN(AA8)&gt;0,AC8&gt;0),100*_xll.xlShmInterpRate(curveName,2,5,AA8)+0*TYPE($N$3),"")</f>
        <v>-0.1449840828545258</v>
      </c>
      <c r="V8" s="153">
        <f t="shared" si="4"/>
        <v>8.8817841970012523E-16</v>
      </c>
      <c r="W8" s="155">
        <f t="shared" si="4"/>
        <v>-1.5792922525292852E-14</v>
      </c>
      <c r="X8" s="34" t="s">
        <v>8</v>
      </c>
      <c r="Y8" s="33">
        <v>42488</v>
      </c>
      <c r="Z8" s="34" t="s">
        <v>379</v>
      </c>
      <c r="AA8" s="33">
        <v>42549</v>
      </c>
      <c r="AB8" s="34" t="s">
        <v>18</v>
      </c>
      <c r="AC8" s="156">
        <v>1.0002502778134399</v>
      </c>
      <c r="AD8" s="157">
        <v>-0.14498408285451</v>
      </c>
      <c r="AE8" s="35"/>
      <c r="AF8" s="35"/>
      <c r="AG8" s="35">
        <v>-0.1429</v>
      </c>
      <c r="AH8" s="36">
        <v>0</v>
      </c>
      <c r="AJ8" s="113"/>
    </row>
    <row r="9" spans="2:36" ht="11.25" customHeight="1" x14ac:dyDescent="0.2">
      <c r="B9" s="56" t="s">
        <v>104</v>
      </c>
      <c r="C9" s="57" t="s">
        <v>20</v>
      </c>
      <c r="E9" s="39" t="s">
        <v>111</v>
      </c>
      <c r="F9" s="40" t="e">
        <f>IF(LEN(E9)&gt;0,AVERAGE(#REF!),"-")</f>
        <v>#REF!</v>
      </c>
      <c r="G9" s="41">
        <v>-0.14169999999999999</v>
      </c>
      <c r="H9" s="41"/>
      <c r="I9" s="27" t="str">
        <f t="shared" si="0"/>
        <v>3</v>
      </c>
      <c r="J9" s="27" t="str">
        <f t="shared" si="1"/>
        <v>m</v>
      </c>
      <c r="K9" s="43">
        <f t="shared" si="2"/>
        <v>-0.14169999999999999</v>
      </c>
      <c r="M9" s="44" t="str">
        <v>-</v>
      </c>
      <c r="N9" s="45" t="str">
        <v>-</v>
      </c>
      <c r="P9" s="52" t="s">
        <v>109</v>
      </c>
      <c r="Q9" s="53">
        <f>+fraFutTenor</f>
        <v>6</v>
      </c>
      <c r="S9" s="2" t="b">
        <f t="shared" si="3"/>
        <v>0</v>
      </c>
      <c r="T9" s="158">
        <f>IF(AND(LEN(AA9)&gt;0,AC9&gt;0),_xll.xlShmInterpDisc(curveName,AA9)+0*TYPE($N$3),"")</f>
        <v>1.0003663984509807</v>
      </c>
      <c r="U9" s="159">
        <f>IF(AND(LEN(AA9)&gt;0,AC9&gt;0),100*_xll.xlShmInterpRate(curveName,2,5,AA9)+0*TYPE($N$3),"")</f>
        <v>-0.14377520469123653</v>
      </c>
      <c r="V9" s="153">
        <f t="shared" si="4"/>
        <v>6.6613381477509392E-16</v>
      </c>
      <c r="W9" s="155">
        <f t="shared" si="4"/>
        <v>-4.5519144009631418E-14</v>
      </c>
      <c r="X9" s="34" t="s">
        <v>8</v>
      </c>
      <c r="Y9" s="33">
        <v>42488</v>
      </c>
      <c r="Z9" s="34" t="s">
        <v>379</v>
      </c>
      <c r="AA9" s="33">
        <v>42579</v>
      </c>
      <c r="AB9" s="34" t="s">
        <v>19</v>
      </c>
      <c r="AC9" s="156">
        <v>1.0003663984509801</v>
      </c>
      <c r="AD9" s="157">
        <v>-0.14377520469119101</v>
      </c>
      <c r="AE9" s="35"/>
      <c r="AF9" s="35"/>
      <c r="AG9" s="35">
        <v>-0.14169999999999999</v>
      </c>
      <c r="AH9" s="36">
        <v>0</v>
      </c>
      <c r="AJ9" s="113"/>
    </row>
    <row r="10" spans="2:36" ht="11.25" customHeight="1" x14ac:dyDescent="0.2">
      <c r="B10" s="56" t="s">
        <v>107</v>
      </c>
      <c r="C10" s="57">
        <v>5</v>
      </c>
      <c r="E10" s="39" t="s">
        <v>114</v>
      </c>
      <c r="F10" s="40" t="e">
        <f>IF(LEN(E10)&gt;0,AVERAGE(#REF!),"-")</f>
        <v>#REF!</v>
      </c>
      <c r="G10" s="41">
        <v>-0.1404</v>
      </c>
      <c r="H10" s="41"/>
      <c r="I10" s="27" t="str">
        <f t="shared" si="0"/>
        <v>4</v>
      </c>
      <c r="J10" s="27" t="str">
        <f t="shared" si="1"/>
        <v>m</v>
      </c>
      <c r="K10" s="43">
        <f t="shared" si="2"/>
        <v>-0.1404</v>
      </c>
      <c r="M10" s="44" t="str">
        <v>-</v>
      </c>
      <c r="N10" s="45" t="str">
        <v>-</v>
      </c>
      <c r="P10" s="52" t="s">
        <v>112</v>
      </c>
      <c r="Q10" s="53">
        <f>MATCH(C16,{"NoAdj","Backward","Forward","ModFollow"},0)-1</f>
        <v>3</v>
      </c>
      <c r="S10" s="2" t="b">
        <f t="shared" si="3"/>
        <v>0</v>
      </c>
      <c r="T10" s="158">
        <f>IF(AND(LEN(AA10)&gt;0,AC10&gt;0),_xll.xlShmInterpDisc(curveName,AA10)+0*TYPE($N$3),"")</f>
        <v>1.0004880152019255</v>
      </c>
      <c r="U10" s="159">
        <f>IF(AND(LEN(AA10)&gt;0,AC10&gt;0),100*_xll.xlShmInterpRate(curveName,2,5,AA10)+0*TYPE($N$3),"")</f>
        <v>-0.1424656790804511</v>
      </c>
      <c r="V10" s="153">
        <f t="shared" si="4"/>
        <v>-4.4408920985006262E-15</v>
      </c>
      <c r="W10" s="155">
        <f t="shared" si="4"/>
        <v>1.4904744105592727E-14</v>
      </c>
      <c r="X10" s="34" t="s">
        <v>8</v>
      </c>
      <c r="Y10" s="33">
        <v>42488</v>
      </c>
      <c r="Z10" s="34" t="s">
        <v>379</v>
      </c>
      <c r="AA10" s="33">
        <v>42611</v>
      </c>
      <c r="AB10" s="34" t="s">
        <v>21</v>
      </c>
      <c r="AC10" s="156">
        <v>1.00048801520193</v>
      </c>
      <c r="AD10" s="157">
        <v>-0.14246567908046601</v>
      </c>
      <c r="AE10" s="35"/>
      <c r="AF10" s="35"/>
      <c r="AG10" s="35">
        <v>-0.1404</v>
      </c>
      <c r="AH10" s="36">
        <v>0</v>
      </c>
      <c r="AJ10" s="113"/>
    </row>
    <row r="11" spans="2:36" ht="11.25" customHeight="1" x14ac:dyDescent="0.2">
      <c r="B11" s="62" t="s">
        <v>116</v>
      </c>
      <c r="C11" s="63" t="s">
        <v>117</v>
      </c>
      <c r="E11" s="39" t="s">
        <v>118</v>
      </c>
      <c r="F11" s="40" t="e">
        <f>IF(LEN(E11)&gt;0,AVERAGE(#REF!),"-")</f>
        <v>#REF!</v>
      </c>
      <c r="G11" s="41">
        <v>-0.14099999999999999</v>
      </c>
      <c r="H11" s="41"/>
      <c r="I11" s="27" t="str">
        <f t="shared" si="0"/>
        <v>5</v>
      </c>
      <c r="J11" s="27" t="str">
        <f t="shared" si="1"/>
        <v>m</v>
      </c>
      <c r="K11" s="43">
        <f t="shared" si="2"/>
        <v>-0.14099999999999999</v>
      </c>
      <c r="M11" s="44" t="str">
        <v>-</v>
      </c>
      <c r="N11" s="45" t="str">
        <v>-</v>
      </c>
      <c r="P11" s="52" t="s">
        <v>115</v>
      </c>
      <c r="Q11" s="53">
        <f>+swapFltFreq</f>
        <v>2</v>
      </c>
      <c r="S11" s="2" t="b">
        <f t="shared" si="3"/>
        <v>0</v>
      </c>
      <c r="T11" s="158">
        <f>IF(AND(LEN(AA11)&gt;0,AC11&gt;0),_xll.xlShmInterpDisc(curveName,AA11)+0*TYPE($N$3),"")</f>
        <v>1.0006076952624192</v>
      </c>
      <c r="U11" s="159">
        <f>IF(AND(LEN(AA11)&gt;0,AC11&gt;0),100*_xll.xlShmInterpRate(curveName,2,5,AA11)+0*TYPE($N$3),"")</f>
        <v>-0.14305896903559562</v>
      </c>
      <c r="V11" s="153">
        <f t="shared" si="4"/>
        <v>-8.8817841970012523E-16</v>
      </c>
      <c r="W11" s="155">
        <f t="shared" si="4"/>
        <v>-1.8623991238087001E-14</v>
      </c>
      <c r="X11" s="34" t="s">
        <v>8</v>
      </c>
      <c r="Y11" s="33">
        <v>42488</v>
      </c>
      <c r="Z11" s="34" t="s">
        <v>379</v>
      </c>
      <c r="AA11" s="33">
        <v>42641</v>
      </c>
      <c r="AB11" s="34" t="s">
        <v>22</v>
      </c>
      <c r="AC11" s="156">
        <v>1.0006076952624201</v>
      </c>
      <c r="AD11" s="157">
        <v>-0.14305896903557699</v>
      </c>
      <c r="AE11" s="35"/>
      <c r="AF11" s="35"/>
      <c r="AG11" s="35">
        <v>-0.14099999999999999</v>
      </c>
      <c r="AH11" s="36">
        <v>0</v>
      </c>
      <c r="AJ11" s="113"/>
    </row>
    <row r="12" spans="2:36" ht="11.25" customHeight="1" x14ac:dyDescent="0.2">
      <c r="B12" s="62" t="s">
        <v>120</v>
      </c>
      <c r="C12" s="63" t="s">
        <v>92</v>
      </c>
      <c r="E12" s="39" t="s">
        <v>121</v>
      </c>
      <c r="F12" s="40" t="e">
        <f>IF(LEN(E12)&gt;0,AVERAGE(#REF!),"-")</f>
        <v>#REF!</v>
      </c>
      <c r="G12" s="41">
        <v>-0.1429</v>
      </c>
      <c r="H12" s="41"/>
      <c r="I12" s="27" t="str">
        <f t="shared" si="0"/>
        <v>6</v>
      </c>
      <c r="J12" s="27" t="str">
        <f t="shared" si="1"/>
        <v>m</v>
      </c>
      <c r="K12" s="43">
        <f t="shared" si="2"/>
        <v>-0.1429</v>
      </c>
      <c r="M12" s="44" t="str">
        <v>-</v>
      </c>
      <c r="N12" s="45" t="str">
        <v>-</v>
      </c>
      <c r="P12" s="52" t="s">
        <v>157</v>
      </c>
      <c r="Q12" s="53">
        <v>1</v>
      </c>
      <c r="S12" s="2" t="b">
        <f t="shared" si="3"/>
        <v>0</v>
      </c>
      <c r="T12" s="158">
        <f>IF(AND(LEN(AA12)&gt;0,AC12&gt;0),_xll.xlShmInterpDisc(curveName,AA12)+0*TYPE($N$3),"")</f>
        <v>1.0007350233614614</v>
      </c>
      <c r="U12" s="159">
        <f>IF(AND(LEN(AA12)&gt;0,AC12&gt;0),100*_xll.xlShmInterpRate(curveName,2,5,AA12)+0*TYPE($N$3),"")</f>
        <v>-0.14496485291411371</v>
      </c>
      <c r="V12" s="153">
        <f t="shared" si="4"/>
        <v>1.3322676295501878E-15</v>
      </c>
      <c r="W12" s="155">
        <f t="shared" si="4"/>
        <v>-6.7168492989821971E-15</v>
      </c>
      <c r="X12" s="34" t="s">
        <v>8</v>
      </c>
      <c r="Y12" s="33">
        <v>42488</v>
      </c>
      <c r="Z12" s="34" t="s">
        <v>379</v>
      </c>
      <c r="AA12" s="33">
        <v>42671</v>
      </c>
      <c r="AB12" s="34" t="s">
        <v>23</v>
      </c>
      <c r="AC12" s="156">
        <v>1.00073502336146</v>
      </c>
      <c r="AD12" s="157">
        <v>-0.14496485291410699</v>
      </c>
      <c r="AE12" s="35"/>
      <c r="AF12" s="35"/>
      <c r="AG12" s="35">
        <v>-0.1429</v>
      </c>
      <c r="AH12" s="36">
        <v>0</v>
      </c>
      <c r="AJ12" s="113"/>
    </row>
    <row r="13" spans="2:36" ht="11.25" customHeight="1" x14ac:dyDescent="0.2">
      <c r="B13" s="62" t="s">
        <v>123</v>
      </c>
      <c r="C13" s="128" t="s">
        <v>333</v>
      </c>
      <c r="E13" s="39"/>
      <c r="F13" s="40" t="str">
        <f>IF(LEN(E13)&gt;0,AVERAGE(#REF!),"-")</f>
        <v>-</v>
      </c>
      <c r="G13" s="41"/>
      <c r="H13" s="41"/>
      <c r="I13" s="27" t="str">
        <f t="shared" si="0"/>
        <v>-</v>
      </c>
      <c r="J13" s="64" t="str">
        <f t="shared" si="1"/>
        <v>-</v>
      </c>
      <c r="K13" s="43" t="str">
        <f t="shared" si="2"/>
        <v>-</v>
      </c>
      <c r="M13" s="44" t="str">
        <v>-</v>
      </c>
      <c r="N13" s="45" t="str">
        <v>-</v>
      </c>
      <c r="P13" s="52" t="s">
        <v>158</v>
      </c>
      <c r="Q13" s="53">
        <v>4</v>
      </c>
      <c r="S13" s="2" t="b">
        <f t="shared" si="3"/>
        <v>0</v>
      </c>
      <c r="T13" s="158">
        <f>IF(AND(LEN(AA13)&gt;0,AC13&gt;0),_xll.xlShmInterpDisc(curveName,AA13)+0*TYPE($N$3),"")</f>
        <v>1.0008634852973843</v>
      </c>
      <c r="U13" s="159">
        <f>IF(AND(LEN(AA13)&gt;0,AC13&gt;0),100*_xll.xlShmInterpRate(curveName,2,5,AA13)+0*TYPE($N$3),"")</f>
        <v>-0.14585006415479629</v>
      </c>
      <c r="V13" s="153">
        <f t="shared" si="4"/>
        <v>4.4408920985006262E-15</v>
      </c>
      <c r="W13" s="155">
        <f t="shared" si="4"/>
        <v>-8.2989171090730451E-15</v>
      </c>
      <c r="X13" s="34" t="s">
        <v>339</v>
      </c>
      <c r="Y13" s="33">
        <v>42520</v>
      </c>
      <c r="Z13" s="34" t="s">
        <v>380</v>
      </c>
      <c r="AA13" s="33">
        <v>42702</v>
      </c>
      <c r="AB13" s="34" t="s">
        <v>381</v>
      </c>
      <c r="AC13" s="156">
        <v>1.0008634852973799</v>
      </c>
      <c r="AD13" s="157">
        <v>-0.14585006415478799</v>
      </c>
      <c r="AE13" s="35"/>
      <c r="AF13" s="35"/>
      <c r="AG13" s="35">
        <v>-0.14399999999999999</v>
      </c>
      <c r="AH13" s="36">
        <v>0</v>
      </c>
      <c r="AJ13" s="113"/>
    </row>
    <row r="14" spans="2:36" ht="11.25" customHeight="1" x14ac:dyDescent="0.2">
      <c r="B14" s="62" t="s">
        <v>126</v>
      </c>
      <c r="C14" s="63">
        <v>2314</v>
      </c>
      <c r="E14" s="39"/>
      <c r="F14" s="40" t="str">
        <f>IF(LEN(E14)&gt;0,AVERAGE(#REF!),"-")</f>
        <v>-</v>
      </c>
      <c r="G14" s="41"/>
      <c r="H14" s="41"/>
      <c r="I14" s="27" t="str">
        <f t="shared" si="0"/>
        <v>-</v>
      </c>
      <c r="J14" s="64" t="str">
        <f t="shared" si="1"/>
        <v>-</v>
      </c>
      <c r="K14" s="43" t="str">
        <f t="shared" si="2"/>
        <v>-</v>
      </c>
      <c r="M14" s="44" t="str">
        <v>-</v>
      </c>
      <c r="N14" s="45" t="str">
        <v>-</v>
      </c>
      <c r="P14" s="52" t="s">
        <v>159</v>
      </c>
      <c r="Q14" s="53">
        <v>8</v>
      </c>
      <c r="S14" s="2" t="b">
        <f t="shared" si="3"/>
        <v>0</v>
      </c>
      <c r="T14" s="158">
        <f>IF(AND(LEN(AA14)&gt;0,AC14&gt;0),_xll.xlShmInterpDisc(curveName,AA14)+0*TYPE($N$3),"")</f>
        <v>1.0009923214407648</v>
      </c>
      <c r="U14" s="159">
        <f>IF(AND(LEN(AA14)&gt;0,AC14&gt;0),100*_xll.xlShmInterpRate(curveName,2,5,AA14)+0*TYPE($N$3),"")</f>
        <v>-0.14716168154067613</v>
      </c>
      <c r="V14" s="153">
        <f t="shared" si="4"/>
        <v>4.8849813083506888E-15</v>
      </c>
      <c r="W14" s="155">
        <f t="shared" si="4"/>
        <v>-2.3120394487818885E-14</v>
      </c>
      <c r="X14" s="34" t="s">
        <v>339</v>
      </c>
      <c r="Y14" s="33">
        <v>42549</v>
      </c>
      <c r="Z14" s="34" t="s">
        <v>380</v>
      </c>
      <c r="AA14" s="33">
        <v>42732</v>
      </c>
      <c r="AB14" s="34" t="s">
        <v>382</v>
      </c>
      <c r="AC14" s="156">
        <v>1.0009923214407599</v>
      </c>
      <c r="AD14" s="157">
        <v>-0.14716168154065301</v>
      </c>
      <c r="AE14" s="35"/>
      <c r="AF14" s="35"/>
      <c r="AG14" s="35">
        <v>-0.14599999999999999</v>
      </c>
      <c r="AH14" s="36">
        <v>0</v>
      </c>
      <c r="AJ14" s="113"/>
    </row>
    <row r="15" spans="2:36" ht="11.25" customHeight="1" x14ac:dyDescent="0.2">
      <c r="B15" s="62" t="s">
        <v>109</v>
      </c>
      <c r="C15" s="63">
        <v>6</v>
      </c>
      <c r="E15" s="39"/>
      <c r="F15" s="40" t="str">
        <f>IF(LEN(E15)&gt;0,AVERAGE(#REF!),"-")</f>
        <v>-</v>
      </c>
      <c r="G15" s="41"/>
      <c r="H15" s="41"/>
      <c r="I15" s="27" t="str">
        <f t="shared" si="0"/>
        <v>-</v>
      </c>
      <c r="J15" s="64" t="str">
        <f t="shared" si="1"/>
        <v>-</v>
      </c>
      <c r="K15" s="43" t="str">
        <f t="shared" si="2"/>
        <v>-</v>
      </c>
      <c r="M15" s="44" t="str">
        <v>-</v>
      </c>
      <c r="N15" s="45" t="str">
        <v>-</v>
      </c>
      <c r="P15" s="52" t="s">
        <v>119</v>
      </c>
      <c r="Q15" s="53">
        <v>0</v>
      </c>
      <c r="S15" s="2" t="b">
        <f t="shared" si="3"/>
        <v>0</v>
      </c>
      <c r="T15" s="158">
        <f>IF(AND(LEN(AA15)&gt;0,AC15&gt;0),_xll.xlShmInterpDisc(curveName,AA15)+0*TYPE($N$3),"")</f>
        <v>1.0011309931405787</v>
      </c>
      <c r="U15" s="159">
        <f>IF(AND(LEN(AA15)&gt;0,AC15&gt;0),100*_xll.xlShmInterpRate(curveName,2,5,AA15)+0*TYPE($N$3),"")</f>
        <v>-0.14787785954372071</v>
      </c>
      <c r="V15" s="153">
        <f t="shared" si="4"/>
        <v>-1.3322676295501878E-15</v>
      </c>
      <c r="W15" s="155">
        <f t="shared" si="4"/>
        <v>9.298117831235686E-15</v>
      </c>
      <c r="X15" s="34" t="s">
        <v>339</v>
      </c>
      <c r="Y15" s="33">
        <v>42579</v>
      </c>
      <c r="Z15" s="34" t="s">
        <v>380</v>
      </c>
      <c r="AA15" s="33">
        <v>42765</v>
      </c>
      <c r="AB15" s="33" t="s">
        <v>383</v>
      </c>
      <c r="AC15" s="156">
        <v>1.0011309931405801</v>
      </c>
      <c r="AD15" s="157">
        <v>-0.14787785954373001</v>
      </c>
      <c r="AE15" s="35"/>
      <c r="AF15" s="35"/>
      <c r="AG15" s="35">
        <v>-0.14799999999999999</v>
      </c>
      <c r="AH15" s="36">
        <v>0</v>
      </c>
      <c r="AJ15" s="113"/>
    </row>
    <row r="16" spans="2:36" ht="11.25" customHeight="1" x14ac:dyDescent="0.2">
      <c r="B16" s="62" t="s">
        <v>112</v>
      </c>
      <c r="C16" s="63" t="s">
        <v>130</v>
      </c>
      <c r="E16" s="39"/>
      <c r="F16" s="40" t="str">
        <f>IF(LEN(E16)&gt;0,AVERAGE(#REF!),"-")</f>
        <v>-</v>
      </c>
      <c r="G16" s="41"/>
      <c r="H16" s="41"/>
      <c r="I16" s="27" t="str">
        <f t="shared" si="0"/>
        <v>-</v>
      </c>
      <c r="J16" s="64" t="str">
        <f t="shared" si="1"/>
        <v>-</v>
      </c>
      <c r="K16" s="43" t="str">
        <f t="shared" si="2"/>
        <v>-</v>
      </c>
      <c r="M16" s="44" t="str">
        <v>-</v>
      </c>
      <c r="N16" s="45" t="str">
        <v>-</v>
      </c>
      <c r="P16" s="518" t="s">
        <v>320</v>
      </c>
      <c r="Q16" s="519">
        <f>IF(useFirstCpn,1,0)</f>
        <v>1</v>
      </c>
      <c r="S16" s="2" t="b">
        <f t="shared" si="3"/>
        <v>0</v>
      </c>
      <c r="T16" s="158">
        <f>IF(AND(LEN(AA16)&gt;0,AC16&gt;0),_xll.xlShmInterpDisc(curveName,AA16)+0*TYPE($N$3),"")</f>
        <v>1.0012556051706276</v>
      </c>
      <c r="U16" s="159">
        <f>IF(AND(LEN(AA16)&gt;0,AC16&gt;0),100*_xll.xlShmInterpRate(curveName,2,5,AA16)+0*TYPE($N$3),"")</f>
        <v>-0.14870402875029118</v>
      </c>
      <c r="V16" s="153">
        <f t="shared" si="4"/>
        <v>-2.4424906541753444E-15</v>
      </c>
      <c r="W16" s="155">
        <f t="shared" si="4"/>
        <v>2.681188604469753E-14</v>
      </c>
      <c r="X16" s="34" t="s">
        <v>339</v>
      </c>
      <c r="Y16" s="33">
        <v>42611</v>
      </c>
      <c r="Z16" s="34" t="s">
        <v>380</v>
      </c>
      <c r="AA16" s="33">
        <v>42794</v>
      </c>
      <c r="AB16" s="33" t="s">
        <v>384</v>
      </c>
      <c r="AC16" s="156">
        <v>1.0012556051706301</v>
      </c>
      <c r="AD16" s="157">
        <v>-0.14870402875031799</v>
      </c>
      <c r="AE16" s="35"/>
      <c r="AF16" s="35"/>
      <c r="AG16" s="35">
        <v>-0.151</v>
      </c>
      <c r="AH16" s="36">
        <v>0</v>
      </c>
      <c r="AJ16" s="113"/>
    </row>
    <row r="17" spans="2:36" ht="11.25" customHeight="1" x14ac:dyDescent="0.2">
      <c r="B17" s="54" t="s">
        <v>136</v>
      </c>
      <c r="C17" s="76" t="b">
        <v>1</v>
      </c>
      <c r="E17" s="39"/>
      <c r="F17" s="40" t="str">
        <f>IF(LEN(E17)&gt;0,AVERAGE(#REF!),"-")</f>
        <v>-</v>
      </c>
      <c r="G17" s="41"/>
      <c r="H17" s="41"/>
      <c r="I17" s="27" t="str">
        <f t="shared" si="0"/>
        <v>-</v>
      </c>
      <c r="J17" s="64" t="str">
        <f t="shared" si="1"/>
        <v>-</v>
      </c>
      <c r="K17" s="43" t="str">
        <f t="shared" si="2"/>
        <v>-</v>
      </c>
      <c r="M17" s="44" t="str">
        <v>-</v>
      </c>
      <c r="N17" s="45" t="str">
        <v>-</v>
      </c>
      <c r="P17" s="518" t="s">
        <v>122</v>
      </c>
      <c r="Q17" s="525">
        <f>IF(ISNUMBER(FirstCpnFix),FirstCpnFix,0)</f>
        <v>-0.14299999999999999</v>
      </c>
      <c r="S17" s="2" t="b">
        <f t="shared" si="3"/>
        <v>0</v>
      </c>
      <c r="T17" s="158">
        <f>IF(AND(LEN(AA17)&gt;0,AC17&gt;0),_xll.xlShmInterpDisc(curveName,AA17)+0*TYPE($N$3),"")</f>
        <v>1.0013770285420287</v>
      </c>
      <c r="U17" s="159">
        <f>IF(AND(LEN(AA17)&gt;0,AC17&gt;0),100*_xll.xlShmInterpRate(curveName,2,5,AA17)+0*TYPE($N$3),"")</f>
        <v>-0.14948502300965757</v>
      </c>
      <c r="V17" s="153">
        <f t="shared" si="4"/>
        <v>-1.3322676295501878E-15</v>
      </c>
      <c r="W17" s="155">
        <f t="shared" si="4"/>
        <v>-1.1574075031717257E-14</v>
      </c>
      <c r="X17" s="34" t="s">
        <v>339</v>
      </c>
      <c r="Y17" s="33">
        <v>42641</v>
      </c>
      <c r="Z17" s="34" t="s">
        <v>380</v>
      </c>
      <c r="AA17" s="33">
        <v>42822</v>
      </c>
      <c r="AB17" s="33" t="s">
        <v>385</v>
      </c>
      <c r="AC17" s="156">
        <v>1.00137702854203</v>
      </c>
      <c r="AD17" s="157">
        <v>-0.149485023009646</v>
      </c>
      <c r="AE17" s="35"/>
      <c r="AF17" s="35"/>
      <c r="AG17" s="35">
        <v>-0.153</v>
      </c>
      <c r="AH17" s="36">
        <v>0</v>
      </c>
      <c r="AJ17" s="113"/>
    </row>
    <row r="18" spans="2:36" ht="11.25" customHeight="1" x14ac:dyDescent="0.2">
      <c r="B18" s="78" t="s">
        <v>139</v>
      </c>
      <c r="C18" s="128" t="s">
        <v>140</v>
      </c>
      <c r="E18" s="39"/>
      <c r="F18" s="40" t="str">
        <f>IF(LEN(E18)&gt;0,AVERAGE(#REF!),"-")</f>
        <v>-</v>
      </c>
      <c r="G18" s="41"/>
      <c r="H18" s="41"/>
      <c r="I18" s="27" t="str">
        <f t="shared" si="0"/>
        <v>-</v>
      </c>
      <c r="J18" s="64" t="str">
        <f t="shared" si="1"/>
        <v>-</v>
      </c>
      <c r="K18" s="43" t="str">
        <f t="shared" si="2"/>
        <v>-</v>
      </c>
      <c r="M18" s="44" t="str">
        <v>-</v>
      </c>
      <c r="N18" s="45" t="str">
        <v>-</v>
      </c>
      <c r="P18" s="52" t="s">
        <v>187</v>
      </c>
      <c r="Q18" s="53">
        <v>0</v>
      </c>
      <c r="S18" s="2" t="b">
        <f t="shared" si="3"/>
        <v>0</v>
      </c>
      <c r="T18" s="158">
        <f>IF(AND(LEN(AA18)&gt;0,AC18&gt;0),_xll.xlShmInterpDisc(curveName,AA18)+0*TYPE($N$3),"")</f>
        <v>1.0015137401831962</v>
      </c>
      <c r="U18" s="159">
        <f>IF(AND(LEN(AA18)&gt;0,AC18&gt;0),100*_xll.xlShmInterpRate(curveName,2,5,AA18)+0*TYPE($N$3),"")</f>
        <v>-0.15043526054384634</v>
      </c>
      <c r="V18" s="153">
        <f t="shared" si="4"/>
        <v>-3.7747582837255322E-15</v>
      </c>
      <c r="W18" s="155">
        <f t="shared" si="4"/>
        <v>-1.3350431871117507E-14</v>
      </c>
      <c r="X18" s="34" t="s">
        <v>339</v>
      </c>
      <c r="Y18" s="33">
        <v>42671</v>
      </c>
      <c r="Z18" s="34" t="s">
        <v>380</v>
      </c>
      <c r="AA18" s="33">
        <v>42853</v>
      </c>
      <c r="AB18" s="33" t="s">
        <v>386</v>
      </c>
      <c r="AC18" s="156">
        <v>1.0015137401831999</v>
      </c>
      <c r="AD18" s="157">
        <v>-0.15043526054383299</v>
      </c>
      <c r="AE18" s="35"/>
      <c r="AF18" s="35"/>
      <c r="AG18" s="35">
        <v>-0.154</v>
      </c>
      <c r="AH18" s="36">
        <v>0</v>
      </c>
      <c r="AJ18" s="113"/>
    </row>
    <row r="19" spans="2:36" ht="11.25" customHeight="1" thickBot="1" x14ac:dyDescent="0.25">
      <c r="B19" s="83" t="s">
        <v>115</v>
      </c>
      <c r="C19" s="84">
        <v>2</v>
      </c>
      <c r="I19" s="74"/>
      <c r="J19" s="74"/>
      <c r="M19" s="44" t="str">
        <v>-</v>
      </c>
      <c r="N19" s="45" t="str">
        <v>-</v>
      </c>
      <c r="P19" s="65" t="str">
        <f>B6&amp;"#"&amp;C6</f>
        <v>DiscCurveName#OIS_26APR16</v>
      </c>
      <c r="Q19" s="66">
        <v>0</v>
      </c>
      <c r="S19" s="2" t="b">
        <f t="shared" si="3"/>
        <v>0</v>
      </c>
      <c r="T19" s="158">
        <f>IF(AND(LEN(AA19)&gt;0,AC19&gt;0),_xll.xlShmInterpDisc(curveName,AA19)+0*TYPE($N$3),"")</f>
        <v>1.0016676021965867</v>
      </c>
      <c r="U19" s="159">
        <f>IF(AND(LEN(AA19)&gt;0,AC19&gt;0),100*_xll.xlShmInterpRate(curveName,2,5,AA19)+0*TYPE($N$3),"")</f>
        <v>-0.15280599285222665</v>
      </c>
      <c r="V19" s="153">
        <f t="shared" si="4"/>
        <v>-3.3306690738754696E-15</v>
      </c>
      <c r="W19" s="155">
        <f t="shared" si="4"/>
        <v>-1.1657341758564144E-14</v>
      </c>
      <c r="X19" s="34" t="s">
        <v>339</v>
      </c>
      <c r="Y19" s="33">
        <v>42702</v>
      </c>
      <c r="Z19" s="34" t="s">
        <v>380</v>
      </c>
      <c r="AA19" s="33">
        <v>42884</v>
      </c>
      <c r="AB19" s="75" t="s">
        <v>387</v>
      </c>
      <c r="AC19" s="156">
        <v>1.00166760219659</v>
      </c>
      <c r="AD19" s="157">
        <v>-0.15280599285221499</v>
      </c>
      <c r="AE19" s="35"/>
      <c r="AF19" s="35"/>
      <c r="AG19" s="35">
        <v>-0.159</v>
      </c>
      <c r="AH19" s="36">
        <v>0</v>
      </c>
      <c r="AJ19" s="113"/>
    </row>
    <row r="20" spans="2:36" ht="11.25" customHeight="1" thickBot="1" x14ac:dyDescent="0.25">
      <c r="B20" s="85"/>
      <c r="E20" s="18" t="s">
        <v>332</v>
      </c>
      <c r="F20" s="18" t="s">
        <v>1</v>
      </c>
      <c r="G20" s="19" t="s">
        <v>2</v>
      </c>
      <c r="H20" s="20" t="s">
        <v>142</v>
      </c>
      <c r="K20" s="20" t="s">
        <v>4</v>
      </c>
      <c r="M20" s="44" t="str">
        <v>-</v>
      </c>
      <c r="N20" s="45" t="str">
        <v>-</v>
      </c>
      <c r="P20" s="221" t="s">
        <v>24</v>
      </c>
      <c r="Q20" s="222">
        <f>COUNT(depoQuotes)</f>
        <v>10</v>
      </c>
      <c r="S20" s="2" t="b">
        <f t="shared" si="3"/>
        <v>0</v>
      </c>
      <c r="T20" s="158">
        <f>IF(AND(LEN(AA20)&gt;0,AC20&gt;0),_xll.xlShmInterpDisc(curveName,AA20)+0*TYPE($N$3),"")</f>
        <v>1.0018066561133472</v>
      </c>
      <c r="U20" s="159">
        <f>IF(AND(LEN(AA20)&gt;0,AC20&gt;0),100*_xll.xlShmInterpRate(curveName,2,5,AA20)+0*TYPE($N$3),"")</f>
        <v>-0.153933298296662</v>
      </c>
      <c r="V20" s="153">
        <f t="shared" si="4"/>
        <v>-2.886579864025407E-15</v>
      </c>
      <c r="W20" s="155">
        <f t="shared" si="4"/>
        <v>0</v>
      </c>
      <c r="X20" s="34" t="s">
        <v>339</v>
      </c>
      <c r="Y20" s="33">
        <v>42732</v>
      </c>
      <c r="Z20" s="34" t="s">
        <v>380</v>
      </c>
      <c r="AA20" s="33">
        <v>42914</v>
      </c>
      <c r="AB20" s="75" t="s">
        <v>388</v>
      </c>
      <c r="AC20" s="156">
        <v>1.0018066561133501</v>
      </c>
      <c r="AD20" s="157">
        <v>-0.153933298296662</v>
      </c>
      <c r="AE20" s="35"/>
      <c r="AF20" s="35"/>
      <c r="AG20" s="35">
        <v>-0.161</v>
      </c>
      <c r="AH20" s="36">
        <v>0</v>
      </c>
      <c r="AJ20" s="113"/>
    </row>
    <row r="21" spans="2:36" ht="11.25" customHeight="1" x14ac:dyDescent="0.2">
      <c r="B21" s="85"/>
      <c r="E21" s="538">
        <v>42520</v>
      </c>
      <c r="F21" s="88" t="e">
        <f>IF(LEN(#REF!)&gt;0,AVERAGE(INDEX(#REF!,#REF!),INDEX(#REF!,#REF!)),"-")</f>
        <v>#REF!</v>
      </c>
      <c r="G21" s="26">
        <v>-0.14399999999999999</v>
      </c>
      <c r="H21" s="80"/>
      <c r="J21" s="89">
        <f>E21</f>
        <v>42520</v>
      </c>
      <c r="K21" s="29">
        <f t="shared" ref="K21:K39" si="5">IF(LEN(E21)&gt;0,IF(ISNUMBER(G21),G21,F21)+H21,"-")</f>
        <v>-0.14399999999999999</v>
      </c>
      <c r="M21" s="44" t="str">
        <v>-</v>
      </c>
      <c r="N21" s="45" t="str">
        <v>-</v>
      </c>
      <c r="P21" s="223" t="s">
        <v>336</v>
      </c>
      <c r="Q21" s="224">
        <f>COUNT(fraQuotes)</f>
        <v>19</v>
      </c>
      <c r="S21" s="2" t="b">
        <f t="shared" si="3"/>
        <v>0</v>
      </c>
      <c r="T21" s="158">
        <f>IF(AND(LEN(AA21)&gt;0,AC21&gt;0),_xll.xlShmInterpDisc(curveName,AA21)+0*TYPE($N$3),"")</f>
        <v>1.0019325844782725</v>
      </c>
      <c r="U21" s="159">
        <f>IF(AND(LEN(AA21)&gt;0,AC21&gt;0),100*_xll.xlShmInterpRate(curveName,2,5,AA21)+0*TYPE($N$3),"")</f>
        <v>-0.15386737890413746</v>
      </c>
      <c r="V21" s="153">
        <f t="shared" si="4"/>
        <v>2.4424906541753444E-15</v>
      </c>
      <c r="W21" s="155">
        <f t="shared" si="4"/>
        <v>-5.467848396278896E-15</v>
      </c>
      <c r="X21" s="34" t="s">
        <v>339</v>
      </c>
      <c r="Y21" s="33">
        <v>42765</v>
      </c>
      <c r="Z21" s="34" t="s">
        <v>380</v>
      </c>
      <c r="AA21" s="33">
        <v>42944</v>
      </c>
      <c r="AB21" s="75" t="s">
        <v>389</v>
      </c>
      <c r="AC21" s="156">
        <v>1.00193258447827</v>
      </c>
      <c r="AD21" s="157">
        <v>-0.15386737890413199</v>
      </c>
      <c r="AE21" s="35"/>
      <c r="AF21" s="35"/>
      <c r="AG21" s="35">
        <v>-0.161</v>
      </c>
      <c r="AH21" s="36">
        <v>0</v>
      </c>
      <c r="AJ21" s="113"/>
    </row>
    <row r="22" spans="2:36" ht="11.25" customHeight="1" x14ac:dyDescent="0.2">
      <c r="B22" s="85"/>
      <c r="E22" s="538">
        <v>42549</v>
      </c>
      <c r="F22" s="93" t="e">
        <f>IF(LEN(#REF!)&gt;0,AVERAGE(INDEX(#REF!,#REF!),INDEX(#REF!,#REF!)),"-")</f>
        <v>#REF!</v>
      </c>
      <c r="G22" s="41">
        <v>-0.14599999999999999</v>
      </c>
      <c r="H22" s="94"/>
      <c r="J22" s="81">
        <f t="shared" ref="J22:J39" si="6">E22</f>
        <v>42549</v>
      </c>
      <c r="K22" s="43">
        <f t="shared" si="5"/>
        <v>-0.14599999999999999</v>
      </c>
      <c r="M22" s="44" t="str">
        <v>-</v>
      </c>
      <c r="N22" s="45" t="str">
        <v>-</v>
      </c>
      <c r="P22" s="225" t="s">
        <v>133</v>
      </c>
      <c r="Q22" s="226">
        <f>COUNT(swapQuotes)</f>
        <v>40</v>
      </c>
      <c r="S22" s="2" t="b">
        <f t="shared" si="3"/>
        <v>0</v>
      </c>
      <c r="T22" s="158">
        <f>IF(AND(LEN(AA22)&gt;0,AC22&gt;0),_xll.xlShmInterpDisc(curveName,AA22)+0*TYPE($N$3),"")</f>
        <v>1.0020656723535295</v>
      </c>
      <c r="U22" s="159">
        <f>IF(AND(LEN(AA22)&gt;0,AC22&gt;0),100*_xll.xlShmInterpRate(curveName,2,5,AA22)+0*TYPE($N$3),"")</f>
        <v>-0.15402714762019293</v>
      </c>
      <c r="V22" s="153">
        <f t="shared" si="4"/>
        <v>-4.4408920985006262E-16</v>
      </c>
      <c r="W22" s="155">
        <f t="shared" si="4"/>
        <v>7.0776717819853729E-15</v>
      </c>
      <c r="X22" s="34" t="s">
        <v>339</v>
      </c>
      <c r="Y22" s="33">
        <v>42794</v>
      </c>
      <c r="Z22" s="34" t="s">
        <v>380</v>
      </c>
      <c r="AA22" s="33">
        <v>42975</v>
      </c>
      <c r="AB22" s="75" t="s">
        <v>390</v>
      </c>
      <c r="AC22" s="156">
        <v>1.0020656723535299</v>
      </c>
      <c r="AD22" s="157">
        <v>-0.15402714762020001</v>
      </c>
      <c r="AE22" s="35"/>
      <c r="AF22" s="35"/>
      <c r="AG22" s="35">
        <v>-0.161</v>
      </c>
      <c r="AH22" s="36">
        <v>0</v>
      </c>
      <c r="AJ22" s="113"/>
    </row>
    <row r="23" spans="2:36" ht="11.25" customHeight="1" x14ac:dyDescent="0.2">
      <c r="B23" s="85"/>
      <c r="E23" s="538">
        <v>42579</v>
      </c>
      <c r="F23" s="93" t="e">
        <f>IF(LEN(#REF!)&gt;0,AVERAGE(INDEX(#REF!,#REF!),INDEX(#REF!,#REF!)),"-")</f>
        <v>#REF!</v>
      </c>
      <c r="G23" s="41">
        <v>-0.14799999999999999</v>
      </c>
      <c r="H23" s="94"/>
      <c r="J23" s="81">
        <f t="shared" si="6"/>
        <v>42579</v>
      </c>
      <c r="K23" s="43">
        <f t="shared" si="5"/>
        <v>-0.14799999999999999</v>
      </c>
      <c r="M23" s="44" t="str">
        <v>-</v>
      </c>
      <c r="N23" s="45" t="str">
        <v>-</v>
      </c>
      <c r="P23" s="123"/>
      <c r="S23" s="2" t="b">
        <f t="shared" si="3"/>
        <v>0</v>
      </c>
      <c r="T23" s="158">
        <f>IF(AND(LEN(AA23)&gt;0,AC23&gt;0),_xll.xlShmInterpDisc(curveName,AA23)+0*TYPE($N$3),"")</f>
        <v>1.0021954929728771</v>
      </c>
      <c r="U23" s="159">
        <f>IF(AND(LEN(AA23)&gt;0,AC23&gt;0),100*_xll.xlShmInterpRate(curveName,2,5,AA23)+0*TYPE($N$3),"")</f>
        <v>-0.15393779538080851</v>
      </c>
      <c r="V23" s="153">
        <f t="shared" si="4"/>
        <v>-2.886579864025407E-15</v>
      </c>
      <c r="W23" s="155">
        <f t="shared" si="4"/>
        <v>6.4948046940571658E-15</v>
      </c>
      <c r="X23" s="34" t="s">
        <v>339</v>
      </c>
      <c r="Y23" s="33">
        <v>42822</v>
      </c>
      <c r="Z23" s="34" t="s">
        <v>380</v>
      </c>
      <c r="AA23" s="33">
        <v>43006</v>
      </c>
      <c r="AB23" s="75" t="s">
        <v>391</v>
      </c>
      <c r="AC23" s="156">
        <v>1.00219549297288</v>
      </c>
      <c r="AD23" s="157">
        <v>-0.15393779538081501</v>
      </c>
      <c r="AE23" s="35"/>
      <c r="AF23" s="35"/>
      <c r="AG23" s="35">
        <v>-0.16</v>
      </c>
      <c r="AH23" s="36">
        <v>0</v>
      </c>
      <c r="AJ23" s="113"/>
    </row>
    <row r="24" spans="2:36" ht="11.25" customHeight="1" x14ac:dyDescent="0.2">
      <c r="B24" s="85"/>
      <c r="E24" s="538">
        <v>42611</v>
      </c>
      <c r="F24" s="93" t="e">
        <f>IF(LEN(#REF!)&gt;0,AVERAGE(INDEX(#REF!,#REF!),INDEX(#REF!,#REF!)),"-")</f>
        <v>#REF!</v>
      </c>
      <c r="G24" s="41">
        <v>-0.151</v>
      </c>
      <c r="H24" s="94"/>
      <c r="J24" s="81">
        <f t="shared" si="6"/>
        <v>42611</v>
      </c>
      <c r="K24" s="43">
        <f t="shared" si="5"/>
        <v>-0.151</v>
      </c>
      <c r="M24" s="44" t="str">
        <v>-</v>
      </c>
      <c r="N24" s="45" t="str">
        <v>-</v>
      </c>
      <c r="P24" s="112"/>
      <c r="S24" s="2" t="b">
        <f t="shared" si="3"/>
        <v>0</v>
      </c>
      <c r="T24" s="158">
        <f>IF(AND(LEN(AA24)&gt;0,AC24&gt;0),_xll.xlShmInterpDisc(curveName,AA24)+0*TYPE($N$3),"")</f>
        <v>1.0023264620334109</v>
      </c>
      <c r="U24" s="159">
        <f>IF(AND(LEN(AA24)&gt;0,AC24&gt;0),100*_xll.xlShmInterpRate(curveName,2,5,AA24)+0*TYPE($N$3),"")</f>
        <v>-0.15365442098891138</v>
      </c>
      <c r="V24" s="153">
        <f t="shared" si="4"/>
        <v>8.8817841970012523E-16</v>
      </c>
      <c r="W24" s="155">
        <f t="shared" si="4"/>
        <v>-1.3378187446733136E-14</v>
      </c>
      <c r="X24" s="34" t="s">
        <v>339</v>
      </c>
      <c r="Y24" s="33">
        <v>42853</v>
      </c>
      <c r="Z24" s="34" t="s">
        <v>380</v>
      </c>
      <c r="AA24" s="33">
        <v>43038</v>
      </c>
      <c r="AB24" s="75" t="s">
        <v>392</v>
      </c>
      <c r="AC24" s="156">
        <v>1.00232646203341</v>
      </c>
      <c r="AD24" s="157">
        <v>-0.15365442098889801</v>
      </c>
      <c r="AE24" s="35"/>
      <c r="AF24" s="35"/>
      <c r="AG24" s="35">
        <v>-0.158</v>
      </c>
      <c r="AH24" s="36">
        <v>0</v>
      </c>
      <c r="AJ24" s="113"/>
    </row>
    <row r="25" spans="2:36" ht="11.25" customHeight="1" x14ac:dyDescent="0.2">
      <c r="B25" s="85"/>
      <c r="E25" s="538">
        <v>42641</v>
      </c>
      <c r="F25" s="93" t="e">
        <f>IF(LEN(#REF!)&gt;0,AVERAGE(INDEX(#REF!,#REF!),INDEX(#REF!,#REF!)),"-")</f>
        <v>#REF!</v>
      </c>
      <c r="G25" s="41">
        <v>-0.153</v>
      </c>
      <c r="H25" s="94"/>
      <c r="J25" s="81">
        <f t="shared" si="6"/>
        <v>42641</v>
      </c>
      <c r="K25" s="43">
        <f t="shared" si="5"/>
        <v>-0.153</v>
      </c>
      <c r="M25" s="44" t="str">
        <v>-</v>
      </c>
      <c r="N25" s="45" t="str">
        <v>-</v>
      </c>
      <c r="P25" s="112"/>
      <c r="Q25" s="123"/>
      <c r="S25" s="2" t="b">
        <f t="shared" si="3"/>
        <v>0</v>
      </c>
      <c r="T25" s="158">
        <f>IF(AND(LEN(AA25)&gt;0,AC25&gt;0),_xll.xlShmInterpDisc(curveName,AA25)+0*TYPE($N$3),"")</f>
        <v>1.0024565651844421</v>
      </c>
      <c r="U25" s="159">
        <f>IF(AND(LEN(AA25)&gt;0,AC25&gt;0),100*_xll.xlShmInterpRate(curveName,2,5,AA25)+0*TYPE($N$3),"")</f>
        <v>-0.15413885673667388</v>
      </c>
      <c r="V25" s="153">
        <f t="shared" si="4"/>
        <v>2.2204460492503131E-15</v>
      </c>
      <c r="W25" s="155">
        <f t="shared" si="4"/>
        <v>-1.787459069646502E-14</v>
      </c>
      <c r="X25" s="34" t="s">
        <v>339</v>
      </c>
      <c r="Y25" s="33">
        <v>42884</v>
      </c>
      <c r="Z25" s="34" t="s">
        <v>380</v>
      </c>
      <c r="AA25" s="33">
        <v>43067</v>
      </c>
      <c r="AB25" s="75" t="s">
        <v>393</v>
      </c>
      <c r="AC25" s="156">
        <v>1.0024565651844399</v>
      </c>
      <c r="AD25" s="157">
        <v>-0.154138856736656</v>
      </c>
      <c r="AE25" s="35"/>
      <c r="AF25" s="35"/>
      <c r="AG25" s="35">
        <v>-0.155</v>
      </c>
      <c r="AH25" s="36">
        <v>0</v>
      </c>
      <c r="AJ25" s="113"/>
    </row>
    <row r="26" spans="2:36" ht="11.25" customHeight="1" x14ac:dyDescent="0.2">
      <c r="B26" s="85"/>
      <c r="E26" s="538">
        <v>42671</v>
      </c>
      <c r="F26" s="93" t="e">
        <f>IF(LEN(#REF!)&gt;0,AVERAGE(INDEX(#REF!,#REF!),INDEX(#REF!,#REF!)),"-")</f>
        <v>#REF!</v>
      </c>
      <c r="G26" s="98">
        <v>-0.154</v>
      </c>
      <c r="H26" s="94"/>
      <c r="J26" s="81">
        <f t="shared" si="6"/>
        <v>42671</v>
      </c>
      <c r="K26" s="43">
        <f t="shared" si="5"/>
        <v>-0.154</v>
      </c>
      <c r="M26" s="44" t="str">
        <v>-</v>
      </c>
      <c r="N26" s="45" t="str">
        <v>-</v>
      </c>
      <c r="P26" s="112"/>
      <c r="Q26" s="123"/>
      <c r="S26" s="2" t="b">
        <f t="shared" si="3"/>
        <v>0</v>
      </c>
      <c r="T26" s="158">
        <f>IF(AND(LEN(AA26)&gt;0,AC26&gt;0),_xll.xlShmInterpDisc(curveName,AA26)+0*TYPE($N$3),"")</f>
        <v>1.0025802566046871</v>
      </c>
      <c r="U26" s="159">
        <f>IF(AND(LEN(AA26)&gt;0,AC26&gt;0),100*_xll.xlShmInterpRate(curveName,2,5,AA26)+0*TYPE($N$3),"")</f>
        <v>-0.1539411967406297</v>
      </c>
      <c r="V26" s="153">
        <f t="shared" si="4"/>
        <v>-2.886579864025407E-15</v>
      </c>
      <c r="W26" s="155">
        <f t="shared" si="4"/>
        <v>-2.6922908347160046E-15</v>
      </c>
      <c r="X26" s="34" t="s">
        <v>339</v>
      </c>
      <c r="Y26" s="33">
        <v>42914</v>
      </c>
      <c r="Z26" s="34" t="s">
        <v>380</v>
      </c>
      <c r="AA26" s="33">
        <v>43097</v>
      </c>
      <c r="AB26" s="75" t="s">
        <v>394</v>
      </c>
      <c r="AC26" s="156">
        <v>1.00258025660469</v>
      </c>
      <c r="AD26" s="157">
        <v>-0.15394119674062701</v>
      </c>
      <c r="AE26" s="35"/>
      <c r="AF26" s="35"/>
      <c r="AG26" s="35">
        <v>-0.152</v>
      </c>
      <c r="AH26" s="36">
        <v>0</v>
      </c>
      <c r="AJ26" s="113"/>
    </row>
    <row r="27" spans="2:36" ht="11.25" customHeight="1" x14ac:dyDescent="0.2">
      <c r="B27" s="85"/>
      <c r="E27" s="538">
        <v>42702</v>
      </c>
      <c r="F27" s="93" t="e">
        <f>IF(LEN(#REF!)&gt;0,AVERAGE(INDEX(#REF!,#REF!),INDEX(#REF!,#REF!)),"-")</f>
        <v>#REF!</v>
      </c>
      <c r="G27" s="41">
        <v>-0.159</v>
      </c>
      <c r="H27" s="94"/>
      <c r="J27" s="81">
        <f t="shared" si="6"/>
        <v>42702</v>
      </c>
      <c r="K27" s="43">
        <f t="shared" si="5"/>
        <v>-0.159</v>
      </c>
      <c r="M27" s="44" t="str">
        <v>-</v>
      </c>
      <c r="N27" s="45" t="str">
        <v>-</v>
      </c>
      <c r="P27" s="123"/>
      <c r="Q27" s="77"/>
      <c r="S27" s="2" t="b">
        <f t="shared" si="3"/>
        <v>0</v>
      </c>
      <c r="T27" s="158">
        <f>IF(AND(LEN(AA27)&gt;0,AC27&gt;0),_xll.xlShmInterpDisc(curveName,AA27)+0*TYPE($N$3),"")</f>
        <v>1.0026838282822952</v>
      </c>
      <c r="U27" s="159">
        <f>IF(AND(LEN(AA27)&gt;0,AC27&gt;0),100*_xll.xlShmInterpRate(curveName,2,5,AA27)+0*TYPE($N$3),"")</f>
        <v>-0.15214387788567912</v>
      </c>
      <c r="V27" s="153">
        <f t="shared" si="4"/>
        <v>-4.8849813083506888E-15</v>
      </c>
      <c r="W27" s="155">
        <f t="shared" si="4"/>
        <v>-7.1331829332166308E-15</v>
      </c>
      <c r="X27" s="34" t="s">
        <v>339</v>
      </c>
      <c r="Y27" s="33">
        <v>42944</v>
      </c>
      <c r="Z27" s="34" t="s">
        <v>380</v>
      </c>
      <c r="AA27" s="33">
        <v>43129</v>
      </c>
      <c r="AB27" s="34" t="s">
        <v>395</v>
      </c>
      <c r="AC27" s="156">
        <v>1.0026838282823001</v>
      </c>
      <c r="AD27" s="157">
        <v>-0.15214387788567199</v>
      </c>
      <c r="AE27" s="35"/>
      <c r="AF27" s="35"/>
      <c r="AG27" s="35">
        <v>-0.14599999999999999</v>
      </c>
      <c r="AH27" s="36">
        <v>0</v>
      </c>
      <c r="AJ27" s="113"/>
    </row>
    <row r="28" spans="2:36" ht="11.25" customHeight="1" x14ac:dyDescent="0.2">
      <c r="E28" s="538">
        <v>42732</v>
      </c>
      <c r="F28" s="93" t="e">
        <f>IF(LEN(#REF!)&gt;0,AVERAGE(INDEX(#REF!,#REF!),INDEX(#REF!,#REF!)),"-")</f>
        <v>#REF!</v>
      </c>
      <c r="G28" s="41">
        <v>-0.161</v>
      </c>
      <c r="H28" s="94"/>
      <c r="J28" s="81">
        <f t="shared" si="6"/>
        <v>42732</v>
      </c>
      <c r="K28" s="43">
        <f t="shared" si="5"/>
        <v>-0.161</v>
      </c>
      <c r="M28" s="44" t="str">
        <v>-</v>
      </c>
      <c r="N28" s="45" t="str">
        <v>-</v>
      </c>
      <c r="P28" s="123"/>
      <c r="Q28" s="77"/>
      <c r="S28" s="2" t="b">
        <f t="shared" si="3"/>
        <v>0</v>
      </c>
      <c r="T28" s="158">
        <f>IF(AND(LEN(AA28)&gt;0,AC28&gt;0),_xll.xlShmInterpDisc(curveName,AA28)+0*TYPE($N$3),"")</f>
        <v>1.0027924672300901</v>
      </c>
      <c r="U28" s="159">
        <f>IF(AND(LEN(AA28)&gt;0,AC28&gt;0),100*_xll.xlShmInterpRate(curveName,2,5,AA28)+0*TYPE($N$3),"")</f>
        <v>-0.15123775199268544</v>
      </c>
      <c r="V28" s="153">
        <f t="shared" si="4"/>
        <v>0</v>
      </c>
      <c r="W28" s="155">
        <f t="shared" si="4"/>
        <v>-1.2434497875801753E-14</v>
      </c>
      <c r="X28" s="34" t="s">
        <v>339</v>
      </c>
      <c r="Y28" s="33">
        <v>42975</v>
      </c>
      <c r="Z28" s="34" t="s">
        <v>380</v>
      </c>
      <c r="AA28" s="33">
        <v>43159</v>
      </c>
      <c r="AB28" s="34" t="s">
        <v>396</v>
      </c>
      <c r="AC28" s="156">
        <v>1.0027924672300901</v>
      </c>
      <c r="AD28" s="157">
        <v>-0.151237751992673</v>
      </c>
      <c r="AE28" s="35"/>
      <c r="AF28" s="35"/>
      <c r="AG28" s="35">
        <v>-0.14199999999999999</v>
      </c>
      <c r="AH28" s="36">
        <v>0</v>
      </c>
      <c r="AJ28" s="113"/>
    </row>
    <row r="29" spans="2:36" ht="11.25" customHeight="1" x14ac:dyDescent="0.2">
      <c r="E29" s="538">
        <v>42765</v>
      </c>
      <c r="F29" s="93" t="e">
        <f>IF(LEN(#REF!)&gt;0,AVERAGE(INDEX(#REF!,#REF!),INDEX(#REF!,#REF!)),"-")</f>
        <v>#REF!</v>
      </c>
      <c r="G29" s="41">
        <v>-0.161</v>
      </c>
      <c r="H29" s="94"/>
      <c r="J29" s="81">
        <f t="shared" si="6"/>
        <v>42765</v>
      </c>
      <c r="K29" s="43">
        <f t="shared" si="5"/>
        <v>-0.161</v>
      </c>
      <c r="M29" s="44" t="str">
        <v>-</v>
      </c>
      <c r="N29" s="45" t="str">
        <v>-</v>
      </c>
      <c r="P29" s="123"/>
      <c r="Q29" s="77"/>
      <c r="S29" s="2" t="b">
        <f t="shared" si="3"/>
        <v>0</v>
      </c>
      <c r="T29" s="158">
        <f>IF(AND(LEN(AA29)&gt;0,AC29&gt;0),_xll.xlShmInterpDisc(curveName,AA29)+0*TYPE($N$3),"")</f>
        <v>1.0028802997481072</v>
      </c>
      <c r="U29" s="159">
        <f>IF(AND(LEN(AA29)&gt;0,AC29&gt;0),100*_xll.xlShmInterpRate(curveName,2,5,AA29)+0*TYPE($N$3),"")</f>
        <v>-0.14975724193251719</v>
      </c>
      <c r="V29" s="153">
        <f t="shared" si="4"/>
        <v>-2.886579864025407E-15</v>
      </c>
      <c r="W29" s="155">
        <f t="shared" si="4"/>
        <v>-9.2176266619503622E-14</v>
      </c>
      <c r="X29" s="34" t="s">
        <v>339</v>
      </c>
      <c r="Y29" s="33">
        <v>43006</v>
      </c>
      <c r="Z29" s="34" t="s">
        <v>380</v>
      </c>
      <c r="AA29" s="33">
        <v>43187</v>
      </c>
      <c r="AB29" s="34" t="s">
        <v>397</v>
      </c>
      <c r="AC29" s="156">
        <v>1.0028802997481101</v>
      </c>
      <c r="AD29" s="157">
        <v>-0.14975724193242501</v>
      </c>
      <c r="AE29" s="35"/>
      <c r="AF29" s="35"/>
      <c r="AG29" s="35">
        <v>-0.13600000000000001</v>
      </c>
      <c r="AH29" s="36">
        <v>0</v>
      </c>
      <c r="AJ29" s="113"/>
    </row>
    <row r="30" spans="2:36" ht="11.25" customHeight="1" x14ac:dyDescent="0.2">
      <c r="E30" s="538">
        <v>42794</v>
      </c>
      <c r="F30" s="93" t="e">
        <f>IF(LEN(#REF!)&gt;0,AVERAGE(INDEX(#REF!,#REF!),INDEX(#REF!,#REF!)),"-")</f>
        <v>#REF!</v>
      </c>
      <c r="G30" s="41">
        <v>-0.161</v>
      </c>
      <c r="H30" s="94"/>
      <c r="J30" s="81">
        <f t="shared" si="6"/>
        <v>42794</v>
      </c>
      <c r="K30" s="43">
        <f t="shared" si="5"/>
        <v>-0.161</v>
      </c>
      <c r="M30" s="44" t="str">
        <v>-</v>
      </c>
      <c r="N30" s="45" t="str">
        <v>-</v>
      </c>
      <c r="P30" s="540"/>
      <c r="Q30" s="77"/>
      <c r="S30" s="2" t="b">
        <f t="shared" si="3"/>
        <v>0</v>
      </c>
      <c r="T30" s="158">
        <f>IF(AND(LEN(AA30)&gt;0,AC30&gt;0),_xll.xlShmInterpDisc(curveName,AA30)+0*TYPE($N$3),"")</f>
        <v>1.0029745984785543</v>
      </c>
      <c r="U30" s="159">
        <f>IF(AND(LEN(AA30)&gt;0,AC30&gt;0),100*_xll.xlShmInterpRate(curveName,2,5,AA30)+0*TYPE($N$3),"")</f>
        <v>-0.14769984151443044</v>
      </c>
      <c r="V30" s="153">
        <f t="shared" si="4"/>
        <v>4.2188474935755949E-15</v>
      </c>
      <c r="W30" s="155">
        <f t="shared" si="4"/>
        <v>-2.9243274468626623E-13</v>
      </c>
      <c r="X30" s="34" t="s">
        <v>339</v>
      </c>
      <c r="Y30" s="33">
        <v>43038</v>
      </c>
      <c r="Z30" s="34" t="s">
        <v>380</v>
      </c>
      <c r="AA30" s="33">
        <v>43220</v>
      </c>
      <c r="AB30" s="34" t="s">
        <v>398</v>
      </c>
      <c r="AC30" s="156">
        <v>1.0029745984785501</v>
      </c>
      <c r="AD30" s="157">
        <v>-0.14769984151413801</v>
      </c>
      <c r="AE30" s="35"/>
      <c r="AF30" s="35"/>
      <c r="AG30" s="35">
        <v>-0.128</v>
      </c>
      <c r="AH30" s="36">
        <v>0</v>
      </c>
      <c r="AJ30" s="113"/>
    </row>
    <row r="31" spans="2:36" ht="11.25" customHeight="1" x14ac:dyDescent="0.2">
      <c r="E31" s="538">
        <v>42822</v>
      </c>
      <c r="F31" s="93" t="e">
        <f>IF(LEN(#REF!)&gt;0,AVERAGE(INDEX(#REF!,#REF!),INDEX(#REF!,#REF!)),"-")</f>
        <v>#REF!</v>
      </c>
      <c r="G31" s="98">
        <v>-0.16</v>
      </c>
      <c r="H31" s="94"/>
      <c r="J31" s="81">
        <f t="shared" si="6"/>
        <v>42822</v>
      </c>
      <c r="K31" s="43">
        <f t="shared" si="5"/>
        <v>-0.16</v>
      </c>
      <c r="M31" s="44" t="str">
        <v>-</v>
      </c>
      <c r="N31" s="45" t="str">
        <v>-</v>
      </c>
      <c r="P31" s="540"/>
      <c r="Q31" s="77"/>
      <c r="S31" s="2" t="b">
        <f t="shared" si="3"/>
        <v>0</v>
      </c>
      <c r="T31" s="158">
        <f>IF(AND(LEN(AA31)&gt;0,AC31&gt;0),_xll.xlShmInterpDisc(curveName,AA31)+0*TYPE($N$3),"")</f>
        <v>1.0033040101630986</v>
      </c>
      <c r="U31" s="159">
        <f>IF(AND(LEN(AA31)&gt;0,AC31&gt;0),100*_xll.xlShmInterpRate(curveName,2,5,AA31)+0*TYPE($N$3),"")</f>
        <v>-0.13143840925799966</v>
      </c>
      <c r="V31" s="153">
        <f t="shared" si="4"/>
        <v>3.2862601528904634E-13</v>
      </c>
      <c r="W31" s="155">
        <f t="shared" si="4"/>
        <v>-1.3105655449763276E-11</v>
      </c>
      <c r="X31" s="34" t="s">
        <v>339</v>
      </c>
      <c r="Y31" s="33">
        <v>43220</v>
      </c>
      <c r="Z31" s="34" t="s">
        <v>380</v>
      </c>
      <c r="AA31" s="33">
        <v>43402</v>
      </c>
      <c r="AB31" s="34" t="s">
        <v>399</v>
      </c>
      <c r="AC31" s="156">
        <v>1.0033040101627699</v>
      </c>
      <c r="AD31" s="157">
        <v>-0.131438409244894</v>
      </c>
      <c r="AE31" s="35"/>
      <c r="AF31" s="35"/>
      <c r="AG31" s="35">
        <v>-6.4681145999999995E-2</v>
      </c>
      <c r="AH31" s="36">
        <v>0</v>
      </c>
      <c r="AJ31" s="113"/>
    </row>
    <row r="32" spans="2:36" ht="11.25" customHeight="1" x14ac:dyDescent="0.2">
      <c r="E32" s="538">
        <v>42853</v>
      </c>
      <c r="F32" s="93" t="e">
        <f>IF(LEN(#REF!)&gt;0,AVERAGE(INDEX(#REF!,#REF!),INDEX(#REF!,#REF!)),"-")</f>
        <v>#REF!</v>
      </c>
      <c r="G32" s="41">
        <v>-0.158</v>
      </c>
      <c r="H32" s="94"/>
      <c r="J32" s="81">
        <f t="shared" si="6"/>
        <v>42853</v>
      </c>
      <c r="K32" s="43">
        <f t="shared" si="5"/>
        <v>-0.158</v>
      </c>
      <c r="M32" s="44" t="str">
        <v>-</v>
      </c>
      <c r="N32" s="45" t="str">
        <v>-</v>
      </c>
      <c r="S32" s="2" t="b">
        <f t="shared" si="3"/>
        <v>0</v>
      </c>
      <c r="T32" s="158">
        <f>IF(AND(LEN(AA32)&gt;0,AC32&gt;0),_xll.xlShmInterpDisc(curveName,AA32)+0*TYPE($N$3),"")</f>
        <v>1.0031766063611964</v>
      </c>
      <c r="U32" s="159">
        <f>IF(AND(LEN(AA32)&gt;0,AC32&gt;0),100*_xll.xlShmInterpRate(curveName,2,5,AA32)+0*TYPE($N$3),"")</f>
        <v>-0.10543020368291382</v>
      </c>
      <c r="V32" s="153">
        <f t="shared" si="4"/>
        <v>1.2865264409356314E-12</v>
      </c>
      <c r="W32" s="155">
        <f t="shared" si="4"/>
        <v>-4.2662817723027047E-11</v>
      </c>
      <c r="X32" s="34" t="s">
        <v>75</v>
      </c>
      <c r="Y32" s="33">
        <v>42488</v>
      </c>
      <c r="Z32" s="34" t="s">
        <v>359</v>
      </c>
      <c r="AA32" s="33">
        <v>43584</v>
      </c>
      <c r="AB32" s="34" t="s">
        <v>55</v>
      </c>
      <c r="AC32" s="156">
        <v>1.0031766063599099</v>
      </c>
      <c r="AD32" s="157">
        <v>-0.10543020364025101</v>
      </c>
      <c r="AE32" s="35"/>
      <c r="AF32" s="35"/>
      <c r="AG32" s="35">
        <v>-0.105</v>
      </c>
      <c r="AH32" s="36">
        <v>0</v>
      </c>
      <c r="AJ32" s="113"/>
    </row>
    <row r="33" spans="2:36" ht="11.25" customHeight="1" x14ac:dyDescent="0.2">
      <c r="E33" s="538">
        <v>42884</v>
      </c>
      <c r="F33" s="93" t="e">
        <f>IF(LEN(#REF!)&gt;0,AVERAGE(INDEX(#REF!,#REF!),INDEX(#REF!,#REF!)),"-")</f>
        <v>#REF!</v>
      </c>
      <c r="G33" s="41">
        <v>-0.155</v>
      </c>
      <c r="H33" s="94"/>
      <c r="J33" s="81">
        <f t="shared" si="6"/>
        <v>42884</v>
      </c>
      <c r="K33" s="43">
        <f t="shared" si="5"/>
        <v>-0.155</v>
      </c>
      <c r="M33" s="44" t="str">
        <v>-</v>
      </c>
      <c r="N33" s="45" t="str">
        <v>-</v>
      </c>
      <c r="O33" s="123"/>
      <c r="P33" s="77"/>
      <c r="S33" s="2" t="b">
        <f t="shared" si="3"/>
        <v>0</v>
      </c>
      <c r="T33" s="158">
        <f>IF(AND(LEN(AA33)&gt;0,AC33&gt;0),_xll.xlShmInterpDisc(curveName,AA33)+0*TYPE($N$3),"")</f>
        <v>1.0009120219715699</v>
      </c>
      <c r="U33" s="159">
        <f>IF(AND(LEN(AA33)&gt;0,AC33&gt;0),100*_xll.xlShmInterpRate(curveName,2,5,AA33)+0*TYPE($N$3),"")</f>
        <v>-2.2743425240118575E-2</v>
      </c>
      <c r="V33" s="153">
        <f t="shared" si="4"/>
        <v>1.2898571100095069E-12</v>
      </c>
      <c r="W33" s="155">
        <f t="shared" si="4"/>
        <v>-3.2077077105618912E-11</v>
      </c>
      <c r="X33" s="34" t="s">
        <v>75</v>
      </c>
      <c r="Y33" s="33">
        <v>42488</v>
      </c>
      <c r="Z33" s="34" t="s">
        <v>359</v>
      </c>
      <c r="AA33" s="33">
        <v>43949</v>
      </c>
      <c r="AB33" s="34" t="s">
        <v>57</v>
      </c>
      <c r="AC33" s="156">
        <v>1.0009120219702801</v>
      </c>
      <c r="AD33" s="157">
        <v>-2.2743425208041498E-2</v>
      </c>
      <c r="AE33" s="35"/>
      <c r="AF33" s="35"/>
      <c r="AG33" s="35">
        <v>-2.1999999999999999E-2</v>
      </c>
      <c r="AH33" s="36">
        <v>0</v>
      </c>
      <c r="AJ33" s="113"/>
    </row>
    <row r="34" spans="2:36" ht="11.25" customHeight="1" x14ac:dyDescent="0.2">
      <c r="E34" s="538">
        <v>42914</v>
      </c>
      <c r="F34" s="93" t="e">
        <f>IF(LEN(#REF!)&gt;0,AVERAGE(INDEX(#REF!,#REF!),INDEX(#REF!,#REF!)),"-")</f>
        <v>#REF!</v>
      </c>
      <c r="G34" s="41">
        <v>-0.152</v>
      </c>
      <c r="H34" s="94"/>
      <c r="J34" s="81">
        <f t="shared" si="6"/>
        <v>42914</v>
      </c>
      <c r="K34" s="43">
        <f t="shared" si="5"/>
        <v>-0.152</v>
      </c>
      <c r="M34" s="44" t="str">
        <v>-</v>
      </c>
      <c r="N34" s="45" t="str">
        <v>-</v>
      </c>
      <c r="O34" s="112"/>
      <c r="P34" s="551"/>
      <c r="R34" s="123"/>
      <c r="S34" s="2" t="b">
        <f t="shared" si="3"/>
        <v>0</v>
      </c>
      <c r="T34" s="158">
        <f>IF(AND(LEN(AA34)&gt;0,AC34&gt;0),_xll.xlShmInterpDisc(curveName,AA34)+0*TYPE($N$3),"")</f>
        <v>0.99585487043952514</v>
      </c>
      <c r="U34" s="159">
        <f>IF(AND(LEN(AA34)&gt;0,AC34&gt;0),100*_xll.xlShmInterpRate(curveName,2,5,AA34)+0*TYPE($N$3),"")</f>
        <v>8.2938551150417983E-2</v>
      </c>
      <c r="V34" s="153">
        <f t="shared" si="4"/>
        <v>1.2810863481149681E-12</v>
      </c>
      <c r="W34" s="155">
        <f t="shared" si="4"/>
        <v>-2.5688118299171947E-11</v>
      </c>
      <c r="X34" s="34" t="s">
        <v>75</v>
      </c>
      <c r="Y34" s="33">
        <v>42488</v>
      </c>
      <c r="Z34" s="34" t="s">
        <v>359</v>
      </c>
      <c r="AA34" s="33">
        <v>44314</v>
      </c>
      <c r="AB34" s="34" t="s">
        <v>34</v>
      </c>
      <c r="AC34" s="156">
        <v>0.99585487043824406</v>
      </c>
      <c r="AD34" s="157">
        <v>8.2938551176106101E-2</v>
      </c>
      <c r="AE34" s="35"/>
      <c r="AF34" s="35"/>
      <c r="AG34" s="35">
        <v>8.4000000000000005E-2</v>
      </c>
      <c r="AH34" s="36">
        <v>0</v>
      </c>
      <c r="AJ34" s="113"/>
    </row>
    <row r="35" spans="2:36" ht="11.25" customHeight="1" x14ac:dyDescent="0.2">
      <c r="E35" s="538">
        <v>42944</v>
      </c>
      <c r="F35" s="93" t="e">
        <f>IF(LEN(#REF!)&gt;0,AVERAGE(INDEX(#REF!,#REF!),INDEX(#REF!,#REF!)),"-")</f>
        <v>#REF!</v>
      </c>
      <c r="G35" s="41">
        <v>-0.14599999999999999</v>
      </c>
      <c r="H35" s="94"/>
      <c r="J35" s="81">
        <f t="shared" si="6"/>
        <v>42944</v>
      </c>
      <c r="K35" s="43">
        <f t="shared" si="5"/>
        <v>-0.14599999999999999</v>
      </c>
      <c r="M35" s="44" t="str">
        <v>-</v>
      </c>
      <c r="N35" s="45" t="str">
        <v>-</v>
      </c>
      <c r="O35" s="112"/>
      <c r="P35" s="551"/>
      <c r="R35" s="123"/>
      <c r="S35" s="2" t="b">
        <f t="shared" si="3"/>
        <v>0</v>
      </c>
      <c r="T35" s="158">
        <f>IF(AND(LEN(AA35)&gt;0,AC35&gt;0),_xll.xlShmInterpDisc(curveName,AA35)+0*TYPE($N$3),"")</f>
        <v>0.98806000601737132</v>
      </c>
      <c r="U35" s="159">
        <f>IF(AND(LEN(AA35)&gt;0,AC35&gt;0),100*_xll.xlShmInterpRate(curveName,2,5,AA35)+0*TYPE($N$3),"")</f>
        <v>0.19992360277030968</v>
      </c>
      <c r="V35" s="153">
        <f t="shared" si="4"/>
        <v>1.2713163854982668E-12</v>
      </c>
      <c r="W35" s="155">
        <f t="shared" si="4"/>
        <v>-2.1421309170932545E-11</v>
      </c>
      <c r="X35" s="34" t="s">
        <v>75</v>
      </c>
      <c r="Y35" s="33">
        <v>42488</v>
      </c>
      <c r="Z35" s="34" t="s">
        <v>359</v>
      </c>
      <c r="AA35" s="33">
        <v>44679</v>
      </c>
      <c r="AB35" s="34" t="s">
        <v>58</v>
      </c>
      <c r="AC35" s="156">
        <v>0.9880600060161</v>
      </c>
      <c r="AD35" s="157">
        <v>0.19992360279173099</v>
      </c>
      <c r="AE35" s="35"/>
      <c r="AF35" s="35"/>
      <c r="AG35" s="35">
        <v>0.20100000000000001</v>
      </c>
      <c r="AH35" s="36">
        <v>0</v>
      </c>
      <c r="AJ35" s="113"/>
    </row>
    <row r="36" spans="2:36" ht="11.25" customHeight="1" x14ac:dyDescent="0.2">
      <c r="E36" s="538">
        <v>42975</v>
      </c>
      <c r="F36" s="93" t="e">
        <f>IF(LEN(#REF!)&gt;0,AVERAGE(INDEX(#REF!,#REF!),INDEX(#REF!,#REF!)),"-")</f>
        <v>#REF!</v>
      </c>
      <c r="G36" s="41">
        <v>-0.14199999999999999</v>
      </c>
      <c r="H36" s="94"/>
      <c r="J36" s="81">
        <f t="shared" si="6"/>
        <v>42975</v>
      </c>
      <c r="K36" s="43">
        <f t="shared" si="5"/>
        <v>-0.14199999999999999</v>
      </c>
      <c r="M36" s="44" t="str">
        <v>-</v>
      </c>
      <c r="N36" s="45" t="str">
        <v>-</v>
      </c>
      <c r="O36" s="112"/>
      <c r="P36" s="551"/>
      <c r="R36" s="123"/>
      <c r="S36" s="2" t="b">
        <f t="shared" si="3"/>
        <v>0</v>
      </c>
      <c r="T36" s="158">
        <f>IF(AND(LEN(AA36)&gt;0,AC36&gt;0),_xll.xlShmInterpDisc(curveName,AA36)+0*TYPE($N$3),"")</f>
        <v>0.97731069664212256</v>
      </c>
      <c r="U36" s="159">
        <f>IF(AND(LEN(AA36)&gt;0,AC36&gt;0),100*_xll.xlShmInterpRate(curveName,2,5,AA36)+0*TYPE($N$3),"")</f>
        <v>0.32748214658045893</v>
      </c>
      <c r="V36" s="153">
        <f t="shared" si="4"/>
        <v>1.2575496199929148E-12</v>
      </c>
      <c r="W36" s="155">
        <f t="shared" si="4"/>
        <v>-1.8361090425855764E-11</v>
      </c>
      <c r="X36" s="34" t="s">
        <v>75</v>
      </c>
      <c r="Y36" s="33">
        <v>42488</v>
      </c>
      <c r="Z36" s="34" t="s">
        <v>359</v>
      </c>
      <c r="AA36" s="33">
        <v>45044</v>
      </c>
      <c r="AB36" s="34" t="s">
        <v>35</v>
      </c>
      <c r="AC36" s="156">
        <v>0.97731069664086501</v>
      </c>
      <c r="AD36" s="157">
        <v>0.32748214659882002</v>
      </c>
      <c r="AE36" s="35"/>
      <c r="AF36" s="35"/>
      <c r="AG36" s="35">
        <v>0.32800000000000001</v>
      </c>
      <c r="AH36" s="36">
        <v>0</v>
      </c>
      <c r="AJ36" s="113"/>
    </row>
    <row r="37" spans="2:36" ht="11.25" customHeight="1" x14ac:dyDescent="0.2">
      <c r="E37" s="538">
        <v>43006</v>
      </c>
      <c r="F37" s="93" t="e">
        <f>IF(LEN(#REF!)&gt;0,AVERAGE(INDEX(#REF!,#REF!),INDEX(#REF!,#REF!)),"-")</f>
        <v>#REF!</v>
      </c>
      <c r="G37" s="41">
        <v>-0.13600000000000001</v>
      </c>
      <c r="H37" s="94"/>
      <c r="J37" s="81">
        <f t="shared" si="6"/>
        <v>43006</v>
      </c>
      <c r="K37" s="43">
        <f t="shared" si="5"/>
        <v>-0.13600000000000001</v>
      </c>
      <c r="M37" s="44" t="str">
        <v>-</v>
      </c>
      <c r="N37" s="45" t="str">
        <v>-</v>
      </c>
      <c r="O37" s="112"/>
      <c r="P37" s="551"/>
      <c r="R37" s="123"/>
      <c r="S37" s="2" t="b">
        <f t="shared" si="3"/>
        <v>0</v>
      </c>
      <c r="T37" s="158">
        <f>IF(AND(LEN(AA37)&gt;0,AC37&gt;0),_xll.xlShmInterpDisc(curveName,AA37)+0*TYPE($N$3),"")</f>
        <v>0.9641448044631129</v>
      </c>
      <c r="U37" s="159">
        <f>IF(AND(LEN(AA37)&gt;0,AC37&gt;0),100*_xll.xlShmInterpRate(curveName,2,5,AA37)+0*TYPE($N$3),"")</f>
        <v>0.45564208537013678</v>
      </c>
      <c r="V37" s="153">
        <f t="shared" si="4"/>
        <v>1.2408962746235375E-12</v>
      </c>
      <c r="W37" s="155">
        <f t="shared" si="4"/>
        <v>-1.6062207119915684E-11</v>
      </c>
      <c r="X37" s="34" t="s">
        <v>75</v>
      </c>
      <c r="Y37" s="33">
        <v>42488</v>
      </c>
      <c r="Z37" s="34" t="s">
        <v>359</v>
      </c>
      <c r="AA37" s="33">
        <v>45411</v>
      </c>
      <c r="AB37" s="34" t="s">
        <v>37</v>
      </c>
      <c r="AC37" s="156">
        <v>0.96414480446187201</v>
      </c>
      <c r="AD37" s="157">
        <v>0.45564208538619899</v>
      </c>
      <c r="AE37" s="35"/>
      <c r="AF37" s="35"/>
      <c r="AG37" s="35">
        <v>0.45500000000000002</v>
      </c>
      <c r="AH37" s="36">
        <v>0</v>
      </c>
      <c r="AJ37" s="113"/>
    </row>
    <row r="38" spans="2:36" ht="11.25" customHeight="1" x14ac:dyDescent="0.2">
      <c r="E38" s="538">
        <v>43038</v>
      </c>
      <c r="F38" s="93" t="e">
        <f>IF(LEN(#REF!)&gt;0,AVERAGE(INDEX(#REF!,#REF!),INDEX(#REF!,#REF!)),"-")</f>
        <v>#REF!</v>
      </c>
      <c r="G38" s="41">
        <v>-0.128</v>
      </c>
      <c r="H38" s="94"/>
      <c r="J38" s="81">
        <f t="shared" si="6"/>
        <v>43038</v>
      </c>
      <c r="K38" s="43">
        <f t="shared" si="5"/>
        <v>-0.128</v>
      </c>
      <c r="M38" s="44" t="str">
        <v>-</v>
      </c>
      <c r="N38" s="45" t="str">
        <v>-</v>
      </c>
      <c r="P38" s="123"/>
      <c r="Q38" s="77"/>
      <c r="R38" s="77"/>
      <c r="S38" s="2" t="b">
        <f t="shared" si="3"/>
        <v>0</v>
      </c>
      <c r="T38" s="158">
        <f>IF(AND(LEN(AA38)&gt;0,AC38&gt;0),_xll.xlShmInterpDisc(curveName,AA38)+0*TYPE($N$3),"")</f>
        <v>0.94927545332110941</v>
      </c>
      <c r="U38" s="159">
        <f>IF(AND(LEN(AA38)&gt;0,AC38&gt;0),100*_xll.xlShmInterpRate(curveName,2,5,AA38)+0*TYPE($N$3),"")</f>
        <v>0.57769951727702562</v>
      </c>
      <c r="V38" s="153">
        <f t="shared" si="4"/>
        <v>1.2213563493901347E-12</v>
      </c>
      <c r="W38" s="155">
        <f t="shared" si="4"/>
        <v>-1.4280354676543539E-11</v>
      </c>
      <c r="X38" s="34" t="s">
        <v>75</v>
      </c>
      <c r="Y38" s="33">
        <v>42488</v>
      </c>
      <c r="Z38" s="34" t="s">
        <v>359</v>
      </c>
      <c r="AA38" s="33">
        <v>45775</v>
      </c>
      <c r="AB38" s="34" t="s">
        <v>39</v>
      </c>
      <c r="AC38" s="156">
        <v>0.94927545331988805</v>
      </c>
      <c r="AD38" s="157">
        <v>0.57769951729130598</v>
      </c>
      <c r="AE38" s="35"/>
      <c r="AF38" s="35"/>
      <c r="AG38" s="35">
        <v>0.57499999999999996</v>
      </c>
      <c r="AH38" s="36">
        <v>0</v>
      </c>
      <c r="AJ38" s="113"/>
    </row>
    <row r="39" spans="2:36" ht="11.25" customHeight="1" x14ac:dyDescent="0.2">
      <c r="E39" s="538">
        <v>43220</v>
      </c>
      <c r="F39" s="93" t="e">
        <f>IF(LEN(#REF!)&gt;0,AVERAGE(INDEX(#REF!,#REF!),INDEX(#REF!,#REF!)),"-")</f>
        <v>#REF!</v>
      </c>
      <c r="G39" s="41">
        <v>-6.4681145999999995E-2</v>
      </c>
      <c r="H39" s="94"/>
      <c r="J39" s="81">
        <f t="shared" si="6"/>
        <v>43220</v>
      </c>
      <c r="K39" s="43">
        <f t="shared" si="5"/>
        <v>-6.4681145999999995E-2</v>
      </c>
      <c r="M39" s="44" t="str">
        <v>-</v>
      </c>
      <c r="N39" s="45" t="str">
        <v>-</v>
      </c>
      <c r="P39" s="123"/>
      <c r="Q39" s="77"/>
      <c r="R39" s="77"/>
      <c r="S39" s="2" t="b">
        <f t="shared" si="3"/>
        <v>0</v>
      </c>
      <c r="T39" s="158">
        <f>IF(AND(LEN(AA39)&gt;0,AC39&gt;0),_xll.xlShmInterpDisc(curveName,AA39)+0*TYPE($N$3),"")</f>
        <v>0.93340733280785015</v>
      </c>
      <c r="U39" s="159">
        <f>IF(AND(LEN(AA39)&gt;0,AC39&gt;0),100*_xll.xlShmInterpRate(curveName,2,5,AA39)+0*TYPE($N$3),"")</f>
        <v>0.6883815040964284</v>
      </c>
      <c r="V39" s="153">
        <f t="shared" si="4"/>
        <v>1.1991518888976316E-12</v>
      </c>
      <c r="W39" s="155">
        <f t="shared" si="4"/>
        <v>-1.2835621454598822E-11</v>
      </c>
      <c r="X39" s="34" t="s">
        <v>75</v>
      </c>
      <c r="Y39" s="33">
        <v>42488</v>
      </c>
      <c r="Z39" s="34" t="s">
        <v>359</v>
      </c>
      <c r="AA39" s="33">
        <v>46140</v>
      </c>
      <c r="AB39" s="34" t="s">
        <v>41</v>
      </c>
      <c r="AC39" s="156">
        <v>0.933407332806651</v>
      </c>
      <c r="AD39" s="157">
        <v>0.68838150410926402</v>
      </c>
      <c r="AE39" s="35"/>
      <c r="AF39" s="35"/>
      <c r="AG39" s="35">
        <v>0.68300000000000005</v>
      </c>
      <c r="AH39" s="36">
        <v>0</v>
      </c>
      <c r="AJ39" s="113"/>
    </row>
    <row r="40" spans="2:36" ht="11.25" customHeight="1" thickBot="1" x14ac:dyDescent="0.25">
      <c r="B40" s="85"/>
      <c r="M40" s="44" t="str">
        <v>-</v>
      </c>
      <c r="N40" s="45" t="str">
        <v>-</v>
      </c>
      <c r="P40" s="123"/>
      <c r="Q40" s="77"/>
      <c r="R40" s="77"/>
      <c r="S40" s="2" t="b">
        <f t="shared" si="3"/>
        <v>0</v>
      </c>
      <c r="T40" s="158">
        <f>IF(AND(LEN(AA40)&gt;0,AC40&gt;0),_xll.xlShmInterpDisc(curveName,AA40)+0*TYPE($N$3),"")</f>
        <v>0.91690513746162394</v>
      </c>
      <c r="U40" s="159">
        <f>IF(AND(LEN(AA40)&gt;0,AC40&gt;0),100*_xll.xlShmInterpRate(curveName,2,5,AA40)+0*TYPE($N$3),"")</f>
        <v>0.78786290658345237</v>
      </c>
      <c r="V40" s="153">
        <f t="shared" si="4"/>
        <v>1.16995302334999E-12</v>
      </c>
      <c r="W40" s="155">
        <f t="shared" si="4"/>
        <v>-1.1591616555506334E-11</v>
      </c>
      <c r="X40" s="34" t="s">
        <v>75</v>
      </c>
      <c r="Y40" s="33">
        <v>42488</v>
      </c>
      <c r="Z40" s="34" t="s">
        <v>359</v>
      </c>
      <c r="AA40" s="33">
        <v>46505</v>
      </c>
      <c r="AB40" s="34" t="s">
        <v>59</v>
      </c>
      <c r="AC40" s="156">
        <v>0.91690513746045399</v>
      </c>
      <c r="AD40" s="157">
        <v>0.78786290659504399</v>
      </c>
      <c r="AE40" s="35"/>
      <c r="AF40" s="35"/>
      <c r="AG40" s="35">
        <v>0.77937793300000002</v>
      </c>
      <c r="AH40" s="36">
        <v>0</v>
      </c>
      <c r="AJ40" s="113"/>
    </row>
    <row r="41" spans="2:36" ht="11.25" customHeight="1" thickBot="1" x14ac:dyDescent="0.25">
      <c r="E41" s="18" t="s">
        <v>144</v>
      </c>
      <c r="F41" s="18" t="s">
        <v>1</v>
      </c>
      <c r="G41" s="19" t="s">
        <v>2</v>
      </c>
      <c r="H41" s="20" t="s">
        <v>3</v>
      </c>
      <c r="K41" s="20" t="s">
        <v>4</v>
      </c>
      <c r="M41" s="44" t="str">
        <v>-</v>
      </c>
      <c r="N41" s="45" t="str">
        <v>-</v>
      </c>
      <c r="P41" s="123"/>
      <c r="Q41" s="77"/>
      <c r="R41" s="77"/>
      <c r="S41" s="2" t="b">
        <f t="shared" si="3"/>
        <v>0</v>
      </c>
      <c r="T41" s="158">
        <f>IF(AND(LEN(AA41)&gt;0,AC41&gt;0),_xll.xlShmInterpDisc(curveName,AA41)+0*TYPE($N$3),"")</f>
        <v>0.90003606706184369</v>
      </c>
      <c r="U41" s="159">
        <f>IF(AND(LEN(AA41)&gt;0,AC41&gt;0),100*_xll.xlShmInterpRate(curveName,2,5,AA41)+0*TYPE($N$3),"")</f>
        <v>0.87666958519690763</v>
      </c>
      <c r="V41" s="153">
        <f t="shared" si="4"/>
        <v>1.1116663145571692E-12</v>
      </c>
      <c r="W41" s="155">
        <f t="shared" si="4"/>
        <v>-1.0286327345454538E-11</v>
      </c>
      <c r="X41" s="34" t="s">
        <v>75</v>
      </c>
      <c r="Y41" s="33">
        <v>42488</v>
      </c>
      <c r="Z41" s="34" t="s">
        <v>359</v>
      </c>
      <c r="AA41" s="33">
        <v>46871</v>
      </c>
      <c r="AB41" s="34" t="s">
        <v>60</v>
      </c>
      <c r="AC41" s="156">
        <v>0.90003606706073203</v>
      </c>
      <c r="AD41" s="157">
        <v>0.87666958520719396</v>
      </c>
      <c r="AE41" s="35"/>
      <c r="AF41" s="35"/>
      <c r="AG41" s="35">
        <v>0.86499999999999999</v>
      </c>
      <c r="AH41" s="36">
        <v>0</v>
      </c>
      <c r="AJ41" s="113"/>
    </row>
    <row r="42" spans="2:36" ht="11.25" customHeight="1" x14ac:dyDescent="0.2">
      <c r="E42" s="106" t="str">
        <f>indexID&amp;"D="</f>
        <v>EURIBOR6MD=</v>
      </c>
      <c r="F42" s="25" t="e">
        <f ca="1">_xll.RtGet("IDN_SELECTFEED",E42,"PRIM ACT 1")</f>
        <v>#NAME?</v>
      </c>
      <c r="G42" s="26">
        <v>-0.14299999999999999</v>
      </c>
      <c r="H42" s="80"/>
      <c r="K42" s="29">
        <f>IF(LEN(E42)&gt;0,IF(ISNUMBER(G42),G42,F42)+H42,"-")</f>
        <v>-0.14299999999999999</v>
      </c>
      <c r="M42" s="44" t="str">
        <v>-</v>
      </c>
      <c r="N42" s="45" t="str">
        <v>-</v>
      </c>
      <c r="P42" s="123"/>
      <c r="Q42" s="77"/>
      <c r="R42" s="77"/>
      <c r="S42" s="2" t="b">
        <f t="shared" si="3"/>
        <v>0</v>
      </c>
      <c r="T42" s="158">
        <f>IF(AND(LEN(AA42)&gt;0,AC42&gt;0),_xll.xlShmInterpDisc(curveName,AA42)+0*TYPE($N$3),"")</f>
        <v>0.88314805644813688</v>
      </c>
      <c r="U42" s="159">
        <f>IF(AND(LEN(AA42)&gt;0,AC42&gt;0),100*_xll.xlShmInterpRate(curveName,2,5,AA42)+0*TYPE($N$3),"")</f>
        <v>0.95445670458429321</v>
      </c>
      <c r="V42" s="153">
        <f t="shared" si="4"/>
        <v>9.808820422563258E-13</v>
      </c>
      <c r="W42" s="155">
        <f t="shared" si="4"/>
        <v>-8.5348395018058909E-12</v>
      </c>
      <c r="X42" s="34" t="s">
        <v>75</v>
      </c>
      <c r="Y42" s="33">
        <v>42488</v>
      </c>
      <c r="Z42" s="34" t="s">
        <v>359</v>
      </c>
      <c r="AA42" s="33">
        <v>47238</v>
      </c>
      <c r="AB42" s="34" t="s">
        <v>61</v>
      </c>
      <c r="AC42" s="156">
        <v>0.88314805644715599</v>
      </c>
      <c r="AD42" s="157">
        <v>0.95445670459282805</v>
      </c>
      <c r="AE42" s="35"/>
      <c r="AF42" s="35"/>
      <c r="AG42" s="35">
        <v>0.93934189300000004</v>
      </c>
      <c r="AH42" s="36">
        <v>0</v>
      </c>
      <c r="AI42"/>
      <c r="AJ42" s="113"/>
    </row>
    <row r="43" spans="2:36" ht="11.25" customHeight="1" thickBot="1" x14ac:dyDescent="0.25">
      <c r="M43" s="44" t="str">
        <v>-</v>
      </c>
      <c r="N43" s="45" t="str">
        <v>-</v>
      </c>
      <c r="P43" s="123"/>
      <c r="Q43" s="77"/>
      <c r="R43" s="77"/>
      <c r="S43" s="2" t="b">
        <f t="shared" si="3"/>
        <v>0</v>
      </c>
      <c r="T43" s="158">
        <f>IF(AND(LEN(AA43)&gt;0,AC43&gt;0),_xll.xlShmInterpDisc(curveName,AA43)+0*TYPE($N$3),"")</f>
        <v>0.86669938652723766</v>
      </c>
      <c r="U43" s="159">
        <f>IF(AND(LEN(AA43)&gt;0,AC43&gt;0),100*_xll.xlShmInterpRate(curveName,2,5,AA43)+0*TYPE($N$3),"")</f>
        <v>1.0206807680578345</v>
      </c>
      <c r="V43" s="153">
        <f t="shared" si="4"/>
        <v>6.9766414867444837E-13</v>
      </c>
      <c r="W43" s="155">
        <f t="shared" si="4"/>
        <v>-5.7456261970401101E-12</v>
      </c>
      <c r="X43" s="34" t="s">
        <v>75</v>
      </c>
      <c r="Y43" s="33">
        <v>42488</v>
      </c>
      <c r="Z43" s="34" t="s">
        <v>359</v>
      </c>
      <c r="AA43" s="33">
        <v>47602</v>
      </c>
      <c r="AB43" s="34" t="s">
        <v>62</v>
      </c>
      <c r="AC43" s="156">
        <v>0.86669938652653999</v>
      </c>
      <c r="AD43" s="157">
        <v>1.0206807680635801</v>
      </c>
      <c r="AE43" s="35"/>
      <c r="AF43" s="35"/>
      <c r="AG43" s="35">
        <v>1.0022876039999999</v>
      </c>
      <c r="AH43" s="36">
        <v>0</v>
      </c>
      <c r="AI43">
        <f t="shared" ref="AI43:AI71" si="7">DATE(YEAR(AA43)+100,MONTH(AA43),DAY(AA43))</f>
        <v>84126</v>
      </c>
      <c r="AJ43" s="113"/>
    </row>
    <row r="44" spans="2:36" ht="11.25" customHeight="1" thickBot="1" x14ac:dyDescent="0.25">
      <c r="E44" s="18" t="s">
        <v>145</v>
      </c>
      <c r="F44" s="18" t="s">
        <v>1</v>
      </c>
      <c r="G44" s="19" t="s">
        <v>2</v>
      </c>
      <c r="H44" s="20" t="s">
        <v>3</v>
      </c>
      <c r="K44" s="20" t="s">
        <v>4</v>
      </c>
      <c r="M44" s="44" t="str">
        <v>-</v>
      </c>
      <c r="N44" s="45" t="str">
        <v>-</v>
      </c>
      <c r="P44" s="123"/>
      <c r="Q44" s="77"/>
      <c r="R44" s="77"/>
      <c r="S44" s="2" t="b">
        <f t="shared" si="3"/>
        <v>0</v>
      </c>
      <c r="T44" s="158">
        <f>IF(AND(LEN(AA44)&gt;0,AC44&gt;0),_xll.xlShmInterpDisc(curveName,AA44)+0*TYPE($N$3),"")</f>
        <v>0.8507792712859833</v>
      </c>
      <c r="U44" s="159">
        <f>IF(AND(LEN(AA44)&gt;0,AC44&gt;0),100*_xll.xlShmInterpRate(curveName,2,5,AA44)+0*TYPE($N$3),"")</f>
        <v>1.0763674143572943</v>
      </c>
      <c r="V44" s="153">
        <f t="shared" si="4"/>
        <v>1.5731860258938468E-13</v>
      </c>
      <c r="W44" s="155">
        <f t="shared" si="4"/>
        <v>-1.2356782264077992E-12</v>
      </c>
      <c r="X44" s="34" t="s">
        <v>75</v>
      </c>
      <c r="Y44" s="33">
        <v>42488</v>
      </c>
      <c r="Z44" s="34" t="s">
        <v>359</v>
      </c>
      <c r="AA44" s="33">
        <v>47966</v>
      </c>
      <c r="AB44" s="34" t="s">
        <v>43</v>
      </c>
      <c r="AC44" s="156">
        <v>0.85077927128582598</v>
      </c>
      <c r="AD44" s="157">
        <v>1.07636741435853</v>
      </c>
      <c r="AE44" s="35"/>
      <c r="AF44" s="35"/>
      <c r="AG44" s="35">
        <v>1.0549999999999999</v>
      </c>
      <c r="AH44" s="36">
        <v>0</v>
      </c>
      <c r="AI44">
        <f t="shared" si="7"/>
        <v>84490</v>
      </c>
      <c r="AJ44" s="113"/>
    </row>
    <row r="45" spans="2:36" ht="11.25" customHeight="1" x14ac:dyDescent="0.2">
      <c r="E45" s="107">
        <v>3</v>
      </c>
      <c r="F45" s="25" t="e">
        <f>IF(LEN(E45)&gt;0,AVERAGE(#REF!),"-")</f>
        <v>#REF!</v>
      </c>
      <c r="G45" s="26">
        <v>-0.105</v>
      </c>
      <c r="H45" s="80"/>
      <c r="J45" s="108">
        <f t="array" ref="J45:J86">IF(LEN(E45:E86)&gt;0,E45:E86,"")</f>
        <v>3</v>
      </c>
      <c r="K45" s="29">
        <f t="shared" ref="K45:K86" si="8">IF(LEN(E45)&gt;0,IF(ISNUMBER(G45),G45,F45)+H45,"-")</f>
        <v>-0.105</v>
      </c>
      <c r="M45" s="44" t="str">
        <v>-</v>
      </c>
      <c r="N45" s="45" t="str">
        <v>-</v>
      </c>
      <c r="P45" s="123"/>
      <c r="Q45" s="77"/>
      <c r="R45" s="77"/>
      <c r="S45" s="2" t="b">
        <f t="shared" si="3"/>
        <v>0</v>
      </c>
      <c r="T45" s="158">
        <f>IF(AND(LEN(AA45)&gt;0,AC45&gt;0),_xll.xlShmInterpDisc(curveName,AA45)+0*TYPE($N$3),"")</f>
        <v>0.83548613691236961</v>
      </c>
      <c r="U45" s="159">
        <f>IF(AND(LEN(AA45)&gt;0,AC45&gt;0),100*_xll.xlShmInterpRate(curveName,2,5,AA45)+0*TYPE($N$3),"")</f>
        <v>1.1222315451903009</v>
      </c>
      <c r="V45" s="153">
        <f t="shared" si="4"/>
        <v>-7.4940054162198066E-13</v>
      </c>
      <c r="W45" s="155">
        <f t="shared" si="4"/>
        <v>5.6008531146289897E-12</v>
      </c>
      <c r="X45" s="34" t="s">
        <v>75</v>
      </c>
      <c r="Y45" s="33">
        <v>42488</v>
      </c>
      <c r="Z45" s="34" t="s">
        <v>359</v>
      </c>
      <c r="AA45" s="33">
        <v>48332</v>
      </c>
      <c r="AB45" s="34" t="s">
        <v>63</v>
      </c>
      <c r="AC45" s="156">
        <v>0.83548613691311902</v>
      </c>
      <c r="AD45" s="157">
        <v>1.1222315451847</v>
      </c>
      <c r="AE45" s="35"/>
      <c r="AF45" s="35"/>
      <c r="AG45" s="35">
        <v>1.0984945239999999</v>
      </c>
      <c r="AH45" s="36">
        <v>0</v>
      </c>
      <c r="AI45">
        <f t="shared" si="7"/>
        <v>84856</v>
      </c>
      <c r="AJ45" s="113"/>
    </row>
    <row r="46" spans="2:36" ht="11.25" customHeight="1" x14ac:dyDescent="0.2">
      <c r="E46" s="109">
        <v>4</v>
      </c>
      <c r="F46" s="40" t="e">
        <f>IF(LEN(E46)&gt;0,AVERAGE(#REF!),"-")</f>
        <v>#REF!</v>
      </c>
      <c r="G46" s="41">
        <v>-2.1999999999999999E-2</v>
      </c>
      <c r="H46" s="94"/>
      <c r="J46" s="110">
        <v>4</v>
      </c>
      <c r="K46" s="43">
        <f t="shared" si="8"/>
        <v>-2.1999999999999999E-2</v>
      </c>
      <c r="M46" s="44" t="str">
        <v>-</v>
      </c>
      <c r="N46" s="45" t="str">
        <v>-</v>
      </c>
      <c r="P46" s="123"/>
      <c r="Q46" s="77"/>
      <c r="R46" s="77"/>
      <c r="S46" s="2" t="b">
        <f t="shared" si="3"/>
        <v>0</v>
      </c>
      <c r="T46" s="158">
        <f>IF(AND(LEN(AA46)&gt;0,AC46&gt;0),_xll.xlShmInterpDisc(curveName,AA46)+0*TYPE($N$3),"")</f>
        <v>0.82101656643002208</v>
      </c>
      <c r="U46" s="159">
        <f>IF(AND(LEN(AA46)&gt;0,AC46&gt;0),100*_xll.xlShmInterpRate(curveName,2,5,AA46)+0*TYPE($N$3),"")</f>
        <v>1.1589498768768864</v>
      </c>
      <c r="V46" s="153">
        <f t="shared" si="4"/>
        <v>-2.0519141941122143E-12</v>
      </c>
      <c r="W46" s="155">
        <f t="shared" si="4"/>
        <v>1.4686474258951421E-11</v>
      </c>
      <c r="X46" s="34" t="s">
        <v>75</v>
      </c>
      <c r="Y46" s="33">
        <v>42488</v>
      </c>
      <c r="Z46" s="34" t="s">
        <v>359</v>
      </c>
      <c r="AA46" s="33">
        <v>48697</v>
      </c>
      <c r="AB46" s="34" t="s">
        <v>64</v>
      </c>
      <c r="AC46" s="156">
        <v>0.82101656643207399</v>
      </c>
      <c r="AD46" s="157">
        <v>1.1589498768622</v>
      </c>
      <c r="AE46" s="35"/>
      <c r="AF46" s="35"/>
      <c r="AG46" s="35">
        <v>1.133198779</v>
      </c>
      <c r="AH46" s="36">
        <v>0</v>
      </c>
      <c r="AI46">
        <f t="shared" si="7"/>
        <v>85221</v>
      </c>
      <c r="AJ46" s="113"/>
    </row>
    <row r="47" spans="2:36" ht="11.25" customHeight="1" x14ac:dyDescent="0.2">
      <c r="E47" s="109">
        <v>5</v>
      </c>
      <c r="F47" s="40" t="e">
        <f>IF(LEN(E47)&gt;0,AVERAGE(#REF!),"-")</f>
        <v>#REF!</v>
      </c>
      <c r="G47" s="41">
        <v>8.4000000000000005E-2</v>
      </c>
      <c r="H47" s="94"/>
      <c r="J47" s="111">
        <v>5</v>
      </c>
      <c r="K47" s="43">
        <f t="shared" si="8"/>
        <v>8.4000000000000005E-2</v>
      </c>
      <c r="M47" s="44" t="str">
        <v>-</v>
      </c>
      <c r="N47" s="45" t="str">
        <v>-</v>
      </c>
      <c r="P47" s="123"/>
      <c r="Q47" s="77"/>
      <c r="R47" s="77"/>
      <c r="S47" s="2" t="b">
        <f t="shared" si="3"/>
        <v>0</v>
      </c>
      <c r="T47" s="158">
        <f>IF(AND(LEN(AA47)&gt;0,AC47&gt;0),_xll.xlShmInterpDisc(curveName,AA47)+0*TYPE($N$3),"")</f>
        <v>0.8073325230828774</v>
      </c>
      <c r="U47" s="159">
        <f>IF(AND(LEN(AA47)&gt;0,AC47&gt;0),100*_xll.xlShmInterpRate(curveName,2,5,AA47)+0*TYPE($N$3),"")</f>
        <v>1.1879131875017173</v>
      </c>
      <c r="V47" s="153">
        <f t="shared" si="4"/>
        <v>-3.7495562210665412E-12</v>
      </c>
      <c r="W47" s="155">
        <f t="shared" si="4"/>
        <v>2.5777158185746885E-11</v>
      </c>
      <c r="X47" s="34" t="s">
        <v>75</v>
      </c>
      <c r="Y47" s="33">
        <v>42488</v>
      </c>
      <c r="Z47" s="34" t="s">
        <v>359</v>
      </c>
      <c r="AA47" s="33">
        <v>49062</v>
      </c>
      <c r="AB47" s="34" t="s">
        <v>65</v>
      </c>
      <c r="AC47" s="156">
        <v>0.80733252308662695</v>
      </c>
      <c r="AD47" s="157">
        <v>1.1879131874759401</v>
      </c>
      <c r="AE47" s="35"/>
      <c r="AF47" s="35"/>
      <c r="AG47" s="35">
        <v>1.1606783490000001</v>
      </c>
      <c r="AH47" s="36">
        <v>0</v>
      </c>
      <c r="AI47">
        <f t="shared" si="7"/>
        <v>85586</v>
      </c>
      <c r="AJ47" s="113"/>
    </row>
    <row r="48" spans="2:36" ht="11.25" customHeight="1" x14ac:dyDescent="0.2">
      <c r="E48" s="109">
        <v>6</v>
      </c>
      <c r="F48" s="40" t="e">
        <f>IF(LEN(E48)&gt;0,AVERAGE(#REF!),"-")</f>
        <v>#REF!</v>
      </c>
      <c r="G48" s="41">
        <v>0.20100000000000001</v>
      </c>
      <c r="H48" s="94"/>
      <c r="J48" s="111">
        <v>6</v>
      </c>
      <c r="K48" s="43">
        <f t="shared" si="8"/>
        <v>0.20100000000000001</v>
      </c>
      <c r="M48" s="44" t="str">
        <v>-</v>
      </c>
      <c r="N48" s="45" t="str">
        <v>-</v>
      </c>
      <c r="P48" s="123"/>
      <c r="Q48" s="77"/>
      <c r="R48" s="77"/>
      <c r="S48" s="2" t="b">
        <f t="shared" si="3"/>
        <v>0</v>
      </c>
      <c r="T48" s="158">
        <f>IF(AND(LEN(AA48)&gt;0,AC48&gt;0),_xll.xlShmInterpDisc(curveName,AA48)+0*TYPE($N$3),"")</f>
        <v>0.79432964334866585</v>
      </c>
      <c r="U48" s="159">
        <f>IF(AND(LEN(AA48)&gt;0,AC48&gt;0),100*_xll.xlShmInterpRate(curveName,2,5,AA48)+0*TYPE($N$3),"")</f>
        <v>1.2104811842287122</v>
      </c>
      <c r="V48" s="153">
        <f t="shared" si="4"/>
        <v>-5.762168520107025E-12</v>
      </c>
      <c r="W48" s="155">
        <f t="shared" si="4"/>
        <v>3.8142156100207103E-11</v>
      </c>
      <c r="X48" s="34" t="s">
        <v>75</v>
      </c>
      <c r="Y48" s="33">
        <v>42488</v>
      </c>
      <c r="Z48" s="34" t="s">
        <v>359</v>
      </c>
      <c r="AA48" s="33">
        <v>49429</v>
      </c>
      <c r="AB48" s="34" t="s">
        <v>66</v>
      </c>
      <c r="AC48" s="156">
        <v>0.79432964335442802</v>
      </c>
      <c r="AD48" s="157">
        <v>1.21048118419057</v>
      </c>
      <c r="AE48" s="35"/>
      <c r="AF48" s="35"/>
      <c r="AG48" s="35">
        <v>1.1822566999999999</v>
      </c>
      <c r="AH48" s="36">
        <v>0</v>
      </c>
      <c r="AI48">
        <f t="shared" si="7"/>
        <v>85953</v>
      </c>
      <c r="AJ48" s="113"/>
    </row>
    <row r="49" spans="5:36" ht="11.25" customHeight="1" x14ac:dyDescent="0.2">
      <c r="E49" s="109">
        <v>7</v>
      </c>
      <c r="F49" s="40" t="e">
        <f>IF(LEN(E49)&gt;0,AVERAGE(#REF!),"-")</f>
        <v>#REF!</v>
      </c>
      <c r="G49" s="41">
        <v>0.32800000000000001</v>
      </c>
      <c r="H49" s="94"/>
      <c r="J49" s="111">
        <v>7</v>
      </c>
      <c r="K49" s="43">
        <f t="shared" si="8"/>
        <v>0.32800000000000001</v>
      </c>
      <c r="M49" s="44" t="str">
        <v>-</v>
      </c>
      <c r="N49" s="45" t="str">
        <v>-</v>
      </c>
      <c r="P49" s="123"/>
      <c r="Q49" s="77"/>
      <c r="R49" s="77"/>
      <c r="S49" s="2" t="b">
        <f t="shared" si="3"/>
        <v>0</v>
      </c>
      <c r="T49" s="158">
        <f>IF(AND(LEN(AA49)&gt;0,AC49&gt;0),_xll.xlShmInterpDisc(curveName,AA49)+0*TYPE($N$3),"")</f>
        <v>0.78210848596348714</v>
      </c>
      <c r="U49" s="159">
        <f>IF(AND(LEN(AA49)&gt;0,AC49&gt;0),100*_xll.xlShmInterpRate(curveName,2,5,AA49)+0*TYPE($N$3),"")</f>
        <v>1.2276319147379917</v>
      </c>
      <c r="V49" s="153">
        <f t="shared" si="4"/>
        <v>-7.9808382125179378E-12</v>
      </c>
      <c r="W49" s="155">
        <f t="shared" si="4"/>
        <v>5.0971671328170487E-11</v>
      </c>
      <c r="X49" s="34" t="s">
        <v>75</v>
      </c>
      <c r="Y49" s="33">
        <v>42488</v>
      </c>
      <c r="Z49" s="34" t="s">
        <v>359</v>
      </c>
      <c r="AA49" s="33">
        <v>49793</v>
      </c>
      <c r="AB49" s="34" t="s">
        <v>45</v>
      </c>
      <c r="AC49" s="156">
        <v>0.78210848597146798</v>
      </c>
      <c r="AD49" s="157">
        <v>1.22763191468702</v>
      </c>
      <c r="AE49" s="35"/>
      <c r="AF49" s="35"/>
      <c r="AG49" s="35">
        <v>1.1990000000000001</v>
      </c>
      <c r="AH49" s="36">
        <v>0</v>
      </c>
      <c r="AI49">
        <f t="shared" si="7"/>
        <v>86317</v>
      </c>
      <c r="AJ49" s="113"/>
    </row>
    <row r="50" spans="5:36" ht="11.25" customHeight="1" x14ac:dyDescent="0.2">
      <c r="E50" s="109">
        <v>8</v>
      </c>
      <c r="F50" s="40" t="e">
        <f>IF(LEN(E50)&gt;0,AVERAGE(#REF!),"-")</f>
        <v>#REF!</v>
      </c>
      <c r="G50" s="41">
        <v>0.45500000000000002</v>
      </c>
      <c r="H50" s="94"/>
      <c r="J50" s="111">
        <v>8</v>
      </c>
      <c r="K50" s="43">
        <f t="shared" si="8"/>
        <v>0.45500000000000002</v>
      </c>
      <c r="M50" s="44" t="str">
        <v>-</v>
      </c>
      <c r="N50" s="45" t="str">
        <v>-</v>
      </c>
      <c r="P50" s="123"/>
      <c r="Q50" s="77"/>
      <c r="R50" s="77"/>
      <c r="S50" s="2" t="b">
        <f t="shared" si="3"/>
        <v>0</v>
      </c>
      <c r="T50" s="158">
        <f>IF(AND(LEN(AA50)&gt;0,AC50&gt;0),_xll.xlShmInterpDisc(curveName,AA50)+0*TYPE($N$3),"")</f>
        <v>0.77044279408631966</v>
      </c>
      <c r="U50" s="159">
        <f>IF(AND(LEN(AA50)&gt;0,AC50&gt;0),100*_xll.xlShmInterpRate(curveName,2,5,AA50)+0*TYPE($N$3),"")</f>
        <v>1.2407234533231322</v>
      </c>
      <c r="V50" s="153">
        <f t="shared" si="4"/>
        <v>-1.0236367309346406E-11</v>
      </c>
      <c r="W50" s="155">
        <f t="shared" si="4"/>
        <v>6.3212102219267763E-11</v>
      </c>
      <c r="X50" s="34" t="s">
        <v>75</v>
      </c>
      <c r="Y50" s="33">
        <v>42488</v>
      </c>
      <c r="Z50" s="34" t="s">
        <v>359</v>
      </c>
      <c r="AA50" s="33">
        <v>50158</v>
      </c>
      <c r="AB50" s="34" t="s">
        <v>67</v>
      </c>
      <c r="AC50" s="156">
        <v>0.77044279409655603</v>
      </c>
      <c r="AD50" s="157">
        <v>1.2407234532599201</v>
      </c>
      <c r="AE50" s="35"/>
      <c r="AF50" s="35"/>
      <c r="AG50" s="35">
        <v>1.2118939550000001</v>
      </c>
      <c r="AH50" s="36">
        <v>0</v>
      </c>
      <c r="AI50">
        <f t="shared" si="7"/>
        <v>86682</v>
      </c>
      <c r="AJ50" s="113"/>
    </row>
    <row r="51" spans="5:36" ht="11.25" customHeight="1" x14ac:dyDescent="0.2">
      <c r="E51" s="109">
        <v>9</v>
      </c>
      <c r="F51" s="40" t="e">
        <f>IF(LEN(E51)&gt;0,AVERAGE(#REF!),"-")</f>
        <v>#REF!</v>
      </c>
      <c r="G51" s="41">
        <v>0.57499999999999996</v>
      </c>
      <c r="H51" s="94"/>
      <c r="J51" s="111">
        <v>9</v>
      </c>
      <c r="K51" s="43">
        <f t="shared" si="8"/>
        <v>0.57499999999999996</v>
      </c>
      <c r="M51" s="44" t="str">
        <v>-</v>
      </c>
      <c r="N51" s="45" t="str">
        <v>-</v>
      </c>
      <c r="P51" s="123"/>
      <c r="Q51" s="77"/>
      <c r="R51" s="77"/>
      <c r="S51" s="2" t="b">
        <f t="shared" si="3"/>
        <v>0</v>
      </c>
      <c r="T51" s="158">
        <f>IF(AND(LEN(AA51)&gt;0,AC51&gt;0),_xll.xlShmInterpDisc(curveName,AA51)+0*TYPE($N$3),"")</f>
        <v>0.75932197510852961</v>
      </c>
      <c r="U51" s="159">
        <f>IF(AND(LEN(AA51)&gt;0,AC51&gt;0),100*_xll.xlShmInterpRate(curveName,2,5,AA51)+0*TYPE($N$3),"")</f>
        <v>1.250407171789454</v>
      </c>
      <c r="V51" s="153">
        <f t="shared" si="4"/>
        <v>-1.2388423620279809E-11</v>
      </c>
      <c r="W51" s="155">
        <f t="shared" si="4"/>
        <v>7.4094064217433697E-11</v>
      </c>
      <c r="X51" s="34" t="s">
        <v>75</v>
      </c>
      <c r="Y51" s="33">
        <v>42488</v>
      </c>
      <c r="Z51" s="34" t="s">
        <v>359</v>
      </c>
      <c r="AA51" s="33">
        <v>50523</v>
      </c>
      <c r="AB51" s="34" t="s">
        <v>68</v>
      </c>
      <c r="AC51" s="156">
        <v>0.75932197512091804</v>
      </c>
      <c r="AD51" s="157">
        <v>1.25040717171536</v>
      </c>
      <c r="AE51" s="35"/>
      <c r="AF51" s="35"/>
      <c r="AG51" s="35">
        <v>1.2216896749999999</v>
      </c>
      <c r="AH51" s="36">
        <v>0</v>
      </c>
      <c r="AI51">
        <f t="shared" si="7"/>
        <v>87047</v>
      </c>
      <c r="AJ51" s="113"/>
    </row>
    <row r="52" spans="5:36" ht="11.25" customHeight="1" x14ac:dyDescent="0.2">
      <c r="E52" s="109">
        <v>10</v>
      </c>
      <c r="F52" s="40" t="e">
        <f>IF(LEN(E52)&gt;0,AVERAGE(#REF!),"-")</f>
        <v>#REF!</v>
      </c>
      <c r="G52" s="41">
        <v>0.68300000000000005</v>
      </c>
      <c r="H52" s="94"/>
      <c r="J52" s="111">
        <v>10</v>
      </c>
      <c r="K52" s="43">
        <f t="shared" si="8"/>
        <v>0.68300000000000005</v>
      </c>
      <c r="M52" s="44" t="str">
        <v>-</v>
      </c>
      <c r="N52" s="45" t="str">
        <v>-</v>
      </c>
      <c r="P52" s="123"/>
      <c r="Q52" s="77"/>
      <c r="R52" s="77"/>
      <c r="S52" s="2" t="b">
        <f t="shared" si="3"/>
        <v>0</v>
      </c>
      <c r="T52" s="158">
        <f>IF(AND(LEN(AA52)&gt;0,AC52&gt;0),_xll.xlShmInterpDisc(curveName,AA52)+0*TYPE($N$3),"")</f>
        <v>0.74870285225809285</v>
      </c>
      <c r="U52" s="159">
        <f>IF(AND(LEN(AA52)&gt;0,AC52&gt;0),100*_xll.xlShmInterpRate(curveName,2,5,AA52)+0*TYPE($N$3),"")</f>
        <v>1.2572694781076035</v>
      </c>
      <c r="V52" s="153">
        <f t="shared" si="4"/>
        <v>-1.4262147018939686E-11</v>
      </c>
      <c r="W52" s="155">
        <f t="shared" si="4"/>
        <v>8.2753581764904993E-11</v>
      </c>
      <c r="X52" s="34" t="s">
        <v>75</v>
      </c>
      <c r="Y52" s="33">
        <v>42488</v>
      </c>
      <c r="Z52" s="34" t="s">
        <v>359</v>
      </c>
      <c r="AA52" s="33">
        <v>50888</v>
      </c>
      <c r="AB52" s="34" t="s">
        <v>69</v>
      </c>
      <c r="AC52" s="156">
        <v>0.748702852272355</v>
      </c>
      <c r="AD52" s="157">
        <v>1.2572694780248499</v>
      </c>
      <c r="AE52" s="35"/>
      <c r="AF52" s="35"/>
      <c r="AG52" s="35">
        <v>1.2289307190000001</v>
      </c>
      <c r="AH52" s="36">
        <v>0</v>
      </c>
      <c r="AI52">
        <f t="shared" si="7"/>
        <v>87412</v>
      </c>
      <c r="AJ52" s="113"/>
    </row>
    <row r="53" spans="5:36" ht="11.25" customHeight="1" x14ac:dyDescent="0.2">
      <c r="E53" s="109">
        <v>11</v>
      </c>
      <c r="F53" s="40" t="e">
        <f>IF(LEN(E53)&gt;0,AVERAGE(#REF!),"-")</f>
        <v>#REF!</v>
      </c>
      <c r="G53" s="41">
        <v>0.77937793300000002</v>
      </c>
      <c r="H53" s="94"/>
      <c r="J53" s="111">
        <v>11</v>
      </c>
      <c r="K53" s="43">
        <f t="shared" si="8"/>
        <v>0.77937793300000002</v>
      </c>
      <c r="M53" s="44" t="str">
        <v>-</v>
      </c>
      <c r="N53" s="45" t="str">
        <v>-</v>
      </c>
      <c r="P53" s="123"/>
      <c r="Q53" s="77"/>
      <c r="R53" s="77"/>
      <c r="S53" s="2" t="b">
        <f t="shared" si="3"/>
        <v>0</v>
      </c>
      <c r="T53" s="158">
        <f>IF(AND(LEN(AA53)&gt;0,AC53&gt;0),_xll.xlShmInterpDisc(curveName,AA53)+0*TYPE($N$3),"")</f>
        <v>0.73844530187722834</v>
      </c>
      <c r="U53" s="159">
        <f>IF(AND(LEN(AA53)&gt;0,AC53&gt;0),100*_xll.xlShmInterpRate(curveName,2,5,AA53)+0*TYPE($N$3),"")</f>
        <v>1.2619271367025322</v>
      </c>
      <c r="V53" s="153">
        <f t="shared" si="4"/>
        <v>-1.5808687692242529E-11</v>
      </c>
      <c r="W53" s="155">
        <f t="shared" si="4"/>
        <v>8.9092289101699862E-11</v>
      </c>
      <c r="X53" s="34" t="s">
        <v>75</v>
      </c>
      <c r="Y53" s="33">
        <v>42488</v>
      </c>
      <c r="Z53" s="34" t="s">
        <v>359</v>
      </c>
      <c r="AA53" s="33">
        <v>51256</v>
      </c>
      <c r="AB53" s="34" t="s">
        <v>70</v>
      </c>
      <c r="AC53" s="156">
        <v>0.73844530189303703</v>
      </c>
      <c r="AD53" s="157">
        <v>1.2619271366134399</v>
      </c>
      <c r="AE53" s="35"/>
      <c r="AF53" s="35"/>
      <c r="AG53" s="35">
        <v>1.2343030260000001</v>
      </c>
      <c r="AH53" s="36">
        <v>0</v>
      </c>
      <c r="AI53">
        <f t="shared" si="7"/>
        <v>87780</v>
      </c>
      <c r="AJ53" s="113"/>
    </row>
    <row r="54" spans="5:36" ht="11.25" customHeight="1" x14ac:dyDescent="0.2">
      <c r="E54" s="109">
        <v>12</v>
      </c>
      <c r="F54" s="40" t="e">
        <f>IF(LEN(E54)&gt;0,AVERAGE(#REF!),"-")</f>
        <v>#REF!</v>
      </c>
      <c r="G54" s="41">
        <v>0.86499999999999999</v>
      </c>
      <c r="H54" s="94"/>
      <c r="J54" s="111">
        <v>12</v>
      </c>
      <c r="K54" s="43">
        <f t="shared" si="8"/>
        <v>0.86499999999999999</v>
      </c>
      <c r="M54" s="44" t="str">
        <v>-</v>
      </c>
      <c r="N54" s="45" t="str">
        <v>-</v>
      </c>
      <c r="P54" s="123"/>
      <c r="Q54" s="77"/>
      <c r="R54" s="77"/>
      <c r="S54" s="2" t="b">
        <f t="shared" si="3"/>
        <v>0</v>
      </c>
      <c r="T54" s="158">
        <f>IF(AND(LEN(AA54)&gt;0,AC54&gt;0),_xll.xlShmInterpDisc(curveName,AA54)+0*TYPE($N$3),"")</f>
        <v>0.72867039546805989</v>
      </c>
      <c r="U54" s="159">
        <f>IF(AND(LEN(AA54)&gt;0,AC54&gt;0),100*_xll.xlShmInterpRate(curveName,2,5,AA54)+0*TYPE($N$3),"")</f>
        <v>1.2648875661930885</v>
      </c>
      <c r="V54" s="153">
        <f t="shared" si="4"/>
        <v>-1.6851076090063088E-11</v>
      </c>
      <c r="W54" s="155">
        <f t="shared" si="4"/>
        <v>9.2408525276255205E-11</v>
      </c>
      <c r="X54" s="34" t="s">
        <v>75</v>
      </c>
      <c r="Y54" s="33">
        <v>42488</v>
      </c>
      <c r="Z54" s="34" t="s">
        <v>359</v>
      </c>
      <c r="AA54" s="33">
        <v>51620</v>
      </c>
      <c r="AB54" s="34" t="s">
        <v>47</v>
      </c>
      <c r="AC54" s="156">
        <v>0.72867039548491097</v>
      </c>
      <c r="AD54" s="157">
        <v>1.26488756610068</v>
      </c>
      <c r="AE54" s="35"/>
      <c r="AF54" s="35"/>
      <c r="AG54" s="35">
        <v>1.238</v>
      </c>
      <c r="AH54" s="36">
        <v>0</v>
      </c>
      <c r="AI54">
        <f t="shared" si="7"/>
        <v>88144</v>
      </c>
      <c r="AJ54" s="113"/>
    </row>
    <row r="55" spans="5:36" ht="11.25" customHeight="1" x14ac:dyDescent="0.2">
      <c r="E55" s="109">
        <v>13</v>
      </c>
      <c r="F55" s="40" t="e">
        <f>IF(LEN(E55)&gt;0,AVERAGE(#REF!),"-")</f>
        <v>#REF!</v>
      </c>
      <c r="G55" s="41">
        <v>0.93934189300000004</v>
      </c>
      <c r="H55" s="94"/>
      <c r="J55" s="111">
        <v>13</v>
      </c>
      <c r="K55" s="43">
        <f t="shared" si="8"/>
        <v>0.93934189300000004</v>
      </c>
      <c r="M55" s="44" t="str">
        <v>-</v>
      </c>
      <c r="N55" s="45" t="str">
        <v>-</v>
      </c>
      <c r="P55" s="123"/>
      <c r="Q55" s="77"/>
      <c r="R55" s="77"/>
      <c r="S55" s="2" t="b">
        <f t="shared" si="3"/>
        <v>0</v>
      </c>
      <c r="T55" s="158">
        <f>IF(AND(LEN(AA55)&gt;0,AC55&gt;0),_xll.xlShmInterpDisc(curveName,AA55)+0*TYPE($N$3),"")</f>
        <v>0.71919534706068333</v>
      </c>
      <c r="U55" s="159">
        <f>IF(AND(LEN(AA55)&gt;0,AC55&gt;0),100*_xll.xlShmInterpRate(curveName,2,5,AA55)+0*TYPE($N$3),"")</f>
        <v>1.2667101167528398</v>
      </c>
      <c r="V55" s="153">
        <f t="shared" si="4"/>
        <v>-1.7512657990437219E-11</v>
      </c>
      <c r="W55" s="155">
        <f t="shared" si="4"/>
        <v>9.3569818560013118E-11</v>
      </c>
      <c r="X55" s="34" t="s">
        <v>75</v>
      </c>
      <c r="Y55" s="33">
        <v>42488</v>
      </c>
      <c r="Z55" s="34" t="s">
        <v>359</v>
      </c>
      <c r="AA55" s="33">
        <v>51984</v>
      </c>
      <c r="AB55" s="34" t="s">
        <v>71</v>
      </c>
      <c r="AC55" s="156">
        <v>0.71919534707819599</v>
      </c>
      <c r="AD55" s="157">
        <v>1.26671011665927</v>
      </c>
      <c r="AE55" s="35"/>
      <c r="AF55" s="35"/>
      <c r="AG55" s="35">
        <v>1.2406471699999999</v>
      </c>
      <c r="AH55" s="36">
        <v>0</v>
      </c>
      <c r="AI55">
        <f t="shared" si="7"/>
        <v>88508</v>
      </c>
      <c r="AJ55" s="113"/>
    </row>
    <row r="56" spans="5:36" ht="11.25" customHeight="1" x14ac:dyDescent="0.2">
      <c r="E56" s="109">
        <v>14</v>
      </c>
      <c r="F56" s="40" t="e">
        <f>IF(LEN(E56)&gt;0,AVERAGE(#REF!),"-")</f>
        <v>#REF!</v>
      </c>
      <c r="G56" s="41">
        <v>1.0022876039999999</v>
      </c>
      <c r="H56" s="94"/>
      <c r="J56" s="111">
        <v>14</v>
      </c>
      <c r="K56" s="43">
        <f t="shared" si="8"/>
        <v>1.0022876039999999</v>
      </c>
      <c r="M56" s="44" t="str">
        <v>-</v>
      </c>
      <c r="N56" s="45" t="str">
        <v>-</v>
      </c>
      <c r="P56" s="123"/>
      <c r="Q56" s="77"/>
      <c r="R56" s="77"/>
      <c r="S56" s="2" t="b">
        <f t="shared" si="3"/>
        <v>0</v>
      </c>
      <c r="T56" s="158">
        <f>IF(AND(LEN(AA56)&gt;0,AC56&gt;0),_xll.xlShmInterpDisc(curveName,AA56)+0*TYPE($N$3),"")</f>
        <v>0.70998092350132169</v>
      </c>
      <c r="U56" s="159">
        <f>IF(AND(LEN(AA56)&gt;0,AC56&gt;0),100*_xll.xlShmInterpRate(curveName,2,5,AA56)+0*TYPE($N$3),"")</f>
        <v>1.2675531768198576</v>
      </c>
      <c r="V56" s="153">
        <f t="shared" si="4"/>
        <v>-1.7714274491709148E-11</v>
      </c>
      <c r="W56" s="155">
        <f t="shared" si="4"/>
        <v>9.2337471002679194E-11</v>
      </c>
      <c r="X56" s="34" t="s">
        <v>75</v>
      </c>
      <c r="Y56" s="33">
        <v>42488</v>
      </c>
      <c r="Z56" s="34" t="s">
        <v>359</v>
      </c>
      <c r="AA56" s="33">
        <v>52349</v>
      </c>
      <c r="AB56" s="34" t="s">
        <v>72</v>
      </c>
      <c r="AC56" s="156">
        <v>0.70998092351903597</v>
      </c>
      <c r="AD56" s="157">
        <v>1.2675531767275201</v>
      </c>
      <c r="AE56" s="35"/>
      <c r="AF56" s="35"/>
      <c r="AG56" s="35">
        <v>1.2423940330000001</v>
      </c>
      <c r="AH56" s="36">
        <v>0</v>
      </c>
      <c r="AI56">
        <f t="shared" si="7"/>
        <v>88873</v>
      </c>
      <c r="AJ56" s="113"/>
    </row>
    <row r="57" spans="5:36" ht="11.25" customHeight="1" x14ac:dyDescent="0.2">
      <c r="E57" s="109">
        <v>15</v>
      </c>
      <c r="F57" s="40" t="e">
        <f>IF(LEN(E57)&gt;0,AVERAGE(#REF!),"-")</f>
        <v>#REF!</v>
      </c>
      <c r="G57" s="41">
        <v>1.0549999999999999</v>
      </c>
      <c r="H57" s="94"/>
      <c r="J57" s="111">
        <v>15</v>
      </c>
      <c r="K57" s="43">
        <f t="shared" si="8"/>
        <v>1.0549999999999999</v>
      </c>
      <c r="M57" s="44" t="str">
        <v>-</v>
      </c>
      <c r="N57" s="45" t="str">
        <v>-</v>
      </c>
      <c r="P57" s="123"/>
      <c r="Q57" s="77"/>
      <c r="R57" s="77"/>
      <c r="S57" s="2" t="b">
        <f t="shared" si="3"/>
        <v>0</v>
      </c>
      <c r="T57" s="158">
        <f>IF(AND(LEN(AA57)&gt;0,AC57&gt;0),_xll.xlShmInterpDisc(curveName,AA57)+0*TYPE($N$3),"")</f>
        <v>0.70102822237365969</v>
      </c>
      <c r="U57" s="159">
        <f>IF(AND(LEN(AA57)&gt;0,AC57&gt;0),100*_xll.xlShmInterpRate(curveName,2,5,AA57)+0*TYPE($N$3),"")</f>
        <v>1.2674807253639315</v>
      </c>
      <c r="V57" s="153">
        <f t="shared" si="4"/>
        <v>-1.7442269850675984E-11</v>
      </c>
      <c r="W57" s="155">
        <f t="shared" si="4"/>
        <v>8.8781426654804818E-11</v>
      </c>
      <c r="X57" s="34" t="s">
        <v>75</v>
      </c>
      <c r="Y57" s="33">
        <v>42488</v>
      </c>
      <c r="Z57" s="34" t="s">
        <v>359</v>
      </c>
      <c r="AA57" s="33">
        <v>52715</v>
      </c>
      <c r="AB57" s="34" t="s">
        <v>73</v>
      </c>
      <c r="AC57" s="156">
        <v>0.70102822239110196</v>
      </c>
      <c r="AD57" s="157">
        <v>1.2674807252751501</v>
      </c>
      <c r="AE57" s="35"/>
      <c r="AF57" s="35"/>
      <c r="AG57" s="35">
        <v>1.243408455</v>
      </c>
      <c r="AH57" s="36">
        <v>0</v>
      </c>
      <c r="AI57">
        <f t="shared" si="7"/>
        <v>89239</v>
      </c>
      <c r="AJ57" s="113"/>
    </row>
    <row r="58" spans="5:36" ht="11.25" customHeight="1" x14ac:dyDescent="0.2">
      <c r="E58" s="109">
        <v>16</v>
      </c>
      <c r="F58" s="40" t="e">
        <f>IF(LEN(E58)&gt;0,AVERAGE(#REF!),"-")</f>
        <v>#REF!</v>
      </c>
      <c r="G58" s="41">
        <v>1.0984945239999999</v>
      </c>
      <c r="H58" s="94"/>
      <c r="J58" s="111">
        <v>16</v>
      </c>
      <c r="K58" s="43">
        <f t="shared" si="8"/>
        <v>1.0984945239999999</v>
      </c>
      <c r="M58" s="44" t="str">
        <v>-</v>
      </c>
      <c r="N58" s="45" t="str">
        <v>-</v>
      </c>
      <c r="Q58" s="77"/>
      <c r="R58" s="77"/>
      <c r="S58" s="2" t="b">
        <f t="shared" si="3"/>
        <v>0</v>
      </c>
      <c r="T58" s="158">
        <f>IF(AND(LEN(AA58)&gt;0,AC58&gt;0),_xll.xlShmInterpDisc(curveName,AA58)+0*TYPE($N$3),"")</f>
        <v>0.69238276521185083</v>
      </c>
      <c r="U58" s="159">
        <f>IF(AND(LEN(AA58)&gt;0,AC58&gt;0),100*_xll.xlShmInterpRate(curveName,2,5,AA58)+0*TYPE($N$3),"")</f>
        <v>1.2665656672478087</v>
      </c>
      <c r="V58" s="153">
        <f t="shared" si="4"/>
        <v>-1.6395218516151999E-11</v>
      </c>
      <c r="W58" s="155">
        <f t="shared" si="4"/>
        <v>8.1588735767468279E-11</v>
      </c>
      <c r="X58" s="34" t="s">
        <v>75</v>
      </c>
      <c r="Y58" s="33">
        <v>42488</v>
      </c>
      <c r="Z58" s="34" t="s">
        <v>359</v>
      </c>
      <c r="AA58" s="33">
        <v>53080</v>
      </c>
      <c r="AB58" s="34" t="s">
        <v>74</v>
      </c>
      <c r="AC58" s="156">
        <v>0.69238276522824604</v>
      </c>
      <c r="AD58" s="157">
        <v>1.26656566716622</v>
      </c>
      <c r="AE58" s="35"/>
      <c r="AF58" s="35"/>
      <c r="AG58" s="35">
        <v>1.2435534109999999</v>
      </c>
      <c r="AH58" s="36">
        <v>0</v>
      </c>
      <c r="AI58">
        <f t="shared" si="7"/>
        <v>89604</v>
      </c>
      <c r="AJ58" s="113"/>
    </row>
    <row r="59" spans="5:36" ht="11.25" customHeight="1" x14ac:dyDescent="0.2">
      <c r="E59" s="109">
        <v>17</v>
      </c>
      <c r="F59" s="40" t="e">
        <f>IF(LEN(E59)&gt;0,AVERAGE(#REF!),"-")</f>
        <v>#REF!</v>
      </c>
      <c r="G59" s="41">
        <v>1.133198779</v>
      </c>
      <c r="H59" s="94"/>
      <c r="J59" s="111">
        <v>17</v>
      </c>
      <c r="K59" s="43">
        <f t="shared" si="8"/>
        <v>1.133198779</v>
      </c>
      <c r="M59" s="44" t="str">
        <v>-</v>
      </c>
      <c r="N59" s="45" t="str">
        <v>-</v>
      </c>
      <c r="Q59" s="77"/>
      <c r="R59" s="77"/>
      <c r="S59" s="2" t="b">
        <f t="shared" si="3"/>
        <v>0</v>
      </c>
      <c r="T59" s="158">
        <f>IF(AND(LEN(AA59)&gt;0,AC59&gt;0),_xll.xlShmInterpDisc(curveName,AA59)+0*TYPE($N$3),"")</f>
        <v>0.68396908074854568</v>
      </c>
      <c r="U59" s="159">
        <f>IF(AND(LEN(AA59)&gt;0,AC59&gt;0),100*_xll.xlShmInterpRate(curveName,2,5,AA59)+0*TYPE($N$3),"")</f>
        <v>1.2648712396435853</v>
      </c>
      <c r="V59" s="153">
        <f t="shared" si="4"/>
        <v>-1.4575340934186443E-11</v>
      </c>
      <c r="W59" s="155">
        <f t="shared" si="4"/>
        <v>7.0965233689435081E-11</v>
      </c>
      <c r="X59" s="34" t="s">
        <v>75</v>
      </c>
      <c r="Y59" s="33">
        <v>42488</v>
      </c>
      <c r="Z59" s="34" t="s">
        <v>359</v>
      </c>
      <c r="AA59" s="33">
        <v>53447</v>
      </c>
      <c r="AB59" s="34" t="s">
        <v>49</v>
      </c>
      <c r="AC59" s="156">
        <v>0.68396908076312102</v>
      </c>
      <c r="AD59" s="157">
        <v>1.26487123957262</v>
      </c>
      <c r="AE59" s="35"/>
      <c r="AF59" s="35"/>
      <c r="AG59" s="35">
        <v>1.2430000000000001</v>
      </c>
      <c r="AH59" s="36">
        <v>0</v>
      </c>
      <c r="AI59">
        <f t="shared" si="7"/>
        <v>89971</v>
      </c>
      <c r="AJ59" s="113"/>
    </row>
    <row r="60" spans="5:36" ht="11.25" customHeight="1" x14ac:dyDescent="0.2">
      <c r="E60" s="109">
        <v>18</v>
      </c>
      <c r="F60" s="40" t="e">
        <f>IF(LEN(E60)&gt;0,AVERAGE(#REF!),"-")</f>
        <v>#REF!</v>
      </c>
      <c r="G60" s="41">
        <v>1.1606783490000001</v>
      </c>
      <c r="H60" s="94"/>
      <c r="J60" s="111">
        <v>18</v>
      </c>
      <c r="K60" s="43">
        <f t="shared" si="8"/>
        <v>1.1606783490000001</v>
      </c>
      <c r="M60" s="44" t="str">
        <v>-</v>
      </c>
      <c r="N60" s="45" t="str">
        <v>-</v>
      </c>
      <c r="Q60" s="77"/>
      <c r="R60" s="77"/>
      <c r="S60" s="2" t="b">
        <f t="shared" si="3"/>
        <v>0</v>
      </c>
      <c r="T60" s="158">
        <f>IF(AND(LEN(AA60)&gt;0,AC60&gt;0),_xll.xlShmInterpDisc(curveName,AA60)+0*TYPE($N$3),"")</f>
        <v>0.67589188872214823</v>
      </c>
      <c r="U60" s="159">
        <f>IF(AND(LEN(AA60)&gt;0,AC60&gt;0),100*_xll.xlShmInterpRate(curveName,2,5,AA60)+0*TYPE($N$3),"")</f>
        <v>1.2625040391524114</v>
      </c>
      <c r="V60" s="153">
        <f t="shared" si="4"/>
        <v>-1.1956768908305548E-11</v>
      </c>
      <c r="W60" s="155">
        <f t="shared" si="4"/>
        <v>5.7021276589352965E-11</v>
      </c>
      <c r="X60" s="34" t="s">
        <v>75</v>
      </c>
      <c r="Y60" s="33">
        <v>42488</v>
      </c>
      <c r="Z60" s="34" t="s">
        <v>359</v>
      </c>
      <c r="AA60" s="33">
        <v>53811</v>
      </c>
      <c r="AB60" s="34" t="s">
        <v>146</v>
      </c>
      <c r="AC60" s="156">
        <v>0.675891888734105</v>
      </c>
      <c r="AD60" s="157">
        <v>1.2625040390953901</v>
      </c>
      <c r="AE60" s="35"/>
      <c r="AF60" s="35"/>
      <c r="AG60" s="35">
        <v>1.2418363649999999</v>
      </c>
      <c r="AH60" s="36">
        <v>0</v>
      </c>
      <c r="AI60">
        <f t="shared" si="7"/>
        <v>90335</v>
      </c>
      <c r="AJ60" s="113"/>
    </row>
    <row r="61" spans="5:36" ht="11.25" customHeight="1" x14ac:dyDescent="0.2">
      <c r="E61" s="109">
        <v>19</v>
      </c>
      <c r="F61" s="40" t="e">
        <f>IF(LEN(E61)&gt;0,AVERAGE(#REF!),"-")</f>
        <v>#REF!</v>
      </c>
      <c r="G61" s="41">
        <v>1.1822566999999999</v>
      </c>
      <c r="H61" s="94"/>
      <c r="J61" s="111">
        <v>19</v>
      </c>
      <c r="K61" s="43">
        <f t="shared" si="8"/>
        <v>1.1822566999999999</v>
      </c>
      <c r="M61" s="44" t="str">
        <v>-</v>
      </c>
      <c r="N61" s="45" t="str">
        <v>-</v>
      </c>
      <c r="Q61" s="77"/>
      <c r="R61" s="77"/>
      <c r="S61" s="2" t="b">
        <f t="shared" si="3"/>
        <v>0</v>
      </c>
      <c r="T61" s="158">
        <f>IF(AND(LEN(AA61)&gt;0,AC61&gt;0),_xll.xlShmInterpDisc(curveName,AA61)+0*TYPE($N$3),"")</f>
        <v>0.66804473701515232</v>
      </c>
      <c r="U61" s="159">
        <f>IF(AND(LEN(AA61)&gt;0,AC61&gt;0),100*_xll.xlShmInterpRate(curveName,2,5,AA61)+0*TYPE($N$3),"")</f>
        <v>1.2595470460185851</v>
      </c>
      <c r="V61" s="153">
        <f t="shared" si="4"/>
        <v>-8.6917140151854255E-12</v>
      </c>
      <c r="W61" s="155">
        <f t="shared" si="4"/>
        <v>4.0625058872478803E-11</v>
      </c>
      <c r="X61" s="34" t="s">
        <v>75</v>
      </c>
      <c r="Y61" s="33">
        <v>42488</v>
      </c>
      <c r="Z61" s="34" t="s">
        <v>359</v>
      </c>
      <c r="AA61" s="33">
        <v>54176</v>
      </c>
      <c r="AB61" s="34" t="s">
        <v>147</v>
      </c>
      <c r="AC61" s="156">
        <v>0.66804473702384404</v>
      </c>
      <c r="AD61" s="157">
        <v>1.2595470459779601</v>
      </c>
      <c r="AE61" s="35"/>
      <c r="AF61" s="35"/>
      <c r="AG61" s="35">
        <v>1.2402331200000001</v>
      </c>
      <c r="AH61" s="36">
        <v>0</v>
      </c>
      <c r="AI61">
        <f t="shared" si="7"/>
        <v>90700</v>
      </c>
      <c r="AJ61" s="113"/>
    </row>
    <row r="62" spans="5:36" ht="11.25" customHeight="1" x14ac:dyDescent="0.2">
      <c r="E62" s="109">
        <v>20</v>
      </c>
      <c r="F62" s="40" t="e">
        <f>IF(LEN(E62)&gt;0,AVERAGE(#REF!),"-")</f>
        <v>#REF!</v>
      </c>
      <c r="G62" s="41">
        <v>1.1990000000000001</v>
      </c>
      <c r="H62" s="94"/>
      <c r="J62" s="111">
        <v>20</v>
      </c>
      <c r="K62" s="43">
        <f t="shared" si="8"/>
        <v>1.1990000000000001</v>
      </c>
      <c r="M62" s="44" t="str">
        <v>-</v>
      </c>
      <c r="N62" s="45" t="str">
        <v>-</v>
      </c>
      <c r="Q62" s="77"/>
      <c r="R62" s="77"/>
      <c r="S62" s="2" t="b">
        <f t="shared" si="3"/>
        <v>0</v>
      </c>
      <c r="T62" s="158">
        <f>IF(AND(LEN(AA62)&gt;0,AC62&gt;0),_xll.xlShmInterpDisc(curveName,AA62)+0*TYPE($N$3),"")</f>
        <v>0.66043039120198821</v>
      </c>
      <c r="U62" s="159">
        <f>IF(AND(LEN(AA62)&gt;0,AC62&gt;0),100*_xll.xlShmInterpRate(curveName,2,5,AA62)+0*TYPE($N$3),"")</f>
        <v>1.2561194130450803</v>
      </c>
      <c r="V62" s="153">
        <f t="shared" si="4"/>
        <v>-4.6067594183796245E-12</v>
      </c>
      <c r="W62" s="155">
        <f t="shared" si="4"/>
        <v>2.1120438731259128E-11</v>
      </c>
      <c r="X62" s="34" t="s">
        <v>75</v>
      </c>
      <c r="Y62" s="33">
        <v>42488</v>
      </c>
      <c r="Z62" s="34" t="s">
        <v>359</v>
      </c>
      <c r="AA62" s="33">
        <v>54541</v>
      </c>
      <c r="AB62" s="34" t="s">
        <v>148</v>
      </c>
      <c r="AC62" s="156">
        <v>0.66043039120659497</v>
      </c>
      <c r="AD62" s="157">
        <v>1.2561194130239599</v>
      </c>
      <c r="AE62" s="35"/>
      <c r="AF62" s="35"/>
      <c r="AG62" s="35">
        <v>1.238116937</v>
      </c>
      <c r="AH62" s="36">
        <v>0</v>
      </c>
      <c r="AI62">
        <f t="shared" si="7"/>
        <v>91065</v>
      </c>
      <c r="AJ62" s="113"/>
    </row>
    <row r="63" spans="5:36" ht="11.25" customHeight="1" x14ac:dyDescent="0.2">
      <c r="E63" s="109">
        <v>21</v>
      </c>
      <c r="F63" s="40" t="e">
        <f>IF(LEN(E63)&gt;0,AVERAGE(#REF!),"-")</f>
        <v>#REF!</v>
      </c>
      <c r="G63" s="41">
        <v>1.2118939550000001</v>
      </c>
      <c r="H63" s="94"/>
      <c r="J63" s="111">
        <v>21</v>
      </c>
      <c r="K63" s="43">
        <f t="shared" si="8"/>
        <v>1.2118939550000001</v>
      </c>
      <c r="M63" s="44" t="str">
        <v>-</v>
      </c>
      <c r="N63" s="45" t="str">
        <v>-</v>
      </c>
      <c r="R63" s="77"/>
      <c r="S63" s="2" t="b">
        <f t="shared" si="3"/>
        <v>0</v>
      </c>
      <c r="T63" s="158">
        <f>IF(AND(LEN(AA63)&gt;0,AC63&gt;0),_xll.xlShmInterpDisc(curveName,AA63)+0*TYPE($N$3),"")</f>
        <v>0.65302712058625567</v>
      </c>
      <c r="U63" s="159">
        <f>IF(AND(LEN(AA63)&gt;0,AC63&gt;0),100*_xll.xlShmInterpRate(curveName,2,5,AA63)+0*TYPE($N$3),"")</f>
        <v>1.2523338620855786</v>
      </c>
      <c r="V63" s="153">
        <f t="shared" si="4"/>
        <v>3.9634961979118088E-14</v>
      </c>
      <c r="W63" s="155">
        <f t="shared" si="4"/>
        <v>-1.8141044222375058E-13</v>
      </c>
      <c r="X63" s="34" t="s">
        <v>75</v>
      </c>
      <c r="Y63" s="33">
        <v>42488</v>
      </c>
      <c r="Z63" s="34" t="s">
        <v>359</v>
      </c>
      <c r="AA63" s="33">
        <v>54906</v>
      </c>
      <c r="AB63" s="34" t="s">
        <v>149</v>
      </c>
      <c r="AC63" s="156">
        <v>0.65302712058621604</v>
      </c>
      <c r="AD63" s="157">
        <v>1.25233386208576</v>
      </c>
      <c r="AE63" s="35"/>
      <c r="AF63" s="35"/>
      <c r="AG63" s="35">
        <v>1.2356739699999999</v>
      </c>
      <c r="AH63" s="36">
        <v>0</v>
      </c>
      <c r="AI63">
        <f t="shared" si="7"/>
        <v>91430</v>
      </c>
      <c r="AJ63" s="113"/>
    </row>
    <row r="64" spans="5:36" ht="11.25" customHeight="1" x14ac:dyDescent="0.2">
      <c r="E64" s="109">
        <v>22</v>
      </c>
      <c r="F64" s="40" t="e">
        <f>IF(LEN(E64)&gt;0,AVERAGE(#REF!),"-")</f>
        <v>#REF!</v>
      </c>
      <c r="G64" s="41">
        <v>1.2216896749999999</v>
      </c>
      <c r="H64" s="94"/>
      <c r="J64" s="111">
        <v>22</v>
      </c>
      <c r="K64" s="43">
        <f t="shared" si="8"/>
        <v>1.2216896749999999</v>
      </c>
      <c r="M64" s="44" t="str">
        <v>-</v>
      </c>
      <c r="N64" s="45" t="str">
        <v>-</v>
      </c>
      <c r="R64" s="77"/>
      <c r="S64" s="2" t="b">
        <f t="shared" si="3"/>
        <v>0</v>
      </c>
      <c r="T64" s="158">
        <f>IF(AND(LEN(AA64)&gt;0,AC64&gt;0),_xll.xlShmInterpDisc(curveName,AA64)+0*TYPE($N$3),"")</f>
        <v>0.64581120329144037</v>
      </c>
      <c r="U64" s="159">
        <f>IF(AND(LEN(AA64)&gt;0,AC64&gt;0),100*_xll.xlShmInterpRate(curveName,2,5,AA64)+0*TYPE($N$3),"")</f>
        <v>1.2483030629770842</v>
      </c>
      <c r="V64" s="153">
        <f t="shared" si="4"/>
        <v>5.0913717686285054E-12</v>
      </c>
      <c r="W64" s="155">
        <f t="shared" si="4"/>
        <v>-2.2505775021386398E-11</v>
      </c>
      <c r="X64" s="34" t="s">
        <v>75</v>
      </c>
      <c r="Y64" s="33">
        <v>42488</v>
      </c>
      <c r="Z64" s="34" t="s">
        <v>359</v>
      </c>
      <c r="AA64" s="33">
        <v>55271</v>
      </c>
      <c r="AB64" s="34" t="s">
        <v>150</v>
      </c>
      <c r="AC64" s="156">
        <v>0.645811203286349</v>
      </c>
      <c r="AD64" s="157">
        <v>1.2483030629995899</v>
      </c>
      <c r="AE64" s="35"/>
      <c r="AF64" s="35"/>
      <c r="AG64" s="35">
        <v>1.2330000000000001</v>
      </c>
      <c r="AH64" s="36">
        <v>0</v>
      </c>
      <c r="AI64">
        <f t="shared" si="7"/>
        <v>91795</v>
      </c>
      <c r="AJ64" s="113"/>
    </row>
    <row r="65" spans="5:36" ht="11.25" customHeight="1" x14ac:dyDescent="0.2">
      <c r="E65" s="109">
        <v>23</v>
      </c>
      <c r="F65" s="40" t="e">
        <f>IF(LEN(E65)&gt;0,AVERAGE(#REF!),"-")</f>
        <v>#REF!</v>
      </c>
      <c r="G65" s="41">
        <v>1.2289307190000001</v>
      </c>
      <c r="H65" s="94"/>
      <c r="J65" s="111">
        <v>23</v>
      </c>
      <c r="K65" s="43">
        <f t="shared" si="8"/>
        <v>1.2289307190000001</v>
      </c>
      <c r="M65" s="44" t="str">
        <v>-</v>
      </c>
      <c r="N65" s="45" t="str">
        <v>-</v>
      </c>
      <c r="S65" s="2" t="b">
        <f t="shared" si="3"/>
        <v>0</v>
      </c>
      <c r="T65" s="158">
        <f>IF(AND(LEN(AA65)&gt;0,AC65&gt;0),_xll.xlShmInterpDisc(curveName,AA65)+0*TYPE($N$3),"")</f>
        <v>0.63873031497040178</v>
      </c>
      <c r="U65" s="159">
        <f>IF(AND(LEN(AA65)&gt;0,AC65&gt;0),100*_xll.xlShmInterpRate(curveName,2,5,AA65)+0*TYPE($N$3),"")</f>
        <v>1.2440665217162146</v>
      </c>
      <c r="V65" s="153">
        <f t="shared" si="4"/>
        <v>9.9298347322474001E-12</v>
      </c>
      <c r="W65" s="155">
        <f t="shared" si="4"/>
        <v>-4.3145487182982833E-11</v>
      </c>
      <c r="X65" s="34" t="s">
        <v>75</v>
      </c>
      <c r="Y65" s="33">
        <v>42488</v>
      </c>
      <c r="Z65" s="34" t="s">
        <v>359</v>
      </c>
      <c r="AA65" s="33">
        <v>55638</v>
      </c>
      <c r="AB65" s="34" t="s">
        <v>151</v>
      </c>
      <c r="AC65" s="35">
        <v>0.63873031496047195</v>
      </c>
      <c r="AD65" s="35">
        <v>1.2440665217593601</v>
      </c>
      <c r="AE65" s="35"/>
      <c r="AF65" s="35"/>
      <c r="AG65" s="35">
        <v>1.2302020309999999</v>
      </c>
      <c r="AH65" s="36">
        <v>0</v>
      </c>
      <c r="AI65">
        <f t="shared" si="7"/>
        <v>92162</v>
      </c>
      <c r="AJ65" s="113"/>
    </row>
    <row r="66" spans="5:36" ht="11.25" customHeight="1" x14ac:dyDescent="0.2">
      <c r="E66" s="109">
        <v>24</v>
      </c>
      <c r="F66" s="40" t="e">
        <f>IF(LEN(E66)&gt;0,AVERAGE(#REF!),"-")</f>
        <v>#REF!</v>
      </c>
      <c r="G66" s="41">
        <v>1.2343030260000001</v>
      </c>
      <c r="H66" s="94"/>
      <c r="J66" s="111">
        <v>24</v>
      </c>
      <c r="K66" s="43">
        <f t="shared" si="8"/>
        <v>1.2343030260000001</v>
      </c>
      <c r="M66" s="44" t="str">
        <v>-</v>
      </c>
      <c r="N66" s="45" t="str">
        <v>-</v>
      </c>
      <c r="S66" s="2" t="b">
        <f t="shared" si="3"/>
        <v>0</v>
      </c>
      <c r="T66" s="158">
        <f>IF(AND(LEN(AA66)&gt;0,AC66&gt;0),_xll.xlShmInterpDisc(curveName,AA66)+0*TYPE($N$3),"")</f>
        <v>0.63191898373664235</v>
      </c>
      <c r="U66" s="159">
        <f>IF(AND(LEN(AA66)&gt;0,AC66&gt;0),100*_xll.xlShmInterpRate(curveName,2,5,AA66)+0*TYPE($N$3),"")</f>
        <v>1.2395149483575407</v>
      </c>
      <c r="V66" s="153">
        <f t="shared" si="4"/>
        <v>1.4781398327556872E-11</v>
      </c>
      <c r="W66" s="155">
        <f t="shared" si="4"/>
        <v>-6.3169247610517232E-11</v>
      </c>
      <c r="X66" s="34" t="s">
        <v>75</v>
      </c>
      <c r="Y66" s="33">
        <v>42488</v>
      </c>
      <c r="Z66" s="34" t="s">
        <v>359</v>
      </c>
      <c r="AA66" s="33">
        <v>56002</v>
      </c>
      <c r="AB66" s="34" t="s">
        <v>152</v>
      </c>
      <c r="AC66" s="35">
        <v>0.63191898372186095</v>
      </c>
      <c r="AD66" s="35">
        <v>1.23951494842071</v>
      </c>
      <c r="AE66" s="35"/>
      <c r="AF66" s="35"/>
      <c r="AG66" s="35">
        <v>1.2270428010000001</v>
      </c>
      <c r="AH66" s="36">
        <v>0</v>
      </c>
      <c r="AI66">
        <f t="shared" si="7"/>
        <v>92526</v>
      </c>
      <c r="AJ66" s="113"/>
    </row>
    <row r="67" spans="5:36" ht="11.25" customHeight="1" x14ac:dyDescent="0.2">
      <c r="E67" s="109">
        <v>25</v>
      </c>
      <c r="F67" s="40" t="e">
        <f>IF(LEN(E67)&gt;0,AVERAGE(#REF!),"-")</f>
        <v>#REF!</v>
      </c>
      <c r="G67" s="41">
        <v>1.238</v>
      </c>
      <c r="H67" s="94"/>
      <c r="J67" s="111">
        <v>25</v>
      </c>
      <c r="K67" s="43">
        <f t="shared" si="8"/>
        <v>1.238</v>
      </c>
      <c r="M67" s="44" t="str">
        <v>-</v>
      </c>
      <c r="N67" s="45" t="str">
        <v>-</v>
      </c>
      <c r="S67" s="2" t="b">
        <f t="shared" si="3"/>
        <v>0</v>
      </c>
      <c r="T67" s="158">
        <f>IF(AND(LEN(AA67)&gt;0,AC67&gt;0),_xll.xlShmInterpDisc(curveName,AA67)+0*TYPE($N$3),"")</f>
        <v>0.6253550598905987</v>
      </c>
      <c r="U67" s="159">
        <f>IF(AND(LEN(AA67)&gt;0,AC67&gt;0),100*_xll.xlShmInterpRate(curveName,2,5,AA67)+0*TYPE($N$3),"")</f>
        <v>1.2343781325195209</v>
      </c>
      <c r="V67" s="153">
        <f t="shared" si="4"/>
        <v>1.9781731808166114E-11</v>
      </c>
      <c r="W67" s="155">
        <f t="shared" si="4"/>
        <v>-8.3179019227941353E-11</v>
      </c>
      <c r="X67" s="34" t="s">
        <v>75</v>
      </c>
      <c r="Y67" s="33">
        <v>42488</v>
      </c>
      <c r="Z67" s="34" t="s">
        <v>359</v>
      </c>
      <c r="AA67" s="33">
        <v>56367</v>
      </c>
      <c r="AB67" s="34" t="s">
        <v>153</v>
      </c>
      <c r="AC67" s="35">
        <v>0.62535505987081696</v>
      </c>
      <c r="AD67" s="35">
        <v>1.2343781326026999</v>
      </c>
      <c r="AE67" s="35"/>
      <c r="AF67" s="35"/>
      <c r="AG67" s="35">
        <v>1.2233915360000001</v>
      </c>
      <c r="AH67" s="36">
        <v>0</v>
      </c>
      <c r="AI67">
        <f t="shared" si="7"/>
        <v>92891</v>
      </c>
    </row>
    <row r="68" spans="5:36" ht="11.25" customHeight="1" x14ac:dyDescent="0.2">
      <c r="E68" s="109">
        <v>26</v>
      </c>
      <c r="F68" s="40" t="e">
        <f>IF(LEN(E68)&gt;0,AVERAGE(#REF!),"-")</f>
        <v>#REF!</v>
      </c>
      <c r="G68" s="41">
        <v>1.2406471699999999</v>
      </c>
      <c r="H68" s="94"/>
      <c r="J68" s="111">
        <v>26</v>
      </c>
      <c r="K68" s="43">
        <f t="shared" si="8"/>
        <v>1.2406471699999999</v>
      </c>
      <c r="M68" s="44" t="str">
        <v>-</v>
      </c>
      <c r="N68" s="45" t="str">
        <v>-</v>
      </c>
      <c r="S68" s="2" t="b">
        <f t="shared" ref="S68:S96" si="9">AA68=M69</f>
        <v>0</v>
      </c>
      <c r="T68" s="158">
        <f>IF(AND(LEN(AA68)&gt;0,AC68&gt;0),_xll.xlShmInterpDisc(curveName,AA68)+0*TYPE($N$3),"")</f>
        <v>0.61911577410596141</v>
      </c>
      <c r="U68" s="159">
        <f>IF(AND(LEN(AA68)&gt;0,AC68&gt;0),100*_xll.xlShmInterpRate(curveName,2,5,AA68)+0*TYPE($N$3),"")</f>
        <v>1.2284430102247623</v>
      </c>
      <c r="V68" s="153">
        <f t="shared" ref="V68:W96" si="10">IF(LEN(T68)&gt;0,T68-AC68,"")</f>
        <v>2.5103363832101877E-11</v>
      </c>
      <c r="W68" s="155">
        <f t="shared" si="10"/>
        <v>-1.0388778726166947E-10</v>
      </c>
      <c r="X68" s="34" t="s">
        <v>75</v>
      </c>
      <c r="Y68" s="33">
        <v>42488</v>
      </c>
      <c r="Z68" s="34" t="s">
        <v>359</v>
      </c>
      <c r="AA68" s="33">
        <v>56732</v>
      </c>
      <c r="AB68" s="34" t="s">
        <v>154</v>
      </c>
      <c r="AC68" s="35">
        <v>0.61911577408085805</v>
      </c>
      <c r="AD68" s="35">
        <v>1.2284430103286501</v>
      </c>
      <c r="AE68" s="35"/>
      <c r="AF68" s="35"/>
      <c r="AG68" s="35">
        <v>1.2190847979999999</v>
      </c>
      <c r="AH68" s="36">
        <v>0</v>
      </c>
      <c r="AI68">
        <f t="shared" si="7"/>
        <v>93256</v>
      </c>
    </row>
    <row r="69" spans="5:36" ht="11.25" customHeight="1" x14ac:dyDescent="0.2">
      <c r="E69" s="109">
        <v>27</v>
      </c>
      <c r="F69" s="40" t="e">
        <f>IF(LEN(E69)&gt;0,AVERAGE(#REF!),"-")</f>
        <v>#REF!</v>
      </c>
      <c r="G69" s="41">
        <v>1.2423940330000001</v>
      </c>
      <c r="H69" s="94"/>
      <c r="J69" s="111">
        <v>27</v>
      </c>
      <c r="K69" s="43">
        <f t="shared" si="8"/>
        <v>1.2423940330000001</v>
      </c>
      <c r="M69" s="44" t="str">
        <v>-</v>
      </c>
      <c r="N69" s="45" t="str">
        <v>-</v>
      </c>
      <c r="S69" s="2" t="b">
        <f t="shared" si="9"/>
        <v>0</v>
      </c>
      <c r="T69" s="158">
        <f>IF(AND(LEN(AA69)&gt;0,AC69&gt;0),_xll.xlShmInterpDisc(curveName,AA69)+0*TYPE($N$3),"")</f>
        <v>0.61324756721131635</v>
      </c>
      <c r="U69" s="159">
        <f>IF(AND(LEN(AA69)&gt;0,AC69&gt;0),100*_xll.xlShmInterpRate(curveName,2,5,AA69)+0*TYPE($N$3),"")</f>
        <v>1.2214624654817892</v>
      </c>
      <c r="V69" s="153">
        <f t="shared" si="10"/>
        <v>3.0882296719880742E-11</v>
      </c>
      <c r="W69" s="155">
        <f t="shared" si="10"/>
        <v>-1.2579093322528934E-10</v>
      </c>
      <c r="X69" s="34" t="s">
        <v>75</v>
      </c>
      <c r="Y69" s="33">
        <v>42488</v>
      </c>
      <c r="Z69" s="34" t="s">
        <v>359</v>
      </c>
      <c r="AA69" s="33">
        <v>57098</v>
      </c>
      <c r="AB69" s="34" t="s">
        <v>76</v>
      </c>
      <c r="AC69" s="35">
        <v>0.61324756718043405</v>
      </c>
      <c r="AD69" s="35">
        <v>1.2214624656075801</v>
      </c>
      <c r="AE69" s="35"/>
      <c r="AF69" s="35"/>
      <c r="AG69" s="35">
        <v>1.214</v>
      </c>
      <c r="AH69" s="36">
        <v>0</v>
      </c>
      <c r="AI69">
        <f t="shared" si="7"/>
        <v>93622</v>
      </c>
    </row>
    <row r="70" spans="5:36" ht="11.25" customHeight="1" x14ac:dyDescent="0.2">
      <c r="E70" s="109">
        <v>28</v>
      </c>
      <c r="F70" s="40" t="e">
        <f>IF(LEN(E70)&gt;0,AVERAGE(#REF!),"-")</f>
        <v>#REF!</v>
      </c>
      <c r="G70" s="41">
        <v>1.243408455</v>
      </c>
      <c r="H70" s="94"/>
      <c r="J70" s="111">
        <v>28</v>
      </c>
      <c r="K70" s="43">
        <f t="shared" si="8"/>
        <v>1.243408455</v>
      </c>
      <c r="M70" s="44" t="str">
        <v>-</v>
      </c>
      <c r="N70" s="45" t="str">
        <v>-</v>
      </c>
      <c r="S70" s="2" t="b">
        <f t="shared" si="9"/>
        <v>0</v>
      </c>
      <c r="T70" s="158">
        <f>IF(AND(LEN(AA70)&gt;0,AC70&gt;0),_xll.xlShmInterpDisc(curveName,AA70)+0*TYPE($N$3),"")</f>
        <v>0.56815947091248309</v>
      </c>
      <c r="U70" s="159">
        <f>IF(AND(LEN(AA70)&gt;0,AC70&gt;0),100*_xll.xlShmInterpRate(curveName,2,5,AA70)+0*TYPE($N$3),"")</f>
        <v>1.1298395558005767</v>
      </c>
      <c r="V70" s="153">
        <f t="shared" si="10"/>
        <v>3.0330071787432189E-11</v>
      </c>
      <c r="W70" s="155">
        <f t="shared" si="10"/>
        <v>-1.0668332883767562E-10</v>
      </c>
      <c r="X70" s="34" t="s">
        <v>75</v>
      </c>
      <c r="Y70" s="33">
        <v>42488</v>
      </c>
      <c r="Z70" s="34" t="s">
        <v>359</v>
      </c>
      <c r="AA70" s="33">
        <v>60750</v>
      </c>
      <c r="AB70" s="34" t="s">
        <v>77</v>
      </c>
      <c r="AC70" s="35">
        <v>0.56815947088215302</v>
      </c>
      <c r="AD70" s="35">
        <v>1.12983955590726</v>
      </c>
      <c r="AE70" s="35"/>
      <c r="AF70" s="35"/>
      <c r="AG70" s="35">
        <v>1.1439999999999999</v>
      </c>
      <c r="AH70" s="36">
        <v>0</v>
      </c>
      <c r="AI70">
        <f t="shared" si="7"/>
        <v>97274</v>
      </c>
    </row>
    <row r="71" spans="5:36" ht="11.25" customHeight="1" x14ac:dyDescent="0.2">
      <c r="E71" s="109">
        <v>29</v>
      </c>
      <c r="F71" s="40" t="e">
        <f>IF(LEN(E71)&gt;0,AVERAGE(#REF!),"-")</f>
        <v>#REF!</v>
      </c>
      <c r="G71" s="41">
        <v>1.2435534109999999</v>
      </c>
      <c r="H71" s="94"/>
      <c r="J71" s="111">
        <v>29</v>
      </c>
      <c r="K71" s="43">
        <f t="shared" si="8"/>
        <v>1.2435534109999999</v>
      </c>
      <c r="M71" s="44" t="str">
        <v>-</v>
      </c>
      <c r="N71" s="45" t="str">
        <v>-</v>
      </c>
      <c r="S71" s="2" t="b">
        <f t="shared" si="9"/>
        <v>0</v>
      </c>
      <c r="T71" s="158">
        <f>IF(AND(LEN(AA71)&gt;0,AC71&gt;0),_xll.xlShmInterpDisc(curveName,AA71)+0*TYPE($N$3),"")</f>
        <v>0.51714231648076658</v>
      </c>
      <c r="U71" s="159">
        <f>IF(AND(LEN(AA71)&gt;0,AC71&gt;0),100*_xll.xlShmInterpRate(curveName,2,5,AA71)+0*TYPE($N$3),"")</f>
        <v>1.0982094564700311</v>
      </c>
      <c r="V71" s="153">
        <f t="shared" si="10"/>
        <v>5.7586158064282245E-12</v>
      </c>
      <c r="W71" s="155">
        <f t="shared" si="10"/>
        <v>-1.854894016162234E-11</v>
      </c>
      <c r="X71" s="34" t="s">
        <v>75</v>
      </c>
      <c r="Y71" s="33">
        <v>42488</v>
      </c>
      <c r="Z71" s="34" t="s">
        <v>359</v>
      </c>
      <c r="AA71" s="33">
        <v>64403</v>
      </c>
      <c r="AB71" s="34" t="s">
        <v>78</v>
      </c>
      <c r="AC71" s="35">
        <v>0.51714231647500797</v>
      </c>
      <c r="AD71" s="35">
        <v>1.09820945648858</v>
      </c>
      <c r="AE71" s="35"/>
      <c r="AF71" s="35"/>
      <c r="AG71" s="35">
        <v>1.119</v>
      </c>
      <c r="AH71" s="36">
        <v>0</v>
      </c>
      <c r="AI71">
        <f t="shared" si="7"/>
        <v>100927</v>
      </c>
    </row>
    <row r="72" spans="5:36" ht="11.25" customHeight="1" x14ac:dyDescent="0.2">
      <c r="E72" s="109">
        <v>30</v>
      </c>
      <c r="F72" s="40" t="e">
        <f>IF(LEN(E72)&gt;0,AVERAGE(#REF!),"-")</f>
        <v>#REF!</v>
      </c>
      <c r="G72" s="41">
        <v>1.2430000000000001</v>
      </c>
      <c r="H72" s="94"/>
      <c r="J72" s="111">
        <v>30</v>
      </c>
      <c r="K72" s="43">
        <f t="shared" si="8"/>
        <v>1.2430000000000001</v>
      </c>
      <c r="M72" s="44" t="str">
        <v>-</v>
      </c>
      <c r="N72" s="45" t="str">
        <v>-</v>
      </c>
      <c r="T72" s="158" t="str">
        <f>IF(AND(LEN(AA72)&gt;0,AC72&gt;0),_xll.xlShmInterpDisc(curveName,AA72)+0*TYPE($N$3),"")</f>
        <v/>
      </c>
      <c r="U72" s="159" t="str">
        <f>IF(AND(LEN(AA72)&gt;0,AC72&gt;0),100*_xll.xlShmInterpRate(curveName,2,5,AA72)+0*TYPE($N$3),"")</f>
        <v/>
      </c>
      <c r="V72" s="153" t="str">
        <f t="shared" si="10"/>
        <v/>
      </c>
      <c r="W72" s="155" t="str">
        <f t="shared" si="10"/>
        <v/>
      </c>
      <c r="X72" s="34"/>
      <c r="Y72" s="34"/>
      <c r="Z72" s="34"/>
      <c r="AA72" s="34"/>
      <c r="AB72" s="34"/>
      <c r="AC72" s="35"/>
      <c r="AD72" s="35"/>
      <c r="AE72" s="35"/>
      <c r="AF72" s="35"/>
      <c r="AG72" s="35"/>
      <c r="AH72" s="36"/>
    </row>
    <row r="73" spans="5:36" ht="11.25" customHeight="1" x14ac:dyDescent="0.2">
      <c r="E73" s="109">
        <v>31</v>
      </c>
      <c r="F73" s="40" t="e">
        <f>IF(LEN(E73)&gt;0,AVERAGE(#REF!),"-")</f>
        <v>#REF!</v>
      </c>
      <c r="G73" s="41">
        <v>1.2418363649999999</v>
      </c>
      <c r="H73" s="94"/>
      <c r="J73" s="111">
        <v>31</v>
      </c>
      <c r="K73" s="43">
        <f t="shared" si="8"/>
        <v>1.2418363649999999</v>
      </c>
      <c r="M73" s="44" t="str">
        <v>-</v>
      </c>
      <c r="N73" s="45" t="str">
        <v>-</v>
      </c>
      <c r="T73" s="158" t="str">
        <f>IF(AND(LEN(AA73)&gt;0,AC73&gt;0),_xll.xlShmInterpDisc(curveName,AA73)+0*TYPE($N$3),"")</f>
        <v/>
      </c>
      <c r="U73" s="159" t="str">
        <f>IF(AND(LEN(AA73)&gt;0,AC73&gt;0),100*_xll.xlShmInterpRate(curveName,2,5,AA73)+0*TYPE($N$3),"")</f>
        <v/>
      </c>
      <c r="V73" s="153" t="str">
        <f t="shared" si="10"/>
        <v/>
      </c>
      <c r="W73" s="155" t="str">
        <f t="shared" si="10"/>
        <v/>
      </c>
      <c r="X73" s="34"/>
      <c r="Y73" s="34"/>
      <c r="Z73" s="34"/>
      <c r="AA73" s="34"/>
      <c r="AB73" s="34"/>
      <c r="AC73" s="35"/>
      <c r="AD73" s="35"/>
      <c r="AE73" s="35"/>
      <c r="AF73" s="35"/>
      <c r="AG73" s="35"/>
      <c r="AH73" s="36"/>
    </row>
    <row r="74" spans="5:36" ht="11.25" customHeight="1" x14ac:dyDescent="0.2">
      <c r="E74" s="109">
        <v>32</v>
      </c>
      <c r="F74" s="40" t="e">
        <f>IF(LEN(E74)&gt;0,AVERAGE(#REF!),"-")</f>
        <v>#REF!</v>
      </c>
      <c r="G74" s="41">
        <v>1.2402331200000001</v>
      </c>
      <c r="H74" s="94"/>
      <c r="J74" s="111">
        <v>32</v>
      </c>
      <c r="K74" s="43">
        <f t="shared" si="8"/>
        <v>1.2402331200000001</v>
      </c>
      <c r="M74" s="44" t="str">
        <v>-</v>
      </c>
      <c r="N74" s="45" t="str">
        <v>-</v>
      </c>
      <c r="T74" s="158" t="str">
        <f>IF(AND(LEN(AA74)&gt;0,AC74&gt;0),_xll.xlShmInterpDisc(curveName,AA74)+0*TYPE($N$3),"")</f>
        <v/>
      </c>
      <c r="U74" s="159" t="str">
        <f>IF(AND(LEN(AA74)&gt;0,AC74&gt;0),100*_xll.xlShmInterpRate(curveName,2,5,AA74)+0*TYPE($N$3),"")</f>
        <v/>
      </c>
      <c r="V74" s="153" t="str">
        <f t="shared" si="10"/>
        <v/>
      </c>
      <c r="W74" s="155" t="str">
        <f t="shared" si="10"/>
        <v/>
      </c>
      <c r="X74" s="34"/>
      <c r="Y74" s="34"/>
      <c r="Z74" s="34"/>
      <c r="AA74" s="34"/>
      <c r="AB74" s="34"/>
      <c r="AC74" s="35"/>
      <c r="AD74" s="35"/>
      <c r="AE74" s="35"/>
      <c r="AF74" s="35"/>
      <c r="AG74" s="35"/>
      <c r="AH74" s="36"/>
    </row>
    <row r="75" spans="5:36" ht="11.25" customHeight="1" x14ac:dyDescent="0.2">
      <c r="E75" s="109">
        <v>33</v>
      </c>
      <c r="F75" s="40" t="e">
        <f>IF(LEN(E75)&gt;0,AVERAGE(#REF!),"-")</f>
        <v>#REF!</v>
      </c>
      <c r="G75" s="41">
        <v>1.238116937</v>
      </c>
      <c r="H75" s="94"/>
      <c r="J75" s="111">
        <v>33</v>
      </c>
      <c r="K75" s="43">
        <f t="shared" si="8"/>
        <v>1.238116937</v>
      </c>
      <c r="M75" s="44" t="str">
        <v>-</v>
      </c>
      <c r="N75" s="45" t="str">
        <v>-</v>
      </c>
      <c r="T75" s="158" t="str">
        <f>IF(AND(LEN(AA75)&gt;0,AC75&gt;0),_xll.xlShmInterpDisc(curveName,AA75)+0*TYPE($N$3),"")</f>
        <v/>
      </c>
      <c r="U75" s="159" t="str">
        <f>IF(AND(LEN(AA75)&gt;0,AC75&gt;0),100*_xll.xlShmInterpRate(curveName,2,5,AA75)+0*TYPE($N$3),"")</f>
        <v/>
      </c>
      <c r="V75" s="153" t="str">
        <f t="shared" si="10"/>
        <v/>
      </c>
      <c r="W75" s="155" t="str">
        <f t="shared" si="10"/>
        <v/>
      </c>
      <c r="X75" s="34"/>
      <c r="Y75" s="34"/>
      <c r="Z75" s="34"/>
      <c r="AA75" s="34"/>
      <c r="AB75" s="34"/>
      <c r="AC75" s="35"/>
      <c r="AD75" s="35"/>
      <c r="AE75" s="35"/>
      <c r="AF75" s="35"/>
      <c r="AG75" s="35"/>
      <c r="AH75" s="36"/>
    </row>
    <row r="76" spans="5:36" ht="11.25" customHeight="1" x14ac:dyDescent="0.2">
      <c r="E76" s="109">
        <v>34</v>
      </c>
      <c r="F76" s="40" t="e">
        <f>IF(LEN(E76)&gt;0,AVERAGE(#REF!),"-")</f>
        <v>#REF!</v>
      </c>
      <c r="G76" s="41">
        <v>1.2356739699999999</v>
      </c>
      <c r="H76" s="94"/>
      <c r="J76" s="111">
        <v>34</v>
      </c>
      <c r="K76" s="43">
        <f t="shared" si="8"/>
        <v>1.2356739699999999</v>
      </c>
      <c r="M76" s="44" t="str">
        <v>-</v>
      </c>
      <c r="N76" s="45" t="str">
        <v>-</v>
      </c>
      <c r="T76" s="158" t="str">
        <f>IF(AND(LEN(AA76)&gt;0,AC76&gt;0),_xll.xlShmInterpDisc(curveName,AA76)+0*TYPE($N$3),"")</f>
        <v/>
      </c>
      <c r="U76" s="159" t="str">
        <f>IF(AND(LEN(AA76)&gt;0,AC76&gt;0),100*_xll.xlShmInterpRate(curveName,2,5,AA76)+0*TYPE($N$3),"")</f>
        <v/>
      </c>
      <c r="V76" s="153" t="str">
        <f t="shared" si="10"/>
        <v/>
      </c>
      <c r="W76" s="155" t="str">
        <f t="shared" si="10"/>
        <v/>
      </c>
      <c r="X76" s="34"/>
      <c r="Y76" s="34"/>
      <c r="Z76" s="34"/>
      <c r="AA76" s="34"/>
      <c r="AB76" s="34"/>
      <c r="AC76" s="35"/>
      <c r="AD76" s="35"/>
      <c r="AE76" s="35"/>
      <c r="AF76" s="35"/>
      <c r="AG76" s="35"/>
      <c r="AH76" s="36"/>
    </row>
    <row r="77" spans="5:36" ht="11.25" customHeight="1" thickBot="1" x14ac:dyDescent="0.25">
      <c r="E77" s="109">
        <v>35</v>
      </c>
      <c r="F77" s="40" t="e">
        <f>IF(LEN(E77)&gt;0,AVERAGE(#REF!),"-")</f>
        <v>#REF!</v>
      </c>
      <c r="G77" s="41">
        <v>1.2330000000000001</v>
      </c>
      <c r="H77" s="94"/>
      <c r="J77" s="111">
        <v>35</v>
      </c>
      <c r="K77" s="43">
        <f t="shared" si="8"/>
        <v>1.2330000000000001</v>
      </c>
      <c r="M77" s="114" t="str">
        <v>-</v>
      </c>
      <c r="N77" s="115" t="str">
        <v>-</v>
      </c>
      <c r="T77" s="158" t="str">
        <f>IF(AND(LEN(AA77)&gt;0,AC77&gt;0),_xll.xlShmInterpDisc(curveName,AA77)+0*TYPE($N$3),"")</f>
        <v/>
      </c>
      <c r="U77" s="159" t="str">
        <f>IF(AND(LEN(AA77)&gt;0,AC77&gt;0),100*_xll.xlShmInterpRate(curveName,2,5,AA77)+0*TYPE($N$3),"")</f>
        <v/>
      </c>
      <c r="V77" s="153" t="str">
        <f t="shared" si="10"/>
        <v/>
      </c>
      <c r="W77" s="155" t="str">
        <f t="shared" si="10"/>
        <v/>
      </c>
      <c r="X77" s="34"/>
      <c r="Y77" s="34"/>
      <c r="Z77" s="34"/>
      <c r="AA77" s="34"/>
      <c r="AB77" s="34"/>
      <c r="AC77" s="35"/>
      <c r="AD77" s="35"/>
      <c r="AE77" s="35"/>
      <c r="AF77" s="35"/>
      <c r="AG77" s="35"/>
      <c r="AH77" s="36"/>
    </row>
    <row r="78" spans="5:36" ht="11.25" customHeight="1" x14ac:dyDescent="0.2">
      <c r="E78" s="109">
        <v>36</v>
      </c>
      <c r="F78" s="40" t="e">
        <f>IF(LEN(E78)&gt;0,AVERAGE(#REF!),"-")</f>
        <v>#REF!</v>
      </c>
      <c r="G78" s="41">
        <v>1.2302020309999999</v>
      </c>
      <c r="H78" s="94"/>
      <c r="J78" s="111">
        <v>36</v>
      </c>
      <c r="K78" s="43">
        <f t="shared" si="8"/>
        <v>1.2302020309999999</v>
      </c>
      <c r="N78" s="2">
        <f>COUNT(N3:N77)</f>
        <v>0</v>
      </c>
      <c r="T78" s="158" t="str">
        <f>IF(AND(LEN(AA78)&gt;0,AC78&gt;0),_xll.xlShmInterpDisc(curveName,AA78)+0*TYPE($N$3),"")</f>
        <v/>
      </c>
      <c r="U78" s="159" t="str">
        <f>IF(AND(LEN(AA78)&gt;0,AC78&gt;0),100*_xll.xlShmInterpRate(curveName,2,5,AA78)+0*TYPE($N$3),"")</f>
        <v/>
      </c>
      <c r="V78" s="153" t="str">
        <f t="shared" si="10"/>
        <v/>
      </c>
      <c r="W78" s="155" t="str">
        <f t="shared" si="10"/>
        <v/>
      </c>
      <c r="X78" s="34"/>
      <c r="Y78" s="34"/>
      <c r="Z78" s="34"/>
      <c r="AA78" s="34"/>
      <c r="AB78" s="34"/>
      <c r="AC78" s="35"/>
      <c r="AD78" s="35"/>
      <c r="AE78" s="35"/>
      <c r="AF78" s="35"/>
      <c r="AG78" s="35"/>
      <c r="AH78" s="36"/>
    </row>
    <row r="79" spans="5:36" ht="11.25" customHeight="1" x14ac:dyDescent="0.2">
      <c r="E79" s="109">
        <v>37</v>
      </c>
      <c r="F79" s="40" t="e">
        <f>IF(LEN(E79)&gt;0,AVERAGE(#REF!),"-")</f>
        <v>#REF!</v>
      </c>
      <c r="G79" s="41">
        <v>1.2270428010000001</v>
      </c>
      <c r="H79" s="94"/>
      <c r="J79" s="111">
        <v>37</v>
      </c>
      <c r="K79" s="43">
        <f t="shared" si="8"/>
        <v>1.2270428010000001</v>
      </c>
      <c r="T79" s="158" t="str">
        <f>IF(AND(LEN(AA79)&gt;0,AC79&gt;0),_xll.xlShmInterpDisc(curveName,AA79)+0*TYPE($N$3),"")</f>
        <v/>
      </c>
      <c r="U79" s="159" t="str">
        <f>IF(AND(LEN(AA79)&gt;0,AC79&gt;0),100*_xll.xlShmInterpRate(curveName,2,5,AA79)+0*TYPE($N$3),"")</f>
        <v/>
      </c>
      <c r="V79" s="153" t="str">
        <f t="shared" si="10"/>
        <v/>
      </c>
      <c r="W79" s="155" t="str">
        <f t="shared" si="10"/>
        <v/>
      </c>
      <c r="X79" s="34"/>
      <c r="Y79" s="34"/>
      <c r="Z79" s="34"/>
      <c r="AA79" s="34"/>
      <c r="AB79" s="34"/>
      <c r="AC79" s="35"/>
      <c r="AD79" s="35"/>
      <c r="AE79" s="35"/>
      <c r="AF79" s="35"/>
      <c r="AG79" s="35"/>
      <c r="AH79" s="36"/>
    </row>
    <row r="80" spans="5:36" ht="11.25" customHeight="1" x14ac:dyDescent="0.2">
      <c r="E80" s="109">
        <v>38</v>
      </c>
      <c r="F80" s="40" t="e">
        <f>IF(LEN(E80)&gt;0,AVERAGE(#REF!),"-")</f>
        <v>#REF!</v>
      </c>
      <c r="G80" s="41">
        <v>1.2233915360000001</v>
      </c>
      <c r="H80" s="94"/>
      <c r="J80" s="111">
        <v>38</v>
      </c>
      <c r="K80" s="43">
        <f t="shared" si="8"/>
        <v>1.2233915360000001</v>
      </c>
      <c r="T80" s="158" t="str">
        <f>IF(AND(LEN(AA80)&gt;0,AC80&gt;0),_xll.xlShmInterpDisc(curveName,AA80)+0*TYPE($N$3),"")</f>
        <v/>
      </c>
      <c r="U80" s="159" t="str">
        <f>IF(AND(LEN(AA80)&gt;0,AC80&gt;0),100*_xll.xlShmInterpRate(curveName,2,5,AA80)+0*TYPE($N$3),"")</f>
        <v/>
      </c>
      <c r="V80" s="153" t="str">
        <f t="shared" si="10"/>
        <v/>
      </c>
      <c r="W80" s="155" t="str">
        <f t="shared" si="10"/>
        <v/>
      </c>
      <c r="X80" s="34"/>
      <c r="Y80" s="34"/>
      <c r="Z80" s="34"/>
      <c r="AA80" s="34"/>
      <c r="AB80" s="34"/>
      <c r="AC80" s="35"/>
      <c r="AD80" s="35"/>
      <c r="AE80" s="35"/>
      <c r="AF80" s="35"/>
      <c r="AG80" s="35"/>
      <c r="AH80" s="36"/>
    </row>
    <row r="81" spans="5:34" ht="11.25" customHeight="1" x14ac:dyDescent="0.2">
      <c r="E81" s="109">
        <v>39</v>
      </c>
      <c r="F81" s="40" t="e">
        <f>IF(LEN(E81)&gt;0,AVERAGE(#REF!),"-")</f>
        <v>#REF!</v>
      </c>
      <c r="G81" s="41">
        <v>1.2190847979999999</v>
      </c>
      <c r="H81" s="94"/>
      <c r="J81" s="111">
        <v>39</v>
      </c>
      <c r="K81" s="43">
        <f t="shared" si="8"/>
        <v>1.2190847979999999</v>
      </c>
      <c r="T81" s="158" t="str">
        <f>IF(AND(LEN(AA81)&gt;0,AC81&gt;0),_xll.xlShmInterpDisc(curveName,AA81)+0*TYPE($N$3),"")</f>
        <v/>
      </c>
      <c r="U81" s="159" t="str">
        <f>IF(AND(LEN(AA81)&gt;0,AC81&gt;0),100*_xll.xlShmInterpRate(curveName,2,5,AA81)+0*TYPE($N$3),"")</f>
        <v/>
      </c>
      <c r="V81" s="153" t="str">
        <f t="shared" si="10"/>
        <v/>
      </c>
      <c r="W81" s="155" t="str">
        <f t="shared" si="10"/>
        <v/>
      </c>
      <c r="X81" s="34"/>
      <c r="Y81" s="34"/>
      <c r="Z81" s="34"/>
      <c r="AA81" s="34"/>
      <c r="AB81" s="34"/>
      <c r="AC81" s="35"/>
      <c r="AD81" s="35"/>
      <c r="AE81" s="35"/>
      <c r="AF81" s="35"/>
      <c r="AG81" s="35"/>
      <c r="AH81" s="36"/>
    </row>
    <row r="82" spans="5:34" ht="11.25" customHeight="1" x14ac:dyDescent="0.2">
      <c r="E82" s="109">
        <v>40</v>
      </c>
      <c r="F82" s="40" t="e">
        <f>IF(LEN(E82)&gt;0,AVERAGE(#REF!),"-")</f>
        <v>#REF!</v>
      </c>
      <c r="G82" s="41">
        <v>1.214</v>
      </c>
      <c r="H82" s="94"/>
      <c r="J82" s="111">
        <v>40</v>
      </c>
      <c r="K82" s="43">
        <f t="shared" si="8"/>
        <v>1.214</v>
      </c>
      <c r="T82" s="158" t="str">
        <f>IF(AND(LEN(AA82)&gt;0,AC82&gt;0),_xll.xlShmInterpDisc(curveName,AA82)+0*TYPE($N$3),"")</f>
        <v/>
      </c>
      <c r="U82" s="159" t="str">
        <f>IF(AND(LEN(AA82)&gt;0,AC82&gt;0),100*_xll.xlShmInterpRate(curveName,2,5,AA82)+0*TYPE($N$3),"")</f>
        <v/>
      </c>
      <c r="V82" s="153" t="str">
        <f t="shared" si="10"/>
        <v/>
      </c>
      <c r="W82" s="155" t="str">
        <f t="shared" si="10"/>
        <v/>
      </c>
      <c r="X82" s="34"/>
      <c r="Y82" s="34"/>
      <c r="Z82" s="34"/>
      <c r="AA82" s="34"/>
      <c r="AB82" s="34"/>
      <c r="AC82" s="35"/>
      <c r="AD82" s="35"/>
      <c r="AE82" s="35"/>
      <c r="AF82" s="35"/>
      <c r="AG82" s="35"/>
      <c r="AH82" s="36"/>
    </row>
    <row r="83" spans="5:34" ht="11.25" customHeight="1" x14ac:dyDescent="0.2">
      <c r="E83" s="109">
        <v>50</v>
      </c>
      <c r="F83" s="40" t="e">
        <f>IF(LEN(E83)&gt;0,AVERAGE(#REF!),"-")</f>
        <v>#REF!</v>
      </c>
      <c r="G83" s="41">
        <v>1.1439999999999999</v>
      </c>
      <c r="H83" s="94"/>
      <c r="J83" s="111">
        <v>50</v>
      </c>
      <c r="K83" s="43">
        <f t="shared" si="8"/>
        <v>1.1439999999999999</v>
      </c>
      <c r="T83" s="158" t="str">
        <f>IF(AND(LEN(AA83)&gt;0,AC83&gt;0),_xll.xlShmInterpDisc(curveName,AA83)+0*TYPE($N$3),"")</f>
        <v/>
      </c>
      <c r="U83" s="159" t="str">
        <f>IF(AND(LEN(AA83)&gt;0,AC83&gt;0),100*_xll.xlShmInterpRate(curveName,2,5,AA83)+0*TYPE($N$3),"")</f>
        <v/>
      </c>
      <c r="V83" s="153" t="str">
        <f t="shared" si="10"/>
        <v/>
      </c>
      <c r="W83" s="155" t="str">
        <f t="shared" si="10"/>
        <v/>
      </c>
      <c r="X83" s="34"/>
      <c r="Y83" s="34"/>
      <c r="Z83" s="34"/>
      <c r="AA83" s="34"/>
      <c r="AB83" s="34"/>
      <c r="AC83" s="35"/>
      <c r="AD83" s="35"/>
      <c r="AE83" s="35"/>
      <c r="AF83" s="35"/>
      <c r="AG83" s="35"/>
      <c r="AH83" s="36"/>
    </row>
    <row r="84" spans="5:34" ht="11.25" customHeight="1" x14ac:dyDescent="0.2">
      <c r="E84" s="109">
        <v>60</v>
      </c>
      <c r="F84" s="40" t="e">
        <f>IF(LEN(E84)&gt;0,AVERAGE(#REF!),"-")</f>
        <v>#REF!</v>
      </c>
      <c r="G84" s="41">
        <v>1.119</v>
      </c>
      <c r="H84" s="94"/>
      <c r="J84" s="111">
        <v>60</v>
      </c>
      <c r="K84" s="43">
        <f t="shared" si="8"/>
        <v>1.119</v>
      </c>
      <c r="T84" s="158" t="str">
        <f>IF(AND(LEN(AA84)&gt;0,AC84&gt;0),_xll.xlShmInterpDisc(curveName,AA84)+0*TYPE($N$3),"")</f>
        <v/>
      </c>
      <c r="U84" s="159" t="str">
        <f>IF(AND(LEN(AA84)&gt;0,AC84&gt;0),100*_xll.xlShmInterpRate(curveName,2,5,AA84)+0*TYPE($N$3),"")</f>
        <v/>
      </c>
      <c r="V84" s="153" t="str">
        <f t="shared" si="10"/>
        <v/>
      </c>
      <c r="W84" s="155" t="str">
        <f t="shared" si="10"/>
        <v/>
      </c>
      <c r="X84" s="34"/>
      <c r="Y84" s="34"/>
      <c r="Z84" s="34"/>
      <c r="AA84" s="34"/>
      <c r="AB84" s="34"/>
      <c r="AC84" s="35"/>
      <c r="AD84" s="35"/>
      <c r="AE84" s="35"/>
      <c r="AF84" s="35"/>
      <c r="AG84" s="35"/>
      <c r="AH84" s="36"/>
    </row>
    <row r="85" spans="5:34" ht="11.25" customHeight="1" x14ac:dyDescent="0.2">
      <c r="E85" s="109"/>
      <c r="F85" s="40" t="str">
        <f>IF(LEN(E85)&gt;0,AVERAGE(#REF!),"-")</f>
        <v>-</v>
      </c>
      <c r="G85" s="41"/>
      <c r="H85" s="94"/>
      <c r="J85" s="111" t="str">
        <v/>
      </c>
      <c r="K85" s="43" t="str">
        <f t="shared" si="8"/>
        <v>-</v>
      </c>
      <c r="T85" s="158" t="str">
        <f>IF(AND(LEN(AA85)&gt;0,AC85&gt;0),_xll.xlShmInterpDisc(curveName,AA85)+0*TYPE($N$3),"")</f>
        <v/>
      </c>
      <c r="U85" s="159" t="str">
        <f>IF(AND(LEN(AA85)&gt;0,AC85&gt;0),100*_xll.xlShmInterpRate(curveName,2,5,AA85)+0*TYPE($N$3),"")</f>
        <v/>
      </c>
      <c r="V85" s="153" t="str">
        <f t="shared" si="10"/>
        <v/>
      </c>
      <c r="W85" s="155" t="str">
        <f t="shared" si="10"/>
        <v/>
      </c>
      <c r="X85" s="34"/>
      <c r="Y85" s="34"/>
      <c r="Z85" s="34"/>
      <c r="AA85" s="34"/>
      <c r="AB85" s="34"/>
      <c r="AC85" s="35"/>
      <c r="AD85" s="35"/>
      <c r="AE85" s="35"/>
      <c r="AF85" s="35"/>
      <c r="AG85" s="35"/>
      <c r="AH85" s="36"/>
    </row>
    <row r="86" spans="5:34" ht="11.25" customHeight="1" x14ac:dyDescent="0.2">
      <c r="E86" s="109"/>
      <c r="F86" s="40" t="str">
        <f>IF(LEN(E86)&gt;0,AVERAGE(#REF!),"-")</f>
        <v>-</v>
      </c>
      <c r="G86" s="41"/>
      <c r="H86" s="94"/>
      <c r="J86" s="111" t="str">
        <v/>
      </c>
      <c r="K86" s="43" t="str">
        <f t="shared" si="8"/>
        <v>-</v>
      </c>
      <c r="T86" s="158" t="str">
        <f>IF(AND(LEN(AA86)&gt;0,AC86&gt;0),_xll.xlShmInterpDisc(curveName,AA86)+0*TYPE($N$3),"")</f>
        <v/>
      </c>
      <c r="U86" s="159" t="str">
        <f>IF(AND(LEN(AA86)&gt;0,AC86&gt;0),100*_xll.xlShmInterpRate(curveName,2,5,AA86)+0*TYPE($N$3),"")</f>
        <v/>
      </c>
      <c r="V86" s="153" t="str">
        <f t="shared" si="10"/>
        <v/>
      </c>
      <c r="W86" s="155" t="str">
        <f t="shared" si="10"/>
        <v/>
      </c>
      <c r="X86" s="34"/>
      <c r="Y86" s="34"/>
      <c r="Z86" s="34"/>
      <c r="AA86" s="34"/>
      <c r="AB86" s="34"/>
      <c r="AC86" s="35"/>
      <c r="AD86" s="35"/>
      <c r="AE86" s="35"/>
      <c r="AF86" s="35"/>
      <c r="AG86" s="35"/>
      <c r="AH86" s="36"/>
    </row>
    <row r="87" spans="5:34" ht="11.25" customHeight="1" x14ac:dyDescent="0.2">
      <c r="T87" s="158" t="str">
        <f>IF(AND(LEN(AA87)&gt;0,AC87&gt;0),_xll.xlShmInterpDisc(curveName,AA87)+0*TYPE($N$3),"")</f>
        <v/>
      </c>
      <c r="U87" s="159" t="str">
        <f>IF(AND(LEN(AA87)&gt;0,AC87&gt;0),100*_xll.xlShmInterpRate(curveName,2,5,AA87)+0*TYPE($N$3),"")</f>
        <v/>
      </c>
      <c r="V87" s="153" t="str">
        <f t="shared" si="10"/>
        <v/>
      </c>
      <c r="W87" s="155" t="str">
        <f t="shared" si="10"/>
        <v/>
      </c>
      <c r="X87" s="34"/>
      <c r="Y87" s="34"/>
      <c r="Z87" s="34"/>
      <c r="AA87" s="34"/>
      <c r="AB87" s="34"/>
      <c r="AC87" s="35"/>
      <c r="AD87" s="35"/>
      <c r="AE87" s="35"/>
      <c r="AF87" s="35"/>
      <c r="AG87" s="35"/>
      <c r="AH87" s="36"/>
    </row>
    <row r="88" spans="5:34" ht="11.25" customHeight="1" x14ac:dyDescent="0.2">
      <c r="T88" s="158" t="str">
        <f>IF(AND(LEN(AA88)&gt;0,AC88&gt;0),_xll.xlShmInterpDisc(curveName,AA88)+0*TYPE($N$3),"")</f>
        <v/>
      </c>
      <c r="U88" s="159" t="str">
        <f>IF(AND(LEN(AA88)&gt;0,AC88&gt;0),100*_xll.xlShmInterpRate(curveName,2,5,AA88)+0*TYPE($N$3),"")</f>
        <v/>
      </c>
      <c r="V88" s="153" t="str">
        <f t="shared" si="10"/>
        <v/>
      </c>
      <c r="W88" s="155" t="str">
        <f t="shared" si="10"/>
        <v/>
      </c>
      <c r="X88" s="34"/>
      <c r="Y88" s="34"/>
      <c r="Z88" s="34"/>
      <c r="AA88" s="34"/>
      <c r="AB88" s="34"/>
      <c r="AC88" s="35"/>
      <c r="AD88" s="35"/>
      <c r="AE88" s="35"/>
      <c r="AF88" s="35"/>
      <c r="AG88" s="35"/>
      <c r="AH88" s="36"/>
    </row>
    <row r="89" spans="5:34" ht="11.25" customHeight="1" x14ac:dyDescent="0.2">
      <c r="T89" s="158" t="str">
        <f>IF(AND(LEN(AA89)&gt;0,AC89&gt;0),_xll.xlShmInterpDisc(curveName,AA89)+0*TYPE($N$3),"")</f>
        <v/>
      </c>
      <c r="U89" s="159" t="str">
        <f>IF(AND(LEN(AA89)&gt;0,AC89&gt;0),100*_xll.xlShmInterpRate(curveName,2,5,AA89)+0*TYPE($N$3),"")</f>
        <v/>
      </c>
      <c r="V89" s="153" t="str">
        <f t="shared" si="10"/>
        <v/>
      </c>
      <c r="W89" s="155" t="str">
        <f t="shared" si="10"/>
        <v/>
      </c>
      <c r="X89" s="34"/>
      <c r="Y89" s="34"/>
      <c r="Z89" s="34"/>
      <c r="AA89" s="34"/>
      <c r="AB89" s="34"/>
      <c r="AC89" s="35"/>
      <c r="AD89" s="35"/>
      <c r="AE89" s="35"/>
      <c r="AF89" s="35"/>
      <c r="AG89" s="35"/>
      <c r="AH89" s="36"/>
    </row>
    <row r="90" spans="5:34" ht="11.25" customHeight="1" x14ac:dyDescent="0.2">
      <c r="T90" s="158" t="str">
        <f>IF(AND(LEN(AA90)&gt;0,AC90&gt;0),_xll.xlShmInterpDisc(curveName,AA90)+0*TYPE($N$3),"")</f>
        <v/>
      </c>
      <c r="U90" s="159" t="str">
        <f>IF(AND(LEN(AA90)&gt;0,AC90&gt;0),100*_xll.xlShmInterpRate(curveName,2,5,AA90)+0*TYPE($N$3),"")</f>
        <v/>
      </c>
      <c r="V90" s="153" t="str">
        <f t="shared" si="10"/>
        <v/>
      </c>
      <c r="W90" s="155" t="str">
        <f t="shared" si="10"/>
        <v/>
      </c>
      <c r="X90" s="34"/>
      <c r="Y90" s="34"/>
      <c r="Z90" s="34"/>
      <c r="AA90" s="34"/>
      <c r="AB90" s="34"/>
      <c r="AC90" s="35"/>
      <c r="AD90" s="35"/>
      <c r="AE90" s="35"/>
      <c r="AF90" s="35"/>
      <c r="AG90" s="35"/>
      <c r="AH90" s="36"/>
    </row>
    <row r="91" spans="5:34" ht="11.25" customHeight="1" x14ac:dyDescent="0.2">
      <c r="T91" s="158" t="str">
        <f>IF(AND(LEN(AA91)&gt;0,AC91&gt;0),_xll.xlShmInterpDisc(curveName,AA91)+0*TYPE($N$3),"")</f>
        <v/>
      </c>
      <c r="U91" s="159" t="str">
        <f>IF(AND(LEN(AA91)&gt;0,AC91&gt;0),100*_xll.xlShmInterpRate(curveName,2,5,AA91)+0*TYPE($N$3),"")</f>
        <v/>
      </c>
      <c r="V91" s="153" t="str">
        <f t="shared" si="10"/>
        <v/>
      </c>
      <c r="W91" s="155" t="str">
        <f t="shared" si="10"/>
        <v/>
      </c>
      <c r="X91" s="34"/>
      <c r="Y91" s="34"/>
      <c r="Z91" s="34"/>
      <c r="AA91" s="34"/>
      <c r="AB91" s="34"/>
      <c r="AC91" s="35"/>
      <c r="AD91" s="35"/>
      <c r="AE91" s="35"/>
      <c r="AF91" s="35"/>
      <c r="AG91" s="35"/>
      <c r="AH91" s="36"/>
    </row>
    <row r="92" spans="5:34" ht="11.25" customHeight="1" x14ac:dyDescent="0.2">
      <c r="T92" s="158" t="str">
        <f>IF(AND(LEN(AA92)&gt;0,AC92&gt;0),_xll.xlShmInterpDisc(curveName,AA92)+0*TYPE($N$3),"")</f>
        <v/>
      </c>
      <c r="U92" s="159" t="str">
        <f>IF(AND(LEN(AA92)&gt;0,AC92&gt;0),100*_xll.xlShmInterpRate(curveName,2,5,AA92)+0*TYPE($N$3),"")</f>
        <v/>
      </c>
      <c r="V92" s="153" t="str">
        <f t="shared" si="10"/>
        <v/>
      </c>
      <c r="W92" s="155" t="str">
        <f t="shared" si="10"/>
        <v/>
      </c>
      <c r="X92" s="34"/>
      <c r="Y92" s="34"/>
      <c r="Z92" s="34"/>
      <c r="AA92" s="34"/>
      <c r="AB92" s="34"/>
      <c r="AC92" s="35"/>
      <c r="AD92" s="35"/>
      <c r="AE92" s="35"/>
      <c r="AF92" s="35"/>
      <c r="AG92" s="35"/>
      <c r="AH92" s="36"/>
    </row>
    <row r="93" spans="5:34" ht="11.25" customHeight="1" x14ac:dyDescent="0.2">
      <c r="T93" s="158" t="str">
        <f>IF(AND(LEN(AA93)&gt;0,AC93&gt;0),_xll.xlShmInterpDisc(curveName,AA93)+0*TYPE($N$3),"")</f>
        <v/>
      </c>
      <c r="U93" s="159" t="str">
        <f>IF(AND(LEN(AA93)&gt;0,AC93&gt;0),100*_xll.xlShmInterpRate(curveName,2,5,AA93)+0*TYPE($N$3),"")</f>
        <v/>
      </c>
      <c r="V93" s="153" t="str">
        <f t="shared" si="10"/>
        <v/>
      </c>
      <c r="W93" s="155" t="str">
        <f t="shared" si="10"/>
        <v/>
      </c>
      <c r="X93" s="34"/>
      <c r="Y93" s="34"/>
      <c r="Z93" s="34"/>
      <c r="AA93" s="34"/>
      <c r="AB93" s="34"/>
      <c r="AC93" s="35"/>
      <c r="AD93" s="35"/>
      <c r="AE93" s="35"/>
      <c r="AF93" s="35"/>
      <c r="AG93" s="35"/>
      <c r="AH93" s="36"/>
    </row>
    <row r="94" spans="5:34" ht="11.25" customHeight="1" x14ac:dyDescent="0.2">
      <c r="T94" s="158" t="str">
        <f>IF(AND(LEN(AA94)&gt;0,AC94&gt;0),_xll.xlShmInterpDisc(curveName,AA94)+0*TYPE($N$3),"")</f>
        <v/>
      </c>
      <c r="U94" s="159" t="str">
        <f>IF(AND(LEN(AA94)&gt;0,AC94&gt;0),100*_xll.xlShmInterpRate(curveName,2,5,AA94)+0*TYPE($N$3),"")</f>
        <v/>
      </c>
      <c r="V94" s="153" t="str">
        <f t="shared" si="10"/>
        <v/>
      </c>
      <c r="W94" s="155" t="str">
        <f t="shared" si="10"/>
        <v/>
      </c>
      <c r="X94" s="34"/>
      <c r="Y94" s="34"/>
      <c r="Z94" s="34"/>
      <c r="AA94" s="34"/>
      <c r="AB94" s="34"/>
      <c r="AC94" s="35"/>
      <c r="AD94" s="35"/>
      <c r="AE94" s="35"/>
      <c r="AF94" s="35"/>
      <c r="AG94" s="35"/>
      <c r="AH94" s="36"/>
    </row>
    <row r="95" spans="5:34" ht="11.25" customHeight="1" x14ac:dyDescent="0.2">
      <c r="T95" s="158" t="str">
        <f>IF(AND(LEN(AA95)&gt;0,AC95&gt;0),_xll.xlShmInterpDisc(curveName,AA95)+0*TYPE($N$3),"")</f>
        <v/>
      </c>
      <c r="U95" s="159" t="str">
        <f>IF(AND(LEN(AA95)&gt;0,AC95&gt;0),100*_xll.xlShmInterpRate(curveName,2,5,AA95)+0*TYPE($N$3),"")</f>
        <v/>
      </c>
      <c r="V95" s="153" t="str">
        <f t="shared" si="10"/>
        <v/>
      </c>
      <c r="W95" s="155" t="str">
        <f t="shared" si="10"/>
        <v/>
      </c>
      <c r="X95" s="34"/>
      <c r="Y95" s="34"/>
      <c r="Z95" s="34"/>
      <c r="AA95" s="34"/>
      <c r="AB95" s="34"/>
      <c r="AC95" s="35"/>
      <c r="AD95" s="35"/>
      <c r="AE95" s="35"/>
      <c r="AF95" s="35"/>
      <c r="AG95" s="35"/>
      <c r="AH95" s="36"/>
    </row>
    <row r="96" spans="5:34" ht="11.25" customHeight="1" x14ac:dyDescent="0.2">
      <c r="T96" s="160" t="str">
        <f>IF(AND(LEN(AA96)&gt;0,AC96&gt;0),_xll.xlShmInterpDisc(curveName,AA96)+0*TYPE($N$3),"")</f>
        <v/>
      </c>
      <c r="U96" s="161" t="str">
        <f>IF(AND(LEN(AA96)&gt;0,AC96&gt;0),100*_xll.xlShmInterpRate(curveName,2,5,AA96)+0*TYPE($N$3),"")</f>
        <v/>
      </c>
      <c r="V96" s="154" t="str">
        <f t="shared" si="10"/>
        <v/>
      </c>
      <c r="W96" s="162" t="str">
        <f t="shared" si="10"/>
        <v/>
      </c>
      <c r="X96" s="163"/>
      <c r="Y96" s="163"/>
      <c r="Z96" s="163"/>
      <c r="AA96" s="163"/>
      <c r="AB96" s="163"/>
      <c r="AC96" s="164"/>
      <c r="AD96" s="164"/>
      <c r="AE96" s="164"/>
      <c r="AF96" s="164"/>
      <c r="AG96" s="164"/>
      <c r="AH96" s="165"/>
    </row>
  </sheetData>
  <mergeCells count="3">
    <mergeCell ref="B2:C2"/>
    <mergeCell ref="P2:P3"/>
    <mergeCell ref="P4:Q4"/>
  </mergeCells>
  <conditionalFormatting sqref="K3:K17">
    <cfRule type="expression" dxfId="22" priority="6" stopIfTrue="1">
      <formula>SUM(G3:H3)&lt;&gt;0</formula>
    </cfRule>
  </conditionalFormatting>
  <conditionalFormatting sqref="K36:K39">
    <cfRule type="expression" dxfId="21" priority="7" stopIfTrue="1">
      <formula>G28&lt;&gt;0</formula>
    </cfRule>
  </conditionalFormatting>
  <conditionalFormatting sqref="K86">
    <cfRule type="expression" dxfId="20" priority="8" stopIfTrue="1">
      <formula>SUM(G75:H75)&lt;&gt;0</formula>
    </cfRule>
  </conditionalFormatting>
  <conditionalFormatting sqref="K18">
    <cfRule type="expression" dxfId="19" priority="5" stopIfTrue="1">
      <formula>SUM(G18:H18)&lt;&gt;0</formula>
    </cfRule>
  </conditionalFormatting>
  <conditionalFormatting sqref="E22:E31 E35:E39">
    <cfRule type="expression" dxfId="18" priority="9" stopIfTrue="1">
      <formula>(#REF!=#REF!)</formula>
    </cfRule>
  </conditionalFormatting>
  <conditionalFormatting sqref="K45:K85">
    <cfRule type="expression" dxfId="17" priority="12" stopIfTrue="1">
      <formula>SUM(G45:H45)&lt;&gt;0</formula>
    </cfRule>
  </conditionalFormatting>
  <conditionalFormatting sqref="K21:K27 K42">
    <cfRule type="expression" dxfId="16" priority="13" stopIfTrue="1">
      <formula>G21&lt;&gt;0</formula>
    </cfRule>
  </conditionalFormatting>
  <conditionalFormatting sqref="E32:E34">
    <cfRule type="expression" dxfId="15" priority="3" stopIfTrue="1">
      <formula>(#REF!=#REF!)</formula>
    </cfRule>
  </conditionalFormatting>
  <conditionalFormatting sqref="K28:K31">
    <cfRule type="expression" dxfId="14" priority="2" stopIfTrue="1">
      <formula>G28&lt;&gt;0</formula>
    </cfRule>
  </conditionalFormatting>
  <conditionalFormatting sqref="K32:K35">
    <cfRule type="expression" dxfId="13" priority="1" stopIfTrue="1">
      <formula>G32&lt;&gt;0</formula>
    </cfRule>
  </conditionalFormatting>
  <dataValidations count="10">
    <dataValidation type="list" allowBlank="1" showInputMessage="1" showErrorMessage="1" sqref="C14">
      <formula1>"1234,1243,1324,1342,1423,1432,2134,2143,2314,2341,2413,2431,3124,3142,3214,3241,3412,3421,4123,4132,4213,4231,4312,4321"</formula1>
    </dataValidation>
    <dataValidation type="list" allowBlank="1" showInputMessage="1" showErrorMessage="1" sqref="Q18">
      <formula1>"0,1"</formula1>
    </dataValidation>
    <dataValidation type="list" allowBlank="1" showInputMessage="1" showErrorMessage="1" sqref="C18">
      <formula1>"EURIBOR1Y,EURIBOR6M,EURIBOR3M,EURIBOR1M"</formula1>
    </dataValidation>
    <dataValidation type="list" allowBlank="1" showInputMessage="1" showErrorMessage="1" sqref="C16">
      <formula1>"NoAdj, Backward, Forward, ModFollow"</formula1>
    </dataValidation>
    <dataValidation type="list" allowBlank="1" showInputMessage="1" showErrorMessage="1" sqref="C13">
      <formula1>"start, end, stub"</formula1>
    </dataValidation>
    <dataValidation type="list" allowBlank="1" showInputMessage="1" showErrorMessage="1" sqref="C12">
      <formula1>"on, off"</formula1>
    </dataValidation>
    <dataValidation type="list" allowBlank="1" showInputMessage="1" showErrorMessage="1" sqref="C11">
      <formula1>"standard, adjusted"</formula1>
    </dataValidation>
    <dataValidation type="list" allowBlank="1" showInputMessage="1" showErrorMessage="1" sqref="C8">
      <formula1>"r,rt,d"</formula1>
    </dataValidation>
    <dataValidation type="list" allowBlank="1" showInputMessage="1" showErrorMessage="1" sqref="C7">
      <formula1>"linear, quadra, bspline, kruger"</formula1>
    </dataValidation>
    <dataValidation type="list" allowBlank="1" showInputMessage="1" showErrorMessage="1" sqref="N2 C17">
      <formula1>"true, 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indexed="13"/>
  </sheetPr>
  <dimension ref="B1:AJ96"/>
  <sheetViews>
    <sheetView workbookViewId="0"/>
  </sheetViews>
  <sheetFormatPr defaultColWidth="8" defaultRowHeight="11.25" customHeight="1" x14ac:dyDescent="0.2"/>
  <cols>
    <col min="1" max="1" width="2.42578125" style="2" customWidth="1"/>
    <col min="2" max="2" width="12.42578125" style="2" bestFit="1" customWidth="1"/>
    <col min="3" max="3" width="13.85546875" style="2" bestFit="1" customWidth="1"/>
    <col min="4" max="4" width="2.42578125" style="2" customWidth="1"/>
    <col min="5" max="5" width="10" style="2" bestFit="1" customWidth="1"/>
    <col min="6" max="6" width="3.140625" style="2" customWidth="1"/>
    <col min="7" max="7" width="7.85546875" style="2" bestFit="1" customWidth="1"/>
    <col min="8" max="8" width="8.5703125" style="2" bestFit="1" customWidth="1"/>
    <col min="9" max="9" width="5.7109375" style="2" customWidth="1"/>
    <col min="10" max="10" width="8" style="2" bestFit="1" customWidth="1"/>
    <col min="11" max="11" width="7.140625" style="2" bestFit="1" customWidth="1"/>
    <col min="12" max="12" width="2.42578125" style="2" customWidth="1"/>
    <col min="13" max="13" width="9.7109375" style="2" customWidth="1"/>
    <col min="14" max="14" width="16.42578125" style="2" bestFit="1" customWidth="1"/>
    <col min="15" max="15" width="7.7109375" style="2" customWidth="1"/>
    <col min="16" max="16" width="15.7109375" style="2" customWidth="1"/>
    <col min="17" max="18" width="8.7109375" style="2" customWidth="1"/>
    <col min="19" max="19" width="8" style="2" customWidth="1"/>
    <col min="20" max="20" width="9.42578125" style="2" customWidth="1"/>
    <col min="21" max="21" width="7.5703125" style="2" bestFit="1" customWidth="1"/>
    <col min="22" max="22" width="7.7109375" style="2" bestFit="1" customWidth="1"/>
    <col min="23" max="23" width="6.85546875" style="2" bestFit="1" customWidth="1"/>
    <col min="24" max="24" width="14.42578125" style="2" customWidth="1"/>
    <col min="25" max="25" width="9.28515625" style="2" customWidth="1"/>
    <col min="26" max="26" width="13.140625" style="2" bestFit="1" customWidth="1"/>
    <col min="27" max="27" width="10.42578125" style="2" customWidth="1"/>
    <col min="28" max="28" width="10.85546875" style="2" customWidth="1"/>
    <col min="29" max="29" width="9" style="2" customWidth="1"/>
    <col min="30" max="30" width="6.7109375" style="2" customWidth="1"/>
    <col min="31" max="31" width="3.42578125" style="2" customWidth="1"/>
    <col min="32" max="32" width="3.140625" style="2" customWidth="1"/>
    <col min="33" max="33" width="7.7109375" style="2" customWidth="1"/>
    <col min="34" max="34" width="6.85546875" style="2" customWidth="1"/>
    <col min="35" max="16384" width="8" style="2"/>
  </cols>
  <sheetData>
    <row r="1" spans="2:36" ht="16.5" thickBot="1" x14ac:dyDescent="0.25">
      <c r="B1" s="121"/>
      <c r="N1" s="521">
        <f>SUM(N3:INDEX(N3:N77,N78))</f>
        <v>0</v>
      </c>
      <c r="T1" s="136"/>
      <c r="U1" s="136"/>
      <c r="V1" s="136"/>
      <c r="W1" s="136"/>
      <c r="X1" s="15" t="s">
        <v>80</v>
      </c>
      <c r="Y1" s="16"/>
      <c r="Z1" s="16"/>
      <c r="AA1" s="16"/>
      <c r="AB1" s="16"/>
      <c r="AC1" s="16"/>
      <c r="AD1" s="16"/>
      <c r="AE1" s="16"/>
      <c r="AF1" s="16"/>
      <c r="AG1" s="16"/>
      <c r="AH1" s="17"/>
    </row>
    <row r="2" spans="2:36" ht="13.7" customHeight="1" thickBot="1" x14ac:dyDescent="0.25">
      <c r="B2" s="545" t="s">
        <v>6</v>
      </c>
      <c r="C2" s="546"/>
      <c r="E2" s="18" t="s">
        <v>0</v>
      </c>
      <c r="F2" s="18" t="s">
        <v>1</v>
      </c>
      <c r="G2" s="19" t="s">
        <v>2</v>
      </c>
      <c r="H2" s="20" t="s">
        <v>3</v>
      </c>
      <c r="K2" s="20" t="s">
        <v>4</v>
      </c>
      <c r="M2" s="21" t="s">
        <v>5</v>
      </c>
      <c r="N2" s="4" t="b">
        <v>0</v>
      </c>
      <c r="P2" s="549" t="s">
        <v>81</v>
      </c>
      <c r="Q2" s="208" t="s">
        <v>82</v>
      </c>
      <c r="T2" s="166" t="s">
        <v>155</v>
      </c>
      <c r="U2" s="167" t="s">
        <v>210</v>
      </c>
      <c r="V2" s="167" t="s">
        <v>209</v>
      </c>
      <c r="W2" s="168" t="s">
        <v>211</v>
      </c>
      <c r="X2" s="144" t="s">
        <v>83</v>
      </c>
      <c r="Y2" s="144" t="s">
        <v>84</v>
      </c>
      <c r="Z2" s="144" t="s">
        <v>85</v>
      </c>
      <c r="AA2" s="144" t="s">
        <v>86</v>
      </c>
      <c r="AB2" s="144" t="s">
        <v>86</v>
      </c>
      <c r="AC2" s="145" t="s">
        <v>87</v>
      </c>
      <c r="AD2" s="145" t="s">
        <v>88</v>
      </c>
      <c r="AE2" s="145"/>
      <c r="AF2" s="145"/>
      <c r="AG2" s="145" t="s">
        <v>89</v>
      </c>
      <c r="AH2" s="146" t="s">
        <v>90</v>
      </c>
    </row>
    <row r="3" spans="2:36" ht="11.25" customHeight="1" thickBot="1" x14ac:dyDescent="0.25">
      <c r="B3" s="22" t="s">
        <v>91</v>
      </c>
      <c r="C3" s="23">
        <v>42486</v>
      </c>
      <c r="E3" s="24" t="s">
        <v>96</v>
      </c>
      <c r="F3" s="25" t="e">
        <f>IF(LEN(E3)&gt;0,AVERAGE(#REF!),"-")</f>
        <v>#REF!</v>
      </c>
      <c r="G3" s="26">
        <v>-1.55003E-2</v>
      </c>
      <c r="H3" s="26"/>
      <c r="I3" s="27">
        <f t="shared" ref="I3:I18" si="0">IF(LEN(E3)&gt;0,IF(RIGHT(E3,1)="N",0,LEFT(E3,LEN(E3)-1)),"-")</f>
        <v>0</v>
      </c>
      <c r="J3" s="28" t="str">
        <f t="shared" ref="J3:J18" si="1">IF(LEN(E3)&gt;0,IF(I3&gt;0,RIGHT(E3,1),E3),"-")</f>
        <v>sn</v>
      </c>
      <c r="K3" s="29">
        <f t="shared" ref="K3:K18" si="2">IF(LEN(E3)&gt;0,IF(ISNUMBER(G3),G3,F3)+H3,"-")</f>
        <v>-1.55003E-2</v>
      </c>
      <c r="M3" s="30" t="str">
        <f t="array" ref="M3:N77">IF(doCalc,_xll.xlCurveBootstrapper(today,currency,curveName,nUsedDepo,I3:INDEX(depoQuotes,nUsedDepo),nUsedFra,J21:INDEX(fraQuotes,nUsedFra),0,J21:K21,nUsedSwap,J38:INDEX(swapQuotes,nUsedSwap),typeInterp,interpOn,comp,dayCount,IF(LEN(exoDiscCurve)&gt;0,P5:P19,P5:P18),IF(LEN(exoDiscCurve)&gt;0,Q5:Q19,Q5:Q18)),"-")</f>
        <v>-</v>
      </c>
      <c r="N3" s="31" t="str">
        <v>-</v>
      </c>
      <c r="P3" s="550"/>
      <c r="Q3" s="209">
        <v>40932</v>
      </c>
      <c r="T3" s="158" t="e">
        <f>IF(AND(LEN(AA3)&gt;0,AC3&gt;0),_xll.xlShmInterpDisc(curveName,AA3)+0*TYPE($N$3),"")</f>
        <v>#VALUE!</v>
      </c>
      <c r="U3" s="159" t="e">
        <f>IF(AND(LEN(AA3)&gt;0,AC3&gt;0),100*_xll.xlShmInterpRate(curveName,2,5,AA3)+0*TYPE($N$3),"")</f>
        <v>#VALUE!</v>
      </c>
      <c r="V3" s="153" t="e">
        <f>IF(LEN(T3)&gt;0,T3-AC3,"")</f>
        <v>#VALUE!</v>
      </c>
      <c r="W3" s="155" t="e">
        <f>IF(LEN(U3)&gt;0,U3-AD3,"")</f>
        <v>#VALUE!</v>
      </c>
      <c r="X3" s="34" t="s">
        <v>325</v>
      </c>
      <c r="Y3" s="33">
        <v>42488</v>
      </c>
      <c r="Z3" s="34" t="s">
        <v>361</v>
      </c>
      <c r="AA3" s="33">
        <v>42489</v>
      </c>
      <c r="AB3" s="34" t="s">
        <v>15</v>
      </c>
      <c r="AC3" s="156">
        <v>1.0000012916927801</v>
      </c>
      <c r="AD3" s="157">
        <v>-1.5715585326827399E-2</v>
      </c>
      <c r="AE3" s="35"/>
      <c r="AF3" s="35"/>
      <c r="AG3" s="35">
        <v>-1.55003E-2</v>
      </c>
      <c r="AH3" s="36">
        <v>0</v>
      </c>
      <c r="AJ3" s="113"/>
    </row>
    <row r="4" spans="2:36" ht="11.25" customHeight="1" x14ac:dyDescent="0.2">
      <c r="B4" s="37" t="s">
        <v>93</v>
      </c>
      <c r="C4" s="38" t="s">
        <v>13</v>
      </c>
      <c r="E4" s="39" t="s">
        <v>98</v>
      </c>
      <c r="F4" s="40" t="e">
        <f>IF(LEN(E4)&gt;0,AVERAGE(#REF!),"-")</f>
        <v>#REF!</v>
      </c>
      <c r="G4" s="41">
        <v>-1.550028E-2</v>
      </c>
      <c r="H4" s="41"/>
      <c r="I4" s="27" t="str">
        <f t="shared" si="0"/>
        <v>1</v>
      </c>
      <c r="J4" s="42" t="str">
        <f t="shared" si="1"/>
        <v>w</v>
      </c>
      <c r="K4" s="43">
        <f t="shared" si="2"/>
        <v>-1.550028E-2</v>
      </c>
      <c r="M4" s="44" t="str">
        <v>-</v>
      </c>
      <c r="N4" s="45" t="str">
        <v>-</v>
      </c>
      <c r="P4" s="547" t="s">
        <v>182</v>
      </c>
      <c r="Q4" s="548"/>
      <c r="T4" s="158" t="e">
        <f>IF(AND(LEN(AA4)&gt;0,AC4&gt;0),_xll.xlShmInterpDisc(curveName,AA4)+0*TYPE($N$3),"")</f>
        <v>#VALUE!</v>
      </c>
      <c r="U4" s="159" t="e">
        <f>IF(AND(LEN(AA4)&gt;0,AC4&gt;0),100*_xll.xlShmInterpRate(curveName,2,5,AA4)+0*TYPE($N$3),"")</f>
        <v>#VALUE!</v>
      </c>
      <c r="V4" s="153" t="e">
        <f t="shared" ref="V4:W67" si="3">IF(LEN(T4)&gt;0,T4-AC4,"")</f>
        <v>#VALUE!</v>
      </c>
      <c r="W4" s="155" t="e">
        <f t="shared" si="3"/>
        <v>#VALUE!</v>
      </c>
      <c r="X4" s="34" t="s">
        <v>325</v>
      </c>
      <c r="Y4" s="33">
        <v>42488</v>
      </c>
      <c r="Z4" s="34" t="s">
        <v>361</v>
      </c>
      <c r="AA4" s="33">
        <v>42495</v>
      </c>
      <c r="AB4" s="34" t="s">
        <v>7</v>
      </c>
      <c r="AC4" s="156">
        <v>1.00000387508335</v>
      </c>
      <c r="AD4" s="157">
        <v>-1.5715585344861699E-2</v>
      </c>
      <c r="AE4" s="35"/>
      <c r="AF4" s="35"/>
      <c r="AG4" s="35">
        <v>-1.550028E-2</v>
      </c>
      <c r="AH4" s="36">
        <v>0</v>
      </c>
      <c r="AJ4" s="113"/>
    </row>
    <row r="5" spans="2:36" ht="11.25" customHeight="1" x14ac:dyDescent="0.2">
      <c r="B5" s="47" t="s">
        <v>95</v>
      </c>
      <c r="C5" s="529" t="s">
        <v>360</v>
      </c>
      <c r="E5" s="39" t="s">
        <v>100</v>
      </c>
      <c r="F5" s="40" t="e">
        <f>IF(LEN(E5)&gt;0,AVERAGE(#REF!),"-")</f>
        <v>#REF!</v>
      </c>
      <c r="G5" s="41">
        <v>-1.5500257E-2</v>
      </c>
      <c r="H5" s="41"/>
      <c r="I5" s="27" t="str">
        <f t="shared" si="0"/>
        <v>2</v>
      </c>
      <c r="J5" s="27" t="str">
        <f t="shared" si="1"/>
        <v>w</v>
      </c>
      <c r="K5" s="43">
        <f t="shared" si="2"/>
        <v>-1.5500257E-2</v>
      </c>
      <c r="M5" s="44" t="str">
        <v>-</v>
      </c>
      <c r="N5" s="45" t="str">
        <v>-</v>
      </c>
      <c r="P5" s="48" t="str">
        <f>B11&amp;"#"&amp;C11</f>
        <v>FutEndDate#standard</v>
      </c>
      <c r="Q5" s="49">
        <v>0</v>
      </c>
      <c r="T5" s="158" t="e">
        <f>IF(AND(LEN(AA5)&gt;0,AC5&gt;0),_xll.xlShmInterpDisc(curveName,AA5)+0*TYPE($N$3),"")</f>
        <v>#VALUE!</v>
      </c>
      <c r="U5" s="159" t="e">
        <f>IF(AND(LEN(AA5)&gt;0,AC5&gt;0),100*_xll.xlShmInterpRate(curveName,2,5,AA5)+0*TYPE($N$3),"")</f>
        <v>#VALUE!</v>
      </c>
      <c r="V5" s="153" t="e">
        <f t="shared" si="3"/>
        <v>#VALUE!</v>
      </c>
      <c r="W5" s="155" t="e">
        <f t="shared" si="3"/>
        <v>#VALUE!</v>
      </c>
      <c r="X5" s="34" t="s">
        <v>325</v>
      </c>
      <c r="Y5" s="33">
        <v>42488</v>
      </c>
      <c r="Z5" s="34" t="s">
        <v>361</v>
      </c>
      <c r="AA5" s="33">
        <v>42502</v>
      </c>
      <c r="AB5" s="34" t="s">
        <v>11</v>
      </c>
      <c r="AC5" s="156">
        <v>1.0000068890475799</v>
      </c>
      <c r="AD5" s="157">
        <v>-1.5715585665138799E-2</v>
      </c>
      <c r="AE5" s="35"/>
      <c r="AF5" s="35"/>
      <c r="AG5" s="35">
        <v>-1.5500257E-2</v>
      </c>
      <c r="AH5" s="36">
        <v>0</v>
      </c>
      <c r="AJ5" s="113"/>
    </row>
    <row r="6" spans="2:36" ht="11.25" customHeight="1" x14ac:dyDescent="0.2">
      <c r="B6" s="50" t="s">
        <v>97</v>
      </c>
      <c r="C6" s="125" t="str">
        <f>EUROIS!curveName</f>
        <v>OIS_26APR16</v>
      </c>
      <c r="E6" s="39" t="s">
        <v>103</v>
      </c>
      <c r="F6" s="40" t="e">
        <f>IF(LEN(E6)&gt;0,AVERAGE(#REF!),"-")</f>
        <v>#REF!</v>
      </c>
      <c r="G6" s="41">
        <v>-1.5500234E-2</v>
      </c>
      <c r="H6" s="41"/>
      <c r="I6" s="27" t="str">
        <f t="shared" si="0"/>
        <v>3</v>
      </c>
      <c r="J6" s="27" t="str">
        <f t="shared" si="1"/>
        <v>w</v>
      </c>
      <c r="K6" s="43">
        <f t="shared" si="2"/>
        <v>-1.5500234E-2</v>
      </c>
      <c r="M6" s="44" t="str">
        <v>-</v>
      </c>
      <c r="N6" s="45" t="str">
        <v>-</v>
      </c>
      <c r="P6" s="52" t="str">
        <f>B12&amp;"#"&amp;C12</f>
        <v>MatBlockCons#on</v>
      </c>
      <c r="Q6" s="53">
        <v>0</v>
      </c>
      <c r="T6" s="158" t="e">
        <f>IF(AND(LEN(AA6)&gt;0,AC6&gt;0),_xll.xlShmInterpDisc(curveName,AA6)+0*TYPE($N$3),"")</f>
        <v>#VALUE!</v>
      </c>
      <c r="U6" s="159" t="e">
        <f>IF(AND(LEN(AA6)&gt;0,AC6&gt;0),100*_xll.xlShmInterpRate(curveName,2,5,AA6)+0*TYPE($N$3),"")</f>
        <v>#VALUE!</v>
      </c>
      <c r="V6" s="153" t="e">
        <f t="shared" si="3"/>
        <v>#VALUE!</v>
      </c>
      <c r="W6" s="155" t="e">
        <f t="shared" si="3"/>
        <v>#VALUE!</v>
      </c>
      <c r="X6" s="34" t="s">
        <v>325</v>
      </c>
      <c r="Y6" s="33">
        <v>42488</v>
      </c>
      <c r="Z6" s="34" t="s">
        <v>361</v>
      </c>
      <c r="AA6" s="33">
        <v>42509</v>
      </c>
      <c r="AB6" s="34" t="s">
        <v>14</v>
      </c>
      <c r="AC6" s="156">
        <v>1.0000099030210401</v>
      </c>
      <c r="AD6" s="157">
        <v>-1.57155860113402E-2</v>
      </c>
      <c r="AE6" s="35"/>
      <c r="AF6" s="35"/>
      <c r="AG6" s="35">
        <v>-1.5500234E-2</v>
      </c>
      <c r="AH6" s="36">
        <v>0</v>
      </c>
      <c r="AJ6" s="113"/>
    </row>
    <row r="7" spans="2:36" ht="11.25" customHeight="1" x14ac:dyDescent="0.2">
      <c r="B7" s="54" t="s">
        <v>99</v>
      </c>
      <c r="C7" s="55" t="s">
        <v>79</v>
      </c>
      <c r="E7" s="39" t="s">
        <v>105</v>
      </c>
      <c r="F7" s="40" t="e">
        <f>IF(LEN(E7)&gt;0,AVERAGE(#REF!),"-")</f>
        <v>#REF!</v>
      </c>
      <c r="G7" s="41">
        <v>-1.5500197E-2</v>
      </c>
      <c r="H7" s="41"/>
      <c r="I7" s="27" t="str">
        <f t="shared" si="0"/>
        <v>1</v>
      </c>
      <c r="J7" s="27" t="str">
        <f t="shared" si="1"/>
        <v>m</v>
      </c>
      <c r="K7" s="43">
        <f t="shared" si="2"/>
        <v>-1.5500197E-2</v>
      </c>
      <c r="M7" s="44" t="str">
        <v>-</v>
      </c>
      <c r="N7" s="45" t="str">
        <v>-</v>
      </c>
      <c r="P7" s="52" t="str">
        <f>B13&amp;"#"&amp;C13</f>
        <v>FutBlockCons#end</v>
      </c>
      <c r="Q7" s="53">
        <v>0</v>
      </c>
      <c r="T7" s="158" t="e">
        <f>IF(AND(LEN(AA7)&gt;0,AC7&gt;0),_xll.xlShmInterpDisc(curveName,AA7)+0*TYPE($N$3),"")</f>
        <v>#VALUE!</v>
      </c>
      <c r="U7" s="159" t="e">
        <f>IF(AND(LEN(AA7)&gt;0,AC7&gt;0),100*_xll.xlShmInterpRate(curveName,2,5,AA7)+0*TYPE($N$3),"")</f>
        <v>#VALUE!</v>
      </c>
      <c r="V7" s="153" t="e">
        <f t="shared" si="3"/>
        <v>#VALUE!</v>
      </c>
      <c r="W7" s="155" t="e">
        <f t="shared" si="3"/>
        <v>#VALUE!</v>
      </c>
      <c r="X7" s="34" t="s">
        <v>8</v>
      </c>
      <c r="Y7" s="33">
        <v>42488</v>
      </c>
      <c r="Z7" s="34" t="s">
        <v>362</v>
      </c>
      <c r="AA7" s="33">
        <v>42520</v>
      </c>
      <c r="AB7" s="34" t="s">
        <v>16</v>
      </c>
      <c r="AC7" s="156">
        <v>1.0000146392829199</v>
      </c>
      <c r="AD7" s="157">
        <v>-1.57155857519964E-2</v>
      </c>
      <c r="AE7" s="35"/>
      <c r="AF7" s="35"/>
      <c r="AG7" s="35">
        <v>-1.5500197E-2</v>
      </c>
      <c r="AH7" s="36">
        <v>0</v>
      </c>
      <c r="AJ7" s="113"/>
    </row>
    <row r="8" spans="2:36" ht="11.25" customHeight="1" x14ac:dyDescent="0.2">
      <c r="B8" s="56" t="s">
        <v>101</v>
      </c>
      <c r="C8" s="57" t="s">
        <v>102</v>
      </c>
      <c r="E8" s="39" t="s">
        <v>108</v>
      </c>
      <c r="F8" s="40" t="e">
        <f>IF(LEN(E8)&gt;0,AVERAGE(#REF!),"-")</f>
        <v>#REF!</v>
      </c>
      <c r="G8" s="41">
        <v>-1.5500099999999999E-2</v>
      </c>
      <c r="H8" s="41"/>
      <c r="I8" s="27" t="str">
        <f t="shared" si="0"/>
        <v>2</v>
      </c>
      <c r="J8" s="27" t="str">
        <f t="shared" si="1"/>
        <v>m</v>
      </c>
      <c r="K8" s="43">
        <f t="shared" si="2"/>
        <v>-1.5500099999999999E-2</v>
      </c>
      <c r="M8" s="44" t="str">
        <v>-</v>
      </c>
      <c r="N8" s="45" t="str">
        <v>-</v>
      </c>
      <c r="P8" s="52" t="str">
        <f>B14&amp;"#"&amp;C14</f>
        <v>BlockOrder#2314</v>
      </c>
      <c r="Q8" s="53">
        <v>0</v>
      </c>
      <c r="T8" s="158" t="e">
        <f>IF(AND(LEN(AA8)&gt;0,AC8&gt;0),_xll.xlShmInterpDisc(curveName,AA8)+0*TYPE($N$3),"")</f>
        <v>#VALUE!</v>
      </c>
      <c r="U8" s="159" t="e">
        <f>IF(AND(LEN(AA8)&gt;0,AC8&gt;0),100*_xll.xlShmInterpRate(curveName,2,5,AA8)+0*TYPE($N$3),"")</f>
        <v>#VALUE!</v>
      </c>
      <c r="V8" s="153" t="e">
        <f t="shared" si="3"/>
        <v>#VALUE!</v>
      </c>
      <c r="W8" s="155" t="e">
        <f t="shared" si="3"/>
        <v>#VALUE!</v>
      </c>
      <c r="X8" s="34" t="s">
        <v>8</v>
      </c>
      <c r="Y8" s="33">
        <v>42488</v>
      </c>
      <c r="Z8" s="34" t="s">
        <v>362</v>
      </c>
      <c r="AA8" s="33">
        <v>42549</v>
      </c>
      <c r="AB8" s="34" t="s">
        <v>18</v>
      </c>
      <c r="AC8" s="156">
        <v>1.0000271258991</v>
      </c>
      <c r="AD8" s="157">
        <v>-1.57155855381996E-2</v>
      </c>
      <c r="AE8" s="35"/>
      <c r="AF8" s="35"/>
      <c r="AG8" s="35">
        <v>-1.5500099999999999E-2</v>
      </c>
      <c r="AH8" s="36">
        <v>0</v>
      </c>
      <c r="AJ8" s="113"/>
    </row>
    <row r="9" spans="2:36" ht="11.25" customHeight="1" x14ac:dyDescent="0.2">
      <c r="B9" s="56" t="s">
        <v>104</v>
      </c>
      <c r="C9" s="57" t="s">
        <v>20</v>
      </c>
      <c r="E9" s="39" t="s">
        <v>111</v>
      </c>
      <c r="F9" s="40" t="e">
        <f>IF(LEN(E9)&gt;0,AVERAGE(#REF!),"-")</f>
        <v>#REF!</v>
      </c>
      <c r="G9" s="41">
        <v>-1.55E-2</v>
      </c>
      <c r="H9" s="41"/>
      <c r="I9" s="27" t="str">
        <f t="shared" si="0"/>
        <v>3</v>
      </c>
      <c r="J9" s="27" t="str">
        <f t="shared" si="1"/>
        <v>m</v>
      </c>
      <c r="K9" s="43">
        <f t="shared" si="2"/>
        <v>-1.55E-2</v>
      </c>
      <c r="M9" s="44" t="str">
        <v>-</v>
      </c>
      <c r="N9" s="45" t="str">
        <v>-</v>
      </c>
      <c r="P9" s="52" t="s">
        <v>109</v>
      </c>
      <c r="Q9" s="53">
        <f>+fraFutTenor</f>
        <v>12</v>
      </c>
      <c r="T9" s="158" t="e">
        <f>IF(AND(LEN(AA9)&gt;0,AC9&gt;0),_xll.xlShmInterpDisc(curveName,AA9)+0*TYPE($N$3),"")</f>
        <v>#VALUE!</v>
      </c>
      <c r="U9" s="159" t="e">
        <f>IF(AND(LEN(AA9)&gt;0,AC9&gt;0),100*_xll.xlShmInterpRate(curveName,2,5,AA9)+0*TYPE($N$3),"")</f>
        <v>#VALUE!</v>
      </c>
      <c r="V9" s="153" t="e">
        <f t="shared" si="3"/>
        <v>#VALUE!</v>
      </c>
      <c r="W9" s="155" t="e">
        <f t="shared" si="3"/>
        <v>#VALUE!</v>
      </c>
      <c r="X9" s="34" t="s">
        <v>8</v>
      </c>
      <c r="Y9" s="33">
        <v>42488</v>
      </c>
      <c r="Z9" s="34" t="s">
        <v>362</v>
      </c>
      <c r="AA9" s="33">
        <v>42579</v>
      </c>
      <c r="AB9" s="34" t="s">
        <v>19</v>
      </c>
      <c r="AC9" s="156">
        <v>1.00004004325281</v>
      </c>
      <c r="AD9" s="157">
        <v>-1.57155856455247E-2</v>
      </c>
      <c r="AE9" s="35"/>
      <c r="AF9" s="35"/>
      <c r="AG9" s="35">
        <v>-1.55E-2</v>
      </c>
      <c r="AH9" s="36">
        <v>0</v>
      </c>
      <c r="AJ9" s="113"/>
    </row>
    <row r="10" spans="2:36" ht="11.25" customHeight="1" x14ac:dyDescent="0.2">
      <c r="B10" s="56" t="s">
        <v>107</v>
      </c>
      <c r="C10" s="57">
        <v>5</v>
      </c>
      <c r="E10" s="39" t="s">
        <v>114</v>
      </c>
      <c r="F10" s="40" t="e">
        <f>IF(LEN(E10)&gt;0,AVERAGE(#REF!),"-")</f>
        <v>#REF!</v>
      </c>
      <c r="G10" s="41">
        <v>-1.4975949000000001E-2</v>
      </c>
      <c r="H10" s="41"/>
      <c r="I10" s="27" t="str">
        <f t="shared" si="0"/>
        <v>4</v>
      </c>
      <c r="J10" s="27" t="str">
        <f t="shared" si="1"/>
        <v>m</v>
      </c>
      <c r="K10" s="43">
        <f t="shared" si="2"/>
        <v>-1.4975949000000001E-2</v>
      </c>
      <c r="M10" s="44" t="str">
        <v>-</v>
      </c>
      <c r="N10" s="45" t="str">
        <v>-</v>
      </c>
      <c r="P10" s="52" t="s">
        <v>112</v>
      </c>
      <c r="Q10" s="53">
        <f>MATCH(C16,{"NoAdj","Backward","Forward","ModFollow"},0)-1</f>
        <v>3</v>
      </c>
      <c r="T10" s="158" t="e">
        <f>IF(AND(LEN(AA10)&gt;0,AC10&gt;0),_xll.xlShmInterpDisc(curveName,AA10)+0*TYPE($N$3),"")</f>
        <v>#VALUE!</v>
      </c>
      <c r="U10" s="159" t="e">
        <f>IF(AND(LEN(AA10)&gt;0,AC10&gt;0),100*_xll.xlShmInterpRate(curveName,2,5,AA10)+0*TYPE($N$3),"")</f>
        <v>#VALUE!</v>
      </c>
      <c r="V10" s="153" t="e">
        <f t="shared" si="3"/>
        <v>#VALUE!</v>
      </c>
      <c r="W10" s="155" t="e">
        <f t="shared" si="3"/>
        <v>#VALUE!</v>
      </c>
      <c r="X10" s="34" t="s">
        <v>8</v>
      </c>
      <c r="Y10" s="33">
        <v>42488</v>
      </c>
      <c r="Z10" s="34" t="s">
        <v>362</v>
      </c>
      <c r="AA10" s="33">
        <v>42611</v>
      </c>
      <c r="AB10" s="34" t="s">
        <v>21</v>
      </c>
      <c r="AC10" s="156">
        <v>1.0000520316164301</v>
      </c>
      <c r="AD10" s="157">
        <v>-1.5192836746698499E-2</v>
      </c>
      <c r="AE10" s="35"/>
      <c r="AF10" s="35"/>
      <c r="AG10" s="35">
        <v>-1.4975949000000001E-2</v>
      </c>
      <c r="AH10" s="36">
        <v>0</v>
      </c>
      <c r="AJ10" s="113"/>
    </row>
    <row r="11" spans="2:36" ht="11.25" customHeight="1" x14ac:dyDescent="0.2">
      <c r="B11" s="62" t="s">
        <v>116</v>
      </c>
      <c r="C11" s="63" t="s">
        <v>117</v>
      </c>
      <c r="E11" s="39" t="s">
        <v>118</v>
      </c>
      <c r="F11" s="40" t="e">
        <f>IF(LEN(E11)&gt;0,AVERAGE(#REF!),"-")</f>
        <v>#REF!</v>
      </c>
      <c r="G11" s="41">
        <v>-1.4039582E-2</v>
      </c>
      <c r="H11" s="41"/>
      <c r="I11" s="27" t="str">
        <f t="shared" si="0"/>
        <v>5</v>
      </c>
      <c r="J11" s="27" t="str">
        <f t="shared" si="1"/>
        <v>m</v>
      </c>
      <c r="K11" s="43">
        <f t="shared" si="2"/>
        <v>-1.4039582E-2</v>
      </c>
      <c r="M11" s="44" t="str">
        <v>-</v>
      </c>
      <c r="N11" s="45" t="str">
        <v>-</v>
      </c>
      <c r="P11" s="52" t="s">
        <v>115</v>
      </c>
      <c r="Q11" s="53">
        <f>+swapFltFreq</f>
        <v>1</v>
      </c>
      <c r="T11" s="158" t="e">
        <f>IF(AND(LEN(AA11)&gt;0,AC11&gt;0),_xll.xlShmInterpDisc(curveName,AA11)+0*TYPE($N$3),"")</f>
        <v>#VALUE!</v>
      </c>
      <c r="U11" s="159" t="e">
        <f>IF(AND(LEN(AA11)&gt;0,AC11&gt;0),100*_xll.xlShmInterpRate(curveName,2,5,AA11)+0*TYPE($N$3),"")</f>
        <v>#VALUE!</v>
      </c>
      <c r="V11" s="153" t="e">
        <f t="shared" si="3"/>
        <v>#VALUE!</v>
      </c>
      <c r="W11" s="155" t="e">
        <f t="shared" si="3"/>
        <v>#VALUE!</v>
      </c>
      <c r="X11" s="34" t="s">
        <v>8</v>
      </c>
      <c r="Y11" s="33">
        <v>42488</v>
      </c>
      <c r="Z11" s="34" t="s">
        <v>362</v>
      </c>
      <c r="AA11" s="33">
        <v>42641</v>
      </c>
      <c r="AB11" s="34" t="s">
        <v>22</v>
      </c>
      <c r="AC11" s="156">
        <v>1.00006053296373</v>
      </c>
      <c r="AD11" s="157">
        <v>-1.42541052026672E-2</v>
      </c>
      <c r="AE11" s="35"/>
      <c r="AF11" s="35"/>
      <c r="AG11" s="35">
        <v>-1.4039582E-2</v>
      </c>
      <c r="AH11" s="36">
        <v>0</v>
      </c>
      <c r="AJ11" s="113"/>
    </row>
    <row r="12" spans="2:36" ht="11.25" customHeight="1" x14ac:dyDescent="0.2">
      <c r="B12" s="62" t="s">
        <v>120</v>
      </c>
      <c r="C12" s="63" t="s">
        <v>92</v>
      </c>
      <c r="E12" s="39" t="s">
        <v>121</v>
      </c>
      <c r="F12" s="40" t="e">
        <f>IF(LEN(E12)&gt;0,AVERAGE(#REF!),"-")</f>
        <v>#REF!</v>
      </c>
      <c r="G12" s="41">
        <v>-1.34E-2</v>
      </c>
      <c r="H12" s="41"/>
      <c r="I12" s="27" t="str">
        <f t="shared" si="0"/>
        <v>6</v>
      </c>
      <c r="J12" s="27" t="str">
        <f t="shared" si="1"/>
        <v>m</v>
      </c>
      <c r="K12" s="43">
        <f t="shared" si="2"/>
        <v>-1.34E-2</v>
      </c>
      <c r="M12" s="44" t="str">
        <v>-</v>
      </c>
      <c r="N12" s="45" t="str">
        <v>-</v>
      </c>
      <c r="P12" s="52" t="s">
        <v>157</v>
      </c>
      <c r="Q12" s="53">
        <v>1</v>
      </c>
      <c r="T12" s="158" t="e">
        <f>IF(AND(LEN(AA12)&gt;0,AC12&gt;0),_xll.xlShmInterpDisc(curveName,AA12)+0*TYPE($N$3),"")</f>
        <v>#VALUE!</v>
      </c>
      <c r="U12" s="159" t="e">
        <f>IF(AND(LEN(AA12)&gt;0,AC12&gt;0),100*_xll.xlShmInterpRate(curveName,2,5,AA12)+0*TYPE($N$3),"")</f>
        <v>#VALUE!</v>
      </c>
      <c r="V12" s="153" t="e">
        <f t="shared" si="3"/>
        <v>#VALUE!</v>
      </c>
      <c r="W12" s="155" t="e">
        <f t="shared" si="3"/>
        <v>#VALUE!</v>
      </c>
      <c r="X12" s="34" t="s">
        <v>8</v>
      </c>
      <c r="Y12" s="33">
        <v>42488</v>
      </c>
      <c r="Z12" s="34" t="s">
        <v>362</v>
      </c>
      <c r="AA12" s="33">
        <v>42671</v>
      </c>
      <c r="AB12" s="34" t="s">
        <v>23</v>
      </c>
      <c r="AC12" s="156">
        <v>1.00006898249386</v>
      </c>
      <c r="AD12" s="157">
        <v>-1.36095901926905E-2</v>
      </c>
      <c r="AE12" s="35"/>
      <c r="AF12" s="35"/>
      <c r="AG12" s="35">
        <v>-1.34E-2</v>
      </c>
      <c r="AH12" s="36">
        <v>0</v>
      </c>
      <c r="AJ12" s="113"/>
    </row>
    <row r="13" spans="2:36" ht="11.25" customHeight="1" x14ac:dyDescent="0.2">
      <c r="B13" s="62" t="s">
        <v>123</v>
      </c>
      <c r="C13" s="128" t="s">
        <v>333</v>
      </c>
      <c r="E13" s="39" t="s">
        <v>125</v>
      </c>
      <c r="F13" s="40" t="e">
        <f>IF(LEN(E13)&gt;0,AVERAGE(#REF!),"-")</f>
        <v>#REF!</v>
      </c>
      <c r="G13" s="41">
        <v>-1.3506102000000001E-2</v>
      </c>
      <c r="H13" s="41"/>
      <c r="I13" s="27" t="str">
        <f t="shared" si="0"/>
        <v>7</v>
      </c>
      <c r="J13" s="64" t="str">
        <f t="shared" si="1"/>
        <v>m</v>
      </c>
      <c r="K13" s="43">
        <f t="shared" si="2"/>
        <v>-1.3506102000000001E-2</v>
      </c>
      <c r="M13" s="44" t="str">
        <v>-</v>
      </c>
      <c r="N13" s="45" t="str">
        <v>-</v>
      </c>
      <c r="P13" s="52" t="s">
        <v>158</v>
      </c>
      <c r="Q13" s="53">
        <v>4</v>
      </c>
      <c r="T13" s="158" t="e">
        <f>IF(AND(LEN(AA13)&gt;0,AC13&gt;0),_xll.xlShmInterpDisc(curveName,AA13)+0*TYPE($N$3),"")</f>
        <v>#VALUE!</v>
      </c>
      <c r="U13" s="159" t="e">
        <f>IF(AND(LEN(AA13)&gt;0,AC13&gt;0),100*_xll.xlShmInterpRate(curveName,2,5,AA13)+0*TYPE($N$3),"")</f>
        <v>#VALUE!</v>
      </c>
      <c r="V13" s="153" t="e">
        <f t="shared" si="3"/>
        <v>#VALUE!</v>
      </c>
      <c r="W13" s="155" t="e">
        <f t="shared" si="3"/>
        <v>#VALUE!</v>
      </c>
      <c r="X13" s="34" t="s">
        <v>8</v>
      </c>
      <c r="Y13" s="33">
        <v>42488</v>
      </c>
      <c r="Z13" s="34" t="s">
        <v>362</v>
      </c>
      <c r="AA13" s="33">
        <v>42702</v>
      </c>
      <c r="AB13" s="34" t="s">
        <v>25</v>
      </c>
      <c r="AC13" s="156">
        <v>1.0000811539168799</v>
      </c>
      <c r="AD13" s="157">
        <v>-1.3712952679932999E-2</v>
      </c>
      <c r="AE13" s="35"/>
      <c r="AF13" s="35"/>
      <c r="AG13" s="35">
        <v>-1.3506102000000001E-2</v>
      </c>
      <c r="AH13" s="36">
        <v>0</v>
      </c>
      <c r="AJ13" s="113"/>
    </row>
    <row r="14" spans="2:36" ht="11.25" customHeight="1" x14ac:dyDescent="0.2">
      <c r="B14" s="62" t="s">
        <v>126</v>
      </c>
      <c r="C14" s="63">
        <v>2314</v>
      </c>
      <c r="E14" s="39" t="s">
        <v>127</v>
      </c>
      <c r="F14" s="40" t="e">
        <f>IF(LEN(E14)&gt;0,AVERAGE(#REF!),"-")</f>
        <v>#REF!</v>
      </c>
      <c r="G14" s="41">
        <v>-1.401122E-2</v>
      </c>
      <c r="H14" s="41"/>
      <c r="I14" s="27" t="str">
        <f t="shared" si="0"/>
        <v>8</v>
      </c>
      <c r="J14" s="64" t="str">
        <f t="shared" si="1"/>
        <v>m</v>
      </c>
      <c r="K14" s="43">
        <f t="shared" si="2"/>
        <v>-1.401122E-2</v>
      </c>
      <c r="M14" s="44" t="str">
        <v>-</v>
      </c>
      <c r="N14" s="45" t="str">
        <v>-</v>
      </c>
      <c r="P14" s="52" t="s">
        <v>159</v>
      </c>
      <c r="Q14" s="53">
        <v>8</v>
      </c>
      <c r="T14" s="158" t="e">
        <f>IF(AND(LEN(AA14)&gt;0,AC14&gt;0),_xll.xlShmInterpDisc(curveName,AA14)+0*TYPE($N$3),"")</f>
        <v>#VALUE!</v>
      </c>
      <c r="U14" s="159" t="e">
        <f>IF(AND(LEN(AA14)&gt;0,AC14&gt;0),100*_xll.xlShmInterpRate(curveName,2,5,AA14)+0*TYPE($N$3),"")</f>
        <v>#VALUE!</v>
      </c>
      <c r="V14" s="153" t="e">
        <f t="shared" si="3"/>
        <v>#VALUE!</v>
      </c>
      <c r="W14" s="155" t="e">
        <f t="shared" si="3"/>
        <v>#VALUE!</v>
      </c>
      <c r="X14" s="34" t="s">
        <v>8</v>
      </c>
      <c r="Y14" s="33">
        <v>42488</v>
      </c>
      <c r="Z14" s="34" t="s">
        <v>362</v>
      </c>
      <c r="AA14" s="33">
        <v>42732</v>
      </c>
      <c r="AB14" s="34" t="s">
        <v>27</v>
      </c>
      <c r="AC14" s="156">
        <v>1.0000958351648701</v>
      </c>
      <c r="AD14" s="157">
        <v>-1.42187638761849E-2</v>
      </c>
      <c r="AE14" s="35"/>
      <c r="AF14" s="35"/>
      <c r="AG14" s="35">
        <v>-1.401122E-2</v>
      </c>
      <c r="AH14" s="36">
        <v>0</v>
      </c>
      <c r="AJ14" s="113"/>
    </row>
    <row r="15" spans="2:36" ht="11.25" customHeight="1" x14ac:dyDescent="0.2">
      <c r="B15" s="62" t="s">
        <v>109</v>
      </c>
      <c r="C15" s="63">
        <v>12</v>
      </c>
      <c r="E15" s="39" t="s">
        <v>129</v>
      </c>
      <c r="F15" s="40" t="e">
        <f>IF(LEN(E15)&gt;0,AVERAGE(#REF!),"-")</f>
        <v>#REF!</v>
      </c>
      <c r="G15" s="41">
        <v>-1.4500000000000001E-2</v>
      </c>
      <c r="H15" s="41"/>
      <c r="I15" s="27" t="str">
        <f t="shared" si="0"/>
        <v>9</v>
      </c>
      <c r="J15" s="64" t="str">
        <f t="shared" si="1"/>
        <v>m</v>
      </c>
      <c r="K15" s="43">
        <f t="shared" si="2"/>
        <v>-1.4500000000000001E-2</v>
      </c>
      <c r="M15" s="44" t="str">
        <v>-</v>
      </c>
      <c r="N15" s="45" t="str">
        <v>-</v>
      </c>
      <c r="P15" s="52" t="s">
        <v>119</v>
      </c>
      <c r="Q15" s="53">
        <v>0</v>
      </c>
      <c r="T15" s="158" t="e">
        <f>IF(AND(LEN(AA15)&gt;0,AC15&gt;0),_xll.xlShmInterpDisc(curveName,AA15)+0*TYPE($N$3),"")</f>
        <v>#VALUE!</v>
      </c>
      <c r="U15" s="159" t="e">
        <f>IF(AND(LEN(AA15)&gt;0,AC15&gt;0),100*_xll.xlShmInterpRate(curveName,2,5,AA15)+0*TYPE($N$3),"")</f>
        <v>#VALUE!</v>
      </c>
      <c r="V15" s="153" t="e">
        <f t="shared" si="3"/>
        <v>#VALUE!</v>
      </c>
      <c r="W15" s="155" t="e">
        <f t="shared" si="3"/>
        <v>#VALUE!</v>
      </c>
      <c r="X15" s="34" t="s">
        <v>8</v>
      </c>
      <c r="Y15" s="33">
        <v>42488</v>
      </c>
      <c r="Z15" s="34" t="s">
        <v>362</v>
      </c>
      <c r="AA15" s="33">
        <v>42765</v>
      </c>
      <c r="AB15" s="33" t="s">
        <v>28</v>
      </c>
      <c r="AC15" s="156">
        <v>1.00011244311799</v>
      </c>
      <c r="AD15" s="157">
        <v>-1.4709473408780999E-2</v>
      </c>
      <c r="AE15" s="35"/>
      <c r="AF15" s="35"/>
      <c r="AG15" s="35">
        <v>-1.4500000000000001E-2</v>
      </c>
      <c r="AH15" s="36">
        <v>0</v>
      </c>
      <c r="AJ15" s="113"/>
    </row>
    <row r="16" spans="2:36" ht="11.25" customHeight="1" x14ac:dyDescent="0.2">
      <c r="B16" s="62" t="s">
        <v>112</v>
      </c>
      <c r="C16" s="63" t="s">
        <v>130</v>
      </c>
      <c r="E16" s="39" t="s">
        <v>194</v>
      </c>
      <c r="F16" s="40" t="e">
        <f>IF(LEN(E16)&gt;0,AVERAGE(#REF!),"-")</f>
        <v>#REF!</v>
      </c>
      <c r="G16" s="41">
        <v>-1.4614844E-2</v>
      </c>
      <c r="H16" s="41"/>
      <c r="I16" s="27" t="str">
        <f t="shared" si="0"/>
        <v>10</v>
      </c>
      <c r="J16" s="64" t="str">
        <f t="shared" si="1"/>
        <v>m</v>
      </c>
      <c r="K16" s="43">
        <f t="shared" si="2"/>
        <v>-1.4614844E-2</v>
      </c>
      <c r="M16" s="44" t="str">
        <v>-</v>
      </c>
      <c r="N16" s="45" t="str">
        <v>-</v>
      </c>
      <c r="P16" s="518" t="s">
        <v>320</v>
      </c>
      <c r="Q16" s="519">
        <f>IF(useFirstCpn,1,0)</f>
        <v>1</v>
      </c>
      <c r="T16" s="158" t="e">
        <f>IF(AND(LEN(AA16)&gt;0,AC16&gt;0),_xll.xlShmInterpDisc(curveName,AA16)+0*TYPE($N$3),"")</f>
        <v>#VALUE!</v>
      </c>
      <c r="U16" s="159" t="e">
        <f>IF(AND(LEN(AA16)&gt;0,AC16&gt;0),100*_xll.xlShmInterpRate(curveName,2,5,AA16)+0*TYPE($N$3),"")</f>
        <v>#VALUE!</v>
      </c>
      <c r="V16" s="153" t="e">
        <f t="shared" si="3"/>
        <v>#VALUE!</v>
      </c>
      <c r="W16" s="155" t="e">
        <f t="shared" si="3"/>
        <v>#VALUE!</v>
      </c>
      <c r="X16" s="34" t="s">
        <v>8</v>
      </c>
      <c r="Y16" s="33">
        <v>42488</v>
      </c>
      <c r="Z16" s="34" t="s">
        <v>362</v>
      </c>
      <c r="AA16" s="33">
        <v>42794</v>
      </c>
      <c r="AB16" s="33" t="s">
        <v>29</v>
      </c>
      <c r="AC16" s="156">
        <v>1.00012510284338</v>
      </c>
      <c r="AD16" s="157">
        <v>-1.48245720181121E-2</v>
      </c>
      <c r="AE16" s="35"/>
      <c r="AF16" s="35"/>
      <c r="AG16" s="35">
        <v>-1.4614844E-2</v>
      </c>
      <c r="AH16" s="36">
        <v>0</v>
      </c>
      <c r="AJ16" s="113"/>
    </row>
    <row r="17" spans="2:36" ht="11.25" customHeight="1" x14ac:dyDescent="0.2">
      <c r="B17" s="54" t="s">
        <v>136</v>
      </c>
      <c r="C17" s="76" t="b">
        <v>1</v>
      </c>
      <c r="E17" s="39" t="s">
        <v>195</v>
      </c>
      <c r="F17" s="40" t="e">
        <f>IF(LEN(E17)&gt;0,AVERAGE(#REF!),"-")</f>
        <v>#REF!</v>
      </c>
      <c r="G17" s="41">
        <v>-1.4475059E-2</v>
      </c>
      <c r="H17" s="41"/>
      <c r="I17" s="27" t="str">
        <f t="shared" si="0"/>
        <v>11</v>
      </c>
      <c r="J17" s="64" t="str">
        <f t="shared" si="1"/>
        <v>m</v>
      </c>
      <c r="K17" s="43">
        <f t="shared" si="2"/>
        <v>-1.4475059E-2</v>
      </c>
      <c r="M17" s="44" t="str">
        <v>-</v>
      </c>
      <c r="N17" s="45" t="str">
        <v>-</v>
      </c>
      <c r="P17" s="518" t="s">
        <v>122</v>
      </c>
      <c r="Q17" s="525">
        <f>IF(ISNUMBER(FirstCpnFix),FirstCpnFix,0)</f>
        <v>-1.4E-2</v>
      </c>
      <c r="T17" s="158" t="e">
        <f>IF(AND(LEN(AA17)&gt;0,AC17&gt;0),_xll.xlShmInterpDisc(curveName,AA17)+0*TYPE($N$3),"")</f>
        <v>#VALUE!</v>
      </c>
      <c r="U17" s="159" t="e">
        <f>IF(AND(LEN(AA17)&gt;0,AC17&gt;0),100*_xll.xlShmInterpRate(curveName,2,5,AA17)+0*TYPE($N$3),"")</f>
        <v>#VALUE!</v>
      </c>
      <c r="V17" s="153" t="e">
        <f t="shared" si="3"/>
        <v>#VALUE!</v>
      </c>
      <c r="W17" s="155" t="e">
        <f t="shared" si="3"/>
        <v>#VALUE!</v>
      </c>
      <c r="X17" s="34" t="s">
        <v>8</v>
      </c>
      <c r="Y17" s="33">
        <v>42488</v>
      </c>
      <c r="Z17" s="34" t="s">
        <v>362</v>
      </c>
      <c r="AA17" s="33">
        <v>42822</v>
      </c>
      <c r="AB17" s="33" t="s">
        <v>31</v>
      </c>
      <c r="AC17" s="156">
        <v>1.00013517566266</v>
      </c>
      <c r="AD17" s="157">
        <v>-1.4683268585391899E-2</v>
      </c>
      <c r="AE17" s="35"/>
      <c r="AF17" s="35"/>
      <c r="AG17" s="35">
        <v>-1.4475059E-2</v>
      </c>
      <c r="AH17" s="36">
        <v>0</v>
      </c>
      <c r="AJ17" s="113"/>
    </row>
    <row r="18" spans="2:36" ht="11.25" customHeight="1" x14ac:dyDescent="0.2">
      <c r="B18" s="78" t="s">
        <v>139</v>
      </c>
      <c r="C18" s="57" t="s">
        <v>180</v>
      </c>
      <c r="E18" s="39" t="s">
        <v>196</v>
      </c>
      <c r="F18" s="40" t="e">
        <f>IF(LEN(E18)&gt;0,AVERAGE(#REF!),"-")</f>
        <v>#REF!</v>
      </c>
      <c r="G18" s="41">
        <v>-1.4E-2</v>
      </c>
      <c r="H18" s="41"/>
      <c r="I18" s="27" t="str">
        <f t="shared" si="0"/>
        <v>12</v>
      </c>
      <c r="J18" s="64" t="str">
        <f t="shared" si="1"/>
        <v>m</v>
      </c>
      <c r="K18" s="43">
        <f t="shared" si="2"/>
        <v>-1.4E-2</v>
      </c>
      <c r="M18" s="44" t="str">
        <v>-</v>
      </c>
      <c r="N18" s="45" t="str">
        <v>-</v>
      </c>
      <c r="P18" s="52" t="s">
        <v>187</v>
      </c>
      <c r="Q18" s="53">
        <v>0</v>
      </c>
      <c r="T18" s="158" t="e">
        <f>IF(AND(LEN(AA18)&gt;0,AC18&gt;0),_xll.xlShmInterpDisc(curveName,AA18)+0*TYPE($N$3),"")</f>
        <v>#VALUE!</v>
      </c>
      <c r="U18" s="159" t="e">
        <f>IF(AND(LEN(AA18)&gt;0,AC18&gt;0),100*_xll.xlShmInterpRate(curveName,2,5,AA18)+0*TYPE($N$3),"")</f>
        <v>#VALUE!</v>
      </c>
      <c r="V18" s="153" t="e">
        <f t="shared" si="3"/>
        <v>#VALUE!</v>
      </c>
      <c r="W18" s="155" t="e">
        <f t="shared" si="3"/>
        <v>#VALUE!</v>
      </c>
      <c r="X18" s="34" t="s">
        <v>8</v>
      </c>
      <c r="Y18" s="33">
        <v>42488</v>
      </c>
      <c r="Z18" s="34" t="s">
        <v>362</v>
      </c>
      <c r="AA18" s="33">
        <v>42853</v>
      </c>
      <c r="AB18" s="33" t="s">
        <v>32</v>
      </c>
      <c r="AC18" s="156">
        <v>1.00014282584611</v>
      </c>
      <c r="AD18" s="157">
        <v>-1.4203736056648E-2</v>
      </c>
      <c r="AE18" s="35"/>
      <c r="AF18" s="35"/>
      <c r="AG18" s="35">
        <v>-1.4E-2</v>
      </c>
      <c r="AH18" s="36">
        <v>0</v>
      </c>
      <c r="AJ18" s="113"/>
    </row>
    <row r="19" spans="2:36" ht="11.25" customHeight="1" thickBot="1" x14ac:dyDescent="0.25">
      <c r="B19" s="83" t="s">
        <v>115</v>
      </c>
      <c r="C19" s="84">
        <v>1</v>
      </c>
      <c r="I19" s="74"/>
      <c r="J19" s="74"/>
      <c r="M19" s="44" t="str">
        <v>-</v>
      </c>
      <c r="N19" s="45" t="str">
        <v>-</v>
      </c>
      <c r="P19" s="65" t="str">
        <f>B6&amp;"#"&amp;C6</f>
        <v>DiscCurveName#OIS_26APR16</v>
      </c>
      <c r="Q19" s="66">
        <v>0</v>
      </c>
      <c r="T19" s="158" t="e">
        <f>IF(AND(LEN(AA19)&gt;0,AC19&gt;0),_xll.xlShmInterpDisc(curveName,AA19)+0*TYPE($N$3),"")</f>
        <v>#VALUE!</v>
      </c>
      <c r="U19" s="159" t="e">
        <f>IF(AND(LEN(AA19)&gt;0,AC19&gt;0),100*_xll.xlShmInterpRate(curveName,2,5,AA19)+0*TYPE($N$3),"")</f>
        <v>#VALUE!</v>
      </c>
      <c r="V19" s="153" t="e">
        <f t="shared" si="3"/>
        <v>#VALUE!</v>
      </c>
      <c r="W19" s="155" t="e">
        <f t="shared" si="3"/>
        <v>#VALUE!</v>
      </c>
      <c r="X19" s="34" t="s">
        <v>339</v>
      </c>
      <c r="Y19" s="33">
        <v>42520</v>
      </c>
      <c r="Z19" s="34" t="s">
        <v>363</v>
      </c>
      <c r="AA19" s="33">
        <v>42884</v>
      </c>
      <c r="AB19" s="75" t="s">
        <v>364</v>
      </c>
      <c r="AC19" s="156">
        <v>1.00013610865698</v>
      </c>
      <c r="AD19" s="157">
        <v>-1.2481477183384399E-2</v>
      </c>
      <c r="AE19" s="35"/>
      <c r="AF19" s="35"/>
      <c r="AG19" s="35">
        <v>-1.2E-2</v>
      </c>
      <c r="AH19" s="36">
        <v>0</v>
      </c>
      <c r="AJ19" s="113"/>
    </row>
    <row r="20" spans="2:36" ht="11.25" customHeight="1" thickBot="1" x14ac:dyDescent="0.25">
      <c r="B20" s="85"/>
      <c r="E20" s="18" t="s">
        <v>332</v>
      </c>
      <c r="F20" s="18" t="s">
        <v>1</v>
      </c>
      <c r="G20" s="19" t="s">
        <v>2</v>
      </c>
      <c r="H20" s="20" t="s">
        <v>142</v>
      </c>
      <c r="K20" s="20" t="s">
        <v>4</v>
      </c>
      <c r="M20" s="44" t="str">
        <v>-</v>
      </c>
      <c r="N20" s="45" t="str">
        <v>-</v>
      </c>
      <c r="P20" s="221" t="s">
        <v>24</v>
      </c>
      <c r="Q20" s="222">
        <f>COUNT(depoQuotes)</f>
        <v>16</v>
      </c>
      <c r="T20" s="158" t="e">
        <f>IF(AND(LEN(AA20)&gt;0,AC20&gt;0),_xll.xlShmInterpDisc(curveName,AA20)+0*TYPE($N$3),"")</f>
        <v>#VALUE!</v>
      </c>
      <c r="U20" s="159" t="e">
        <f>IF(AND(LEN(AA20)&gt;0,AC20&gt;0),100*_xll.xlShmInterpRate(curveName,2,5,AA20)+0*TYPE($N$3),"")</f>
        <v>#VALUE!</v>
      </c>
      <c r="V20" s="153" t="e">
        <f t="shared" si="3"/>
        <v>#VALUE!</v>
      </c>
      <c r="W20" s="155" t="e">
        <f t="shared" si="3"/>
        <v>#VALUE!</v>
      </c>
      <c r="X20" s="34" t="s">
        <v>339</v>
      </c>
      <c r="Y20" s="33">
        <v>42549</v>
      </c>
      <c r="Z20" s="34" t="s">
        <v>363</v>
      </c>
      <c r="AA20" s="33">
        <v>42914</v>
      </c>
      <c r="AB20" s="75" t="s">
        <v>365</v>
      </c>
      <c r="AC20" s="156">
        <v>1.0001281293320301</v>
      </c>
      <c r="AD20" s="157">
        <v>-1.09262173647856E-2</v>
      </c>
      <c r="AE20" s="35"/>
      <c r="AF20" s="35"/>
      <c r="AG20" s="35">
        <v>-0.01</v>
      </c>
      <c r="AH20" s="36">
        <v>0</v>
      </c>
      <c r="AJ20" s="113"/>
    </row>
    <row r="21" spans="2:36" ht="11.25" customHeight="1" x14ac:dyDescent="0.2">
      <c r="B21" s="85"/>
      <c r="E21" s="538">
        <v>42520</v>
      </c>
      <c r="F21" s="88" t="e">
        <f>IF(LEN(#REF!)&gt;0,AVERAGE(INDEX(#REF!,#REF!),INDEX(#REF!,#REF!)),"-")</f>
        <v>#REF!</v>
      </c>
      <c r="G21" s="26">
        <v>-1.2E-2</v>
      </c>
      <c r="H21" s="80"/>
      <c r="J21" s="89">
        <f>E21</f>
        <v>42520</v>
      </c>
      <c r="K21" s="29">
        <f t="shared" ref="K21:K32" si="4">IF(LEN(E21)&gt;0,IF(ISNUMBER(G21),G21,F21)+H21,"-")</f>
        <v>-1.2E-2</v>
      </c>
      <c r="M21" s="44" t="str">
        <v>-</v>
      </c>
      <c r="N21" s="45" t="str">
        <v>-</v>
      </c>
      <c r="P21" s="223" t="s">
        <v>336</v>
      </c>
      <c r="Q21" s="224">
        <f>COUNT(fraQuotes)</f>
        <v>12</v>
      </c>
      <c r="T21" s="158" t="e">
        <f>IF(AND(LEN(AA21)&gt;0,AC21&gt;0),_xll.xlShmInterpDisc(curveName,AA21)+0*TYPE($N$3),"")</f>
        <v>#VALUE!</v>
      </c>
      <c r="U21" s="159" t="e">
        <f>IF(AND(LEN(AA21)&gt;0,AC21&gt;0),100*_xll.xlShmInterpRate(curveName,2,5,AA21)+0*TYPE($N$3),"")</f>
        <v>#VALUE!</v>
      </c>
      <c r="V21" s="153" t="e">
        <f t="shared" si="3"/>
        <v>#VALUE!</v>
      </c>
      <c r="W21" s="155" t="e">
        <f t="shared" si="3"/>
        <v>#VALUE!</v>
      </c>
      <c r="X21" s="34" t="s">
        <v>339</v>
      </c>
      <c r="Y21" s="33">
        <v>42579</v>
      </c>
      <c r="Z21" s="34" t="s">
        <v>363</v>
      </c>
      <c r="AA21" s="33">
        <v>42944</v>
      </c>
      <c r="AB21" s="75" t="s">
        <v>366</v>
      </c>
      <c r="AC21" s="156">
        <v>1.00013093996943</v>
      </c>
      <c r="AD21" s="157">
        <v>-1.04344891049924E-2</v>
      </c>
      <c r="AE21" s="35"/>
      <c r="AF21" s="35"/>
      <c r="AG21" s="35">
        <v>-8.9999999999999993E-3</v>
      </c>
      <c r="AH21" s="36">
        <v>0</v>
      </c>
      <c r="AJ21" s="113"/>
    </row>
    <row r="22" spans="2:36" ht="11.25" customHeight="1" x14ac:dyDescent="0.2">
      <c r="B22" s="85"/>
      <c r="E22" s="538">
        <v>42549</v>
      </c>
      <c r="F22" s="93" t="e">
        <f>IF(LEN(#REF!)&gt;0,AVERAGE(INDEX(#REF!,#REF!),INDEX(#REF!,#REF!)),"-")</f>
        <v>#REF!</v>
      </c>
      <c r="G22" s="41">
        <v>-0.01</v>
      </c>
      <c r="H22" s="94"/>
      <c r="J22" s="81">
        <f t="shared" ref="J22:J32" si="5">E22</f>
        <v>42549</v>
      </c>
      <c r="K22" s="43">
        <f t="shared" si="4"/>
        <v>-0.01</v>
      </c>
      <c r="M22" s="44" t="str">
        <v>-</v>
      </c>
      <c r="N22" s="45" t="str">
        <v>-</v>
      </c>
      <c r="P22" s="225" t="s">
        <v>133</v>
      </c>
      <c r="Q22" s="226">
        <f>COUNT(swapQuotes)</f>
        <v>40</v>
      </c>
      <c r="T22" s="158" t="e">
        <f>IF(AND(LEN(AA22)&gt;0,AC22&gt;0),_xll.xlShmInterpDisc(curveName,AA22)+0*TYPE($N$3),"")</f>
        <v>#VALUE!</v>
      </c>
      <c r="U22" s="159" t="e">
        <f>IF(AND(LEN(AA22)&gt;0,AC22&gt;0),100*_xll.xlShmInterpRate(curveName,2,5,AA22)+0*TYPE($N$3),"")</f>
        <v>#VALUE!</v>
      </c>
      <c r="V22" s="153" t="e">
        <f t="shared" si="3"/>
        <v>#VALUE!</v>
      </c>
      <c r="W22" s="155" t="e">
        <f t="shared" si="3"/>
        <v>#VALUE!</v>
      </c>
      <c r="X22" s="34" t="s">
        <v>339</v>
      </c>
      <c r="Y22" s="33">
        <v>42611</v>
      </c>
      <c r="Z22" s="34" t="s">
        <v>363</v>
      </c>
      <c r="AA22" s="33">
        <v>42975</v>
      </c>
      <c r="AB22" s="75" t="s">
        <v>367</v>
      </c>
      <c r="AC22" s="156">
        <v>1.0001328102348199</v>
      </c>
      <c r="AD22" s="157">
        <v>-9.9125801546541808E-3</v>
      </c>
      <c r="AE22" s="35"/>
      <c r="AF22" s="35"/>
      <c r="AG22" s="35">
        <v>-8.0000000000000002E-3</v>
      </c>
      <c r="AH22" s="36">
        <v>0</v>
      </c>
      <c r="AJ22" s="113"/>
    </row>
    <row r="23" spans="2:36" ht="11.25" customHeight="1" x14ac:dyDescent="0.2">
      <c r="B23" s="85"/>
      <c r="E23" s="538">
        <v>42579</v>
      </c>
      <c r="F23" s="93" t="e">
        <f>IF(LEN(#REF!)&gt;0,AVERAGE(INDEX(#REF!,#REF!),INDEX(#REF!,#REF!)),"-")</f>
        <v>#REF!</v>
      </c>
      <c r="G23" s="41">
        <v>-8.9999999999999993E-3</v>
      </c>
      <c r="H23" s="94"/>
      <c r="J23" s="81">
        <f t="shared" si="5"/>
        <v>42579</v>
      </c>
      <c r="K23" s="43">
        <f t="shared" si="4"/>
        <v>-8.9999999999999993E-3</v>
      </c>
      <c r="M23" s="44" t="str">
        <v>-</v>
      </c>
      <c r="N23" s="45" t="str">
        <v>-</v>
      </c>
      <c r="P23" s="123"/>
      <c r="T23" s="158" t="e">
        <f>IF(AND(LEN(AA23)&gt;0,AC23&gt;0),_xll.xlShmInterpDisc(curveName,AA23)+0*TYPE($N$3),"")</f>
        <v>#VALUE!</v>
      </c>
      <c r="U23" s="159" t="e">
        <f>IF(AND(LEN(AA23)&gt;0,AC23&gt;0),100*_xll.xlShmInterpRate(curveName,2,5,AA23)+0*TYPE($N$3),"")</f>
        <v>#VALUE!</v>
      </c>
      <c r="V23" s="153" t="e">
        <f t="shared" si="3"/>
        <v>#VALUE!</v>
      </c>
      <c r="W23" s="155" t="e">
        <f t="shared" si="3"/>
        <v>#VALUE!</v>
      </c>
      <c r="X23" s="34" t="s">
        <v>339</v>
      </c>
      <c r="Y23" s="33">
        <v>42641</v>
      </c>
      <c r="Z23" s="34" t="s">
        <v>363</v>
      </c>
      <c r="AA23" s="33">
        <v>43006</v>
      </c>
      <c r="AB23" s="75" t="s">
        <v>368</v>
      </c>
      <c r="AC23" s="156">
        <v>1.00013122149022</v>
      </c>
      <c r="AD23" s="157">
        <v>-9.2101349466654405E-3</v>
      </c>
      <c r="AE23" s="35"/>
      <c r="AF23" s="35"/>
      <c r="AG23" s="35">
        <v>-7.0000000000000001E-3</v>
      </c>
      <c r="AH23" s="36">
        <v>0</v>
      </c>
      <c r="AJ23" s="113"/>
    </row>
    <row r="24" spans="2:36" ht="11.25" customHeight="1" x14ac:dyDescent="0.2">
      <c r="B24" s="85"/>
      <c r="E24" s="538">
        <v>42611</v>
      </c>
      <c r="F24" s="93" t="e">
        <f>IF(LEN(#REF!)&gt;0,AVERAGE(INDEX(#REF!,#REF!),INDEX(#REF!,#REF!)),"-")</f>
        <v>#REF!</v>
      </c>
      <c r="G24" s="41">
        <v>-8.0000000000000002E-3</v>
      </c>
      <c r="H24" s="94"/>
      <c r="J24" s="81">
        <f t="shared" si="5"/>
        <v>42611</v>
      </c>
      <c r="K24" s="43">
        <f t="shared" si="4"/>
        <v>-8.0000000000000002E-3</v>
      </c>
      <c r="M24" s="44" t="str">
        <v>-</v>
      </c>
      <c r="N24" s="45" t="str">
        <v>-</v>
      </c>
      <c r="P24" s="123"/>
      <c r="T24" s="158" t="e">
        <f>IF(AND(LEN(AA24)&gt;0,AC24&gt;0),_xll.xlShmInterpDisc(curveName,AA24)+0*TYPE($N$3),"")</f>
        <v>#VALUE!</v>
      </c>
      <c r="U24" s="159" t="e">
        <f>IF(AND(LEN(AA24)&gt;0,AC24&gt;0),100*_xll.xlShmInterpRate(curveName,2,5,AA24)+0*TYPE($N$3),"")</f>
        <v>#VALUE!</v>
      </c>
      <c r="V24" s="153" t="e">
        <f t="shared" si="3"/>
        <v>#VALUE!</v>
      </c>
      <c r="W24" s="155" t="e">
        <f t="shared" si="3"/>
        <v>#VALUE!</v>
      </c>
      <c r="X24" s="34" t="s">
        <v>339</v>
      </c>
      <c r="Y24" s="33">
        <v>42671</v>
      </c>
      <c r="Z24" s="34" t="s">
        <v>363</v>
      </c>
      <c r="AA24" s="33">
        <v>43038</v>
      </c>
      <c r="AB24" s="75" t="s">
        <v>369</v>
      </c>
      <c r="AC24" s="156">
        <v>1.00010959297622</v>
      </c>
      <c r="AD24" s="157">
        <v>-7.2462399534817604E-3</v>
      </c>
      <c r="AE24" s="35"/>
      <c r="AF24" s="35"/>
      <c r="AG24" s="35">
        <v>-4.0000000000000001E-3</v>
      </c>
      <c r="AH24" s="36">
        <v>0</v>
      </c>
      <c r="AJ24" s="113"/>
    </row>
    <row r="25" spans="2:36" ht="11.25" customHeight="1" x14ac:dyDescent="0.2">
      <c r="B25" s="85"/>
      <c r="E25" s="538">
        <v>42641</v>
      </c>
      <c r="F25" s="93" t="e">
        <f>IF(LEN(#REF!)&gt;0,AVERAGE(INDEX(#REF!,#REF!),INDEX(#REF!,#REF!)),"-")</f>
        <v>#REF!</v>
      </c>
      <c r="G25" s="41">
        <v>-7.0000000000000001E-3</v>
      </c>
      <c r="H25" s="94"/>
      <c r="J25" s="81">
        <f t="shared" si="5"/>
        <v>42641</v>
      </c>
      <c r="K25" s="43">
        <f t="shared" si="4"/>
        <v>-7.0000000000000001E-3</v>
      </c>
      <c r="M25" s="44" t="str">
        <v>-</v>
      </c>
      <c r="N25" s="45" t="str">
        <v>-</v>
      </c>
      <c r="P25" s="123"/>
      <c r="T25" s="158" t="e">
        <f>IF(AND(LEN(AA25)&gt;0,AC25&gt;0),_xll.xlShmInterpDisc(curveName,AA25)+0*TYPE($N$3),"")</f>
        <v>#VALUE!</v>
      </c>
      <c r="U25" s="159" t="e">
        <f>IF(AND(LEN(AA25)&gt;0,AC25&gt;0),100*_xll.xlShmInterpRate(curveName,2,5,AA25)+0*TYPE($N$3),"")</f>
        <v>#VALUE!</v>
      </c>
      <c r="V25" s="153" t="e">
        <f t="shared" si="3"/>
        <v>#VALUE!</v>
      </c>
      <c r="W25" s="155" t="e">
        <f t="shared" si="3"/>
        <v>#VALUE!</v>
      </c>
      <c r="X25" s="34" t="s">
        <v>339</v>
      </c>
      <c r="Y25" s="33">
        <v>42702</v>
      </c>
      <c r="Z25" s="34" t="s">
        <v>363</v>
      </c>
      <c r="AA25" s="33">
        <v>43067</v>
      </c>
      <c r="AB25" s="75" t="s">
        <v>370</v>
      </c>
      <c r="AC25" s="156">
        <v>1.0001215433964099</v>
      </c>
      <c r="AD25" s="157">
        <v>-7.6352226974086904E-3</v>
      </c>
      <c r="AE25" s="35"/>
      <c r="AF25" s="35"/>
      <c r="AG25" s="35">
        <v>-4.0000000000000001E-3</v>
      </c>
      <c r="AH25" s="36">
        <v>0</v>
      </c>
      <c r="AJ25" s="113"/>
    </row>
    <row r="26" spans="2:36" ht="11.25" customHeight="1" x14ac:dyDescent="0.2">
      <c r="B26" s="85"/>
      <c r="E26" s="538">
        <v>42671</v>
      </c>
      <c r="F26" s="93" t="e">
        <f>IF(LEN(#REF!)&gt;0,AVERAGE(INDEX(#REF!,#REF!),INDEX(#REF!,#REF!)),"-")</f>
        <v>#REF!</v>
      </c>
      <c r="G26" s="98">
        <v>-4.0000000000000001E-3</v>
      </c>
      <c r="H26" s="94"/>
      <c r="J26" s="81">
        <f t="shared" si="5"/>
        <v>42671</v>
      </c>
      <c r="K26" s="43">
        <f t="shared" si="4"/>
        <v>-4.0000000000000001E-3</v>
      </c>
      <c r="M26" s="44" t="str">
        <v>-</v>
      </c>
      <c r="N26" s="45" t="str">
        <v>-</v>
      </c>
      <c r="P26" s="123"/>
      <c r="Q26" s="77"/>
      <c r="T26" s="158" t="e">
        <f>IF(AND(LEN(AA26)&gt;0,AC26&gt;0),_xll.xlShmInterpDisc(curveName,AA26)+0*TYPE($N$3),"")</f>
        <v>#VALUE!</v>
      </c>
      <c r="U26" s="159" t="e">
        <f>IF(AND(LEN(AA26)&gt;0,AC26&gt;0),100*_xll.xlShmInterpRate(curveName,2,5,AA26)+0*TYPE($N$3),"")</f>
        <v>#VALUE!</v>
      </c>
      <c r="V26" s="153" t="e">
        <f t="shared" si="3"/>
        <v>#VALUE!</v>
      </c>
      <c r="W26" s="155" t="e">
        <f t="shared" si="3"/>
        <v>#VALUE!</v>
      </c>
      <c r="X26" s="34" t="s">
        <v>339</v>
      </c>
      <c r="Y26" s="33">
        <v>42732</v>
      </c>
      <c r="Z26" s="34" t="s">
        <v>363</v>
      </c>
      <c r="AA26" s="33">
        <v>43097</v>
      </c>
      <c r="AB26" s="75" t="s">
        <v>371</v>
      </c>
      <c r="AC26" s="156">
        <v>1.0001261266666699</v>
      </c>
      <c r="AD26" s="157">
        <v>-7.5340966255442602E-3</v>
      </c>
      <c r="AE26" s="35"/>
      <c r="AF26" s="35"/>
      <c r="AG26" s="35">
        <v>-3.0000000000000001E-3</v>
      </c>
      <c r="AH26" s="36">
        <v>0</v>
      </c>
      <c r="AJ26" s="113"/>
    </row>
    <row r="27" spans="2:36" ht="11.25" customHeight="1" x14ac:dyDescent="0.2">
      <c r="B27" s="85"/>
      <c r="E27" s="538">
        <v>42702</v>
      </c>
      <c r="F27" s="93" t="e">
        <f>IF(LEN(#REF!)&gt;0,AVERAGE(INDEX(#REF!,#REF!),INDEX(#REF!,#REF!)),"-")</f>
        <v>#REF!</v>
      </c>
      <c r="G27" s="41">
        <v>-4.0000000000000001E-3</v>
      </c>
      <c r="H27" s="94"/>
      <c r="J27" s="81">
        <f t="shared" si="5"/>
        <v>42702</v>
      </c>
      <c r="K27" s="43">
        <f t="shared" si="4"/>
        <v>-4.0000000000000001E-3</v>
      </c>
      <c r="M27" s="44" t="str">
        <v>-</v>
      </c>
      <c r="N27" s="45" t="str">
        <v>-</v>
      </c>
      <c r="P27" s="123"/>
      <c r="Q27" s="77"/>
      <c r="T27" s="158" t="e">
        <f>IF(AND(LEN(AA27)&gt;0,AC27&gt;0),_xll.xlShmInterpDisc(curveName,AA27)+0*TYPE($N$3),"")</f>
        <v>#VALUE!</v>
      </c>
      <c r="U27" s="159" t="e">
        <f>IF(AND(LEN(AA27)&gt;0,AC27&gt;0),100*_xll.xlShmInterpRate(curveName,2,5,AA27)+0*TYPE($N$3),"")</f>
        <v>#VALUE!</v>
      </c>
      <c r="V27" s="153" t="e">
        <f t="shared" si="3"/>
        <v>#VALUE!</v>
      </c>
      <c r="W27" s="155" t="e">
        <f t="shared" si="3"/>
        <v>#VALUE!</v>
      </c>
      <c r="X27" s="34" t="s">
        <v>339</v>
      </c>
      <c r="Y27" s="33">
        <v>42765</v>
      </c>
      <c r="Z27" s="34" t="s">
        <v>363</v>
      </c>
      <c r="AA27" s="33">
        <v>43129</v>
      </c>
      <c r="AB27" s="34" t="s">
        <v>372</v>
      </c>
      <c r="AC27" s="156">
        <v>1.00010299502304</v>
      </c>
      <c r="AD27" s="157">
        <v>-5.8462282404723202E-3</v>
      </c>
      <c r="AE27" s="35"/>
      <c r="AF27" s="35"/>
      <c r="AG27" s="35">
        <v>1E-3</v>
      </c>
      <c r="AH27" s="36">
        <v>0</v>
      </c>
      <c r="AJ27" s="113"/>
    </row>
    <row r="28" spans="2:36" ht="11.25" customHeight="1" x14ac:dyDescent="0.2">
      <c r="E28" s="538">
        <v>42732</v>
      </c>
      <c r="F28" s="93" t="e">
        <f>IF(LEN(#REF!)&gt;0,AVERAGE(INDEX(#REF!,#REF!),INDEX(#REF!,#REF!)),"-")</f>
        <v>#REF!</v>
      </c>
      <c r="G28" s="41">
        <v>-3.0000000000000001E-3</v>
      </c>
      <c r="H28" s="94"/>
      <c r="J28" s="81">
        <f t="shared" si="5"/>
        <v>42732</v>
      </c>
      <c r="K28" s="43">
        <f t="shared" si="4"/>
        <v>-3.0000000000000001E-3</v>
      </c>
      <c r="M28" s="44" t="str">
        <v>-</v>
      </c>
      <c r="N28" s="45" t="str">
        <v>-</v>
      </c>
      <c r="P28" s="123"/>
      <c r="Q28" s="77"/>
      <c r="T28" s="158" t="e">
        <f>IF(AND(LEN(AA28)&gt;0,AC28&gt;0),_xll.xlShmInterpDisc(curveName,AA28)+0*TYPE($N$3),"")</f>
        <v>#VALUE!</v>
      </c>
      <c r="U28" s="159" t="e">
        <f>IF(AND(LEN(AA28)&gt;0,AC28&gt;0),100*_xll.xlShmInterpRate(curveName,2,5,AA28)+0*TYPE($N$3),"")</f>
        <v>#VALUE!</v>
      </c>
      <c r="V28" s="153" t="e">
        <f t="shared" si="3"/>
        <v>#VALUE!</v>
      </c>
      <c r="W28" s="155" t="e">
        <f t="shared" si="3"/>
        <v>#VALUE!</v>
      </c>
      <c r="X28" s="34" t="s">
        <v>339</v>
      </c>
      <c r="Y28" s="33">
        <v>42794</v>
      </c>
      <c r="Z28" s="34" t="s">
        <v>363</v>
      </c>
      <c r="AA28" s="33">
        <v>43159</v>
      </c>
      <c r="AB28" s="34" t="s">
        <v>373</v>
      </c>
      <c r="AC28" s="156">
        <v>1.00008471752258</v>
      </c>
      <c r="AD28" s="157">
        <v>-4.5944407134347002E-3</v>
      </c>
      <c r="AE28" s="35"/>
      <c r="AF28" s="35"/>
      <c r="AG28" s="35">
        <v>4.0000000000000001E-3</v>
      </c>
      <c r="AH28" s="36">
        <v>0</v>
      </c>
      <c r="AJ28" s="113"/>
    </row>
    <row r="29" spans="2:36" ht="11.25" customHeight="1" x14ac:dyDescent="0.2">
      <c r="E29" s="538">
        <v>42765</v>
      </c>
      <c r="F29" s="93" t="e">
        <f>IF(LEN(#REF!)&gt;0,AVERAGE(INDEX(#REF!,#REF!),INDEX(#REF!,#REF!)),"-")</f>
        <v>#REF!</v>
      </c>
      <c r="G29" s="41">
        <v>1E-3</v>
      </c>
      <c r="H29" s="94"/>
      <c r="J29" s="81">
        <f t="shared" si="5"/>
        <v>42765</v>
      </c>
      <c r="K29" s="43">
        <f t="shared" si="4"/>
        <v>1E-3</v>
      </c>
      <c r="M29" s="44" t="str">
        <v>-</v>
      </c>
      <c r="N29" s="45" t="str">
        <v>-</v>
      </c>
      <c r="P29" s="123"/>
      <c r="Q29" s="77"/>
      <c r="T29" s="158" t="e">
        <f>IF(AND(LEN(AA29)&gt;0,AC29&gt;0),_xll.xlShmInterpDisc(curveName,AA29)+0*TYPE($N$3),"")</f>
        <v>#VALUE!</v>
      </c>
      <c r="U29" s="159" t="e">
        <f>IF(AND(LEN(AA29)&gt;0,AC29&gt;0),100*_xll.xlShmInterpRate(curveName,2,5,AA29)+0*TYPE($N$3),"")</f>
        <v>#VALUE!</v>
      </c>
      <c r="V29" s="153" t="e">
        <f t="shared" si="3"/>
        <v>#VALUE!</v>
      </c>
      <c r="W29" s="155" t="e">
        <f t="shared" si="3"/>
        <v>#VALUE!</v>
      </c>
      <c r="X29" s="34" t="s">
        <v>339</v>
      </c>
      <c r="Y29" s="33">
        <v>42822</v>
      </c>
      <c r="Z29" s="34" t="s">
        <v>363</v>
      </c>
      <c r="AA29" s="33">
        <v>43187</v>
      </c>
      <c r="AB29" s="34" t="s">
        <v>374</v>
      </c>
      <c r="AC29" s="156">
        <v>1.00004431472555</v>
      </c>
      <c r="AD29" s="157">
        <v>-2.3073489935524199E-3</v>
      </c>
      <c r="AE29" s="35"/>
      <c r="AF29" s="35"/>
      <c r="AG29" s="35">
        <v>8.9999999999999993E-3</v>
      </c>
      <c r="AH29" s="36">
        <v>0</v>
      </c>
      <c r="AJ29" s="113"/>
    </row>
    <row r="30" spans="2:36" ht="11.25" customHeight="1" x14ac:dyDescent="0.2">
      <c r="E30" s="538">
        <v>42794</v>
      </c>
      <c r="F30" s="93" t="e">
        <f>IF(LEN(#REF!)&gt;0,AVERAGE(INDEX(#REF!,#REF!),INDEX(#REF!,#REF!)),"-")</f>
        <v>#REF!</v>
      </c>
      <c r="G30" s="41">
        <v>4.0000000000000001E-3</v>
      </c>
      <c r="H30" s="94"/>
      <c r="J30" s="81">
        <f t="shared" si="5"/>
        <v>42794</v>
      </c>
      <c r="K30" s="43">
        <f t="shared" si="4"/>
        <v>4.0000000000000001E-3</v>
      </c>
      <c r="M30" s="44" t="str">
        <v>-</v>
      </c>
      <c r="N30" s="45" t="str">
        <v>-</v>
      </c>
      <c r="P30" s="123"/>
      <c r="Q30" s="77"/>
      <c r="T30" s="158" t="e">
        <f>IF(AND(LEN(AA30)&gt;0,AC30&gt;0),_xll.xlShmInterpDisc(curveName,AA30)+0*TYPE($N$3),"")</f>
        <v>#VALUE!</v>
      </c>
      <c r="U30" s="159" t="e">
        <f>IF(AND(LEN(AA30)&gt;0,AC30&gt;0),100*_xll.xlShmInterpRate(curveName,2,5,AA30)+0*TYPE($N$3),"")</f>
        <v>#VALUE!</v>
      </c>
      <c r="V30" s="153" t="e">
        <f t="shared" si="3"/>
        <v>#VALUE!</v>
      </c>
      <c r="W30" s="155" t="e">
        <f t="shared" si="3"/>
        <v>#VALUE!</v>
      </c>
      <c r="X30" s="34" t="s">
        <v>339</v>
      </c>
      <c r="Y30" s="33">
        <v>42853</v>
      </c>
      <c r="Z30" s="34" t="s">
        <v>363</v>
      </c>
      <c r="AA30" s="33">
        <v>43220</v>
      </c>
      <c r="AB30" s="34" t="s">
        <v>375</v>
      </c>
      <c r="AC30" s="156">
        <v>0.99999057641865596</v>
      </c>
      <c r="AD30" s="157">
        <v>4.6861354189118199E-4</v>
      </c>
      <c r="AE30" s="35"/>
      <c r="AF30" s="35"/>
      <c r="AG30" s="35">
        <v>1.4999999999999999E-2</v>
      </c>
      <c r="AH30" s="36">
        <v>0</v>
      </c>
      <c r="AJ30" s="113"/>
    </row>
    <row r="31" spans="2:36" ht="11.25" customHeight="1" x14ac:dyDescent="0.2">
      <c r="E31" s="538">
        <v>42822</v>
      </c>
      <c r="F31" s="93" t="e">
        <f>IF(LEN(#REF!)&gt;0,AVERAGE(INDEX(#REF!,#REF!),INDEX(#REF!,#REF!)),"-")</f>
        <v>#REF!</v>
      </c>
      <c r="G31" s="41">
        <v>8.9999999999999993E-3</v>
      </c>
      <c r="H31" s="94"/>
      <c r="J31" s="81">
        <f t="shared" si="5"/>
        <v>42822</v>
      </c>
      <c r="K31" s="43">
        <f t="shared" si="4"/>
        <v>8.9999999999999993E-3</v>
      </c>
      <c r="M31" s="44" t="str">
        <v>-</v>
      </c>
      <c r="N31" s="45" t="str">
        <v>-</v>
      </c>
      <c r="P31" s="123"/>
      <c r="Q31" s="77"/>
      <c r="T31" s="158" t="e">
        <f>IF(AND(LEN(AA31)&gt;0,AC31&gt;0),_xll.xlShmInterpDisc(curveName,AA31)+0*TYPE($N$3),"")</f>
        <v>#VALUE!</v>
      </c>
      <c r="U31" s="159" t="e">
        <f>IF(AND(LEN(AA31)&gt;0,AC31&gt;0),100*_xll.xlShmInterpRate(curveName,2,5,AA31)+0*TYPE($N$3),"")</f>
        <v>#VALUE!</v>
      </c>
      <c r="V31" s="153" t="e">
        <f t="shared" si="3"/>
        <v>#VALUE!</v>
      </c>
      <c r="W31" s="155" t="e">
        <f t="shared" si="3"/>
        <v>#VALUE!</v>
      </c>
      <c r="X31" s="34" t="s">
        <v>75</v>
      </c>
      <c r="Y31" s="33">
        <v>42488</v>
      </c>
      <c r="Z31" s="34" t="s">
        <v>376</v>
      </c>
      <c r="AA31" s="33">
        <v>43584</v>
      </c>
      <c r="AB31" s="34" t="s">
        <v>55</v>
      </c>
      <c r="AC31" s="156">
        <v>0.99853972492119303</v>
      </c>
      <c r="AD31" s="157">
        <v>4.8578319366171699E-2</v>
      </c>
      <c r="AE31" s="35"/>
      <c r="AF31" s="35"/>
      <c r="AG31" s="35">
        <v>4.9000000000000002E-2</v>
      </c>
      <c r="AH31" s="36">
        <v>0</v>
      </c>
      <c r="AJ31" s="113"/>
    </row>
    <row r="32" spans="2:36" ht="11.25" customHeight="1" thickBot="1" x14ac:dyDescent="0.25">
      <c r="E32" s="538">
        <v>42853</v>
      </c>
      <c r="F32" s="93" t="e">
        <f>IF(LEN(#REF!)&gt;0,AVERAGE(INDEX(#REF!,#REF!),INDEX(#REF!,#REF!)),"-")</f>
        <v>#REF!</v>
      </c>
      <c r="G32" s="41">
        <v>1.4999999999999999E-2</v>
      </c>
      <c r="H32" s="94"/>
      <c r="J32" s="99">
        <f t="shared" si="5"/>
        <v>42853</v>
      </c>
      <c r="K32" s="100">
        <f t="shared" si="4"/>
        <v>1.4999999999999999E-2</v>
      </c>
      <c r="M32" s="44" t="str">
        <v>-</v>
      </c>
      <c r="N32" s="45" t="str">
        <v>-</v>
      </c>
      <c r="P32" s="123"/>
      <c r="Q32" s="77"/>
      <c r="T32" s="158" t="e">
        <f>IF(AND(LEN(AA32)&gt;0,AC32&gt;0),_xll.xlShmInterpDisc(curveName,AA32)+0*TYPE($N$3),"")</f>
        <v>#VALUE!</v>
      </c>
      <c r="U32" s="159" t="e">
        <f>IF(AND(LEN(AA32)&gt;0,AC32&gt;0),100*_xll.xlShmInterpRate(curveName,2,5,AA32)+0*TYPE($N$3),"")</f>
        <v>#VALUE!</v>
      </c>
      <c r="V32" s="153" t="e">
        <f t="shared" si="3"/>
        <v>#VALUE!</v>
      </c>
      <c r="W32" s="155" t="e">
        <f t="shared" si="3"/>
        <v>#VALUE!</v>
      </c>
      <c r="X32" s="34" t="s">
        <v>75</v>
      </c>
      <c r="Y32" s="33">
        <v>42488</v>
      </c>
      <c r="Z32" s="34" t="s">
        <v>376</v>
      </c>
      <c r="AA32" s="33">
        <v>43949</v>
      </c>
      <c r="AB32" s="34" t="s">
        <v>57</v>
      </c>
      <c r="AC32" s="156">
        <v>0.99464639178342196</v>
      </c>
      <c r="AD32" s="157">
        <v>0.13392456578853801</v>
      </c>
      <c r="AE32" s="35"/>
      <c r="AF32" s="35"/>
      <c r="AG32" s="35">
        <v>0.13500000000000001</v>
      </c>
      <c r="AH32" s="36">
        <v>0</v>
      </c>
      <c r="AJ32" s="113"/>
    </row>
    <row r="33" spans="2:36" ht="11.25" customHeight="1" thickBot="1" x14ac:dyDescent="0.25">
      <c r="M33" s="44" t="str">
        <v>-</v>
      </c>
      <c r="N33" s="45" t="str">
        <v>-</v>
      </c>
      <c r="P33" s="123"/>
      <c r="Q33" s="77"/>
      <c r="T33" s="158" t="e">
        <f>IF(AND(LEN(AA33)&gt;0,AC33&gt;0),_xll.xlShmInterpDisc(curveName,AA33)+0*TYPE($N$3),"")</f>
        <v>#VALUE!</v>
      </c>
      <c r="U33" s="159" t="e">
        <f>IF(AND(LEN(AA33)&gt;0,AC33&gt;0),100*_xll.xlShmInterpRate(curveName,2,5,AA33)+0*TYPE($N$3),"")</f>
        <v>#VALUE!</v>
      </c>
      <c r="V33" s="153" t="e">
        <f t="shared" si="3"/>
        <v>#VALUE!</v>
      </c>
      <c r="W33" s="155" t="e">
        <f t="shared" si="3"/>
        <v>#VALUE!</v>
      </c>
      <c r="X33" s="34" t="s">
        <v>75</v>
      </c>
      <c r="Y33" s="33">
        <v>42488</v>
      </c>
      <c r="Z33" s="34" t="s">
        <v>376</v>
      </c>
      <c r="AA33" s="33">
        <v>44314</v>
      </c>
      <c r="AB33" s="34" t="s">
        <v>34</v>
      </c>
      <c r="AC33" s="156">
        <v>0.98798258383494197</v>
      </c>
      <c r="AD33" s="157">
        <v>0.24140734774502101</v>
      </c>
      <c r="AE33" s="35"/>
      <c r="AF33" s="35"/>
      <c r="AG33" s="35">
        <v>0.24299999999999999</v>
      </c>
      <c r="AH33" s="36">
        <v>0</v>
      </c>
      <c r="AJ33" s="113"/>
    </row>
    <row r="34" spans="2:36" ht="11.25" customHeight="1" thickBot="1" x14ac:dyDescent="0.25">
      <c r="E34" s="18" t="s">
        <v>144</v>
      </c>
      <c r="F34" s="18" t="s">
        <v>1</v>
      </c>
      <c r="G34" s="19" t="s">
        <v>2</v>
      </c>
      <c r="H34" s="20" t="s">
        <v>3</v>
      </c>
      <c r="K34" s="20" t="s">
        <v>4</v>
      </c>
      <c r="M34" s="44" t="str">
        <v>-</v>
      </c>
      <c r="N34" s="45" t="str">
        <v>-</v>
      </c>
      <c r="P34" s="123"/>
      <c r="Q34" s="77"/>
      <c r="T34" s="158" t="e">
        <f>IF(AND(LEN(AA34)&gt;0,AC34&gt;0),_xll.xlShmInterpDisc(curveName,AA34)+0*TYPE($N$3),"")</f>
        <v>#VALUE!</v>
      </c>
      <c r="U34" s="159" t="e">
        <f>IF(AND(LEN(AA34)&gt;0,AC34&gt;0),100*_xll.xlShmInterpRate(curveName,2,5,AA34)+0*TYPE($N$3),"")</f>
        <v>#VALUE!</v>
      </c>
      <c r="V34" s="153" t="e">
        <f t="shared" si="3"/>
        <v>#VALUE!</v>
      </c>
      <c r="W34" s="155" t="e">
        <f t="shared" si="3"/>
        <v>#VALUE!</v>
      </c>
      <c r="X34" s="34" t="s">
        <v>75</v>
      </c>
      <c r="Y34" s="33">
        <v>42488</v>
      </c>
      <c r="Z34" s="34" t="s">
        <v>376</v>
      </c>
      <c r="AA34" s="33">
        <v>44679</v>
      </c>
      <c r="AB34" s="34" t="s">
        <v>58</v>
      </c>
      <c r="AC34" s="156">
        <v>0.978826480496231</v>
      </c>
      <c r="AD34" s="157">
        <v>0.35619362582051201</v>
      </c>
      <c r="AE34" s="35"/>
      <c r="AF34" s="35"/>
      <c r="AG34" s="35">
        <v>0.35799999999999998</v>
      </c>
      <c r="AH34" s="36">
        <v>0</v>
      </c>
      <c r="AJ34" s="113"/>
    </row>
    <row r="35" spans="2:36" ht="11.25" customHeight="1" x14ac:dyDescent="0.2">
      <c r="E35" s="106" t="str">
        <f>indexID&amp;"D="</f>
        <v>EURIBOR1YD=</v>
      </c>
      <c r="F35" s="25" t="e">
        <f ca="1">_xll.RtGet("IDN_SELECTFEED",E35,"PRIM ACT 1")</f>
        <v>#NAME?</v>
      </c>
      <c r="G35" s="26">
        <v>-1.4E-2</v>
      </c>
      <c r="H35" s="80"/>
      <c r="K35" s="29">
        <f>IF(LEN(E35)&gt;0,IF(ISNUMBER(G35),G35,F35)+H35,"-")</f>
        <v>-1.4E-2</v>
      </c>
      <c r="M35" s="44" t="str">
        <v>-</v>
      </c>
      <c r="N35" s="45" t="str">
        <v>-</v>
      </c>
      <c r="P35" s="123"/>
      <c r="Q35" s="77"/>
      <c r="R35" s="77"/>
      <c r="T35" s="158" t="e">
        <f>IF(AND(LEN(AA35)&gt;0,AC35&gt;0),_xll.xlShmInterpDisc(curveName,AA35)+0*TYPE($N$3),"")</f>
        <v>#VALUE!</v>
      </c>
      <c r="U35" s="159" t="e">
        <f>IF(AND(LEN(AA35)&gt;0,AC35&gt;0),100*_xll.xlShmInterpRate(curveName,2,5,AA35)+0*TYPE($N$3),"")</f>
        <v>#VALUE!</v>
      </c>
      <c r="V35" s="153" t="e">
        <f t="shared" si="3"/>
        <v>#VALUE!</v>
      </c>
      <c r="W35" s="155" t="e">
        <f t="shared" si="3"/>
        <v>#VALUE!</v>
      </c>
      <c r="X35" s="34" t="s">
        <v>75</v>
      </c>
      <c r="Y35" s="33">
        <v>42488</v>
      </c>
      <c r="Z35" s="34" t="s">
        <v>376</v>
      </c>
      <c r="AA35" s="33">
        <v>45044</v>
      </c>
      <c r="AB35" s="34" t="s">
        <v>35</v>
      </c>
      <c r="AC35" s="156">
        <v>0.96688418574407597</v>
      </c>
      <c r="AD35" s="157">
        <v>0.48052945260181801</v>
      </c>
      <c r="AE35" s="35"/>
      <c r="AF35" s="35"/>
      <c r="AG35" s="35">
        <v>0.48199999999999998</v>
      </c>
      <c r="AH35" s="36">
        <v>0</v>
      </c>
      <c r="AJ35" s="113"/>
    </row>
    <row r="36" spans="2:36" ht="11.25" customHeight="1" thickBot="1" x14ac:dyDescent="0.25">
      <c r="M36" s="44" t="str">
        <v>-</v>
      </c>
      <c r="N36" s="45" t="str">
        <v>-</v>
      </c>
      <c r="P36" s="123"/>
      <c r="Q36" s="77"/>
      <c r="R36" s="77"/>
      <c r="T36" s="158" t="e">
        <f>IF(AND(LEN(AA36)&gt;0,AC36&gt;0),_xll.xlShmInterpDisc(curveName,AA36)+0*TYPE($N$3),"")</f>
        <v>#VALUE!</v>
      </c>
      <c r="U36" s="159" t="e">
        <f>IF(AND(LEN(AA36)&gt;0,AC36&gt;0),100*_xll.xlShmInterpRate(curveName,2,5,AA36)+0*TYPE($N$3),"")</f>
        <v>#VALUE!</v>
      </c>
      <c r="V36" s="153" t="e">
        <f t="shared" si="3"/>
        <v>#VALUE!</v>
      </c>
      <c r="W36" s="155" t="e">
        <f t="shared" si="3"/>
        <v>#VALUE!</v>
      </c>
      <c r="X36" s="34" t="s">
        <v>75</v>
      </c>
      <c r="Y36" s="33">
        <v>42488</v>
      </c>
      <c r="Z36" s="34" t="s">
        <v>376</v>
      </c>
      <c r="AA36" s="33">
        <v>45411</v>
      </c>
      <c r="AB36" s="34" t="s">
        <v>37</v>
      </c>
      <c r="AC36" s="156">
        <v>0.95271987914924405</v>
      </c>
      <c r="AD36" s="157">
        <v>0.60439450752982404</v>
      </c>
      <c r="AE36" s="35"/>
      <c r="AF36" s="35"/>
      <c r="AG36" s="35">
        <v>0.60499999999999998</v>
      </c>
      <c r="AH36" s="36">
        <v>0</v>
      </c>
      <c r="AJ36" s="113"/>
    </row>
    <row r="37" spans="2:36" ht="11.25" customHeight="1" thickBot="1" x14ac:dyDescent="0.25">
      <c r="E37" s="18" t="s">
        <v>145</v>
      </c>
      <c r="F37" s="18" t="s">
        <v>1</v>
      </c>
      <c r="G37" s="19" t="s">
        <v>2</v>
      </c>
      <c r="H37" s="20" t="s">
        <v>3</v>
      </c>
      <c r="K37" s="20" t="s">
        <v>4</v>
      </c>
      <c r="M37" s="44" t="str">
        <v>-</v>
      </c>
      <c r="N37" s="45" t="str">
        <v>-</v>
      </c>
      <c r="P37" s="123"/>
      <c r="Q37" s="77"/>
      <c r="R37" s="77"/>
      <c r="T37" s="158" t="e">
        <f>IF(AND(LEN(AA37)&gt;0,AC37&gt;0),_xll.xlShmInterpDisc(curveName,AA37)+0*TYPE($N$3),"")</f>
        <v>#VALUE!</v>
      </c>
      <c r="U37" s="159" t="e">
        <f>IF(AND(LEN(AA37)&gt;0,AC37&gt;0),100*_xll.xlShmInterpRate(curveName,2,5,AA37)+0*TYPE($N$3),"")</f>
        <v>#VALUE!</v>
      </c>
      <c r="V37" s="153" t="e">
        <f t="shared" si="3"/>
        <v>#VALUE!</v>
      </c>
      <c r="W37" s="155" t="e">
        <f t="shared" si="3"/>
        <v>#VALUE!</v>
      </c>
      <c r="X37" s="34" t="s">
        <v>75</v>
      </c>
      <c r="Y37" s="33">
        <v>42488</v>
      </c>
      <c r="Z37" s="34" t="s">
        <v>376</v>
      </c>
      <c r="AA37" s="33">
        <v>45775</v>
      </c>
      <c r="AB37" s="34" t="s">
        <v>39</v>
      </c>
      <c r="AC37" s="156">
        <v>0.937166508269903</v>
      </c>
      <c r="AD37" s="157">
        <v>0.72017095655659202</v>
      </c>
      <c r="AE37" s="35"/>
      <c r="AF37" s="35"/>
      <c r="AG37" s="35">
        <v>0.71899999999999997</v>
      </c>
      <c r="AH37" s="36">
        <v>0</v>
      </c>
      <c r="AJ37" s="113"/>
    </row>
    <row r="38" spans="2:36" ht="11.25" customHeight="1" x14ac:dyDescent="0.2">
      <c r="E38" s="107">
        <v>3</v>
      </c>
      <c r="F38" s="25" t="e">
        <f>IF(LEN(E38)&gt;0,AVERAGE(#REF!),"-")</f>
        <v>#REF!</v>
      </c>
      <c r="G38" s="26">
        <v>4.9000000000000002E-2</v>
      </c>
      <c r="H38" s="80"/>
      <c r="J38" s="108">
        <f t="array" ref="J38:J79">IF(LEN(E38:E79)&gt;0,E38:E79,"")</f>
        <v>3</v>
      </c>
      <c r="K38" s="29">
        <f t="shared" ref="K38:K79" si="6">IF(LEN(E38)&gt;0,IF(ISNUMBER(G38),G38,F38)+H38,"-")</f>
        <v>4.9000000000000002E-2</v>
      </c>
      <c r="M38" s="44" t="str">
        <v>-</v>
      </c>
      <c r="N38" s="45" t="str">
        <v>-</v>
      </c>
      <c r="P38" s="123"/>
      <c r="Q38" s="77"/>
      <c r="R38" s="77"/>
      <c r="T38" s="158" t="e">
        <f>IF(AND(LEN(AA38)&gt;0,AC38&gt;0),_xll.xlShmInterpDisc(curveName,AA38)+0*TYPE($N$3),"")</f>
        <v>#VALUE!</v>
      </c>
      <c r="U38" s="159" t="e">
        <f>IF(AND(LEN(AA38)&gt;0,AC38&gt;0),100*_xll.xlShmInterpRate(curveName,2,5,AA38)+0*TYPE($N$3),"")</f>
        <v>#VALUE!</v>
      </c>
      <c r="V38" s="153" t="e">
        <f t="shared" si="3"/>
        <v>#VALUE!</v>
      </c>
      <c r="W38" s="155" t="e">
        <f t="shared" si="3"/>
        <v>#VALUE!</v>
      </c>
      <c r="X38" s="34" t="s">
        <v>75</v>
      </c>
      <c r="Y38" s="33">
        <v>42488</v>
      </c>
      <c r="Z38" s="34" t="s">
        <v>376</v>
      </c>
      <c r="AA38" s="33">
        <v>46140</v>
      </c>
      <c r="AB38" s="34" t="s">
        <v>41</v>
      </c>
      <c r="AC38" s="156">
        <v>0.92076970818969595</v>
      </c>
      <c r="AD38" s="157">
        <v>0.824549577924508</v>
      </c>
      <c r="AE38" s="35"/>
      <c r="AF38" s="35"/>
      <c r="AG38" s="35">
        <v>0.82099999999999995</v>
      </c>
      <c r="AH38" s="36">
        <v>0</v>
      </c>
      <c r="AJ38" s="113"/>
    </row>
    <row r="39" spans="2:36" ht="11.25" customHeight="1" x14ac:dyDescent="0.2">
      <c r="E39" s="109">
        <v>4</v>
      </c>
      <c r="F39" s="40" t="e">
        <f>IF(LEN(E39)&gt;0,AVERAGE(#REF!),"-")</f>
        <v>#REF!</v>
      </c>
      <c r="G39" s="41">
        <v>0.13500000000000001</v>
      </c>
      <c r="H39" s="94"/>
      <c r="J39" s="110">
        <v>4</v>
      </c>
      <c r="K39" s="43">
        <f t="shared" si="6"/>
        <v>0.13500000000000001</v>
      </c>
      <c r="M39" s="44" t="str">
        <v>-</v>
      </c>
      <c r="N39" s="45" t="str">
        <v>-</v>
      </c>
      <c r="P39" s="123"/>
      <c r="Q39" s="77"/>
      <c r="R39" s="77"/>
      <c r="T39" s="158" t="e">
        <f>IF(AND(LEN(AA39)&gt;0,AC39&gt;0),_xll.xlShmInterpDisc(curveName,AA39)+0*TYPE($N$3),"")</f>
        <v>#VALUE!</v>
      </c>
      <c r="U39" s="159" t="e">
        <f>IF(AND(LEN(AA39)&gt;0,AC39&gt;0),100*_xll.xlShmInterpRate(curveName,2,5,AA39)+0*TYPE($N$3),"")</f>
        <v>#VALUE!</v>
      </c>
      <c r="V39" s="153" t="e">
        <f t="shared" si="3"/>
        <v>#VALUE!</v>
      </c>
      <c r="W39" s="155" t="e">
        <f t="shared" si="3"/>
        <v>#VALUE!</v>
      </c>
      <c r="X39" s="34" t="s">
        <v>75</v>
      </c>
      <c r="Y39" s="33">
        <v>42488</v>
      </c>
      <c r="Z39" s="34" t="s">
        <v>376</v>
      </c>
      <c r="AA39" s="33">
        <v>46505</v>
      </c>
      <c r="AB39" s="34" t="s">
        <v>59</v>
      </c>
      <c r="AC39" s="156">
        <v>0.90388659775267599</v>
      </c>
      <c r="AD39" s="157">
        <v>0.91773452523718502</v>
      </c>
      <c r="AE39" s="35"/>
      <c r="AF39" s="35"/>
      <c r="AG39" s="35">
        <v>0.91141453100000003</v>
      </c>
      <c r="AH39" s="36">
        <v>0</v>
      </c>
      <c r="AJ39" s="113"/>
    </row>
    <row r="40" spans="2:36" ht="11.25" customHeight="1" x14ac:dyDescent="0.2">
      <c r="B40" s="85"/>
      <c r="E40" s="109">
        <v>5</v>
      </c>
      <c r="F40" s="40" t="e">
        <f>IF(LEN(E40)&gt;0,AVERAGE(#REF!),"-")</f>
        <v>#REF!</v>
      </c>
      <c r="G40" s="41">
        <v>0.24299999999999999</v>
      </c>
      <c r="H40" s="94"/>
      <c r="J40" s="111">
        <v>5</v>
      </c>
      <c r="K40" s="43">
        <f t="shared" si="6"/>
        <v>0.24299999999999999</v>
      </c>
      <c r="M40" s="44" t="str">
        <v>-</v>
      </c>
      <c r="N40" s="45" t="str">
        <v>-</v>
      </c>
      <c r="P40" s="123"/>
      <c r="Q40" s="77"/>
      <c r="R40" s="77"/>
      <c r="T40" s="158" t="e">
        <f>IF(AND(LEN(AA40)&gt;0,AC40&gt;0),_xll.xlShmInterpDisc(curveName,AA40)+0*TYPE($N$3),"")</f>
        <v>#VALUE!</v>
      </c>
      <c r="U40" s="159" t="e">
        <f>IF(AND(LEN(AA40)&gt;0,AC40&gt;0),100*_xll.xlShmInterpRate(curveName,2,5,AA40)+0*TYPE($N$3),"")</f>
        <v>#VALUE!</v>
      </c>
      <c r="V40" s="153" t="e">
        <f t="shared" si="3"/>
        <v>#VALUE!</v>
      </c>
      <c r="W40" s="155" t="e">
        <f t="shared" si="3"/>
        <v>#VALUE!</v>
      </c>
      <c r="X40" s="34" t="s">
        <v>75</v>
      </c>
      <c r="Y40" s="33">
        <v>42488</v>
      </c>
      <c r="Z40" s="34" t="s">
        <v>376</v>
      </c>
      <c r="AA40" s="33">
        <v>46871</v>
      </c>
      <c r="AB40" s="34" t="s">
        <v>60</v>
      </c>
      <c r="AC40" s="156">
        <v>0.88678581341126606</v>
      </c>
      <c r="AD40" s="157">
        <v>1.0001232973582399</v>
      </c>
      <c r="AE40" s="35"/>
      <c r="AF40" s="35"/>
      <c r="AG40" s="35">
        <v>0.99099999999999999</v>
      </c>
      <c r="AH40" s="36">
        <v>0</v>
      </c>
      <c r="AJ40" s="113"/>
    </row>
    <row r="41" spans="2:36" ht="11.25" customHeight="1" x14ac:dyDescent="0.2">
      <c r="E41" s="109">
        <v>6</v>
      </c>
      <c r="F41" s="40" t="e">
        <f>IF(LEN(E41)&gt;0,AVERAGE(#REF!),"-")</f>
        <v>#REF!</v>
      </c>
      <c r="G41" s="41">
        <v>0.35799999999999998</v>
      </c>
      <c r="H41" s="94"/>
      <c r="J41" s="111">
        <v>6</v>
      </c>
      <c r="K41" s="43">
        <f t="shared" si="6"/>
        <v>0.35799999999999998</v>
      </c>
      <c r="M41" s="44" t="str">
        <v>-</v>
      </c>
      <c r="N41" s="45" t="str">
        <v>-</v>
      </c>
      <c r="P41" s="123"/>
      <c r="Q41" s="77"/>
      <c r="R41" s="77"/>
      <c r="T41" s="158" t="e">
        <f>IF(AND(LEN(AA41)&gt;0,AC41&gt;0),_xll.xlShmInterpDisc(curveName,AA41)+0*TYPE($N$3),"")</f>
        <v>#VALUE!</v>
      </c>
      <c r="U41" s="159" t="e">
        <f>IF(AND(LEN(AA41)&gt;0,AC41&gt;0),100*_xll.xlShmInterpRate(curveName,2,5,AA41)+0*TYPE($N$3),"")</f>
        <v>#VALUE!</v>
      </c>
      <c r="V41" s="153" t="e">
        <f t="shared" si="3"/>
        <v>#VALUE!</v>
      </c>
      <c r="W41" s="155" t="e">
        <f t="shared" si="3"/>
        <v>#VALUE!</v>
      </c>
      <c r="X41" s="34" t="s">
        <v>75</v>
      </c>
      <c r="Y41" s="33">
        <v>42488</v>
      </c>
      <c r="Z41" s="34" t="s">
        <v>376</v>
      </c>
      <c r="AA41" s="33">
        <v>47238</v>
      </c>
      <c r="AB41" s="34" t="s">
        <v>61</v>
      </c>
      <c r="AC41" s="156">
        <v>0.86979604542047195</v>
      </c>
      <c r="AD41" s="157">
        <v>1.07146952355338</v>
      </c>
      <c r="AE41" s="35"/>
      <c r="AF41" s="35"/>
      <c r="AG41" s="35">
        <v>1.059281039</v>
      </c>
      <c r="AH41" s="36">
        <v>0</v>
      </c>
      <c r="AJ41" s="113"/>
    </row>
    <row r="42" spans="2:36" ht="11.25" customHeight="1" x14ac:dyDescent="0.2">
      <c r="E42" s="109">
        <v>7</v>
      </c>
      <c r="F42" s="40" t="e">
        <f>IF(LEN(E42)&gt;0,AVERAGE(#REF!),"-")</f>
        <v>#REF!</v>
      </c>
      <c r="G42" s="41">
        <v>0.48199999999999998</v>
      </c>
      <c r="H42" s="94"/>
      <c r="J42" s="111">
        <v>7</v>
      </c>
      <c r="K42" s="43">
        <f t="shared" si="6"/>
        <v>0.48199999999999998</v>
      </c>
      <c r="M42" s="44" t="str">
        <v>-</v>
      </c>
      <c r="N42" s="45" t="str">
        <v>-</v>
      </c>
      <c r="P42" s="123"/>
      <c r="Q42" s="77"/>
      <c r="R42" s="77"/>
      <c r="T42" s="158" t="e">
        <f>IF(AND(LEN(AA42)&gt;0,AC42&gt;0),_xll.xlShmInterpDisc(curveName,AA42)+0*TYPE($N$3),"")</f>
        <v>#VALUE!</v>
      </c>
      <c r="U42" s="159" t="e">
        <f>IF(AND(LEN(AA42)&gt;0,AC42&gt;0),100*_xll.xlShmInterpRate(curveName,2,5,AA42)+0*TYPE($N$3),"")</f>
        <v>#VALUE!</v>
      </c>
      <c r="V42" s="153" t="e">
        <f t="shared" si="3"/>
        <v>#VALUE!</v>
      </c>
      <c r="W42" s="155" t="e">
        <f t="shared" si="3"/>
        <v>#VALUE!</v>
      </c>
      <c r="X42" s="34" t="s">
        <v>75</v>
      </c>
      <c r="Y42" s="33">
        <v>42488</v>
      </c>
      <c r="Z42" s="34" t="s">
        <v>376</v>
      </c>
      <c r="AA42" s="33">
        <v>47602</v>
      </c>
      <c r="AB42" s="34" t="s">
        <v>62</v>
      </c>
      <c r="AC42" s="156">
        <v>0.85333282472565997</v>
      </c>
      <c r="AD42" s="157">
        <v>1.1315686779422001</v>
      </c>
      <c r="AE42" s="35"/>
      <c r="AF42" s="35"/>
      <c r="AG42" s="35">
        <v>1.1164852590000001</v>
      </c>
      <c r="AH42" s="36">
        <v>0</v>
      </c>
      <c r="AI42">
        <f>DATE(YEAR(AA42)+100,MONTH(AA42),DAY(AA42))</f>
        <v>84126</v>
      </c>
      <c r="AJ42" s="113"/>
    </row>
    <row r="43" spans="2:36" ht="11.25" customHeight="1" x14ac:dyDescent="0.2">
      <c r="E43" s="109">
        <v>8</v>
      </c>
      <c r="F43" s="40" t="e">
        <f>IF(LEN(E43)&gt;0,AVERAGE(#REF!),"-")</f>
        <v>#REF!</v>
      </c>
      <c r="G43" s="41">
        <v>0.60499999999999998</v>
      </c>
      <c r="H43" s="94"/>
      <c r="J43" s="111">
        <v>8</v>
      </c>
      <c r="K43" s="43">
        <f t="shared" si="6"/>
        <v>0.60499999999999998</v>
      </c>
      <c r="M43" s="44" t="str">
        <v>-</v>
      </c>
      <c r="N43" s="45" t="str">
        <v>-</v>
      </c>
      <c r="P43" s="123"/>
      <c r="Q43" s="77"/>
      <c r="R43" s="77"/>
      <c r="T43" s="158" t="e">
        <f>IF(AND(LEN(AA43)&gt;0,AC43&gt;0),_xll.xlShmInterpDisc(curveName,AA43)+0*TYPE($N$3),"")</f>
        <v>#VALUE!</v>
      </c>
      <c r="U43" s="159" t="e">
        <f>IF(AND(LEN(AA43)&gt;0,AC43&gt;0),100*_xll.xlShmInterpRate(curveName,2,5,AA43)+0*TYPE($N$3),"")</f>
        <v>#VALUE!</v>
      </c>
      <c r="V43" s="153" t="e">
        <f t="shared" si="3"/>
        <v>#VALUE!</v>
      </c>
      <c r="W43" s="155" t="e">
        <f t="shared" si="3"/>
        <v>#VALUE!</v>
      </c>
      <c r="X43" s="34" t="s">
        <v>75</v>
      </c>
      <c r="Y43" s="33">
        <v>42488</v>
      </c>
      <c r="Z43" s="34" t="s">
        <v>376</v>
      </c>
      <c r="AA43" s="33">
        <v>47966</v>
      </c>
      <c r="AB43" s="34" t="s">
        <v>43</v>
      </c>
      <c r="AC43" s="156">
        <v>0.83743223440717895</v>
      </c>
      <c r="AD43" s="157">
        <v>1.1816870517248701</v>
      </c>
      <c r="AE43" s="35"/>
      <c r="AF43" s="35"/>
      <c r="AG43" s="35">
        <v>1.1639999999999999</v>
      </c>
      <c r="AH43" s="36">
        <v>0</v>
      </c>
      <c r="AI43">
        <f t="shared" ref="AI43:AI70" si="7">DATE(YEAR(AA43)+100,MONTH(AA43),DAY(AA43))</f>
        <v>84490</v>
      </c>
      <c r="AJ43" s="113"/>
    </row>
    <row r="44" spans="2:36" ht="11.25" customHeight="1" x14ac:dyDescent="0.2">
      <c r="E44" s="109">
        <v>9</v>
      </c>
      <c r="F44" s="40" t="e">
        <f>IF(LEN(E44)&gt;0,AVERAGE(#REF!),"-")</f>
        <v>#REF!</v>
      </c>
      <c r="G44" s="41">
        <v>0.71899999999999997</v>
      </c>
      <c r="H44" s="94"/>
      <c r="J44" s="111">
        <v>9</v>
      </c>
      <c r="K44" s="43">
        <f t="shared" si="6"/>
        <v>0.71899999999999997</v>
      </c>
      <c r="M44" s="44" t="str">
        <v>-</v>
      </c>
      <c r="N44" s="45" t="str">
        <v>-</v>
      </c>
      <c r="P44" s="123"/>
      <c r="Q44" s="77"/>
      <c r="R44" s="77"/>
      <c r="T44" s="158" t="e">
        <f>IF(AND(LEN(AA44)&gt;0,AC44&gt;0),_xll.xlShmInterpDisc(curveName,AA44)+0*TYPE($N$3),"")</f>
        <v>#VALUE!</v>
      </c>
      <c r="U44" s="159" t="e">
        <f>IF(AND(LEN(AA44)&gt;0,AC44&gt;0),100*_xll.xlShmInterpRate(curveName,2,5,AA44)+0*TYPE($N$3),"")</f>
        <v>#VALUE!</v>
      </c>
      <c r="V44" s="153" t="e">
        <f t="shared" si="3"/>
        <v>#VALUE!</v>
      </c>
      <c r="W44" s="155" t="e">
        <f t="shared" si="3"/>
        <v>#VALUE!</v>
      </c>
      <c r="X44" s="34" t="s">
        <v>75</v>
      </c>
      <c r="Y44" s="33">
        <v>42488</v>
      </c>
      <c r="Z44" s="34" t="s">
        <v>376</v>
      </c>
      <c r="AA44" s="33">
        <v>48332</v>
      </c>
      <c r="AB44" s="34" t="s">
        <v>63</v>
      </c>
      <c r="AC44" s="156">
        <v>0.822145100724606</v>
      </c>
      <c r="AD44" s="157">
        <v>1.2227336289525299</v>
      </c>
      <c r="AE44" s="35"/>
      <c r="AF44" s="35"/>
      <c r="AG44" s="35">
        <v>1.2030328910000001</v>
      </c>
      <c r="AH44" s="36">
        <v>0</v>
      </c>
      <c r="AI44">
        <f t="shared" si="7"/>
        <v>84856</v>
      </c>
      <c r="AJ44" s="113"/>
    </row>
    <row r="45" spans="2:36" ht="11.25" customHeight="1" x14ac:dyDescent="0.2">
      <c r="E45" s="109">
        <v>10</v>
      </c>
      <c r="F45" s="40" t="e">
        <f>IF(LEN(E45)&gt;0,AVERAGE(#REF!),"-")</f>
        <v>#REF!</v>
      </c>
      <c r="G45" s="41">
        <v>0.82099999999999995</v>
      </c>
      <c r="H45" s="94"/>
      <c r="J45" s="111">
        <v>10</v>
      </c>
      <c r="K45" s="43">
        <f t="shared" si="6"/>
        <v>0.82099999999999995</v>
      </c>
      <c r="M45" s="44" t="str">
        <v>-</v>
      </c>
      <c r="N45" s="45" t="str">
        <v>-</v>
      </c>
      <c r="P45" s="123"/>
      <c r="Q45" s="77"/>
      <c r="R45" s="77"/>
      <c r="T45" s="158" t="e">
        <f>IF(AND(LEN(AA45)&gt;0,AC45&gt;0),_xll.xlShmInterpDisc(curveName,AA45)+0*TYPE($N$3),"")</f>
        <v>#VALUE!</v>
      </c>
      <c r="U45" s="159" t="e">
        <f>IF(AND(LEN(AA45)&gt;0,AC45&gt;0),100*_xll.xlShmInterpRate(curveName,2,5,AA45)+0*TYPE($N$3),"")</f>
        <v>#VALUE!</v>
      </c>
      <c r="V45" s="153" t="e">
        <f t="shared" si="3"/>
        <v>#VALUE!</v>
      </c>
      <c r="W45" s="155" t="e">
        <f t="shared" si="3"/>
        <v>#VALUE!</v>
      </c>
      <c r="X45" s="34" t="s">
        <v>75</v>
      </c>
      <c r="Y45" s="33">
        <v>42488</v>
      </c>
      <c r="Z45" s="34" t="s">
        <v>376</v>
      </c>
      <c r="AA45" s="33">
        <v>48697</v>
      </c>
      <c r="AB45" s="34" t="s">
        <v>64</v>
      </c>
      <c r="AC45" s="156">
        <v>0.80765639340057604</v>
      </c>
      <c r="AD45" s="157">
        <v>1.25536591223779</v>
      </c>
      <c r="AE45" s="35"/>
      <c r="AF45" s="35"/>
      <c r="AG45" s="35">
        <v>1.233941384</v>
      </c>
      <c r="AH45" s="36">
        <v>0</v>
      </c>
      <c r="AI45">
        <f t="shared" si="7"/>
        <v>85221</v>
      </c>
      <c r="AJ45" s="113"/>
    </row>
    <row r="46" spans="2:36" ht="11.25" customHeight="1" x14ac:dyDescent="0.2">
      <c r="E46" s="109">
        <v>11</v>
      </c>
      <c r="F46" s="40" t="e">
        <f>IF(LEN(E46)&gt;0,AVERAGE(#REF!),"-")</f>
        <v>#REF!</v>
      </c>
      <c r="G46" s="41">
        <v>0.91141453100000003</v>
      </c>
      <c r="H46" s="94"/>
      <c r="J46" s="111">
        <v>11</v>
      </c>
      <c r="K46" s="43">
        <f t="shared" si="6"/>
        <v>0.91141453100000003</v>
      </c>
      <c r="M46" s="44" t="str">
        <v>-</v>
      </c>
      <c r="N46" s="45" t="str">
        <v>-</v>
      </c>
      <c r="P46" s="123"/>
      <c r="Q46" s="77"/>
      <c r="R46" s="77"/>
      <c r="T46" s="158" t="e">
        <f>IF(AND(LEN(AA46)&gt;0,AC46&gt;0),_xll.xlShmInterpDisc(curveName,AA46)+0*TYPE($N$3),"")</f>
        <v>#VALUE!</v>
      </c>
      <c r="U46" s="159" t="e">
        <f>IF(AND(LEN(AA46)&gt;0,AC46&gt;0),100*_xll.xlShmInterpRate(curveName,2,5,AA46)+0*TYPE($N$3),"")</f>
        <v>#VALUE!</v>
      </c>
      <c r="V46" s="153" t="e">
        <f t="shared" si="3"/>
        <v>#VALUE!</v>
      </c>
      <c r="W46" s="155" t="e">
        <f t="shared" si="3"/>
        <v>#VALUE!</v>
      </c>
      <c r="X46" s="34" t="s">
        <v>75</v>
      </c>
      <c r="Y46" s="33">
        <v>42488</v>
      </c>
      <c r="Z46" s="34" t="s">
        <v>376</v>
      </c>
      <c r="AA46" s="33">
        <v>49062</v>
      </c>
      <c r="AB46" s="34" t="s">
        <v>65</v>
      </c>
      <c r="AC46" s="156">
        <v>0.79393221477713205</v>
      </c>
      <c r="AD46" s="157">
        <v>1.2808147128460701</v>
      </c>
      <c r="AE46" s="35"/>
      <c r="AF46" s="35"/>
      <c r="AG46" s="35">
        <v>1.2581556739999999</v>
      </c>
      <c r="AH46" s="36">
        <v>0</v>
      </c>
      <c r="AI46">
        <f t="shared" si="7"/>
        <v>85586</v>
      </c>
      <c r="AJ46" s="113"/>
    </row>
    <row r="47" spans="2:36" ht="11.25" customHeight="1" x14ac:dyDescent="0.2">
      <c r="E47" s="109">
        <v>12</v>
      </c>
      <c r="F47" s="40" t="e">
        <f>IF(LEN(E47)&gt;0,AVERAGE(#REF!),"-")</f>
        <v>#REF!</v>
      </c>
      <c r="G47" s="41">
        <v>0.99099999999999999</v>
      </c>
      <c r="H47" s="94"/>
      <c r="J47" s="111">
        <v>12</v>
      </c>
      <c r="K47" s="43">
        <f t="shared" si="6"/>
        <v>0.99099999999999999</v>
      </c>
      <c r="M47" s="44" t="str">
        <v>-</v>
      </c>
      <c r="N47" s="45" t="str">
        <v>-</v>
      </c>
      <c r="P47" s="123"/>
      <c r="Q47" s="77"/>
      <c r="R47" s="77"/>
      <c r="T47" s="158" t="e">
        <f>IF(AND(LEN(AA47)&gt;0,AC47&gt;0),_xll.xlShmInterpDisc(curveName,AA47)+0*TYPE($N$3),"")</f>
        <v>#VALUE!</v>
      </c>
      <c r="U47" s="159" t="e">
        <f>IF(AND(LEN(AA47)&gt;0,AC47&gt;0),100*_xll.xlShmInterpRate(curveName,2,5,AA47)+0*TYPE($N$3),"")</f>
        <v>#VALUE!</v>
      </c>
      <c r="V47" s="153" t="e">
        <f t="shared" si="3"/>
        <v>#VALUE!</v>
      </c>
      <c r="W47" s="155" t="e">
        <f t="shared" si="3"/>
        <v>#VALUE!</v>
      </c>
      <c r="X47" s="34" t="s">
        <v>75</v>
      </c>
      <c r="Y47" s="33">
        <v>42488</v>
      </c>
      <c r="Z47" s="34" t="s">
        <v>376</v>
      </c>
      <c r="AA47" s="33">
        <v>49429</v>
      </c>
      <c r="AB47" s="34" t="s">
        <v>66</v>
      </c>
      <c r="AC47" s="156">
        <v>0.78087687879517997</v>
      </c>
      <c r="AD47" s="157">
        <v>1.30027786710186</v>
      </c>
      <c r="AE47" s="35"/>
      <c r="AF47" s="35"/>
      <c r="AG47" s="35">
        <v>1.2768478839999999</v>
      </c>
      <c r="AH47" s="36">
        <v>0</v>
      </c>
      <c r="AI47">
        <f t="shared" si="7"/>
        <v>85953</v>
      </c>
      <c r="AJ47" s="113"/>
    </row>
    <row r="48" spans="2:36" ht="11.25" customHeight="1" x14ac:dyDescent="0.2">
      <c r="E48" s="109">
        <v>13</v>
      </c>
      <c r="F48" s="40" t="e">
        <f>IF(LEN(E48)&gt;0,AVERAGE(#REF!),"-")</f>
        <v>#REF!</v>
      </c>
      <c r="G48" s="41">
        <v>1.059281039</v>
      </c>
      <c r="H48" s="94"/>
      <c r="J48" s="111">
        <v>13</v>
      </c>
      <c r="K48" s="43">
        <f t="shared" si="6"/>
        <v>1.059281039</v>
      </c>
      <c r="M48" s="44" t="str">
        <v>-</v>
      </c>
      <c r="N48" s="45" t="str">
        <v>-</v>
      </c>
      <c r="P48" s="123"/>
      <c r="Q48" s="77"/>
      <c r="R48" s="77"/>
      <c r="T48" s="158" t="e">
        <f>IF(AND(LEN(AA48)&gt;0,AC48&gt;0),_xll.xlShmInterpDisc(curveName,AA48)+0*TYPE($N$3),"")</f>
        <v>#VALUE!</v>
      </c>
      <c r="U48" s="159" t="e">
        <f>IF(AND(LEN(AA48)&gt;0,AC48&gt;0),100*_xll.xlShmInterpRate(curveName,2,5,AA48)+0*TYPE($N$3),"")</f>
        <v>#VALUE!</v>
      </c>
      <c r="V48" s="153" t="e">
        <f t="shared" si="3"/>
        <v>#VALUE!</v>
      </c>
      <c r="W48" s="155" t="e">
        <f t="shared" si="3"/>
        <v>#VALUE!</v>
      </c>
      <c r="X48" s="34" t="s">
        <v>75</v>
      </c>
      <c r="Y48" s="33">
        <v>42488</v>
      </c>
      <c r="Z48" s="34" t="s">
        <v>376</v>
      </c>
      <c r="AA48" s="33">
        <v>49793</v>
      </c>
      <c r="AB48" s="34" t="s">
        <v>45</v>
      </c>
      <c r="AC48" s="156">
        <v>0.76860554903813005</v>
      </c>
      <c r="AD48" s="157">
        <v>1.3146263054718901</v>
      </c>
      <c r="AE48" s="35"/>
      <c r="AF48" s="35"/>
      <c r="AG48" s="35">
        <v>1.2909999999999999</v>
      </c>
      <c r="AH48" s="36">
        <v>0</v>
      </c>
      <c r="AI48">
        <f t="shared" si="7"/>
        <v>86317</v>
      </c>
      <c r="AJ48" s="113"/>
    </row>
    <row r="49" spans="5:36" ht="11.25" customHeight="1" x14ac:dyDescent="0.2">
      <c r="E49" s="109">
        <v>14</v>
      </c>
      <c r="F49" s="40" t="e">
        <f>IF(LEN(E49)&gt;0,AVERAGE(#REF!),"-")</f>
        <v>#REF!</v>
      </c>
      <c r="G49" s="41">
        <v>1.1164852590000001</v>
      </c>
      <c r="H49" s="94"/>
      <c r="J49" s="111">
        <v>14</v>
      </c>
      <c r="K49" s="43">
        <f t="shared" si="6"/>
        <v>1.1164852590000001</v>
      </c>
      <c r="M49" s="44" t="str">
        <v>-</v>
      </c>
      <c r="N49" s="45" t="str">
        <v>-</v>
      </c>
      <c r="P49" s="123"/>
      <c r="Q49" s="77"/>
      <c r="R49" s="77"/>
      <c r="T49" s="158" t="e">
        <f>IF(AND(LEN(AA49)&gt;0,AC49&gt;0),_xll.xlShmInterpDisc(curveName,AA49)+0*TYPE($N$3),"")</f>
        <v>#VALUE!</v>
      </c>
      <c r="U49" s="159" t="e">
        <f>IF(AND(LEN(AA49)&gt;0,AC49&gt;0),100*_xll.xlShmInterpRate(curveName,2,5,AA49)+0*TYPE($N$3),"")</f>
        <v>#VALUE!</v>
      </c>
      <c r="V49" s="153" t="e">
        <f t="shared" si="3"/>
        <v>#VALUE!</v>
      </c>
      <c r="W49" s="155" t="e">
        <f t="shared" si="3"/>
        <v>#VALUE!</v>
      </c>
      <c r="X49" s="34" t="s">
        <v>75</v>
      </c>
      <c r="Y49" s="33">
        <v>42488</v>
      </c>
      <c r="Z49" s="34" t="s">
        <v>376</v>
      </c>
      <c r="AA49" s="33">
        <v>50158</v>
      </c>
      <c r="AB49" s="34" t="s">
        <v>67</v>
      </c>
      <c r="AC49" s="156">
        <v>0.75690442433291305</v>
      </c>
      <c r="AD49" s="157">
        <v>1.3250674610658899</v>
      </c>
      <c r="AE49" s="35"/>
      <c r="AF49" s="35"/>
      <c r="AG49" s="35">
        <v>1.3014353169999999</v>
      </c>
      <c r="AH49" s="36">
        <v>0</v>
      </c>
      <c r="AI49">
        <f t="shared" si="7"/>
        <v>86682</v>
      </c>
      <c r="AJ49" s="113"/>
    </row>
    <row r="50" spans="5:36" ht="11.25" customHeight="1" x14ac:dyDescent="0.2">
      <c r="E50" s="109">
        <v>15</v>
      </c>
      <c r="F50" s="40" t="e">
        <f>IF(LEN(E50)&gt;0,AVERAGE(#REF!),"-")</f>
        <v>#REF!</v>
      </c>
      <c r="G50" s="41">
        <v>1.1639999999999999</v>
      </c>
      <c r="H50" s="94"/>
      <c r="J50" s="111">
        <v>15</v>
      </c>
      <c r="K50" s="43">
        <f t="shared" si="6"/>
        <v>1.1639999999999999</v>
      </c>
      <c r="M50" s="44" t="str">
        <v>-</v>
      </c>
      <c r="N50" s="45" t="str">
        <v>-</v>
      </c>
      <c r="P50" s="123"/>
      <c r="Q50" s="77"/>
      <c r="R50" s="77"/>
      <c r="T50" s="158" t="e">
        <f>IF(AND(LEN(AA50)&gt;0,AC50&gt;0),_xll.xlShmInterpDisc(curveName,AA50)+0*TYPE($N$3),"")</f>
        <v>#VALUE!</v>
      </c>
      <c r="U50" s="159" t="e">
        <f>IF(AND(LEN(AA50)&gt;0,AC50&gt;0),100*_xll.xlShmInterpRate(curveName,2,5,AA50)+0*TYPE($N$3),"")</f>
        <v>#VALUE!</v>
      </c>
      <c r="V50" s="153" t="e">
        <f t="shared" si="3"/>
        <v>#VALUE!</v>
      </c>
      <c r="W50" s="155" t="e">
        <f t="shared" si="3"/>
        <v>#VALUE!</v>
      </c>
      <c r="X50" s="34" t="s">
        <v>75</v>
      </c>
      <c r="Y50" s="33">
        <v>42488</v>
      </c>
      <c r="Z50" s="34" t="s">
        <v>376</v>
      </c>
      <c r="AA50" s="33">
        <v>50523</v>
      </c>
      <c r="AB50" s="34" t="s">
        <v>68</v>
      </c>
      <c r="AC50" s="156">
        <v>0.74576315854059505</v>
      </c>
      <c r="AD50" s="157">
        <v>1.33223506318214</v>
      </c>
      <c r="AE50" s="35"/>
      <c r="AF50" s="35"/>
      <c r="AG50" s="35">
        <v>1.308902397</v>
      </c>
      <c r="AH50" s="36">
        <v>0</v>
      </c>
      <c r="AI50">
        <f t="shared" si="7"/>
        <v>87047</v>
      </c>
      <c r="AJ50" s="113"/>
    </row>
    <row r="51" spans="5:36" ht="11.25" customHeight="1" x14ac:dyDescent="0.2">
      <c r="E51" s="109">
        <v>16</v>
      </c>
      <c r="F51" s="40" t="e">
        <f>IF(LEN(E51)&gt;0,AVERAGE(#REF!),"-")</f>
        <v>#REF!</v>
      </c>
      <c r="G51" s="41">
        <v>1.2030328910000001</v>
      </c>
      <c r="H51" s="94"/>
      <c r="J51" s="111">
        <v>16</v>
      </c>
      <c r="K51" s="43">
        <f t="shared" si="6"/>
        <v>1.2030328910000001</v>
      </c>
      <c r="M51" s="44" t="str">
        <v>-</v>
      </c>
      <c r="N51" s="45" t="str">
        <v>-</v>
      </c>
      <c r="P51" s="123"/>
      <c r="Q51" s="77"/>
      <c r="R51" s="77"/>
      <c r="T51" s="158" t="e">
        <f>IF(AND(LEN(AA51)&gt;0,AC51&gt;0),_xll.xlShmInterpDisc(curveName,AA51)+0*TYPE($N$3),"")</f>
        <v>#VALUE!</v>
      </c>
      <c r="U51" s="159" t="e">
        <f>IF(AND(LEN(AA51)&gt;0,AC51&gt;0),100*_xll.xlShmInterpRate(curveName,2,5,AA51)+0*TYPE($N$3),"")</f>
        <v>#VALUE!</v>
      </c>
      <c r="V51" s="153" t="e">
        <f t="shared" si="3"/>
        <v>#VALUE!</v>
      </c>
      <c r="W51" s="155" t="e">
        <f t="shared" si="3"/>
        <v>#VALUE!</v>
      </c>
      <c r="X51" s="34" t="s">
        <v>75</v>
      </c>
      <c r="Y51" s="33">
        <v>42488</v>
      </c>
      <c r="Z51" s="34" t="s">
        <v>376</v>
      </c>
      <c r="AA51" s="33">
        <v>50888</v>
      </c>
      <c r="AB51" s="34" t="s">
        <v>69</v>
      </c>
      <c r="AC51" s="156">
        <v>0.73513495767896997</v>
      </c>
      <c r="AD51" s="157">
        <v>1.33671662661546</v>
      </c>
      <c r="AE51" s="35"/>
      <c r="AF51" s="35"/>
      <c r="AG51" s="35">
        <v>1.3139443390000001</v>
      </c>
      <c r="AH51" s="36">
        <v>0</v>
      </c>
      <c r="AI51">
        <f t="shared" si="7"/>
        <v>87412</v>
      </c>
      <c r="AJ51" s="113"/>
    </row>
    <row r="52" spans="5:36" ht="11.25" customHeight="1" x14ac:dyDescent="0.2">
      <c r="E52" s="109">
        <v>17</v>
      </c>
      <c r="F52" s="40" t="e">
        <f>IF(LEN(E52)&gt;0,AVERAGE(#REF!),"-")</f>
        <v>#REF!</v>
      </c>
      <c r="G52" s="41">
        <v>1.233941384</v>
      </c>
      <c r="H52" s="94"/>
      <c r="J52" s="111">
        <v>17</v>
      </c>
      <c r="K52" s="43">
        <f t="shared" si="6"/>
        <v>1.233941384</v>
      </c>
      <c r="M52" s="44" t="str">
        <v>-</v>
      </c>
      <c r="N52" s="45" t="str">
        <v>-</v>
      </c>
      <c r="P52" s="123"/>
      <c r="Q52" s="77"/>
      <c r="R52" s="77"/>
      <c r="T52" s="158" t="e">
        <f>IF(AND(LEN(AA52)&gt;0,AC52&gt;0),_xll.xlShmInterpDisc(curveName,AA52)+0*TYPE($N$3),"")</f>
        <v>#VALUE!</v>
      </c>
      <c r="U52" s="159" t="e">
        <f>IF(AND(LEN(AA52)&gt;0,AC52&gt;0),100*_xll.xlShmInterpRate(curveName,2,5,AA52)+0*TYPE($N$3),"")</f>
        <v>#VALUE!</v>
      </c>
      <c r="V52" s="153" t="e">
        <f t="shared" si="3"/>
        <v>#VALUE!</v>
      </c>
      <c r="W52" s="155" t="e">
        <f t="shared" si="3"/>
        <v>#VALUE!</v>
      </c>
      <c r="X52" s="34" t="s">
        <v>75</v>
      </c>
      <c r="Y52" s="33">
        <v>42488</v>
      </c>
      <c r="Z52" s="34" t="s">
        <v>376</v>
      </c>
      <c r="AA52" s="33">
        <v>51256</v>
      </c>
      <c r="AB52" s="34" t="s">
        <v>70</v>
      </c>
      <c r="AC52" s="156">
        <v>0.72487662841108502</v>
      </c>
      <c r="AD52" s="157">
        <v>1.33911219276527</v>
      </c>
      <c r="AE52" s="35"/>
      <c r="AF52" s="35"/>
      <c r="AG52" s="35">
        <v>1.317238219</v>
      </c>
      <c r="AH52" s="36">
        <v>0</v>
      </c>
      <c r="AI52">
        <f t="shared" si="7"/>
        <v>87780</v>
      </c>
      <c r="AJ52" s="113"/>
    </row>
    <row r="53" spans="5:36" ht="11.25" customHeight="1" x14ac:dyDescent="0.2">
      <c r="E53" s="109">
        <v>18</v>
      </c>
      <c r="F53" s="40" t="e">
        <f>IF(LEN(E53)&gt;0,AVERAGE(#REF!),"-")</f>
        <v>#REF!</v>
      </c>
      <c r="G53" s="41">
        <v>1.2581556739999999</v>
      </c>
      <c r="H53" s="94"/>
      <c r="J53" s="111">
        <v>18</v>
      </c>
      <c r="K53" s="43">
        <f t="shared" si="6"/>
        <v>1.2581556739999999</v>
      </c>
      <c r="M53" s="44" t="str">
        <v>-</v>
      </c>
      <c r="N53" s="45" t="str">
        <v>-</v>
      </c>
      <c r="P53" s="123"/>
      <c r="Q53" s="77"/>
      <c r="R53" s="77"/>
      <c r="T53" s="158" t="e">
        <f>IF(AND(LEN(AA53)&gt;0,AC53&gt;0),_xll.xlShmInterpDisc(curveName,AA53)+0*TYPE($N$3),"")</f>
        <v>#VALUE!</v>
      </c>
      <c r="U53" s="159" t="e">
        <f>IF(AND(LEN(AA53)&gt;0,AC53&gt;0),100*_xll.xlShmInterpRate(curveName,2,5,AA53)+0*TYPE($N$3),"")</f>
        <v>#VALUE!</v>
      </c>
      <c r="V53" s="153" t="e">
        <f t="shared" si="3"/>
        <v>#VALUE!</v>
      </c>
      <c r="W53" s="155" t="e">
        <f t="shared" si="3"/>
        <v>#VALUE!</v>
      </c>
      <c r="X53" s="34" t="s">
        <v>75</v>
      </c>
      <c r="Y53" s="33">
        <v>42488</v>
      </c>
      <c r="Z53" s="34" t="s">
        <v>376</v>
      </c>
      <c r="AA53" s="33">
        <v>51620</v>
      </c>
      <c r="AB53" s="34" t="s">
        <v>47</v>
      </c>
      <c r="AC53" s="156">
        <v>0.71510629953429905</v>
      </c>
      <c r="AD53" s="157">
        <v>1.33997468777458</v>
      </c>
      <c r="AE53" s="35"/>
      <c r="AF53" s="35"/>
      <c r="AG53" s="35">
        <v>1.319</v>
      </c>
      <c r="AH53" s="36">
        <v>0</v>
      </c>
      <c r="AI53">
        <f t="shared" si="7"/>
        <v>88144</v>
      </c>
      <c r="AJ53" s="113"/>
    </row>
    <row r="54" spans="5:36" ht="11.25" customHeight="1" x14ac:dyDescent="0.2">
      <c r="E54" s="109">
        <v>19</v>
      </c>
      <c r="F54" s="40" t="e">
        <f>IF(LEN(E54)&gt;0,AVERAGE(#REF!),"-")</f>
        <v>#REF!</v>
      </c>
      <c r="G54" s="41">
        <v>1.2768478839999999</v>
      </c>
      <c r="H54" s="94"/>
      <c r="J54" s="111">
        <v>19</v>
      </c>
      <c r="K54" s="43">
        <f t="shared" si="6"/>
        <v>1.2768478839999999</v>
      </c>
      <c r="M54" s="44" t="str">
        <v>-</v>
      </c>
      <c r="N54" s="45" t="str">
        <v>-</v>
      </c>
      <c r="P54" s="123"/>
      <c r="Q54" s="77"/>
      <c r="R54" s="77"/>
      <c r="T54" s="158" t="e">
        <f>IF(AND(LEN(AA54)&gt;0,AC54&gt;0),_xll.xlShmInterpDisc(curveName,AA54)+0*TYPE($N$3),"")</f>
        <v>#VALUE!</v>
      </c>
      <c r="U54" s="159" t="e">
        <f>IF(AND(LEN(AA54)&gt;0,AC54&gt;0),100*_xll.xlShmInterpRate(curveName,2,5,AA54)+0*TYPE($N$3),"")</f>
        <v>#VALUE!</v>
      </c>
      <c r="V54" s="153" t="e">
        <f t="shared" si="3"/>
        <v>#VALUE!</v>
      </c>
      <c r="W54" s="155" t="e">
        <f t="shared" si="3"/>
        <v>#VALUE!</v>
      </c>
      <c r="X54" s="34" t="s">
        <v>75</v>
      </c>
      <c r="Y54" s="33">
        <v>42488</v>
      </c>
      <c r="Z54" s="34" t="s">
        <v>376</v>
      </c>
      <c r="AA54" s="33">
        <v>51984</v>
      </c>
      <c r="AB54" s="34" t="s">
        <v>71</v>
      </c>
      <c r="AC54" s="156">
        <v>0.70563813286199495</v>
      </c>
      <c r="AD54" s="157">
        <v>1.3398425709727999</v>
      </c>
      <c r="AE54" s="35"/>
      <c r="AF54" s="35"/>
      <c r="AG54" s="35">
        <v>1.3198462790000001</v>
      </c>
      <c r="AH54" s="36">
        <v>0</v>
      </c>
      <c r="AI54">
        <f t="shared" si="7"/>
        <v>88508</v>
      </c>
      <c r="AJ54" s="113"/>
    </row>
    <row r="55" spans="5:36" ht="11.25" customHeight="1" x14ac:dyDescent="0.2">
      <c r="E55" s="109">
        <v>20</v>
      </c>
      <c r="F55" s="40" t="e">
        <f>IF(LEN(E55)&gt;0,AVERAGE(#REF!),"-")</f>
        <v>#REF!</v>
      </c>
      <c r="G55" s="41">
        <v>1.2909999999999999</v>
      </c>
      <c r="H55" s="94"/>
      <c r="J55" s="111">
        <v>20</v>
      </c>
      <c r="K55" s="43">
        <f t="shared" si="6"/>
        <v>1.2909999999999999</v>
      </c>
      <c r="M55" s="44" t="str">
        <v>-</v>
      </c>
      <c r="N55" s="45" t="str">
        <v>-</v>
      </c>
      <c r="P55" s="123"/>
      <c r="Q55" s="77"/>
      <c r="R55" s="77"/>
      <c r="T55" s="158" t="e">
        <f>IF(AND(LEN(AA55)&gt;0,AC55&gt;0),_xll.xlShmInterpDisc(curveName,AA55)+0*TYPE($N$3),"")</f>
        <v>#VALUE!</v>
      </c>
      <c r="U55" s="159" t="e">
        <f>IF(AND(LEN(AA55)&gt;0,AC55&gt;0),100*_xll.xlShmInterpRate(curveName,2,5,AA55)+0*TYPE($N$3),"")</f>
        <v>#VALUE!</v>
      </c>
      <c r="V55" s="153" t="e">
        <f t="shared" si="3"/>
        <v>#VALUE!</v>
      </c>
      <c r="W55" s="155" t="e">
        <f t="shared" si="3"/>
        <v>#VALUE!</v>
      </c>
      <c r="X55" s="34" t="s">
        <v>75</v>
      </c>
      <c r="Y55" s="33">
        <v>42488</v>
      </c>
      <c r="Z55" s="34" t="s">
        <v>376</v>
      </c>
      <c r="AA55" s="33">
        <v>52349</v>
      </c>
      <c r="AB55" s="34" t="s">
        <v>72</v>
      </c>
      <c r="AC55" s="156">
        <v>0.69642216014036995</v>
      </c>
      <c r="AD55" s="157">
        <v>1.33891033629789</v>
      </c>
      <c r="AE55" s="35"/>
      <c r="AF55" s="35"/>
      <c r="AG55" s="35">
        <v>1.319952944</v>
      </c>
      <c r="AH55" s="36">
        <v>0</v>
      </c>
      <c r="AI55">
        <f t="shared" si="7"/>
        <v>88873</v>
      </c>
      <c r="AJ55" s="113"/>
    </row>
    <row r="56" spans="5:36" ht="11.25" customHeight="1" x14ac:dyDescent="0.2">
      <c r="E56" s="109">
        <v>21</v>
      </c>
      <c r="F56" s="40" t="e">
        <f>IF(LEN(E56)&gt;0,AVERAGE(#REF!),"-")</f>
        <v>#REF!</v>
      </c>
      <c r="G56" s="41">
        <v>1.3014353169999999</v>
      </c>
      <c r="H56" s="94"/>
      <c r="J56" s="111">
        <v>21</v>
      </c>
      <c r="K56" s="43">
        <f t="shared" si="6"/>
        <v>1.3014353169999999</v>
      </c>
      <c r="M56" s="44" t="str">
        <v>-</v>
      </c>
      <c r="N56" s="45" t="str">
        <v>-</v>
      </c>
      <c r="P56" s="123"/>
      <c r="Q56" s="77"/>
      <c r="R56" s="77"/>
      <c r="T56" s="158" t="e">
        <f>IF(AND(LEN(AA56)&gt;0,AC56&gt;0),_xll.xlShmInterpDisc(curveName,AA56)+0*TYPE($N$3),"")</f>
        <v>#VALUE!</v>
      </c>
      <c r="U56" s="159" t="e">
        <f>IF(AND(LEN(AA56)&gt;0,AC56&gt;0),100*_xll.xlShmInterpRate(curveName,2,5,AA56)+0*TYPE($N$3),"")</f>
        <v>#VALUE!</v>
      </c>
      <c r="V56" s="153" t="e">
        <f t="shared" si="3"/>
        <v>#VALUE!</v>
      </c>
      <c r="W56" s="155" t="e">
        <f t="shared" si="3"/>
        <v>#VALUE!</v>
      </c>
      <c r="X56" s="34" t="s">
        <v>75</v>
      </c>
      <c r="Y56" s="33">
        <v>42488</v>
      </c>
      <c r="Z56" s="34" t="s">
        <v>376</v>
      </c>
      <c r="AA56" s="33">
        <v>52715</v>
      </c>
      <c r="AB56" s="34" t="s">
        <v>73</v>
      </c>
      <c r="AC56" s="156">
        <v>0.68744669671944703</v>
      </c>
      <c r="AD56" s="157">
        <v>1.3372901489826901</v>
      </c>
      <c r="AE56" s="35"/>
      <c r="AF56" s="35"/>
      <c r="AG56" s="35">
        <v>1.3195324719999999</v>
      </c>
      <c r="AH56" s="36">
        <v>0</v>
      </c>
      <c r="AI56">
        <f t="shared" si="7"/>
        <v>89239</v>
      </c>
      <c r="AJ56" s="113"/>
    </row>
    <row r="57" spans="5:36" ht="11.25" customHeight="1" x14ac:dyDescent="0.2">
      <c r="E57" s="109">
        <v>22</v>
      </c>
      <c r="F57" s="40" t="e">
        <f>IF(LEN(E57)&gt;0,AVERAGE(#REF!),"-")</f>
        <v>#REF!</v>
      </c>
      <c r="G57" s="41">
        <v>1.308902397</v>
      </c>
      <c r="H57" s="94"/>
      <c r="J57" s="111">
        <v>22</v>
      </c>
      <c r="K57" s="43">
        <f t="shared" si="6"/>
        <v>1.308902397</v>
      </c>
      <c r="M57" s="44" t="str">
        <v>-</v>
      </c>
      <c r="N57" s="45" t="str">
        <v>-</v>
      </c>
      <c r="P57" s="123"/>
      <c r="Q57" s="77"/>
      <c r="R57" s="77"/>
      <c r="T57" s="158" t="e">
        <f>IF(AND(LEN(AA57)&gt;0,AC57&gt;0),_xll.xlShmInterpDisc(curveName,AA57)+0*TYPE($N$3),"")</f>
        <v>#VALUE!</v>
      </c>
      <c r="U57" s="159" t="e">
        <f>IF(AND(LEN(AA57)&gt;0,AC57&gt;0),100*_xll.xlShmInterpRate(curveName,2,5,AA57)+0*TYPE($N$3),"")</f>
        <v>#VALUE!</v>
      </c>
      <c r="V57" s="153" t="e">
        <f t="shared" si="3"/>
        <v>#VALUE!</v>
      </c>
      <c r="W57" s="155" t="e">
        <f t="shared" si="3"/>
        <v>#VALUE!</v>
      </c>
      <c r="X57" s="34" t="s">
        <v>75</v>
      </c>
      <c r="Y57" s="33">
        <v>42488</v>
      </c>
      <c r="Z57" s="34" t="s">
        <v>376</v>
      </c>
      <c r="AA57" s="33">
        <v>53080</v>
      </c>
      <c r="AB57" s="34" t="s">
        <v>74</v>
      </c>
      <c r="AC57" s="156">
        <v>0.67874408708529199</v>
      </c>
      <c r="AD57" s="157">
        <v>1.3351100483830201</v>
      </c>
      <c r="AE57" s="35"/>
      <c r="AF57" s="35"/>
      <c r="AG57" s="35">
        <v>1.3184797189999999</v>
      </c>
      <c r="AH57" s="36">
        <v>0</v>
      </c>
      <c r="AI57">
        <f t="shared" si="7"/>
        <v>89604</v>
      </c>
      <c r="AJ57" s="113"/>
    </row>
    <row r="58" spans="5:36" ht="11.25" customHeight="1" x14ac:dyDescent="0.2">
      <c r="E58" s="109">
        <v>23</v>
      </c>
      <c r="F58" s="40" t="e">
        <f>IF(LEN(E58)&gt;0,AVERAGE(#REF!),"-")</f>
        <v>#REF!</v>
      </c>
      <c r="G58" s="41">
        <v>1.3139443390000001</v>
      </c>
      <c r="H58" s="94"/>
      <c r="J58" s="111">
        <v>23</v>
      </c>
      <c r="K58" s="43">
        <f t="shared" si="6"/>
        <v>1.3139443390000001</v>
      </c>
      <c r="M58" s="44" t="str">
        <v>-</v>
      </c>
      <c r="N58" s="45" t="str">
        <v>-</v>
      </c>
      <c r="Q58" s="77"/>
      <c r="R58" s="77"/>
      <c r="T58" s="158" t="e">
        <f>IF(AND(LEN(AA58)&gt;0,AC58&gt;0),_xll.xlShmInterpDisc(curveName,AA58)+0*TYPE($N$3),"")</f>
        <v>#VALUE!</v>
      </c>
      <c r="U58" s="159" t="e">
        <f>IF(AND(LEN(AA58)&gt;0,AC58&gt;0),100*_xll.xlShmInterpRate(curveName,2,5,AA58)+0*TYPE($N$3),"")</f>
        <v>#VALUE!</v>
      </c>
      <c r="V58" s="153" t="e">
        <f t="shared" si="3"/>
        <v>#VALUE!</v>
      </c>
      <c r="W58" s="155" t="e">
        <f t="shared" si="3"/>
        <v>#VALUE!</v>
      </c>
      <c r="X58" s="34" t="s">
        <v>75</v>
      </c>
      <c r="Y58" s="33">
        <v>42488</v>
      </c>
      <c r="Z58" s="34" t="s">
        <v>376</v>
      </c>
      <c r="AA58" s="33">
        <v>53447</v>
      </c>
      <c r="AB58" s="34" t="s">
        <v>49</v>
      </c>
      <c r="AC58" s="156">
        <v>0.67022448503718102</v>
      </c>
      <c r="AD58" s="157">
        <v>1.3324700137160299</v>
      </c>
      <c r="AE58" s="35"/>
      <c r="AF58" s="35"/>
      <c r="AG58" s="35">
        <v>1.3169999999999999</v>
      </c>
      <c r="AH58" s="36">
        <v>0</v>
      </c>
      <c r="AI58">
        <f t="shared" si="7"/>
        <v>89971</v>
      </c>
      <c r="AJ58" s="113"/>
    </row>
    <row r="59" spans="5:36" ht="11.25" customHeight="1" x14ac:dyDescent="0.2">
      <c r="E59" s="109">
        <v>24</v>
      </c>
      <c r="F59" s="40" t="e">
        <f>IF(LEN(E59)&gt;0,AVERAGE(#REF!),"-")</f>
        <v>#REF!</v>
      </c>
      <c r="G59" s="41">
        <v>1.317238219</v>
      </c>
      <c r="H59" s="94"/>
      <c r="J59" s="111">
        <v>24</v>
      </c>
      <c r="K59" s="43">
        <f t="shared" si="6"/>
        <v>1.317238219</v>
      </c>
      <c r="M59" s="44" t="str">
        <v>-</v>
      </c>
      <c r="N59" s="45" t="str">
        <v>-</v>
      </c>
      <c r="Q59" s="77"/>
      <c r="R59" s="77"/>
      <c r="T59" s="158" t="e">
        <f>IF(AND(LEN(AA59)&gt;0,AC59&gt;0),_xll.xlShmInterpDisc(curveName,AA59)+0*TYPE($N$3),"")</f>
        <v>#VALUE!</v>
      </c>
      <c r="U59" s="159" t="e">
        <f>IF(AND(LEN(AA59)&gt;0,AC59&gt;0),100*_xll.xlShmInterpRate(curveName,2,5,AA59)+0*TYPE($N$3),"")</f>
        <v>#VALUE!</v>
      </c>
      <c r="V59" s="153" t="e">
        <f t="shared" si="3"/>
        <v>#VALUE!</v>
      </c>
      <c r="W59" s="155" t="e">
        <f t="shared" si="3"/>
        <v>#VALUE!</v>
      </c>
      <c r="X59" s="34" t="s">
        <v>75</v>
      </c>
      <c r="Y59" s="33">
        <v>42488</v>
      </c>
      <c r="Z59" s="34" t="s">
        <v>376</v>
      </c>
      <c r="AA59" s="33">
        <v>53811</v>
      </c>
      <c r="AB59" s="34" t="s">
        <v>146</v>
      </c>
      <c r="AC59" s="156">
        <v>0.66198724759574201</v>
      </c>
      <c r="AD59" s="157">
        <v>1.32949916237212</v>
      </c>
      <c r="AE59" s="35"/>
      <c r="AF59" s="35"/>
      <c r="AG59" s="35">
        <v>1.315200304</v>
      </c>
      <c r="AH59" s="36">
        <v>0</v>
      </c>
      <c r="AI59">
        <f t="shared" si="7"/>
        <v>90335</v>
      </c>
      <c r="AJ59" s="113"/>
    </row>
    <row r="60" spans="5:36" ht="11.25" customHeight="1" x14ac:dyDescent="0.2">
      <c r="E60" s="109">
        <v>25</v>
      </c>
      <c r="F60" s="40" t="e">
        <f>IF(LEN(E60)&gt;0,AVERAGE(#REF!),"-")</f>
        <v>#REF!</v>
      </c>
      <c r="G60" s="41">
        <v>1.319</v>
      </c>
      <c r="H60" s="94"/>
      <c r="J60" s="111">
        <v>25</v>
      </c>
      <c r="K60" s="43">
        <f t="shared" si="6"/>
        <v>1.319</v>
      </c>
      <c r="M60" s="44" t="str">
        <v>-</v>
      </c>
      <c r="N60" s="45" t="str">
        <v>-</v>
      </c>
      <c r="Q60" s="77"/>
      <c r="R60" s="77"/>
      <c r="T60" s="158" t="e">
        <f>IF(AND(LEN(AA60)&gt;0,AC60&gt;0),_xll.xlShmInterpDisc(curveName,AA60)+0*TYPE($N$3),"")</f>
        <v>#VALUE!</v>
      </c>
      <c r="U60" s="159" t="e">
        <f>IF(AND(LEN(AA60)&gt;0,AC60&gt;0),100*_xll.xlShmInterpRate(curveName,2,5,AA60)+0*TYPE($N$3),"")</f>
        <v>#VALUE!</v>
      </c>
      <c r="V60" s="153" t="e">
        <f t="shared" si="3"/>
        <v>#VALUE!</v>
      </c>
      <c r="W60" s="155" t="e">
        <f t="shared" si="3"/>
        <v>#VALUE!</v>
      </c>
      <c r="X60" s="34" t="s">
        <v>75</v>
      </c>
      <c r="Y60" s="33">
        <v>42488</v>
      </c>
      <c r="Z60" s="34" t="s">
        <v>376</v>
      </c>
      <c r="AA60" s="33">
        <v>54176</v>
      </c>
      <c r="AB60" s="34" t="s">
        <v>147</v>
      </c>
      <c r="AC60" s="156">
        <v>0.65394676223957404</v>
      </c>
      <c r="AD60" s="157">
        <v>1.3261437721278599</v>
      </c>
      <c r="AE60" s="35"/>
      <c r="AF60" s="35"/>
      <c r="AG60" s="35">
        <v>1.3131390780000001</v>
      </c>
      <c r="AH60" s="36">
        <v>0</v>
      </c>
      <c r="AI60">
        <f t="shared" si="7"/>
        <v>90700</v>
      </c>
      <c r="AJ60" s="113"/>
    </row>
    <row r="61" spans="5:36" ht="11.25" customHeight="1" x14ac:dyDescent="0.2">
      <c r="E61" s="109">
        <v>26</v>
      </c>
      <c r="F61" s="40" t="e">
        <f>IF(LEN(E61)&gt;0,AVERAGE(#REF!),"-")</f>
        <v>#REF!</v>
      </c>
      <c r="G61" s="41">
        <v>1.3198462790000001</v>
      </c>
      <c r="H61" s="94"/>
      <c r="J61" s="111">
        <v>26</v>
      </c>
      <c r="K61" s="43">
        <f t="shared" si="6"/>
        <v>1.3198462790000001</v>
      </c>
      <c r="M61" s="44" t="str">
        <v>-</v>
      </c>
      <c r="N61" s="45" t="str">
        <v>-</v>
      </c>
      <c r="Q61" s="77"/>
      <c r="R61" s="77"/>
      <c r="T61" s="158" t="e">
        <f>IF(AND(LEN(AA61)&gt;0,AC61&gt;0),_xll.xlShmInterpDisc(curveName,AA61)+0*TYPE($N$3),"")</f>
        <v>#VALUE!</v>
      </c>
      <c r="U61" s="159" t="e">
        <f>IF(AND(LEN(AA61)&gt;0,AC61&gt;0),100*_xll.xlShmInterpRate(curveName,2,5,AA61)+0*TYPE($N$3),"")</f>
        <v>#VALUE!</v>
      </c>
      <c r="V61" s="153" t="e">
        <f t="shared" si="3"/>
        <v>#VALUE!</v>
      </c>
      <c r="W61" s="155" t="e">
        <f t="shared" si="3"/>
        <v>#VALUE!</v>
      </c>
      <c r="X61" s="34" t="s">
        <v>75</v>
      </c>
      <c r="Y61" s="33">
        <v>42488</v>
      </c>
      <c r="Z61" s="34" t="s">
        <v>376</v>
      </c>
      <c r="AA61" s="33">
        <v>54541</v>
      </c>
      <c r="AB61" s="34" t="s">
        <v>148</v>
      </c>
      <c r="AC61" s="156">
        <v>0.64613908053216396</v>
      </c>
      <c r="AD61" s="157">
        <v>1.3223582227475601</v>
      </c>
      <c r="AE61" s="35"/>
      <c r="AF61" s="35"/>
      <c r="AG61" s="35">
        <v>1.3105990219999999</v>
      </c>
      <c r="AH61" s="36">
        <v>0</v>
      </c>
      <c r="AI61">
        <f t="shared" si="7"/>
        <v>91065</v>
      </c>
      <c r="AJ61" s="113"/>
    </row>
    <row r="62" spans="5:36" ht="11.25" customHeight="1" x14ac:dyDescent="0.2">
      <c r="E62" s="109">
        <v>27</v>
      </c>
      <c r="F62" s="40" t="e">
        <f>IF(LEN(E62)&gt;0,AVERAGE(#REF!),"-")</f>
        <v>#REF!</v>
      </c>
      <c r="G62" s="41">
        <v>1.319952944</v>
      </c>
      <c r="H62" s="94"/>
      <c r="J62" s="111">
        <v>27</v>
      </c>
      <c r="K62" s="43">
        <f t="shared" si="6"/>
        <v>1.319952944</v>
      </c>
      <c r="M62" s="44" t="str">
        <v>-</v>
      </c>
      <c r="N62" s="45" t="str">
        <v>-</v>
      </c>
      <c r="Q62" s="77"/>
      <c r="R62" s="77"/>
      <c r="T62" s="158" t="e">
        <f>IF(AND(LEN(AA62)&gt;0,AC62&gt;0),_xll.xlShmInterpDisc(curveName,AA62)+0*TYPE($N$3),"")</f>
        <v>#VALUE!</v>
      </c>
      <c r="U62" s="159" t="e">
        <f>IF(AND(LEN(AA62)&gt;0,AC62&gt;0),100*_xll.xlShmInterpRate(curveName,2,5,AA62)+0*TYPE($N$3),"")</f>
        <v>#VALUE!</v>
      </c>
      <c r="V62" s="153" t="e">
        <f t="shared" si="3"/>
        <v>#VALUE!</v>
      </c>
      <c r="W62" s="155" t="e">
        <f t="shared" si="3"/>
        <v>#VALUE!</v>
      </c>
      <c r="X62" s="34" t="s">
        <v>75</v>
      </c>
      <c r="Y62" s="33">
        <v>42488</v>
      </c>
      <c r="Z62" s="34" t="s">
        <v>376</v>
      </c>
      <c r="AA62" s="33">
        <v>54906</v>
      </c>
      <c r="AB62" s="34" t="s">
        <v>149</v>
      </c>
      <c r="AC62" s="156">
        <v>0.63857800053514502</v>
      </c>
      <c r="AD62" s="157">
        <v>1.31808920143488</v>
      </c>
      <c r="AE62" s="35"/>
      <c r="AF62" s="35"/>
      <c r="AG62" s="35">
        <v>1.307637127</v>
      </c>
      <c r="AH62" s="36">
        <v>0</v>
      </c>
      <c r="AI62">
        <f t="shared" si="7"/>
        <v>91430</v>
      </c>
      <c r="AJ62" s="113"/>
    </row>
    <row r="63" spans="5:36" ht="11.25" customHeight="1" x14ac:dyDescent="0.2">
      <c r="E63" s="109">
        <v>28</v>
      </c>
      <c r="F63" s="40" t="e">
        <f>IF(LEN(E63)&gt;0,AVERAGE(#REF!),"-")</f>
        <v>#REF!</v>
      </c>
      <c r="G63" s="41">
        <v>1.3195324719999999</v>
      </c>
      <c r="H63" s="94"/>
      <c r="J63" s="111">
        <v>28</v>
      </c>
      <c r="K63" s="43">
        <f t="shared" si="6"/>
        <v>1.3195324719999999</v>
      </c>
      <c r="M63" s="44" t="str">
        <v>-</v>
      </c>
      <c r="N63" s="45" t="str">
        <v>-</v>
      </c>
      <c r="R63" s="77"/>
      <c r="T63" s="158" t="e">
        <f>IF(AND(LEN(AA63)&gt;0,AC63&gt;0),_xll.xlShmInterpDisc(curveName,AA63)+0*TYPE($N$3),"")</f>
        <v>#VALUE!</v>
      </c>
      <c r="U63" s="159" t="e">
        <f>IF(AND(LEN(AA63)&gt;0,AC63&gt;0),100*_xll.xlShmInterpRate(curveName,2,5,AA63)+0*TYPE($N$3),"")</f>
        <v>#VALUE!</v>
      </c>
      <c r="V63" s="153" t="e">
        <f t="shared" si="3"/>
        <v>#VALUE!</v>
      </c>
      <c r="W63" s="155" t="e">
        <f t="shared" si="3"/>
        <v>#VALUE!</v>
      </c>
      <c r="X63" s="34" t="s">
        <v>75</v>
      </c>
      <c r="Y63" s="33">
        <v>42488</v>
      </c>
      <c r="Z63" s="34" t="s">
        <v>376</v>
      </c>
      <c r="AA63" s="33">
        <v>55271</v>
      </c>
      <c r="AB63" s="34" t="s">
        <v>150</v>
      </c>
      <c r="AC63" s="156">
        <v>0.63127810719857702</v>
      </c>
      <c r="AD63" s="157">
        <v>1.31328277037122</v>
      </c>
      <c r="AE63" s="35"/>
      <c r="AF63" s="35"/>
      <c r="AG63" s="35">
        <v>1.3042160730000001</v>
      </c>
      <c r="AH63" s="36">
        <v>0</v>
      </c>
      <c r="AI63">
        <f t="shared" si="7"/>
        <v>91795</v>
      </c>
      <c r="AJ63" s="113"/>
    </row>
    <row r="64" spans="5:36" ht="11.25" customHeight="1" x14ac:dyDescent="0.2">
      <c r="E64" s="109">
        <v>29</v>
      </c>
      <c r="F64" s="40" t="e">
        <f>IF(LEN(E64)&gt;0,AVERAGE(#REF!),"-")</f>
        <v>#REF!</v>
      </c>
      <c r="G64" s="41">
        <v>1.3184797189999999</v>
      </c>
      <c r="H64" s="94"/>
      <c r="J64" s="111">
        <v>29</v>
      </c>
      <c r="K64" s="43">
        <f t="shared" si="6"/>
        <v>1.3184797189999999</v>
      </c>
      <c r="M64" s="44" t="str">
        <v>-</v>
      </c>
      <c r="N64" s="45" t="str">
        <v>-</v>
      </c>
      <c r="R64" s="77"/>
      <c r="T64" s="158" t="e">
        <f>IF(AND(LEN(AA64)&gt;0,AC64&gt;0),_xll.xlShmInterpDisc(curveName,AA64)+0*TYPE($N$3),"")</f>
        <v>#VALUE!</v>
      </c>
      <c r="U64" s="159" t="e">
        <f>IF(AND(LEN(AA64)&gt;0,AC64&gt;0),100*_xll.xlShmInterpRate(curveName,2,5,AA64)+0*TYPE($N$3),"")</f>
        <v>#VALUE!</v>
      </c>
      <c r="V64" s="153" t="e">
        <f t="shared" si="3"/>
        <v>#VALUE!</v>
      </c>
      <c r="W64" s="155" t="e">
        <f t="shared" si="3"/>
        <v>#VALUE!</v>
      </c>
      <c r="X64" s="34" t="s">
        <v>75</v>
      </c>
      <c r="Y64" s="33">
        <v>42488</v>
      </c>
      <c r="Z64" s="34" t="s">
        <v>376</v>
      </c>
      <c r="AA64" s="33">
        <v>55638</v>
      </c>
      <c r="AB64" s="34" t="s">
        <v>151</v>
      </c>
      <c r="AC64" s="156">
        <v>0.62421663521652104</v>
      </c>
      <c r="AD64" s="157">
        <v>1.30785505360528</v>
      </c>
      <c r="AE64" s="35"/>
      <c r="AF64" s="35"/>
      <c r="AG64" s="35">
        <v>1.300353147</v>
      </c>
      <c r="AH64" s="36">
        <v>0</v>
      </c>
      <c r="AI64">
        <f t="shared" si="7"/>
        <v>92162</v>
      </c>
      <c r="AJ64" s="113"/>
    </row>
    <row r="65" spans="5:36" ht="11.25" customHeight="1" x14ac:dyDescent="0.2">
      <c r="E65" s="109">
        <v>30</v>
      </c>
      <c r="F65" s="40" t="e">
        <f>IF(LEN(E65)&gt;0,AVERAGE(#REF!),"-")</f>
        <v>#REF!</v>
      </c>
      <c r="G65" s="41">
        <v>1.3169999999999999</v>
      </c>
      <c r="H65" s="94"/>
      <c r="J65" s="111">
        <v>30</v>
      </c>
      <c r="K65" s="43">
        <f t="shared" si="6"/>
        <v>1.3169999999999999</v>
      </c>
      <c r="M65" s="44" t="str">
        <v>-</v>
      </c>
      <c r="N65" s="45" t="str">
        <v>-</v>
      </c>
      <c r="T65" s="158" t="e">
        <f>IF(AND(LEN(AA65)&gt;0,AC65&gt;0),_xll.xlShmInterpDisc(curveName,AA65)+0*TYPE($N$3),"")</f>
        <v>#VALUE!</v>
      </c>
      <c r="U65" s="159" t="e">
        <f>IF(AND(LEN(AA65)&gt;0,AC65&gt;0),100*_xll.xlShmInterpRate(curveName,2,5,AA65)+0*TYPE($N$3),"")</f>
        <v>#VALUE!</v>
      </c>
      <c r="V65" s="153" t="e">
        <f t="shared" si="3"/>
        <v>#VALUE!</v>
      </c>
      <c r="W65" s="155" t="e">
        <f t="shared" si="3"/>
        <v>#VALUE!</v>
      </c>
      <c r="X65" s="34" t="s">
        <v>75</v>
      </c>
      <c r="Y65" s="33">
        <v>42488</v>
      </c>
      <c r="Z65" s="34" t="s">
        <v>376</v>
      </c>
      <c r="AA65" s="33">
        <v>56002</v>
      </c>
      <c r="AB65" s="34" t="s">
        <v>152</v>
      </c>
      <c r="AC65" s="35">
        <v>0.61750366423998404</v>
      </c>
      <c r="AD65" s="35">
        <v>1.3018322797025199</v>
      </c>
      <c r="AE65" s="35"/>
      <c r="AF65" s="35"/>
      <c r="AG65" s="35">
        <v>1.2959095140000001</v>
      </c>
      <c r="AH65" s="36">
        <v>0</v>
      </c>
      <c r="AI65">
        <f t="shared" si="7"/>
        <v>92526</v>
      </c>
      <c r="AJ65" s="113"/>
    </row>
    <row r="66" spans="5:36" ht="11.25" customHeight="1" x14ac:dyDescent="0.2">
      <c r="E66" s="109">
        <v>31</v>
      </c>
      <c r="F66" s="40" t="e">
        <f>IF(LEN(E66)&gt;0,AVERAGE(#REF!),"-")</f>
        <v>#REF!</v>
      </c>
      <c r="G66" s="41">
        <v>1.315200304</v>
      </c>
      <c r="H66" s="94"/>
      <c r="J66" s="111">
        <v>31</v>
      </c>
      <c r="K66" s="43">
        <f t="shared" si="6"/>
        <v>1.315200304</v>
      </c>
      <c r="M66" s="44" t="str">
        <v>-</v>
      </c>
      <c r="N66" s="45" t="str">
        <v>-</v>
      </c>
      <c r="T66" s="158" t="e">
        <f>IF(AND(LEN(AA66)&gt;0,AC66&gt;0),_xll.xlShmInterpDisc(curveName,AA66)+0*TYPE($N$3),"")</f>
        <v>#VALUE!</v>
      </c>
      <c r="U66" s="159" t="e">
        <f>IF(AND(LEN(AA66)&gt;0,AC66&gt;0),100*_xll.xlShmInterpRate(curveName,2,5,AA66)+0*TYPE($N$3),"")</f>
        <v>#VALUE!</v>
      </c>
      <c r="V66" s="153" t="e">
        <f t="shared" si="3"/>
        <v>#VALUE!</v>
      </c>
      <c r="W66" s="155" t="e">
        <f t="shared" si="3"/>
        <v>#VALUE!</v>
      </c>
      <c r="X66" s="34" t="s">
        <v>75</v>
      </c>
      <c r="Y66" s="33">
        <v>42488</v>
      </c>
      <c r="Z66" s="34" t="s">
        <v>376</v>
      </c>
      <c r="AA66" s="33">
        <v>56367</v>
      </c>
      <c r="AB66" s="34" t="s">
        <v>153</v>
      </c>
      <c r="AC66" s="35">
        <v>0.61107941314413095</v>
      </c>
      <c r="AD66" s="35">
        <v>1.2951001360341701</v>
      </c>
      <c r="AE66" s="35"/>
      <c r="AF66" s="35"/>
      <c r="AG66" s="35">
        <v>1.2908809510000001</v>
      </c>
      <c r="AH66" s="36">
        <v>0</v>
      </c>
      <c r="AI66">
        <f t="shared" si="7"/>
        <v>92891</v>
      </c>
      <c r="AJ66" s="113"/>
    </row>
    <row r="67" spans="5:36" ht="11.25" customHeight="1" x14ac:dyDescent="0.2">
      <c r="E67" s="109">
        <v>32</v>
      </c>
      <c r="F67" s="40" t="e">
        <f>IF(LEN(E67)&gt;0,AVERAGE(#REF!),"-")</f>
        <v>#REF!</v>
      </c>
      <c r="G67" s="41">
        <v>1.3131390780000001</v>
      </c>
      <c r="H67" s="94"/>
      <c r="J67" s="111">
        <v>32</v>
      </c>
      <c r="K67" s="43">
        <f t="shared" si="6"/>
        <v>1.3131390780000001</v>
      </c>
      <c r="M67" s="44" t="str">
        <v>-</v>
      </c>
      <c r="N67" s="45" t="str">
        <v>-</v>
      </c>
      <c r="T67" s="158" t="e">
        <f>IF(AND(LEN(AA67)&gt;0,AC67&gt;0),_xll.xlShmInterpDisc(curveName,AA67)+0*TYPE($N$3),"")</f>
        <v>#VALUE!</v>
      </c>
      <c r="U67" s="159" t="e">
        <f>IF(AND(LEN(AA67)&gt;0,AC67&gt;0),100*_xll.xlShmInterpRate(curveName,2,5,AA67)+0*TYPE($N$3),"")</f>
        <v>#VALUE!</v>
      </c>
      <c r="V67" s="153" t="e">
        <f t="shared" si="3"/>
        <v>#VALUE!</v>
      </c>
      <c r="W67" s="155" t="e">
        <f t="shared" si="3"/>
        <v>#VALUE!</v>
      </c>
      <c r="X67" s="34" t="s">
        <v>75</v>
      </c>
      <c r="Y67" s="33">
        <v>42488</v>
      </c>
      <c r="Z67" s="34" t="s">
        <v>376</v>
      </c>
      <c r="AA67" s="33">
        <v>56732</v>
      </c>
      <c r="AB67" s="34" t="s">
        <v>154</v>
      </c>
      <c r="AC67" s="35">
        <v>0.60497947452527201</v>
      </c>
      <c r="AD67" s="35">
        <v>1.28762230096119</v>
      </c>
      <c r="AE67" s="35"/>
      <c r="AF67" s="35"/>
      <c r="AG67" s="35">
        <v>1.28524086</v>
      </c>
      <c r="AH67" s="36">
        <v>0</v>
      </c>
      <c r="AI67">
        <f t="shared" si="7"/>
        <v>93256</v>
      </c>
    </row>
    <row r="68" spans="5:36" ht="11.25" customHeight="1" x14ac:dyDescent="0.2">
      <c r="E68" s="109">
        <v>33</v>
      </c>
      <c r="F68" s="40" t="e">
        <f>IF(LEN(E68)&gt;0,AVERAGE(#REF!),"-")</f>
        <v>#REF!</v>
      </c>
      <c r="G68" s="41">
        <v>1.3105990219999999</v>
      </c>
      <c r="H68" s="94"/>
      <c r="J68" s="111">
        <v>33</v>
      </c>
      <c r="K68" s="43">
        <f t="shared" si="6"/>
        <v>1.3105990219999999</v>
      </c>
      <c r="M68" s="44" t="str">
        <v>-</v>
      </c>
      <c r="N68" s="45" t="str">
        <v>-</v>
      </c>
      <c r="T68" s="158" t="e">
        <f>IF(AND(LEN(AA68)&gt;0,AC68&gt;0),_xll.xlShmInterpDisc(curveName,AA68)+0*TYPE($N$3),"")</f>
        <v>#VALUE!</v>
      </c>
      <c r="U68" s="159" t="e">
        <f>IF(AND(LEN(AA68)&gt;0,AC68&gt;0),100*_xll.xlShmInterpRate(curveName,2,5,AA68)+0*TYPE($N$3),"")</f>
        <v>#VALUE!</v>
      </c>
      <c r="V68" s="153" t="e">
        <f t="shared" ref="V68:W96" si="8">IF(LEN(T68)&gt;0,T68-AC68,"")</f>
        <v>#VALUE!</v>
      </c>
      <c r="W68" s="155" t="e">
        <f t="shared" si="8"/>
        <v>#VALUE!</v>
      </c>
      <c r="X68" s="34" t="s">
        <v>75</v>
      </c>
      <c r="Y68" s="33">
        <v>42488</v>
      </c>
      <c r="Z68" s="34" t="s">
        <v>376</v>
      </c>
      <c r="AA68" s="33">
        <v>57098</v>
      </c>
      <c r="AB68" s="34" t="s">
        <v>76</v>
      </c>
      <c r="AC68" s="35">
        <v>0.599206769568291</v>
      </c>
      <c r="AD68" s="35">
        <v>1.27931987712447</v>
      </c>
      <c r="AE68" s="35"/>
      <c r="AF68" s="35"/>
      <c r="AG68" s="35">
        <v>1.2789999999999999</v>
      </c>
      <c r="AH68" s="36">
        <v>0</v>
      </c>
      <c r="AI68">
        <f t="shared" si="7"/>
        <v>93622</v>
      </c>
    </row>
    <row r="69" spans="5:36" ht="11.25" customHeight="1" x14ac:dyDescent="0.2">
      <c r="E69" s="109">
        <v>34</v>
      </c>
      <c r="F69" s="40" t="e">
        <f>IF(LEN(E69)&gt;0,AVERAGE(#REF!),"-")</f>
        <v>#REF!</v>
      </c>
      <c r="G69" s="41">
        <v>1.307637127</v>
      </c>
      <c r="H69" s="94"/>
      <c r="J69" s="111">
        <v>34</v>
      </c>
      <c r="K69" s="43">
        <f t="shared" si="6"/>
        <v>1.307637127</v>
      </c>
      <c r="M69" s="44" t="str">
        <v>-</v>
      </c>
      <c r="N69" s="45" t="str">
        <v>-</v>
      </c>
      <c r="T69" s="158" t="e">
        <f>IF(AND(LEN(AA69)&gt;0,AC69&gt;0),_xll.xlShmInterpDisc(curveName,AA69)+0*TYPE($N$3),"")</f>
        <v>#VALUE!</v>
      </c>
      <c r="U69" s="159" t="e">
        <f>IF(AND(LEN(AA69)&gt;0,AC69&gt;0),100*_xll.xlShmInterpRate(curveName,2,5,AA69)+0*TYPE($N$3),"")</f>
        <v>#VALUE!</v>
      </c>
      <c r="V69" s="153" t="e">
        <f t="shared" si="8"/>
        <v>#VALUE!</v>
      </c>
      <c r="W69" s="155" t="e">
        <f t="shared" si="8"/>
        <v>#VALUE!</v>
      </c>
      <c r="X69" s="34" t="s">
        <v>75</v>
      </c>
      <c r="Y69" s="33">
        <v>42488</v>
      </c>
      <c r="Z69" s="34" t="s">
        <v>376</v>
      </c>
      <c r="AA69" s="33">
        <v>60750</v>
      </c>
      <c r="AB69" s="34" t="s">
        <v>77</v>
      </c>
      <c r="AC69" s="35">
        <v>0.55327881249982203</v>
      </c>
      <c r="AD69" s="35">
        <v>1.18287903151052</v>
      </c>
      <c r="AE69" s="35"/>
      <c r="AF69" s="35"/>
      <c r="AG69" s="35">
        <v>1.204</v>
      </c>
      <c r="AH69" s="36">
        <v>0</v>
      </c>
      <c r="AI69">
        <f t="shared" si="7"/>
        <v>97274</v>
      </c>
    </row>
    <row r="70" spans="5:36" ht="11.25" customHeight="1" x14ac:dyDescent="0.2">
      <c r="E70" s="109">
        <v>35</v>
      </c>
      <c r="F70" s="40" t="e">
        <f>IF(LEN(E70)&gt;0,AVERAGE(#REF!),"-")</f>
        <v>#REF!</v>
      </c>
      <c r="G70" s="41">
        <v>1.3042160730000001</v>
      </c>
      <c r="H70" s="94"/>
      <c r="J70" s="111">
        <v>35</v>
      </c>
      <c r="K70" s="43">
        <f t="shared" si="6"/>
        <v>1.3042160730000001</v>
      </c>
      <c r="M70" s="44" t="str">
        <v>-</v>
      </c>
      <c r="N70" s="45" t="str">
        <v>-</v>
      </c>
      <c r="T70" s="158" t="e">
        <f>IF(AND(LEN(AA70)&gt;0,AC70&gt;0),_xll.xlShmInterpDisc(curveName,AA70)+0*TYPE($N$3),"")</f>
        <v>#VALUE!</v>
      </c>
      <c r="U70" s="159" t="e">
        <f>IF(AND(LEN(AA70)&gt;0,AC70&gt;0),100*_xll.xlShmInterpRate(curveName,2,5,AA70)+0*TYPE($N$3),"")</f>
        <v>#VALUE!</v>
      </c>
      <c r="V70" s="153" t="e">
        <f t="shared" si="8"/>
        <v>#VALUE!</v>
      </c>
      <c r="W70" s="155" t="e">
        <f t="shared" si="8"/>
        <v>#VALUE!</v>
      </c>
      <c r="X70" s="34" t="s">
        <v>75</v>
      </c>
      <c r="Y70" s="33">
        <v>42488</v>
      </c>
      <c r="Z70" s="34" t="s">
        <v>376</v>
      </c>
      <c r="AA70" s="33">
        <v>64403</v>
      </c>
      <c r="AB70" s="34" t="s">
        <v>78</v>
      </c>
      <c r="AC70" s="35">
        <v>0.50214494211285698</v>
      </c>
      <c r="AD70" s="35">
        <v>1.1472202498266999</v>
      </c>
      <c r="AE70" s="35"/>
      <c r="AF70" s="35"/>
      <c r="AG70" s="35">
        <v>1.175</v>
      </c>
      <c r="AH70" s="36">
        <v>0</v>
      </c>
      <c r="AI70">
        <f t="shared" si="7"/>
        <v>100927</v>
      </c>
    </row>
    <row r="71" spans="5:36" ht="11.25" customHeight="1" x14ac:dyDescent="0.2">
      <c r="E71" s="109">
        <v>36</v>
      </c>
      <c r="F71" s="40" t="e">
        <f>IF(LEN(E71)&gt;0,AVERAGE(#REF!),"-")</f>
        <v>#REF!</v>
      </c>
      <c r="G71" s="41">
        <v>1.300353147</v>
      </c>
      <c r="H71" s="94"/>
      <c r="J71" s="111">
        <v>36</v>
      </c>
      <c r="K71" s="43">
        <f t="shared" si="6"/>
        <v>1.300353147</v>
      </c>
      <c r="M71" s="44" t="str">
        <v>-</v>
      </c>
      <c r="N71" s="45" t="str">
        <v>-</v>
      </c>
      <c r="T71" s="158" t="str">
        <f>IF(AND(LEN(AA71)&gt;0,AC71&gt;0),_xll.xlShmInterpDisc(curveName,AA71)+0*TYPE($N$3),"")</f>
        <v/>
      </c>
      <c r="U71" s="159" t="str">
        <f>IF(AND(LEN(AA71)&gt;0,AC71&gt;0),100*_xll.xlShmInterpRate(curveName,2,5,AA71)+0*TYPE($N$3),"")</f>
        <v/>
      </c>
      <c r="V71" s="153" t="str">
        <f t="shared" si="8"/>
        <v/>
      </c>
      <c r="W71" s="155" t="str">
        <f t="shared" si="8"/>
        <v/>
      </c>
      <c r="X71" s="34"/>
      <c r="Y71" s="34"/>
      <c r="Z71" s="34"/>
      <c r="AA71" s="34"/>
      <c r="AB71" s="34"/>
      <c r="AC71" s="35"/>
      <c r="AD71" s="35"/>
      <c r="AE71" s="35"/>
      <c r="AF71" s="35"/>
      <c r="AG71" s="35"/>
      <c r="AH71" s="36"/>
    </row>
    <row r="72" spans="5:36" ht="11.25" customHeight="1" x14ac:dyDescent="0.2">
      <c r="E72" s="109">
        <v>37</v>
      </c>
      <c r="F72" s="40" t="e">
        <f>IF(LEN(E72)&gt;0,AVERAGE(#REF!),"-")</f>
        <v>#REF!</v>
      </c>
      <c r="G72" s="41">
        <v>1.2959095140000001</v>
      </c>
      <c r="H72" s="94"/>
      <c r="J72" s="111">
        <v>37</v>
      </c>
      <c r="K72" s="43">
        <f t="shared" si="6"/>
        <v>1.2959095140000001</v>
      </c>
      <c r="M72" s="44" t="str">
        <v>-</v>
      </c>
      <c r="N72" s="45" t="str">
        <v>-</v>
      </c>
      <c r="T72" s="158" t="str">
        <f>IF(AND(LEN(AA72)&gt;0,AC72&gt;0),_xll.xlShmInterpDisc(curveName,AA72)+0*TYPE($N$3),"")</f>
        <v/>
      </c>
      <c r="U72" s="159" t="str">
        <f>IF(AND(LEN(AA72)&gt;0,AC72&gt;0),100*_xll.xlShmInterpRate(curveName,2,5,AA72)+0*TYPE($N$3),"")</f>
        <v/>
      </c>
      <c r="V72" s="153" t="str">
        <f t="shared" si="8"/>
        <v/>
      </c>
      <c r="W72" s="155" t="str">
        <f t="shared" si="8"/>
        <v/>
      </c>
      <c r="X72" s="34"/>
      <c r="Y72" s="34"/>
      <c r="Z72" s="34"/>
      <c r="AA72" s="34"/>
      <c r="AB72" s="34"/>
      <c r="AC72" s="35"/>
      <c r="AD72" s="35"/>
      <c r="AE72" s="35"/>
      <c r="AF72" s="35"/>
      <c r="AG72" s="35"/>
      <c r="AH72" s="36"/>
    </row>
    <row r="73" spans="5:36" ht="11.25" customHeight="1" x14ac:dyDescent="0.2">
      <c r="E73" s="109">
        <v>38</v>
      </c>
      <c r="F73" s="40" t="e">
        <f>IF(LEN(E73)&gt;0,AVERAGE(#REF!),"-")</f>
        <v>#REF!</v>
      </c>
      <c r="G73" s="41">
        <v>1.2908809510000001</v>
      </c>
      <c r="H73" s="94"/>
      <c r="J73" s="111">
        <v>38</v>
      </c>
      <c r="K73" s="43">
        <f t="shared" si="6"/>
        <v>1.2908809510000001</v>
      </c>
      <c r="M73" s="44" t="str">
        <v>-</v>
      </c>
      <c r="N73" s="45" t="str">
        <v>-</v>
      </c>
      <c r="T73" s="158" t="str">
        <f>IF(AND(LEN(AA73)&gt;0,AC73&gt;0),_xll.xlShmInterpDisc(curveName,AA73)+0*TYPE($N$3),"")</f>
        <v/>
      </c>
      <c r="U73" s="159" t="str">
        <f>IF(AND(LEN(AA73)&gt;0,AC73&gt;0),100*_xll.xlShmInterpRate(curveName,2,5,AA73)+0*TYPE($N$3),"")</f>
        <v/>
      </c>
      <c r="V73" s="153" t="str">
        <f t="shared" si="8"/>
        <v/>
      </c>
      <c r="W73" s="155" t="str">
        <f t="shared" si="8"/>
        <v/>
      </c>
      <c r="X73" s="34"/>
      <c r="Y73" s="34"/>
      <c r="Z73" s="34"/>
      <c r="AA73" s="34"/>
      <c r="AB73" s="34"/>
      <c r="AC73" s="35"/>
      <c r="AD73" s="35"/>
      <c r="AE73" s="35"/>
      <c r="AF73" s="35"/>
      <c r="AG73" s="35"/>
      <c r="AH73" s="36"/>
    </row>
    <row r="74" spans="5:36" ht="11.25" customHeight="1" x14ac:dyDescent="0.2">
      <c r="E74" s="109">
        <v>39</v>
      </c>
      <c r="F74" s="40" t="e">
        <f>IF(LEN(E74)&gt;0,AVERAGE(#REF!),"-")</f>
        <v>#REF!</v>
      </c>
      <c r="G74" s="41">
        <v>1.28524086</v>
      </c>
      <c r="H74" s="94"/>
      <c r="J74" s="111">
        <v>39</v>
      </c>
      <c r="K74" s="43">
        <f t="shared" si="6"/>
        <v>1.28524086</v>
      </c>
      <c r="M74" s="44" t="str">
        <v>-</v>
      </c>
      <c r="N74" s="45" t="str">
        <v>-</v>
      </c>
      <c r="T74" s="158" t="str">
        <f>IF(AND(LEN(AA74)&gt;0,AC74&gt;0),_xll.xlShmInterpDisc(curveName,AA74)+0*TYPE($N$3),"")</f>
        <v/>
      </c>
      <c r="U74" s="159" t="str">
        <f>IF(AND(LEN(AA74)&gt;0,AC74&gt;0),100*_xll.xlShmInterpRate(curveName,2,5,AA74)+0*TYPE($N$3),"")</f>
        <v/>
      </c>
      <c r="V74" s="153" t="str">
        <f t="shared" si="8"/>
        <v/>
      </c>
      <c r="W74" s="155" t="str">
        <f t="shared" si="8"/>
        <v/>
      </c>
      <c r="X74" s="34"/>
      <c r="Y74" s="34"/>
      <c r="Z74" s="34"/>
      <c r="AA74" s="34"/>
      <c r="AB74" s="34"/>
      <c r="AC74" s="35"/>
      <c r="AD74" s="35"/>
      <c r="AE74" s="35"/>
      <c r="AF74" s="35"/>
      <c r="AG74" s="35"/>
      <c r="AH74" s="36"/>
    </row>
    <row r="75" spans="5:36" ht="11.25" customHeight="1" x14ac:dyDescent="0.2">
      <c r="E75" s="109">
        <v>40</v>
      </c>
      <c r="F75" s="40" t="e">
        <f>IF(LEN(E75)&gt;0,AVERAGE(#REF!),"-")</f>
        <v>#REF!</v>
      </c>
      <c r="G75" s="41">
        <v>1.2789999999999999</v>
      </c>
      <c r="H75" s="94"/>
      <c r="J75" s="111">
        <v>40</v>
      </c>
      <c r="K75" s="43">
        <f t="shared" si="6"/>
        <v>1.2789999999999999</v>
      </c>
      <c r="M75" s="44" t="str">
        <v>-</v>
      </c>
      <c r="N75" s="45" t="str">
        <v>-</v>
      </c>
      <c r="T75" s="158" t="str">
        <f>IF(AND(LEN(AA75)&gt;0,AC75&gt;0),_xll.xlShmInterpDisc(curveName,AA75)+0*TYPE($N$3),"")</f>
        <v/>
      </c>
      <c r="U75" s="159" t="str">
        <f>IF(AND(LEN(AA75)&gt;0,AC75&gt;0),100*_xll.xlShmInterpRate(curveName,2,5,AA75)+0*TYPE($N$3),"")</f>
        <v/>
      </c>
      <c r="V75" s="153" t="str">
        <f t="shared" si="8"/>
        <v/>
      </c>
      <c r="W75" s="155" t="str">
        <f t="shared" si="8"/>
        <v/>
      </c>
      <c r="X75" s="34"/>
      <c r="Y75" s="34"/>
      <c r="Z75" s="34"/>
      <c r="AA75" s="34"/>
      <c r="AB75" s="34"/>
      <c r="AC75" s="35"/>
      <c r="AD75" s="35"/>
      <c r="AE75" s="35"/>
      <c r="AF75" s="35"/>
      <c r="AG75" s="35"/>
      <c r="AH75" s="36"/>
    </row>
    <row r="76" spans="5:36" ht="11.25" customHeight="1" x14ac:dyDescent="0.2">
      <c r="E76" s="109">
        <v>50</v>
      </c>
      <c r="F76" s="40" t="e">
        <f>IF(LEN(E76)&gt;0,AVERAGE(#REF!),"-")</f>
        <v>#REF!</v>
      </c>
      <c r="G76" s="41">
        <v>1.204</v>
      </c>
      <c r="H76" s="94"/>
      <c r="J76" s="111">
        <v>50</v>
      </c>
      <c r="K76" s="43">
        <f t="shared" si="6"/>
        <v>1.204</v>
      </c>
      <c r="M76" s="44" t="str">
        <v>-</v>
      </c>
      <c r="N76" s="45" t="str">
        <v>-</v>
      </c>
      <c r="T76" s="158" t="str">
        <f>IF(AND(LEN(AA76)&gt;0,AC76&gt;0),_xll.xlShmInterpDisc(curveName,AA76)+0*TYPE($N$3),"")</f>
        <v/>
      </c>
      <c r="U76" s="159" t="str">
        <f>IF(AND(LEN(AA76)&gt;0,AC76&gt;0),100*_xll.xlShmInterpRate(curveName,2,5,AA76)+0*TYPE($N$3),"")</f>
        <v/>
      </c>
      <c r="V76" s="153" t="str">
        <f t="shared" si="8"/>
        <v/>
      </c>
      <c r="W76" s="155" t="str">
        <f t="shared" si="8"/>
        <v/>
      </c>
      <c r="X76" s="34"/>
      <c r="Y76" s="34"/>
      <c r="Z76" s="34"/>
      <c r="AA76" s="34"/>
      <c r="AB76" s="34"/>
      <c r="AC76" s="35"/>
      <c r="AD76" s="35"/>
      <c r="AE76" s="35"/>
      <c r="AF76" s="35"/>
      <c r="AG76" s="35"/>
      <c r="AH76" s="36"/>
    </row>
    <row r="77" spans="5:36" ht="11.25" customHeight="1" thickBot="1" x14ac:dyDescent="0.25">
      <c r="E77" s="109">
        <v>60</v>
      </c>
      <c r="F77" s="40" t="e">
        <f>IF(LEN(E77)&gt;0,AVERAGE(#REF!),"-")</f>
        <v>#REF!</v>
      </c>
      <c r="G77" s="41">
        <v>1.175</v>
      </c>
      <c r="H77" s="94"/>
      <c r="J77" s="111">
        <v>60</v>
      </c>
      <c r="K77" s="43">
        <f t="shared" si="6"/>
        <v>1.175</v>
      </c>
      <c r="M77" s="114" t="str">
        <v>-</v>
      </c>
      <c r="N77" s="115" t="str">
        <v>-</v>
      </c>
      <c r="T77" s="158" t="str">
        <f>IF(AND(LEN(AA77)&gt;0,AC77&gt;0),_xll.xlShmInterpDisc(curveName,AA77)+0*TYPE($N$3),"")</f>
        <v/>
      </c>
      <c r="U77" s="159" t="str">
        <f>IF(AND(LEN(AA77)&gt;0,AC77&gt;0),100*_xll.xlShmInterpRate(curveName,2,5,AA77)+0*TYPE($N$3),"")</f>
        <v/>
      </c>
      <c r="V77" s="153" t="str">
        <f t="shared" si="8"/>
        <v/>
      </c>
      <c r="W77" s="155" t="str">
        <f t="shared" si="8"/>
        <v/>
      </c>
      <c r="X77" s="34"/>
      <c r="Y77" s="34"/>
      <c r="Z77" s="34"/>
      <c r="AA77" s="34"/>
      <c r="AB77" s="34"/>
      <c r="AC77" s="35"/>
      <c r="AD77" s="35"/>
      <c r="AE77" s="35"/>
      <c r="AF77" s="35"/>
      <c r="AG77" s="35"/>
      <c r="AH77" s="36"/>
    </row>
    <row r="78" spans="5:36" ht="11.25" customHeight="1" x14ac:dyDescent="0.2">
      <c r="E78" s="109"/>
      <c r="F78" s="40" t="str">
        <f>IF(LEN(E78)&gt;0,AVERAGE(#REF!),"-")</f>
        <v>-</v>
      </c>
      <c r="G78" s="41"/>
      <c r="H78" s="94"/>
      <c r="J78" s="111" t="str">
        <v/>
      </c>
      <c r="K78" s="43" t="str">
        <f t="shared" si="6"/>
        <v>-</v>
      </c>
      <c r="N78" s="2">
        <f>COUNT(N3:N77)</f>
        <v>0</v>
      </c>
      <c r="T78" s="158" t="str">
        <f>IF(AND(LEN(AA78)&gt;0,AC78&gt;0),_xll.xlShmInterpDisc(curveName,AA78)+0*TYPE($N$3),"")</f>
        <v/>
      </c>
      <c r="U78" s="159" t="str">
        <f>IF(AND(LEN(AA78)&gt;0,AC78&gt;0),100*_xll.xlShmInterpRate(curveName,2,5,AA78)+0*TYPE($N$3),"")</f>
        <v/>
      </c>
      <c r="V78" s="153" t="str">
        <f t="shared" si="8"/>
        <v/>
      </c>
      <c r="W78" s="155" t="str">
        <f t="shared" si="8"/>
        <v/>
      </c>
      <c r="X78" s="34"/>
      <c r="Y78" s="34"/>
      <c r="Z78" s="34"/>
      <c r="AA78" s="34"/>
      <c r="AB78" s="34"/>
      <c r="AC78" s="35"/>
      <c r="AD78" s="35"/>
      <c r="AE78" s="35"/>
      <c r="AF78" s="35"/>
      <c r="AG78" s="35"/>
      <c r="AH78" s="36"/>
    </row>
    <row r="79" spans="5:36" ht="11.25" customHeight="1" x14ac:dyDescent="0.2">
      <c r="E79" s="109"/>
      <c r="F79" s="40" t="str">
        <f>IF(LEN(E79)&gt;0,AVERAGE(#REF!),"-")</f>
        <v>-</v>
      </c>
      <c r="G79" s="41"/>
      <c r="H79" s="94"/>
      <c r="J79" s="111" t="str">
        <v/>
      </c>
      <c r="K79" s="43" t="str">
        <f t="shared" si="6"/>
        <v>-</v>
      </c>
      <c r="T79" s="158" t="str">
        <f>IF(AND(LEN(AA79)&gt;0,AC79&gt;0),_xll.xlShmInterpDisc(curveName,AA79)+0*TYPE($N$3),"")</f>
        <v/>
      </c>
      <c r="U79" s="159" t="str">
        <f>IF(AND(LEN(AA79)&gt;0,AC79&gt;0),100*_xll.xlShmInterpRate(curveName,2,5,AA79)+0*TYPE($N$3),"")</f>
        <v/>
      </c>
      <c r="V79" s="153" t="str">
        <f t="shared" si="8"/>
        <v/>
      </c>
      <c r="W79" s="155" t="str">
        <f t="shared" si="8"/>
        <v/>
      </c>
      <c r="X79" s="34"/>
      <c r="Y79" s="34"/>
      <c r="Z79" s="34"/>
      <c r="AA79" s="34"/>
      <c r="AB79" s="34"/>
      <c r="AC79" s="35"/>
      <c r="AD79" s="35"/>
      <c r="AE79" s="35"/>
      <c r="AF79" s="35"/>
      <c r="AG79" s="35"/>
      <c r="AH79" s="36"/>
    </row>
    <row r="80" spans="5:36" ht="11.25" customHeight="1" x14ac:dyDescent="0.2">
      <c r="T80" s="158" t="str">
        <f>IF(AND(LEN(AA80)&gt;0,AC80&gt;0),_xll.xlShmInterpDisc(curveName,AA80)+0*TYPE($N$3),"")</f>
        <v/>
      </c>
      <c r="U80" s="159" t="str">
        <f>IF(AND(LEN(AA80)&gt;0,AC80&gt;0),100*_xll.xlShmInterpRate(curveName,2,5,AA80)+0*TYPE($N$3),"")</f>
        <v/>
      </c>
      <c r="V80" s="153" t="str">
        <f t="shared" si="8"/>
        <v/>
      </c>
      <c r="W80" s="155" t="str">
        <f t="shared" si="8"/>
        <v/>
      </c>
      <c r="X80" s="34"/>
      <c r="Y80" s="34"/>
      <c r="Z80" s="34"/>
      <c r="AA80" s="34"/>
      <c r="AB80" s="34"/>
      <c r="AC80" s="35"/>
      <c r="AD80" s="35"/>
      <c r="AE80" s="35"/>
      <c r="AF80" s="35"/>
      <c r="AG80" s="35"/>
      <c r="AH80" s="36"/>
    </row>
    <row r="81" spans="20:34" ht="11.25" customHeight="1" x14ac:dyDescent="0.2">
      <c r="T81" s="158" t="str">
        <f>IF(AND(LEN(AA81)&gt;0,AC81&gt;0),_xll.xlShmInterpDisc(curveName,AA81)+0*TYPE($N$3),"")</f>
        <v/>
      </c>
      <c r="U81" s="159" t="str">
        <f>IF(AND(LEN(AA81)&gt;0,AC81&gt;0),100*_xll.xlShmInterpRate(curveName,2,5,AA81)+0*TYPE($N$3),"")</f>
        <v/>
      </c>
      <c r="V81" s="153" t="str">
        <f t="shared" si="8"/>
        <v/>
      </c>
      <c r="W81" s="155" t="str">
        <f t="shared" si="8"/>
        <v/>
      </c>
      <c r="X81" s="34"/>
      <c r="Y81" s="34"/>
      <c r="Z81" s="34"/>
      <c r="AA81" s="34"/>
      <c r="AB81" s="34"/>
      <c r="AC81" s="35"/>
      <c r="AD81" s="35"/>
      <c r="AE81" s="35"/>
      <c r="AF81" s="35"/>
      <c r="AG81" s="35"/>
      <c r="AH81" s="36"/>
    </row>
    <row r="82" spans="20:34" ht="11.25" customHeight="1" x14ac:dyDescent="0.2">
      <c r="T82" s="158" t="str">
        <f>IF(AND(LEN(AA82)&gt;0,AC82&gt;0),_xll.xlShmInterpDisc(curveName,AA82)+0*TYPE($N$3),"")</f>
        <v/>
      </c>
      <c r="U82" s="159" t="str">
        <f>IF(AND(LEN(AA82)&gt;0,AC82&gt;0),100*_xll.xlShmInterpRate(curveName,2,5,AA82)+0*TYPE($N$3),"")</f>
        <v/>
      </c>
      <c r="V82" s="153" t="str">
        <f t="shared" si="8"/>
        <v/>
      </c>
      <c r="W82" s="155" t="str">
        <f t="shared" si="8"/>
        <v/>
      </c>
      <c r="X82" s="34"/>
      <c r="Y82" s="34"/>
      <c r="Z82" s="34"/>
      <c r="AA82" s="34"/>
      <c r="AB82" s="34"/>
      <c r="AC82" s="35"/>
      <c r="AD82" s="35"/>
      <c r="AE82" s="35"/>
      <c r="AF82" s="35"/>
      <c r="AG82" s="35"/>
      <c r="AH82" s="36"/>
    </row>
    <row r="83" spans="20:34" ht="11.25" customHeight="1" x14ac:dyDescent="0.2">
      <c r="T83" s="158" t="str">
        <f>IF(AND(LEN(AA83)&gt;0,AC83&gt;0),_xll.xlShmInterpDisc(curveName,AA83)+0*TYPE($N$3),"")</f>
        <v/>
      </c>
      <c r="U83" s="159" t="str">
        <f>IF(AND(LEN(AA83)&gt;0,AC83&gt;0),100*_xll.xlShmInterpRate(curveName,2,5,AA83)+0*TYPE($N$3),"")</f>
        <v/>
      </c>
      <c r="V83" s="153" t="str">
        <f t="shared" si="8"/>
        <v/>
      </c>
      <c r="W83" s="155" t="str">
        <f t="shared" si="8"/>
        <v/>
      </c>
      <c r="X83" s="34"/>
      <c r="Y83" s="34"/>
      <c r="Z83" s="34"/>
      <c r="AA83" s="34"/>
      <c r="AB83" s="34"/>
      <c r="AC83" s="35"/>
      <c r="AD83" s="35"/>
      <c r="AE83" s="35"/>
      <c r="AF83" s="35"/>
      <c r="AG83" s="35"/>
      <c r="AH83" s="36"/>
    </row>
    <row r="84" spans="20:34" ht="11.25" customHeight="1" x14ac:dyDescent="0.2">
      <c r="T84" s="158" t="str">
        <f>IF(AND(LEN(AA84)&gt;0,AC84&gt;0),_xll.xlShmInterpDisc(curveName,AA84)+0*TYPE($N$3),"")</f>
        <v/>
      </c>
      <c r="U84" s="159" t="str">
        <f>IF(AND(LEN(AA84)&gt;0,AC84&gt;0),100*_xll.xlShmInterpRate(curveName,2,5,AA84)+0*TYPE($N$3),"")</f>
        <v/>
      </c>
      <c r="V84" s="153" t="str">
        <f t="shared" si="8"/>
        <v/>
      </c>
      <c r="W84" s="155" t="str">
        <f t="shared" si="8"/>
        <v/>
      </c>
      <c r="X84" s="34"/>
      <c r="Y84" s="34"/>
      <c r="Z84" s="34"/>
      <c r="AA84" s="34"/>
      <c r="AB84" s="34"/>
      <c r="AC84" s="35"/>
      <c r="AD84" s="35"/>
      <c r="AE84" s="35"/>
      <c r="AF84" s="35"/>
      <c r="AG84" s="35"/>
      <c r="AH84" s="36"/>
    </row>
    <row r="85" spans="20:34" ht="11.25" customHeight="1" x14ac:dyDescent="0.2">
      <c r="T85" s="158" t="str">
        <f>IF(AND(LEN(AA85)&gt;0,AC85&gt;0),_xll.xlShmInterpDisc(curveName,AA85)+0*TYPE($N$3),"")</f>
        <v/>
      </c>
      <c r="U85" s="159" t="str">
        <f>IF(AND(LEN(AA85)&gt;0,AC85&gt;0),100*_xll.xlShmInterpRate(curveName,2,5,AA85)+0*TYPE($N$3),"")</f>
        <v/>
      </c>
      <c r="V85" s="153" t="str">
        <f t="shared" si="8"/>
        <v/>
      </c>
      <c r="W85" s="155" t="str">
        <f t="shared" si="8"/>
        <v/>
      </c>
      <c r="X85" s="34"/>
      <c r="Y85" s="34"/>
      <c r="Z85" s="34"/>
      <c r="AA85" s="34"/>
      <c r="AB85" s="34"/>
      <c r="AC85" s="35"/>
      <c r="AD85" s="35"/>
      <c r="AE85" s="35"/>
      <c r="AF85" s="35"/>
      <c r="AG85" s="35"/>
      <c r="AH85" s="36"/>
    </row>
    <row r="86" spans="20:34" ht="11.25" customHeight="1" x14ac:dyDescent="0.2">
      <c r="T86" s="158" t="str">
        <f>IF(AND(LEN(AA86)&gt;0,AC86&gt;0),_xll.xlShmInterpDisc(curveName,AA86)+0*TYPE($N$3),"")</f>
        <v/>
      </c>
      <c r="U86" s="159" t="str">
        <f>IF(AND(LEN(AA86)&gt;0,AC86&gt;0),100*_xll.xlShmInterpRate(curveName,2,5,AA86)+0*TYPE($N$3),"")</f>
        <v/>
      </c>
      <c r="V86" s="153" t="str">
        <f t="shared" si="8"/>
        <v/>
      </c>
      <c r="W86" s="155" t="str">
        <f t="shared" si="8"/>
        <v/>
      </c>
      <c r="X86" s="34"/>
      <c r="Y86" s="34"/>
      <c r="Z86" s="34"/>
      <c r="AA86" s="34"/>
      <c r="AB86" s="34"/>
      <c r="AC86" s="35"/>
      <c r="AD86" s="35"/>
      <c r="AE86" s="35"/>
      <c r="AF86" s="35"/>
      <c r="AG86" s="35"/>
      <c r="AH86" s="36"/>
    </row>
    <row r="87" spans="20:34" ht="11.25" customHeight="1" x14ac:dyDescent="0.2">
      <c r="T87" s="158" t="str">
        <f>IF(AND(LEN(AA87)&gt;0,AC87&gt;0),_xll.xlShmInterpDisc(curveName,AA87)+0*TYPE($N$3),"")</f>
        <v/>
      </c>
      <c r="U87" s="159" t="str">
        <f>IF(AND(LEN(AA87)&gt;0,AC87&gt;0),100*_xll.xlShmInterpRate(curveName,2,5,AA87)+0*TYPE($N$3),"")</f>
        <v/>
      </c>
      <c r="V87" s="153" t="str">
        <f t="shared" si="8"/>
        <v/>
      </c>
      <c r="W87" s="155" t="str">
        <f t="shared" si="8"/>
        <v/>
      </c>
      <c r="X87" s="34"/>
      <c r="Y87" s="34"/>
      <c r="Z87" s="34"/>
      <c r="AA87" s="34"/>
      <c r="AB87" s="34"/>
      <c r="AC87" s="35"/>
      <c r="AD87" s="35"/>
      <c r="AE87" s="35"/>
      <c r="AF87" s="35"/>
      <c r="AG87" s="35"/>
      <c r="AH87" s="36"/>
    </row>
    <row r="88" spans="20:34" ht="11.25" customHeight="1" x14ac:dyDescent="0.2">
      <c r="T88" s="158" t="str">
        <f>IF(AND(LEN(AA88)&gt;0,AC88&gt;0),_xll.xlShmInterpDisc(curveName,AA88)+0*TYPE($N$3),"")</f>
        <v/>
      </c>
      <c r="U88" s="159" t="str">
        <f>IF(AND(LEN(AA88)&gt;0,AC88&gt;0),100*_xll.xlShmInterpRate(curveName,2,5,AA88)+0*TYPE($N$3),"")</f>
        <v/>
      </c>
      <c r="V88" s="153" t="str">
        <f t="shared" si="8"/>
        <v/>
      </c>
      <c r="W88" s="155" t="str">
        <f t="shared" si="8"/>
        <v/>
      </c>
      <c r="X88" s="34"/>
      <c r="Y88" s="34"/>
      <c r="Z88" s="34"/>
      <c r="AA88" s="34"/>
      <c r="AB88" s="34"/>
      <c r="AC88" s="35"/>
      <c r="AD88" s="35"/>
      <c r="AE88" s="35"/>
      <c r="AF88" s="35"/>
      <c r="AG88" s="35"/>
      <c r="AH88" s="36"/>
    </row>
    <row r="89" spans="20:34" ht="11.25" customHeight="1" x14ac:dyDescent="0.2">
      <c r="T89" s="158" t="str">
        <f>IF(AND(LEN(AA89)&gt;0,AC89&gt;0),_xll.xlShmInterpDisc(curveName,AA89)+0*TYPE($N$3),"")</f>
        <v/>
      </c>
      <c r="U89" s="159" t="str">
        <f>IF(AND(LEN(AA89)&gt;0,AC89&gt;0),100*_xll.xlShmInterpRate(curveName,2,5,AA89)+0*TYPE($N$3),"")</f>
        <v/>
      </c>
      <c r="V89" s="153" t="str">
        <f t="shared" si="8"/>
        <v/>
      </c>
      <c r="W89" s="155" t="str">
        <f t="shared" si="8"/>
        <v/>
      </c>
      <c r="X89" s="34"/>
      <c r="Y89" s="34"/>
      <c r="Z89" s="34"/>
      <c r="AA89" s="34"/>
      <c r="AB89" s="34"/>
      <c r="AC89" s="35"/>
      <c r="AD89" s="35"/>
      <c r="AE89" s="35"/>
      <c r="AF89" s="35"/>
      <c r="AG89" s="35"/>
      <c r="AH89" s="36"/>
    </row>
    <row r="90" spans="20:34" ht="11.25" customHeight="1" x14ac:dyDescent="0.2">
      <c r="T90" s="158" t="str">
        <f>IF(AND(LEN(AA90)&gt;0,AC90&gt;0),_xll.xlShmInterpDisc(curveName,AA90)+0*TYPE($N$3),"")</f>
        <v/>
      </c>
      <c r="U90" s="159" t="str">
        <f>IF(AND(LEN(AA90)&gt;0,AC90&gt;0),100*_xll.xlShmInterpRate(curveName,2,5,AA90)+0*TYPE($N$3),"")</f>
        <v/>
      </c>
      <c r="V90" s="153" t="str">
        <f t="shared" si="8"/>
        <v/>
      </c>
      <c r="W90" s="155" t="str">
        <f t="shared" si="8"/>
        <v/>
      </c>
      <c r="X90" s="34"/>
      <c r="Y90" s="34"/>
      <c r="Z90" s="34"/>
      <c r="AA90" s="34"/>
      <c r="AB90" s="34"/>
      <c r="AC90" s="35"/>
      <c r="AD90" s="35"/>
      <c r="AE90" s="35"/>
      <c r="AF90" s="35"/>
      <c r="AG90" s="35"/>
      <c r="AH90" s="36"/>
    </row>
    <row r="91" spans="20:34" ht="11.25" customHeight="1" x14ac:dyDescent="0.2">
      <c r="T91" s="158" t="str">
        <f>IF(AND(LEN(AA91)&gt;0,AC91&gt;0),_xll.xlShmInterpDisc(curveName,AA91)+0*TYPE($N$3),"")</f>
        <v/>
      </c>
      <c r="U91" s="159" t="str">
        <f>IF(AND(LEN(AA91)&gt;0,AC91&gt;0),100*_xll.xlShmInterpRate(curveName,2,5,AA91)+0*TYPE($N$3),"")</f>
        <v/>
      </c>
      <c r="V91" s="153" t="str">
        <f t="shared" si="8"/>
        <v/>
      </c>
      <c r="W91" s="155" t="str">
        <f t="shared" si="8"/>
        <v/>
      </c>
      <c r="X91" s="34"/>
      <c r="Y91" s="34"/>
      <c r="Z91" s="34"/>
      <c r="AA91" s="34"/>
      <c r="AB91" s="34"/>
      <c r="AC91" s="35"/>
      <c r="AD91" s="35"/>
      <c r="AE91" s="35"/>
      <c r="AF91" s="35"/>
      <c r="AG91" s="35"/>
      <c r="AH91" s="36"/>
    </row>
    <row r="92" spans="20:34" ht="11.25" customHeight="1" x14ac:dyDescent="0.2">
      <c r="T92" s="158" t="str">
        <f>IF(AND(LEN(AA92)&gt;0,AC92&gt;0),_xll.xlShmInterpDisc(curveName,AA92)+0*TYPE($N$3),"")</f>
        <v/>
      </c>
      <c r="U92" s="159" t="str">
        <f>IF(AND(LEN(AA92)&gt;0,AC92&gt;0),100*_xll.xlShmInterpRate(curveName,2,5,AA92)+0*TYPE($N$3),"")</f>
        <v/>
      </c>
      <c r="V92" s="153" t="str">
        <f t="shared" si="8"/>
        <v/>
      </c>
      <c r="W92" s="155" t="str">
        <f t="shared" si="8"/>
        <v/>
      </c>
      <c r="X92" s="34"/>
      <c r="Y92" s="34"/>
      <c r="Z92" s="34"/>
      <c r="AA92" s="34"/>
      <c r="AB92" s="34"/>
      <c r="AC92" s="35"/>
      <c r="AD92" s="35"/>
      <c r="AE92" s="35"/>
      <c r="AF92" s="35"/>
      <c r="AG92" s="35"/>
      <c r="AH92" s="36"/>
    </row>
    <row r="93" spans="20:34" ht="11.25" customHeight="1" x14ac:dyDescent="0.2">
      <c r="T93" s="158" t="str">
        <f>IF(AND(LEN(AA93)&gt;0,AC93&gt;0),_xll.xlShmInterpDisc(curveName,AA93)+0*TYPE($N$3),"")</f>
        <v/>
      </c>
      <c r="U93" s="159" t="str">
        <f>IF(AND(LEN(AA93)&gt;0,AC93&gt;0),100*_xll.xlShmInterpRate(curveName,2,5,AA93)+0*TYPE($N$3),"")</f>
        <v/>
      </c>
      <c r="V93" s="153" t="str">
        <f t="shared" si="8"/>
        <v/>
      </c>
      <c r="W93" s="155" t="str">
        <f t="shared" si="8"/>
        <v/>
      </c>
      <c r="X93" s="34"/>
      <c r="Y93" s="34"/>
      <c r="Z93" s="34"/>
      <c r="AA93" s="34"/>
      <c r="AB93" s="34"/>
      <c r="AC93" s="35"/>
      <c r="AD93" s="35"/>
      <c r="AE93" s="35"/>
      <c r="AF93" s="35"/>
      <c r="AG93" s="35"/>
      <c r="AH93" s="36"/>
    </row>
    <row r="94" spans="20:34" ht="11.25" customHeight="1" x14ac:dyDescent="0.2">
      <c r="T94" s="158" t="str">
        <f>IF(AND(LEN(AA94)&gt;0,AC94&gt;0),_xll.xlShmInterpDisc(curveName,AA94)+0*TYPE($N$3),"")</f>
        <v/>
      </c>
      <c r="U94" s="159" t="str">
        <f>IF(AND(LEN(AA94)&gt;0,AC94&gt;0),100*_xll.xlShmInterpRate(curveName,2,5,AA94)+0*TYPE($N$3),"")</f>
        <v/>
      </c>
      <c r="V94" s="153" t="str">
        <f t="shared" si="8"/>
        <v/>
      </c>
      <c r="W94" s="155" t="str">
        <f t="shared" si="8"/>
        <v/>
      </c>
      <c r="X94" s="34"/>
      <c r="Y94" s="34"/>
      <c r="Z94" s="34"/>
      <c r="AA94" s="34"/>
      <c r="AB94" s="34"/>
      <c r="AC94" s="35"/>
      <c r="AD94" s="35"/>
      <c r="AE94" s="35"/>
      <c r="AF94" s="35"/>
      <c r="AG94" s="35"/>
      <c r="AH94" s="36"/>
    </row>
    <row r="95" spans="20:34" ht="11.25" customHeight="1" x14ac:dyDescent="0.2">
      <c r="T95" s="158" t="str">
        <f>IF(AND(LEN(AA95)&gt;0,AC95&gt;0),_xll.xlShmInterpDisc(curveName,AA95)+0*TYPE($N$3),"")</f>
        <v/>
      </c>
      <c r="U95" s="159" t="str">
        <f>IF(AND(LEN(AA95)&gt;0,AC95&gt;0),100*_xll.xlShmInterpRate(curveName,2,5,AA95)+0*TYPE($N$3),"")</f>
        <v/>
      </c>
      <c r="V95" s="153" t="str">
        <f t="shared" si="8"/>
        <v/>
      </c>
      <c r="W95" s="155" t="str">
        <f t="shared" si="8"/>
        <v/>
      </c>
      <c r="X95" s="34"/>
      <c r="Y95" s="34"/>
      <c r="Z95" s="34"/>
      <c r="AA95" s="34"/>
      <c r="AB95" s="34"/>
      <c r="AC95" s="35"/>
      <c r="AD95" s="35"/>
      <c r="AE95" s="35"/>
      <c r="AF95" s="35"/>
      <c r="AG95" s="35"/>
      <c r="AH95" s="36"/>
    </row>
    <row r="96" spans="20:34" ht="11.25" customHeight="1" x14ac:dyDescent="0.2">
      <c r="T96" s="160" t="str">
        <f>IF(AND(LEN(AA96)&gt;0,AC96&gt;0),_xll.xlShmInterpDisc(curveName,AA96)+0*TYPE($N$3),"")</f>
        <v/>
      </c>
      <c r="U96" s="161" t="str">
        <f>IF(AND(LEN(AA96)&gt;0,AC96&gt;0),100*_xll.xlShmInterpRate(curveName,2,5,AA96)+0*TYPE($N$3),"")</f>
        <v/>
      </c>
      <c r="V96" s="154" t="str">
        <f t="shared" si="8"/>
        <v/>
      </c>
      <c r="W96" s="162" t="str">
        <f t="shared" si="8"/>
        <v/>
      </c>
      <c r="X96" s="163"/>
      <c r="Y96" s="163"/>
      <c r="Z96" s="163"/>
      <c r="AA96" s="163"/>
      <c r="AB96" s="163"/>
      <c r="AC96" s="164"/>
      <c r="AD96" s="164"/>
      <c r="AE96" s="164"/>
      <c r="AF96" s="164"/>
      <c r="AG96" s="164"/>
      <c r="AH96" s="165"/>
    </row>
  </sheetData>
  <mergeCells count="3">
    <mergeCell ref="B2:C2"/>
    <mergeCell ref="P2:P3"/>
    <mergeCell ref="P4:Q4"/>
  </mergeCells>
  <phoneticPr fontId="12" type="noConversion"/>
  <conditionalFormatting sqref="K3:K17 K38:K78">
    <cfRule type="expression" dxfId="12" priority="2" stopIfTrue="1">
      <formula>SUM(G3:H3)&lt;&gt;0</formula>
    </cfRule>
  </conditionalFormatting>
  <conditionalFormatting sqref="K21:K32 K35">
    <cfRule type="expression" dxfId="11" priority="3" stopIfTrue="1">
      <formula>G21&lt;&gt;0</formula>
    </cfRule>
  </conditionalFormatting>
  <conditionalFormatting sqref="K79">
    <cfRule type="expression" dxfId="10" priority="5" stopIfTrue="1">
      <formula>SUM(G68:H68)&lt;&gt;0</formula>
    </cfRule>
  </conditionalFormatting>
  <conditionalFormatting sqref="K18">
    <cfRule type="expression" dxfId="9" priority="1" stopIfTrue="1">
      <formula>SUM(G18:H18)&lt;&gt;0</formula>
    </cfRule>
  </conditionalFormatting>
  <conditionalFormatting sqref="E22:E32">
    <cfRule type="expression" dxfId="8" priority="7" stopIfTrue="1">
      <formula>(#REF!=#REF!)</formula>
    </cfRule>
  </conditionalFormatting>
  <dataValidations count="10">
    <dataValidation type="list" allowBlank="1" showInputMessage="1" showErrorMessage="1" sqref="N2 C17">
      <formula1>"true, false"</formula1>
    </dataValidation>
    <dataValidation type="list" allowBlank="1" showInputMessage="1" showErrorMessage="1" sqref="C7">
      <formula1>"linear, quadra, bspline, kruger"</formula1>
    </dataValidation>
    <dataValidation type="list" allowBlank="1" showInputMessage="1" showErrorMessage="1" sqref="C8">
      <formula1>"r,rt,d"</formula1>
    </dataValidation>
    <dataValidation type="list" allowBlank="1" showInputMessage="1" showErrorMessage="1" sqref="C11">
      <formula1>"standard, adjusted"</formula1>
    </dataValidation>
    <dataValidation type="list" allowBlank="1" showInputMessage="1" showErrorMessage="1" sqref="C12">
      <formula1>"on, off"</formula1>
    </dataValidation>
    <dataValidation type="list" allowBlank="1" showInputMessage="1" showErrorMessage="1" sqref="C13">
      <formula1>"start, end, stub"</formula1>
    </dataValidation>
    <dataValidation type="list" allowBlank="1" showInputMessage="1" showErrorMessage="1" sqref="C16">
      <formula1>"NoAdj, Backward, Forward, ModFollow"</formula1>
    </dataValidation>
    <dataValidation type="list" allowBlank="1" showInputMessage="1" showErrorMessage="1" sqref="C18">
      <formula1>"EURIBOR1Y,EURIBOR6M,EURIBOR3M,EURIBOR1M"</formula1>
    </dataValidation>
    <dataValidation type="list" allowBlank="1" showInputMessage="1" showErrorMessage="1" sqref="Q18">
      <formula1>"0,1"</formula1>
    </dataValidation>
    <dataValidation type="list" allowBlank="1" showInputMessage="1" showErrorMessage="1" sqref="C14">
      <formula1>"1234,1243,1324,1342,1423,1432,2134,2143,2314,2341,2413,2431,3124,3142,3214,3241,3412,3421,4123,4132,4213,4231,4312,4321"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indexed="50"/>
  </sheetPr>
  <dimension ref="A1:EX190"/>
  <sheetViews>
    <sheetView workbookViewId="0"/>
  </sheetViews>
  <sheetFormatPr defaultRowHeight="12.75" x14ac:dyDescent="0.2"/>
  <cols>
    <col min="1" max="1" width="16.85546875" customWidth="1"/>
    <col min="2" max="2" width="12" customWidth="1"/>
    <col min="3" max="3" width="10.140625" customWidth="1"/>
    <col min="4" max="4" width="10.28515625" bestFit="1" customWidth="1"/>
    <col min="5" max="6" width="13.5703125" bestFit="1" customWidth="1"/>
    <col min="7" max="15" width="11.42578125" bestFit="1" customWidth="1"/>
    <col min="16" max="16" width="12.85546875" bestFit="1" customWidth="1"/>
    <col min="17" max="20" width="11.42578125" bestFit="1" customWidth="1"/>
    <col min="21" max="21" width="12.85546875" bestFit="1" customWidth="1"/>
    <col min="22" max="22" width="13.5703125" bestFit="1" customWidth="1"/>
    <col min="23" max="27" width="11.42578125" bestFit="1" customWidth="1"/>
    <col min="28" max="28" width="12.85546875" bestFit="1" customWidth="1"/>
    <col min="29" max="32" width="11.42578125" bestFit="1" customWidth="1"/>
    <col min="33" max="66" width="13.5703125" bestFit="1" customWidth="1"/>
    <col min="67" max="79" width="9.28515625" bestFit="1" customWidth="1"/>
    <col min="80" max="141" width="11.42578125" bestFit="1" customWidth="1"/>
  </cols>
  <sheetData>
    <row r="1" spans="1:154" x14ac:dyDescent="0.2">
      <c r="A1" t="s">
        <v>227</v>
      </c>
    </row>
    <row r="2" spans="1:154" x14ac:dyDescent="0.2">
      <c r="A2" s="9" t="s">
        <v>228</v>
      </c>
    </row>
    <row r="3" spans="1:154" ht="13.5" thickBot="1" x14ac:dyDescent="0.25">
      <c r="A3" s="9" t="s">
        <v>229</v>
      </c>
    </row>
    <row r="4" spans="1:154" x14ac:dyDescent="0.2">
      <c r="A4" s="277" t="s">
        <v>232</v>
      </c>
      <c r="B4" s="252">
        <f>+EUROIS!today</f>
        <v>42486</v>
      </c>
      <c r="C4" s="6" t="s">
        <v>243</v>
      </c>
    </row>
    <row r="5" spans="1:154" ht="13.5" thickBot="1" x14ac:dyDescent="0.25">
      <c r="A5" s="278" t="s">
        <v>230</v>
      </c>
      <c r="B5" s="241" t="str">
        <f>+EUROIS!curveName</f>
        <v>OIS_26APR16</v>
      </c>
    </row>
    <row r="6" spans="1:154" x14ac:dyDescent="0.2">
      <c r="A6" s="277" t="s">
        <v>241</v>
      </c>
      <c r="B6" s="276">
        <v>6</v>
      </c>
      <c r="I6" s="5" t="s">
        <v>238</v>
      </c>
    </row>
    <row r="7" spans="1:154" ht="13.5" thickBot="1" x14ac:dyDescent="0.25">
      <c r="A7" s="278" t="s">
        <v>239</v>
      </c>
      <c r="B7" s="279">
        <v>2</v>
      </c>
      <c r="C7" s="235"/>
      <c r="E7" s="136"/>
      <c r="F7" s="136"/>
      <c r="G7" s="136"/>
      <c r="H7" s="136"/>
      <c r="I7" s="136"/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136"/>
      <c r="AB7" s="136"/>
      <c r="AC7" s="136"/>
      <c r="AD7" s="136"/>
      <c r="AE7" s="136"/>
      <c r="AF7" s="136"/>
      <c r="AG7" s="136"/>
      <c r="AH7" s="136"/>
      <c r="AI7" s="136"/>
      <c r="AJ7" s="136"/>
      <c r="AK7" s="136"/>
      <c r="AL7" s="136"/>
      <c r="AM7" s="136"/>
      <c r="AN7" s="136"/>
      <c r="AO7" s="136"/>
      <c r="AP7" s="136"/>
      <c r="AQ7" s="136"/>
      <c r="AR7" s="136"/>
      <c r="AS7" s="136"/>
      <c r="AT7" s="136"/>
      <c r="AU7" s="136"/>
      <c r="AV7" s="136"/>
      <c r="AW7" s="136"/>
      <c r="AX7" s="136"/>
      <c r="AY7" s="136"/>
      <c r="AZ7" s="136"/>
      <c r="BA7" s="136"/>
      <c r="BB7" s="136"/>
      <c r="BC7" s="136"/>
      <c r="BD7" s="136"/>
      <c r="BE7" s="136"/>
      <c r="BF7" s="136"/>
      <c r="BG7" s="136"/>
      <c r="BH7" s="136"/>
      <c r="BI7" s="136"/>
      <c r="BJ7" s="136"/>
      <c r="BK7" s="136"/>
      <c r="BL7" s="136"/>
      <c r="BM7" s="136"/>
      <c r="BN7" s="136"/>
      <c r="BO7" s="136"/>
      <c r="BP7" s="136"/>
      <c r="BQ7" s="136"/>
      <c r="BR7" s="136"/>
      <c r="BS7" s="136"/>
      <c r="BT7" s="136"/>
      <c r="BU7" s="136"/>
      <c r="BV7" s="136"/>
      <c r="BW7" s="136"/>
      <c r="BX7" s="136"/>
      <c r="BY7" s="136"/>
      <c r="BZ7" s="136"/>
      <c r="CA7" s="136"/>
      <c r="CB7" s="136"/>
      <c r="CC7" s="136"/>
      <c r="CD7" s="136"/>
      <c r="CE7" s="136"/>
      <c r="CF7" s="136"/>
      <c r="CG7" s="136"/>
      <c r="CH7" s="136"/>
      <c r="CI7" s="136"/>
      <c r="CJ7" s="136"/>
      <c r="CK7" s="136"/>
      <c r="CL7" s="136"/>
      <c r="CM7" s="136"/>
      <c r="CN7" s="136"/>
      <c r="CO7" s="136"/>
      <c r="CP7" s="136"/>
      <c r="CQ7" s="136"/>
      <c r="CR7" s="136"/>
      <c r="CS7" s="136"/>
      <c r="CT7" s="136"/>
      <c r="CU7" s="136"/>
      <c r="CV7" s="136"/>
      <c r="CW7" s="136"/>
      <c r="CX7" s="136"/>
      <c r="CY7" s="136"/>
      <c r="CZ7" s="136"/>
      <c r="DA7" s="136"/>
      <c r="DB7" s="136"/>
      <c r="DC7" s="136"/>
      <c r="DD7" s="136"/>
      <c r="DE7" s="136"/>
      <c r="DF7" s="136"/>
      <c r="DG7" s="136"/>
      <c r="DH7" s="136"/>
      <c r="DI7" s="136"/>
      <c r="DJ7" s="136"/>
      <c r="DK7" s="136"/>
      <c r="DL7" s="136"/>
      <c r="DM7" s="136"/>
      <c r="DN7" s="136"/>
      <c r="DO7" s="136"/>
      <c r="DP7" s="136"/>
      <c r="DQ7" s="136"/>
      <c r="DR7" s="136"/>
      <c r="DS7" s="136"/>
      <c r="DT7" s="136"/>
      <c r="DU7" s="136"/>
      <c r="DV7" s="136"/>
      <c r="DW7" s="136"/>
      <c r="DX7" s="136"/>
      <c r="DY7" s="136"/>
      <c r="DZ7" s="136"/>
      <c r="EA7" s="136"/>
      <c r="EB7" s="136"/>
      <c r="EC7" s="136"/>
      <c r="ED7" s="136"/>
      <c r="EE7" s="136"/>
      <c r="EF7" s="136"/>
      <c r="EG7" s="136"/>
      <c r="EH7" s="136"/>
      <c r="EI7" s="136"/>
      <c r="EJ7" s="136"/>
      <c r="EK7" s="136"/>
      <c r="EL7" s="136"/>
      <c r="EM7" s="136"/>
      <c r="EN7" s="136"/>
      <c r="EO7" s="136"/>
      <c r="EP7" s="136"/>
      <c r="EQ7" s="136"/>
      <c r="ER7" s="136"/>
      <c r="ES7" s="136"/>
      <c r="ET7" s="136"/>
      <c r="EU7" s="136"/>
      <c r="EV7" s="136"/>
      <c r="EW7" s="136"/>
      <c r="EX7" s="136"/>
    </row>
    <row r="8" spans="1:154" ht="13.5" thickBot="1" x14ac:dyDescent="0.25">
      <c r="A8" s="235"/>
      <c r="B8" s="235"/>
      <c r="C8" s="235"/>
      <c r="D8" s="345" t="s">
        <v>299</v>
      </c>
      <c r="E8" s="136"/>
      <c r="F8" s="136"/>
      <c r="G8" s="136"/>
      <c r="H8" s="136"/>
      <c r="I8" s="136"/>
      <c r="J8" s="136"/>
      <c r="K8" s="136"/>
      <c r="L8" s="136"/>
      <c r="M8" s="136"/>
      <c r="N8" s="136"/>
      <c r="O8" s="136"/>
      <c r="P8" s="136"/>
      <c r="Q8" s="136"/>
      <c r="R8" s="136"/>
      <c r="S8" s="136"/>
      <c r="T8" s="136"/>
      <c r="U8" s="136"/>
      <c r="V8" s="136"/>
      <c r="W8" s="136"/>
      <c r="X8" s="136"/>
      <c r="Y8" s="136"/>
      <c r="Z8" s="136"/>
      <c r="AA8" s="136"/>
      <c r="AB8" s="136"/>
      <c r="AC8" s="136"/>
      <c r="AD8" s="136"/>
      <c r="AE8" s="136"/>
      <c r="AF8" s="136"/>
      <c r="AG8" s="136"/>
      <c r="AH8" s="136"/>
      <c r="AI8" s="136"/>
      <c r="AJ8" s="136"/>
      <c r="AK8" s="136"/>
      <c r="AL8" s="136"/>
      <c r="AM8" s="136"/>
      <c r="AN8" s="136"/>
      <c r="AO8" s="136"/>
      <c r="AP8" s="136"/>
      <c r="AQ8" s="136"/>
      <c r="AR8" s="136"/>
      <c r="AS8" s="136"/>
      <c r="AT8" s="136"/>
      <c r="AU8" s="136"/>
      <c r="AV8" s="136"/>
      <c r="AW8" s="136"/>
      <c r="AX8" s="136"/>
      <c r="AY8" s="136"/>
      <c r="AZ8" s="136"/>
      <c r="BA8" s="136"/>
      <c r="BB8" s="136"/>
      <c r="BC8" s="136"/>
      <c r="BD8" s="136"/>
      <c r="BE8" s="136"/>
      <c r="BF8" s="136"/>
      <c r="BG8" s="136"/>
      <c r="BH8" s="136"/>
      <c r="BI8" s="136"/>
      <c r="BJ8" s="136"/>
      <c r="BK8" s="136"/>
      <c r="BL8" s="136"/>
      <c r="BM8" s="136"/>
      <c r="BN8" s="136"/>
      <c r="BO8" s="136"/>
      <c r="BP8" s="136"/>
      <c r="BQ8" s="136"/>
      <c r="BR8" s="136"/>
      <c r="BS8" s="136"/>
      <c r="BT8" s="136"/>
      <c r="BU8" s="136"/>
      <c r="BV8" s="136"/>
      <c r="BW8" s="136"/>
      <c r="BX8" s="136"/>
      <c r="BY8" s="136"/>
      <c r="BZ8" s="136"/>
      <c r="CA8" s="136"/>
      <c r="CB8" s="136"/>
      <c r="CC8" s="136"/>
      <c r="CD8" s="136"/>
      <c r="CE8" s="136"/>
      <c r="CF8" s="136"/>
      <c r="CG8" s="136"/>
      <c r="CH8" s="136"/>
      <c r="CI8" s="136"/>
      <c r="CJ8" s="136"/>
      <c r="CK8" s="136"/>
      <c r="CL8" s="136"/>
      <c r="CM8" s="136"/>
      <c r="CN8" s="136"/>
      <c r="CO8" s="136"/>
      <c r="CP8" s="136"/>
      <c r="CQ8" s="136"/>
      <c r="CR8" s="136"/>
      <c r="CS8" s="136"/>
      <c r="CT8" s="136"/>
      <c r="CU8" s="136"/>
      <c r="CV8" s="136"/>
      <c r="CW8" s="136"/>
      <c r="CX8" s="136"/>
      <c r="CY8" s="136"/>
      <c r="CZ8" s="136"/>
      <c r="DA8" s="136"/>
      <c r="DB8" s="136"/>
      <c r="DC8" s="136"/>
      <c r="DD8" s="136"/>
      <c r="DE8" s="136"/>
      <c r="DF8" s="136"/>
      <c r="DG8" s="136"/>
      <c r="DH8" s="136"/>
      <c r="DI8" s="136"/>
      <c r="DJ8" s="136"/>
      <c r="DK8" s="136"/>
      <c r="DL8" s="136"/>
      <c r="DM8" s="136"/>
      <c r="DN8" s="136"/>
      <c r="DO8" s="136"/>
      <c r="DP8" s="136"/>
      <c r="DQ8" s="136"/>
      <c r="DR8" s="136"/>
      <c r="DS8" s="136"/>
      <c r="DT8" s="136"/>
      <c r="DU8" s="136"/>
      <c r="DV8" s="136"/>
      <c r="DW8" s="136"/>
      <c r="DX8" s="136"/>
      <c r="DY8" s="136"/>
      <c r="DZ8" s="136"/>
      <c r="EA8" s="136"/>
      <c r="EB8" s="136"/>
      <c r="EC8" s="136"/>
      <c r="ED8" s="136"/>
      <c r="EE8" s="136"/>
      <c r="EF8" s="136"/>
      <c r="EG8" s="136"/>
      <c r="EH8" s="136"/>
      <c r="EI8" s="136"/>
      <c r="EJ8" s="136"/>
      <c r="EK8" s="136"/>
      <c r="EL8" s="136"/>
      <c r="EM8" s="136"/>
      <c r="EN8" s="136"/>
      <c r="EO8" s="136"/>
      <c r="EP8" s="136"/>
      <c r="EQ8" s="136"/>
      <c r="ER8" s="136"/>
      <c r="ES8" s="136"/>
      <c r="ET8" s="136"/>
      <c r="EU8" s="136"/>
      <c r="EV8" s="136"/>
      <c r="EW8" s="136"/>
      <c r="EX8" s="136"/>
    </row>
    <row r="9" spans="1:154" ht="13.5" thickBot="1" x14ac:dyDescent="0.25">
      <c r="A9" s="242" t="s">
        <v>303</v>
      </c>
      <c r="B9" s="243"/>
      <c r="C9" s="236"/>
      <c r="D9" s="346">
        <v>0</v>
      </c>
      <c r="E9" s="231"/>
      <c r="F9" s="234" t="s">
        <v>236</v>
      </c>
      <c r="G9" s="232"/>
      <c r="H9" s="232"/>
      <c r="I9" s="232"/>
      <c r="J9" s="232"/>
      <c r="K9" s="232"/>
      <c r="L9" s="232"/>
      <c r="M9" s="232"/>
      <c r="N9" s="232"/>
      <c r="O9" s="232"/>
      <c r="P9" s="232"/>
      <c r="Q9" s="232"/>
      <c r="R9" s="232"/>
      <c r="S9" s="232"/>
      <c r="T9" s="232"/>
      <c r="U9" s="232"/>
      <c r="V9" s="232"/>
      <c r="W9" s="232"/>
      <c r="X9" s="232"/>
      <c r="Y9" s="232"/>
      <c r="Z9" s="232"/>
      <c r="AA9" s="232"/>
      <c r="AB9" s="232"/>
      <c r="AC9" s="232"/>
      <c r="AD9" s="232"/>
      <c r="AE9" s="232"/>
      <c r="AF9" s="232"/>
      <c r="AG9" s="232"/>
      <c r="AH9" s="232"/>
      <c r="AI9" s="232"/>
      <c r="AJ9" s="232"/>
      <c r="AK9" s="232"/>
      <c r="AL9" s="232"/>
      <c r="AM9" s="232"/>
      <c r="AN9" s="232"/>
      <c r="AO9" s="232"/>
      <c r="AP9" s="232"/>
      <c r="AQ9" s="232"/>
      <c r="AR9" s="232"/>
      <c r="AS9" s="232"/>
      <c r="AT9" s="232"/>
      <c r="AU9" s="232"/>
      <c r="AV9" s="232"/>
      <c r="AW9" s="232"/>
      <c r="AX9" s="232"/>
      <c r="AY9" s="232"/>
      <c r="AZ9" s="232"/>
      <c r="BA9" s="232"/>
      <c r="BB9" s="232"/>
      <c r="BC9" s="232"/>
      <c r="BD9" s="232"/>
      <c r="BE9" s="232"/>
      <c r="BF9" s="232"/>
      <c r="BG9" s="232"/>
      <c r="BH9" s="232"/>
      <c r="BI9" s="232"/>
      <c r="BJ9" s="232"/>
      <c r="BK9" s="232"/>
      <c r="BL9" s="232"/>
      <c r="BM9" s="232"/>
      <c r="BN9" s="232"/>
      <c r="BO9" s="232"/>
      <c r="BP9" s="232"/>
      <c r="BQ9" s="232"/>
      <c r="BR9" s="232"/>
      <c r="BS9" s="232"/>
      <c r="BT9" s="232"/>
      <c r="BU9" s="232"/>
      <c r="BV9" s="232"/>
      <c r="BW9" s="232"/>
      <c r="BX9" s="232"/>
      <c r="BY9" s="232"/>
      <c r="BZ9" s="232"/>
      <c r="CA9" s="233"/>
      <c r="CB9" s="231"/>
      <c r="CC9" s="234" t="s">
        <v>233</v>
      </c>
      <c r="CD9" s="232"/>
      <c r="CE9" s="232"/>
      <c r="CF9" s="232"/>
      <c r="CG9" s="232"/>
      <c r="CH9" s="232"/>
      <c r="CI9" s="232"/>
      <c r="CJ9" s="232"/>
      <c r="CK9" s="232"/>
      <c r="CL9" s="232"/>
      <c r="CM9" s="232"/>
      <c r="CN9" s="232"/>
      <c r="CO9" s="232"/>
      <c r="CP9" s="232"/>
      <c r="CQ9" s="232"/>
      <c r="CR9" s="232"/>
      <c r="CS9" s="232"/>
      <c r="CT9" s="232"/>
      <c r="CU9" s="232"/>
      <c r="CV9" s="232"/>
      <c r="CW9" s="232"/>
      <c r="CX9" s="232"/>
      <c r="CY9" s="232"/>
      <c r="CZ9" s="232"/>
      <c r="DA9" s="232"/>
      <c r="DB9" s="232"/>
      <c r="DC9" s="232"/>
      <c r="DD9" s="232"/>
      <c r="DE9" s="232"/>
      <c r="DF9" s="232"/>
      <c r="DG9" s="232"/>
      <c r="DH9" s="232"/>
      <c r="DI9" s="232"/>
      <c r="DJ9" s="232"/>
      <c r="DK9" s="232"/>
      <c r="DL9" s="232"/>
      <c r="DM9" s="232"/>
      <c r="DN9" s="232"/>
      <c r="DO9" s="232"/>
      <c r="DP9" s="232"/>
      <c r="DQ9" s="232"/>
      <c r="DR9" s="232"/>
      <c r="DS9" s="232"/>
      <c r="DT9" s="232"/>
      <c r="DU9" s="232"/>
      <c r="DV9" s="232"/>
      <c r="DW9" s="232"/>
      <c r="DX9" s="232"/>
      <c r="DY9" s="232"/>
      <c r="DZ9" s="232"/>
      <c r="EA9" s="232"/>
      <c r="EB9" s="232"/>
      <c r="EC9" s="232"/>
      <c r="ED9" s="232"/>
      <c r="EE9" s="232"/>
      <c r="EF9" s="232"/>
      <c r="EG9" s="232"/>
      <c r="EH9" s="232"/>
      <c r="EI9" s="232"/>
      <c r="EJ9" s="232"/>
      <c r="EK9" s="232"/>
      <c r="EL9" s="232"/>
      <c r="EM9" s="232"/>
      <c r="EN9" s="232"/>
      <c r="EO9" s="232"/>
      <c r="EP9" s="232"/>
      <c r="EQ9" s="232"/>
      <c r="ER9" s="232"/>
      <c r="ES9" s="232"/>
      <c r="ET9" s="232"/>
      <c r="EU9" s="232"/>
      <c r="EV9" s="232"/>
      <c r="EW9" s="232"/>
      <c r="EX9" s="233"/>
    </row>
    <row r="10" spans="1:154" ht="13.5" thickBot="1" x14ac:dyDescent="0.25">
      <c r="A10" s="248" t="s">
        <v>231</v>
      </c>
      <c r="B10" s="249" t="s">
        <v>235</v>
      </c>
      <c r="C10" s="250" t="s">
        <v>290</v>
      </c>
      <c r="D10" s="251" t="s">
        <v>234</v>
      </c>
      <c r="E10" s="295" t="s">
        <v>92</v>
      </c>
      <c r="F10" s="296" t="s">
        <v>94</v>
      </c>
      <c r="G10" s="296" t="s">
        <v>96</v>
      </c>
      <c r="H10" s="296" t="s">
        <v>98</v>
      </c>
      <c r="I10" s="296" t="s">
        <v>100</v>
      </c>
      <c r="J10" s="296" t="s">
        <v>103</v>
      </c>
      <c r="K10" s="296" t="s">
        <v>105</v>
      </c>
      <c r="L10" s="296" t="s">
        <v>108</v>
      </c>
      <c r="M10" s="296" t="s">
        <v>111</v>
      </c>
      <c r="N10" s="296" t="s">
        <v>114</v>
      </c>
      <c r="O10" s="296" t="s">
        <v>118</v>
      </c>
      <c r="P10" s="296" t="s">
        <v>121</v>
      </c>
      <c r="Q10" s="296" t="s">
        <v>125</v>
      </c>
      <c r="R10" s="296" t="s">
        <v>127</v>
      </c>
      <c r="S10" s="296" t="s">
        <v>129</v>
      </c>
      <c r="T10" s="296" t="s">
        <v>128</v>
      </c>
      <c r="U10" s="296" t="s">
        <v>183</v>
      </c>
      <c r="V10" s="296" t="s">
        <v>244</v>
      </c>
      <c r="W10" s="296" t="s">
        <v>245</v>
      </c>
      <c r="X10" s="296" t="s">
        <v>246</v>
      </c>
      <c r="Y10" s="296" t="s">
        <v>247</v>
      </c>
      <c r="Z10" s="296" t="s">
        <v>184</v>
      </c>
      <c r="AA10" s="296">
        <v>1</v>
      </c>
      <c r="AB10" s="296">
        <v>2</v>
      </c>
      <c r="AC10" s="296">
        <v>3</v>
      </c>
      <c r="AD10" s="296">
        <v>4</v>
      </c>
      <c r="AE10" s="296">
        <v>5</v>
      </c>
      <c r="AF10" s="296">
        <v>6</v>
      </c>
      <c r="AG10" s="296">
        <v>7</v>
      </c>
      <c r="AH10" s="296">
        <v>8</v>
      </c>
      <c r="AI10" s="296">
        <v>9</v>
      </c>
      <c r="AJ10" s="296">
        <v>10</v>
      </c>
      <c r="AK10" s="296">
        <v>11</v>
      </c>
      <c r="AL10" s="296">
        <v>12</v>
      </c>
      <c r="AM10" s="296">
        <v>13</v>
      </c>
      <c r="AN10" s="296">
        <v>14</v>
      </c>
      <c r="AO10" s="296">
        <v>15</v>
      </c>
      <c r="AP10" s="296">
        <v>16</v>
      </c>
      <c r="AQ10" s="296">
        <v>17</v>
      </c>
      <c r="AR10" s="296">
        <v>18</v>
      </c>
      <c r="AS10" s="296">
        <v>19</v>
      </c>
      <c r="AT10" s="296">
        <v>20</v>
      </c>
      <c r="AU10" s="296">
        <v>21</v>
      </c>
      <c r="AV10" s="296">
        <v>22</v>
      </c>
      <c r="AW10" s="296">
        <v>23</v>
      </c>
      <c r="AX10" s="296">
        <v>24</v>
      </c>
      <c r="AY10" s="296">
        <v>25</v>
      </c>
      <c r="AZ10" s="296">
        <v>26</v>
      </c>
      <c r="BA10" s="296">
        <v>27</v>
      </c>
      <c r="BB10" s="296">
        <v>28</v>
      </c>
      <c r="BC10" s="296">
        <v>29</v>
      </c>
      <c r="BD10" s="296">
        <v>30</v>
      </c>
      <c r="BE10" s="296">
        <v>31</v>
      </c>
      <c r="BF10" s="296">
        <v>32</v>
      </c>
      <c r="BG10" s="296">
        <v>33</v>
      </c>
      <c r="BH10" s="296">
        <v>34</v>
      </c>
      <c r="BI10" s="296">
        <v>35</v>
      </c>
      <c r="BJ10" s="296">
        <v>36</v>
      </c>
      <c r="BK10" s="296">
        <v>37</v>
      </c>
      <c r="BL10" s="296">
        <v>38</v>
      </c>
      <c r="BM10" s="296">
        <v>39</v>
      </c>
      <c r="BN10" s="296">
        <v>40</v>
      </c>
      <c r="BO10" s="296">
        <v>50</v>
      </c>
      <c r="BP10" s="266">
        <v>60</v>
      </c>
      <c r="BQ10" s="266"/>
      <c r="BR10" s="266"/>
      <c r="BS10" s="266"/>
      <c r="BT10" s="266"/>
      <c r="BU10" s="266"/>
      <c r="BV10" s="266"/>
      <c r="BW10" s="266"/>
      <c r="BX10" s="266"/>
      <c r="BY10" s="266"/>
      <c r="BZ10" s="266"/>
      <c r="CA10" s="267"/>
      <c r="CB10" s="265"/>
      <c r="CC10" s="266"/>
      <c r="CD10" s="266"/>
      <c r="CE10" s="266"/>
      <c r="CF10" s="266"/>
      <c r="CG10" s="266"/>
      <c r="CH10" s="266"/>
      <c r="CI10" s="266"/>
      <c r="CJ10" s="266"/>
      <c r="CK10" s="266"/>
      <c r="CL10" s="266"/>
      <c r="CM10" s="266"/>
      <c r="CN10" s="266"/>
      <c r="CO10" s="266"/>
      <c r="CP10" s="266"/>
      <c r="CQ10" s="266"/>
      <c r="CR10" s="266"/>
      <c r="CS10" s="266"/>
      <c r="CT10" s="266"/>
      <c r="CU10" s="266"/>
      <c r="CV10" s="266"/>
      <c r="CW10" s="266"/>
      <c r="CX10" s="266"/>
      <c r="CY10" s="266"/>
      <c r="CZ10" s="266"/>
      <c r="DA10" s="266"/>
      <c r="DB10" s="266"/>
      <c r="DC10" s="266"/>
      <c r="DD10" s="266"/>
      <c r="DE10" s="266"/>
      <c r="DF10" s="266"/>
      <c r="DG10" s="266"/>
      <c r="DH10" s="266"/>
      <c r="DI10" s="266"/>
      <c r="DJ10" s="266"/>
      <c r="DK10" s="266"/>
      <c r="DL10" s="266"/>
      <c r="DM10" s="266"/>
      <c r="DN10" s="266"/>
      <c r="DO10" s="266"/>
      <c r="DP10" s="266"/>
      <c r="DQ10" s="266"/>
      <c r="DR10" s="266"/>
      <c r="DS10" s="266"/>
      <c r="DT10" s="266"/>
      <c r="DU10" s="266"/>
      <c r="DV10" s="266"/>
      <c r="DW10" s="266"/>
      <c r="DX10" s="266"/>
      <c r="DY10" s="266"/>
      <c r="DZ10" s="266"/>
      <c r="EA10" s="266"/>
      <c r="EB10" s="266"/>
      <c r="EC10" s="266"/>
      <c r="ED10" s="266"/>
      <c r="EE10" s="266"/>
      <c r="EF10" s="266"/>
      <c r="EG10" s="266"/>
      <c r="EH10" s="266"/>
      <c r="EI10" s="266"/>
      <c r="EJ10" s="266"/>
      <c r="EK10" s="266"/>
      <c r="EL10" s="266"/>
      <c r="EM10" s="266"/>
      <c r="EN10" s="266"/>
      <c r="EO10" s="266"/>
      <c r="EP10" s="266"/>
      <c r="EQ10" s="266"/>
      <c r="ER10" s="266"/>
      <c r="ES10" s="266"/>
      <c r="ET10" s="266"/>
      <c r="EU10" s="266"/>
      <c r="EV10" s="266"/>
      <c r="EW10" s="266"/>
      <c r="EX10" s="267"/>
    </row>
    <row r="11" spans="1:154" x14ac:dyDescent="0.2">
      <c r="A11" s="244">
        <v>41089</v>
      </c>
      <c r="B11" s="245">
        <v>0</v>
      </c>
      <c r="C11" s="246" t="s">
        <v>237</v>
      </c>
      <c r="D11" s="262" t="str">
        <f>IF(A11&gt;$B$4,_xll.xlShmImplSwap2($B$5,"EUR"&amp;tenor&amp;"M_29JUN12",A11,,tenor+0*TYPE(trigger),1,4,12/tenor,4,1,1),"")</f>
        <v/>
      </c>
      <c r="E11" s="283">
        <v>0</v>
      </c>
      <c r="F11" s="284">
        <v>0</v>
      </c>
      <c r="G11" s="284">
        <v>0</v>
      </c>
      <c r="H11" s="284">
        <v>0</v>
      </c>
      <c r="I11" s="284">
        <v>0</v>
      </c>
      <c r="J11" s="284">
        <v>0</v>
      </c>
      <c r="K11" s="284">
        <v>0</v>
      </c>
      <c r="L11" s="284">
        <v>0</v>
      </c>
      <c r="M11" s="284">
        <v>0</v>
      </c>
      <c r="N11" s="284">
        <v>0</v>
      </c>
      <c r="O11" s="284">
        <v>0</v>
      </c>
      <c r="P11" s="284">
        <v>0</v>
      </c>
      <c r="Q11" s="284">
        <v>0</v>
      </c>
      <c r="R11" s="284">
        <v>0</v>
      </c>
      <c r="S11" s="284">
        <v>0</v>
      </c>
      <c r="T11" s="284">
        <v>0</v>
      </c>
      <c r="U11" s="284">
        <v>0</v>
      </c>
      <c r="V11" s="284">
        <v>0</v>
      </c>
      <c r="W11" s="284">
        <v>0</v>
      </c>
      <c r="X11" s="284">
        <v>0</v>
      </c>
      <c r="Y11" s="284">
        <v>0</v>
      </c>
      <c r="Z11" s="284">
        <v>0</v>
      </c>
      <c r="AA11" s="284">
        <v>0</v>
      </c>
      <c r="AB11" s="284">
        <v>0</v>
      </c>
      <c r="AC11" s="284">
        <v>0</v>
      </c>
      <c r="AD11" s="284">
        <v>0</v>
      </c>
      <c r="AE11" s="284">
        <v>0</v>
      </c>
      <c r="AF11" s="284">
        <v>0</v>
      </c>
      <c r="AG11" s="284">
        <v>0</v>
      </c>
      <c r="AH11" s="284">
        <v>0</v>
      </c>
      <c r="AI11" s="284">
        <v>0</v>
      </c>
      <c r="AJ11" s="284">
        <v>0</v>
      </c>
      <c r="AK11" s="284">
        <v>0</v>
      </c>
      <c r="AL11" s="284">
        <v>0</v>
      </c>
      <c r="AM11" s="284">
        <v>0</v>
      </c>
      <c r="AN11" s="284">
        <v>0</v>
      </c>
      <c r="AO11" s="284">
        <v>0</v>
      </c>
      <c r="AP11" s="284">
        <v>0</v>
      </c>
      <c r="AQ11" s="284">
        <v>0</v>
      </c>
      <c r="AR11" s="284">
        <v>0</v>
      </c>
      <c r="AS11" s="284">
        <v>0</v>
      </c>
      <c r="AT11" s="284">
        <v>0</v>
      </c>
      <c r="AU11" s="284">
        <v>0</v>
      </c>
      <c r="AV11" s="284">
        <v>0</v>
      </c>
      <c r="AW11" s="284">
        <v>0</v>
      </c>
      <c r="AX11" s="284">
        <v>0</v>
      </c>
      <c r="AY11" s="284">
        <v>0</v>
      </c>
      <c r="AZ11" s="284">
        <v>0</v>
      </c>
      <c r="BA11" s="284">
        <v>0</v>
      </c>
      <c r="BB11" s="284">
        <v>0</v>
      </c>
      <c r="BC11" s="284">
        <v>0</v>
      </c>
      <c r="BD11" s="284">
        <v>0</v>
      </c>
      <c r="BE11" s="284">
        <v>0</v>
      </c>
      <c r="BF11" s="284">
        <v>0</v>
      </c>
      <c r="BG11" s="284">
        <v>0</v>
      </c>
      <c r="BH11" s="284">
        <v>0</v>
      </c>
      <c r="BI11" s="284">
        <v>0</v>
      </c>
      <c r="BJ11" s="284">
        <v>0</v>
      </c>
      <c r="BK11" s="284">
        <v>0</v>
      </c>
      <c r="BL11" s="284">
        <v>0</v>
      </c>
      <c r="BM11" s="284">
        <v>0</v>
      </c>
      <c r="BN11" s="284">
        <v>0</v>
      </c>
      <c r="BO11" s="284">
        <v>0</v>
      </c>
      <c r="BP11" s="284">
        <v>0</v>
      </c>
      <c r="BQ11" s="284"/>
      <c r="BR11" s="284"/>
      <c r="BS11" s="284"/>
      <c r="BT11" s="284"/>
      <c r="BU11" s="284"/>
      <c r="BV11" s="284"/>
      <c r="BW11" s="284"/>
      <c r="BX11" s="284"/>
      <c r="BY11" s="284"/>
      <c r="BZ11" s="284"/>
      <c r="CA11" s="285"/>
      <c r="CB11" s="284" t="s">
        <v>237</v>
      </c>
      <c r="CC11" s="284" t="s">
        <v>237</v>
      </c>
      <c r="CD11" s="284" t="s">
        <v>237</v>
      </c>
      <c r="CE11" s="284" t="s">
        <v>237</v>
      </c>
      <c r="CF11" s="284" t="s">
        <v>237</v>
      </c>
      <c r="CG11" s="284" t="s">
        <v>237</v>
      </c>
      <c r="CH11" s="284" t="s">
        <v>237</v>
      </c>
      <c r="CI11" s="284" t="s">
        <v>237</v>
      </c>
      <c r="CJ11" s="284" t="s">
        <v>237</v>
      </c>
      <c r="CK11" s="284" t="s">
        <v>237</v>
      </c>
      <c r="CL11" s="284" t="s">
        <v>237</v>
      </c>
      <c r="CM11" s="284" t="s">
        <v>237</v>
      </c>
      <c r="CN11" s="284" t="s">
        <v>237</v>
      </c>
      <c r="CO11" s="284" t="s">
        <v>237</v>
      </c>
      <c r="CP11" s="284" t="s">
        <v>237</v>
      </c>
      <c r="CQ11" s="284" t="s">
        <v>237</v>
      </c>
      <c r="CR11" s="286" t="s">
        <v>237</v>
      </c>
      <c r="CS11" s="286" t="s">
        <v>237</v>
      </c>
      <c r="CT11" s="286" t="s">
        <v>237</v>
      </c>
      <c r="CU11" s="286" t="s">
        <v>237</v>
      </c>
      <c r="CV11" s="286" t="s">
        <v>237</v>
      </c>
      <c r="CW11" s="286" t="s">
        <v>237</v>
      </c>
      <c r="CX11" s="286" t="s">
        <v>237</v>
      </c>
      <c r="CY11" s="286" t="s">
        <v>237</v>
      </c>
      <c r="CZ11" s="286" t="s">
        <v>237</v>
      </c>
      <c r="DA11" s="286" t="s">
        <v>237</v>
      </c>
      <c r="DB11" s="286" t="s">
        <v>237</v>
      </c>
      <c r="DC11" s="286" t="s">
        <v>237</v>
      </c>
      <c r="DD11" s="286" t="s">
        <v>237</v>
      </c>
      <c r="DE11" s="286" t="s">
        <v>237</v>
      </c>
      <c r="DF11" s="286" t="s">
        <v>237</v>
      </c>
      <c r="DG11" s="286" t="s">
        <v>237</v>
      </c>
      <c r="DH11" s="286" t="s">
        <v>237</v>
      </c>
      <c r="DI11" s="286" t="s">
        <v>237</v>
      </c>
      <c r="DJ11" s="286" t="s">
        <v>237</v>
      </c>
      <c r="DK11" s="286" t="s">
        <v>237</v>
      </c>
      <c r="DL11" s="286" t="s">
        <v>237</v>
      </c>
      <c r="DM11" s="286" t="s">
        <v>237</v>
      </c>
      <c r="DN11" s="286" t="s">
        <v>237</v>
      </c>
      <c r="DO11" s="286" t="s">
        <v>237</v>
      </c>
      <c r="DP11" s="286" t="s">
        <v>237</v>
      </c>
      <c r="DQ11" s="286" t="s">
        <v>237</v>
      </c>
      <c r="DR11" s="286" t="s">
        <v>237</v>
      </c>
      <c r="DS11" s="286" t="s">
        <v>237</v>
      </c>
      <c r="DT11" s="286" t="s">
        <v>237</v>
      </c>
      <c r="DU11" s="286" t="s">
        <v>237</v>
      </c>
      <c r="DV11" s="286" t="s">
        <v>237</v>
      </c>
      <c r="DW11" s="286" t="s">
        <v>237</v>
      </c>
      <c r="DX11" s="286" t="s">
        <v>237</v>
      </c>
      <c r="DY11" s="286" t="s">
        <v>237</v>
      </c>
      <c r="DZ11" s="286" t="s">
        <v>237</v>
      </c>
      <c r="EA11" s="286" t="s">
        <v>237</v>
      </c>
      <c r="EB11" s="286" t="s">
        <v>237</v>
      </c>
      <c r="EC11" s="286" t="s">
        <v>237</v>
      </c>
      <c r="ED11" s="286" t="s">
        <v>237</v>
      </c>
      <c r="EE11" s="286" t="s">
        <v>237</v>
      </c>
      <c r="EF11" s="286" t="s">
        <v>237</v>
      </c>
      <c r="EG11" s="286" t="s">
        <v>237</v>
      </c>
      <c r="EH11" s="286" t="s">
        <v>237</v>
      </c>
      <c r="EI11" s="286" t="s">
        <v>237</v>
      </c>
      <c r="EJ11" s="286" t="s">
        <v>237</v>
      </c>
      <c r="EK11" s="286" t="s">
        <v>237</v>
      </c>
      <c r="EL11" s="286" t="s">
        <v>237</v>
      </c>
      <c r="EM11" s="286" t="s">
        <v>237</v>
      </c>
      <c r="EN11" s="286"/>
      <c r="EO11" s="286"/>
      <c r="EP11" s="286"/>
      <c r="EQ11" s="286"/>
      <c r="ER11" s="286"/>
      <c r="ES11" s="286"/>
      <c r="ET11" s="286"/>
      <c r="EU11" s="286"/>
      <c r="EV11" s="286"/>
      <c r="EW11" s="286"/>
      <c r="EX11" s="287"/>
    </row>
    <row r="12" spans="1:154" x14ac:dyDescent="0.2">
      <c r="A12" s="238">
        <v>41092</v>
      </c>
      <c r="B12" s="237">
        <v>4.0554879644589051E-3</v>
      </c>
      <c r="C12" s="239">
        <v>9.2736084152173215E-3</v>
      </c>
      <c r="D12" s="263" t="str">
        <f>IF(A12&gt;$B$4,_xll.xlShmImplSwap2($B$5,"EUR"&amp;tenor&amp;"M_29JUN12",A12,,tenor+0*TYPE(trigger),1,4,12/tenor,4,1,1),"")</f>
        <v/>
      </c>
      <c r="E12" s="288">
        <v>4.2582588142385334E-3</v>
      </c>
      <c r="F12" s="286">
        <v>4.0554879644589051E-3</v>
      </c>
      <c r="G12" s="286">
        <v>4.0554879644589051E-3</v>
      </c>
      <c r="H12" s="286">
        <v>4.0554879644589051E-3</v>
      </c>
      <c r="I12" s="286">
        <v>4.0554879644589051E-3</v>
      </c>
      <c r="J12" s="286">
        <v>4.0554879644589051E-3</v>
      </c>
      <c r="K12" s="286">
        <v>4.0554879644589051E-3</v>
      </c>
      <c r="L12" s="286">
        <v>4.0554879644589051E-3</v>
      </c>
      <c r="M12" s="286">
        <v>4.0554879644589051E-3</v>
      </c>
      <c r="N12" s="286">
        <v>4.0554879644589051E-3</v>
      </c>
      <c r="O12" s="286">
        <v>4.0554879644589051E-3</v>
      </c>
      <c r="P12" s="286">
        <v>4.0554879644589051E-3</v>
      </c>
      <c r="Q12" s="286">
        <v>4.0554879644589051E-3</v>
      </c>
      <c r="R12" s="286">
        <v>4.0554879644589051E-3</v>
      </c>
      <c r="S12" s="286">
        <v>4.0554879644589051E-3</v>
      </c>
      <c r="T12" s="286">
        <v>4.0554879644589051E-3</v>
      </c>
      <c r="U12" s="286">
        <v>4.0554879644589051E-3</v>
      </c>
      <c r="V12" s="286">
        <v>4.0554879644589051E-3</v>
      </c>
      <c r="W12" s="286">
        <v>4.0554879644589051E-3</v>
      </c>
      <c r="X12" s="286">
        <v>4.0554879644589051E-3</v>
      </c>
      <c r="Y12" s="286">
        <v>4.0554879644589051E-3</v>
      </c>
      <c r="Z12" s="286">
        <v>4.0554879644589051E-3</v>
      </c>
      <c r="AA12" s="286">
        <v>4.0554879644589051E-3</v>
      </c>
      <c r="AB12" s="286">
        <v>4.0554879644589051E-3</v>
      </c>
      <c r="AC12" s="286">
        <v>4.0554879644589051E-3</v>
      </c>
      <c r="AD12" s="286">
        <v>4.0554879644589051E-3</v>
      </c>
      <c r="AE12" s="286">
        <v>4.0554879644589051E-3</v>
      </c>
      <c r="AF12" s="286">
        <v>4.0554879644589051E-3</v>
      </c>
      <c r="AG12" s="286">
        <v>4.0554879644589051E-3</v>
      </c>
      <c r="AH12" s="286">
        <v>4.0554879644589051E-3</v>
      </c>
      <c r="AI12" s="286">
        <v>4.0554879644589051E-3</v>
      </c>
      <c r="AJ12" s="286">
        <v>4.0554879644589051E-3</v>
      </c>
      <c r="AK12" s="286">
        <v>4.0554879644589051E-3</v>
      </c>
      <c r="AL12" s="286">
        <v>4.0554879644589051E-3</v>
      </c>
      <c r="AM12" s="286">
        <v>4.0554879644589051E-3</v>
      </c>
      <c r="AN12" s="286">
        <v>4.0554879644589051E-3</v>
      </c>
      <c r="AO12" s="286">
        <v>4.0554879644589051E-3</v>
      </c>
      <c r="AP12" s="286">
        <v>4.0554879644589051E-3</v>
      </c>
      <c r="AQ12" s="286">
        <v>4.0554879644589051E-3</v>
      </c>
      <c r="AR12" s="286">
        <v>4.0554879644589051E-3</v>
      </c>
      <c r="AS12" s="286">
        <v>4.0554879644589051E-3</v>
      </c>
      <c r="AT12" s="286">
        <v>4.0554879644589051E-3</v>
      </c>
      <c r="AU12" s="286">
        <v>4.0554879644589051E-3</v>
      </c>
      <c r="AV12" s="286">
        <v>4.0554879644589051E-3</v>
      </c>
      <c r="AW12" s="286">
        <v>4.0554879644589051E-3</v>
      </c>
      <c r="AX12" s="286">
        <v>4.0554879644589051E-3</v>
      </c>
      <c r="AY12" s="286">
        <v>4.0554879644589051E-3</v>
      </c>
      <c r="AZ12" s="286">
        <v>4.0554879644589051E-3</v>
      </c>
      <c r="BA12" s="286">
        <v>4.0554879644589051E-3</v>
      </c>
      <c r="BB12" s="286">
        <v>4.0554879644589051E-3</v>
      </c>
      <c r="BC12" s="286">
        <v>4.0554879644589051E-3</v>
      </c>
      <c r="BD12" s="286">
        <v>4.0554879644589051E-3</v>
      </c>
      <c r="BE12" s="286">
        <v>4.0554879644589051E-3</v>
      </c>
      <c r="BF12" s="286">
        <v>4.0554879644589051E-3</v>
      </c>
      <c r="BG12" s="286">
        <v>4.0554879644589051E-3</v>
      </c>
      <c r="BH12" s="286">
        <v>4.0554879644589051E-3</v>
      </c>
      <c r="BI12" s="286">
        <v>4.0554879644589051E-3</v>
      </c>
      <c r="BJ12" s="286">
        <v>4.0554879644589051E-3</v>
      </c>
      <c r="BK12" s="286">
        <v>4.0554879644589051E-3</v>
      </c>
      <c r="BL12" s="286">
        <v>4.0554879644589051E-3</v>
      </c>
      <c r="BM12" s="286">
        <v>4.0554879644589051E-3</v>
      </c>
      <c r="BN12" s="286">
        <v>4.0554879644589051E-3</v>
      </c>
      <c r="BO12" s="286">
        <v>4.0554879644589051E-3</v>
      </c>
      <c r="BP12" s="286">
        <v>4.0554879644589051E-3</v>
      </c>
      <c r="BQ12" s="286"/>
      <c r="BR12" s="286"/>
      <c r="BS12" s="286"/>
      <c r="BT12" s="286"/>
      <c r="BU12" s="286"/>
      <c r="BV12" s="286"/>
      <c r="BW12" s="286"/>
      <c r="BX12" s="286"/>
      <c r="BY12" s="286"/>
      <c r="BZ12" s="286"/>
      <c r="CA12" s="287"/>
      <c r="CB12" s="286">
        <v>9.2736117451536464E-3</v>
      </c>
      <c r="CC12" s="286">
        <v>9.274701624650732E-3</v>
      </c>
      <c r="CD12" s="286">
        <v>9.2736084152173215E-3</v>
      </c>
      <c r="CE12" s="286">
        <v>9.2736084152173215E-3</v>
      </c>
      <c r="CF12" s="286">
        <v>9.2736084152173215E-3</v>
      </c>
      <c r="CG12" s="286">
        <v>9.2736084152173215E-3</v>
      </c>
      <c r="CH12" s="286">
        <v>9.2736084152173215E-3</v>
      </c>
      <c r="CI12" s="286">
        <v>9.2736084152173215E-3</v>
      </c>
      <c r="CJ12" s="286">
        <v>9.2736084152173215E-3</v>
      </c>
      <c r="CK12" s="286">
        <v>9.2736084152173215E-3</v>
      </c>
      <c r="CL12" s="286">
        <v>9.280002166299376E-3</v>
      </c>
      <c r="CM12" s="286">
        <v>9.4661244366335152E-3</v>
      </c>
      <c r="CN12" s="286">
        <v>9.2736084152173215E-3</v>
      </c>
      <c r="CO12" s="286">
        <v>9.2736084152173215E-3</v>
      </c>
      <c r="CP12" s="286">
        <v>9.2736084152173215E-3</v>
      </c>
      <c r="CQ12" s="286">
        <v>9.2736084152173215E-3</v>
      </c>
      <c r="CR12" s="286">
        <v>9.2736084152173215E-3</v>
      </c>
      <c r="CS12" s="286">
        <v>9.2736084152173215E-3</v>
      </c>
      <c r="CT12" s="286">
        <v>9.2736084152173215E-3</v>
      </c>
      <c r="CU12" s="286">
        <v>9.2736084152173215E-3</v>
      </c>
      <c r="CV12" s="286">
        <v>9.2736084152173215E-3</v>
      </c>
      <c r="CW12" s="286">
        <v>9.2736084152173215E-3</v>
      </c>
      <c r="CX12" s="286">
        <v>9.2736084152173215E-3</v>
      </c>
      <c r="CY12" s="286">
        <v>9.2736084152173215E-3</v>
      </c>
      <c r="CZ12" s="286">
        <v>9.2736084152173215E-3</v>
      </c>
      <c r="DA12" s="286">
        <v>9.2736084152173215E-3</v>
      </c>
      <c r="DB12" s="286">
        <v>9.2736084152173215E-3</v>
      </c>
      <c r="DC12" s="286">
        <v>9.2736084152173215E-3</v>
      </c>
      <c r="DD12" s="286">
        <v>9.2736084152173215E-3</v>
      </c>
      <c r="DE12" s="286">
        <v>9.2736084152173215E-3</v>
      </c>
      <c r="DF12" s="286">
        <v>9.2736084152173215E-3</v>
      </c>
      <c r="DG12" s="286">
        <v>9.2736084152173215E-3</v>
      </c>
      <c r="DH12" s="286">
        <v>9.2736084152173215E-3</v>
      </c>
      <c r="DI12" s="286">
        <v>9.2736084152173215E-3</v>
      </c>
      <c r="DJ12" s="286">
        <v>9.2736084152173215E-3</v>
      </c>
      <c r="DK12" s="286">
        <v>9.2736084152173215E-3</v>
      </c>
      <c r="DL12" s="286">
        <v>9.2736084152173215E-3</v>
      </c>
      <c r="DM12" s="286">
        <v>9.2736084152173215E-3</v>
      </c>
      <c r="DN12" s="286">
        <v>9.2736084152173215E-3</v>
      </c>
      <c r="DO12" s="286">
        <v>9.2736084152173215E-3</v>
      </c>
      <c r="DP12" s="286">
        <v>9.2736084152173215E-3</v>
      </c>
      <c r="DQ12" s="286">
        <v>9.2736084152173215E-3</v>
      </c>
      <c r="DR12" s="286">
        <v>9.2736084152173215E-3</v>
      </c>
      <c r="DS12" s="286">
        <v>9.2736084152173215E-3</v>
      </c>
      <c r="DT12" s="286">
        <v>9.2736084152173215E-3</v>
      </c>
      <c r="DU12" s="286">
        <v>9.2736084152173215E-3</v>
      </c>
      <c r="DV12" s="286">
        <v>9.2736084152173215E-3</v>
      </c>
      <c r="DW12" s="286">
        <v>9.2736084152173215E-3</v>
      </c>
      <c r="DX12" s="286">
        <v>9.2736084152173215E-3</v>
      </c>
      <c r="DY12" s="286">
        <v>9.2736084152173215E-3</v>
      </c>
      <c r="DZ12" s="286">
        <v>9.2736084152173215E-3</v>
      </c>
      <c r="EA12" s="286">
        <v>9.2736084152173215E-3</v>
      </c>
      <c r="EB12" s="286">
        <v>9.2736084152173215E-3</v>
      </c>
      <c r="EC12" s="286">
        <v>9.2736084152173215E-3</v>
      </c>
      <c r="ED12" s="286">
        <v>9.2736084152173215E-3</v>
      </c>
      <c r="EE12" s="286">
        <v>9.2736084152173215E-3</v>
      </c>
      <c r="EF12" s="286">
        <v>9.2736084152173215E-3</v>
      </c>
      <c r="EG12" s="286">
        <v>9.2736084152173215E-3</v>
      </c>
      <c r="EH12" s="286">
        <v>9.2736084152173215E-3</v>
      </c>
      <c r="EI12" s="286">
        <v>9.2736084152173215E-3</v>
      </c>
      <c r="EJ12" s="286">
        <v>9.2736084152173215E-3</v>
      </c>
      <c r="EK12" s="286">
        <v>9.2736084152173215E-3</v>
      </c>
      <c r="EL12" s="286">
        <v>9.2736084152173215E-3</v>
      </c>
      <c r="EM12" s="286">
        <v>9.2736084152173215E-3</v>
      </c>
      <c r="EN12" s="286"/>
      <c r="EO12" s="286"/>
      <c r="EP12" s="286"/>
      <c r="EQ12" s="286"/>
      <c r="ER12" s="286"/>
      <c r="ES12" s="286"/>
      <c r="ET12" s="286"/>
      <c r="EU12" s="286"/>
      <c r="EV12" s="286"/>
      <c r="EW12" s="286"/>
      <c r="EX12" s="287"/>
    </row>
    <row r="13" spans="1:154" x14ac:dyDescent="0.2">
      <c r="A13" s="238">
        <v>41093</v>
      </c>
      <c r="B13" s="237">
        <v>3.8020294716233816E-3</v>
      </c>
      <c r="C13" s="239">
        <v>9.298999999999908E-3</v>
      </c>
      <c r="D13" s="263" t="str">
        <f>IF(A13&gt;$B$4,_xll.xlShmImplSwap2($B$5,"EUR"&amp;tenor&amp;"M_29JUN12",A13,,tenor+0*TYPE(trigger),1,4,12/tenor,4,1,1),"")</f>
        <v/>
      </c>
      <c r="E13" s="288">
        <v>3.9541076089621464E-3</v>
      </c>
      <c r="F13" s="286">
        <v>3.8527234795509443E-3</v>
      </c>
      <c r="G13" s="286">
        <v>3.8020294716233816E-3</v>
      </c>
      <c r="H13" s="286">
        <v>3.8020294716233816E-3</v>
      </c>
      <c r="I13" s="286">
        <v>3.8020294716233816E-3</v>
      </c>
      <c r="J13" s="286">
        <v>3.8020294716233816E-3</v>
      </c>
      <c r="K13" s="286">
        <v>3.8020294716233816E-3</v>
      </c>
      <c r="L13" s="286">
        <v>3.8020294716233816E-3</v>
      </c>
      <c r="M13" s="286">
        <v>3.8020294716233816E-3</v>
      </c>
      <c r="N13" s="286">
        <v>3.8020294716233816E-3</v>
      </c>
      <c r="O13" s="286">
        <v>3.8020294716233816E-3</v>
      </c>
      <c r="P13" s="286">
        <v>3.8020294716233816E-3</v>
      </c>
      <c r="Q13" s="286">
        <v>3.8020294716233816E-3</v>
      </c>
      <c r="R13" s="286">
        <v>3.8020294716233816E-3</v>
      </c>
      <c r="S13" s="286">
        <v>3.8020294716233816E-3</v>
      </c>
      <c r="T13" s="286">
        <v>3.8020294716233816E-3</v>
      </c>
      <c r="U13" s="286">
        <v>3.8020294716233816E-3</v>
      </c>
      <c r="V13" s="286">
        <v>3.8020294716233816E-3</v>
      </c>
      <c r="W13" s="286">
        <v>3.8020294716233816E-3</v>
      </c>
      <c r="X13" s="286">
        <v>3.8020294716233816E-3</v>
      </c>
      <c r="Y13" s="286">
        <v>3.8020294716233816E-3</v>
      </c>
      <c r="Z13" s="286">
        <v>3.8020294716233816E-3</v>
      </c>
      <c r="AA13" s="286">
        <v>3.8020294716233816E-3</v>
      </c>
      <c r="AB13" s="286">
        <v>3.8020294716233816E-3</v>
      </c>
      <c r="AC13" s="286">
        <v>3.8020294716233816E-3</v>
      </c>
      <c r="AD13" s="286">
        <v>3.8020294716233816E-3</v>
      </c>
      <c r="AE13" s="286">
        <v>3.8020294716233816E-3</v>
      </c>
      <c r="AF13" s="286">
        <v>3.8020294716233816E-3</v>
      </c>
      <c r="AG13" s="286">
        <v>3.8020294716233816E-3</v>
      </c>
      <c r="AH13" s="286">
        <v>3.8020294716233816E-3</v>
      </c>
      <c r="AI13" s="286">
        <v>3.8020294716233816E-3</v>
      </c>
      <c r="AJ13" s="286">
        <v>3.8020294716233816E-3</v>
      </c>
      <c r="AK13" s="286">
        <v>3.8020294716233816E-3</v>
      </c>
      <c r="AL13" s="286">
        <v>3.8020294716233816E-3</v>
      </c>
      <c r="AM13" s="286">
        <v>3.8020294716233816E-3</v>
      </c>
      <c r="AN13" s="286">
        <v>3.8020294716233816E-3</v>
      </c>
      <c r="AO13" s="286">
        <v>3.8020294716233816E-3</v>
      </c>
      <c r="AP13" s="286">
        <v>3.8020294716233816E-3</v>
      </c>
      <c r="AQ13" s="286">
        <v>3.8020294716233816E-3</v>
      </c>
      <c r="AR13" s="286">
        <v>3.8020294716233816E-3</v>
      </c>
      <c r="AS13" s="286">
        <v>3.8020294716233816E-3</v>
      </c>
      <c r="AT13" s="286">
        <v>3.8020294716233816E-3</v>
      </c>
      <c r="AU13" s="286">
        <v>3.8020294716233816E-3</v>
      </c>
      <c r="AV13" s="286">
        <v>3.8020294716233816E-3</v>
      </c>
      <c r="AW13" s="286">
        <v>3.8020294716233816E-3</v>
      </c>
      <c r="AX13" s="286">
        <v>3.8020294716233816E-3</v>
      </c>
      <c r="AY13" s="286">
        <v>3.8020294716233816E-3</v>
      </c>
      <c r="AZ13" s="286">
        <v>3.8020294716233816E-3</v>
      </c>
      <c r="BA13" s="286">
        <v>3.8020294716233816E-3</v>
      </c>
      <c r="BB13" s="286">
        <v>3.8020294716233816E-3</v>
      </c>
      <c r="BC13" s="286">
        <v>3.8020294716233816E-3</v>
      </c>
      <c r="BD13" s="286">
        <v>3.8020294716233816E-3</v>
      </c>
      <c r="BE13" s="286">
        <v>3.8020294716233816E-3</v>
      </c>
      <c r="BF13" s="286">
        <v>3.8020294716233816E-3</v>
      </c>
      <c r="BG13" s="286">
        <v>3.8020294716233816E-3</v>
      </c>
      <c r="BH13" s="286">
        <v>3.8020294716233816E-3</v>
      </c>
      <c r="BI13" s="286">
        <v>3.8020294716233816E-3</v>
      </c>
      <c r="BJ13" s="286">
        <v>3.8020294716233816E-3</v>
      </c>
      <c r="BK13" s="286">
        <v>3.8020294716233816E-3</v>
      </c>
      <c r="BL13" s="286">
        <v>3.8020294716233816E-3</v>
      </c>
      <c r="BM13" s="286">
        <v>3.8020294716233816E-3</v>
      </c>
      <c r="BN13" s="286">
        <v>3.8020294716233816E-3</v>
      </c>
      <c r="BO13" s="286">
        <v>3.8020294716233816E-3</v>
      </c>
      <c r="BP13" s="286">
        <v>3.8020294716233816E-3</v>
      </c>
      <c r="BQ13" s="286"/>
      <c r="BR13" s="286"/>
      <c r="BS13" s="286"/>
      <c r="BT13" s="286"/>
      <c r="BU13" s="286"/>
      <c r="BV13" s="286"/>
      <c r="BW13" s="286"/>
      <c r="BX13" s="286"/>
      <c r="BY13" s="286"/>
      <c r="BZ13" s="286"/>
      <c r="CA13" s="287"/>
      <c r="CB13" s="286">
        <v>9.298999999999908E-3</v>
      </c>
      <c r="CC13" s="286">
        <v>9.2989999999994744E-3</v>
      </c>
      <c r="CD13" s="286">
        <v>9.298999999999908E-3</v>
      </c>
      <c r="CE13" s="286">
        <v>9.298999999999908E-3</v>
      </c>
      <c r="CF13" s="286">
        <v>9.298999999999908E-3</v>
      </c>
      <c r="CG13" s="286">
        <v>9.298999999999908E-3</v>
      </c>
      <c r="CH13" s="286">
        <v>9.298999999999908E-3</v>
      </c>
      <c r="CI13" s="286">
        <v>9.298999999999908E-3</v>
      </c>
      <c r="CJ13" s="286">
        <v>9.298999999999908E-3</v>
      </c>
      <c r="CK13" s="286">
        <v>9.298999999999908E-3</v>
      </c>
      <c r="CL13" s="286">
        <v>9.298999999999908E-3</v>
      </c>
      <c r="CM13" s="286">
        <v>9.4990000000003509E-3</v>
      </c>
      <c r="CN13" s="286">
        <v>9.298999999999908E-3</v>
      </c>
      <c r="CO13" s="286">
        <v>9.298999999999908E-3</v>
      </c>
      <c r="CP13" s="286">
        <v>9.298999999999908E-3</v>
      </c>
      <c r="CQ13" s="286">
        <v>9.298999999999908E-3</v>
      </c>
      <c r="CR13" s="286">
        <v>9.298999999999908E-3</v>
      </c>
      <c r="CS13" s="286">
        <v>9.298999999999908E-3</v>
      </c>
      <c r="CT13" s="286">
        <v>9.298999999999908E-3</v>
      </c>
      <c r="CU13" s="286">
        <v>9.298999999999908E-3</v>
      </c>
      <c r="CV13" s="286">
        <v>9.298999999999908E-3</v>
      </c>
      <c r="CW13" s="286">
        <v>9.298999999999908E-3</v>
      </c>
      <c r="CX13" s="286">
        <v>9.298999999999908E-3</v>
      </c>
      <c r="CY13" s="286">
        <v>9.298999999999908E-3</v>
      </c>
      <c r="CZ13" s="286">
        <v>9.298999999999908E-3</v>
      </c>
      <c r="DA13" s="286">
        <v>9.298999999999908E-3</v>
      </c>
      <c r="DB13" s="286">
        <v>9.298999999999908E-3</v>
      </c>
      <c r="DC13" s="286">
        <v>9.298999999999908E-3</v>
      </c>
      <c r="DD13" s="286">
        <v>9.298999999999908E-3</v>
      </c>
      <c r="DE13" s="286">
        <v>9.298999999999908E-3</v>
      </c>
      <c r="DF13" s="286">
        <v>9.298999999999908E-3</v>
      </c>
      <c r="DG13" s="286">
        <v>9.298999999999908E-3</v>
      </c>
      <c r="DH13" s="286">
        <v>9.298999999999908E-3</v>
      </c>
      <c r="DI13" s="286">
        <v>9.298999999999908E-3</v>
      </c>
      <c r="DJ13" s="286">
        <v>9.298999999999908E-3</v>
      </c>
      <c r="DK13" s="286">
        <v>9.298999999999908E-3</v>
      </c>
      <c r="DL13" s="286">
        <v>9.298999999999908E-3</v>
      </c>
      <c r="DM13" s="286">
        <v>9.298999999999908E-3</v>
      </c>
      <c r="DN13" s="286">
        <v>9.298999999999908E-3</v>
      </c>
      <c r="DO13" s="286">
        <v>9.298999999999908E-3</v>
      </c>
      <c r="DP13" s="286">
        <v>9.298999999999908E-3</v>
      </c>
      <c r="DQ13" s="286">
        <v>9.298999999999908E-3</v>
      </c>
      <c r="DR13" s="286">
        <v>9.298999999999908E-3</v>
      </c>
      <c r="DS13" s="286">
        <v>9.298999999999908E-3</v>
      </c>
      <c r="DT13" s="286">
        <v>9.298999999999908E-3</v>
      </c>
      <c r="DU13" s="286">
        <v>9.298999999999908E-3</v>
      </c>
      <c r="DV13" s="286">
        <v>9.298999999999908E-3</v>
      </c>
      <c r="DW13" s="286">
        <v>9.298999999999908E-3</v>
      </c>
      <c r="DX13" s="286">
        <v>9.298999999999908E-3</v>
      </c>
      <c r="DY13" s="286">
        <v>9.298999999999908E-3</v>
      </c>
      <c r="DZ13" s="286">
        <v>9.298999999999908E-3</v>
      </c>
      <c r="EA13" s="286">
        <v>9.298999999999908E-3</v>
      </c>
      <c r="EB13" s="286">
        <v>9.298999999999908E-3</v>
      </c>
      <c r="EC13" s="286">
        <v>9.298999999999908E-3</v>
      </c>
      <c r="ED13" s="286">
        <v>9.298999999999908E-3</v>
      </c>
      <c r="EE13" s="286">
        <v>9.298999999999908E-3</v>
      </c>
      <c r="EF13" s="286">
        <v>9.298999999999908E-3</v>
      </c>
      <c r="EG13" s="286">
        <v>9.298999999999908E-3</v>
      </c>
      <c r="EH13" s="286">
        <v>9.298999999999908E-3</v>
      </c>
      <c r="EI13" s="286">
        <v>9.298999999999908E-3</v>
      </c>
      <c r="EJ13" s="286">
        <v>9.298999999999908E-3</v>
      </c>
      <c r="EK13" s="286">
        <v>9.298999999999908E-3</v>
      </c>
      <c r="EL13" s="286">
        <v>9.298999999999908E-3</v>
      </c>
      <c r="EM13" s="286">
        <v>9.298999999999908E-3</v>
      </c>
      <c r="EN13" s="286"/>
      <c r="EO13" s="286"/>
      <c r="EP13" s="286"/>
      <c r="EQ13" s="286"/>
      <c r="ER13" s="286"/>
      <c r="ES13" s="286"/>
      <c r="ET13" s="286"/>
      <c r="EU13" s="286"/>
      <c r="EV13" s="286"/>
      <c r="EW13" s="286"/>
      <c r="EX13" s="287"/>
    </row>
    <row r="14" spans="1:154" x14ac:dyDescent="0.2">
      <c r="A14" s="238">
        <v>41094</v>
      </c>
      <c r="B14" s="237">
        <v>4.5553439941258935E-3</v>
      </c>
      <c r="C14" s="239">
        <v>9.2999916907094589E-3</v>
      </c>
      <c r="D14" s="263" t="str">
        <f>IF(A14&gt;$B$4,_xll.xlShmImplSwap2($B$5,"EUR"&amp;tenor&amp;"M_29JUN12",A14,,tenor+0*TYPE(trigger),1,4,12/tenor,4,1,1),"")</f>
        <v/>
      </c>
      <c r="E14" s="288">
        <v>4.677006503998167E-3</v>
      </c>
      <c r="F14" s="286">
        <v>4.5958992004606035E-3</v>
      </c>
      <c r="G14" s="286">
        <v>4.5958986974638238E-3</v>
      </c>
      <c r="H14" s="286">
        <v>4.5553439941258935E-3</v>
      </c>
      <c r="I14" s="286">
        <v>4.5553439941258935E-3</v>
      </c>
      <c r="J14" s="286">
        <v>4.5553439941258935E-3</v>
      </c>
      <c r="K14" s="286">
        <v>4.5553439941258935E-3</v>
      </c>
      <c r="L14" s="286">
        <v>4.5553439941258935E-3</v>
      </c>
      <c r="M14" s="286">
        <v>4.5553439941258935E-3</v>
      </c>
      <c r="N14" s="286">
        <v>4.5553439941258935E-3</v>
      </c>
      <c r="O14" s="286">
        <v>4.5553439941258935E-3</v>
      </c>
      <c r="P14" s="286">
        <v>4.5553439941258935E-3</v>
      </c>
      <c r="Q14" s="286">
        <v>4.5553439941258935E-3</v>
      </c>
      <c r="R14" s="286">
        <v>4.5553439941258935E-3</v>
      </c>
      <c r="S14" s="286">
        <v>4.5553439941258935E-3</v>
      </c>
      <c r="T14" s="286">
        <v>4.5553439941258935E-3</v>
      </c>
      <c r="U14" s="286">
        <v>4.5553439941258935E-3</v>
      </c>
      <c r="V14" s="286">
        <v>4.5553439941258935E-3</v>
      </c>
      <c r="W14" s="286">
        <v>4.5553439941258935E-3</v>
      </c>
      <c r="X14" s="286">
        <v>4.5553439941258935E-3</v>
      </c>
      <c r="Y14" s="286">
        <v>4.5553439941258935E-3</v>
      </c>
      <c r="Z14" s="286">
        <v>4.5553439941258935E-3</v>
      </c>
      <c r="AA14" s="286">
        <v>4.5553439941258935E-3</v>
      </c>
      <c r="AB14" s="286">
        <v>4.5553439941258935E-3</v>
      </c>
      <c r="AC14" s="286">
        <v>4.5553439941258935E-3</v>
      </c>
      <c r="AD14" s="286">
        <v>4.5553439941258935E-3</v>
      </c>
      <c r="AE14" s="286">
        <v>4.5553439941258935E-3</v>
      </c>
      <c r="AF14" s="286">
        <v>4.5553439941258935E-3</v>
      </c>
      <c r="AG14" s="286">
        <v>4.5553439941258935E-3</v>
      </c>
      <c r="AH14" s="286">
        <v>4.5553439941258935E-3</v>
      </c>
      <c r="AI14" s="286">
        <v>4.5553439941258935E-3</v>
      </c>
      <c r="AJ14" s="286">
        <v>4.5553439941258935E-3</v>
      </c>
      <c r="AK14" s="286">
        <v>4.5553439941258935E-3</v>
      </c>
      <c r="AL14" s="286">
        <v>4.5553439941258935E-3</v>
      </c>
      <c r="AM14" s="286">
        <v>4.5553439941258935E-3</v>
      </c>
      <c r="AN14" s="286">
        <v>4.5553439941258935E-3</v>
      </c>
      <c r="AO14" s="286">
        <v>4.5553439941258935E-3</v>
      </c>
      <c r="AP14" s="286">
        <v>4.5553439941258935E-3</v>
      </c>
      <c r="AQ14" s="286">
        <v>4.5553439941258935E-3</v>
      </c>
      <c r="AR14" s="286">
        <v>4.5553439941258935E-3</v>
      </c>
      <c r="AS14" s="286">
        <v>4.5553439941258935E-3</v>
      </c>
      <c r="AT14" s="286">
        <v>4.5553439941258935E-3</v>
      </c>
      <c r="AU14" s="286">
        <v>4.5553439941258935E-3</v>
      </c>
      <c r="AV14" s="286">
        <v>4.5553439941258935E-3</v>
      </c>
      <c r="AW14" s="286">
        <v>4.5553439941258935E-3</v>
      </c>
      <c r="AX14" s="286">
        <v>4.5553439941258935E-3</v>
      </c>
      <c r="AY14" s="286">
        <v>4.5553439941258935E-3</v>
      </c>
      <c r="AZ14" s="286">
        <v>4.5553439941258935E-3</v>
      </c>
      <c r="BA14" s="286">
        <v>4.5553439941258935E-3</v>
      </c>
      <c r="BB14" s="286">
        <v>4.5553439941258935E-3</v>
      </c>
      <c r="BC14" s="286">
        <v>4.5553439941258935E-3</v>
      </c>
      <c r="BD14" s="286">
        <v>4.5553439941258935E-3</v>
      </c>
      <c r="BE14" s="286">
        <v>4.5553439941258935E-3</v>
      </c>
      <c r="BF14" s="286">
        <v>4.5553439941258935E-3</v>
      </c>
      <c r="BG14" s="286">
        <v>4.5553439941258935E-3</v>
      </c>
      <c r="BH14" s="286">
        <v>4.5553439941258935E-3</v>
      </c>
      <c r="BI14" s="286">
        <v>4.5553439941258935E-3</v>
      </c>
      <c r="BJ14" s="286">
        <v>4.5553439941258935E-3</v>
      </c>
      <c r="BK14" s="286">
        <v>4.5553439941258935E-3</v>
      </c>
      <c r="BL14" s="286">
        <v>4.5553439941258935E-3</v>
      </c>
      <c r="BM14" s="286">
        <v>4.5553439941258935E-3</v>
      </c>
      <c r="BN14" s="286">
        <v>4.5553439941258935E-3</v>
      </c>
      <c r="BO14" s="286">
        <v>4.5553439941258935E-3</v>
      </c>
      <c r="BP14" s="286">
        <v>4.5553439941258935E-3</v>
      </c>
      <c r="BQ14" s="286"/>
      <c r="BR14" s="286"/>
      <c r="BS14" s="286"/>
      <c r="BT14" s="286"/>
      <c r="BU14" s="286"/>
      <c r="BV14" s="286"/>
      <c r="BW14" s="286"/>
      <c r="BX14" s="286"/>
      <c r="BY14" s="286"/>
      <c r="BZ14" s="286"/>
      <c r="CA14" s="287"/>
      <c r="CB14" s="286">
        <v>9.2999941463182186E-3</v>
      </c>
      <c r="CC14" s="286">
        <v>9.2999925092668561E-3</v>
      </c>
      <c r="CD14" s="286">
        <v>9.2988995907785366E-3</v>
      </c>
      <c r="CE14" s="286">
        <v>9.2999916907094589E-3</v>
      </c>
      <c r="CF14" s="286">
        <v>9.2999916907094589E-3</v>
      </c>
      <c r="CG14" s="286">
        <v>9.2999916907094589E-3</v>
      </c>
      <c r="CH14" s="286">
        <v>9.2999916907094589E-3</v>
      </c>
      <c r="CI14" s="286">
        <v>9.2999916907094589E-3</v>
      </c>
      <c r="CJ14" s="286">
        <v>9.2999916907094589E-3</v>
      </c>
      <c r="CK14" s="286">
        <v>9.2999916907094589E-3</v>
      </c>
      <c r="CL14" s="286">
        <v>9.2999916907094589E-3</v>
      </c>
      <c r="CM14" s="286">
        <v>9.4947721155061102E-3</v>
      </c>
      <c r="CN14" s="286">
        <v>9.3062902969686268E-3</v>
      </c>
      <c r="CO14" s="286">
        <v>9.2999916907094589E-3</v>
      </c>
      <c r="CP14" s="286">
        <v>9.2999916907094589E-3</v>
      </c>
      <c r="CQ14" s="286">
        <v>9.2999916907094589E-3</v>
      </c>
      <c r="CR14" s="286">
        <v>9.2999916907094589E-3</v>
      </c>
      <c r="CS14" s="286">
        <v>9.2999916907094589E-3</v>
      </c>
      <c r="CT14" s="286">
        <v>9.2999916907094589E-3</v>
      </c>
      <c r="CU14" s="286">
        <v>9.2999916907094589E-3</v>
      </c>
      <c r="CV14" s="286">
        <v>9.2999916907094589E-3</v>
      </c>
      <c r="CW14" s="286">
        <v>9.2999916907094589E-3</v>
      </c>
      <c r="CX14" s="286">
        <v>9.2999916907094589E-3</v>
      </c>
      <c r="CY14" s="286">
        <v>9.2999916907094589E-3</v>
      </c>
      <c r="CZ14" s="286">
        <v>9.2999916907094589E-3</v>
      </c>
      <c r="DA14" s="286">
        <v>9.2999916907094589E-3</v>
      </c>
      <c r="DB14" s="286">
        <v>9.2999916907094589E-3</v>
      </c>
      <c r="DC14" s="286">
        <v>9.2999916907094589E-3</v>
      </c>
      <c r="DD14" s="286">
        <v>9.2999916907094589E-3</v>
      </c>
      <c r="DE14" s="286">
        <v>9.2999916907094589E-3</v>
      </c>
      <c r="DF14" s="286">
        <v>9.2999916907094589E-3</v>
      </c>
      <c r="DG14" s="286">
        <v>9.2999916907094589E-3</v>
      </c>
      <c r="DH14" s="286">
        <v>9.2999916907094589E-3</v>
      </c>
      <c r="DI14" s="286">
        <v>9.2999916907094589E-3</v>
      </c>
      <c r="DJ14" s="286">
        <v>9.2999916907094589E-3</v>
      </c>
      <c r="DK14" s="286">
        <v>9.2999916907094589E-3</v>
      </c>
      <c r="DL14" s="286">
        <v>9.2999916907094589E-3</v>
      </c>
      <c r="DM14" s="286">
        <v>9.2999916907094589E-3</v>
      </c>
      <c r="DN14" s="286">
        <v>9.2999916907094589E-3</v>
      </c>
      <c r="DO14" s="286">
        <v>9.2999916907094589E-3</v>
      </c>
      <c r="DP14" s="286">
        <v>9.2999916907094589E-3</v>
      </c>
      <c r="DQ14" s="286">
        <v>9.2999916907094589E-3</v>
      </c>
      <c r="DR14" s="286">
        <v>9.2999916907094589E-3</v>
      </c>
      <c r="DS14" s="286">
        <v>9.2999916907094589E-3</v>
      </c>
      <c r="DT14" s="286">
        <v>9.2999916907094589E-3</v>
      </c>
      <c r="DU14" s="286">
        <v>9.2999916907094589E-3</v>
      </c>
      <c r="DV14" s="286">
        <v>9.2999916907094589E-3</v>
      </c>
      <c r="DW14" s="286">
        <v>9.2999916907094589E-3</v>
      </c>
      <c r="DX14" s="286">
        <v>9.2999916907094589E-3</v>
      </c>
      <c r="DY14" s="286">
        <v>9.2999916907094589E-3</v>
      </c>
      <c r="DZ14" s="286">
        <v>9.2999916907094589E-3</v>
      </c>
      <c r="EA14" s="286">
        <v>9.2999916907094589E-3</v>
      </c>
      <c r="EB14" s="286">
        <v>9.2999916907094589E-3</v>
      </c>
      <c r="EC14" s="286">
        <v>9.2999916907094589E-3</v>
      </c>
      <c r="ED14" s="286">
        <v>9.2999916907094589E-3</v>
      </c>
      <c r="EE14" s="286">
        <v>9.2999916907094589E-3</v>
      </c>
      <c r="EF14" s="286">
        <v>9.2999916907094589E-3</v>
      </c>
      <c r="EG14" s="286">
        <v>9.2999916907094589E-3</v>
      </c>
      <c r="EH14" s="286">
        <v>9.2999916907094589E-3</v>
      </c>
      <c r="EI14" s="286">
        <v>9.2999916907094589E-3</v>
      </c>
      <c r="EJ14" s="286">
        <v>9.2999916907094589E-3</v>
      </c>
      <c r="EK14" s="286">
        <v>9.2999916907094589E-3</v>
      </c>
      <c r="EL14" s="286">
        <v>9.2999916907094589E-3</v>
      </c>
      <c r="EM14" s="286">
        <v>9.2999916907094589E-3</v>
      </c>
      <c r="EN14" s="286"/>
      <c r="EO14" s="286"/>
      <c r="EP14" s="286"/>
      <c r="EQ14" s="286"/>
      <c r="ER14" s="286"/>
      <c r="ES14" s="286"/>
      <c r="ET14" s="286"/>
      <c r="EU14" s="286"/>
      <c r="EV14" s="286"/>
      <c r="EW14" s="286"/>
      <c r="EX14" s="287"/>
    </row>
    <row r="15" spans="1:154" x14ac:dyDescent="0.2">
      <c r="A15" s="238">
        <v>41100</v>
      </c>
      <c r="B15" s="237">
        <v>1.0156788665577267E-2</v>
      </c>
      <c r="C15" s="239">
        <v>9.069640941906992E-3</v>
      </c>
      <c r="D15" s="263" t="str">
        <f>IF(A15&gt;$B$4,_xll.xlShmImplSwap2($B$5,"EUR"&amp;tenor&amp;"M_29JUN12",A15,,tenor+0*TYPE(trigger),1,4,12/tenor,4,1,1),"")</f>
        <v/>
      </c>
      <c r="E15" s="288">
        <v>1.0212089806426303E-2</v>
      </c>
      <c r="F15" s="286">
        <v>1.0175222850272355E-2</v>
      </c>
      <c r="G15" s="286">
        <v>1.0156788665577267E-2</v>
      </c>
      <c r="H15" s="286">
        <v>1.0285794701330155E-2</v>
      </c>
      <c r="I15" s="286">
        <v>1.0156788665577267E-2</v>
      </c>
      <c r="J15" s="286">
        <v>1.0156788665577267E-2</v>
      </c>
      <c r="K15" s="286">
        <v>1.0156788665577267E-2</v>
      </c>
      <c r="L15" s="286">
        <v>1.0156788665577267E-2</v>
      </c>
      <c r="M15" s="286">
        <v>1.0156788665577267E-2</v>
      </c>
      <c r="N15" s="286">
        <v>1.0156788665577267E-2</v>
      </c>
      <c r="O15" s="286">
        <v>1.0156788665577267E-2</v>
      </c>
      <c r="P15" s="286">
        <v>1.0156788665577267E-2</v>
      </c>
      <c r="Q15" s="286">
        <v>1.0156788665577267E-2</v>
      </c>
      <c r="R15" s="286">
        <v>1.0156788665577267E-2</v>
      </c>
      <c r="S15" s="286">
        <v>1.0156788665577267E-2</v>
      </c>
      <c r="T15" s="286">
        <v>1.0156788665577267E-2</v>
      </c>
      <c r="U15" s="286">
        <v>1.0156788665577267E-2</v>
      </c>
      <c r="V15" s="286">
        <v>1.0156788665577267E-2</v>
      </c>
      <c r="W15" s="286">
        <v>1.0156788665577267E-2</v>
      </c>
      <c r="X15" s="286">
        <v>1.0156788665577267E-2</v>
      </c>
      <c r="Y15" s="286">
        <v>1.0156788665577267E-2</v>
      </c>
      <c r="Z15" s="286">
        <v>1.0156788665577267E-2</v>
      </c>
      <c r="AA15" s="286">
        <v>1.0156788665577267E-2</v>
      </c>
      <c r="AB15" s="286">
        <v>1.0156788665577267E-2</v>
      </c>
      <c r="AC15" s="286">
        <v>1.0156788665577267E-2</v>
      </c>
      <c r="AD15" s="286">
        <v>1.0156788665577267E-2</v>
      </c>
      <c r="AE15" s="286">
        <v>1.0156788665577267E-2</v>
      </c>
      <c r="AF15" s="286">
        <v>1.0156788665577267E-2</v>
      </c>
      <c r="AG15" s="286">
        <v>1.0156788665577267E-2</v>
      </c>
      <c r="AH15" s="286">
        <v>1.0156788665577267E-2</v>
      </c>
      <c r="AI15" s="286">
        <v>1.0156788665577267E-2</v>
      </c>
      <c r="AJ15" s="286">
        <v>1.0156788665577267E-2</v>
      </c>
      <c r="AK15" s="286">
        <v>1.0156788665577267E-2</v>
      </c>
      <c r="AL15" s="286">
        <v>1.0156788665577267E-2</v>
      </c>
      <c r="AM15" s="286">
        <v>1.0156788665577267E-2</v>
      </c>
      <c r="AN15" s="286">
        <v>1.0156788665577267E-2</v>
      </c>
      <c r="AO15" s="286">
        <v>1.0156788665577267E-2</v>
      </c>
      <c r="AP15" s="286">
        <v>1.0156788665577267E-2</v>
      </c>
      <c r="AQ15" s="286">
        <v>1.0156788665577267E-2</v>
      </c>
      <c r="AR15" s="286">
        <v>1.0156788665577267E-2</v>
      </c>
      <c r="AS15" s="286">
        <v>1.0156788665577267E-2</v>
      </c>
      <c r="AT15" s="286">
        <v>1.0156788665577267E-2</v>
      </c>
      <c r="AU15" s="286">
        <v>1.0156788665577267E-2</v>
      </c>
      <c r="AV15" s="286">
        <v>1.0156788665577267E-2</v>
      </c>
      <c r="AW15" s="286">
        <v>1.0156788665577267E-2</v>
      </c>
      <c r="AX15" s="286">
        <v>1.0156788665577267E-2</v>
      </c>
      <c r="AY15" s="286">
        <v>1.0156788665577267E-2</v>
      </c>
      <c r="AZ15" s="286">
        <v>1.0156788665577267E-2</v>
      </c>
      <c r="BA15" s="286">
        <v>1.0156788665577267E-2</v>
      </c>
      <c r="BB15" s="286">
        <v>1.0156788665577267E-2</v>
      </c>
      <c r="BC15" s="286">
        <v>1.0156788665577267E-2</v>
      </c>
      <c r="BD15" s="286">
        <v>1.0156788665577267E-2</v>
      </c>
      <c r="BE15" s="286">
        <v>1.0156788665577267E-2</v>
      </c>
      <c r="BF15" s="286">
        <v>1.0156788665577267E-2</v>
      </c>
      <c r="BG15" s="286">
        <v>1.0156788665577267E-2</v>
      </c>
      <c r="BH15" s="286">
        <v>1.0156788665577267E-2</v>
      </c>
      <c r="BI15" s="286">
        <v>1.0156788665577267E-2</v>
      </c>
      <c r="BJ15" s="286">
        <v>1.0156788665577267E-2</v>
      </c>
      <c r="BK15" s="286">
        <v>1.0156788665577267E-2</v>
      </c>
      <c r="BL15" s="286">
        <v>1.0156788665577267E-2</v>
      </c>
      <c r="BM15" s="286">
        <v>1.0156788665577267E-2</v>
      </c>
      <c r="BN15" s="286">
        <v>1.0156788665577267E-2</v>
      </c>
      <c r="BO15" s="286">
        <v>1.0156788665577267E-2</v>
      </c>
      <c r="BP15" s="286">
        <v>1.0156788665577267E-2</v>
      </c>
      <c r="BQ15" s="286"/>
      <c r="BR15" s="286"/>
      <c r="BS15" s="286"/>
      <c r="BT15" s="286"/>
      <c r="BU15" s="286"/>
      <c r="BV15" s="286"/>
      <c r="BW15" s="286"/>
      <c r="BX15" s="286"/>
      <c r="BY15" s="286"/>
      <c r="BZ15" s="286"/>
      <c r="CA15" s="287"/>
      <c r="CB15" s="286">
        <v>9.0696548025913301E-3</v>
      </c>
      <c r="CC15" s="286">
        <v>9.0696455622532729E-3</v>
      </c>
      <c r="CD15" s="286">
        <v>9.069640941906992E-3</v>
      </c>
      <c r="CE15" s="286">
        <v>9.0619990261585296E-3</v>
      </c>
      <c r="CF15" s="286">
        <v>9.069640941906992E-3</v>
      </c>
      <c r="CG15" s="286">
        <v>9.069640941906992E-3</v>
      </c>
      <c r="CH15" s="286">
        <v>9.069640941906992E-3</v>
      </c>
      <c r="CI15" s="286">
        <v>9.069640941906992E-3</v>
      </c>
      <c r="CJ15" s="286">
        <v>9.069640941906992E-3</v>
      </c>
      <c r="CK15" s="286">
        <v>9.069640941906992E-3</v>
      </c>
      <c r="CL15" s="286">
        <v>9.069640941906992E-3</v>
      </c>
      <c r="CM15" s="286">
        <v>9.2316882886742495E-3</v>
      </c>
      <c r="CN15" s="286">
        <v>9.1151259989903938E-3</v>
      </c>
      <c r="CO15" s="286">
        <v>9.069640941906992E-3</v>
      </c>
      <c r="CP15" s="286">
        <v>9.069640941906992E-3</v>
      </c>
      <c r="CQ15" s="286">
        <v>9.069640941906992E-3</v>
      </c>
      <c r="CR15" s="286">
        <v>9.069640941906992E-3</v>
      </c>
      <c r="CS15" s="286">
        <v>9.069640941906992E-3</v>
      </c>
      <c r="CT15" s="286">
        <v>9.069640941906992E-3</v>
      </c>
      <c r="CU15" s="286">
        <v>9.069640941906992E-3</v>
      </c>
      <c r="CV15" s="286">
        <v>9.069640941906992E-3</v>
      </c>
      <c r="CW15" s="286">
        <v>9.069640941906992E-3</v>
      </c>
      <c r="CX15" s="286">
        <v>9.069640941906992E-3</v>
      </c>
      <c r="CY15" s="286">
        <v>9.069640941906992E-3</v>
      </c>
      <c r="CZ15" s="286">
        <v>9.069640941906992E-3</v>
      </c>
      <c r="DA15" s="286">
        <v>9.069640941906992E-3</v>
      </c>
      <c r="DB15" s="286">
        <v>9.069640941906992E-3</v>
      </c>
      <c r="DC15" s="286">
        <v>9.069640941906992E-3</v>
      </c>
      <c r="DD15" s="286">
        <v>9.069640941906992E-3</v>
      </c>
      <c r="DE15" s="286">
        <v>9.069640941906992E-3</v>
      </c>
      <c r="DF15" s="286">
        <v>9.069640941906992E-3</v>
      </c>
      <c r="DG15" s="286">
        <v>9.069640941906992E-3</v>
      </c>
      <c r="DH15" s="286">
        <v>9.069640941906992E-3</v>
      </c>
      <c r="DI15" s="286">
        <v>9.069640941906992E-3</v>
      </c>
      <c r="DJ15" s="286">
        <v>9.069640941906992E-3</v>
      </c>
      <c r="DK15" s="286">
        <v>9.069640941906992E-3</v>
      </c>
      <c r="DL15" s="286">
        <v>9.069640941906992E-3</v>
      </c>
      <c r="DM15" s="286">
        <v>9.069640941906992E-3</v>
      </c>
      <c r="DN15" s="286">
        <v>9.069640941906992E-3</v>
      </c>
      <c r="DO15" s="286">
        <v>9.069640941906992E-3</v>
      </c>
      <c r="DP15" s="286">
        <v>9.069640941906992E-3</v>
      </c>
      <c r="DQ15" s="286">
        <v>9.069640941906992E-3</v>
      </c>
      <c r="DR15" s="286">
        <v>9.069640941906992E-3</v>
      </c>
      <c r="DS15" s="286">
        <v>9.069640941906992E-3</v>
      </c>
      <c r="DT15" s="286">
        <v>9.069640941906992E-3</v>
      </c>
      <c r="DU15" s="286">
        <v>9.069640941906992E-3</v>
      </c>
      <c r="DV15" s="286">
        <v>9.069640941906992E-3</v>
      </c>
      <c r="DW15" s="286">
        <v>9.069640941906992E-3</v>
      </c>
      <c r="DX15" s="286">
        <v>9.069640941906992E-3</v>
      </c>
      <c r="DY15" s="286">
        <v>9.069640941906992E-3</v>
      </c>
      <c r="DZ15" s="286">
        <v>9.069640941906992E-3</v>
      </c>
      <c r="EA15" s="286">
        <v>9.069640941906992E-3</v>
      </c>
      <c r="EB15" s="286">
        <v>9.069640941906992E-3</v>
      </c>
      <c r="EC15" s="286">
        <v>9.069640941906992E-3</v>
      </c>
      <c r="ED15" s="286">
        <v>9.069640941906992E-3</v>
      </c>
      <c r="EE15" s="286">
        <v>9.069640941906992E-3</v>
      </c>
      <c r="EF15" s="286">
        <v>9.069640941906992E-3</v>
      </c>
      <c r="EG15" s="286">
        <v>9.069640941906992E-3</v>
      </c>
      <c r="EH15" s="286">
        <v>9.069640941906992E-3</v>
      </c>
      <c r="EI15" s="286">
        <v>9.069640941906992E-3</v>
      </c>
      <c r="EJ15" s="286">
        <v>9.069640941906992E-3</v>
      </c>
      <c r="EK15" s="286">
        <v>9.069640941906992E-3</v>
      </c>
      <c r="EL15" s="286">
        <v>9.069640941906992E-3</v>
      </c>
      <c r="EM15" s="286">
        <v>9.069640941906992E-3</v>
      </c>
      <c r="EN15" s="286"/>
      <c r="EO15" s="286"/>
      <c r="EP15" s="286"/>
      <c r="EQ15" s="286"/>
      <c r="ER15" s="286"/>
      <c r="ES15" s="286"/>
      <c r="ET15" s="286"/>
      <c r="EU15" s="286"/>
      <c r="EV15" s="286"/>
      <c r="EW15" s="286"/>
      <c r="EX15" s="287"/>
    </row>
    <row r="16" spans="1:154" x14ac:dyDescent="0.2">
      <c r="A16" s="238">
        <v>41107</v>
      </c>
      <c r="B16" s="237">
        <v>1.1925362884876448E-2</v>
      </c>
      <c r="C16" s="239">
        <v>8.8014829923600893E-3</v>
      </c>
      <c r="D16" s="263" t="str">
        <f>IF(A16&gt;$B$4,_xll.xlShmImplSwap2($B$5,"EUR"&amp;tenor&amp;"M_29JUN12",A16,,tenor+0*TYPE(trigger),1,4,12/tenor,4,1,1),"")</f>
        <v/>
      </c>
      <c r="E16" s="288">
        <v>1.1959158026507717E-2</v>
      </c>
      <c r="F16" s="286">
        <v>1.1936628219972444E-2</v>
      </c>
      <c r="G16" s="286">
        <v>1.1925362884876448E-2</v>
      </c>
      <c r="H16" s="286">
        <v>1.1925362884876448E-2</v>
      </c>
      <c r="I16" s="286">
        <v>1.20829921637192E-2</v>
      </c>
      <c r="J16" s="286">
        <v>1.1925362884876448E-2</v>
      </c>
      <c r="K16" s="286">
        <v>1.1925362884876448E-2</v>
      </c>
      <c r="L16" s="286">
        <v>1.1925362884876448E-2</v>
      </c>
      <c r="M16" s="286">
        <v>1.1925362884876448E-2</v>
      </c>
      <c r="N16" s="286">
        <v>1.1925362884876448E-2</v>
      </c>
      <c r="O16" s="286">
        <v>1.1925362884876448E-2</v>
      </c>
      <c r="P16" s="286">
        <v>1.1925362884876448E-2</v>
      </c>
      <c r="Q16" s="286">
        <v>1.1925362884876448E-2</v>
      </c>
      <c r="R16" s="286">
        <v>1.1925362884876448E-2</v>
      </c>
      <c r="S16" s="286">
        <v>1.1925362884876448E-2</v>
      </c>
      <c r="T16" s="286">
        <v>1.1925362884876448E-2</v>
      </c>
      <c r="U16" s="286">
        <v>1.1925362884876448E-2</v>
      </c>
      <c r="V16" s="286">
        <v>1.1925362884876448E-2</v>
      </c>
      <c r="W16" s="286">
        <v>1.1925362884876448E-2</v>
      </c>
      <c r="X16" s="286">
        <v>1.1925362884876448E-2</v>
      </c>
      <c r="Y16" s="286">
        <v>1.1925362884876448E-2</v>
      </c>
      <c r="Z16" s="286">
        <v>1.1925362884876448E-2</v>
      </c>
      <c r="AA16" s="286">
        <v>1.1925362884876448E-2</v>
      </c>
      <c r="AB16" s="286">
        <v>1.1925362884876448E-2</v>
      </c>
      <c r="AC16" s="286">
        <v>1.1925362884876448E-2</v>
      </c>
      <c r="AD16" s="286">
        <v>1.1925362884876448E-2</v>
      </c>
      <c r="AE16" s="286">
        <v>1.1925362884876448E-2</v>
      </c>
      <c r="AF16" s="286">
        <v>1.1925362884876448E-2</v>
      </c>
      <c r="AG16" s="286">
        <v>1.1925362884876448E-2</v>
      </c>
      <c r="AH16" s="286">
        <v>1.1925362884876448E-2</v>
      </c>
      <c r="AI16" s="286">
        <v>1.1925362884876448E-2</v>
      </c>
      <c r="AJ16" s="286">
        <v>1.1925362884876448E-2</v>
      </c>
      <c r="AK16" s="286">
        <v>1.1925362884876448E-2</v>
      </c>
      <c r="AL16" s="286">
        <v>1.1925362884876448E-2</v>
      </c>
      <c r="AM16" s="286">
        <v>1.1925362884876448E-2</v>
      </c>
      <c r="AN16" s="286">
        <v>1.1925362884876448E-2</v>
      </c>
      <c r="AO16" s="286">
        <v>1.1925362884876448E-2</v>
      </c>
      <c r="AP16" s="286">
        <v>1.1925362884876448E-2</v>
      </c>
      <c r="AQ16" s="286">
        <v>1.1925362884876448E-2</v>
      </c>
      <c r="AR16" s="286">
        <v>1.1925362884876448E-2</v>
      </c>
      <c r="AS16" s="286">
        <v>1.1925362884876448E-2</v>
      </c>
      <c r="AT16" s="286">
        <v>1.1925362884876448E-2</v>
      </c>
      <c r="AU16" s="286">
        <v>1.1925362884876448E-2</v>
      </c>
      <c r="AV16" s="286">
        <v>1.1925362884876448E-2</v>
      </c>
      <c r="AW16" s="286">
        <v>1.1925362884876448E-2</v>
      </c>
      <c r="AX16" s="286">
        <v>1.1925362884876448E-2</v>
      </c>
      <c r="AY16" s="286">
        <v>1.1925362884876448E-2</v>
      </c>
      <c r="AZ16" s="286">
        <v>1.1925362884876448E-2</v>
      </c>
      <c r="BA16" s="286">
        <v>1.1925362884876448E-2</v>
      </c>
      <c r="BB16" s="286">
        <v>1.1925362884876448E-2</v>
      </c>
      <c r="BC16" s="286">
        <v>1.1925362884876448E-2</v>
      </c>
      <c r="BD16" s="286">
        <v>1.1925362884876448E-2</v>
      </c>
      <c r="BE16" s="286">
        <v>1.1925362884876448E-2</v>
      </c>
      <c r="BF16" s="286">
        <v>1.1925362884876448E-2</v>
      </c>
      <c r="BG16" s="286">
        <v>1.1925362884876448E-2</v>
      </c>
      <c r="BH16" s="286">
        <v>1.1925362884876448E-2</v>
      </c>
      <c r="BI16" s="286">
        <v>1.1925362884876448E-2</v>
      </c>
      <c r="BJ16" s="286">
        <v>1.1925362884876448E-2</v>
      </c>
      <c r="BK16" s="286">
        <v>1.1925362884876448E-2</v>
      </c>
      <c r="BL16" s="286">
        <v>1.1925362884876448E-2</v>
      </c>
      <c r="BM16" s="286">
        <v>1.1925362884876448E-2</v>
      </c>
      <c r="BN16" s="286">
        <v>1.1925362884876448E-2</v>
      </c>
      <c r="BO16" s="286">
        <v>1.1925362884876448E-2</v>
      </c>
      <c r="BP16" s="286">
        <v>1.1925362884876448E-2</v>
      </c>
      <c r="BQ16" s="286"/>
      <c r="BR16" s="286"/>
      <c r="BS16" s="286"/>
      <c r="BT16" s="286"/>
      <c r="BU16" s="286"/>
      <c r="BV16" s="286"/>
      <c r="BW16" s="286"/>
      <c r="BX16" s="286"/>
      <c r="BY16" s="286"/>
      <c r="BZ16" s="286"/>
      <c r="CA16" s="287"/>
      <c r="CB16" s="286">
        <v>8.8015029490224987E-3</v>
      </c>
      <c r="CC16" s="286">
        <v>8.8014896447504674E-3</v>
      </c>
      <c r="CD16" s="286">
        <v>8.8014829923600893E-3</v>
      </c>
      <c r="CE16" s="286">
        <v>8.8014829923600893E-3</v>
      </c>
      <c r="CF16" s="286">
        <v>8.7862056142614126E-3</v>
      </c>
      <c r="CG16" s="286">
        <v>8.8014829923600893E-3</v>
      </c>
      <c r="CH16" s="286">
        <v>8.8014829923600893E-3</v>
      </c>
      <c r="CI16" s="286">
        <v>8.8014829923600893E-3</v>
      </c>
      <c r="CJ16" s="286">
        <v>8.8014829923600893E-3</v>
      </c>
      <c r="CK16" s="286">
        <v>8.8014829923600893E-3</v>
      </c>
      <c r="CL16" s="286">
        <v>8.8014829923600893E-3</v>
      </c>
      <c r="CM16" s="286">
        <v>8.9223276279079451E-3</v>
      </c>
      <c r="CN16" s="286">
        <v>8.895707012619292E-3</v>
      </c>
      <c r="CO16" s="286">
        <v>8.8014829923600893E-3</v>
      </c>
      <c r="CP16" s="286">
        <v>8.8014829923600893E-3</v>
      </c>
      <c r="CQ16" s="286">
        <v>8.8014829923600893E-3</v>
      </c>
      <c r="CR16" s="286">
        <v>8.8014829923600893E-3</v>
      </c>
      <c r="CS16" s="286">
        <v>8.8014829923600893E-3</v>
      </c>
      <c r="CT16" s="286">
        <v>8.8014829923600893E-3</v>
      </c>
      <c r="CU16" s="286">
        <v>8.8014829923600893E-3</v>
      </c>
      <c r="CV16" s="286">
        <v>8.8014829923600893E-3</v>
      </c>
      <c r="CW16" s="286">
        <v>8.8014829923600893E-3</v>
      </c>
      <c r="CX16" s="286">
        <v>8.8014829923600893E-3</v>
      </c>
      <c r="CY16" s="286">
        <v>8.8014829923600893E-3</v>
      </c>
      <c r="CZ16" s="286">
        <v>8.8014829923600893E-3</v>
      </c>
      <c r="DA16" s="286">
        <v>8.8014829923600893E-3</v>
      </c>
      <c r="DB16" s="286">
        <v>8.8014829923600893E-3</v>
      </c>
      <c r="DC16" s="286">
        <v>8.8014829923600893E-3</v>
      </c>
      <c r="DD16" s="286">
        <v>8.8014829923600893E-3</v>
      </c>
      <c r="DE16" s="286">
        <v>8.8014829923600893E-3</v>
      </c>
      <c r="DF16" s="286">
        <v>8.8014829923600893E-3</v>
      </c>
      <c r="DG16" s="286">
        <v>8.8014829923600893E-3</v>
      </c>
      <c r="DH16" s="286">
        <v>8.8014829923600893E-3</v>
      </c>
      <c r="DI16" s="286">
        <v>8.8014829923600893E-3</v>
      </c>
      <c r="DJ16" s="286">
        <v>8.8014829923600893E-3</v>
      </c>
      <c r="DK16" s="286">
        <v>8.8014829923600893E-3</v>
      </c>
      <c r="DL16" s="286">
        <v>8.8014829923600893E-3</v>
      </c>
      <c r="DM16" s="286">
        <v>8.8014829923600893E-3</v>
      </c>
      <c r="DN16" s="286">
        <v>8.8014829923600893E-3</v>
      </c>
      <c r="DO16" s="286">
        <v>8.8014829923600893E-3</v>
      </c>
      <c r="DP16" s="286">
        <v>8.8014829923600893E-3</v>
      </c>
      <c r="DQ16" s="286">
        <v>8.8014829923600893E-3</v>
      </c>
      <c r="DR16" s="286">
        <v>8.8014829923600893E-3</v>
      </c>
      <c r="DS16" s="286">
        <v>8.8014829923600893E-3</v>
      </c>
      <c r="DT16" s="286">
        <v>8.8014829923600893E-3</v>
      </c>
      <c r="DU16" s="286">
        <v>8.8014829923600893E-3</v>
      </c>
      <c r="DV16" s="286">
        <v>8.8014829923600893E-3</v>
      </c>
      <c r="DW16" s="286">
        <v>8.8014829923600893E-3</v>
      </c>
      <c r="DX16" s="286">
        <v>8.8014829923600893E-3</v>
      </c>
      <c r="DY16" s="286">
        <v>8.8014829923600893E-3</v>
      </c>
      <c r="DZ16" s="286">
        <v>8.8014829923600893E-3</v>
      </c>
      <c r="EA16" s="286">
        <v>8.8014829923600893E-3</v>
      </c>
      <c r="EB16" s="286">
        <v>8.8014829923600893E-3</v>
      </c>
      <c r="EC16" s="286">
        <v>8.8014829923600893E-3</v>
      </c>
      <c r="ED16" s="286">
        <v>8.8014829923600893E-3</v>
      </c>
      <c r="EE16" s="286">
        <v>8.8014829923600893E-3</v>
      </c>
      <c r="EF16" s="286">
        <v>8.8014829923600893E-3</v>
      </c>
      <c r="EG16" s="286">
        <v>8.8014829923600893E-3</v>
      </c>
      <c r="EH16" s="286">
        <v>8.8014829923600893E-3</v>
      </c>
      <c r="EI16" s="286">
        <v>8.8014829923600893E-3</v>
      </c>
      <c r="EJ16" s="286">
        <v>8.8014829923600893E-3</v>
      </c>
      <c r="EK16" s="286">
        <v>8.8014829923600893E-3</v>
      </c>
      <c r="EL16" s="286">
        <v>8.8014829923600893E-3</v>
      </c>
      <c r="EM16" s="286">
        <v>8.8014829923600893E-3</v>
      </c>
      <c r="EN16" s="286"/>
      <c r="EO16" s="286"/>
      <c r="EP16" s="286"/>
      <c r="EQ16" s="286"/>
      <c r="ER16" s="286"/>
      <c r="ES16" s="286"/>
      <c r="ET16" s="286"/>
      <c r="EU16" s="286"/>
      <c r="EV16" s="286"/>
      <c r="EW16" s="286"/>
      <c r="EX16" s="287"/>
    </row>
    <row r="17" spans="1:154" x14ac:dyDescent="0.2">
      <c r="A17" s="238">
        <v>41114</v>
      </c>
      <c r="B17" s="237">
        <v>1.2574446341247675E-2</v>
      </c>
      <c r="C17" s="239">
        <v>8.5464543047490873E-3</v>
      </c>
      <c r="D17" s="263" t="str">
        <f>IF(A17&gt;$B$4,_xll.xlShmImplSwap2($B$5,"EUR"&amp;tenor&amp;"M_29JUN12",A17,,tenor+0*TYPE(trigger),1,4,12/tenor,4,1,1),"")</f>
        <v/>
      </c>
      <c r="E17" s="288">
        <v>1.2598778843222155E-2</v>
      </c>
      <c r="F17" s="286">
        <v>1.2582557382516778E-2</v>
      </c>
      <c r="G17" s="286">
        <v>1.2574446341247675E-2</v>
      </c>
      <c r="H17" s="286">
        <v>1.2574446341247675E-2</v>
      </c>
      <c r="I17" s="286">
        <v>1.2574446341247675E-2</v>
      </c>
      <c r="J17" s="286">
        <v>1.2744639135045302E-2</v>
      </c>
      <c r="K17" s="286">
        <v>1.2574446341247675E-2</v>
      </c>
      <c r="L17" s="286">
        <v>1.2574446341247675E-2</v>
      </c>
      <c r="M17" s="286">
        <v>1.2574446341247675E-2</v>
      </c>
      <c r="N17" s="286">
        <v>1.2574446341247675E-2</v>
      </c>
      <c r="O17" s="286">
        <v>1.2574446341247675E-2</v>
      </c>
      <c r="P17" s="286">
        <v>1.2574446341247675E-2</v>
      </c>
      <c r="Q17" s="286">
        <v>1.2574446341247675E-2</v>
      </c>
      <c r="R17" s="286">
        <v>1.2574446341247675E-2</v>
      </c>
      <c r="S17" s="286">
        <v>1.2574446341247675E-2</v>
      </c>
      <c r="T17" s="286">
        <v>1.2574446341247675E-2</v>
      </c>
      <c r="U17" s="286">
        <v>1.2574446341247675E-2</v>
      </c>
      <c r="V17" s="286">
        <v>1.2574446341247675E-2</v>
      </c>
      <c r="W17" s="286">
        <v>1.2574446341247675E-2</v>
      </c>
      <c r="X17" s="286">
        <v>1.2574446341247675E-2</v>
      </c>
      <c r="Y17" s="286">
        <v>1.2574446341247675E-2</v>
      </c>
      <c r="Z17" s="286">
        <v>1.2574446341247675E-2</v>
      </c>
      <c r="AA17" s="286">
        <v>1.2574446341247675E-2</v>
      </c>
      <c r="AB17" s="286">
        <v>1.2574446341247675E-2</v>
      </c>
      <c r="AC17" s="286">
        <v>1.2574446341247675E-2</v>
      </c>
      <c r="AD17" s="286">
        <v>1.2574446341247675E-2</v>
      </c>
      <c r="AE17" s="286">
        <v>1.2574446341247675E-2</v>
      </c>
      <c r="AF17" s="286">
        <v>1.2574446341247675E-2</v>
      </c>
      <c r="AG17" s="286">
        <v>1.2574446341247675E-2</v>
      </c>
      <c r="AH17" s="286">
        <v>1.2574446341247675E-2</v>
      </c>
      <c r="AI17" s="286">
        <v>1.2574446341247675E-2</v>
      </c>
      <c r="AJ17" s="286">
        <v>1.2574446341247675E-2</v>
      </c>
      <c r="AK17" s="286">
        <v>1.2574446341247675E-2</v>
      </c>
      <c r="AL17" s="286">
        <v>1.2574446341247675E-2</v>
      </c>
      <c r="AM17" s="286">
        <v>1.2574446341247675E-2</v>
      </c>
      <c r="AN17" s="286">
        <v>1.2574446341247675E-2</v>
      </c>
      <c r="AO17" s="286">
        <v>1.2574446341247675E-2</v>
      </c>
      <c r="AP17" s="286">
        <v>1.2574446341247675E-2</v>
      </c>
      <c r="AQ17" s="286">
        <v>1.2574446341247675E-2</v>
      </c>
      <c r="AR17" s="286">
        <v>1.2574446341247675E-2</v>
      </c>
      <c r="AS17" s="286">
        <v>1.2574446341247675E-2</v>
      </c>
      <c r="AT17" s="286">
        <v>1.2574446341247675E-2</v>
      </c>
      <c r="AU17" s="286">
        <v>1.2574446341247675E-2</v>
      </c>
      <c r="AV17" s="286">
        <v>1.2574446341247675E-2</v>
      </c>
      <c r="AW17" s="286">
        <v>1.2574446341247675E-2</v>
      </c>
      <c r="AX17" s="286">
        <v>1.2574446341247675E-2</v>
      </c>
      <c r="AY17" s="286">
        <v>1.2574446341247675E-2</v>
      </c>
      <c r="AZ17" s="286">
        <v>1.2574446341247675E-2</v>
      </c>
      <c r="BA17" s="286">
        <v>1.2574446341247675E-2</v>
      </c>
      <c r="BB17" s="286">
        <v>1.2574446341247675E-2</v>
      </c>
      <c r="BC17" s="286">
        <v>1.2574446341247675E-2</v>
      </c>
      <c r="BD17" s="286">
        <v>1.2574446341247675E-2</v>
      </c>
      <c r="BE17" s="286">
        <v>1.2574446341247675E-2</v>
      </c>
      <c r="BF17" s="286">
        <v>1.2574446341247675E-2</v>
      </c>
      <c r="BG17" s="286">
        <v>1.2574446341247675E-2</v>
      </c>
      <c r="BH17" s="286">
        <v>1.2574446341247675E-2</v>
      </c>
      <c r="BI17" s="286">
        <v>1.2574446341247675E-2</v>
      </c>
      <c r="BJ17" s="286">
        <v>1.2574446341247675E-2</v>
      </c>
      <c r="BK17" s="286">
        <v>1.2574446341247675E-2</v>
      </c>
      <c r="BL17" s="286">
        <v>1.2574446341247675E-2</v>
      </c>
      <c r="BM17" s="286">
        <v>1.2574446341247675E-2</v>
      </c>
      <c r="BN17" s="286">
        <v>1.2574446341247675E-2</v>
      </c>
      <c r="BO17" s="286">
        <v>1.2574446341247675E-2</v>
      </c>
      <c r="BP17" s="286">
        <v>1.2574446341247675E-2</v>
      </c>
      <c r="BQ17" s="286"/>
      <c r="BR17" s="286"/>
      <c r="BS17" s="286"/>
      <c r="BT17" s="286"/>
      <c r="BU17" s="286"/>
      <c r="BV17" s="286"/>
      <c r="BW17" s="286"/>
      <c r="BX17" s="286"/>
      <c r="BY17" s="286"/>
      <c r="BZ17" s="286"/>
      <c r="CA17" s="287"/>
      <c r="CB17" s="286">
        <v>8.5464725959824E-3</v>
      </c>
      <c r="CC17" s="286">
        <v>8.5464604019822414E-3</v>
      </c>
      <c r="CD17" s="286">
        <v>8.5464543047490873E-3</v>
      </c>
      <c r="CE17" s="286">
        <v>8.5464543047490873E-3</v>
      </c>
      <c r="CF17" s="286">
        <v>8.5464543047490873E-3</v>
      </c>
      <c r="CG17" s="286">
        <v>8.5235475584093303E-3</v>
      </c>
      <c r="CH17" s="286">
        <v>8.5464543047490873E-3</v>
      </c>
      <c r="CI17" s="286">
        <v>8.5464543047490873E-3</v>
      </c>
      <c r="CJ17" s="286">
        <v>8.5464543047490873E-3</v>
      </c>
      <c r="CK17" s="286">
        <v>8.5464543047490873E-3</v>
      </c>
      <c r="CL17" s="286">
        <v>8.5464543047490873E-3</v>
      </c>
      <c r="CM17" s="286">
        <v>8.622852166548501E-3</v>
      </c>
      <c r="CN17" s="286">
        <v>8.6926710771297599E-3</v>
      </c>
      <c r="CO17" s="286">
        <v>8.5464543047490873E-3</v>
      </c>
      <c r="CP17" s="286">
        <v>8.5464543047490873E-3</v>
      </c>
      <c r="CQ17" s="286">
        <v>8.5464543047490873E-3</v>
      </c>
      <c r="CR17" s="286">
        <v>8.5464543047490873E-3</v>
      </c>
      <c r="CS17" s="286">
        <v>8.5464543047490873E-3</v>
      </c>
      <c r="CT17" s="286">
        <v>8.5464543047490873E-3</v>
      </c>
      <c r="CU17" s="286">
        <v>8.5464543047490873E-3</v>
      </c>
      <c r="CV17" s="286">
        <v>8.5464543047490873E-3</v>
      </c>
      <c r="CW17" s="286">
        <v>8.5464543047490873E-3</v>
      </c>
      <c r="CX17" s="286">
        <v>8.5464543047490873E-3</v>
      </c>
      <c r="CY17" s="286">
        <v>8.5464543047490873E-3</v>
      </c>
      <c r="CZ17" s="286">
        <v>8.5464543047490873E-3</v>
      </c>
      <c r="DA17" s="286">
        <v>8.5464543047490873E-3</v>
      </c>
      <c r="DB17" s="286">
        <v>8.5464543047490873E-3</v>
      </c>
      <c r="DC17" s="286">
        <v>8.5464543047490873E-3</v>
      </c>
      <c r="DD17" s="286">
        <v>8.5464543047490873E-3</v>
      </c>
      <c r="DE17" s="286">
        <v>8.5464543047490873E-3</v>
      </c>
      <c r="DF17" s="286">
        <v>8.5464543047490873E-3</v>
      </c>
      <c r="DG17" s="286">
        <v>8.5464543047490873E-3</v>
      </c>
      <c r="DH17" s="286">
        <v>8.5464543047490873E-3</v>
      </c>
      <c r="DI17" s="286">
        <v>8.5464543047490873E-3</v>
      </c>
      <c r="DJ17" s="286">
        <v>8.5464543047490873E-3</v>
      </c>
      <c r="DK17" s="286">
        <v>8.5464543047490873E-3</v>
      </c>
      <c r="DL17" s="286">
        <v>8.5464543047490873E-3</v>
      </c>
      <c r="DM17" s="286">
        <v>8.5464543047490873E-3</v>
      </c>
      <c r="DN17" s="286">
        <v>8.5464543047490873E-3</v>
      </c>
      <c r="DO17" s="286">
        <v>8.5464543047490873E-3</v>
      </c>
      <c r="DP17" s="286">
        <v>8.5464543047490873E-3</v>
      </c>
      <c r="DQ17" s="286">
        <v>8.5464543047490873E-3</v>
      </c>
      <c r="DR17" s="286">
        <v>8.5464543047490873E-3</v>
      </c>
      <c r="DS17" s="286">
        <v>8.5464543047490873E-3</v>
      </c>
      <c r="DT17" s="286">
        <v>8.5464543047490873E-3</v>
      </c>
      <c r="DU17" s="286">
        <v>8.5464543047490873E-3</v>
      </c>
      <c r="DV17" s="286">
        <v>8.5464543047490873E-3</v>
      </c>
      <c r="DW17" s="286">
        <v>8.5464543047490873E-3</v>
      </c>
      <c r="DX17" s="286">
        <v>8.5464543047490873E-3</v>
      </c>
      <c r="DY17" s="286">
        <v>8.5464543047490873E-3</v>
      </c>
      <c r="DZ17" s="286">
        <v>8.5464543047490873E-3</v>
      </c>
      <c r="EA17" s="286">
        <v>8.5464543047490873E-3</v>
      </c>
      <c r="EB17" s="286">
        <v>8.5464543047490873E-3</v>
      </c>
      <c r="EC17" s="286">
        <v>8.5464543047490873E-3</v>
      </c>
      <c r="ED17" s="286">
        <v>8.5464543047490873E-3</v>
      </c>
      <c r="EE17" s="286">
        <v>8.5464543047490873E-3</v>
      </c>
      <c r="EF17" s="286">
        <v>8.5464543047490873E-3</v>
      </c>
      <c r="EG17" s="286">
        <v>8.5464543047490873E-3</v>
      </c>
      <c r="EH17" s="286">
        <v>8.5464543047490873E-3</v>
      </c>
      <c r="EI17" s="286">
        <v>8.5464543047490873E-3</v>
      </c>
      <c r="EJ17" s="286">
        <v>8.5464543047490873E-3</v>
      </c>
      <c r="EK17" s="286">
        <v>8.5464543047490873E-3</v>
      </c>
      <c r="EL17" s="286">
        <v>8.5464543047490873E-3</v>
      </c>
      <c r="EM17" s="286">
        <v>8.5464543047490873E-3</v>
      </c>
      <c r="EN17" s="286"/>
      <c r="EO17" s="286"/>
      <c r="EP17" s="286"/>
      <c r="EQ17" s="286"/>
      <c r="ER17" s="286"/>
      <c r="ES17" s="286"/>
      <c r="ET17" s="286"/>
      <c r="EU17" s="286"/>
      <c r="EV17" s="286"/>
      <c r="EW17" s="286"/>
      <c r="EX17" s="287"/>
    </row>
    <row r="18" spans="1:154" x14ac:dyDescent="0.2">
      <c r="A18" s="238">
        <v>41124</v>
      </c>
      <c r="B18" s="237">
        <v>1.3156130073377653E-2</v>
      </c>
      <c r="C18" s="239">
        <v>8.1497441104870991E-3</v>
      </c>
      <c r="D18" s="263" t="str">
        <f>IF(A18&gt;$B$4,_xll.xlShmImplSwap2($B$5,"EUR"&amp;tenor&amp;"M_29JUN12",A18,,tenor+0*TYPE(trigger),1,4,12/tenor,4,1,1),"")</f>
        <v/>
      </c>
      <c r="E18" s="288">
        <v>1.3173510431931167E-2</v>
      </c>
      <c r="F18" s="286">
        <v>1.316192367428261E-2</v>
      </c>
      <c r="G18" s="286">
        <v>1.3156130073377653E-2</v>
      </c>
      <c r="H18" s="286">
        <v>1.3156130073377653E-2</v>
      </c>
      <c r="I18" s="286">
        <v>1.3156130073377653E-2</v>
      </c>
      <c r="J18" s="286">
        <v>1.3156130073377653E-2</v>
      </c>
      <c r="K18" s="286">
        <v>1.3335512744328974E-2</v>
      </c>
      <c r="L18" s="286">
        <v>1.3156130073377653E-2</v>
      </c>
      <c r="M18" s="286">
        <v>1.3156130073377653E-2</v>
      </c>
      <c r="N18" s="286">
        <v>1.3156130073377653E-2</v>
      </c>
      <c r="O18" s="286">
        <v>1.3156130073377653E-2</v>
      </c>
      <c r="P18" s="286">
        <v>1.3156130073377653E-2</v>
      </c>
      <c r="Q18" s="286">
        <v>1.3156130073377653E-2</v>
      </c>
      <c r="R18" s="286">
        <v>1.3156130073377653E-2</v>
      </c>
      <c r="S18" s="286">
        <v>1.3156130073377653E-2</v>
      </c>
      <c r="T18" s="286">
        <v>1.3156130073377653E-2</v>
      </c>
      <c r="U18" s="286">
        <v>1.3156130073377653E-2</v>
      </c>
      <c r="V18" s="286">
        <v>1.3156130073377653E-2</v>
      </c>
      <c r="W18" s="286">
        <v>1.3156130073377653E-2</v>
      </c>
      <c r="X18" s="286">
        <v>1.3156130073377653E-2</v>
      </c>
      <c r="Y18" s="286">
        <v>1.3156130073377653E-2</v>
      </c>
      <c r="Z18" s="286">
        <v>1.3156130073377653E-2</v>
      </c>
      <c r="AA18" s="286">
        <v>1.3156130073377653E-2</v>
      </c>
      <c r="AB18" s="286">
        <v>1.3156130073377653E-2</v>
      </c>
      <c r="AC18" s="286">
        <v>1.3156130073377653E-2</v>
      </c>
      <c r="AD18" s="286">
        <v>1.3156130073377653E-2</v>
      </c>
      <c r="AE18" s="286">
        <v>1.3156130073377653E-2</v>
      </c>
      <c r="AF18" s="286">
        <v>1.3156130073377653E-2</v>
      </c>
      <c r="AG18" s="286">
        <v>1.3156130073377653E-2</v>
      </c>
      <c r="AH18" s="286">
        <v>1.3156130073377653E-2</v>
      </c>
      <c r="AI18" s="286">
        <v>1.3156130073377653E-2</v>
      </c>
      <c r="AJ18" s="286">
        <v>1.3156130073377653E-2</v>
      </c>
      <c r="AK18" s="286">
        <v>1.3156130073377653E-2</v>
      </c>
      <c r="AL18" s="286">
        <v>1.3156130073377653E-2</v>
      </c>
      <c r="AM18" s="286">
        <v>1.3156130073377653E-2</v>
      </c>
      <c r="AN18" s="286">
        <v>1.3156130073377653E-2</v>
      </c>
      <c r="AO18" s="286">
        <v>1.3156130073377653E-2</v>
      </c>
      <c r="AP18" s="286">
        <v>1.3156130073377653E-2</v>
      </c>
      <c r="AQ18" s="286">
        <v>1.3156130073377653E-2</v>
      </c>
      <c r="AR18" s="286">
        <v>1.3156130073377653E-2</v>
      </c>
      <c r="AS18" s="286">
        <v>1.3156130073377653E-2</v>
      </c>
      <c r="AT18" s="286">
        <v>1.3156130073377653E-2</v>
      </c>
      <c r="AU18" s="286">
        <v>1.3156130073377653E-2</v>
      </c>
      <c r="AV18" s="286">
        <v>1.3156130073377653E-2</v>
      </c>
      <c r="AW18" s="286">
        <v>1.3156130073377653E-2</v>
      </c>
      <c r="AX18" s="286">
        <v>1.3156130073377653E-2</v>
      </c>
      <c r="AY18" s="286">
        <v>1.3156130073377653E-2</v>
      </c>
      <c r="AZ18" s="286">
        <v>1.3156130073377653E-2</v>
      </c>
      <c r="BA18" s="286">
        <v>1.3156130073377653E-2</v>
      </c>
      <c r="BB18" s="286">
        <v>1.3156130073377653E-2</v>
      </c>
      <c r="BC18" s="286">
        <v>1.3156130073377653E-2</v>
      </c>
      <c r="BD18" s="286">
        <v>1.3156130073377653E-2</v>
      </c>
      <c r="BE18" s="286">
        <v>1.3156130073377653E-2</v>
      </c>
      <c r="BF18" s="286">
        <v>1.3156130073377653E-2</v>
      </c>
      <c r="BG18" s="286">
        <v>1.3156130073377653E-2</v>
      </c>
      <c r="BH18" s="286">
        <v>1.3156130073377653E-2</v>
      </c>
      <c r="BI18" s="286">
        <v>1.3156130073377653E-2</v>
      </c>
      <c r="BJ18" s="286">
        <v>1.3156130073377653E-2</v>
      </c>
      <c r="BK18" s="286">
        <v>1.3156130073377653E-2</v>
      </c>
      <c r="BL18" s="286">
        <v>1.3156130073377653E-2</v>
      </c>
      <c r="BM18" s="286">
        <v>1.3156130073377653E-2</v>
      </c>
      <c r="BN18" s="286">
        <v>1.3156130073377653E-2</v>
      </c>
      <c r="BO18" s="286">
        <v>1.3156130073377653E-2</v>
      </c>
      <c r="BP18" s="286">
        <v>1.3156130073377653E-2</v>
      </c>
      <c r="BQ18" s="286"/>
      <c r="BR18" s="286"/>
      <c r="BS18" s="286"/>
      <c r="BT18" s="286"/>
      <c r="BU18" s="286"/>
      <c r="BV18" s="286"/>
      <c r="BW18" s="286"/>
      <c r="BX18" s="286"/>
      <c r="BY18" s="286"/>
      <c r="BZ18" s="286"/>
      <c r="CA18" s="287"/>
      <c r="CB18" s="286">
        <v>8.1497441104870991E-3</v>
      </c>
      <c r="CC18" s="286">
        <v>8.1497441104870991E-3</v>
      </c>
      <c r="CD18" s="286">
        <v>8.1497441104870991E-3</v>
      </c>
      <c r="CE18" s="286">
        <v>8.1497441104870991E-3</v>
      </c>
      <c r="CF18" s="286">
        <v>8.1497441104870991E-3</v>
      </c>
      <c r="CG18" s="286">
        <v>8.1497441104870991E-3</v>
      </c>
      <c r="CH18" s="286">
        <v>8.1161318471162109E-3</v>
      </c>
      <c r="CI18" s="286">
        <v>8.1497441104870991E-3</v>
      </c>
      <c r="CJ18" s="286">
        <v>8.1497441104870991E-3</v>
      </c>
      <c r="CK18" s="286">
        <v>8.1497441104870991E-3</v>
      </c>
      <c r="CL18" s="286">
        <v>8.1497441104870991E-3</v>
      </c>
      <c r="CM18" s="286">
        <v>8.1497441104870991E-3</v>
      </c>
      <c r="CN18" s="286">
        <v>8.3829729390618741E-3</v>
      </c>
      <c r="CO18" s="286">
        <v>8.1497441104870991E-3</v>
      </c>
      <c r="CP18" s="286">
        <v>8.1497441104870991E-3</v>
      </c>
      <c r="CQ18" s="286">
        <v>8.1497441104870991E-3</v>
      </c>
      <c r="CR18" s="286">
        <v>8.1497441104870991E-3</v>
      </c>
      <c r="CS18" s="286">
        <v>8.1497441104870991E-3</v>
      </c>
      <c r="CT18" s="286">
        <v>8.1497441104870991E-3</v>
      </c>
      <c r="CU18" s="286">
        <v>8.1497441104870991E-3</v>
      </c>
      <c r="CV18" s="286">
        <v>8.1497441104870991E-3</v>
      </c>
      <c r="CW18" s="286">
        <v>8.1497441104870991E-3</v>
      </c>
      <c r="CX18" s="286">
        <v>8.1497441104870991E-3</v>
      </c>
      <c r="CY18" s="286">
        <v>8.1497441104870991E-3</v>
      </c>
      <c r="CZ18" s="286">
        <v>8.1497441104870991E-3</v>
      </c>
      <c r="DA18" s="286">
        <v>8.1497441104870991E-3</v>
      </c>
      <c r="DB18" s="286">
        <v>8.1497441104870991E-3</v>
      </c>
      <c r="DC18" s="286">
        <v>8.1497441104870991E-3</v>
      </c>
      <c r="DD18" s="286">
        <v>8.1497441104870991E-3</v>
      </c>
      <c r="DE18" s="286">
        <v>8.1497441104870991E-3</v>
      </c>
      <c r="DF18" s="286">
        <v>8.1497441104870991E-3</v>
      </c>
      <c r="DG18" s="286">
        <v>8.1497441104870991E-3</v>
      </c>
      <c r="DH18" s="286">
        <v>8.1497441104870991E-3</v>
      </c>
      <c r="DI18" s="286">
        <v>8.1497441104870991E-3</v>
      </c>
      <c r="DJ18" s="286">
        <v>8.1497441104870991E-3</v>
      </c>
      <c r="DK18" s="286">
        <v>8.1497441104870991E-3</v>
      </c>
      <c r="DL18" s="286">
        <v>8.1497441104870991E-3</v>
      </c>
      <c r="DM18" s="286">
        <v>8.1497441104870991E-3</v>
      </c>
      <c r="DN18" s="286">
        <v>8.1497441104870991E-3</v>
      </c>
      <c r="DO18" s="286">
        <v>8.1497441104870991E-3</v>
      </c>
      <c r="DP18" s="286">
        <v>8.1497441104870991E-3</v>
      </c>
      <c r="DQ18" s="286">
        <v>8.1497441104870991E-3</v>
      </c>
      <c r="DR18" s="286">
        <v>8.1497441104870991E-3</v>
      </c>
      <c r="DS18" s="286">
        <v>8.1497441104870991E-3</v>
      </c>
      <c r="DT18" s="286">
        <v>8.1497441104870991E-3</v>
      </c>
      <c r="DU18" s="286">
        <v>8.1497441104870991E-3</v>
      </c>
      <c r="DV18" s="286">
        <v>8.1497441104870991E-3</v>
      </c>
      <c r="DW18" s="286">
        <v>8.1497441104870991E-3</v>
      </c>
      <c r="DX18" s="286">
        <v>8.1497441104870991E-3</v>
      </c>
      <c r="DY18" s="286">
        <v>8.1497441104870991E-3</v>
      </c>
      <c r="DZ18" s="286">
        <v>8.1497441104870991E-3</v>
      </c>
      <c r="EA18" s="286">
        <v>8.1497441104870991E-3</v>
      </c>
      <c r="EB18" s="286">
        <v>8.1497441104870991E-3</v>
      </c>
      <c r="EC18" s="286">
        <v>8.1497441104870991E-3</v>
      </c>
      <c r="ED18" s="286">
        <v>8.1497441104870991E-3</v>
      </c>
      <c r="EE18" s="286">
        <v>8.1497441104870991E-3</v>
      </c>
      <c r="EF18" s="286">
        <v>8.1497441104870991E-3</v>
      </c>
      <c r="EG18" s="286">
        <v>8.1497441104870991E-3</v>
      </c>
      <c r="EH18" s="286">
        <v>8.1497441104870991E-3</v>
      </c>
      <c r="EI18" s="286">
        <v>8.1497441104870991E-3</v>
      </c>
      <c r="EJ18" s="286">
        <v>8.1497441104870991E-3</v>
      </c>
      <c r="EK18" s="286">
        <v>8.1497441104870991E-3</v>
      </c>
      <c r="EL18" s="286">
        <v>8.1497441104870991E-3</v>
      </c>
      <c r="EM18" s="286">
        <v>8.1497441104870991E-3</v>
      </c>
      <c r="EN18" s="286"/>
      <c r="EO18" s="286"/>
      <c r="EP18" s="286"/>
      <c r="EQ18" s="286"/>
      <c r="ER18" s="286"/>
      <c r="ES18" s="286"/>
      <c r="ET18" s="286"/>
      <c r="EU18" s="286"/>
      <c r="EV18" s="286"/>
      <c r="EW18" s="286"/>
      <c r="EX18" s="287"/>
    </row>
    <row r="19" spans="1:154" x14ac:dyDescent="0.2">
      <c r="A19" s="238">
        <v>41155</v>
      </c>
      <c r="B19" s="237">
        <v>1.135041770757554E-2</v>
      </c>
      <c r="C19" s="239">
        <v>7.7860976761594492E-3</v>
      </c>
      <c r="D19" s="263" t="str">
        <f>IF(A19&gt;$B$4,_xll.xlShmImplSwap2($B$5,"EUR"&amp;tenor&amp;"M_29JUN12",A19,,tenor+0*TYPE(trigger),1,4,12/tenor,4,1,1),"")</f>
        <v/>
      </c>
      <c r="E19" s="288">
        <v>1.1359634564384562E-2</v>
      </c>
      <c r="F19" s="286">
        <v>1.1353490071692427E-2</v>
      </c>
      <c r="G19" s="286">
        <v>1.135041770757554E-2</v>
      </c>
      <c r="H19" s="286">
        <v>1.135041770757554E-2</v>
      </c>
      <c r="I19" s="286">
        <v>1.135041770757554E-2</v>
      </c>
      <c r="J19" s="286">
        <v>1.135041770757554E-2</v>
      </c>
      <c r="K19" s="286">
        <v>1.135041770757554E-2</v>
      </c>
      <c r="L19" s="286">
        <v>1.1540520018560022E-2</v>
      </c>
      <c r="M19" s="286">
        <v>1.135041770757554E-2</v>
      </c>
      <c r="N19" s="286">
        <v>1.135041770757554E-2</v>
      </c>
      <c r="O19" s="286">
        <v>1.135041770757554E-2</v>
      </c>
      <c r="P19" s="286">
        <v>1.135041770757554E-2</v>
      </c>
      <c r="Q19" s="286">
        <v>1.135041770757554E-2</v>
      </c>
      <c r="R19" s="286">
        <v>1.135041770757554E-2</v>
      </c>
      <c r="S19" s="286">
        <v>1.135041770757554E-2</v>
      </c>
      <c r="T19" s="286">
        <v>1.135041770757554E-2</v>
      </c>
      <c r="U19" s="286">
        <v>1.135041770757554E-2</v>
      </c>
      <c r="V19" s="286">
        <v>1.135041770757554E-2</v>
      </c>
      <c r="W19" s="286">
        <v>1.135041770757554E-2</v>
      </c>
      <c r="X19" s="286">
        <v>1.135041770757554E-2</v>
      </c>
      <c r="Y19" s="286">
        <v>1.135041770757554E-2</v>
      </c>
      <c r="Z19" s="286">
        <v>1.135041770757554E-2</v>
      </c>
      <c r="AA19" s="286">
        <v>1.135041770757554E-2</v>
      </c>
      <c r="AB19" s="286">
        <v>1.135041770757554E-2</v>
      </c>
      <c r="AC19" s="286">
        <v>1.135041770757554E-2</v>
      </c>
      <c r="AD19" s="286">
        <v>1.135041770757554E-2</v>
      </c>
      <c r="AE19" s="286">
        <v>1.135041770757554E-2</v>
      </c>
      <c r="AF19" s="286">
        <v>1.135041770757554E-2</v>
      </c>
      <c r="AG19" s="286">
        <v>1.135041770757554E-2</v>
      </c>
      <c r="AH19" s="286">
        <v>1.135041770757554E-2</v>
      </c>
      <c r="AI19" s="286">
        <v>1.135041770757554E-2</v>
      </c>
      <c r="AJ19" s="286">
        <v>1.135041770757554E-2</v>
      </c>
      <c r="AK19" s="286">
        <v>1.135041770757554E-2</v>
      </c>
      <c r="AL19" s="286">
        <v>1.135041770757554E-2</v>
      </c>
      <c r="AM19" s="286">
        <v>1.135041770757554E-2</v>
      </c>
      <c r="AN19" s="286">
        <v>1.135041770757554E-2</v>
      </c>
      <c r="AO19" s="286">
        <v>1.135041770757554E-2</v>
      </c>
      <c r="AP19" s="286">
        <v>1.135041770757554E-2</v>
      </c>
      <c r="AQ19" s="286">
        <v>1.135041770757554E-2</v>
      </c>
      <c r="AR19" s="286">
        <v>1.135041770757554E-2</v>
      </c>
      <c r="AS19" s="286">
        <v>1.135041770757554E-2</v>
      </c>
      <c r="AT19" s="286">
        <v>1.135041770757554E-2</v>
      </c>
      <c r="AU19" s="286">
        <v>1.135041770757554E-2</v>
      </c>
      <c r="AV19" s="286">
        <v>1.135041770757554E-2</v>
      </c>
      <c r="AW19" s="286">
        <v>1.135041770757554E-2</v>
      </c>
      <c r="AX19" s="286">
        <v>1.135041770757554E-2</v>
      </c>
      <c r="AY19" s="286">
        <v>1.135041770757554E-2</v>
      </c>
      <c r="AZ19" s="286">
        <v>1.135041770757554E-2</v>
      </c>
      <c r="BA19" s="286">
        <v>1.135041770757554E-2</v>
      </c>
      <c r="BB19" s="286">
        <v>1.135041770757554E-2</v>
      </c>
      <c r="BC19" s="286">
        <v>1.135041770757554E-2</v>
      </c>
      <c r="BD19" s="286">
        <v>1.135041770757554E-2</v>
      </c>
      <c r="BE19" s="286">
        <v>1.135041770757554E-2</v>
      </c>
      <c r="BF19" s="286">
        <v>1.135041770757554E-2</v>
      </c>
      <c r="BG19" s="286">
        <v>1.135041770757554E-2</v>
      </c>
      <c r="BH19" s="286">
        <v>1.135041770757554E-2</v>
      </c>
      <c r="BI19" s="286">
        <v>1.135041770757554E-2</v>
      </c>
      <c r="BJ19" s="286">
        <v>1.135041770757554E-2</v>
      </c>
      <c r="BK19" s="286">
        <v>1.135041770757554E-2</v>
      </c>
      <c r="BL19" s="286">
        <v>1.135041770757554E-2</v>
      </c>
      <c r="BM19" s="286">
        <v>1.135041770757554E-2</v>
      </c>
      <c r="BN19" s="286">
        <v>1.135041770757554E-2</v>
      </c>
      <c r="BO19" s="286">
        <v>1.135041770757554E-2</v>
      </c>
      <c r="BP19" s="286">
        <v>1.135041770757554E-2</v>
      </c>
      <c r="BQ19" s="286"/>
      <c r="BR19" s="286"/>
      <c r="BS19" s="286"/>
      <c r="BT19" s="286"/>
      <c r="BU19" s="286"/>
      <c r="BV19" s="286"/>
      <c r="BW19" s="286"/>
      <c r="BX19" s="286"/>
      <c r="BY19" s="286"/>
      <c r="BZ19" s="286"/>
      <c r="CA19" s="287"/>
      <c r="CB19" s="286">
        <v>7.7860976761594492E-3</v>
      </c>
      <c r="CC19" s="286">
        <v>7.7860976761594492E-3</v>
      </c>
      <c r="CD19" s="286">
        <v>7.7860976761594492E-3</v>
      </c>
      <c r="CE19" s="286">
        <v>7.7860976761594492E-3</v>
      </c>
      <c r="CF19" s="286">
        <v>7.7860976761594492E-3</v>
      </c>
      <c r="CG19" s="286">
        <v>7.7860976761594492E-3</v>
      </c>
      <c r="CH19" s="286">
        <v>7.7860976761594492E-3</v>
      </c>
      <c r="CI19" s="286">
        <v>7.7178373631108929E-3</v>
      </c>
      <c r="CJ19" s="286">
        <v>7.7860976761594492E-3</v>
      </c>
      <c r="CK19" s="286">
        <v>7.7860976761594492E-3</v>
      </c>
      <c r="CL19" s="286">
        <v>7.7860976761594492E-3</v>
      </c>
      <c r="CM19" s="286">
        <v>7.7860976761594492E-3</v>
      </c>
      <c r="CN19" s="286">
        <v>7.7860976761594492E-3</v>
      </c>
      <c r="CO19" s="286">
        <v>8.0536909429704106E-3</v>
      </c>
      <c r="CP19" s="286">
        <v>7.7860976761594492E-3</v>
      </c>
      <c r="CQ19" s="286">
        <v>7.7860976761594492E-3</v>
      </c>
      <c r="CR19" s="286">
        <v>7.7860976761594492E-3</v>
      </c>
      <c r="CS19" s="286">
        <v>7.7860976761594492E-3</v>
      </c>
      <c r="CT19" s="286">
        <v>7.7860976761594492E-3</v>
      </c>
      <c r="CU19" s="286">
        <v>7.7860976761594492E-3</v>
      </c>
      <c r="CV19" s="286">
        <v>7.7860976761594492E-3</v>
      </c>
      <c r="CW19" s="286">
        <v>7.7860976761594492E-3</v>
      </c>
      <c r="CX19" s="286">
        <v>7.7860976761594492E-3</v>
      </c>
      <c r="CY19" s="286">
        <v>7.7860976761594492E-3</v>
      </c>
      <c r="CZ19" s="286">
        <v>7.7860976761594492E-3</v>
      </c>
      <c r="DA19" s="286">
        <v>7.7860976761594492E-3</v>
      </c>
      <c r="DB19" s="286">
        <v>7.7860976761594492E-3</v>
      </c>
      <c r="DC19" s="286">
        <v>7.7860976761594492E-3</v>
      </c>
      <c r="DD19" s="286">
        <v>7.7860976761594492E-3</v>
      </c>
      <c r="DE19" s="286">
        <v>7.7860976761594492E-3</v>
      </c>
      <c r="DF19" s="286">
        <v>7.7860976761594492E-3</v>
      </c>
      <c r="DG19" s="286">
        <v>7.7860976761594492E-3</v>
      </c>
      <c r="DH19" s="286">
        <v>7.7860976761594492E-3</v>
      </c>
      <c r="DI19" s="286">
        <v>7.7860976761594492E-3</v>
      </c>
      <c r="DJ19" s="286">
        <v>7.7860976761594492E-3</v>
      </c>
      <c r="DK19" s="286">
        <v>7.7860976761594492E-3</v>
      </c>
      <c r="DL19" s="286">
        <v>7.7860976761594492E-3</v>
      </c>
      <c r="DM19" s="286">
        <v>7.7860976761594492E-3</v>
      </c>
      <c r="DN19" s="286">
        <v>7.7860976761594492E-3</v>
      </c>
      <c r="DO19" s="286">
        <v>7.7860976761594492E-3</v>
      </c>
      <c r="DP19" s="286">
        <v>7.7860976761594492E-3</v>
      </c>
      <c r="DQ19" s="286">
        <v>7.7860976761594492E-3</v>
      </c>
      <c r="DR19" s="286">
        <v>7.7860976761594492E-3</v>
      </c>
      <c r="DS19" s="286">
        <v>7.7860976761594492E-3</v>
      </c>
      <c r="DT19" s="286">
        <v>7.7860976761594492E-3</v>
      </c>
      <c r="DU19" s="286">
        <v>7.7860976761594492E-3</v>
      </c>
      <c r="DV19" s="286">
        <v>7.7860976761594492E-3</v>
      </c>
      <c r="DW19" s="286">
        <v>7.7860976761594492E-3</v>
      </c>
      <c r="DX19" s="286">
        <v>7.7860976761594492E-3</v>
      </c>
      <c r="DY19" s="286">
        <v>7.7860976761594492E-3</v>
      </c>
      <c r="DZ19" s="286">
        <v>7.7860976761594492E-3</v>
      </c>
      <c r="EA19" s="286">
        <v>7.7860976761594492E-3</v>
      </c>
      <c r="EB19" s="286">
        <v>7.7860976761594492E-3</v>
      </c>
      <c r="EC19" s="286">
        <v>7.7860976761594492E-3</v>
      </c>
      <c r="ED19" s="286">
        <v>7.7860976761594492E-3</v>
      </c>
      <c r="EE19" s="286">
        <v>7.7860976761594492E-3</v>
      </c>
      <c r="EF19" s="286">
        <v>7.7860976761594492E-3</v>
      </c>
      <c r="EG19" s="286">
        <v>7.7860976761594492E-3</v>
      </c>
      <c r="EH19" s="286">
        <v>7.7860976761594492E-3</v>
      </c>
      <c r="EI19" s="286">
        <v>7.7860976761594492E-3</v>
      </c>
      <c r="EJ19" s="286">
        <v>7.7860976761594492E-3</v>
      </c>
      <c r="EK19" s="286">
        <v>7.7860976761594492E-3</v>
      </c>
      <c r="EL19" s="286">
        <v>7.7860976761594492E-3</v>
      </c>
      <c r="EM19" s="286">
        <v>7.7860976761594492E-3</v>
      </c>
      <c r="EN19" s="286"/>
      <c r="EO19" s="286"/>
      <c r="EP19" s="286"/>
      <c r="EQ19" s="286"/>
      <c r="ER19" s="286"/>
      <c r="ES19" s="286"/>
      <c r="ET19" s="286"/>
      <c r="EU19" s="286"/>
      <c r="EV19" s="286"/>
      <c r="EW19" s="286"/>
      <c r="EX19" s="287"/>
    </row>
    <row r="20" spans="1:154" x14ac:dyDescent="0.2">
      <c r="A20" s="238">
        <v>41185</v>
      </c>
      <c r="B20" s="237">
        <v>1.0462325646540545E-2</v>
      </c>
      <c r="C20" s="239">
        <v>7.5962001163317784E-3</v>
      </c>
      <c r="D20" s="263" t="str">
        <f>IF(A20&gt;$B$4,_xll.xlShmImplSwap2($B$5,"EUR"&amp;tenor&amp;"M_29JUN12",A20,,tenor+0*TYPE(trigger),1,4,12/tenor,4,1,1),"")</f>
        <v/>
      </c>
      <c r="E20" s="288">
        <v>1.0468662235596435E-2</v>
      </c>
      <c r="F20" s="286">
        <v>1.04644378968703E-2</v>
      </c>
      <c r="G20" s="286">
        <v>1.0462325646540545E-2</v>
      </c>
      <c r="H20" s="286">
        <v>1.0462325646540545E-2</v>
      </c>
      <c r="I20" s="286">
        <v>1.0462325646540545E-2</v>
      </c>
      <c r="J20" s="286">
        <v>1.0462325646540545E-2</v>
      </c>
      <c r="K20" s="286">
        <v>1.0462325646540545E-2</v>
      </c>
      <c r="L20" s="286">
        <v>1.0462325646540545E-2</v>
      </c>
      <c r="M20" s="286">
        <v>1.0656123479881163E-2</v>
      </c>
      <c r="N20" s="286">
        <v>1.0462325646540545E-2</v>
      </c>
      <c r="O20" s="286">
        <v>1.0462325646540545E-2</v>
      </c>
      <c r="P20" s="286">
        <v>1.0462325646540545E-2</v>
      </c>
      <c r="Q20" s="286">
        <v>1.0462325646540545E-2</v>
      </c>
      <c r="R20" s="286">
        <v>1.0462325646540545E-2</v>
      </c>
      <c r="S20" s="286">
        <v>1.0462325646540545E-2</v>
      </c>
      <c r="T20" s="286">
        <v>1.0462325646540545E-2</v>
      </c>
      <c r="U20" s="286">
        <v>1.0462325646540545E-2</v>
      </c>
      <c r="V20" s="286">
        <v>1.0462325646540545E-2</v>
      </c>
      <c r="W20" s="286">
        <v>1.0462325646540545E-2</v>
      </c>
      <c r="X20" s="286">
        <v>1.0462325646540545E-2</v>
      </c>
      <c r="Y20" s="286">
        <v>1.0462325646540545E-2</v>
      </c>
      <c r="Z20" s="286">
        <v>1.0462325646540545E-2</v>
      </c>
      <c r="AA20" s="286">
        <v>1.0462325646540545E-2</v>
      </c>
      <c r="AB20" s="286">
        <v>1.0462325646540545E-2</v>
      </c>
      <c r="AC20" s="286">
        <v>1.0462325646540545E-2</v>
      </c>
      <c r="AD20" s="286">
        <v>1.0462325646540545E-2</v>
      </c>
      <c r="AE20" s="286">
        <v>1.0462325646540545E-2</v>
      </c>
      <c r="AF20" s="286">
        <v>1.0462325646540545E-2</v>
      </c>
      <c r="AG20" s="286">
        <v>1.0462325646540545E-2</v>
      </c>
      <c r="AH20" s="286">
        <v>1.0462325646540545E-2</v>
      </c>
      <c r="AI20" s="286">
        <v>1.0462325646540545E-2</v>
      </c>
      <c r="AJ20" s="286">
        <v>1.0462325646540545E-2</v>
      </c>
      <c r="AK20" s="286">
        <v>1.0462325646540545E-2</v>
      </c>
      <c r="AL20" s="286">
        <v>1.0462325646540545E-2</v>
      </c>
      <c r="AM20" s="286">
        <v>1.0462325646540545E-2</v>
      </c>
      <c r="AN20" s="286">
        <v>1.0462325646540545E-2</v>
      </c>
      <c r="AO20" s="286">
        <v>1.0462325646540545E-2</v>
      </c>
      <c r="AP20" s="286">
        <v>1.0462325646540545E-2</v>
      </c>
      <c r="AQ20" s="286">
        <v>1.0462325646540545E-2</v>
      </c>
      <c r="AR20" s="286">
        <v>1.0462325646540545E-2</v>
      </c>
      <c r="AS20" s="286">
        <v>1.0462325646540545E-2</v>
      </c>
      <c r="AT20" s="286">
        <v>1.0462325646540545E-2</v>
      </c>
      <c r="AU20" s="286">
        <v>1.0462325646540545E-2</v>
      </c>
      <c r="AV20" s="286">
        <v>1.0462325646540545E-2</v>
      </c>
      <c r="AW20" s="286">
        <v>1.0462325646540545E-2</v>
      </c>
      <c r="AX20" s="286">
        <v>1.0462325646540545E-2</v>
      </c>
      <c r="AY20" s="286">
        <v>1.0462325646540545E-2</v>
      </c>
      <c r="AZ20" s="286">
        <v>1.0462325646540545E-2</v>
      </c>
      <c r="BA20" s="286">
        <v>1.0462325646540545E-2</v>
      </c>
      <c r="BB20" s="286">
        <v>1.0462325646540545E-2</v>
      </c>
      <c r="BC20" s="286">
        <v>1.0462325646540545E-2</v>
      </c>
      <c r="BD20" s="286">
        <v>1.0462325646540545E-2</v>
      </c>
      <c r="BE20" s="286">
        <v>1.0462325646540545E-2</v>
      </c>
      <c r="BF20" s="286">
        <v>1.0462325646540545E-2</v>
      </c>
      <c r="BG20" s="286">
        <v>1.0462325646540545E-2</v>
      </c>
      <c r="BH20" s="286">
        <v>1.0462325646540545E-2</v>
      </c>
      <c r="BI20" s="286">
        <v>1.0462325646540545E-2</v>
      </c>
      <c r="BJ20" s="286">
        <v>1.0462325646540545E-2</v>
      </c>
      <c r="BK20" s="286">
        <v>1.0462325646540545E-2</v>
      </c>
      <c r="BL20" s="286">
        <v>1.0462325646540545E-2</v>
      </c>
      <c r="BM20" s="286">
        <v>1.0462325646540545E-2</v>
      </c>
      <c r="BN20" s="286">
        <v>1.0462325646540545E-2</v>
      </c>
      <c r="BO20" s="286">
        <v>1.0462325646540545E-2</v>
      </c>
      <c r="BP20" s="286">
        <v>1.0462325646540545E-2</v>
      </c>
      <c r="BQ20" s="286"/>
      <c r="BR20" s="286"/>
      <c r="BS20" s="286"/>
      <c r="BT20" s="286"/>
      <c r="BU20" s="286"/>
      <c r="BV20" s="286"/>
      <c r="BW20" s="286"/>
      <c r="BX20" s="286"/>
      <c r="BY20" s="286"/>
      <c r="BZ20" s="286"/>
      <c r="CA20" s="287"/>
      <c r="CB20" s="286">
        <v>7.5962385665110819E-3</v>
      </c>
      <c r="CC20" s="286">
        <v>7.5962129333855708E-3</v>
      </c>
      <c r="CD20" s="286">
        <v>7.5962001163317784E-3</v>
      </c>
      <c r="CE20" s="286">
        <v>7.5962001163317784E-3</v>
      </c>
      <c r="CF20" s="286">
        <v>7.5962001163317784E-3</v>
      </c>
      <c r="CG20" s="286">
        <v>7.5962001163317784E-3</v>
      </c>
      <c r="CH20" s="286">
        <v>7.5962001163317784E-3</v>
      </c>
      <c r="CI20" s="286">
        <v>7.5962001163317784E-3</v>
      </c>
      <c r="CJ20" s="286">
        <v>7.4949927886471422E-3</v>
      </c>
      <c r="CK20" s="286">
        <v>7.5962001163317784E-3</v>
      </c>
      <c r="CL20" s="286">
        <v>7.5962001163317784E-3</v>
      </c>
      <c r="CM20" s="286">
        <v>7.5962001163317784E-3</v>
      </c>
      <c r="CN20" s="286">
        <v>7.5962001163317784E-3</v>
      </c>
      <c r="CO20" s="286">
        <v>7.5962001163317784E-3</v>
      </c>
      <c r="CP20" s="286">
        <v>7.5962001163317784E-3</v>
      </c>
      <c r="CQ20" s="286">
        <v>7.884540717081957E-3</v>
      </c>
      <c r="CR20" s="286">
        <v>7.6082360468806964E-3</v>
      </c>
      <c r="CS20" s="286">
        <v>7.5962001163317784E-3</v>
      </c>
      <c r="CT20" s="286">
        <v>7.5962001163317784E-3</v>
      </c>
      <c r="CU20" s="286">
        <v>7.5962001163317784E-3</v>
      </c>
      <c r="CV20" s="286">
        <v>7.5962001163317784E-3</v>
      </c>
      <c r="CW20" s="286">
        <v>7.5962001163317784E-3</v>
      </c>
      <c r="CX20" s="286">
        <v>7.5962001163317784E-3</v>
      </c>
      <c r="CY20" s="286">
        <v>7.5962001163317784E-3</v>
      </c>
      <c r="CZ20" s="286">
        <v>7.5962001163317784E-3</v>
      </c>
      <c r="DA20" s="286">
        <v>7.5962001163317784E-3</v>
      </c>
      <c r="DB20" s="286">
        <v>7.5962001163317784E-3</v>
      </c>
      <c r="DC20" s="286">
        <v>7.5962001163317784E-3</v>
      </c>
      <c r="DD20" s="286">
        <v>7.5962001163317784E-3</v>
      </c>
      <c r="DE20" s="286">
        <v>7.5962001163317784E-3</v>
      </c>
      <c r="DF20" s="286">
        <v>7.5962001163317784E-3</v>
      </c>
      <c r="DG20" s="286">
        <v>7.5962001163317784E-3</v>
      </c>
      <c r="DH20" s="286">
        <v>7.5962001163317784E-3</v>
      </c>
      <c r="DI20" s="286">
        <v>7.5962001163317784E-3</v>
      </c>
      <c r="DJ20" s="286">
        <v>7.5962001163317784E-3</v>
      </c>
      <c r="DK20" s="286">
        <v>7.5962001163317784E-3</v>
      </c>
      <c r="DL20" s="286">
        <v>7.5962001163317784E-3</v>
      </c>
      <c r="DM20" s="286">
        <v>7.5962001163317784E-3</v>
      </c>
      <c r="DN20" s="286">
        <v>7.5962001163317784E-3</v>
      </c>
      <c r="DO20" s="286">
        <v>7.5962001163317784E-3</v>
      </c>
      <c r="DP20" s="286">
        <v>7.5962001163317784E-3</v>
      </c>
      <c r="DQ20" s="286">
        <v>7.5962001163317784E-3</v>
      </c>
      <c r="DR20" s="286">
        <v>7.5962001163317784E-3</v>
      </c>
      <c r="DS20" s="286">
        <v>7.5962001163317784E-3</v>
      </c>
      <c r="DT20" s="286">
        <v>7.5962001163317784E-3</v>
      </c>
      <c r="DU20" s="286">
        <v>7.5962001163317784E-3</v>
      </c>
      <c r="DV20" s="286">
        <v>7.5962001163317784E-3</v>
      </c>
      <c r="DW20" s="286">
        <v>7.5962001163317784E-3</v>
      </c>
      <c r="DX20" s="286">
        <v>7.5962001163317784E-3</v>
      </c>
      <c r="DY20" s="286">
        <v>7.5962001163317784E-3</v>
      </c>
      <c r="DZ20" s="286">
        <v>7.5962001163317784E-3</v>
      </c>
      <c r="EA20" s="286">
        <v>7.5962001163317784E-3</v>
      </c>
      <c r="EB20" s="286">
        <v>7.5962001163317784E-3</v>
      </c>
      <c r="EC20" s="286">
        <v>7.5962001163317784E-3</v>
      </c>
      <c r="ED20" s="286">
        <v>7.5962001163317784E-3</v>
      </c>
      <c r="EE20" s="286">
        <v>7.5962001163317784E-3</v>
      </c>
      <c r="EF20" s="286">
        <v>7.5962001163317784E-3</v>
      </c>
      <c r="EG20" s="286">
        <v>7.5962001163317784E-3</v>
      </c>
      <c r="EH20" s="286">
        <v>7.5962001163317784E-3</v>
      </c>
      <c r="EI20" s="286">
        <v>7.5962001163317784E-3</v>
      </c>
      <c r="EJ20" s="286">
        <v>7.5962001163317784E-3</v>
      </c>
      <c r="EK20" s="286">
        <v>7.5962001163317784E-3</v>
      </c>
      <c r="EL20" s="286">
        <v>7.5962001163317784E-3</v>
      </c>
      <c r="EM20" s="286">
        <v>7.5962001163317784E-3</v>
      </c>
      <c r="EN20" s="286"/>
      <c r="EO20" s="286"/>
      <c r="EP20" s="286"/>
      <c r="EQ20" s="286"/>
      <c r="ER20" s="286"/>
      <c r="ES20" s="286"/>
      <c r="ET20" s="286"/>
      <c r="EU20" s="286"/>
      <c r="EV20" s="286"/>
      <c r="EW20" s="286"/>
      <c r="EX20" s="287"/>
    </row>
    <row r="21" spans="1:154" x14ac:dyDescent="0.2">
      <c r="A21" s="238">
        <v>41218</v>
      </c>
      <c r="B21" s="237">
        <v>9.865657331371144E-3</v>
      </c>
      <c r="C21" s="239">
        <v>7.5549095710073719E-3</v>
      </c>
      <c r="D21" s="263" t="str">
        <f>IF(A21&gt;$B$4,_xll.xlShmImplSwap2($B$5,"EUR"&amp;tenor&amp;"M_29JUN12",A21,,tenor+0*TYPE(trigger),1,4,12/tenor,4,1,1),"")</f>
        <v/>
      </c>
      <c r="E21" s="288">
        <v>9.8703729325292106E-3</v>
      </c>
      <c r="F21" s="286">
        <v>9.8672292385933742E-3</v>
      </c>
      <c r="G21" s="286">
        <v>9.865657331371144E-3</v>
      </c>
      <c r="H21" s="286">
        <v>9.865657331371144E-3</v>
      </c>
      <c r="I21" s="286">
        <v>9.865657331371144E-3</v>
      </c>
      <c r="J21" s="286">
        <v>9.865657331371144E-3</v>
      </c>
      <c r="K21" s="286">
        <v>9.865657331371144E-3</v>
      </c>
      <c r="L21" s="286">
        <v>9.865657331371144E-3</v>
      </c>
      <c r="M21" s="286">
        <v>9.865657331371144E-3</v>
      </c>
      <c r="N21" s="286">
        <v>1.0061464887287763E-2</v>
      </c>
      <c r="O21" s="286">
        <v>9.865657331371144E-3</v>
      </c>
      <c r="P21" s="286">
        <v>9.865657331371144E-3</v>
      </c>
      <c r="Q21" s="286">
        <v>9.865657331371144E-3</v>
      </c>
      <c r="R21" s="286">
        <v>9.865657331371144E-3</v>
      </c>
      <c r="S21" s="286">
        <v>9.865657331371144E-3</v>
      </c>
      <c r="T21" s="286">
        <v>9.865657331371144E-3</v>
      </c>
      <c r="U21" s="286">
        <v>9.865657331371144E-3</v>
      </c>
      <c r="V21" s="286">
        <v>9.865657331371144E-3</v>
      </c>
      <c r="W21" s="286">
        <v>9.865657331371144E-3</v>
      </c>
      <c r="X21" s="286">
        <v>9.865657331371144E-3</v>
      </c>
      <c r="Y21" s="286">
        <v>9.865657331371144E-3</v>
      </c>
      <c r="Z21" s="286">
        <v>9.865657331371144E-3</v>
      </c>
      <c r="AA21" s="286">
        <v>9.865657331371144E-3</v>
      </c>
      <c r="AB21" s="286">
        <v>9.865657331371144E-3</v>
      </c>
      <c r="AC21" s="286">
        <v>9.865657331371144E-3</v>
      </c>
      <c r="AD21" s="286">
        <v>9.865657331371144E-3</v>
      </c>
      <c r="AE21" s="286">
        <v>9.865657331371144E-3</v>
      </c>
      <c r="AF21" s="286">
        <v>9.865657331371144E-3</v>
      </c>
      <c r="AG21" s="286">
        <v>9.865657331371144E-3</v>
      </c>
      <c r="AH21" s="286">
        <v>9.865657331371144E-3</v>
      </c>
      <c r="AI21" s="286">
        <v>9.865657331371144E-3</v>
      </c>
      <c r="AJ21" s="286">
        <v>9.865657331371144E-3</v>
      </c>
      <c r="AK21" s="286">
        <v>9.865657331371144E-3</v>
      </c>
      <c r="AL21" s="286">
        <v>9.865657331371144E-3</v>
      </c>
      <c r="AM21" s="286">
        <v>9.865657331371144E-3</v>
      </c>
      <c r="AN21" s="286">
        <v>9.865657331371144E-3</v>
      </c>
      <c r="AO21" s="286">
        <v>9.865657331371144E-3</v>
      </c>
      <c r="AP21" s="286">
        <v>9.865657331371144E-3</v>
      </c>
      <c r="AQ21" s="286">
        <v>9.865657331371144E-3</v>
      </c>
      <c r="AR21" s="286">
        <v>9.865657331371144E-3</v>
      </c>
      <c r="AS21" s="286">
        <v>9.865657331371144E-3</v>
      </c>
      <c r="AT21" s="286">
        <v>9.865657331371144E-3</v>
      </c>
      <c r="AU21" s="286">
        <v>9.865657331371144E-3</v>
      </c>
      <c r="AV21" s="286">
        <v>9.865657331371144E-3</v>
      </c>
      <c r="AW21" s="286">
        <v>9.865657331371144E-3</v>
      </c>
      <c r="AX21" s="286">
        <v>9.865657331371144E-3</v>
      </c>
      <c r="AY21" s="286">
        <v>9.865657331371144E-3</v>
      </c>
      <c r="AZ21" s="286">
        <v>9.865657331371144E-3</v>
      </c>
      <c r="BA21" s="286">
        <v>9.865657331371144E-3</v>
      </c>
      <c r="BB21" s="286">
        <v>9.865657331371144E-3</v>
      </c>
      <c r="BC21" s="286">
        <v>9.865657331371144E-3</v>
      </c>
      <c r="BD21" s="286">
        <v>9.865657331371144E-3</v>
      </c>
      <c r="BE21" s="286">
        <v>9.865657331371144E-3</v>
      </c>
      <c r="BF21" s="286">
        <v>9.865657331371144E-3</v>
      </c>
      <c r="BG21" s="286">
        <v>9.865657331371144E-3</v>
      </c>
      <c r="BH21" s="286">
        <v>9.865657331371144E-3</v>
      </c>
      <c r="BI21" s="286">
        <v>9.865657331371144E-3</v>
      </c>
      <c r="BJ21" s="286">
        <v>9.865657331371144E-3</v>
      </c>
      <c r="BK21" s="286">
        <v>9.865657331371144E-3</v>
      </c>
      <c r="BL21" s="286">
        <v>9.865657331371144E-3</v>
      </c>
      <c r="BM21" s="286">
        <v>9.865657331371144E-3</v>
      </c>
      <c r="BN21" s="286">
        <v>9.865657331371144E-3</v>
      </c>
      <c r="BO21" s="286">
        <v>9.865657331371144E-3</v>
      </c>
      <c r="BP21" s="286">
        <v>9.865657331371144E-3</v>
      </c>
      <c r="BQ21" s="286"/>
      <c r="BR21" s="286"/>
      <c r="BS21" s="286"/>
      <c r="BT21" s="286"/>
      <c r="BU21" s="286"/>
      <c r="BV21" s="286"/>
      <c r="BW21" s="286"/>
      <c r="BX21" s="286"/>
      <c r="BY21" s="286"/>
      <c r="BZ21" s="286"/>
      <c r="CA21" s="287"/>
      <c r="CB21" s="286">
        <v>7.5549840402737304E-3</v>
      </c>
      <c r="CC21" s="286">
        <v>7.5549343947302304E-3</v>
      </c>
      <c r="CD21" s="286">
        <v>7.5549095710073719E-3</v>
      </c>
      <c r="CE21" s="286">
        <v>7.5549095710073719E-3</v>
      </c>
      <c r="CF21" s="286">
        <v>7.5549095710073719E-3</v>
      </c>
      <c r="CG21" s="286">
        <v>7.5549095710073719E-3</v>
      </c>
      <c r="CH21" s="286">
        <v>7.5549095710073719E-3</v>
      </c>
      <c r="CI21" s="286">
        <v>7.5549095710073719E-3</v>
      </c>
      <c r="CJ21" s="286">
        <v>7.5549095710073719E-3</v>
      </c>
      <c r="CK21" s="286">
        <v>7.4175060144593121E-3</v>
      </c>
      <c r="CL21" s="286">
        <v>7.5549095710073719E-3</v>
      </c>
      <c r="CM21" s="286">
        <v>7.5549095710073719E-3</v>
      </c>
      <c r="CN21" s="286">
        <v>7.5549095710073719E-3</v>
      </c>
      <c r="CO21" s="286">
        <v>7.5549095710073719E-3</v>
      </c>
      <c r="CP21" s="286">
        <v>7.5549095710073719E-3</v>
      </c>
      <c r="CQ21" s="286">
        <v>7.8463468299287548E-3</v>
      </c>
      <c r="CR21" s="286">
        <v>7.6001117826496713E-3</v>
      </c>
      <c r="CS21" s="286">
        <v>7.5549095710073719E-3</v>
      </c>
      <c r="CT21" s="286">
        <v>7.5549095710073719E-3</v>
      </c>
      <c r="CU21" s="286">
        <v>7.5549095710073719E-3</v>
      </c>
      <c r="CV21" s="286">
        <v>7.5549095710073719E-3</v>
      </c>
      <c r="CW21" s="286">
        <v>7.5549095710073719E-3</v>
      </c>
      <c r="CX21" s="286">
        <v>7.5549095710073719E-3</v>
      </c>
      <c r="CY21" s="286">
        <v>7.5549095710073719E-3</v>
      </c>
      <c r="CZ21" s="286">
        <v>7.5549095710073719E-3</v>
      </c>
      <c r="DA21" s="286">
        <v>7.5549095710073719E-3</v>
      </c>
      <c r="DB21" s="286">
        <v>7.5549095710073719E-3</v>
      </c>
      <c r="DC21" s="286">
        <v>7.5549095710073719E-3</v>
      </c>
      <c r="DD21" s="286">
        <v>7.5549095710073719E-3</v>
      </c>
      <c r="DE21" s="286">
        <v>7.5549095710073719E-3</v>
      </c>
      <c r="DF21" s="286">
        <v>7.5549095710073719E-3</v>
      </c>
      <c r="DG21" s="286">
        <v>7.5549095710073719E-3</v>
      </c>
      <c r="DH21" s="286">
        <v>7.5549095710073719E-3</v>
      </c>
      <c r="DI21" s="286">
        <v>7.5549095710073719E-3</v>
      </c>
      <c r="DJ21" s="286">
        <v>7.5549095710073719E-3</v>
      </c>
      <c r="DK21" s="286">
        <v>7.5549095710073719E-3</v>
      </c>
      <c r="DL21" s="286">
        <v>7.5549095710073719E-3</v>
      </c>
      <c r="DM21" s="286">
        <v>7.5549095710073719E-3</v>
      </c>
      <c r="DN21" s="286">
        <v>7.5549095710073719E-3</v>
      </c>
      <c r="DO21" s="286">
        <v>7.5549095710073719E-3</v>
      </c>
      <c r="DP21" s="286">
        <v>7.5549095710073719E-3</v>
      </c>
      <c r="DQ21" s="286">
        <v>7.5549095710073719E-3</v>
      </c>
      <c r="DR21" s="286">
        <v>7.5549095710073719E-3</v>
      </c>
      <c r="DS21" s="286">
        <v>7.5549095710073719E-3</v>
      </c>
      <c r="DT21" s="286">
        <v>7.5549095710073719E-3</v>
      </c>
      <c r="DU21" s="286">
        <v>7.5549095710073719E-3</v>
      </c>
      <c r="DV21" s="286">
        <v>7.5549095710073719E-3</v>
      </c>
      <c r="DW21" s="286">
        <v>7.5549095710073719E-3</v>
      </c>
      <c r="DX21" s="286">
        <v>7.5549095710073719E-3</v>
      </c>
      <c r="DY21" s="286">
        <v>7.5549095710073719E-3</v>
      </c>
      <c r="DZ21" s="286">
        <v>7.5549095710073719E-3</v>
      </c>
      <c r="EA21" s="286">
        <v>7.5549095710073719E-3</v>
      </c>
      <c r="EB21" s="286">
        <v>7.5549095710073719E-3</v>
      </c>
      <c r="EC21" s="286">
        <v>7.5549095710073719E-3</v>
      </c>
      <c r="ED21" s="286">
        <v>7.5549095710073719E-3</v>
      </c>
      <c r="EE21" s="286">
        <v>7.5549095710073719E-3</v>
      </c>
      <c r="EF21" s="286">
        <v>7.5549095710073719E-3</v>
      </c>
      <c r="EG21" s="286">
        <v>7.5549095710073719E-3</v>
      </c>
      <c r="EH21" s="286">
        <v>7.5549095710073719E-3</v>
      </c>
      <c r="EI21" s="286">
        <v>7.5549095710073719E-3</v>
      </c>
      <c r="EJ21" s="286">
        <v>7.5549095710073719E-3</v>
      </c>
      <c r="EK21" s="286">
        <v>7.5549095710073719E-3</v>
      </c>
      <c r="EL21" s="286">
        <v>7.5549095710073719E-3</v>
      </c>
      <c r="EM21" s="286">
        <v>7.5549095710073719E-3</v>
      </c>
      <c r="EN21" s="286"/>
      <c r="EO21" s="286"/>
      <c r="EP21" s="286"/>
      <c r="EQ21" s="286"/>
      <c r="ER21" s="286"/>
      <c r="ES21" s="286"/>
      <c r="ET21" s="286"/>
      <c r="EU21" s="286"/>
      <c r="EV21" s="286"/>
      <c r="EW21" s="286"/>
      <c r="EX21" s="287"/>
    </row>
    <row r="22" spans="1:154" x14ac:dyDescent="0.2">
      <c r="A22" s="238">
        <v>41246</v>
      </c>
      <c r="B22" s="237">
        <v>9.5402865824107345E-3</v>
      </c>
      <c r="C22" s="239">
        <v>7.5111057252857157E-3</v>
      </c>
      <c r="D22" s="263" t="str">
        <f>IF(A22&gt;$B$4,_xll.xlShmImplSwap2($B$5,"EUR"&amp;tenor&amp;"M_29JUN12",A22,,tenor+0*TYPE(trigger),1,4,12/tenor,4,1,1),"")</f>
        <v/>
      </c>
      <c r="E22" s="288">
        <v>9.5441611846358732E-3</v>
      </c>
      <c r="F22" s="286">
        <v>9.5415781494914038E-3</v>
      </c>
      <c r="G22" s="286">
        <v>9.5402865824107345E-3</v>
      </c>
      <c r="H22" s="286">
        <v>9.5402865824107345E-3</v>
      </c>
      <c r="I22" s="286">
        <v>9.5402865824107345E-3</v>
      </c>
      <c r="J22" s="286">
        <v>9.5402865824107345E-3</v>
      </c>
      <c r="K22" s="286">
        <v>9.5402865824107345E-3</v>
      </c>
      <c r="L22" s="286">
        <v>9.5402865824107345E-3</v>
      </c>
      <c r="M22" s="286">
        <v>9.5402865824107345E-3</v>
      </c>
      <c r="N22" s="286">
        <v>9.5402865824107345E-3</v>
      </c>
      <c r="O22" s="286">
        <v>9.7370886546939758E-3</v>
      </c>
      <c r="P22" s="286">
        <v>9.5402865824107345E-3</v>
      </c>
      <c r="Q22" s="286">
        <v>9.5402865824107345E-3</v>
      </c>
      <c r="R22" s="286">
        <v>9.5402865824107345E-3</v>
      </c>
      <c r="S22" s="286">
        <v>9.5402865824107345E-3</v>
      </c>
      <c r="T22" s="286">
        <v>9.5402865824107345E-3</v>
      </c>
      <c r="U22" s="286">
        <v>9.5402865824107345E-3</v>
      </c>
      <c r="V22" s="286">
        <v>9.5402865824107345E-3</v>
      </c>
      <c r="W22" s="286">
        <v>9.5402865824107345E-3</v>
      </c>
      <c r="X22" s="286">
        <v>9.5402865824107345E-3</v>
      </c>
      <c r="Y22" s="286">
        <v>9.5402865824107345E-3</v>
      </c>
      <c r="Z22" s="286">
        <v>9.5402865824107345E-3</v>
      </c>
      <c r="AA22" s="286">
        <v>9.5402865824107345E-3</v>
      </c>
      <c r="AB22" s="286">
        <v>9.5402865824107345E-3</v>
      </c>
      <c r="AC22" s="286">
        <v>9.5402865824107345E-3</v>
      </c>
      <c r="AD22" s="286">
        <v>9.5402865824107345E-3</v>
      </c>
      <c r="AE22" s="286">
        <v>9.5402865824107345E-3</v>
      </c>
      <c r="AF22" s="286">
        <v>9.5402865824107345E-3</v>
      </c>
      <c r="AG22" s="286">
        <v>9.5402865824107345E-3</v>
      </c>
      <c r="AH22" s="286">
        <v>9.5402865824107345E-3</v>
      </c>
      <c r="AI22" s="286">
        <v>9.5402865824107345E-3</v>
      </c>
      <c r="AJ22" s="286">
        <v>9.5402865824107345E-3</v>
      </c>
      <c r="AK22" s="286">
        <v>9.5402865824107345E-3</v>
      </c>
      <c r="AL22" s="286">
        <v>9.5402865824107345E-3</v>
      </c>
      <c r="AM22" s="286">
        <v>9.5402865824107345E-3</v>
      </c>
      <c r="AN22" s="286">
        <v>9.5402865824107345E-3</v>
      </c>
      <c r="AO22" s="286">
        <v>9.5402865824107345E-3</v>
      </c>
      <c r="AP22" s="286">
        <v>9.5402865824107345E-3</v>
      </c>
      <c r="AQ22" s="286">
        <v>9.5402865824107345E-3</v>
      </c>
      <c r="AR22" s="286">
        <v>9.5402865824107345E-3</v>
      </c>
      <c r="AS22" s="286">
        <v>9.5402865824107345E-3</v>
      </c>
      <c r="AT22" s="286">
        <v>9.5402865824107345E-3</v>
      </c>
      <c r="AU22" s="286">
        <v>9.5402865824107345E-3</v>
      </c>
      <c r="AV22" s="286">
        <v>9.5402865824107345E-3</v>
      </c>
      <c r="AW22" s="286">
        <v>9.5402865824107345E-3</v>
      </c>
      <c r="AX22" s="286">
        <v>9.5402865824107345E-3</v>
      </c>
      <c r="AY22" s="286">
        <v>9.5402865824107345E-3</v>
      </c>
      <c r="AZ22" s="286">
        <v>9.5402865824107345E-3</v>
      </c>
      <c r="BA22" s="286">
        <v>9.5402865824107345E-3</v>
      </c>
      <c r="BB22" s="286">
        <v>9.5402865824107345E-3</v>
      </c>
      <c r="BC22" s="286">
        <v>9.5402865824107345E-3</v>
      </c>
      <c r="BD22" s="286">
        <v>9.5402865824107345E-3</v>
      </c>
      <c r="BE22" s="286">
        <v>9.5402865824107345E-3</v>
      </c>
      <c r="BF22" s="286">
        <v>9.5402865824107345E-3</v>
      </c>
      <c r="BG22" s="286">
        <v>9.5402865824107345E-3</v>
      </c>
      <c r="BH22" s="286">
        <v>9.5402865824107345E-3</v>
      </c>
      <c r="BI22" s="286">
        <v>9.5402865824107345E-3</v>
      </c>
      <c r="BJ22" s="286">
        <v>9.5402865824107345E-3</v>
      </c>
      <c r="BK22" s="286">
        <v>9.5402865824107345E-3</v>
      </c>
      <c r="BL22" s="286">
        <v>9.5402865824107345E-3</v>
      </c>
      <c r="BM22" s="286">
        <v>9.5402865824107345E-3</v>
      </c>
      <c r="BN22" s="286">
        <v>9.5402865824107345E-3</v>
      </c>
      <c r="BO22" s="286">
        <v>9.5402865824107345E-3</v>
      </c>
      <c r="BP22" s="286">
        <v>9.5402865824107345E-3</v>
      </c>
      <c r="BQ22" s="286"/>
      <c r="BR22" s="286"/>
      <c r="BS22" s="286"/>
      <c r="BT22" s="286"/>
      <c r="BU22" s="286"/>
      <c r="BV22" s="286"/>
      <c r="BW22" s="286"/>
      <c r="BX22" s="286"/>
      <c r="BY22" s="286"/>
      <c r="BZ22" s="286"/>
      <c r="CA22" s="287"/>
      <c r="CB22" s="286">
        <v>7.5111506171148699E-3</v>
      </c>
      <c r="CC22" s="286">
        <v>7.5111206896108793E-3</v>
      </c>
      <c r="CD22" s="286">
        <v>7.5111057252857157E-3</v>
      </c>
      <c r="CE22" s="286">
        <v>7.5111057252857157E-3</v>
      </c>
      <c r="CF22" s="286">
        <v>7.5111057252857157E-3</v>
      </c>
      <c r="CG22" s="286">
        <v>7.5111057252857157E-3</v>
      </c>
      <c r="CH22" s="286">
        <v>7.5111057252857157E-3</v>
      </c>
      <c r="CI22" s="286">
        <v>7.5111057252857157E-3</v>
      </c>
      <c r="CJ22" s="286">
        <v>7.5111057252857157E-3</v>
      </c>
      <c r="CK22" s="286">
        <v>7.5111057252857157E-3</v>
      </c>
      <c r="CL22" s="286">
        <v>7.3430337898748275E-3</v>
      </c>
      <c r="CM22" s="286">
        <v>7.5111057252857157E-3</v>
      </c>
      <c r="CN22" s="286">
        <v>7.5111057252857157E-3</v>
      </c>
      <c r="CO22" s="286">
        <v>7.5111057252857157E-3</v>
      </c>
      <c r="CP22" s="286">
        <v>7.5111057252857157E-3</v>
      </c>
      <c r="CQ22" s="286">
        <v>7.7999889767387288E-3</v>
      </c>
      <c r="CR22" s="286">
        <v>7.5897299675761112E-3</v>
      </c>
      <c r="CS22" s="286">
        <v>7.5111057252857157E-3</v>
      </c>
      <c r="CT22" s="286">
        <v>7.5111057252857157E-3</v>
      </c>
      <c r="CU22" s="286">
        <v>7.5111057252857157E-3</v>
      </c>
      <c r="CV22" s="286">
        <v>7.5111057252857157E-3</v>
      </c>
      <c r="CW22" s="286">
        <v>7.5111057252857157E-3</v>
      </c>
      <c r="CX22" s="286">
        <v>7.5111057252857157E-3</v>
      </c>
      <c r="CY22" s="286">
        <v>7.5111057252857157E-3</v>
      </c>
      <c r="CZ22" s="286">
        <v>7.5111057252857157E-3</v>
      </c>
      <c r="DA22" s="286">
        <v>7.5111057252857157E-3</v>
      </c>
      <c r="DB22" s="286">
        <v>7.5111057252857157E-3</v>
      </c>
      <c r="DC22" s="286">
        <v>7.5111057252857157E-3</v>
      </c>
      <c r="DD22" s="286">
        <v>7.5111057252857157E-3</v>
      </c>
      <c r="DE22" s="286">
        <v>7.5111057252857157E-3</v>
      </c>
      <c r="DF22" s="286">
        <v>7.5111057252857157E-3</v>
      </c>
      <c r="DG22" s="286">
        <v>7.5111057252857157E-3</v>
      </c>
      <c r="DH22" s="286">
        <v>7.5111057252857157E-3</v>
      </c>
      <c r="DI22" s="286">
        <v>7.5111057252857157E-3</v>
      </c>
      <c r="DJ22" s="286">
        <v>7.5111057252857157E-3</v>
      </c>
      <c r="DK22" s="286">
        <v>7.5111057252857157E-3</v>
      </c>
      <c r="DL22" s="286">
        <v>7.5111057252857157E-3</v>
      </c>
      <c r="DM22" s="286">
        <v>7.5111057252857157E-3</v>
      </c>
      <c r="DN22" s="286">
        <v>7.5111057252857157E-3</v>
      </c>
      <c r="DO22" s="286">
        <v>7.5111057252857157E-3</v>
      </c>
      <c r="DP22" s="286">
        <v>7.5111057252857157E-3</v>
      </c>
      <c r="DQ22" s="286">
        <v>7.5111057252857157E-3</v>
      </c>
      <c r="DR22" s="286">
        <v>7.5111057252857157E-3</v>
      </c>
      <c r="DS22" s="286">
        <v>7.5111057252857157E-3</v>
      </c>
      <c r="DT22" s="286">
        <v>7.5111057252857157E-3</v>
      </c>
      <c r="DU22" s="286">
        <v>7.5111057252857157E-3</v>
      </c>
      <c r="DV22" s="286">
        <v>7.5111057252857157E-3</v>
      </c>
      <c r="DW22" s="286">
        <v>7.5111057252857157E-3</v>
      </c>
      <c r="DX22" s="286">
        <v>7.5111057252857157E-3</v>
      </c>
      <c r="DY22" s="286">
        <v>7.5111057252857157E-3</v>
      </c>
      <c r="DZ22" s="286">
        <v>7.5111057252857157E-3</v>
      </c>
      <c r="EA22" s="286">
        <v>7.5111057252857157E-3</v>
      </c>
      <c r="EB22" s="286">
        <v>7.5111057252857157E-3</v>
      </c>
      <c r="EC22" s="286">
        <v>7.5111057252857157E-3</v>
      </c>
      <c r="ED22" s="286">
        <v>7.5111057252857157E-3</v>
      </c>
      <c r="EE22" s="286">
        <v>7.5111057252857157E-3</v>
      </c>
      <c r="EF22" s="286">
        <v>7.5111057252857157E-3</v>
      </c>
      <c r="EG22" s="286">
        <v>7.5111057252857157E-3</v>
      </c>
      <c r="EH22" s="286">
        <v>7.5111057252857157E-3</v>
      </c>
      <c r="EI22" s="286">
        <v>7.5111057252857157E-3</v>
      </c>
      <c r="EJ22" s="286">
        <v>7.5111057252857157E-3</v>
      </c>
      <c r="EK22" s="286">
        <v>7.5111057252857157E-3</v>
      </c>
      <c r="EL22" s="286">
        <v>7.5111057252857157E-3</v>
      </c>
      <c r="EM22" s="286">
        <v>7.5111057252857157E-3</v>
      </c>
      <c r="EN22" s="286"/>
      <c r="EO22" s="286"/>
      <c r="EP22" s="286"/>
      <c r="EQ22" s="286"/>
      <c r="ER22" s="286"/>
      <c r="ES22" s="286"/>
      <c r="ET22" s="286"/>
      <c r="EU22" s="286"/>
      <c r="EV22" s="286"/>
      <c r="EW22" s="286"/>
      <c r="EX22" s="287"/>
    </row>
    <row r="23" spans="1:154" x14ac:dyDescent="0.2">
      <c r="A23" s="238">
        <v>41277</v>
      </c>
      <c r="B23" s="237">
        <v>9.2865887998949178E-3</v>
      </c>
      <c r="C23" s="239">
        <v>7.4647217989777847E-3</v>
      </c>
      <c r="D23" s="263" t="str">
        <f>IF(A23&gt;$B$4,_xll.xlShmImplSwap2($B$5,"EUR"&amp;tenor&amp;"M_29JUN12",A23,,tenor+0*TYPE(trigger),1,4,12/tenor,4,1,1),"")</f>
        <v/>
      </c>
      <c r="E23" s="288">
        <v>9.2898245049446004E-3</v>
      </c>
      <c r="F23" s="286">
        <v>9.2876673958079588E-3</v>
      </c>
      <c r="G23" s="286">
        <v>9.2865887998949178E-3</v>
      </c>
      <c r="H23" s="286">
        <v>9.2865887998949178E-3</v>
      </c>
      <c r="I23" s="286">
        <v>9.2865887998949178E-3</v>
      </c>
      <c r="J23" s="286">
        <v>9.2865887998949178E-3</v>
      </c>
      <c r="K23" s="286">
        <v>9.2865887998949178E-3</v>
      </c>
      <c r="L23" s="286">
        <v>9.2865887998949178E-3</v>
      </c>
      <c r="M23" s="286">
        <v>9.2865887998949178E-3</v>
      </c>
      <c r="N23" s="286">
        <v>9.2865887998949178E-3</v>
      </c>
      <c r="O23" s="286">
        <v>9.2865887998949178E-3</v>
      </c>
      <c r="P23" s="286">
        <v>9.484103310499075E-3</v>
      </c>
      <c r="Q23" s="286">
        <v>9.2865887998949178E-3</v>
      </c>
      <c r="R23" s="286">
        <v>9.2865887998949178E-3</v>
      </c>
      <c r="S23" s="286">
        <v>9.2865887998949178E-3</v>
      </c>
      <c r="T23" s="286">
        <v>9.2865887998949178E-3</v>
      </c>
      <c r="U23" s="286">
        <v>9.2865887998949178E-3</v>
      </c>
      <c r="V23" s="286">
        <v>9.2865887998949178E-3</v>
      </c>
      <c r="W23" s="286">
        <v>9.2865887998949178E-3</v>
      </c>
      <c r="X23" s="286">
        <v>9.2865887998949178E-3</v>
      </c>
      <c r="Y23" s="286">
        <v>9.2865887998949178E-3</v>
      </c>
      <c r="Z23" s="286">
        <v>9.2865887998949178E-3</v>
      </c>
      <c r="AA23" s="286">
        <v>9.2865887998949178E-3</v>
      </c>
      <c r="AB23" s="286">
        <v>9.2865887998949178E-3</v>
      </c>
      <c r="AC23" s="286">
        <v>9.2865887998949178E-3</v>
      </c>
      <c r="AD23" s="286">
        <v>9.2865887998949178E-3</v>
      </c>
      <c r="AE23" s="286">
        <v>9.2865887998949178E-3</v>
      </c>
      <c r="AF23" s="286">
        <v>9.2865887998949178E-3</v>
      </c>
      <c r="AG23" s="286">
        <v>9.2865887998949178E-3</v>
      </c>
      <c r="AH23" s="286">
        <v>9.2865887998949178E-3</v>
      </c>
      <c r="AI23" s="286">
        <v>9.2865887998949178E-3</v>
      </c>
      <c r="AJ23" s="286">
        <v>9.2865887998949178E-3</v>
      </c>
      <c r="AK23" s="286">
        <v>9.2865887998949178E-3</v>
      </c>
      <c r="AL23" s="286">
        <v>9.2865887998949178E-3</v>
      </c>
      <c r="AM23" s="286">
        <v>9.2865887998949178E-3</v>
      </c>
      <c r="AN23" s="286">
        <v>9.2865887998949178E-3</v>
      </c>
      <c r="AO23" s="286">
        <v>9.2865887998949178E-3</v>
      </c>
      <c r="AP23" s="286">
        <v>9.2865887998949178E-3</v>
      </c>
      <c r="AQ23" s="286">
        <v>9.2865887998949178E-3</v>
      </c>
      <c r="AR23" s="286">
        <v>9.2865887998949178E-3</v>
      </c>
      <c r="AS23" s="286">
        <v>9.2865887998949178E-3</v>
      </c>
      <c r="AT23" s="286">
        <v>9.2865887998949178E-3</v>
      </c>
      <c r="AU23" s="286">
        <v>9.2865887998949178E-3</v>
      </c>
      <c r="AV23" s="286">
        <v>9.2865887998949178E-3</v>
      </c>
      <c r="AW23" s="286">
        <v>9.2865887998949178E-3</v>
      </c>
      <c r="AX23" s="286">
        <v>9.2865887998949178E-3</v>
      </c>
      <c r="AY23" s="286">
        <v>9.2865887998949178E-3</v>
      </c>
      <c r="AZ23" s="286">
        <v>9.2865887998949178E-3</v>
      </c>
      <c r="BA23" s="286">
        <v>9.2865887998949178E-3</v>
      </c>
      <c r="BB23" s="286">
        <v>9.2865887998949178E-3</v>
      </c>
      <c r="BC23" s="286">
        <v>9.2865887998949178E-3</v>
      </c>
      <c r="BD23" s="286">
        <v>9.2865887998949178E-3</v>
      </c>
      <c r="BE23" s="286">
        <v>9.2865887998949178E-3</v>
      </c>
      <c r="BF23" s="286">
        <v>9.2865887998949178E-3</v>
      </c>
      <c r="BG23" s="286">
        <v>9.2865887998949178E-3</v>
      </c>
      <c r="BH23" s="286">
        <v>9.2865887998949178E-3</v>
      </c>
      <c r="BI23" s="286">
        <v>9.2865887998949178E-3</v>
      </c>
      <c r="BJ23" s="286">
        <v>9.2865887998949178E-3</v>
      </c>
      <c r="BK23" s="286">
        <v>9.2865887998949178E-3</v>
      </c>
      <c r="BL23" s="286">
        <v>9.2865887998949178E-3</v>
      </c>
      <c r="BM23" s="286">
        <v>9.2865887998949178E-3</v>
      </c>
      <c r="BN23" s="286">
        <v>9.2865887998949178E-3</v>
      </c>
      <c r="BO23" s="286">
        <v>9.2865887998949178E-3</v>
      </c>
      <c r="BP23" s="286">
        <v>9.2865887998949178E-3</v>
      </c>
      <c r="BQ23" s="286"/>
      <c r="BR23" s="286"/>
      <c r="BS23" s="286"/>
      <c r="BT23" s="286"/>
      <c r="BU23" s="286"/>
      <c r="BV23" s="286"/>
      <c r="BW23" s="286"/>
      <c r="BX23" s="286"/>
      <c r="BY23" s="286"/>
      <c r="BZ23" s="286"/>
      <c r="CA23" s="287"/>
      <c r="CB23" s="286">
        <v>7.4647433803297393E-3</v>
      </c>
      <c r="CC23" s="286">
        <v>7.4647289929456375E-3</v>
      </c>
      <c r="CD23" s="286">
        <v>7.4647217989777847E-3</v>
      </c>
      <c r="CE23" s="286">
        <v>7.4647217989777847E-3</v>
      </c>
      <c r="CF23" s="286">
        <v>7.4647217989777847E-3</v>
      </c>
      <c r="CG23" s="286">
        <v>7.4647217989777847E-3</v>
      </c>
      <c r="CH23" s="286">
        <v>7.4647217989777847E-3</v>
      </c>
      <c r="CI23" s="286">
        <v>7.4647217989777847E-3</v>
      </c>
      <c r="CJ23" s="286">
        <v>7.4647217989777847E-3</v>
      </c>
      <c r="CK23" s="286">
        <v>7.4647217989777847E-3</v>
      </c>
      <c r="CL23" s="286">
        <v>7.4647217989777847E-3</v>
      </c>
      <c r="CM23" s="286">
        <v>7.2616298418777215E-3</v>
      </c>
      <c r="CN23" s="286">
        <v>7.4647217989777847E-3</v>
      </c>
      <c r="CO23" s="286">
        <v>7.4647217989777847E-3</v>
      </c>
      <c r="CP23" s="286">
        <v>7.4647217989777847E-3</v>
      </c>
      <c r="CQ23" s="286">
        <v>7.7531592129642547E-3</v>
      </c>
      <c r="CR23" s="286">
        <v>7.5670447393848782E-3</v>
      </c>
      <c r="CS23" s="286">
        <v>7.4767315085842515E-3</v>
      </c>
      <c r="CT23" s="286">
        <v>7.4647217989777847E-3</v>
      </c>
      <c r="CU23" s="286">
        <v>7.4647217989777847E-3</v>
      </c>
      <c r="CV23" s="286">
        <v>7.4647217989777847E-3</v>
      </c>
      <c r="CW23" s="286">
        <v>7.4647217989777847E-3</v>
      </c>
      <c r="CX23" s="286">
        <v>7.4647217989777847E-3</v>
      </c>
      <c r="CY23" s="286">
        <v>7.4647217989777847E-3</v>
      </c>
      <c r="CZ23" s="286">
        <v>7.4647217989777847E-3</v>
      </c>
      <c r="DA23" s="286">
        <v>7.4647217989777847E-3</v>
      </c>
      <c r="DB23" s="286">
        <v>7.4647217989777847E-3</v>
      </c>
      <c r="DC23" s="286">
        <v>7.4647217989777847E-3</v>
      </c>
      <c r="DD23" s="286">
        <v>7.4647217989777847E-3</v>
      </c>
      <c r="DE23" s="286">
        <v>7.4647217989777847E-3</v>
      </c>
      <c r="DF23" s="286">
        <v>7.4647217989777847E-3</v>
      </c>
      <c r="DG23" s="286">
        <v>7.4647217989777847E-3</v>
      </c>
      <c r="DH23" s="286">
        <v>7.4647217989777847E-3</v>
      </c>
      <c r="DI23" s="286">
        <v>7.4647217989777847E-3</v>
      </c>
      <c r="DJ23" s="286">
        <v>7.4647217989777847E-3</v>
      </c>
      <c r="DK23" s="286">
        <v>7.4647217989777847E-3</v>
      </c>
      <c r="DL23" s="286">
        <v>7.4647217989777847E-3</v>
      </c>
      <c r="DM23" s="286">
        <v>7.4647217989777847E-3</v>
      </c>
      <c r="DN23" s="286">
        <v>7.4647217989777847E-3</v>
      </c>
      <c r="DO23" s="286">
        <v>7.4647217989777847E-3</v>
      </c>
      <c r="DP23" s="286">
        <v>7.4647217989777847E-3</v>
      </c>
      <c r="DQ23" s="286">
        <v>7.4647217989777847E-3</v>
      </c>
      <c r="DR23" s="286">
        <v>7.4647217989777847E-3</v>
      </c>
      <c r="DS23" s="286">
        <v>7.4647217989777847E-3</v>
      </c>
      <c r="DT23" s="286">
        <v>7.4647217989777847E-3</v>
      </c>
      <c r="DU23" s="286">
        <v>7.4647217989777847E-3</v>
      </c>
      <c r="DV23" s="286">
        <v>7.4647217989777847E-3</v>
      </c>
      <c r="DW23" s="286">
        <v>7.4647217989777847E-3</v>
      </c>
      <c r="DX23" s="286">
        <v>7.4647217989777847E-3</v>
      </c>
      <c r="DY23" s="286">
        <v>7.4647217989777847E-3</v>
      </c>
      <c r="DZ23" s="286">
        <v>7.4647217989777847E-3</v>
      </c>
      <c r="EA23" s="286">
        <v>7.4647217989777847E-3</v>
      </c>
      <c r="EB23" s="286">
        <v>7.4647217989777847E-3</v>
      </c>
      <c r="EC23" s="286">
        <v>7.4647217989777847E-3</v>
      </c>
      <c r="ED23" s="286">
        <v>7.4647217989777847E-3</v>
      </c>
      <c r="EE23" s="286">
        <v>7.4647217989777847E-3</v>
      </c>
      <c r="EF23" s="286">
        <v>7.4647217989777847E-3</v>
      </c>
      <c r="EG23" s="286">
        <v>7.4647217989777847E-3</v>
      </c>
      <c r="EH23" s="286">
        <v>7.4647217989777847E-3</v>
      </c>
      <c r="EI23" s="286">
        <v>7.4647217989777847E-3</v>
      </c>
      <c r="EJ23" s="286">
        <v>7.4647217989777847E-3</v>
      </c>
      <c r="EK23" s="286">
        <v>7.4647217989777847E-3</v>
      </c>
      <c r="EL23" s="286">
        <v>7.4647217989777847E-3</v>
      </c>
      <c r="EM23" s="286">
        <v>7.4647217989777847E-3</v>
      </c>
      <c r="EN23" s="286"/>
      <c r="EO23" s="286"/>
      <c r="EP23" s="286"/>
      <c r="EQ23" s="286"/>
      <c r="ER23" s="286"/>
      <c r="ES23" s="286"/>
      <c r="ET23" s="286"/>
      <c r="EU23" s="286"/>
      <c r="EV23" s="286"/>
      <c r="EW23" s="286"/>
      <c r="EX23" s="287"/>
    </row>
    <row r="24" spans="1:154" x14ac:dyDescent="0.2">
      <c r="A24" s="238">
        <v>41309</v>
      </c>
      <c r="B24" s="237">
        <v>9.0268882302598028E-3</v>
      </c>
      <c r="C24" s="239">
        <v>7.5128681660834142E-3</v>
      </c>
      <c r="D24" s="263" t="str">
        <f>IF(A24&gt;$B$4,_xll.xlShmImplSwap2($B$5,"EUR"&amp;tenor&amp;"M_29JUN12",A24,,tenor+0*TYPE(trigger),1,4,12/tenor,4,1,1),"")</f>
        <v/>
      </c>
      <c r="E24" s="288">
        <v>9.0296532873025085E-3</v>
      </c>
      <c r="F24" s="286">
        <v>9.0278099394948807E-3</v>
      </c>
      <c r="G24" s="286">
        <v>9.0268882302598028E-3</v>
      </c>
      <c r="H24" s="286">
        <v>9.0268882302598028E-3</v>
      </c>
      <c r="I24" s="286">
        <v>9.0268882302598028E-3</v>
      </c>
      <c r="J24" s="286">
        <v>9.0268882302598028E-3</v>
      </c>
      <c r="K24" s="286">
        <v>9.0268882302598028E-3</v>
      </c>
      <c r="L24" s="286">
        <v>9.0268882302598028E-3</v>
      </c>
      <c r="M24" s="286">
        <v>9.0268882302598028E-3</v>
      </c>
      <c r="N24" s="286">
        <v>9.0268882302598028E-3</v>
      </c>
      <c r="O24" s="286">
        <v>9.0268882302598028E-3</v>
      </c>
      <c r="P24" s="286">
        <v>9.0268882302598028E-3</v>
      </c>
      <c r="Q24" s="286">
        <v>9.224895288551492E-3</v>
      </c>
      <c r="R24" s="286">
        <v>9.0268882302598028E-3</v>
      </c>
      <c r="S24" s="286">
        <v>9.0268882302598028E-3</v>
      </c>
      <c r="T24" s="286">
        <v>9.0268882302598028E-3</v>
      </c>
      <c r="U24" s="286">
        <v>9.0268882302598028E-3</v>
      </c>
      <c r="V24" s="286">
        <v>9.0268882302598028E-3</v>
      </c>
      <c r="W24" s="286">
        <v>9.0268882302598028E-3</v>
      </c>
      <c r="X24" s="286">
        <v>9.0268882302598028E-3</v>
      </c>
      <c r="Y24" s="286">
        <v>9.0268882302598028E-3</v>
      </c>
      <c r="Z24" s="286">
        <v>9.0268882302598028E-3</v>
      </c>
      <c r="AA24" s="286">
        <v>9.0268882302598028E-3</v>
      </c>
      <c r="AB24" s="286">
        <v>9.0268882302598028E-3</v>
      </c>
      <c r="AC24" s="286">
        <v>9.0268882302598028E-3</v>
      </c>
      <c r="AD24" s="286">
        <v>9.0268882302598028E-3</v>
      </c>
      <c r="AE24" s="286">
        <v>9.0268882302598028E-3</v>
      </c>
      <c r="AF24" s="286">
        <v>9.0268882302598028E-3</v>
      </c>
      <c r="AG24" s="286">
        <v>9.0268882302598028E-3</v>
      </c>
      <c r="AH24" s="286">
        <v>9.0268882302598028E-3</v>
      </c>
      <c r="AI24" s="286">
        <v>9.0268882302598028E-3</v>
      </c>
      <c r="AJ24" s="286">
        <v>9.0268882302598028E-3</v>
      </c>
      <c r="AK24" s="286">
        <v>9.0268882302598028E-3</v>
      </c>
      <c r="AL24" s="286">
        <v>9.0268882302598028E-3</v>
      </c>
      <c r="AM24" s="286">
        <v>9.0268882302598028E-3</v>
      </c>
      <c r="AN24" s="286">
        <v>9.0268882302598028E-3</v>
      </c>
      <c r="AO24" s="286">
        <v>9.0268882302598028E-3</v>
      </c>
      <c r="AP24" s="286">
        <v>9.0268882302598028E-3</v>
      </c>
      <c r="AQ24" s="286">
        <v>9.0268882302598028E-3</v>
      </c>
      <c r="AR24" s="286">
        <v>9.0268882302598028E-3</v>
      </c>
      <c r="AS24" s="286">
        <v>9.0268882302598028E-3</v>
      </c>
      <c r="AT24" s="286">
        <v>9.0268882302598028E-3</v>
      </c>
      <c r="AU24" s="286">
        <v>9.0268882302598028E-3</v>
      </c>
      <c r="AV24" s="286">
        <v>9.0268882302598028E-3</v>
      </c>
      <c r="AW24" s="286">
        <v>9.0268882302598028E-3</v>
      </c>
      <c r="AX24" s="286">
        <v>9.0268882302598028E-3</v>
      </c>
      <c r="AY24" s="286">
        <v>9.0268882302598028E-3</v>
      </c>
      <c r="AZ24" s="286">
        <v>9.0268882302598028E-3</v>
      </c>
      <c r="BA24" s="286">
        <v>9.0268882302598028E-3</v>
      </c>
      <c r="BB24" s="286">
        <v>9.0268882302598028E-3</v>
      </c>
      <c r="BC24" s="286">
        <v>9.0268882302598028E-3</v>
      </c>
      <c r="BD24" s="286">
        <v>9.0268882302598028E-3</v>
      </c>
      <c r="BE24" s="286">
        <v>9.0268882302598028E-3</v>
      </c>
      <c r="BF24" s="286">
        <v>9.0268882302598028E-3</v>
      </c>
      <c r="BG24" s="286">
        <v>9.0268882302598028E-3</v>
      </c>
      <c r="BH24" s="286">
        <v>9.0268882302598028E-3</v>
      </c>
      <c r="BI24" s="286">
        <v>9.0268882302598028E-3</v>
      </c>
      <c r="BJ24" s="286">
        <v>9.0268882302598028E-3</v>
      </c>
      <c r="BK24" s="286">
        <v>9.0268882302598028E-3</v>
      </c>
      <c r="BL24" s="286">
        <v>9.0268882302598028E-3</v>
      </c>
      <c r="BM24" s="286">
        <v>9.0268882302598028E-3</v>
      </c>
      <c r="BN24" s="286">
        <v>9.0268882302598028E-3</v>
      </c>
      <c r="BO24" s="286">
        <v>9.0268882302598028E-3</v>
      </c>
      <c r="BP24" s="286">
        <v>9.0268882302598028E-3</v>
      </c>
      <c r="BQ24" s="286"/>
      <c r="BR24" s="286"/>
      <c r="BS24" s="286"/>
      <c r="BT24" s="286"/>
      <c r="BU24" s="286"/>
      <c r="BV24" s="286"/>
      <c r="BW24" s="286"/>
      <c r="BX24" s="286"/>
      <c r="BY24" s="286"/>
      <c r="BZ24" s="286"/>
      <c r="CA24" s="287"/>
      <c r="CB24" s="286">
        <v>7.5129126678145051E-3</v>
      </c>
      <c r="CC24" s="286">
        <v>7.5128830003728152E-3</v>
      </c>
      <c r="CD24" s="286">
        <v>7.5128681660834142E-3</v>
      </c>
      <c r="CE24" s="286">
        <v>7.5128681660834142E-3</v>
      </c>
      <c r="CF24" s="286">
        <v>7.5128681660834142E-3</v>
      </c>
      <c r="CG24" s="286">
        <v>7.5128681660834142E-3</v>
      </c>
      <c r="CH24" s="286">
        <v>7.5128681660834142E-3</v>
      </c>
      <c r="CI24" s="286">
        <v>7.5128681660834142E-3</v>
      </c>
      <c r="CJ24" s="286">
        <v>7.5128681660834142E-3</v>
      </c>
      <c r="CK24" s="286">
        <v>7.5128681660834142E-3</v>
      </c>
      <c r="CL24" s="286">
        <v>7.5128681660834142E-3</v>
      </c>
      <c r="CM24" s="286">
        <v>7.5128681660834142E-3</v>
      </c>
      <c r="CN24" s="286">
        <v>7.2759152346727803E-3</v>
      </c>
      <c r="CO24" s="286">
        <v>7.5128681660834142E-3</v>
      </c>
      <c r="CP24" s="286">
        <v>7.5128681660834142E-3</v>
      </c>
      <c r="CQ24" s="286">
        <v>7.8017180685574635E-3</v>
      </c>
      <c r="CR24" s="286">
        <v>7.6148401890351594E-3</v>
      </c>
      <c r="CS24" s="286">
        <v>7.55891259506466E-3</v>
      </c>
      <c r="CT24" s="286">
        <v>7.5128681660834142E-3</v>
      </c>
      <c r="CU24" s="286">
        <v>7.5128681660834142E-3</v>
      </c>
      <c r="CV24" s="286">
        <v>7.5128681660834142E-3</v>
      </c>
      <c r="CW24" s="286">
        <v>7.5128681660834142E-3</v>
      </c>
      <c r="CX24" s="286">
        <v>7.5128681660834142E-3</v>
      </c>
      <c r="CY24" s="286">
        <v>7.5128681660834142E-3</v>
      </c>
      <c r="CZ24" s="286">
        <v>7.5128681660834142E-3</v>
      </c>
      <c r="DA24" s="286">
        <v>7.5128681660834142E-3</v>
      </c>
      <c r="DB24" s="286">
        <v>7.5128681660834142E-3</v>
      </c>
      <c r="DC24" s="286">
        <v>7.5128681660834142E-3</v>
      </c>
      <c r="DD24" s="286">
        <v>7.5128681660834142E-3</v>
      </c>
      <c r="DE24" s="286">
        <v>7.5128681660834142E-3</v>
      </c>
      <c r="DF24" s="286">
        <v>7.5128681660834142E-3</v>
      </c>
      <c r="DG24" s="286">
        <v>7.5128681660834142E-3</v>
      </c>
      <c r="DH24" s="286">
        <v>7.5128681660834142E-3</v>
      </c>
      <c r="DI24" s="286">
        <v>7.5128681660834142E-3</v>
      </c>
      <c r="DJ24" s="286">
        <v>7.5128681660834142E-3</v>
      </c>
      <c r="DK24" s="286">
        <v>7.5128681660834142E-3</v>
      </c>
      <c r="DL24" s="286">
        <v>7.5128681660834142E-3</v>
      </c>
      <c r="DM24" s="286">
        <v>7.5128681660834142E-3</v>
      </c>
      <c r="DN24" s="286">
        <v>7.5128681660834142E-3</v>
      </c>
      <c r="DO24" s="286">
        <v>7.5128681660834142E-3</v>
      </c>
      <c r="DP24" s="286">
        <v>7.5128681660834142E-3</v>
      </c>
      <c r="DQ24" s="286">
        <v>7.5128681660834142E-3</v>
      </c>
      <c r="DR24" s="286">
        <v>7.5128681660834142E-3</v>
      </c>
      <c r="DS24" s="286">
        <v>7.5128681660834142E-3</v>
      </c>
      <c r="DT24" s="286">
        <v>7.5128681660834142E-3</v>
      </c>
      <c r="DU24" s="286">
        <v>7.5128681660834142E-3</v>
      </c>
      <c r="DV24" s="286">
        <v>7.5128681660834142E-3</v>
      </c>
      <c r="DW24" s="286">
        <v>7.5128681660834142E-3</v>
      </c>
      <c r="DX24" s="286">
        <v>7.5128681660834142E-3</v>
      </c>
      <c r="DY24" s="286">
        <v>7.5128681660834142E-3</v>
      </c>
      <c r="DZ24" s="286">
        <v>7.5128681660834142E-3</v>
      </c>
      <c r="EA24" s="286">
        <v>7.5128681660834142E-3</v>
      </c>
      <c r="EB24" s="286">
        <v>7.5128681660834142E-3</v>
      </c>
      <c r="EC24" s="286">
        <v>7.5128681660834142E-3</v>
      </c>
      <c r="ED24" s="286">
        <v>7.5128681660834142E-3</v>
      </c>
      <c r="EE24" s="286">
        <v>7.5128681660834142E-3</v>
      </c>
      <c r="EF24" s="286">
        <v>7.5128681660834142E-3</v>
      </c>
      <c r="EG24" s="286">
        <v>7.5128681660834142E-3</v>
      </c>
      <c r="EH24" s="286">
        <v>7.5128681660834142E-3</v>
      </c>
      <c r="EI24" s="286">
        <v>7.5128681660834142E-3</v>
      </c>
      <c r="EJ24" s="286">
        <v>7.5128681660834142E-3</v>
      </c>
      <c r="EK24" s="286">
        <v>7.5128681660834142E-3</v>
      </c>
      <c r="EL24" s="286">
        <v>7.5128681660834142E-3</v>
      </c>
      <c r="EM24" s="286">
        <v>7.5128681660834142E-3</v>
      </c>
      <c r="EN24" s="286"/>
      <c r="EO24" s="286"/>
      <c r="EP24" s="286"/>
      <c r="EQ24" s="286"/>
      <c r="ER24" s="286"/>
      <c r="ES24" s="286"/>
      <c r="ET24" s="286"/>
      <c r="EU24" s="286"/>
      <c r="EV24" s="286"/>
      <c r="EW24" s="286"/>
      <c r="EX24" s="287"/>
    </row>
    <row r="25" spans="1:154" x14ac:dyDescent="0.2">
      <c r="A25" s="238">
        <v>41337</v>
      </c>
      <c r="B25" s="237">
        <v>8.8026553369463332E-3</v>
      </c>
      <c r="C25" s="239">
        <v>7.6079176082445169E-3</v>
      </c>
      <c r="D25" s="263" t="str">
        <f>IF(A25&gt;$B$4,_xll.xlShmImplSwap2($B$5,"EUR"&amp;tenor&amp;"M_29JUN12",A25,,tenor+0*TYPE(trigger),1,4,12/tenor,4,1,1),"")</f>
        <v/>
      </c>
      <c r="E25" s="288">
        <v>8.8051082101291821E-3</v>
      </c>
      <c r="F25" s="286">
        <v>8.8034729822353136E-3</v>
      </c>
      <c r="G25" s="286">
        <v>8.8026553369463332E-3</v>
      </c>
      <c r="H25" s="286">
        <v>8.8026553369463332E-3</v>
      </c>
      <c r="I25" s="286">
        <v>8.8026553369463332E-3</v>
      </c>
      <c r="J25" s="286">
        <v>8.8026553369463332E-3</v>
      </c>
      <c r="K25" s="286">
        <v>8.8026553369463332E-3</v>
      </c>
      <c r="L25" s="286">
        <v>8.8026553369463332E-3</v>
      </c>
      <c r="M25" s="286">
        <v>8.8026553369463332E-3</v>
      </c>
      <c r="N25" s="286">
        <v>8.8026553369463332E-3</v>
      </c>
      <c r="O25" s="286">
        <v>8.8026553369463332E-3</v>
      </c>
      <c r="P25" s="286">
        <v>8.8026553369463332E-3</v>
      </c>
      <c r="Q25" s="286">
        <v>8.8026553369463332E-3</v>
      </c>
      <c r="R25" s="286">
        <v>9.000967719872667E-3</v>
      </c>
      <c r="S25" s="286">
        <v>8.8026553369463332E-3</v>
      </c>
      <c r="T25" s="286">
        <v>8.8026553369463332E-3</v>
      </c>
      <c r="U25" s="286">
        <v>8.8026553369463332E-3</v>
      </c>
      <c r="V25" s="286">
        <v>8.8026553369463332E-3</v>
      </c>
      <c r="W25" s="286">
        <v>8.8026553369463332E-3</v>
      </c>
      <c r="X25" s="286">
        <v>8.8026553369463332E-3</v>
      </c>
      <c r="Y25" s="286">
        <v>8.8026553369463332E-3</v>
      </c>
      <c r="Z25" s="286">
        <v>8.8026553369463332E-3</v>
      </c>
      <c r="AA25" s="286">
        <v>8.8026553369463332E-3</v>
      </c>
      <c r="AB25" s="286">
        <v>8.8026553369463332E-3</v>
      </c>
      <c r="AC25" s="286">
        <v>8.8026553369463332E-3</v>
      </c>
      <c r="AD25" s="286">
        <v>8.8026553369463332E-3</v>
      </c>
      <c r="AE25" s="286">
        <v>8.8026553369463332E-3</v>
      </c>
      <c r="AF25" s="286">
        <v>8.8026553369463332E-3</v>
      </c>
      <c r="AG25" s="286">
        <v>8.8026553369463332E-3</v>
      </c>
      <c r="AH25" s="286">
        <v>8.8026553369463332E-3</v>
      </c>
      <c r="AI25" s="286">
        <v>8.8026553369463332E-3</v>
      </c>
      <c r="AJ25" s="286">
        <v>8.8026553369463332E-3</v>
      </c>
      <c r="AK25" s="286">
        <v>8.8026553369463332E-3</v>
      </c>
      <c r="AL25" s="286">
        <v>8.8026553369463332E-3</v>
      </c>
      <c r="AM25" s="286">
        <v>8.8026553369463332E-3</v>
      </c>
      <c r="AN25" s="286">
        <v>8.8026553369463332E-3</v>
      </c>
      <c r="AO25" s="286">
        <v>8.8026553369463332E-3</v>
      </c>
      <c r="AP25" s="286">
        <v>8.8026553369463332E-3</v>
      </c>
      <c r="AQ25" s="286">
        <v>8.8026553369463332E-3</v>
      </c>
      <c r="AR25" s="286">
        <v>8.8026553369463332E-3</v>
      </c>
      <c r="AS25" s="286">
        <v>8.8026553369463332E-3</v>
      </c>
      <c r="AT25" s="286">
        <v>8.8026553369463332E-3</v>
      </c>
      <c r="AU25" s="286">
        <v>8.8026553369463332E-3</v>
      </c>
      <c r="AV25" s="286">
        <v>8.8026553369463332E-3</v>
      </c>
      <c r="AW25" s="286">
        <v>8.8026553369463332E-3</v>
      </c>
      <c r="AX25" s="286">
        <v>8.8026553369463332E-3</v>
      </c>
      <c r="AY25" s="286">
        <v>8.8026553369463332E-3</v>
      </c>
      <c r="AZ25" s="286">
        <v>8.8026553369463332E-3</v>
      </c>
      <c r="BA25" s="286">
        <v>8.8026553369463332E-3</v>
      </c>
      <c r="BB25" s="286">
        <v>8.8026553369463332E-3</v>
      </c>
      <c r="BC25" s="286">
        <v>8.8026553369463332E-3</v>
      </c>
      <c r="BD25" s="286">
        <v>8.8026553369463332E-3</v>
      </c>
      <c r="BE25" s="286">
        <v>8.8026553369463332E-3</v>
      </c>
      <c r="BF25" s="286">
        <v>8.8026553369463332E-3</v>
      </c>
      <c r="BG25" s="286">
        <v>8.8026553369463332E-3</v>
      </c>
      <c r="BH25" s="286">
        <v>8.8026553369463332E-3</v>
      </c>
      <c r="BI25" s="286">
        <v>8.8026553369463332E-3</v>
      </c>
      <c r="BJ25" s="286">
        <v>8.8026553369463332E-3</v>
      </c>
      <c r="BK25" s="286">
        <v>8.8026553369463332E-3</v>
      </c>
      <c r="BL25" s="286">
        <v>8.8026553369463332E-3</v>
      </c>
      <c r="BM25" s="286">
        <v>8.8026553369463332E-3</v>
      </c>
      <c r="BN25" s="286">
        <v>8.8026553369463332E-3</v>
      </c>
      <c r="BO25" s="286">
        <v>8.8026553369463332E-3</v>
      </c>
      <c r="BP25" s="286">
        <v>8.8026553369463332E-3</v>
      </c>
      <c r="BQ25" s="286"/>
      <c r="BR25" s="286"/>
      <c r="BS25" s="286"/>
      <c r="BT25" s="286"/>
      <c r="BU25" s="286"/>
      <c r="BV25" s="286"/>
      <c r="BW25" s="286"/>
      <c r="BX25" s="286"/>
      <c r="BY25" s="286"/>
      <c r="BZ25" s="286"/>
      <c r="CA25" s="287"/>
      <c r="CB25" s="286">
        <v>7.6079436169388436E-3</v>
      </c>
      <c r="CC25" s="286">
        <v>7.6079262780307097E-3</v>
      </c>
      <c r="CD25" s="286">
        <v>7.6079176082445169E-3</v>
      </c>
      <c r="CE25" s="286">
        <v>7.6079176082445169E-3</v>
      </c>
      <c r="CF25" s="286">
        <v>7.6079176082445169E-3</v>
      </c>
      <c r="CG25" s="286">
        <v>7.6079176082445169E-3</v>
      </c>
      <c r="CH25" s="286">
        <v>7.6079176082445169E-3</v>
      </c>
      <c r="CI25" s="286">
        <v>7.6079176082445169E-3</v>
      </c>
      <c r="CJ25" s="286">
        <v>7.6079176082445169E-3</v>
      </c>
      <c r="CK25" s="286">
        <v>7.6079176082445169E-3</v>
      </c>
      <c r="CL25" s="286">
        <v>7.6079176082445169E-3</v>
      </c>
      <c r="CM25" s="286">
        <v>7.6079176082445169E-3</v>
      </c>
      <c r="CN25" s="286">
        <v>7.6079176082445169E-3</v>
      </c>
      <c r="CO25" s="286">
        <v>7.343281230336258E-3</v>
      </c>
      <c r="CP25" s="286">
        <v>7.6079176082445169E-3</v>
      </c>
      <c r="CQ25" s="286">
        <v>7.8921019318905338E-3</v>
      </c>
      <c r="CR25" s="286">
        <v>7.7077226934439145E-3</v>
      </c>
      <c r="CS25" s="286">
        <v>7.6887875425979413E-3</v>
      </c>
      <c r="CT25" s="286">
        <v>7.6079176082445169E-3</v>
      </c>
      <c r="CU25" s="286">
        <v>7.6079176082445169E-3</v>
      </c>
      <c r="CV25" s="286">
        <v>7.6079176082445169E-3</v>
      </c>
      <c r="CW25" s="286">
        <v>7.6079176082445169E-3</v>
      </c>
      <c r="CX25" s="286">
        <v>7.6079176082445169E-3</v>
      </c>
      <c r="CY25" s="286">
        <v>7.6079176082445169E-3</v>
      </c>
      <c r="CZ25" s="286">
        <v>7.6079176082445169E-3</v>
      </c>
      <c r="DA25" s="286">
        <v>7.6079176082445169E-3</v>
      </c>
      <c r="DB25" s="286">
        <v>7.6079176082445169E-3</v>
      </c>
      <c r="DC25" s="286">
        <v>7.6079176082445169E-3</v>
      </c>
      <c r="DD25" s="286">
        <v>7.6079176082445169E-3</v>
      </c>
      <c r="DE25" s="286">
        <v>7.6079176082445169E-3</v>
      </c>
      <c r="DF25" s="286">
        <v>7.6079176082445169E-3</v>
      </c>
      <c r="DG25" s="286">
        <v>7.6079176082445169E-3</v>
      </c>
      <c r="DH25" s="286">
        <v>7.6079176082445169E-3</v>
      </c>
      <c r="DI25" s="286">
        <v>7.6079176082445169E-3</v>
      </c>
      <c r="DJ25" s="286">
        <v>7.6079176082445169E-3</v>
      </c>
      <c r="DK25" s="286">
        <v>7.6079176082445169E-3</v>
      </c>
      <c r="DL25" s="286">
        <v>7.6079176082445169E-3</v>
      </c>
      <c r="DM25" s="286">
        <v>7.6079176082445169E-3</v>
      </c>
      <c r="DN25" s="286">
        <v>7.6079176082445169E-3</v>
      </c>
      <c r="DO25" s="286">
        <v>7.6079176082445169E-3</v>
      </c>
      <c r="DP25" s="286">
        <v>7.6079176082445169E-3</v>
      </c>
      <c r="DQ25" s="286">
        <v>7.6079176082445169E-3</v>
      </c>
      <c r="DR25" s="286">
        <v>7.6079176082445169E-3</v>
      </c>
      <c r="DS25" s="286">
        <v>7.6079176082445169E-3</v>
      </c>
      <c r="DT25" s="286">
        <v>7.6079176082445169E-3</v>
      </c>
      <c r="DU25" s="286">
        <v>7.6079176082445169E-3</v>
      </c>
      <c r="DV25" s="286">
        <v>7.6079176082445169E-3</v>
      </c>
      <c r="DW25" s="286">
        <v>7.6079176082445169E-3</v>
      </c>
      <c r="DX25" s="286">
        <v>7.6079176082445169E-3</v>
      </c>
      <c r="DY25" s="286">
        <v>7.6079176082445169E-3</v>
      </c>
      <c r="DZ25" s="286">
        <v>7.6079176082445169E-3</v>
      </c>
      <c r="EA25" s="286">
        <v>7.6079176082445169E-3</v>
      </c>
      <c r="EB25" s="286">
        <v>7.6079176082445169E-3</v>
      </c>
      <c r="EC25" s="286">
        <v>7.6079176082445169E-3</v>
      </c>
      <c r="ED25" s="286">
        <v>7.6079176082445169E-3</v>
      </c>
      <c r="EE25" s="286">
        <v>7.6079176082445169E-3</v>
      </c>
      <c r="EF25" s="286">
        <v>7.6079176082445169E-3</v>
      </c>
      <c r="EG25" s="286">
        <v>7.6079176082445169E-3</v>
      </c>
      <c r="EH25" s="286">
        <v>7.6079176082445169E-3</v>
      </c>
      <c r="EI25" s="286">
        <v>7.6079176082445169E-3</v>
      </c>
      <c r="EJ25" s="286">
        <v>7.6079176082445169E-3</v>
      </c>
      <c r="EK25" s="286">
        <v>7.6079176082445169E-3</v>
      </c>
      <c r="EL25" s="286">
        <v>7.6079176082445169E-3</v>
      </c>
      <c r="EM25" s="286">
        <v>7.6079176082445169E-3</v>
      </c>
      <c r="EN25" s="286"/>
      <c r="EO25" s="286"/>
      <c r="EP25" s="286"/>
      <c r="EQ25" s="286"/>
      <c r="ER25" s="286"/>
      <c r="ES25" s="286"/>
      <c r="ET25" s="286"/>
      <c r="EU25" s="286"/>
      <c r="EV25" s="286"/>
      <c r="EW25" s="286"/>
      <c r="EX25" s="287"/>
    </row>
    <row r="26" spans="1:154" x14ac:dyDescent="0.2">
      <c r="A26" s="238">
        <v>41353</v>
      </c>
      <c r="B26" s="237">
        <v>8.678912470227616E-3</v>
      </c>
      <c r="C26" s="239">
        <v>7.6824052237918798E-3</v>
      </c>
      <c r="D26" s="263" t="str">
        <f>IF(A26&gt;$B$4,_xll.xlShmImplSwap2($B$5,"EUR"&amp;tenor&amp;"M_29JUN12",A26,,tenor+0*TYPE(trigger),1,4,12/tenor,4,1,1),"")</f>
        <v/>
      </c>
      <c r="E26" s="288">
        <v>8.6812166844297718E-3</v>
      </c>
      <c r="F26" s="286">
        <v>8.6796805612566579E-3</v>
      </c>
      <c r="G26" s="286">
        <v>8.678912470227616E-3</v>
      </c>
      <c r="H26" s="286">
        <v>8.678912470227616E-3</v>
      </c>
      <c r="I26" s="286">
        <v>8.678912470227616E-3</v>
      </c>
      <c r="J26" s="286">
        <v>8.678912470227616E-3</v>
      </c>
      <c r="K26" s="286">
        <v>8.678912470227616E-3</v>
      </c>
      <c r="L26" s="286">
        <v>8.678912470227616E-3</v>
      </c>
      <c r="M26" s="286">
        <v>8.678912470227616E-3</v>
      </c>
      <c r="N26" s="286">
        <v>8.678912470227616E-3</v>
      </c>
      <c r="O26" s="286">
        <v>8.678912470227616E-3</v>
      </c>
      <c r="P26" s="286">
        <v>8.678912470227616E-3</v>
      </c>
      <c r="Q26" s="286">
        <v>8.678912470227616E-3</v>
      </c>
      <c r="R26" s="286">
        <v>8.678912470227616E-3</v>
      </c>
      <c r="S26" s="286">
        <v>8.678912470227616E-3</v>
      </c>
      <c r="T26" s="286">
        <v>8.8773621892286568E-3</v>
      </c>
      <c r="U26" s="286">
        <v>8.678912470227616E-3</v>
      </c>
      <c r="V26" s="286">
        <v>8.678912470227616E-3</v>
      </c>
      <c r="W26" s="286">
        <v>8.678912470227616E-3</v>
      </c>
      <c r="X26" s="286">
        <v>8.678912470227616E-3</v>
      </c>
      <c r="Y26" s="286">
        <v>8.678912470227616E-3</v>
      </c>
      <c r="Z26" s="286">
        <v>8.678912470227616E-3</v>
      </c>
      <c r="AA26" s="286">
        <v>8.678912470227616E-3</v>
      </c>
      <c r="AB26" s="286">
        <v>8.678912470227616E-3</v>
      </c>
      <c r="AC26" s="286">
        <v>8.678912470227616E-3</v>
      </c>
      <c r="AD26" s="286">
        <v>8.678912470227616E-3</v>
      </c>
      <c r="AE26" s="286">
        <v>8.678912470227616E-3</v>
      </c>
      <c r="AF26" s="286">
        <v>8.678912470227616E-3</v>
      </c>
      <c r="AG26" s="286">
        <v>8.678912470227616E-3</v>
      </c>
      <c r="AH26" s="286">
        <v>8.678912470227616E-3</v>
      </c>
      <c r="AI26" s="286">
        <v>8.678912470227616E-3</v>
      </c>
      <c r="AJ26" s="286">
        <v>8.678912470227616E-3</v>
      </c>
      <c r="AK26" s="286">
        <v>8.678912470227616E-3</v>
      </c>
      <c r="AL26" s="286">
        <v>8.678912470227616E-3</v>
      </c>
      <c r="AM26" s="286">
        <v>8.678912470227616E-3</v>
      </c>
      <c r="AN26" s="286">
        <v>8.678912470227616E-3</v>
      </c>
      <c r="AO26" s="286">
        <v>8.678912470227616E-3</v>
      </c>
      <c r="AP26" s="286">
        <v>8.678912470227616E-3</v>
      </c>
      <c r="AQ26" s="286">
        <v>8.678912470227616E-3</v>
      </c>
      <c r="AR26" s="286">
        <v>8.678912470227616E-3</v>
      </c>
      <c r="AS26" s="286">
        <v>8.678912470227616E-3</v>
      </c>
      <c r="AT26" s="286">
        <v>8.678912470227616E-3</v>
      </c>
      <c r="AU26" s="286">
        <v>8.678912470227616E-3</v>
      </c>
      <c r="AV26" s="286">
        <v>8.678912470227616E-3</v>
      </c>
      <c r="AW26" s="286">
        <v>8.678912470227616E-3</v>
      </c>
      <c r="AX26" s="286">
        <v>8.678912470227616E-3</v>
      </c>
      <c r="AY26" s="286">
        <v>8.678912470227616E-3</v>
      </c>
      <c r="AZ26" s="286">
        <v>8.678912470227616E-3</v>
      </c>
      <c r="BA26" s="286">
        <v>8.678912470227616E-3</v>
      </c>
      <c r="BB26" s="286">
        <v>8.678912470227616E-3</v>
      </c>
      <c r="BC26" s="286">
        <v>8.678912470227616E-3</v>
      </c>
      <c r="BD26" s="286">
        <v>8.678912470227616E-3</v>
      </c>
      <c r="BE26" s="286">
        <v>8.678912470227616E-3</v>
      </c>
      <c r="BF26" s="286">
        <v>8.678912470227616E-3</v>
      </c>
      <c r="BG26" s="286">
        <v>8.678912470227616E-3</v>
      </c>
      <c r="BH26" s="286">
        <v>8.678912470227616E-3</v>
      </c>
      <c r="BI26" s="286">
        <v>8.678912470227616E-3</v>
      </c>
      <c r="BJ26" s="286">
        <v>8.678912470227616E-3</v>
      </c>
      <c r="BK26" s="286">
        <v>8.678912470227616E-3</v>
      </c>
      <c r="BL26" s="286">
        <v>8.678912470227616E-3</v>
      </c>
      <c r="BM26" s="286">
        <v>8.678912470227616E-3</v>
      </c>
      <c r="BN26" s="286">
        <v>8.678912470227616E-3</v>
      </c>
      <c r="BO26" s="286">
        <v>8.678912470227616E-3</v>
      </c>
      <c r="BP26" s="286">
        <v>8.678912470227616E-3</v>
      </c>
      <c r="BQ26" s="286"/>
      <c r="BR26" s="286"/>
      <c r="BS26" s="286"/>
      <c r="BT26" s="286"/>
      <c r="BU26" s="286"/>
      <c r="BV26" s="286"/>
      <c r="BW26" s="286"/>
      <c r="BX26" s="286"/>
      <c r="BY26" s="286"/>
      <c r="BZ26" s="286"/>
      <c r="CA26" s="287"/>
      <c r="CB26" s="286">
        <v>7.682409625115968E-3</v>
      </c>
      <c r="CC26" s="286">
        <v>7.6824066909374159E-3</v>
      </c>
      <c r="CD26" s="286">
        <v>7.6824052237918798E-3</v>
      </c>
      <c r="CE26" s="286">
        <v>7.6824052237918798E-3</v>
      </c>
      <c r="CF26" s="286">
        <v>7.6824052237918798E-3</v>
      </c>
      <c r="CG26" s="286">
        <v>7.6824052237918798E-3</v>
      </c>
      <c r="CH26" s="286">
        <v>7.6824052237918798E-3</v>
      </c>
      <c r="CI26" s="286">
        <v>7.6824052237918798E-3</v>
      </c>
      <c r="CJ26" s="286">
        <v>7.6824052237918798E-3</v>
      </c>
      <c r="CK26" s="286">
        <v>7.6824052237918798E-3</v>
      </c>
      <c r="CL26" s="286">
        <v>7.6824052237918798E-3</v>
      </c>
      <c r="CM26" s="286">
        <v>7.6824052237918798E-3</v>
      </c>
      <c r="CN26" s="286">
        <v>7.6824052237918798E-3</v>
      </c>
      <c r="CO26" s="286">
        <v>7.6824052237918798E-3</v>
      </c>
      <c r="CP26" s="286">
        <v>7.6824052237918798E-3</v>
      </c>
      <c r="CQ26" s="286">
        <v>7.6827842864418449E-3</v>
      </c>
      <c r="CR26" s="286">
        <v>7.7812698936513313E-3</v>
      </c>
      <c r="CS26" s="286">
        <v>7.7826277028624855E-3</v>
      </c>
      <c r="CT26" s="286">
        <v>7.6833238277300127E-3</v>
      </c>
      <c r="CU26" s="286">
        <v>7.6824052237918798E-3</v>
      </c>
      <c r="CV26" s="286">
        <v>7.6824052237918798E-3</v>
      </c>
      <c r="CW26" s="286">
        <v>7.6824052237918798E-3</v>
      </c>
      <c r="CX26" s="286">
        <v>7.6824052237918798E-3</v>
      </c>
      <c r="CY26" s="286">
        <v>7.6824052237918798E-3</v>
      </c>
      <c r="CZ26" s="286">
        <v>7.6824052237918798E-3</v>
      </c>
      <c r="DA26" s="286">
        <v>7.6824052237918798E-3</v>
      </c>
      <c r="DB26" s="286">
        <v>7.6824052237918798E-3</v>
      </c>
      <c r="DC26" s="286">
        <v>7.6824052237918798E-3</v>
      </c>
      <c r="DD26" s="286">
        <v>7.6824052237918798E-3</v>
      </c>
      <c r="DE26" s="286">
        <v>7.6824052237918798E-3</v>
      </c>
      <c r="DF26" s="286">
        <v>7.6824052237918798E-3</v>
      </c>
      <c r="DG26" s="286">
        <v>7.6824052237918798E-3</v>
      </c>
      <c r="DH26" s="286">
        <v>7.6824052237918798E-3</v>
      </c>
      <c r="DI26" s="286">
        <v>7.6824052237918798E-3</v>
      </c>
      <c r="DJ26" s="286">
        <v>7.6824052237918798E-3</v>
      </c>
      <c r="DK26" s="286">
        <v>7.6824052237918798E-3</v>
      </c>
      <c r="DL26" s="286">
        <v>7.6824052237918798E-3</v>
      </c>
      <c r="DM26" s="286">
        <v>7.6824052237918798E-3</v>
      </c>
      <c r="DN26" s="286">
        <v>7.6824052237918798E-3</v>
      </c>
      <c r="DO26" s="286">
        <v>7.6824052237918798E-3</v>
      </c>
      <c r="DP26" s="286">
        <v>7.6824052237918798E-3</v>
      </c>
      <c r="DQ26" s="286">
        <v>7.6824052237918798E-3</v>
      </c>
      <c r="DR26" s="286">
        <v>7.6824052237918798E-3</v>
      </c>
      <c r="DS26" s="286">
        <v>7.6824052237918798E-3</v>
      </c>
      <c r="DT26" s="286">
        <v>7.6824052237918798E-3</v>
      </c>
      <c r="DU26" s="286">
        <v>7.6824052237918798E-3</v>
      </c>
      <c r="DV26" s="286">
        <v>7.6824052237918798E-3</v>
      </c>
      <c r="DW26" s="286">
        <v>7.6824052237918798E-3</v>
      </c>
      <c r="DX26" s="286">
        <v>7.6824052237918798E-3</v>
      </c>
      <c r="DY26" s="286">
        <v>7.6824052237918798E-3</v>
      </c>
      <c r="DZ26" s="286">
        <v>7.6824052237918798E-3</v>
      </c>
      <c r="EA26" s="286">
        <v>7.6824052237918798E-3</v>
      </c>
      <c r="EB26" s="286">
        <v>7.6824052237918798E-3</v>
      </c>
      <c r="EC26" s="286">
        <v>7.6824052237918798E-3</v>
      </c>
      <c r="ED26" s="286">
        <v>7.6824052237918798E-3</v>
      </c>
      <c r="EE26" s="286">
        <v>7.6824052237918798E-3</v>
      </c>
      <c r="EF26" s="286">
        <v>7.6824052237918798E-3</v>
      </c>
      <c r="EG26" s="286">
        <v>7.6824052237918798E-3</v>
      </c>
      <c r="EH26" s="286">
        <v>7.6824052237918798E-3</v>
      </c>
      <c r="EI26" s="286">
        <v>7.6824052237918798E-3</v>
      </c>
      <c r="EJ26" s="286">
        <v>7.6824052237918798E-3</v>
      </c>
      <c r="EK26" s="286">
        <v>7.6824052237918798E-3</v>
      </c>
      <c r="EL26" s="286">
        <v>7.6824052237918798E-3</v>
      </c>
      <c r="EM26" s="286">
        <v>7.6824052237918798E-3</v>
      </c>
      <c r="EN26" s="286"/>
      <c r="EO26" s="286"/>
      <c r="EP26" s="286"/>
      <c r="EQ26" s="286"/>
      <c r="ER26" s="286"/>
      <c r="ES26" s="286"/>
      <c r="ET26" s="286"/>
      <c r="EU26" s="286"/>
      <c r="EV26" s="286"/>
      <c r="EW26" s="286"/>
      <c r="EX26" s="287"/>
    </row>
    <row r="27" spans="1:154" x14ac:dyDescent="0.2">
      <c r="A27" s="238">
        <v>41445</v>
      </c>
      <c r="B27" s="237">
        <v>8.4583890188598375E-3</v>
      </c>
      <c r="C27" s="239">
        <v>7.8272769924313205E-3</v>
      </c>
      <c r="D27" s="263" t="str">
        <f>IF(A27&gt;$B$4,_xll.xlShmImplSwap2($B$5,"EUR"&amp;tenor&amp;"M_29JUN12",A27,,tenor+0*TYPE(trigger),1,4,12/tenor,4,1,1),"")</f>
        <v/>
      </c>
      <c r="E27" s="288">
        <v>8.4600977619760358E-3</v>
      </c>
      <c r="F27" s="286">
        <v>8.4589586144543875E-3</v>
      </c>
      <c r="G27" s="286">
        <v>8.4583890188598375E-3</v>
      </c>
      <c r="H27" s="286">
        <v>8.4583890188598375E-3</v>
      </c>
      <c r="I27" s="286">
        <v>8.4583890188598375E-3</v>
      </c>
      <c r="J27" s="286">
        <v>8.4583890188598375E-3</v>
      </c>
      <c r="K27" s="286">
        <v>8.4583890188598375E-3</v>
      </c>
      <c r="L27" s="286">
        <v>8.4583890188598375E-3</v>
      </c>
      <c r="M27" s="286">
        <v>8.4583890188598375E-3</v>
      </c>
      <c r="N27" s="286">
        <v>8.4583890188598375E-3</v>
      </c>
      <c r="O27" s="286">
        <v>8.4583890188598375E-3</v>
      </c>
      <c r="P27" s="286">
        <v>8.4583890188598375E-3</v>
      </c>
      <c r="Q27" s="286">
        <v>8.4583890188598375E-3</v>
      </c>
      <c r="R27" s="286">
        <v>8.4583890188598375E-3</v>
      </c>
      <c r="S27" s="286">
        <v>8.4583890188598375E-3</v>
      </c>
      <c r="T27" s="286">
        <v>8.6055539790179363E-3</v>
      </c>
      <c r="U27" s="286">
        <v>8.5106876686762076E-3</v>
      </c>
      <c r="V27" s="286">
        <v>8.4583890188598375E-3</v>
      </c>
      <c r="W27" s="286">
        <v>8.4583890188598375E-3</v>
      </c>
      <c r="X27" s="286">
        <v>8.4583890188598375E-3</v>
      </c>
      <c r="Y27" s="286">
        <v>8.4583890188598375E-3</v>
      </c>
      <c r="Z27" s="286">
        <v>8.4583890188598375E-3</v>
      </c>
      <c r="AA27" s="286">
        <v>8.4583890188598375E-3</v>
      </c>
      <c r="AB27" s="286">
        <v>8.4583890188598375E-3</v>
      </c>
      <c r="AC27" s="286">
        <v>8.4583890188598375E-3</v>
      </c>
      <c r="AD27" s="286">
        <v>8.4583890188598375E-3</v>
      </c>
      <c r="AE27" s="286">
        <v>8.4583890188598375E-3</v>
      </c>
      <c r="AF27" s="286">
        <v>8.4583890188598375E-3</v>
      </c>
      <c r="AG27" s="286">
        <v>8.4583890188598375E-3</v>
      </c>
      <c r="AH27" s="286">
        <v>8.4583890188598375E-3</v>
      </c>
      <c r="AI27" s="286">
        <v>8.4583890188598375E-3</v>
      </c>
      <c r="AJ27" s="286">
        <v>8.4583890188598375E-3</v>
      </c>
      <c r="AK27" s="286">
        <v>8.4583890188598375E-3</v>
      </c>
      <c r="AL27" s="286">
        <v>8.4583890188598375E-3</v>
      </c>
      <c r="AM27" s="286">
        <v>8.4583890188598375E-3</v>
      </c>
      <c r="AN27" s="286">
        <v>8.4583890188598375E-3</v>
      </c>
      <c r="AO27" s="286">
        <v>8.4583890188598375E-3</v>
      </c>
      <c r="AP27" s="286">
        <v>8.4583890188598375E-3</v>
      </c>
      <c r="AQ27" s="286">
        <v>8.4583890188598375E-3</v>
      </c>
      <c r="AR27" s="286">
        <v>8.4583890188598375E-3</v>
      </c>
      <c r="AS27" s="286">
        <v>8.4583890188598375E-3</v>
      </c>
      <c r="AT27" s="286">
        <v>8.4583890188598375E-3</v>
      </c>
      <c r="AU27" s="286">
        <v>8.4583890188598375E-3</v>
      </c>
      <c r="AV27" s="286">
        <v>8.4583890188598375E-3</v>
      </c>
      <c r="AW27" s="286">
        <v>8.4583890188598375E-3</v>
      </c>
      <c r="AX27" s="286">
        <v>8.4583890188598375E-3</v>
      </c>
      <c r="AY27" s="286">
        <v>8.4583890188598375E-3</v>
      </c>
      <c r="AZ27" s="286">
        <v>8.4583890188598375E-3</v>
      </c>
      <c r="BA27" s="286">
        <v>8.4583890188598375E-3</v>
      </c>
      <c r="BB27" s="286">
        <v>8.4583890188598375E-3</v>
      </c>
      <c r="BC27" s="286">
        <v>8.4583890188598375E-3</v>
      </c>
      <c r="BD27" s="286">
        <v>8.4583890188598375E-3</v>
      </c>
      <c r="BE27" s="286">
        <v>8.4583890188598375E-3</v>
      </c>
      <c r="BF27" s="286">
        <v>8.4583890188598375E-3</v>
      </c>
      <c r="BG27" s="286">
        <v>8.4583890188598375E-3</v>
      </c>
      <c r="BH27" s="286">
        <v>8.4583890188598375E-3</v>
      </c>
      <c r="BI27" s="286">
        <v>8.4583890188598375E-3</v>
      </c>
      <c r="BJ27" s="286">
        <v>8.4583890188598375E-3</v>
      </c>
      <c r="BK27" s="286">
        <v>8.4583890188598375E-3</v>
      </c>
      <c r="BL27" s="286">
        <v>8.4583890188598375E-3</v>
      </c>
      <c r="BM27" s="286">
        <v>8.4583890188598375E-3</v>
      </c>
      <c r="BN27" s="286">
        <v>8.4583890188598375E-3</v>
      </c>
      <c r="BO27" s="286">
        <v>8.4583890188598375E-3</v>
      </c>
      <c r="BP27" s="286">
        <v>8.4583890188598375E-3</v>
      </c>
      <c r="BQ27" s="286"/>
      <c r="BR27" s="286"/>
      <c r="BS27" s="286"/>
      <c r="BT27" s="286"/>
      <c r="BU27" s="286"/>
      <c r="BV27" s="286"/>
      <c r="BW27" s="286"/>
      <c r="BX27" s="286"/>
      <c r="BY27" s="286"/>
      <c r="BZ27" s="286"/>
      <c r="CA27" s="287"/>
      <c r="CB27" s="286">
        <v>7.8272837223253393E-3</v>
      </c>
      <c r="CC27" s="286">
        <v>7.8272792357861106E-3</v>
      </c>
      <c r="CD27" s="286">
        <v>7.8272769924313205E-3</v>
      </c>
      <c r="CE27" s="286">
        <v>7.8272769924313205E-3</v>
      </c>
      <c r="CF27" s="286">
        <v>7.8272769924313205E-3</v>
      </c>
      <c r="CG27" s="286">
        <v>7.8272769924313205E-3</v>
      </c>
      <c r="CH27" s="286">
        <v>7.8272769924313205E-3</v>
      </c>
      <c r="CI27" s="286">
        <v>7.8272769924313205E-3</v>
      </c>
      <c r="CJ27" s="286">
        <v>7.8272769924313205E-3</v>
      </c>
      <c r="CK27" s="286">
        <v>7.8272769924313205E-3</v>
      </c>
      <c r="CL27" s="286">
        <v>7.8272769924313205E-3</v>
      </c>
      <c r="CM27" s="286">
        <v>7.8272769924313205E-3</v>
      </c>
      <c r="CN27" s="286">
        <v>7.8272769924313205E-3</v>
      </c>
      <c r="CO27" s="286">
        <v>7.8272769924313205E-3</v>
      </c>
      <c r="CP27" s="286">
        <v>7.8272769924313205E-3</v>
      </c>
      <c r="CQ27" s="286">
        <v>7.8278566025254473E-3</v>
      </c>
      <c r="CR27" s="286">
        <v>7.8260291347400437E-3</v>
      </c>
      <c r="CS27" s="286">
        <v>7.926749232937947E-3</v>
      </c>
      <c r="CT27" s="286">
        <v>7.9269767858709452E-3</v>
      </c>
      <c r="CU27" s="286">
        <v>7.829159435019141E-3</v>
      </c>
      <c r="CV27" s="286">
        <v>7.8272769924313205E-3</v>
      </c>
      <c r="CW27" s="286">
        <v>7.8272769924313205E-3</v>
      </c>
      <c r="CX27" s="286">
        <v>7.8272769924313205E-3</v>
      </c>
      <c r="CY27" s="286">
        <v>7.8272769924313205E-3</v>
      </c>
      <c r="CZ27" s="286">
        <v>7.8272769924313205E-3</v>
      </c>
      <c r="DA27" s="286">
        <v>7.8272769924313205E-3</v>
      </c>
      <c r="DB27" s="286">
        <v>7.8272769924313205E-3</v>
      </c>
      <c r="DC27" s="286">
        <v>7.8272769924313205E-3</v>
      </c>
      <c r="DD27" s="286">
        <v>7.8272769924313205E-3</v>
      </c>
      <c r="DE27" s="286">
        <v>7.8272769924313205E-3</v>
      </c>
      <c r="DF27" s="286">
        <v>7.8272769924313205E-3</v>
      </c>
      <c r="DG27" s="286">
        <v>7.8272769924313205E-3</v>
      </c>
      <c r="DH27" s="286">
        <v>7.8272769924313205E-3</v>
      </c>
      <c r="DI27" s="286">
        <v>7.8272769924313205E-3</v>
      </c>
      <c r="DJ27" s="286">
        <v>7.8272769924313205E-3</v>
      </c>
      <c r="DK27" s="286">
        <v>7.8272769924313205E-3</v>
      </c>
      <c r="DL27" s="286">
        <v>7.8272769924313205E-3</v>
      </c>
      <c r="DM27" s="286">
        <v>7.8272769924313205E-3</v>
      </c>
      <c r="DN27" s="286">
        <v>7.8272769924313205E-3</v>
      </c>
      <c r="DO27" s="286">
        <v>7.8272769924313205E-3</v>
      </c>
      <c r="DP27" s="286">
        <v>7.8272769924313205E-3</v>
      </c>
      <c r="DQ27" s="286">
        <v>7.8272769924313205E-3</v>
      </c>
      <c r="DR27" s="286">
        <v>7.8272769924313205E-3</v>
      </c>
      <c r="DS27" s="286">
        <v>7.8272769924313205E-3</v>
      </c>
      <c r="DT27" s="286">
        <v>7.8272769924313205E-3</v>
      </c>
      <c r="DU27" s="286">
        <v>7.8272769924313205E-3</v>
      </c>
      <c r="DV27" s="286">
        <v>7.8272769924313205E-3</v>
      </c>
      <c r="DW27" s="286">
        <v>7.8272769924313205E-3</v>
      </c>
      <c r="DX27" s="286">
        <v>7.8272769924313205E-3</v>
      </c>
      <c r="DY27" s="286">
        <v>7.8272769924313205E-3</v>
      </c>
      <c r="DZ27" s="286">
        <v>7.8272769924313205E-3</v>
      </c>
      <c r="EA27" s="286">
        <v>7.8272769924313205E-3</v>
      </c>
      <c r="EB27" s="286">
        <v>7.8272769924313205E-3</v>
      </c>
      <c r="EC27" s="286">
        <v>7.8272769924313205E-3</v>
      </c>
      <c r="ED27" s="286">
        <v>7.8272769924313205E-3</v>
      </c>
      <c r="EE27" s="286">
        <v>7.8272769924313205E-3</v>
      </c>
      <c r="EF27" s="286">
        <v>7.8272769924313205E-3</v>
      </c>
      <c r="EG27" s="286">
        <v>7.8272769924313205E-3</v>
      </c>
      <c r="EH27" s="286">
        <v>7.8272769924313205E-3</v>
      </c>
      <c r="EI27" s="286">
        <v>7.8272769924313205E-3</v>
      </c>
      <c r="EJ27" s="286">
        <v>7.8272769924313205E-3</v>
      </c>
      <c r="EK27" s="286">
        <v>7.8272769924313205E-3</v>
      </c>
      <c r="EL27" s="286">
        <v>7.8272769924313205E-3</v>
      </c>
      <c r="EM27" s="286">
        <v>7.8272769924313205E-3</v>
      </c>
      <c r="EN27" s="286"/>
      <c r="EO27" s="286"/>
      <c r="EP27" s="286"/>
      <c r="EQ27" s="286"/>
      <c r="ER27" s="286"/>
      <c r="ES27" s="286"/>
      <c r="ET27" s="286"/>
      <c r="EU27" s="286"/>
      <c r="EV27" s="286"/>
      <c r="EW27" s="286"/>
      <c r="EX27" s="287"/>
    </row>
    <row r="28" spans="1:154" x14ac:dyDescent="0.2">
      <c r="A28" s="238">
        <v>41536</v>
      </c>
      <c r="B28" s="237">
        <v>8.3075578206058195E-3</v>
      </c>
      <c r="C28" s="239">
        <v>8.2676055561696632E-3</v>
      </c>
      <c r="D28" s="263" t="str">
        <f>IF(A28&gt;$B$4,_xll.xlShmImplSwap2($B$5,"EUR"&amp;tenor&amp;"M_29JUN12",A28,,tenor+0*TYPE(trigger),1,4,12/tenor,4,1,1),"")</f>
        <v/>
      </c>
      <c r="E28" s="288">
        <v>8.3089200164625041E-3</v>
      </c>
      <c r="F28" s="286">
        <v>8.3080118974951135E-3</v>
      </c>
      <c r="G28" s="286">
        <v>8.3075578206058195E-3</v>
      </c>
      <c r="H28" s="286">
        <v>8.3075578206058195E-3</v>
      </c>
      <c r="I28" s="286">
        <v>8.3075578206058195E-3</v>
      </c>
      <c r="J28" s="286">
        <v>8.3075578206058195E-3</v>
      </c>
      <c r="K28" s="286">
        <v>8.3075578206058195E-3</v>
      </c>
      <c r="L28" s="286">
        <v>8.3075578206058195E-3</v>
      </c>
      <c r="M28" s="286">
        <v>8.3075578206058195E-3</v>
      </c>
      <c r="N28" s="286">
        <v>8.3075578206058195E-3</v>
      </c>
      <c r="O28" s="286">
        <v>8.3075578206058195E-3</v>
      </c>
      <c r="P28" s="286">
        <v>8.3075578206058195E-3</v>
      </c>
      <c r="Q28" s="286">
        <v>8.3075578206058195E-3</v>
      </c>
      <c r="R28" s="286">
        <v>8.3075578206058195E-3</v>
      </c>
      <c r="S28" s="286">
        <v>8.3075578206058195E-3</v>
      </c>
      <c r="T28" s="286">
        <v>8.424876507702286E-3</v>
      </c>
      <c r="U28" s="286">
        <v>8.3486410781272707E-3</v>
      </c>
      <c r="V28" s="286">
        <v>8.3492106890370836E-3</v>
      </c>
      <c r="W28" s="286">
        <v>8.3075578206058195E-3</v>
      </c>
      <c r="X28" s="286">
        <v>8.3075578206058195E-3</v>
      </c>
      <c r="Y28" s="286">
        <v>8.3075578206058195E-3</v>
      </c>
      <c r="Z28" s="286">
        <v>8.3075578206058195E-3</v>
      </c>
      <c r="AA28" s="286">
        <v>8.3075578206058195E-3</v>
      </c>
      <c r="AB28" s="286">
        <v>8.3075578206058195E-3</v>
      </c>
      <c r="AC28" s="286">
        <v>8.3075578206058195E-3</v>
      </c>
      <c r="AD28" s="286">
        <v>8.3075578206058195E-3</v>
      </c>
      <c r="AE28" s="286">
        <v>8.3075578206058195E-3</v>
      </c>
      <c r="AF28" s="286">
        <v>8.3075578206058195E-3</v>
      </c>
      <c r="AG28" s="286">
        <v>8.3075578206058195E-3</v>
      </c>
      <c r="AH28" s="286">
        <v>8.3075578206058195E-3</v>
      </c>
      <c r="AI28" s="286">
        <v>8.3075578206058195E-3</v>
      </c>
      <c r="AJ28" s="286">
        <v>8.3075578206058195E-3</v>
      </c>
      <c r="AK28" s="286">
        <v>8.3075578206058195E-3</v>
      </c>
      <c r="AL28" s="286">
        <v>8.3075578206058195E-3</v>
      </c>
      <c r="AM28" s="286">
        <v>8.3075578206058195E-3</v>
      </c>
      <c r="AN28" s="286">
        <v>8.3075578206058195E-3</v>
      </c>
      <c r="AO28" s="286">
        <v>8.3075578206058195E-3</v>
      </c>
      <c r="AP28" s="286">
        <v>8.3075578206058195E-3</v>
      </c>
      <c r="AQ28" s="286">
        <v>8.3075578206058195E-3</v>
      </c>
      <c r="AR28" s="286">
        <v>8.3075578206058195E-3</v>
      </c>
      <c r="AS28" s="286">
        <v>8.3075578206058195E-3</v>
      </c>
      <c r="AT28" s="286">
        <v>8.3075578206058195E-3</v>
      </c>
      <c r="AU28" s="286">
        <v>8.3075578206058195E-3</v>
      </c>
      <c r="AV28" s="286">
        <v>8.3075578206058195E-3</v>
      </c>
      <c r="AW28" s="286">
        <v>8.3075578206058195E-3</v>
      </c>
      <c r="AX28" s="286">
        <v>8.3075578206058195E-3</v>
      </c>
      <c r="AY28" s="286">
        <v>8.3075578206058195E-3</v>
      </c>
      <c r="AZ28" s="286">
        <v>8.3075578206058195E-3</v>
      </c>
      <c r="BA28" s="286">
        <v>8.3075578206058195E-3</v>
      </c>
      <c r="BB28" s="286">
        <v>8.3075578206058195E-3</v>
      </c>
      <c r="BC28" s="286">
        <v>8.3075578206058195E-3</v>
      </c>
      <c r="BD28" s="286">
        <v>8.3075578206058195E-3</v>
      </c>
      <c r="BE28" s="286">
        <v>8.3075578206058195E-3</v>
      </c>
      <c r="BF28" s="286">
        <v>8.3075578206058195E-3</v>
      </c>
      <c r="BG28" s="286">
        <v>8.3075578206058195E-3</v>
      </c>
      <c r="BH28" s="286">
        <v>8.3075578206058195E-3</v>
      </c>
      <c r="BI28" s="286">
        <v>8.3075578206058195E-3</v>
      </c>
      <c r="BJ28" s="286">
        <v>8.3075578206058195E-3</v>
      </c>
      <c r="BK28" s="286">
        <v>8.3075578206058195E-3</v>
      </c>
      <c r="BL28" s="286">
        <v>8.3075578206058195E-3</v>
      </c>
      <c r="BM28" s="286">
        <v>8.3075578206058195E-3</v>
      </c>
      <c r="BN28" s="286">
        <v>8.3075578206058195E-3</v>
      </c>
      <c r="BO28" s="286">
        <v>8.3075578206058195E-3</v>
      </c>
      <c r="BP28" s="286">
        <v>8.3075578206058195E-3</v>
      </c>
      <c r="BQ28" s="286"/>
      <c r="BR28" s="286"/>
      <c r="BS28" s="286"/>
      <c r="BT28" s="286"/>
      <c r="BU28" s="286"/>
      <c r="BV28" s="286"/>
      <c r="BW28" s="286"/>
      <c r="BX28" s="286"/>
      <c r="BY28" s="286"/>
      <c r="BZ28" s="286"/>
      <c r="CA28" s="287"/>
      <c r="CB28" s="286">
        <v>8.2676080819666931E-3</v>
      </c>
      <c r="CC28" s="286">
        <v>8.2676063981237929E-3</v>
      </c>
      <c r="CD28" s="286">
        <v>8.2676055561696632E-3</v>
      </c>
      <c r="CE28" s="286">
        <v>8.2676055561696632E-3</v>
      </c>
      <c r="CF28" s="286">
        <v>8.2676055561696632E-3</v>
      </c>
      <c r="CG28" s="286">
        <v>8.2676055561696632E-3</v>
      </c>
      <c r="CH28" s="286">
        <v>8.2676055561696632E-3</v>
      </c>
      <c r="CI28" s="286">
        <v>8.2676055561696632E-3</v>
      </c>
      <c r="CJ28" s="286">
        <v>8.2676055561696632E-3</v>
      </c>
      <c r="CK28" s="286">
        <v>8.2676055561696632E-3</v>
      </c>
      <c r="CL28" s="286">
        <v>8.2676055561696632E-3</v>
      </c>
      <c r="CM28" s="286">
        <v>8.2676055561696632E-3</v>
      </c>
      <c r="CN28" s="286">
        <v>8.2676055561696632E-3</v>
      </c>
      <c r="CO28" s="286">
        <v>8.2676055561696632E-3</v>
      </c>
      <c r="CP28" s="286">
        <v>8.2676055561696632E-3</v>
      </c>
      <c r="CQ28" s="286">
        <v>8.2678230896110882E-3</v>
      </c>
      <c r="CR28" s="286">
        <v>8.2677022174894952E-3</v>
      </c>
      <c r="CS28" s="286">
        <v>8.2662812754982443E-3</v>
      </c>
      <c r="CT28" s="286">
        <v>8.3683929226841865E-3</v>
      </c>
      <c r="CU28" s="286">
        <v>8.3672750968836404E-3</v>
      </c>
      <c r="CV28" s="286">
        <v>8.2685697830876398E-3</v>
      </c>
      <c r="CW28" s="286">
        <v>8.2676055561696632E-3</v>
      </c>
      <c r="CX28" s="286">
        <v>8.2676055561696632E-3</v>
      </c>
      <c r="CY28" s="286">
        <v>8.2676055561696632E-3</v>
      </c>
      <c r="CZ28" s="286">
        <v>8.2676055561696632E-3</v>
      </c>
      <c r="DA28" s="286">
        <v>8.2676055561696632E-3</v>
      </c>
      <c r="DB28" s="286">
        <v>8.2676055561696632E-3</v>
      </c>
      <c r="DC28" s="286">
        <v>8.2676055561696632E-3</v>
      </c>
      <c r="DD28" s="286">
        <v>8.2676055561696632E-3</v>
      </c>
      <c r="DE28" s="286">
        <v>8.2676055561696632E-3</v>
      </c>
      <c r="DF28" s="286">
        <v>8.2676055561696632E-3</v>
      </c>
      <c r="DG28" s="286">
        <v>8.2676055561696632E-3</v>
      </c>
      <c r="DH28" s="286">
        <v>8.2676055561696632E-3</v>
      </c>
      <c r="DI28" s="286">
        <v>8.2676055561696632E-3</v>
      </c>
      <c r="DJ28" s="286">
        <v>8.2676055561696632E-3</v>
      </c>
      <c r="DK28" s="286">
        <v>8.2676055561696632E-3</v>
      </c>
      <c r="DL28" s="286">
        <v>8.2676055561696632E-3</v>
      </c>
      <c r="DM28" s="286">
        <v>8.2676055561696632E-3</v>
      </c>
      <c r="DN28" s="286">
        <v>8.2676055561696632E-3</v>
      </c>
      <c r="DO28" s="286">
        <v>8.2676055561696632E-3</v>
      </c>
      <c r="DP28" s="286">
        <v>8.2676055561696632E-3</v>
      </c>
      <c r="DQ28" s="286">
        <v>8.2676055561696632E-3</v>
      </c>
      <c r="DR28" s="286">
        <v>8.2676055561696632E-3</v>
      </c>
      <c r="DS28" s="286">
        <v>8.2676055561696632E-3</v>
      </c>
      <c r="DT28" s="286">
        <v>8.2676055561696632E-3</v>
      </c>
      <c r="DU28" s="286">
        <v>8.2676055561696632E-3</v>
      </c>
      <c r="DV28" s="286">
        <v>8.2676055561696632E-3</v>
      </c>
      <c r="DW28" s="286">
        <v>8.2676055561696632E-3</v>
      </c>
      <c r="DX28" s="286">
        <v>8.2676055561696632E-3</v>
      </c>
      <c r="DY28" s="286">
        <v>8.2676055561696632E-3</v>
      </c>
      <c r="DZ28" s="286">
        <v>8.2676055561696632E-3</v>
      </c>
      <c r="EA28" s="286">
        <v>8.2676055561696632E-3</v>
      </c>
      <c r="EB28" s="286">
        <v>8.2676055561696632E-3</v>
      </c>
      <c r="EC28" s="286">
        <v>8.2676055561696632E-3</v>
      </c>
      <c r="ED28" s="286">
        <v>8.2676055561696632E-3</v>
      </c>
      <c r="EE28" s="286">
        <v>8.2676055561696632E-3</v>
      </c>
      <c r="EF28" s="286">
        <v>8.2676055561696632E-3</v>
      </c>
      <c r="EG28" s="286">
        <v>8.2676055561696632E-3</v>
      </c>
      <c r="EH28" s="286">
        <v>8.2676055561696632E-3</v>
      </c>
      <c r="EI28" s="286">
        <v>8.2676055561696632E-3</v>
      </c>
      <c r="EJ28" s="286">
        <v>8.2676055561696632E-3</v>
      </c>
      <c r="EK28" s="286">
        <v>8.2676055561696632E-3</v>
      </c>
      <c r="EL28" s="286">
        <v>8.2676055561696632E-3</v>
      </c>
      <c r="EM28" s="286">
        <v>8.2676055561696632E-3</v>
      </c>
      <c r="EN28" s="286"/>
      <c r="EO28" s="286"/>
      <c r="EP28" s="286"/>
      <c r="EQ28" s="286"/>
      <c r="ER28" s="286"/>
      <c r="ES28" s="286"/>
      <c r="ET28" s="286"/>
      <c r="EU28" s="286"/>
      <c r="EV28" s="286"/>
      <c r="EW28" s="286"/>
      <c r="EX28" s="287"/>
    </row>
    <row r="29" spans="1:154" x14ac:dyDescent="0.2">
      <c r="A29" s="238">
        <v>41626</v>
      </c>
      <c r="B29" s="237">
        <v>8.2745996002234444E-3</v>
      </c>
      <c r="C29" s="239">
        <v>8.7148023988788369E-3</v>
      </c>
      <c r="D29" s="263" t="str">
        <f>IF(A29&gt;$B$4,_xll.xlShmImplSwap2($B$5,"EUR"&amp;tenor&amp;"M_29JUN12",A29,,tenor+0*TYPE(trigger),1,4,12/tenor,4,1,1),"")</f>
        <v/>
      </c>
      <c r="E29" s="288">
        <v>8.2757341212932774E-3</v>
      </c>
      <c r="F29" s="286">
        <v>8.2749777835776032E-3</v>
      </c>
      <c r="G29" s="286">
        <v>8.2745996002234444E-3</v>
      </c>
      <c r="H29" s="286">
        <v>8.2745996002234444E-3</v>
      </c>
      <c r="I29" s="286">
        <v>8.2745996002234444E-3</v>
      </c>
      <c r="J29" s="286">
        <v>8.2745996002234444E-3</v>
      </c>
      <c r="K29" s="286">
        <v>8.2745996002234444E-3</v>
      </c>
      <c r="L29" s="286">
        <v>8.2745996002234444E-3</v>
      </c>
      <c r="M29" s="286">
        <v>8.2745996002234444E-3</v>
      </c>
      <c r="N29" s="286">
        <v>8.2745996002234444E-3</v>
      </c>
      <c r="O29" s="286">
        <v>8.2745996002234444E-3</v>
      </c>
      <c r="P29" s="286">
        <v>8.2745996002234444E-3</v>
      </c>
      <c r="Q29" s="286">
        <v>8.2745996002234444E-3</v>
      </c>
      <c r="R29" s="286">
        <v>8.2745996002234444E-3</v>
      </c>
      <c r="S29" s="286">
        <v>8.2745996002234444E-3</v>
      </c>
      <c r="T29" s="286">
        <v>8.3723098683446632E-3</v>
      </c>
      <c r="U29" s="286">
        <v>8.3088232512502809E-3</v>
      </c>
      <c r="V29" s="286">
        <v>8.3088138171557562E-3</v>
      </c>
      <c r="W29" s="286">
        <v>8.3088920837039674E-3</v>
      </c>
      <c r="X29" s="286">
        <v>8.2745996002234444E-3</v>
      </c>
      <c r="Y29" s="286">
        <v>8.2745996002234444E-3</v>
      </c>
      <c r="Z29" s="286">
        <v>8.2745996002234444E-3</v>
      </c>
      <c r="AA29" s="286">
        <v>8.2745996002234444E-3</v>
      </c>
      <c r="AB29" s="286">
        <v>8.2745996002234444E-3</v>
      </c>
      <c r="AC29" s="286">
        <v>8.2745996002234444E-3</v>
      </c>
      <c r="AD29" s="286">
        <v>8.2745996002234444E-3</v>
      </c>
      <c r="AE29" s="286">
        <v>8.2745996002234444E-3</v>
      </c>
      <c r="AF29" s="286">
        <v>8.2745996002234444E-3</v>
      </c>
      <c r="AG29" s="286">
        <v>8.2745996002234444E-3</v>
      </c>
      <c r="AH29" s="286">
        <v>8.2745996002234444E-3</v>
      </c>
      <c r="AI29" s="286">
        <v>8.2745996002234444E-3</v>
      </c>
      <c r="AJ29" s="286">
        <v>8.2745996002234444E-3</v>
      </c>
      <c r="AK29" s="286">
        <v>8.2745996002234444E-3</v>
      </c>
      <c r="AL29" s="286">
        <v>8.2745996002234444E-3</v>
      </c>
      <c r="AM29" s="286">
        <v>8.2745996002234444E-3</v>
      </c>
      <c r="AN29" s="286">
        <v>8.2745996002234444E-3</v>
      </c>
      <c r="AO29" s="286">
        <v>8.2745996002234444E-3</v>
      </c>
      <c r="AP29" s="286">
        <v>8.2745996002234444E-3</v>
      </c>
      <c r="AQ29" s="286">
        <v>8.2745996002234444E-3</v>
      </c>
      <c r="AR29" s="286">
        <v>8.2745996002234444E-3</v>
      </c>
      <c r="AS29" s="286">
        <v>8.2745996002234444E-3</v>
      </c>
      <c r="AT29" s="286">
        <v>8.2745996002234444E-3</v>
      </c>
      <c r="AU29" s="286">
        <v>8.2745996002234444E-3</v>
      </c>
      <c r="AV29" s="286">
        <v>8.2745996002234444E-3</v>
      </c>
      <c r="AW29" s="286">
        <v>8.2745996002234444E-3</v>
      </c>
      <c r="AX29" s="286">
        <v>8.2745996002234444E-3</v>
      </c>
      <c r="AY29" s="286">
        <v>8.2745996002234444E-3</v>
      </c>
      <c r="AZ29" s="286">
        <v>8.2745996002234444E-3</v>
      </c>
      <c r="BA29" s="286">
        <v>8.2745996002234444E-3</v>
      </c>
      <c r="BB29" s="286">
        <v>8.2745996002234444E-3</v>
      </c>
      <c r="BC29" s="286">
        <v>8.2745996002234444E-3</v>
      </c>
      <c r="BD29" s="286">
        <v>8.2745996002234444E-3</v>
      </c>
      <c r="BE29" s="286">
        <v>8.2745996002234444E-3</v>
      </c>
      <c r="BF29" s="286">
        <v>8.2745996002234444E-3</v>
      </c>
      <c r="BG29" s="286">
        <v>8.2745996002234444E-3</v>
      </c>
      <c r="BH29" s="286">
        <v>8.2745996002234444E-3</v>
      </c>
      <c r="BI29" s="286">
        <v>8.2745996002234444E-3</v>
      </c>
      <c r="BJ29" s="286">
        <v>8.2745996002234444E-3</v>
      </c>
      <c r="BK29" s="286">
        <v>8.2745996002234444E-3</v>
      </c>
      <c r="BL29" s="286">
        <v>8.2745996002234444E-3</v>
      </c>
      <c r="BM29" s="286">
        <v>8.2745996002234444E-3</v>
      </c>
      <c r="BN29" s="286">
        <v>8.2745996002234444E-3</v>
      </c>
      <c r="BO29" s="286">
        <v>8.2745996002234444E-3</v>
      </c>
      <c r="BP29" s="286">
        <v>8.2745996002234444E-3</v>
      </c>
      <c r="BQ29" s="286"/>
      <c r="BR29" s="286"/>
      <c r="BS29" s="286"/>
      <c r="BT29" s="286"/>
      <c r="BU29" s="286"/>
      <c r="BV29" s="286"/>
      <c r="BW29" s="286"/>
      <c r="BX29" s="286"/>
      <c r="BY29" s="286"/>
      <c r="BZ29" s="286"/>
      <c r="CA29" s="287"/>
      <c r="CB29" s="286">
        <v>8.7148037486167416E-3</v>
      </c>
      <c r="CC29" s="286">
        <v>8.714802848803771E-3</v>
      </c>
      <c r="CD29" s="286">
        <v>8.7148023988788369E-3</v>
      </c>
      <c r="CE29" s="286">
        <v>8.7148023988788369E-3</v>
      </c>
      <c r="CF29" s="286">
        <v>8.7148023988788369E-3</v>
      </c>
      <c r="CG29" s="286">
        <v>8.7148023988788369E-3</v>
      </c>
      <c r="CH29" s="286">
        <v>8.7148023988788369E-3</v>
      </c>
      <c r="CI29" s="286">
        <v>8.7148023988788369E-3</v>
      </c>
      <c r="CJ29" s="286">
        <v>8.7148023988788369E-3</v>
      </c>
      <c r="CK29" s="286">
        <v>8.7148023988788369E-3</v>
      </c>
      <c r="CL29" s="286">
        <v>8.7148023988788369E-3</v>
      </c>
      <c r="CM29" s="286">
        <v>8.7148023988788369E-3</v>
      </c>
      <c r="CN29" s="286">
        <v>8.7148023988788369E-3</v>
      </c>
      <c r="CO29" s="286">
        <v>8.7148023988788369E-3</v>
      </c>
      <c r="CP29" s="286">
        <v>8.7148023988788369E-3</v>
      </c>
      <c r="CQ29" s="286">
        <v>8.7149186446039712E-3</v>
      </c>
      <c r="CR29" s="286">
        <v>8.7148431146924152E-3</v>
      </c>
      <c r="CS29" s="286">
        <v>8.714843103468867E-3</v>
      </c>
      <c r="CT29" s="286">
        <v>8.7148431965825141E-3</v>
      </c>
      <c r="CU29" s="286">
        <v>8.8139688430603977E-3</v>
      </c>
      <c r="CV29" s="286">
        <v>8.8158351430580213E-3</v>
      </c>
      <c r="CW29" s="286">
        <v>8.7148023988788369E-3</v>
      </c>
      <c r="CX29" s="286">
        <v>8.7148023988788369E-3</v>
      </c>
      <c r="CY29" s="286">
        <v>8.7148023988788369E-3</v>
      </c>
      <c r="CZ29" s="286">
        <v>8.7148023988788369E-3</v>
      </c>
      <c r="DA29" s="286">
        <v>8.7148023988788369E-3</v>
      </c>
      <c r="DB29" s="286">
        <v>8.7148023988788369E-3</v>
      </c>
      <c r="DC29" s="286">
        <v>8.7148023988788369E-3</v>
      </c>
      <c r="DD29" s="286">
        <v>8.7148023988788369E-3</v>
      </c>
      <c r="DE29" s="286">
        <v>8.7148023988788369E-3</v>
      </c>
      <c r="DF29" s="286">
        <v>8.7148023988788369E-3</v>
      </c>
      <c r="DG29" s="286">
        <v>8.7148023988788369E-3</v>
      </c>
      <c r="DH29" s="286">
        <v>8.7148023988788369E-3</v>
      </c>
      <c r="DI29" s="286">
        <v>8.7148023988788369E-3</v>
      </c>
      <c r="DJ29" s="286">
        <v>8.7148023988788369E-3</v>
      </c>
      <c r="DK29" s="286">
        <v>8.7148023988788369E-3</v>
      </c>
      <c r="DL29" s="286">
        <v>8.7148023988788369E-3</v>
      </c>
      <c r="DM29" s="286">
        <v>8.7148023988788369E-3</v>
      </c>
      <c r="DN29" s="286">
        <v>8.7148023988788369E-3</v>
      </c>
      <c r="DO29" s="286">
        <v>8.7148023988788369E-3</v>
      </c>
      <c r="DP29" s="286">
        <v>8.7148023988788369E-3</v>
      </c>
      <c r="DQ29" s="286">
        <v>8.7148023988788369E-3</v>
      </c>
      <c r="DR29" s="286">
        <v>8.7148023988788369E-3</v>
      </c>
      <c r="DS29" s="286">
        <v>8.7148023988788369E-3</v>
      </c>
      <c r="DT29" s="286">
        <v>8.7148023988788369E-3</v>
      </c>
      <c r="DU29" s="286">
        <v>8.7148023988788369E-3</v>
      </c>
      <c r="DV29" s="286">
        <v>8.7148023988788369E-3</v>
      </c>
      <c r="DW29" s="286">
        <v>8.7148023988788369E-3</v>
      </c>
      <c r="DX29" s="286">
        <v>8.7148023988788369E-3</v>
      </c>
      <c r="DY29" s="286">
        <v>8.7148023988788369E-3</v>
      </c>
      <c r="DZ29" s="286">
        <v>8.7148023988788369E-3</v>
      </c>
      <c r="EA29" s="286">
        <v>8.7148023988788369E-3</v>
      </c>
      <c r="EB29" s="286">
        <v>8.7148023988788369E-3</v>
      </c>
      <c r="EC29" s="286">
        <v>8.7148023988788369E-3</v>
      </c>
      <c r="ED29" s="286">
        <v>8.7148023988788369E-3</v>
      </c>
      <c r="EE29" s="286">
        <v>8.7148023988788369E-3</v>
      </c>
      <c r="EF29" s="286">
        <v>8.7148023988788369E-3</v>
      </c>
      <c r="EG29" s="286">
        <v>8.7148023988788369E-3</v>
      </c>
      <c r="EH29" s="286">
        <v>8.7148023988788369E-3</v>
      </c>
      <c r="EI29" s="286">
        <v>8.7148023988788369E-3</v>
      </c>
      <c r="EJ29" s="286">
        <v>8.7148023988788369E-3</v>
      </c>
      <c r="EK29" s="286">
        <v>8.7148023988788369E-3</v>
      </c>
      <c r="EL29" s="286">
        <v>8.7148023988788369E-3</v>
      </c>
      <c r="EM29" s="286">
        <v>8.7148023988788369E-3</v>
      </c>
      <c r="EN29" s="286"/>
      <c r="EO29" s="286"/>
      <c r="EP29" s="286"/>
      <c r="EQ29" s="286"/>
      <c r="ER29" s="286"/>
      <c r="ES29" s="286"/>
      <c r="ET29" s="286"/>
      <c r="EU29" s="286"/>
      <c r="EV29" s="286"/>
      <c r="EW29" s="286"/>
      <c r="EX29" s="287"/>
    </row>
    <row r="30" spans="1:154" x14ac:dyDescent="0.2">
      <c r="A30" s="238">
        <v>41716</v>
      </c>
      <c r="B30" s="237">
        <v>8.3231679030544813E-3</v>
      </c>
      <c r="C30" s="239">
        <v>9.2890294693457626E-3</v>
      </c>
      <c r="D30" s="263" t="str">
        <f>IF(A30&gt;$B$4,_xll.xlShmImplSwap2($B$5,"EUR"&amp;tenor&amp;"M_29JUN12",A30,,tenor+0*TYPE(trigger),1,4,12/tenor,4,1,1),"")</f>
        <v/>
      </c>
      <c r="E30" s="288">
        <v>8.3241395742100644E-3</v>
      </c>
      <c r="F30" s="286">
        <v>8.3234918017167647E-3</v>
      </c>
      <c r="G30" s="286">
        <v>8.3231679030544813E-3</v>
      </c>
      <c r="H30" s="286">
        <v>8.3231679030544813E-3</v>
      </c>
      <c r="I30" s="286">
        <v>8.3231679030544813E-3</v>
      </c>
      <c r="J30" s="286">
        <v>8.3231679030544813E-3</v>
      </c>
      <c r="K30" s="286">
        <v>8.3231679030544813E-3</v>
      </c>
      <c r="L30" s="286">
        <v>8.3231679030544813E-3</v>
      </c>
      <c r="M30" s="286">
        <v>8.3231679030544813E-3</v>
      </c>
      <c r="N30" s="286">
        <v>8.3231679030544813E-3</v>
      </c>
      <c r="O30" s="286">
        <v>8.3231679030544813E-3</v>
      </c>
      <c r="P30" s="286">
        <v>8.3231679030544813E-3</v>
      </c>
      <c r="Q30" s="286">
        <v>8.3231679030544813E-3</v>
      </c>
      <c r="R30" s="286">
        <v>8.3231679030544813E-3</v>
      </c>
      <c r="S30" s="286">
        <v>8.3231679030544813E-3</v>
      </c>
      <c r="T30" s="286">
        <v>8.4068527738376617E-3</v>
      </c>
      <c r="U30" s="286">
        <v>8.3524790682880708E-3</v>
      </c>
      <c r="V30" s="286">
        <v>8.3524709883696421E-3</v>
      </c>
      <c r="W30" s="286">
        <v>8.3525380204852104E-3</v>
      </c>
      <c r="X30" s="286">
        <v>8.3522122866456147E-3</v>
      </c>
      <c r="Y30" s="286">
        <v>8.3231679030544813E-3</v>
      </c>
      <c r="Z30" s="286">
        <v>8.3231679030544813E-3</v>
      </c>
      <c r="AA30" s="286">
        <v>8.3231679030544813E-3</v>
      </c>
      <c r="AB30" s="286">
        <v>8.3231679030544813E-3</v>
      </c>
      <c r="AC30" s="286">
        <v>8.3231679030544813E-3</v>
      </c>
      <c r="AD30" s="286">
        <v>8.3231679030544813E-3</v>
      </c>
      <c r="AE30" s="286">
        <v>8.3231679030544813E-3</v>
      </c>
      <c r="AF30" s="286">
        <v>8.3231679030544813E-3</v>
      </c>
      <c r="AG30" s="286">
        <v>8.3231679030544813E-3</v>
      </c>
      <c r="AH30" s="286">
        <v>8.3231679030544813E-3</v>
      </c>
      <c r="AI30" s="286">
        <v>8.3231679030544813E-3</v>
      </c>
      <c r="AJ30" s="286">
        <v>8.3231679030544813E-3</v>
      </c>
      <c r="AK30" s="286">
        <v>8.3231679030544813E-3</v>
      </c>
      <c r="AL30" s="286">
        <v>8.3231679030544813E-3</v>
      </c>
      <c r="AM30" s="286">
        <v>8.3231679030544813E-3</v>
      </c>
      <c r="AN30" s="286">
        <v>8.3231679030544813E-3</v>
      </c>
      <c r="AO30" s="286">
        <v>8.3231679030544813E-3</v>
      </c>
      <c r="AP30" s="286">
        <v>8.3231679030544813E-3</v>
      </c>
      <c r="AQ30" s="286">
        <v>8.3231679030544813E-3</v>
      </c>
      <c r="AR30" s="286">
        <v>8.3231679030544813E-3</v>
      </c>
      <c r="AS30" s="286">
        <v>8.3231679030544813E-3</v>
      </c>
      <c r="AT30" s="286">
        <v>8.3231679030544813E-3</v>
      </c>
      <c r="AU30" s="286">
        <v>8.3231679030544813E-3</v>
      </c>
      <c r="AV30" s="286">
        <v>8.3231679030544813E-3</v>
      </c>
      <c r="AW30" s="286">
        <v>8.3231679030544813E-3</v>
      </c>
      <c r="AX30" s="286">
        <v>8.3231679030544813E-3</v>
      </c>
      <c r="AY30" s="286">
        <v>8.3231679030544813E-3</v>
      </c>
      <c r="AZ30" s="286">
        <v>8.3231679030544813E-3</v>
      </c>
      <c r="BA30" s="286">
        <v>8.3231679030544813E-3</v>
      </c>
      <c r="BB30" s="286">
        <v>8.3231679030544813E-3</v>
      </c>
      <c r="BC30" s="286">
        <v>8.3231679030544813E-3</v>
      </c>
      <c r="BD30" s="286">
        <v>8.3231679030544813E-3</v>
      </c>
      <c r="BE30" s="286">
        <v>8.3231679030544813E-3</v>
      </c>
      <c r="BF30" s="286">
        <v>8.3231679030544813E-3</v>
      </c>
      <c r="BG30" s="286">
        <v>8.3231679030544813E-3</v>
      </c>
      <c r="BH30" s="286">
        <v>8.3231679030544813E-3</v>
      </c>
      <c r="BI30" s="286">
        <v>8.3231679030544813E-3</v>
      </c>
      <c r="BJ30" s="286">
        <v>8.3231679030544813E-3</v>
      </c>
      <c r="BK30" s="286">
        <v>8.3231679030544813E-3</v>
      </c>
      <c r="BL30" s="286">
        <v>8.3231679030544813E-3</v>
      </c>
      <c r="BM30" s="286">
        <v>8.3231679030544813E-3</v>
      </c>
      <c r="BN30" s="286">
        <v>8.3231679030544813E-3</v>
      </c>
      <c r="BO30" s="286">
        <v>8.3231679030544813E-3</v>
      </c>
      <c r="BP30" s="286">
        <v>8.3231679030544813E-3</v>
      </c>
      <c r="BQ30" s="286"/>
      <c r="BR30" s="286"/>
      <c r="BS30" s="286"/>
      <c r="BT30" s="286"/>
      <c r="BU30" s="286"/>
      <c r="BV30" s="286"/>
      <c r="BW30" s="286"/>
      <c r="BX30" s="286"/>
      <c r="BY30" s="286"/>
      <c r="BZ30" s="286"/>
      <c r="CA30" s="287"/>
      <c r="CB30" s="286">
        <v>9.2890308048661531E-3</v>
      </c>
      <c r="CC30" s="286">
        <v>9.2890299145309569E-3</v>
      </c>
      <c r="CD30" s="286">
        <v>9.2890294693457626E-3</v>
      </c>
      <c r="CE30" s="286">
        <v>9.2890294693457626E-3</v>
      </c>
      <c r="CF30" s="286">
        <v>9.2890294693457626E-3</v>
      </c>
      <c r="CG30" s="286">
        <v>9.2890294693457626E-3</v>
      </c>
      <c r="CH30" s="286">
        <v>9.2890294693457626E-3</v>
      </c>
      <c r="CI30" s="286">
        <v>9.2890294693457626E-3</v>
      </c>
      <c r="CJ30" s="286">
        <v>9.2890294693457626E-3</v>
      </c>
      <c r="CK30" s="286">
        <v>9.2890294693457626E-3</v>
      </c>
      <c r="CL30" s="286">
        <v>9.2890294693457626E-3</v>
      </c>
      <c r="CM30" s="286">
        <v>9.2890294693457626E-3</v>
      </c>
      <c r="CN30" s="286">
        <v>9.2890294693457626E-3</v>
      </c>
      <c r="CO30" s="286">
        <v>9.2890294693457626E-3</v>
      </c>
      <c r="CP30" s="286">
        <v>9.2890294693457626E-3</v>
      </c>
      <c r="CQ30" s="286">
        <v>9.2891444906708365E-3</v>
      </c>
      <c r="CR30" s="286">
        <v>9.2890697563047502E-3</v>
      </c>
      <c r="CS30" s="286">
        <v>9.2890697451997201E-3</v>
      </c>
      <c r="CT30" s="286">
        <v>9.2890698373325423E-3</v>
      </c>
      <c r="CU30" s="286">
        <v>9.2890693896250202E-3</v>
      </c>
      <c r="CV30" s="286">
        <v>9.3889980502086922E-3</v>
      </c>
      <c r="CW30" s="286">
        <v>9.3892569673611932E-3</v>
      </c>
      <c r="CX30" s="286">
        <v>9.2890294693457626E-3</v>
      </c>
      <c r="CY30" s="286">
        <v>9.2890294693457626E-3</v>
      </c>
      <c r="CZ30" s="286">
        <v>9.2890294693457626E-3</v>
      </c>
      <c r="DA30" s="286">
        <v>9.2890294693457626E-3</v>
      </c>
      <c r="DB30" s="286">
        <v>9.2890294693457626E-3</v>
      </c>
      <c r="DC30" s="286">
        <v>9.2890294693457626E-3</v>
      </c>
      <c r="DD30" s="286">
        <v>9.2890294693457626E-3</v>
      </c>
      <c r="DE30" s="286">
        <v>9.2890294693457626E-3</v>
      </c>
      <c r="DF30" s="286">
        <v>9.2890294693457626E-3</v>
      </c>
      <c r="DG30" s="286">
        <v>9.2890294693457626E-3</v>
      </c>
      <c r="DH30" s="286">
        <v>9.2890294693457626E-3</v>
      </c>
      <c r="DI30" s="286">
        <v>9.2890294693457626E-3</v>
      </c>
      <c r="DJ30" s="286">
        <v>9.2890294693457626E-3</v>
      </c>
      <c r="DK30" s="286">
        <v>9.2890294693457626E-3</v>
      </c>
      <c r="DL30" s="286">
        <v>9.2890294693457626E-3</v>
      </c>
      <c r="DM30" s="286">
        <v>9.2890294693457626E-3</v>
      </c>
      <c r="DN30" s="286">
        <v>9.2890294693457626E-3</v>
      </c>
      <c r="DO30" s="286">
        <v>9.2890294693457626E-3</v>
      </c>
      <c r="DP30" s="286">
        <v>9.2890294693457626E-3</v>
      </c>
      <c r="DQ30" s="286">
        <v>9.2890294693457626E-3</v>
      </c>
      <c r="DR30" s="286">
        <v>9.2890294693457626E-3</v>
      </c>
      <c r="DS30" s="286">
        <v>9.2890294693457626E-3</v>
      </c>
      <c r="DT30" s="286">
        <v>9.2890294693457626E-3</v>
      </c>
      <c r="DU30" s="286">
        <v>9.2890294693457626E-3</v>
      </c>
      <c r="DV30" s="286">
        <v>9.2890294693457626E-3</v>
      </c>
      <c r="DW30" s="286">
        <v>9.2890294693457626E-3</v>
      </c>
      <c r="DX30" s="286">
        <v>9.2890294693457626E-3</v>
      </c>
      <c r="DY30" s="286">
        <v>9.2890294693457626E-3</v>
      </c>
      <c r="DZ30" s="286">
        <v>9.2890294693457626E-3</v>
      </c>
      <c r="EA30" s="286">
        <v>9.2890294693457626E-3</v>
      </c>
      <c r="EB30" s="286">
        <v>9.2890294693457626E-3</v>
      </c>
      <c r="EC30" s="286">
        <v>9.2890294693457626E-3</v>
      </c>
      <c r="ED30" s="286">
        <v>9.2890294693457626E-3</v>
      </c>
      <c r="EE30" s="286">
        <v>9.2890294693457626E-3</v>
      </c>
      <c r="EF30" s="286">
        <v>9.2890294693457626E-3</v>
      </c>
      <c r="EG30" s="286">
        <v>9.2890294693457626E-3</v>
      </c>
      <c r="EH30" s="286">
        <v>9.2890294693457626E-3</v>
      </c>
      <c r="EI30" s="286">
        <v>9.2890294693457626E-3</v>
      </c>
      <c r="EJ30" s="286">
        <v>9.2890294693457626E-3</v>
      </c>
      <c r="EK30" s="286">
        <v>9.2890294693457626E-3</v>
      </c>
      <c r="EL30" s="286">
        <v>9.2890294693457626E-3</v>
      </c>
      <c r="EM30" s="286">
        <v>9.2890294693457626E-3</v>
      </c>
      <c r="EN30" s="286"/>
      <c r="EO30" s="286"/>
      <c r="EP30" s="286"/>
      <c r="EQ30" s="286"/>
      <c r="ER30" s="286"/>
      <c r="ES30" s="286"/>
      <c r="ET30" s="286"/>
      <c r="EU30" s="286"/>
      <c r="EV30" s="286"/>
      <c r="EW30" s="286"/>
      <c r="EX30" s="287"/>
    </row>
    <row r="31" spans="1:154" x14ac:dyDescent="0.2">
      <c r="A31" s="238">
        <v>41809</v>
      </c>
      <c r="B31" s="237">
        <v>8.4127166151102585E-3</v>
      </c>
      <c r="C31" s="239">
        <v>1.0430382013387298E-2</v>
      </c>
      <c r="D31" s="263" t="str">
        <f>IF(A31&gt;$B$4,_xll.xlShmImplSwap2($B$5,"EUR"&amp;tenor&amp;"M_29JUN12",A31,,tenor+0*TYPE(trigger),1,4,12/tenor,4,1,1),"")</f>
        <v/>
      </c>
      <c r="E31" s="288">
        <v>8.4135629528158187E-3</v>
      </c>
      <c r="F31" s="286">
        <v>8.412998734888379E-3</v>
      </c>
      <c r="G31" s="286">
        <v>8.4127166151102585E-3</v>
      </c>
      <c r="H31" s="286">
        <v>8.4127166151102585E-3</v>
      </c>
      <c r="I31" s="286">
        <v>8.4127166151102585E-3</v>
      </c>
      <c r="J31" s="286">
        <v>8.4127166151102585E-3</v>
      </c>
      <c r="K31" s="286">
        <v>8.4127166151102585E-3</v>
      </c>
      <c r="L31" s="286">
        <v>8.4127166151102585E-3</v>
      </c>
      <c r="M31" s="286">
        <v>8.4127166151102585E-3</v>
      </c>
      <c r="N31" s="286">
        <v>8.4127166151102585E-3</v>
      </c>
      <c r="O31" s="286">
        <v>8.4127166151102585E-3</v>
      </c>
      <c r="P31" s="286">
        <v>8.4127166151102585E-3</v>
      </c>
      <c r="Q31" s="286">
        <v>8.4127166151102585E-3</v>
      </c>
      <c r="R31" s="286">
        <v>8.4127166151102585E-3</v>
      </c>
      <c r="S31" s="286">
        <v>8.4127166151102585E-3</v>
      </c>
      <c r="T31" s="286">
        <v>8.4856071821725956E-3</v>
      </c>
      <c r="U31" s="286">
        <v>8.4382470059101294E-3</v>
      </c>
      <c r="V31" s="286">
        <v>8.4382399682004401E-3</v>
      </c>
      <c r="W31" s="286">
        <v>8.438298354009794E-3</v>
      </c>
      <c r="X31" s="286">
        <v>8.4380146357693944E-3</v>
      </c>
      <c r="Y31" s="286">
        <v>8.4388123703300344E-3</v>
      </c>
      <c r="Z31" s="286">
        <v>8.4127166151102585E-3</v>
      </c>
      <c r="AA31" s="286">
        <v>8.4127166151102585E-3</v>
      </c>
      <c r="AB31" s="286">
        <v>8.4127166151102585E-3</v>
      </c>
      <c r="AC31" s="286">
        <v>8.4127166151102585E-3</v>
      </c>
      <c r="AD31" s="286">
        <v>8.4127166151102585E-3</v>
      </c>
      <c r="AE31" s="286">
        <v>8.4127166151102585E-3</v>
      </c>
      <c r="AF31" s="286">
        <v>8.4127166151102585E-3</v>
      </c>
      <c r="AG31" s="286">
        <v>8.4127166151102585E-3</v>
      </c>
      <c r="AH31" s="286">
        <v>8.4127166151102585E-3</v>
      </c>
      <c r="AI31" s="286">
        <v>8.4127166151102585E-3</v>
      </c>
      <c r="AJ31" s="286">
        <v>8.4127166151102585E-3</v>
      </c>
      <c r="AK31" s="286">
        <v>8.4127166151102585E-3</v>
      </c>
      <c r="AL31" s="286">
        <v>8.4127166151102585E-3</v>
      </c>
      <c r="AM31" s="286">
        <v>8.4127166151102585E-3</v>
      </c>
      <c r="AN31" s="286">
        <v>8.4127166151102585E-3</v>
      </c>
      <c r="AO31" s="286">
        <v>8.4127166151102585E-3</v>
      </c>
      <c r="AP31" s="286">
        <v>8.4127166151102585E-3</v>
      </c>
      <c r="AQ31" s="286">
        <v>8.4127166151102585E-3</v>
      </c>
      <c r="AR31" s="286">
        <v>8.4127166151102585E-3</v>
      </c>
      <c r="AS31" s="286">
        <v>8.4127166151102585E-3</v>
      </c>
      <c r="AT31" s="286">
        <v>8.4127166151102585E-3</v>
      </c>
      <c r="AU31" s="286">
        <v>8.4127166151102585E-3</v>
      </c>
      <c r="AV31" s="286">
        <v>8.4127166151102585E-3</v>
      </c>
      <c r="AW31" s="286">
        <v>8.4127166151102585E-3</v>
      </c>
      <c r="AX31" s="286">
        <v>8.4127166151102585E-3</v>
      </c>
      <c r="AY31" s="286">
        <v>8.4127166151102585E-3</v>
      </c>
      <c r="AZ31" s="286">
        <v>8.4127166151102585E-3</v>
      </c>
      <c r="BA31" s="286">
        <v>8.4127166151102585E-3</v>
      </c>
      <c r="BB31" s="286">
        <v>8.4127166151102585E-3</v>
      </c>
      <c r="BC31" s="286">
        <v>8.4127166151102585E-3</v>
      </c>
      <c r="BD31" s="286">
        <v>8.4127166151102585E-3</v>
      </c>
      <c r="BE31" s="286">
        <v>8.4127166151102585E-3</v>
      </c>
      <c r="BF31" s="286">
        <v>8.4127166151102585E-3</v>
      </c>
      <c r="BG31" s="286">
        <v>8.4127166151102585E-3</v>
      </c>
      <c r="BH31" s="286">
        <v>8.4127166151102585E-3</v>
      </c>
      <c r="BI31" s="286">
        <v>8.4127166151102585E-3</v>
      </c>
      <c r="BJ31" s="286">
        <v>8.4127166151102585E-3</v>
      </c>
      <c r="BK31" s="286">
        <v>8.4127166151102585E-3</v>
      </c>
      <c r="BL31" s="286">
        <v>8.4127166151102585E-3</v>
      </c>
      <c r="BM31" s="286">
        <v>8.4127166151102585E-3</v>
      </c>
      <c r="BN31" s="286">
        <v>8.4127166151102585E-3</v>
      </c>
      <c r="BO31" s="286">
        <v>8.4127166151102585E-3</v>
      </c>
      <c r="BP31" s="286">
        <v>8.4127166151102585E-3</v>
      </c>
      <c r="BQ31" s="286"/>
      <c r="BR31" s="286"/>
      <c r="BS31" s="286"/>
      <c r="BT31" s="286"/>
      <c r="BU31" s="286"/>
      <c r="BV31" s="286"/>
      <c r="BW31" s="286"/>
      <c r="BX31" s="286"/>
      <c r="BY31" s="286"/>
      <c r="BZ31" s="286"/>
      <c r="CA31" s="287"/>
      <c r="CB31" s="286">
        <v>1.0430446874630232E-2</v>
      </c>
      <c r="CC31" s="286">
        <v>1.0430403634353736E-2</v>
      </c>
      <c r="CD31" s="286">
        <v>1.0430382013387298E-2</v>
      </c>
      <c r="CE31" s="286">
        <v>1.0430382013387298E-2</v>
      </c>
      <c r="CF31" s="286">
        <v>1.0430382013387298E-2</v>
      </c>
      <c r="CG31" s="286">
        <v>1.0430382013387298E-2</v>
      </c>
      <c r="CH31" s="286">
        <v>1.0430382013387298E-2</v>
      </c>
      <c r="CI31" s="286">
        <v>1.0430382013387298E-2</v>
      </c>
      <c r="CJ31" s="286">
        <v>1.0430382013387298E-2</v>
      </c>
      <c r="CK31" s="286">
        <v>1.0430382013387298E-2</v>
      </c>
      <c r="CL31" s="286">
        <v>1.0430382013387298E-2</v>
      </c>
      <c r="CM31" s="286">
        <v>1.0483806464395085E-2</v>
      </c>
      <c r="CN31" s="286">
        <v>1.0430382013387298E-2</v>
      </c>
      <c r="CO31" s="286">
        <v>1.0430382013387298E-2</v>
      </c>
      <c r="CP31" s="286">
        <v>1.0430382013387298E-2</v>
      </c>
      <c r="CQ31" s="286">
        <v>1.0360578908987275E-2</v>
      </c>
      <c r="CR31" s="286">
        <v>1.0405934833650526E-2</v>
      </c>
      <c r="CS31" s="286">
        <v>1.0405932874144309E-2</v>
      </c>
      <c r="CT31" s="286">
        <v>1.0405875621471758E-2</v>
      </c>
      <c r="CU31" s="286">
        <v>1.0406149121185563E-2</v>
      </c>
      <c r="CV31" s="286">
        <v>1.0404438300608771E-2</v>
      </c>
      <c r="CW31" s="286">
        <v>1.0506447566501676E-2</v>
      </c>
      <c r="CX31" s="286">
        <v>1.0430382013387298E-2</v>
      </c>
      <c r="CY31" s="286">
        <v>1.0430382013387298E-2</v>
      </c>
      <c r="CZ31" s="286">
        <v>1.0745744421254205E-2</v>
      </c>
      <c r="DA31" s="286">
        <v>1.0427850533992667E-2</v>
      </c>
      <c r="DB31" s="286">
        <v>1.0430382013387298E-2</v>
      </c>
      <c r="DC31" s="286">
        <v>1.0430382013387298E-2</v>
      </c>
      <c r="DD31" s="286">
        <v>1.0430382013387298E-2</v>
      </c>
      <c r="DE31" s="286">
        <v>1.0430382013387298E-2</v>
      </c>
      <c r="DF31" s="286">
        <v>1.0430382013387298E-2</v>
      </c>
      <c r="DG31" s="286">
        <v>1.0430382013387298E-2</v>
      </c>
      <c r="DH31" s="286">
        <v>1.0430382013387298E-2</v>
      </c>
      <c r="DI31" s="286">
        <v>1.0430382013387298E-2</v>
      </c>
      <c r="DJ31" s="286">
        <v>1.0430382013387298E-2</v>
      </c>
      <c r="DK31" s="286">
        <v>1.0430382013387298E-2</v>
      </c>
      <c r="DL31" s="286">
        <v>1.0430382013387298E-2</v>
      </c>
      <c r="DM31" s="286">
        <v>1.0430382013387298E-2</v>
      </c>
      <c r="DN31" s="286">
        <v>1.0430382013387298E-2</v>
      </c>
      <c r="DO31" s="286">
        <v>1.0430382013387298E-2</v>
      </c>
      <c r="DP31" s="286">
        <v>1.0430382013387298E-2</v>
      </c>
      <c r="DQ31" s="286">
        <v>1.0430382013387298E-2</v>
      </c>
      <c r="DR31" s="286">
        <v>1.0430382013387298E-2</v>
      </c>
      <c r="DS31" s="286">
        <v>1.0430382013387298E-2</v>
      </c>
      <c r="DT31" s="286">
        <v>1.0430382013387298E-2</v>
      </c>
      <c r="DU31" s="286">
        <v>1.0430382013387298E-2</v>
      </c>
      <c r="DV31" s="286">
        <v>1.0430382013387298E-2</v>
      </c>
      <c r="DW31" s="286">
        <v>1.0430382013387298E-2</v>
      </c>
      <c r="DX31" s="286">
        <v>1.0430382013387298E-2</v>
      </c>
      <c r="DY31" s="286">
        <v>1.0430382013387298E-2</v>
      </c>
      <c r="DZ31" s="286">
        <v>1.0430382013387298E-2</v>
      </c>
      <c r="EA31" s="286">
        <v>1.0430382013387298E-2</v>
      </c>
      <c r="EB31" s="286">
        <v>1.0430382013387298E-2</v>
      </c>
      <c r="EC31" s="286">
        <v>1.0430382013387298E-2</v>
      </c>
      <c r="ED31" s="286">
        <v>1.0430382013387298E-2</v>
      </c>
      <c r="EE31" s="286">
        <v>1.0430382013387298E-2</v>
      </c>
      <c r="EF31" s="286">
        <v>1.0430382013387298E-2</v>
      </c>
      <c r="EG31" s="286">
        <v>1.0430382013387298E-2</v>
      </c>
      <c r="EH31" s="286">
        <v>1.0430382013387298E-2</v>
      </c>
      <c r="EI31" s="286">
        <v>1.0430382013387298E-2</v>
      </c>
      <c r="EJ31" s="286">
        <v>1.0430382013387298E-2</v>
      </c>
      <c r="EK31" s="286">
        <v>1.0430382013387298E-2</v>
      </c>
      <c r="EL31" s="286">
        <v>1.0430382013387298E-2</v>
      </c>
      <c r="EM31" s="286">
        <v>1.0430382013387298E-2</v>
      </c>
      <c r="EN31" s="286"/>
      <c r="EO31" s="286"/>
      <c r="EP31" s="286"/>
      <c r="EQ31" s="286"/>
      <c r="ER31" s="286"/>
      <c r="ES31" s="286"/>
      <c r="ET31" s="286"/>
      <c r="EU31" s="286"/>
      <c r="EV31" s="286"/>
      <c r="EW31" s="286"/>
      <c r="EX31" s="287"/>
    </row>
    <row r="32" spans="1:154" x14ac:dyDescent="0.2">
      <c r="A32" s="238">
        <v>41900</v>
      </c>
      <c r="B32" s="237">
        <v>8.5665173709426803E-3</v>
      </c>
      <c r="C32" s="239">
        <v>1.1446902879465863E-2</v>
      </c>
      <c r="D32" s="263" t="str">
        <f>IF(A32&gt;$B$4,_xll.xlShmImplSwap2($B$5,"EUR"&amp;tenor&amp;"M_29JUN12",A32,,tenor+0*TYPE(trigger),1,4,12/tenor,4,1,1),"")</f>
        <v/>
      </c>
      <c r="E32" s="288">
        <v>8.5672688947232619E-3</v>
      </c>
      <c r="F32" s="286">
        <v>8.5667678852714372E-3</v>
      </c>
      <c r="G32" s="286">
        <v>8.5665173709426803E-3</v>
      </c>
      <c r="H32" s="286">
        <v>8.5665173709426803E-3</v>
      </c>
      <c r="I32" s="286">
        <v>8.5665173709426803E-3</v>
      </c>
      <c r="J32" s="286">
        <v>8.5665173709426803E-3</v>
      </c>
      <c r="K32" s="286">
        <v>8.5665173709426803E-3</v>
      </c>
      <c r="L32" s="286">
        <v>8.5665173709426803E-3</v>
      </c>
      <c r="M32" s="286">
        <v>8.5665173709426803E-3</v>
      </c>
      <c r="N32" s="286">
        <v>8.5665173709426803E-3</v>
      </c>
      <c r="O32" s="286">
        <v>8.5665173709426803E-3</v>
      </c>
      <c r="P32" s="286">
        <v>8.5665173709426803E-3</v>
      </c>
      <c r="Q32" s="286">
        <v>8.5665173709426803E-3</v>
      </c>
      <c r="R32" s="286">
        <v>8.5665173709426803E-3</v>
      </c>
      <c r="S32" s="286">
        <v>8.5665173709426803E-3</v>
      </c>
      <c r="T32" s="286">
        <v>8.6312421187268885E-3</v>
      </c>
      <c r="U32" s="286">
        <v>8.5891876309221113E-3</v>
      </c>
      <c r="V32" s="286">
        <v>8.5891813816363037E-3</v>
      </c>
      <c r="W32" s="286">
        <v>8.5892332265722939E-3</v>
      </c>
      <c r="X32" s="286">
        <v>8.5889812928545868E-3</v>
      </c>
      <c r="Y32" s="286">
        <v>8.5894040502881332E-3</v>
      </c>
      <c r="Z32" s="286">
        <v>8.5894633249395565E-3</v>
      </c>
      <c r="AA32" s="286">
        <v>8.5665173709426803E-3</v>
      </c>
      <c r="AB32" s="286">
        <v>8.5665173709426803E-3</v>
      </c>
      <c r="AC32" s="286">
        <v>8.5665173709426803E-3</v>
      </c>
      <c r="AD32" s="286">
        <v>8.5665173709426803E-3</v>
      </c>
      <c r="AE32" s="286">
        <v>8.5665173709426803E-3</v>
      </c>
      <c r="AF32" s="286">
        <v>8.5665173709426803E-3</v>
      </c>
      <c r="AG32" s="286">
        <v>8.5665173709426803E-3</v>
      </c>
      <c r="AH32" s="286">
        <v>8.5665173709426803E-3</v>
      </c>
      <c r="AI32" s="286">
        <v>8.5665173709426803E-3</v>
      </c>
      <c r="AJ32" s="286">
        <v>8.5665173709426803E-3</v>
      </c>
      <c r="AK32" s="286">
        <v>8.5665173709426803E-3</v>
      </c>
      <c r="AL32" s="286">
        <v>8.5665173709426803E-3</v>
      </c>
      <c r="AM32" s="286">
        <v>8.5665173709426803E-3</v>
      </c>
      <c r="AN32" s="286">
        <v>8.5665173709426803E-3</v>
      </c>
      <c r="AO32" s="286">
        <v>8.5665173709426803E-3</v>
      </c>
      <c r="AP32" s="286">
        <v>8.5665173709426803E-3</v>
      </c>
      <c r="AQ32" s="286">
        <v>8.5665173709426803E-3</v>
      </c>
      <c r="AR32" s="286">
        <v>8.5665173709426803E-3</v>
      </c>
      <c r="AS32" s="286">
        <v>8.5665173709426803E-3</v>
      </c>
      <c r="AT32" s="286">
        <v>8.5665173709426803E-3</v>
      </c>
      <c r="AU32" s="286">
        <v>8.5665173709426803E-3</v>
      </c>
      <c r="AV32" s="286">
        <v>8.5665173709426803E-3</v>
      </c>
      <c r="AW32" s="286">
        <v>8.5665173709426803E-3</v>
      </c>
      <c r="AX32" s="286">
        <v>8.5665173709426803E-3</v>
      </c>
      <c r="AY32" s="286">
        <v>8.5665173709426803E-3</v>
      </c>
      <c r="AZ32" s="286">
        <v>8.5665173709426803E-3</v>
      </c>
      <c r="BA32" s="286">
        <v>8.5665173709426803E-3</v>
      </c>
      <c r="BB32" s="286">
        <v>8.5665173709426803E-3</v>
      </c>
      <c r="BC32" s="286">
        <v>8.5665173709426803E-3</v>
      </c>
      <c r="BD32" s="286">
        <v>8.5665173709426803E-3</v>
      </c>
      <c r="BE32" s="286">
        <v>8.5665173709426803E-3</v>
      </c>
      <c r="BF32" s="286">
        <v>8.5665173709426803E-3</v>
      </c>
      <c r="BG32" s="286">
        <v>8.5665173709426803E-3</v>
      </c>
      <c r="BH32" s="286">
        <v>8.5665173709426803E-3</v>
      </c>
      <c r="BI32" s="286">
        <v>8.5665173709426803E-3</v>
      </c>
      <c r="BJ32" s="286">
        <v>8.5665173709426803E-3</v>
      </c>
      <c r="BK32" s="286">
        <v>8.5665173709426803E-3</v>
      </c>
      <c r="BL32" s="286">
        <v>8.5665173709426803E-3</v>
      </c>
      <c r="BM32" s="286">
        <v>8.5665173709426803E-3</v>
      </c>
      <c r="BN32" s="286">
        <v>8.5665173709426803E-3</v>
      </c>
      <c r="BO32" s="286">
        <v>8.5665173709426803E-3</v>
      </c>
      <c r="BP32" s="286">
        <v>8.5665173709426803E-3</v>
      </c>
      <c r="BQ32" s="286"/>
      <c r="BR32" s="286"/>
      <c r="BS32" s="286"/>
      <c r="BT32" s="286"/>
      <c r="BU32" s="286"/>
      <c r="BV32" s="286"/>
      <c r="BW32" s="286"/>
      <c r="BX32" s="286"/>
      <c r="BY32" s="286"/>
      <c r="BZ32" s="286"/>
      <c r="CA32" s="287"/>
      <c r="CB32" s="286">
        <v>1.1446969747932871E-2</v>
      </c>
      <c r="CC32" s="286">
        <v>1.1446925169524285E-2</v>
      </c>
      <c r="CD32" s="286">
        <v>1.1446902879465863E-2</v>
      </c>
      <c r="CE32" s="286">
        <v>1.1446902879465863E-2</v>
      </c>
      <c r="CF32" s="286">
        <v>1.1446902879465863E-2</v>
      </c>
      <c r="CG32" s="286">
        <v>1.1446902879465863E-2</v>
      </c>
      <c r="CH32" s="286">
        <v>1.1446902879465863E-2</v>
      </c>
      <c r="CI32" s="286">
        <v>1.1446902879465863E-2</v>
      </c>
      <c r="CJ32" s="286">
        <v>1.1446902879465863E-2</v>
      </c>
      <c r="CK32" s="286">
        <v>1.1446902879465863E-2</v>
      </c>
      <c r="CL32" s="286">
        <v>1.1446902879465863E-2</v>
      </c>
      <c r="CM32" s="286">
        <v>1.1563699365732235E-2</v>
      </c>
      <c r="CN32" s="286">
        <v>1.1446902879465863E-2</v>
      </c>
      <c r="CO32" s="286">
        <v>1.1446902879465863E-2</v>
      </c>
      <c r="CP32" s="286">
        <v>1.1446902879465863E-2</v>
      </c>
      <c r="CQ32" s="286">
        <v>1.1287852192172994E-2</v>
      </c>
      <c r="CR32" s="286">
        <v>1.1391197476368941E-2</v>
      </c>
      <c r="CS32" s="286">
        <v>1.1391193815684366E-2</v>
      </c>
      <c r="CT32" s="286">
        <v>1.1391063484915427E-2</v>
      </c>
      <c r="CU32" s="286">
        <v>1.1391686508889937E-2</v>
      </c>
      <c r="CV32" s="286">
        <v>1.1390647307395578E-2</v>
      </c>
      <c r="CW32" s="286">
        <v>1.1390521779937095E-2</v>
      </c>
      <c r="CX32" s="286">
        <v>1.1446902879465863E-2</v>
      </c>
      <c r="CY32" s="286">
        <v>1.1446902879465863E-2</v>
      </c>
      <c r="CZ32" s="286">
        <v>1.2136400911727057E-2</v>
      </c>
      <c r="DA32" s="286">
        <v>1.1441368652434745E-2</v>
      </c>
      <c r="DB32" s="286">
        <v>1.1446902879465863E-2</v>
      </c>
      <c r="DC32" s="286">
        <v>1.1446902879465863E-2</v>
      </c>
      <c r="DD32" s="286">
        <v>1.1446902879465863E-2</v>
      </c>
      <c r="DE32" s="286">
        <v>1.1446902879465863E-2</v>
      </c>
      <c r="DF32" s="286">
        <v>1.1446902879465863E-2</v>
      </c>
      <c r="DG32" s="286">
        <v>1.1446902879465863E-2</v>
      </c>
      <c r="DH32" s="286">
        <v>1.1446902879465863E-2</v>
      </c>
      <c r="DI32" s="286">
        <v>1.1446902879465863E-2</v>
      </c>
      <c r="DJ32" s="286">
        <v>1.1446902879465863E-2</v>
      </c>
      <c r="DK32" s="286">
        <v>1.1446902879465863E-2</v>
      </c>
      <c r="DL32" s="286">
        <v>1.1446902879465863E-2</v>
      </c>
      <c r="DM32" s="286">
        <v>1.1446902879465863E-2</v>
      </c>
      <c r="DN32" s="286">
        <v>1.1446902879465863E-2</v>
      </c>
      <c r="DO32" s="286">
        <v>1.1446902879465863E-2</v>
      </c>
      <c r="DP32" s="286">
        <v>1.1446902879465863E-2</v>
      </c>
      <c r="DQ32" s="286">
        <v>1.1446902879465863E-2</v>
      </c>
      <c r="DR32" s="286">
        <v>1.1446902879465863E-2</v>
      </c>
      <c r="DS32" s="286">
        <v>1.1446902879465863E-2</v>
      </c>
      <c r="DT32" s="286">
        <v>1.1446902879465863E-2</v>
      </c>
      <c r="DU32" s="286">
        <v>1.1446902879465863E-2</v>
      </c>
      <c r="DV32" s="286">
        <v>1.1446902879465863E-2</v>
      </c>
      <c r="DW32" s="286">
        <v>1.1446902879465863E-2</v>
      </c>
      <c r="DX32" s="286">
        <v>1.1446902879465863E-2</v>
      </c>
      <c r="DY32" s="286">
        <v>1.1446902879465863E-2</v>
      </c>
      <c r="DZ32" s="286">
        <v>1.1446902879465863E-2</v>
      </c>
      <c r="EA32" s="286">
        <v>1.1446902879465863E-2</v>
      </c>
      <c r="EB32" s="286">
        <v>1.1446902879465863E-2</v>
      </c>
      <c r="EC32" s="286">
        <v>1.1446902879465863E-2</v>
      </c>
      <c r="ED32" s="286">
        <v>1.1446902879465863E-2</v>
      </c>
      <c r="EE32" s="286">
        <v>1.1446902879465863E-2</v>
      </c>
      <c r="EF32" s="286">
        <v>1.1446902879465863E-2</v>
      </c>
      <c r="EG32" s="286">
        <v>1.1446902879465863E-2</v>
      </c>
      <c r="EH32" s="286">
        <v>1.1446902879465863E-2</v>
      </c>
      <c r="EI32" s="286">
        <v>1.1446902879465863E-2</v>
      </c>
      <c r="EJ32" s="286">
        <v>1.1446902879465863E-2</v>
      </c>
      <c r="EK32" s="286">
        <v>1.1446902879465863E-2</v>
      </c>
      <c r="EL32" s="286">
        <v>1.1446902879465863E-2</v>
      </c>
      <c r="EM32" s="286">
        <v>1.1446902879465863E-2</v>
      </c>
      <c r="EN32" s="286"/>
      <c r="EO32" s="286"/>
      <c r="EP32" s="286"/>
      <c r="EQ32" s="286"/>
      <c r="ER32" s="286"/>
      <c r="ES32" s="286"/>
      <c r="ET32" s="286"/>
      <c r="EU32" s="286"/>
      <c r="EV32" s="286"/>
      <c r="EW32" s="286"/>
      <c r="EX32" s="287"/>
    </row>
    <row r="33" spans="1:154" x14ac:dyDescent="0.2">
      <c r="A33" s="238">
        <v>42188</v>
      </c>
      <c r="B33" s="237">
        <v>9.4392562191695402E-3</v>
      </c>
      <c r="C33" s="239">
        <v>1.4918398301923437E-2</v>
      </c>
      <c r="D33" s="263" t="str">
        <f>IF(A33&gt;$B$4,_xll.xlShmImplSwap2($B$5,"EUR"&amp;tenor&amp;"M_29JUN12",A33,,tenor+0*TYPE(trigger),1,4,12/tenor,4,1,1),"")</f>
        <v/>
      </c>
      <c r="E33" s="288">
        <v>9.4398091290505554E-3</v>
      </c>
      <c r="F33" s="286">
        <v>9.4394405271732151E-3</v>
      </c>
      <c r="G33" s="286">
        <v>9.4392562191695402E-3</v>
      </c>
      <c r="H33" s="286">
        <v>9.4392562191695402E-3</v>
      </c>
      <c r="I33" s="286">
        <v>9.4392562191695402E-3</v>
      </c>
      <c r="J33" s="286">
        <v>9.4392562191695402E-3</v>
      </c>
      <c r="K33" s="286">
        <v>9.4392562191695402E-3</v>
      </c>
      <c r="L33" s="286">
        <v>9.4392562191695402E-3</v>
      </c>
      <c r="M33" s="286">
        <v>9.4392562191695402E-3</v>
      </c>
      <c r="N33" s="286">
        <v>9.4392562191695402E-3</v>
      </c>
      <c r="O33" s="286">
        <v>9.4392562191695402E-3</v>
      </c>
      <c r="P33" s="286">
        <v>9.4734381012086203E-3</v>
      </c>
      <c r="Q33" s="286">
        <v>9.4392562191695402E-3</v>
      </c>
      <c r="R33" s="286">
        <v>9.4392562191695402E-3</v>
      </c>
      <c r="S33" s="286">
        <v>9.4392562191695402E-3</v>
      </c>
      <c r="T33" s="286">
        <v>9.4386386246459314E-3</v>
      </c>
      <c r="U33" s="286">
        <v>9.4390412385055161E-3</v>
      </c>
      <c r="V33" s="286">
        <v>9.4390357321244445E-3</v>
      </c>
      <c r="W33" s="286">
        <v>9.4390343802768124E-3</v>
      </c>
      <c r="X33" s="286">
        <v>9.4390379343733243E-3</v>
      </c>
      <c r="Y33" s="286">
        <v>9.4390338037368526E-3</v>
      </c>
      <c r="Z33" s="286">
        <v>9.4390391304066141E-3</v>
      </c>
      <c r="AA33" s="286">
        <v>9.4392562191695402E-3</v>
      </c>
      <c r="AB33" s="286">
        <v>9.4392562191695402E-3</v>
      </c>
      <c r="AC33" s="286">
        <v>9.6410171473433302E-3</v>
      </c>
      <c r="AD33" s="286">
        <v>9.4376365122266735E-3</v>
      </c>
      <c r="AE33" s="286">
        <v>9.4392562191695402E-3</v>
      </c>
      <c r="AF33" s="286">
        <v>9.4392562191695402E-3</v>
      </c>
      <c r="AG33" s="286">
        <v>9.4392562191695402E-3</v>
      </c>
      <c r="AH33" s="286">
        <v>9.4392562191695402E-3</v>
      </c>
      <c r="AI33" s="286">
        <v>9.4392562191695402E-3</v>
      </c>
      <c r="AJ33" s="286">
        <v>9.4392562191695402E-3</v>
      </c>
      <c r="AK33" s="286">
        <v>9.4392562191695402E-3</v>
      </c>
      <c r="AL33" s="286">
        <v>9.4392562191695402E-3</v>
      </c>
      <c r="AM33" s="286">
        <v>9.4392562191695402E-3</v>
      </c>
      <c r="AN33" s="286">
        <v>9.4392562191695402E-3</v>
      </c>
      <c r="AO33" s="286">
        <v>9.4392562191695402E-3</v>
      </c>
      <c r="AP33" s="286">
        <v>9.4392562191695402E-3</v>
      </c>
      <c r="AQ33" s="286">
        <v>9.4392562191695402E-3</v>
      </c>
      <c r="AR33" s="286">
        <v>9.4392562191695402E-3</v>
      </c>
      <c r="AS33" s="286">
        <v>9.4392562191695402E-3</v>
      </c>
      <c r="AT33" s="286">
        <v>9.4392562191695402E-3</v>
      </c>
      <c r="AU33" s="286">
        <v>9.4392562191695402E-3</v>
      </c>
      <c r="AV33" s="286">
        <v>9.4392562191695402E-3</v>
      </c>
      <c r="AW33" s="286">
        <v>9.4392562191695402E-3</v>
      </c>
      <c r="AX33" s="286">
        <v>9.4392562191695402E-3</v>
      </c>
      <c r="AY33" s="286">
        <v>9.4392562191695402E-3</v>
      </c>
      <c r="AZ33" s="286">
        <v>9.4392562191695402E-3</v>
      </c>
      <c r="BA33" s="286">
        <v>9.4392562191695402E-3</v>
      </c>
      <c r="BB33" s="286">
        <v>9.4392562191695402E-3</v>
      </c>
      <c r="BC33" s="286">
        <v>9.4392562191695402E-3</v>
      </c>
      <c r="BD33" s="286">
        <v>9.4392562191695402E-3</v>
      </c>
      <c r="BE33" s="286">
        <v>9.4392562191695402E-3</v>
      </c>
      <c r="BF33" s="286">
        <v>9.4392562191695402E-3</v>
      </c>
      <c r="BG33" s="286">
        <v>9.4392562191695402E-3</v>
      </c>
      <c r="BH33" s="286">
        <v>9.4392562191695402E-3</v>
      </c>
      <c r="BI33" s="286">
        <v>9.4392562191695402E-3</v>
      </c>
      <c r="BJ33" s="286">
        <v>9.4392562191695402E-3</v>
      </c>
      <c r="BK33" s="286">
        <v>9.4392562191695402E-3</v>
      </c>
      <c r="BL33" s="286">
        <v>9.4392562191695402E-3</v>
      </c>
      <c r="BM33" s="286">
        <v>9.4392562191695402E-3</v>
      </c>
      <c r="BN33" s="286">
        <v>9.4392562191695402E-3</v>
      </c>
      <c r="BO33" s="286">
        <v>9.4392562191695402E-3</v>
      </c>
      <c r="BP33" s="286">
        <v>9.4392562191695402E-3</v>
      </c>
      <c r="BQ33" s="286"/>
      <c r="BR33" s="286"/>
      <c r="BS33" s="286"/>
      <c r="BT33" s="286"/>
      <c r="BU33" s="286"/>
      <c r="BV33" s="286"/>
      <c r="BW33" s="286"/>
      <c r="BX33" s="286"/>
      <c r="BY33" s="286"/>
      <c r="BZ33" s="286"/>
      <c r="CA33" s="287"/>
      <c r="CB33" s="286">
        <v>1.4918466397214569E-2</v>
      </c>
      <c r="CC33" s="286">
        <v>1.4918421000934108E-2</v>
      </c>
      <c r="CD33" s="286">
        <v>1.4918398301923437E-2</v>
      </c>
      <c r="CE33" s="286">
        <v>1.4918398301923437E-2</v>
      </c>
      <c r="CF33" s="286">
        <v>1.4918398301923437E-2</v>
      </c>
      <c r="CG33" s="286">
        <v>1.4918398301923437E-2</v>
      </c>
      <c r="CH33" s="286">
        <v>1.4918398301923437E-2</v>
      </c>
      <c r="CI33" s="286">
        <v>1.4918398301923437E-2</v>
      </c>
      <c r="CJ33" s="286">
        <v>1.4918398301923437E-2</v>
      </c>
      <c r="CK33" s="286">
        <v>1.4918398301923437E-2</v>
      </c>
      <c r="CL33" s="286">
        <v>1.4918398301923437E-2</v>
      </c>
      <c r="CM33" s="286">
        <v>1.4922608075643108E-2</v>
      </c>
      <c r="CN33" s="286">
        <v>1.4918398301923437E-2</v>
      </c>
      <c r="CO33" s="286">
        <v>1.4918398301923437E-2</v>
      </c>
      <c r="CP33" s="286">
        <v>1.4918398301923437E-2</v>
      </c>
      <c r="CQ33" s="286">
        <v>1.4918322240199599E-2</v>
      </c>
      <c r="CR33" s="286">
        <v>1.4918371825328682E-2</v>
      </c>
      <c r="CS33" s="286">
        <v>1.4918371147173634E-2</v>
      </c>
      <c r="CT33" s="286">
        <v>1.4918370980682816E-2</v>
      </c>
      <c r="CU33" s="286">
        <v>1.4918371418398406E-2</v>
      </c>
      <c r="CV33" s="286">
        <v>1.4918370909677131E-2</v>
      </c>
      <c r="CW33" s="286">
        <v>1.4918371565699392E-2</v>
      </c>
      <c r="CX33" s="286">
        <v>1.4918398301923437E-2</v>
      </c>
      <c r="CY33" s="286">
        <v>1.4918398301923437E-2</v>
      </c>
      <c r="CZ33" s="286">
        <v>1.4423431424977302E-2</v>
      </c>
      <c r="DA33" s="286">
        <v>1.5609851095049974E-2</v>
      </c>
      <c r="DB33" s="286">
        <v>1.4918398301923437E-2</v>
      </c>
      <c r="DC33" s="286">
        <v>1.4918398301923437E-2</v>
      </c>
      <c r="DD33" s="286">
        <v>1.4918398301923437E-2</v>
      </c>
      <c r="DE33" s="286">
        <v>1.4918398301923437E-2</v>
      </c>
      <c r="DF33" s="286">
        <v>1.4918398301923437E-2</v>
      </c>
      <c r="DG33" s="286">
        <v>1.4918398301923437E-2</v>
      </c>
      <c r="DH33" s="286">
        <v>1.4918398301923437E-2</v>
      </c>
      <c r="DI33" s="286">
        <v>1.4918398301923437E-2</v>
      </c>
      <c r="DJ33" s="286">
        <v>1.4918398301923437E-2</v>
      </c>
      <c r="DK33" s="286">
        <v>1.4918398301923437E-2</v>
      </c>
      <c r="DL33" s="286">
        <v>1.4918398301923437E-2</v>
      </c>
      <c r="DM33" s="286">
        <v>1.4918398301923437E-2</v>
      </c>
      <c r="DN33" s="286">
        <v>1.4918398301923437E-2</v>
      </c>
      <c r="DO33" s="286">
        <v>1.4918398301923437E-2</v>
      </c>
      <c r="DP33" s="286">
        <v>1.4918398301923437E-2</v>
      </c>
      <c r="DQ33" s="286">
        <v>1.4918398301923437E-2</v>
      </c>
      <c r="DR33" s="286">
        <v>1.4918398301923437E-2</v>
      </c>
      <c r="DS33" s="286">
        <v>1.4918398301923437E-2</v>
      </c>
      <c r="DT33" s="286">
        <v>1.4918398301923437E-2</v>
      </c>
      <c r="DU33" s="286">
        <v>1.4918398301923437E-2</v>
      </c>
      <c r="DV33" s="286">
        <v>1.4918398301923437E-2</v>
      </c>
      <c r="DW33" s="286">
        <v>1.4918398301923437E-2</v>
      </c>
      <c r="DX33" s="286">
        <v>1.4918398301923437E-2</v>
      </c>
      <c r="DY33" s="286">
        <v>1.4918398301923437E-2</v>
      </c>
      <c r="DZ33" s="286">
        <v>1.4918398301923437E-2</v>
      </c>
      <c r="EA33" s="286">
        <v>1.4918398301923437E-2</v>
      </c>
      <c r="EB33" s="286">
        <v>1.4918398301923437E-2</v>
      </c>
      <c r="EC33" s="286">
        <v>1.4918398301923437E-2</v>
      </c>
      <c r="ED33" s="286">
        <v>1.4918398301923437E-2</v>
      </c>
      <c r="EE33" s="286">
        <v>1.4918398301923437E-2</v>
      </c>
      <c r="EF33" s="286">
        <v>1.4918398301923437E-2</v>
      </c>
      <c r="EG33" s="286">
        <v>1.4918398301923437E-2</v>
      </c>
      <c r="EH33" s="286">
        <v>1.4918398301923437E-2</v>
      </c>
      <c r="EI33" s="286">
        <v>1.4918398301923437E-2</v>
      </c>
      <c r="EJ33" s="286">
        <v>1.4918398301923437E-2</v>
      </c>
      <c r="EK33" s="286">
        <v>1.4918398301923437E-2</v>
      </c>
      <c r="EL33" s="286">
        <v>1.4918398301923437E-2</v>
      </c>
      <c r="EM33" s="286">
        <v>1.4918398301923437E-2</v>
      </c>
      <c r="EN33" s="286"/>
      <c r="EO33" s="286"/>
      <c r="EP33" s="286"/>
      <c r="EQ33" s="286"/>
      <c r="ER33" s="286"/>
      <c r="ES33" s="286"/>
      <c r="ET33" s="286"/>
      <c r="EU33" s="286"/>
      <c r="EV33" s="286"/>
      <c r="EW33" s="286"/>
      <c r="EX33" s="287"/>
    </row>
    <row r="34" spans="1:154" x14ac:dyDescent="0.2">
      <c r="A34" s="238">
        <v>42555</v>
      </c>
      <c r="B34" s="237">
        <v>1.1048070248520529E-2</v>
      </c>
      <c r="C34" s="239">
        <v>1.950569866233726E-2</v>
      </c>
      <c r="D34" s="263" t="str">
        <f>IF(A34&gt;$B$4,_xll.xlShmImplSwap2($B$5,"EUR"&amp;tenor&amp;"M_29JUN12",A34,,tenor+0*TYPE(trigger),1,4,12/tenor,4,1,1),"")</f>
        <v>Curve (OIS_26APR16) is not present in shared memory.</v>
      </c>
      <c r="E34" s="288">
        <v>1.104848470619596E-2</v>
      </c>
      <c r="F34" s="286">
        <v>1.1048208404609652E-2</v>
      </c>
      <c r="G34" s="286">
        <v>1.1048070248520529E-2</v>
      </c>
      <c r="H34" s="286">
        <v>1.1048070248520529E-2</v>
      </c>
      <c r="I34" s="286">
        <v>1.1048070248520529E-2</v>
      </c>
      <c r="J34" s="286">
        <v>1.1048070248520529E-2</v>
      </c>
      <c r="K34" s="286">
        <v>1.1048070248520529E-2</v>
      </c>
      <c r="L34" s="286">
        <v>1.1048070248520529E-2</v>
      </c>
      <c r="M34" s="286">
        <v>1.1048070248520529E-2</v>
      </c>
      <c r="N34" s="286">
        <v>1.1048070248520529E-2</v>
      </c>
      <c r="O34" s="286">
        <v>1.1048070248520529E-2</v>
      </c>
      <c r="P34" s="286">
        <v>1.1073692765374324E-2</v>
      </c>
      <c r="Q34" s="286">
        <v>1.1048070248520529E-2</v>
      </c>
      <c r="R34" s="286">
        <v>1.1048070248520529E-2</v>
      </c>
      <c r="S34" s="286">
        <v>1.1048070248520529E-2</v>
      </c>
      <c r="T34" s="286">
        <v>1.1047607303654061E-2</v>
      </c>
      <c r="U34" s="286">
        <v>1.1047909100403189E-2</v>
      </c>
      <c r="V34" s="286">
        <v>1.1047904972855524E-2</v>
      </c>
      <c r="W34" s="286">
        <v>1.104790395951926E-2</v>
      </c>
      <c r="X34" s="286">
        <v>1.1047906623647036E-2</v>
      </c>
      <c r="Y34" s="286">
        <v>1.104790352734863E-2</v>
      </c>
      <c r="Z34" s="286">
        <v>1.1047907520185859E-2</v>
      </c>
      <c r="AA34" s="286">
        <v>1.1048070248520529E-2</v>
      </c>
      <c r="AB34" s="286">
        <v>1.1048070248520529E-2</v>
      </c>
      <c r="AC34" s="286">
        <v>1.1049796978950375E-2</v>
      </c>
      <c r="AD34" s="286">
        <v>1.1245733738868453E-2</v>
      </c>
      <c r="AE34" s="286">
        <v>1.1048070248520529E-2</v>
      </c>
      <c r="AF34" s="286">
        <v>1.1048070248520529E-2</v>
      </c>
      <c r="AG34" s="286">
        <v>1.1048070248520529E-2</v>
      </c>
      <c r="AH34" s="286">
        <v>1.1048070248520529E-2</v>
      </c>
      <c r="AI34" s="286">
        <v>1.1048070248520529E-2</v>
      </c>
      <c r="AJ34" s="286">
        <v>1.1048070248520529E-2</v>
      </c>
      <c r="AK34" s="286">
        <v>1.1048070248520529E-2</v>
      </c>
      <c r="AL34" s="286">
        <v>1.1048070248520529E-2</v>
      </c>
      <c r="AM34" s="286">
        <v>1.1048070248520529E-2</v>
      </c>
      <c r="AN34" s="286">
        <v>1.1048070248520529E-2</v>
      </c>
      <c r="AO34" s="286">
        <v>1.1048070248520529E-2</v>
      </c>
      <c r="AP34" s="286">
        <v>1.1048070248520529E-2</v>
      </c>
      <c r="AQ34" s="286">
        <v>1.1048070248520529E-2</v>
      </c>
      <c r="AR34" s="286">
        <v>1.1048070248520529E-2</v>
      </c>
      <c r="AS34" s="286">
        <v>1.1048070248520529E-2</v>
      </c>
      <c r="AT34" s="286">
        <v>1.1048070248520529E-2</v>
      </c>
      <c r="AU34" s="286">
        <v>1.1048070248520529E-2</v>
      </c>
      <c r="AV34" s="286">
        <v>1.1048070248520529E-2</v>
      </c>
      <c r="AW34" s="286">
        <v>1.1048070248520529E-2</v>
      </c>
      <c r="AX34" s="286">
        <v>1.1048070248520529E-2</v>
      </c>
      <c r="AY34" s="286">
        <v>1.1048070248520529E-2</v>
      </c>
      <c r="AZ34" s="286">
        <v>1.1048070248520529E-2</v>
      </c>
      <c r="BA34" s="286">
        <v>1.1048070248520529E-2</v>
      </c>
      <c r="BB34" s="286">
        <v>1.1048070248520529E-2</v>
      </c>
      <c r="BC34" s="286">
        <v>1.1048070248520529E-2</v>
      </c>
      <c r="BD34" s="286">
        <v>1.1048070248520529E-2</v>
      </c>
      <c r="BE34" s="286">
        <v>1.1048070248520529E-2</v>
      </c>
      <c r="BF34" s="286">
        <v>1.1048070248520529E-2</v>
      </c>
      <c r="BG34" s="286">
        <v>1.1048070248520529E-2</v>
      </c>
      <c r="BH34" s="286">
        <v>1.1048070248520529E-2</v>
      </c>
      <c r="BI34" s="286">
        <v>1.1048070248520529E-2</v>
      </c>
      <c r="BJ34" s="286">
        <v>1.1048070248520529E-2</v>
      </c>
      <c r="BK34" s="286">
        <v>1.1048070248520529E-2</v>
      </c>
      <c r="BL34" s="286">
        <v>1.1048070248520529E-2</v>
      </c>
      <c r="BM34" s="286">
        <v>1.1048070248520529E-2</v>
      </c>
      <c r="BN34" s="286">
        <v>1.1048070248520529E-2</v>
      </c>
      <c r="BO34" s="286">
        <v>1.1048070248520529E-2</v>
      </c>
      <c r="BP34" s="286">
        <v>1.1048070248520529E-2</v>
      </c>
      <c r="BQ34" s="286"/>
      <c r="BR34" s="286"/>
      <c r="BS34" s="286"/>
      <c r="BT34" s="286"/>
      <c r="BU34" s="286"/>
      <c r="BV34" s="286"/>
      <c r="BW34" s="286"/>
      <c r="BX34" s="286"/>
      <c r="BY34" s="286"/>
      <c r="BZ34" s="286"/>
      <c r="CA34" s="287"/>
      <c r="CB34" s="286">
        <v>1.9505739251592259E-2</v>
      </c>
      <c r="CC34" s="286">
        <v>1.9505712192434303E-2</v>
      </c>
      <c r="CD34" s="286">
        <v>1.950569866233726E-2</v>
      </c>
      <c r="CE34" s="286">
        <v>1.950569866233726E-2</v>
      </c>
      <c r="CF34" s="286">
        <v>1.950569866233726E-2</v>
      </c>
      <c r="CG34" s="286">
        <v>1.950569866233726E-2</v>
      </c>
      <c r="CH34" s="286">
        <v>1.950569866233726E-2</v>
      </c>
      <c r="CI34" s="286">
        <v>1.950569866233726E-2</v>
      </c>
      <c r="CJ34" s="286">
        <v>1.950569866233726E-2</v>
      </c>
      <c r="CK34" s="286">
        <v>1.950569866233726E-2</v>
      </c>
      <c r="CL34" s="286">
        <v>1.950569866233726E-2</v>
      </c>
      <c r="CM34" s="286">
        <v>1.9508207963005383E-2</v>
      </c>
      <c r="CN34" s="286">
        <v>1.950569866233726E-2</v>
      </c>
      <c r="CO34" s="286">
        <v>1.950569866233726E-2</v>
      </c>
      <c r="CP34" s="286">
        <v>1.950569866233726E-2</v>
      </c>
      <c r="CQ34" s="286">
        <v>1.9505653324566333E-2</v>
      </c>
      <c r="CR34" s="286">
        <v>1.9505682880552253E-2</v>
      </c>
      <c r="CS34" s="286">
        <v>1.9505682476327339E-2</v>
      </c>
      <c r="CT34" s="286">
        <v>1.9505682377087587E-2</v>
      </c>
      <c r="CU34" s="286">
        <v>1.9505682637994969E-2</v>
      </c>
      <c r="CV34" s="286">
        <v>1.9505682334764053E-2</v>
      </c>
      <c r="CW34" s="286">
        <v>1.9505682725796045E-2</v>
      </c>
      <c r="CX34" s="286">
        <v>1.950569866233726E-2</v>
      </c>
      <c r="CY34" s="286">
        <v>1.950569866233726E-2</v>
      </c>
      <c r="CZ34" s="286">
        <v>1.9505867766942363E-2</v>
      </c>
      <c r="DA34" s="286">
        <v>1.8798412678472952E-2</v>
      </c>
      <c r="DB34" s="286">
        <v>2.0409429812393385E-2</v>
      </c>
      <c r="DC34" s="286">
        <v>1.950569866233726E-2</v>
      </c>
      <c r="DD34" s="286">
        <v>1.950569866233726E-2</v>
      </c>
      <c r="DE34" s="286">
        <v>1.950569866233726E-2</v>
      </c>
      <c r="DF34" s="286">
        <v>1.950569866233726E-2</v>
      </c>
      <c r="DG34" s="286">
        <v>1.950569866233726E-2</v>
      </c>
      <c r="DH34" s="286">
        <v>1.950569866233726E-2</v>
      </c>
      <c r="DI34" s="286">
        <v>1.950569866233726E-2</v>
      </c>
      <c r="DJ34" s="286">
        <v>1.950569866233726E-2</v>
      </c>
      <c r="DK34" s="286">
        <v>1.950569866233726E-2</v>
      </c>
      <c r="DL34" s="286">
        <v>1.950569866233726E-2</v>
      </c>
      <c r="DM34" s="286">
        <v>1.950569866233726E-2</v>
      </c>
      <c r="DN34" s="286">
        <v>1.950569866233726E-2</v>
      </c>
      <c r="DO34" s="286">
        <v>1.950569866233726E-2</v>
      </c>
      <c r="DP34" s="286">
        <v>1.950569866233726E-2</v>
      </c>
      <c r="DQ34" s="286">
        <v>1.950569866233726E-2</v>
      </c>
      <c r="DR34" s="286">
        <v>1.950569866233726E-2</v>
      </c>
      <c r="DS34" s="286">
        <v>1.950569866233726E-2</v>
      </c>
      <c r="DT34" s="286">
        <v>1.950569866233726E-2</v>
      </c>
      <c r="DU34" s="286">
        <v>1.950569866233726E-2</v>
      </c>
      <c r="DV34" s="286">
        <v>1.950569866233726E-2</v>
      </c>
      <c r="DW34" s="286">
        <v>1.950569866233726E-2</v>
      </c>
      <c r="DX34" s="286">
        <v>1.950569866233726E-2</v>
      </c>
      <c r="DY34" s="286">
        <v>1.950569866233726E-2</v>
      </c>
      <c r="DZ34" s="286">
        <v>1.950569866233726E-2</v>
      </c>
      <c r="EA34" s="286">
        <v>1.950569866233726E-2</v>
      </c>
      <c r="EB34" s="286">
        <v>1.950569866233726E-2</v>
      </c>
      <c r="EC34" s="286">
        <v>1.950569866233726E-2</v>
      </c>
      <c r="ED34" s="286">
        <v>1.950569866233726E-2</v>
      </c>
      <c r="EE34" s="286">
        <v>1.950569866233726E-2</v>
      </c>
      <c r="EF34" s="286">
        <v>1.950569866233726E-2</v>
      </c>
      <c r="EG34" s="286">
        <v>1.950569866233726E-2</v>
      </c>
      <c r="EH34" s="286">
        <v>1.950569866233726E-2</v>
      </c>
      <c r="EI34" s="286">
        <v>1.950569866233726E-2</v>
      </c>
      <c r="EJ34" s="286">
        <v>1.950569866233726E-2</v>
      </c>
      <c r="EK34" s="286">
        <v>1.950569866233726E-2</v>
      </c>
      <c r="EL34" s="286">
        <v>1.950569866233726E-2</v>
      </c>
      <c r="EM34" s="286">
        <v>1.950569866233726E-2</v>
      </c>
      <c r="EN34" s="286"/>
      <c r="EO34" s="286"/>
      <c r="EP34" s="286"/>
      <c r="EQ34" s="286"/>
      <c r="ER34" s="286"/>
      <c r="ES34" s="286"/>
      <c r="ET34" s="286"/>
      <c r="EU34" s="286"/>
      <c r="EV34" s="286"/>
      <c r="EW34" s="286"/>
      <c r="EX34" s="287"/>
    </row>
    <row r="35" spans="1:154" x14ac:dyDescent="0.2">
      <c r="A35" s="238">
        <v>42919</v>
      </c>
      <c r="B35" s="237">
        <v>1.2952034901480955E-2</v>
      </c>
      <c r="C35" s="239">
        <v>2.2851650844018259E-2</v>
      </c>
      <c r="D35" s="263" t="str">
        <f>IF(A35&gt;$B$4,_xll.xlShmImplSwap2($B$5,"EUR"&amp;tenor&amp;"M_29JUN12",A35,,tenor+0*TYPE(trigger),1,4,12/tenor,4,1,1),"")</f>
        <v>Curve (OIS_26APR16) is not present in shared memory.</v>
      </c>
      <c r="E35" s="288">
        <v>1.2952366916264831E-2</v>
      </c>
      <c r="F35" s="286">
        <v>1.2952145575903906E-2</v>
      </c>
      <c r="G35" s="286">
        <v>1.2952034901480955E-2</v>
      </c>
      <c r="H35" s="286">
        <v>1.2952034901480955E-2</v>
      </c>
      <c r="I35" s="286">
        <v>1.2952034901480955E-2</v>
      </c>
      <c r="J35" s="286">
        <v>1.2952034901480955E-2</v>
      </c>
      <c r="K35" s="286">
        <v>1.2952034901480955E-2</v>
      </c>
      <c r="L35" s="286">
        <v>1.2952034901480955E-2</v>
      </c>
      <c r="M35" s="286">
        <v>1.2952034901480955E-2</v>
      </c>
      <c r="N35" s="286">
        <v>1.2952034901480955E-2</v>
      </c>
      <c r="O35" s="286">
        <v>1.2952034901480955E-2</v>
      </c>
      <c r="P35" s="286">
        <v>1.2972560650595011E-2</v>
      </c>
      <c r="Q35" s="286">
        <v>1.2952034901480955E-2</v>
      </c>
      <c r="R35" s="286">
        <v>1.2952034901480955E-2</v>
      </c>
      <c r="S35" s="286">
        <v>1.2952034901480955E-2</v>
      </c>
      <c r="T35" s="286">
        <v>1.2951664044457484E-2</v>
      </c>
      <c r="U35" s="286">
        <v>1.2951905808546906E-2</v>
      </c>
      <c r="V35" s="286">
        <v>1.2951902502040735E-2</v>
      </c>
      <c r="W35" s="286">
        <v>1.2951901690274792E-2</v>
      </c>
      <c r="X35" s="286">
        <v>1.2951903824460917E-2</v>
      </c>
      <c r="Y35" s="286">
        <v>1.2951901344070486E-2</v>
      </c>
      <c r="Z35" s="286">
        <v>1.2951904542662438E-2</v>
      </c>
      <c r="AA35" s="286">
        <v>1.2952034901480955E-2</v>
      </c>
      <c r="AB35" s="286">
        <v>1.2952034901480955E-2</v>
      </c>
      <c r="AC35" s="286">
        <v>1.2953418154980609E-2</v>
      </c>
      <c r="AD35" s="286">
        <v>1.2949427514304382E-2</v>
      </c>
      <c r="AE35" s="286">
        <v>1.3152131390953864E-2</v>
      </c>
      <c r="AF35" s="286">
        <v>1.2952034901480955E-2</v>
      </c>
      <c r="AG35" s="286">
        <v>1.2952034901480955E-2</v>
      </c>
      <c r="AH35" s="286">
        <v>1.2952034901480955E-2</v>
      </c>
      <c r="AI35" s="286">
        <v>1.2952034901480955E-2</v>
      </c>
      <c r="AJ35" s="286">
        <v>1.2952034901480955E-2</v>
      </c>
      <c r="AK35" s="286">
        <v>1.2952034901480955E-2</v>
      </c>
      <c r="AL35" s="286">
        <v>1.2952034901480955E-2</v>
      </c>
      <c r="AM35" s="286">
        <v>1.2952034901480955E-2</v>
      </c>
      <c r="AN35" s="286">
        <v>1.2952034901480955E-2</v>
      </c>
      <c r="AO35" s="286">
        <v>1.2952034901480955E-2</v>
      </c>
      <c r="AP35" s="286">
        <v>1.2952034901480955E-2</v>
      </c>
      <c r="AQ35" s="286">
        <v>1.2952034901480955E-2</v>
      </c>
      <c r="AR35" s="286">
        <v>1.2952034901480955E-2</v>
      </c>
      <c r="AS35" s="286">
        <v>1.2952034901480955E-2</v>
      </c>
      <c r="AT35" s="286">
        <v>1.2952034901480955E-2</v>
      </c>
      <c r="AU35" s="286">
        <v>1.2952034901480955E-2</v>
      </c>
      <c r="AV35" s="286">
        <v>1.2952034901480955E-2</v>
      </c>
      <c r="AW35" s="286">
        <v>1.2952034901480955E-2</v>
      </c>
      <c r="AX35" s="286">
        <v>1.2952034901480955E-2</v>
      </c>
      <c r="AY35" s="286">
        <v>1.2952034901480955E-2</v>
      </c>
      <c r="AZ35" s="286">
        <v>1.2952034901480955E-2</v>
      </c>
      <c r="BA35" s="286">
        <v>1.2952034901480955E-2</v>
      </c>
      <c r="BB35" s="286">
        <v>1.2952034901480955E-2</v>
      </c>
      <c r="BC35" s="286">
        <v>1.2952034901480955E-2</v>
      </c>
      <c r="BD35" s="286">
        <v>1.2952034901480955E-2</v>
      </c>
      <c r="BE35" s="286">
        <v>1.2952034901480955E-2</v>
      </c>
      <c r="BF35" s="286">
        <v>1.2952034901480955E-2</v>
      </c>
      <c r="BG35" s="286">
        <v>1.2952034901480955E-2</v>
      </c>
      <c r="BH35" s="286">
        <v>1.2952034901480955E-2</v>
      </c>
      <c r="BI35" s="286">
        <v>1.2952034901480955E-2</v>
      </c>
      <c r="BJ35" s="286">
        <v>1.2952034901480955E-2</v>
      </c>
      <c r="BK35" s="286">
        <v>1.2952034901480955E-2</v>
      </c>
      <c r="BL35" s="286">
        <v>1.2952034901480955E-2</v>
      </c>
      <c r="BM35" s="286">
        <v>1.2952034901480955E-2</v>
      </c>
      <c r="BN35" s="286">
        <v>1.2952034901480955E-2</v>
      </c>
      <c r="BO35" s="286">
        <v>1.2952034901480955E-2</v>
      </c>
      <c r="BP35" s="286">
        <v>1.2952034901480955E-2</v>
      </c>
      <c r="BQ35" s="286"/>
      <c r="BR35" s="286"/>
      <c r="BS35" s="286"/>
      <c r="BT35" s="286"/>
      <c r="BU35" s="286"/>
      <c r="BV35" s="286"/>
      <c r="BW35" s="286"/>
      <c r="BX35" s="286"/>
      <c r="BY35" s="286"/>
      <c r="BZ35" s="286"/>
      <c r="CA35" s="287"/>
      <c r="CB35" s="286">
        <v>2.2851678056959295E-2</v>
      </c>
      <c r="CC35" s="286">
        <v>2.2851659915230301E-2</v>
      </c>
      <c r="CD35" s="286">
        <v>2.2851650844018259E-2</v>
      </c>
      <c r="CE35" s="286">
        <v>2.2851650844018259E-2</v>
      </c>
      <c r="CF35" s="286">
        <v>2.2851650844018259E-2</v>
      </c>
      <c r="CG35" s="286">
        <v>2.2851650844018259E-2</v>
      </c>
      <c r="CH35" s="286">
        <v>2.2851650844018259E-2</v>
      </c>
      <c r="CI35" s="286">
        <v>2.2851650844018259E-2</v>
      </c>
      <c r="CJ35" s="286">
        <v>2.2851650844018259E-2</v>
      </c>
      <c r="CK35" s="286">
        <v>2.2851650844018259E-2</v>
      </c>
      <c r="CL35" s="286">
        <v>2.2851650844018259E-2</v>
      </c>
      <c r="CM35" s="286">
        <v>2.2853333196861822E-2</v>
      </c>
      <c r="CN35" s="286">
        <v>2.2851650844018259E-2</v>
      </c>
      <c r="CO35" s="286">
        <v>2.2851650844018259E-2</v>
      </c>
      <c r="CP35" s="286">
        <v>2.2851650844018259E-2</v>
      </c>
      <c r="CQ35" s="286">
        <v>2.2851620447449525E-2</v>
      </c>
      <c r="CR35" s="286">
        <v>2.2851640263169014E-2</v>
      </c>
      <c r="CS35" s="286">
        <v>2.2851639992157554E-2</v>
      </c>
      <c r="CT35" s="286">
        <v>2.2851639925622943E-2</v>
      </c>
      <c r="CU35" s="286">
        <v>2.2851640100547362E-2</v>
      </c>
      <c r="CV35" s="286">
        <v>2.2851639897246943E-2</v>
      </c>
      <c r="CW35" s="286">
        <v>2.2851640159413319E-2</v>
      </c>
      <c r="CX35" s="286">
        <v>2.2851650844018259E-2</v>
      </c>
      <c r="CY35" s="286">
        <v>2.2851650844018259E-2</v>
      </c>
      <c r="CZ35" s="286">
        <v>2.28517642196806E-2</v>
      </c>
      <c r="DA35" s="286">
        <v>2.2851437134639805E-2</v>
      </c>
      <c r="DB35" s="286">
        <v>2.1935222862908207E-2</v>
      </c>
      <c r="DC35" s="286">
        <v>2.3964591569057888E-2</v>
      </c>
      <c r="DD35" s="286">
        <v>2.2851650844018259E-2</v>
      </c>
      <c r="DE35" s="286">
        <v>2.2851650844018259E-2</v>
      </c>
      <c r="DF35" s="286">
        <v>2.2851650844018259E-2</v>
      </c>
      <c r="DG35" s="286">
        <v>2.2851650844018259E-2</v>
      </c>
      <c r="DH35" s="286">
        <v>2.2851650844018259E-2</v>
      </c>
      <c r="DI35" s="286">
        <v>2.2851650844018259E-2</v>
      </c>
      <c r="DJ35" s="286">
        <v>2.2851650844018259E-2</v>
      </c>
      <c r="DK35" s="286">
        <v>2.2851650844018259E-2</v>
      </c>
      <c r="DL35" s="286">
        <v>2.2851650844018259E-2</v>
      </c>
      <c r="DM35" s="286">
        <v>2.2851650844018259E-2</v>
      </c>
      <c r="DN35" s="286">
        <v>2.2851650844018259E-2</v>
      </c>
      <c r="DO35" s="286">
        <v>2.2851650844018259E-2</v>
      </c>
      <c r="DP35" s="286">
        <v>2.2851650844018259E-2</v>
      </c>
      <c r="DQ35" s="286">
        <v>2.2851650844018259E-2</v>
      </c>
      <c r="DR35" s="286">
        <v>2.2851650844018259E-2</v>
      </c>
      <c r="DS35" s="286">
        <v>2.2851650844018259E-2</v>
      </c>
      <c r="DT35" s="286">
        <v>2.2851650844018259E-2</v>
      </c>
      <c r="DU35" s="286">
        <v>2.2851650844018259E-2</v>
      </c>
      <c r="DV35" s="286">
        <v>2.2851650844018259E-2</v>
      </c>
      <c r="DW35" s="286">
        <v>2.2851650844018259E-2</v>
      </c>
      <c r="DX35" s="286">
        <v>2.2851650844018259E-2</v>
      </c>
      <c r="DY35" s="286">
        <v>2.2851650844018259E-2</v>
      </c>
      <c r="DZ35" s="286">
        <v>2.2851650844018259E-2</v>
      </c>
      <c r="EA35" s="286">
        <v>2.2851650844018259E-2</v>
      </c>
      <c r="EB35" s="286">
        <v>2.2851650844018259E-2</v>
      </c>
      <c r="EC35" s="286">
        <v>2.2851650844018259E-2</v>
      </c>
      <c r="ED35" s="286">
        <v>2.2851650844018259E-2</v>
      </c>
      <c r="EE35" s="286">
        <v>2.2851650844018259E-2</v>
      </c>
      <c r="EF35" s="286">
        <v>2.2851650844018259E-2</v>
      </c>
      <c r="EG35" s="286">
        <v>2.2851650844018259E-2</v>
      </c>
      <c r="EH35" s="286">
        <v>2.2851650844018259E-2</v>
      </c>
      <c r="EI35" s="286">
        <v>2.2851650844018259E-2</v>
      </c>
      <c r="EJ35" s="286">
        <v>2.2851650844018259E-2</v>
      </c>
      <c r="EK35" s="286">
        <v>2.2851650844018259E-2</v>
      </c>
      <c r="EL35" s="286">
        <v>2.2851650844018259E-2</v>
      </c>
      <c r="EM35" s="286">
        <v>2.2851650844018259E-2</v>
      </c>
      <c r="EN35" s="286"/>
      <c r="EO35" s="286"/>
      <c r="EP35" s="286"/>
      <c r="EQ35" s="286"/>
      <c r="ER35" s="286"/>
      <c r="ES35" s="286"/>
      <c r="ET35" s="286"/>
      <c r="EU35" s="286"/>
      <c r="EV35" s="286"/>
      <c r="EW35" s="286"/>
      <c r="EX35" s="287"/>
    </row>
    <row r="36" spans="1:154" x14ac:dyDescent="0.2">
      <c r="A36" s="238">
        <v>43284</v>
      </c>
      <c r="B36" s="237">
        <v>1.477934384644821E-2</v>
      </c>
      <c r="C36" s="239">
        <v>2.4805228230910813E-2</v>
      </c>
      <c r="D36" s="263" t="str">
        <f>IF(A36&gt;$B$4,_xll.xlShmImplSwap2($B$5,"EUR"&amp;tenor&amp;"M_29JUN12",A36,,tenor+0*TYPE(trigger),1,4,12/tenor,4,1,1),"")</f>
        <v>Curve (OIS_26APR16) is not present in shared memory.</v>
      </c>
      <c r="E36" s="288">
        <v>1.4779620632342736E-2</v>
      </c>
      <c r="F36" s="286">
        <v>1.4779436110770872E-2</v>
      </c>
      <c r="G36" s="286">
        <v>1.477934384644821E-2</v>
      </c>
      <c r="H36" s="286">
        <v>1.477934384644821E-2</v>
      </c>
      <c r="I36" s="286">
        <v>1.477934384644821E-2</v>
      </c>
      <c r="J36" s="286">
        <v>1.477934384644821E-2</v>
      </c>
      <c r="K36" s="286">
        <v>1.477934384644821E-2</v>
      </c>
      <c r="L36" s="286">
        <v>1.477934384644821E-2</v>
      </c>
      <c r="M36" s="286">
        <v>1.477934384644821E-2</v>
      </c>
      <c r="N36" s="286">
        <v>1.477934384644821E-2</v>
      </c>
      <c r="O36" s="286">
        <v>1.477934384644821E-2</v>
      </c>
      <c r="P36" s="286">
        <v>1.4796455246500867E-2</v>
      </c>
      <c r="Q36" s="286">
        <v>1.477934384644821E-2</v>
      </c>
      <c r="R36" s="286">
        <v>1.477934384644821E-2</v>
      </c>
      <c r="S36" s="286">
        <v>1.477934384644821E-2</v>
      </c>
      <c r="T36" s="286">
        <v>1.4779034679513491E-2</v>
      </c>
      <c r="U36" s="286">
        <v>1.477923622743554E-2</v>
      </c>
      <c r="V36" s="286">
        <v>1.477923347094902E-2</v>
      </c>
      <c r="W36" s="286">
        <v>1.477923279421603E-2</v>
      </c>
      <c r="X36" s="286">
        <v>1.4779234573391677E-2</v>
      </c>
      <c r="Y36" s="286">
        <v>1.4779232505600957E-2</v>
      </c>
      <c r="Z36" s="286">
        <v>1.4779235172124183E-2</v>
      </c>
      <c r="AA36" s="286">
        <v>1.477934384644821E-2</v>
      </c>
      <c r="AB36" s="286">
        <v>1.477934384644821E-2</v>
      </c>
      <c r="AC36" s="286">
        <v>1.4780497003101925E-2</v>
      </c>
      <c r="AD36" s="286">
        <v>1.4777170184226295E-2</v>
      </c>
      <c r="AE36" s="286">
        <v>1.4776689848293261E-2</v>
      </c>
      <c r="AF36" s="286">
        <v>1.4981427265050177E-2</v>
      </c>
      <c r="AG36" s="286">
        <v>1.477934384644821E-2</v>
      </c>
      <c r="AH36" s="286">
        <v>1.477934384644821E-2</v>
      </c>
      <c r="AI36" s="286">
        <v>1.477934384644821E-2</v>
      </c>
      <c r="AJ36" s="286">
        <v>1.477934384644821E-2</v>
      </c>
      <c r="AK36" s="286">
        <v>1.477934384644821E-2</v>
      </c>
      <c r="AL36" s="286">
        <v>1.477934384644821E-2</v>
      </c>
      <c r="AM36" s="286">
        <v>1.477934384644821E-2</v>
      </c>
      <c r="AN36" s="286">
        <v>1.477934384644821E-2</v>
      </c>
      <c r="AO36" s="286">
        <v>1.477934384644821E-2</v>
      </c>
      <c r="AP36" s="286">
        <v>1.477934384644821E-2</v>
      </c>
      <c r="AQ36" s="286">
        <v>1.477934384644821E-2</v>
      </c>
      <c r="AR36" s="286">
        <v>1.477934384644821E-2</v>
      </c>
      <c r="AS36" s="286">
        <v>1.477934384644821E-2</v>
      </c>
      <c r="AT36" s="286">
        <v>1.477934384644821E-2</v>
      </c>
      <c r="AU36" s="286">
        <v>1.477934384644821E-2</v>
      </c>
      <c r="AV36" s="286">
        <v>1.477934384644821E-2</v>
      </c>
      <c r="AW36" s="286">
        <v>1.477934384644821E-2</v>
      </c>
      <c r="AX36" s="286">
        <v>1.477934384644821E-2</v>
      </c>
      <c r="AY36" s="286">
        <v>1.477934384644821E-2</v>
      </c>
      <c r="AZ36" s="286">
        <v>1.477934384644821E-2</v>
      </c>
      <c r="BA36" s="286">
        <v>1.477934384644821E-2</v>
      </c>
      <c r="BB36" s="286">
        <v>1.477934384644821E-2</v>
      </c>
      <c r="BC36" s="286">
        <v>1.477934384644821E-2</v>
      </c>
      <c r="BD36" s="286">
        <v>1.477934384644821E-2</v>
      </c>
      <c r="BE36" s="286">
        <v>1.477934384644821E-2</v>
      </c>
      <c r="BF36" s="286">
        <v>1.477934384644821E-2</v>
      </c>
      <c r="BG36" s="286">
        <v>1.477934384644821E-2</v>
      </c>
      <c r="BH36" s="286">
        <v>1.477934384644821E-2</v>
      </c>
      <c r="BI36" s="286">
        <v>1.477934384644821E-2</v>
      </c>
      <c r="BJ36" s="286">
        <v>1.477934384644821E-2</v>
      </c>
      <c r="BK36" s="286">
        <v>1.477934384644821E-2</v>
      </c>
      <c r="BL36" s="286">
        <v>1.477934384644821E-2</v>
      </c>
      <c r="BM36" s="286">
        <v>1.477934384644821E-2</v>
      </c>
      <c r="BN36" s="286">
        <v>1.477934384644821E-2</v>
      </c>
      <c r="BO36" s="286">
        <v>1.477934384644821E-2</v>
      </c>
      <c r="BP36" s="286">
        <v>1.477934384644821E-2</v>
      </c>
      <c r="BQ36" s="286"/>
      <c r="BR36" s="286"/>
      <c r="BS36" s="286"/>
      <c r="BT36" s="286"/>
      <c r="BU36" s="286"/>
      <c r="BV36" s="286"/>
      <c r="BW36" s="286"/>
      <c r="BX36" s="286"/>
      <c r="BY36" s="286"/>
      <c r="BZ36" s="286"/>
      <c r="CA36" s="287"/>
      <c r="CB36" s="286">
        <v>2.4805247689419954E-2</v>
      </c>
      <c r="CC36" s="286">
        <v>2.4805234717246619E-2</v>
      </c>
      <c r="CD36" s="286">
        <v>2.4805228230910813E-2</v>
      </c>
      <c r="CE36" s="286">
        <v>2.4805228230910813E-2</v>
      </c>
      <c r="CF36" s="286">
        <v>2.4805228230910813E-2</v>
      </c>
      <c r="CG36" s="286">
        <v>2.4805228230910813E-2</v>
      </c>
      <c r="CH36" s="286">
        <v>2.4805228230910813E-2</v>
      </c>
      <c r="CI36" s="286">
        <v>2.4805228230910813E-2</v>
      </c>
      <c r="CJ36" s="286">
        <v>2.4805228230910813E-2</v>
      </c>
      <c r="CK36" s="286">
        <v>2.4805228230910813E-2</v>
      </c>
      <c r="CL36" s="286">
        <v>2.4805228230910813E-2</v>
      </c>
      <c r="CM36" s="286">
        <v>2.480643119083379E-2</v>
      </c>
      <c r="CN36" s="286">
        <v>2.4805228230910813E-2</v>
      </c>
      <c r="CO36" s="286">
        <v>2.4805228230910813E-2</v>
      </c>
      <c r="CP36" s="286">
        <v>2.4805228230910813E-2</v>
      </c>
      <c r="CQ36" s="286">
        <v>2.480520649596088E-2</v>
      </c>
      <c r="CR36" s="286">
        <v>2.480522066511499E-2</v>
      </c>
      <c r="CS36" s="286">
        <v>2.4805220471329568E-2</v>
      </c>
      <c r="CT36" s="286">
        <v>2.4805220423754146E-2</v>
      </c>
      <c r="CU36" s="286">
        <v>2.4805220548833225E-2</v>
      </c>
      <c r="CV36" s="286">
        <v>2.4805220403463855E-2</v>
      </c>
      <c r="CW36" s="286">
        <v>2.4805220590925204E-2</v>
      </c>
      <c r="CX36" s="286">
        <v>2.4805228230910813E-2</v>
      </c>
      <c r="CY36" s="286">
        <v>2.4805228230910813E-2</v>
      </c>
      <c r="CZ36" s="286">
        <v>2.4805309299742884E-2</v>
      </c>
      <c r="DA36" s="286">
        <v>2.4805075418839119E-2</v>
      </c>
      <c r="DB36" s="286">
        <v>2.4805041650423652E-2</v>
      </c>
      <c r="DC36" s="286">
        <v>2.3670038724751992E-2</v>
      </c>
      <c r="DD36" s="286">
        <v>2.6136946263671315E-2</v>
      </c>
      <c r="DE36" s="286">
        <v>2.4805228230910813E-2</v>
      </c>
      <c r="DF36" s="286">
        <v>2.4805228230910813E-2</v>
      </c>
      <c r="DG36" s="286">
        <v>2.4805228230910813E-2</v>
      </c>
      <c r="DH36" s="286">
        <v>2.4805228230910813E-2</v>
      </c>
      <c r="DI36" s="286">
        <v>2.4805228230910813E-2</v>
      </c>
      <c r="DJ36" s="286">
        <v>2.4805228230910813E-2</v>
      </c>
      <c r="DK36" s="286">
        <v>2.4805228230910813E-2</v>
      </c>
      <c r="DL36" s="286">
        <v>2.4805228230910813E-2</v>
      </c>
      <c r="DM36" s="286">
        <v>2.4805228230910813E-2</v>
      </c>
      <c r="DN36" s="286">
        <v>2.4805228230910813E-2</v>
      </c>
      <c r="DO36" s="286">
        <v>2.4805228230910813E-2</v>
      </c>
      <c r="DP36" s="286">
        <v>2.4805228230910813E-2</v>
      </c>
      <c r="DQ36" s="286">
        <v>2.4805228230910813E-2</v>
      </c>
      <c r="DR36" s="286">
        <v>2.4805228230910813E-2</v>
      </c>
      <c r="DS36" s="286">
        <v>2.4805228230910813E-2</v>
      </c>
      <c r="DT36" s="286">
        <v>2.4805228230910813E-2</v>
      </c>
      <c r="DU36" s="286">
        <v>2.4805228230910813E-2</v>
      </c>
      <c r="DV36" s="286">
        <v>2.4805228230910813E-2</v>
      </c>
      <c r="DW36" s="286">
        <v>2.4805228230910813E-2</v>
      </c>
      <c r="DX36" s="286">
        <v>2.4805228230910813E-2</v>
      </c>
      <c r="DY36" s="286">
        <v>2.4805228230910813E-2</v>
      </c>
      <c r="DZ36" s="286">
        <v>2.4805228230910813E-2</v>
      </c>
      <c r="EA36" s="286">
        <v>2.4805228230910813E-2</v>
      </c>
      <c r="EB36" s="286">
        <v>2.4805228230910813E-2</v>
      </c>
      <c r="EC36" s="286">
        <v>2.4805228230910813E-2</v>
      </c>
      <c r="ED36" s="286">
        <v>2.4805228230910813E-2</v>
      </c>
      <c r="EE36" s="286">
        <v>2.4805228230910813E-2</v>
      </c>
      <c r="EF36" s="286">
        <v>2.4805228230910813E-2</v>
      </c>
      <c r="EG36" s="286">
        <v>2.4805228230910813E-2</v>
      </c>
      <c r="EH36" s="286">
        <v>2.4805228230910813E-2</v>
      </c>
      <c r="EI36" s="286">
        <v>2.4805228230910813E-2</v>
      </c>
      <c r="EJ36" s="286">
        <v>2.4805228230910813E-2</v>
      </c>
      <c r="EK36" s="286">
        <v>2.4805228230910813E-2</v>
      </c>
      <c r="EL36" s="286">
        <v>2.4805228230910813E-2</v>
      </c>
      <c r="EM36" s="286">
        <v>2.4805228230910813E-2</v>
      </c>
      <c r="EN36" s="286"/>
      <c r="EO36" s="286"/>
      <c r="EP36" s="286"/>
      <c r="EQ36" s="286"/>
      <c r="ER36" s="286"/>
      <c r="ES36" s="286"/>
      <c r="ET36" s="286"/>
      <c r="EU36" s="286"/>
      <c r="EV36" s="286"/>
      <c r="EW36" s="286"/>
      <c r="EX36" s="287"/>
    </row>
    <row r="37" spans="1:154" x14ac:dyDescent="0.2">
      <c r="A37" s="238">
        <v>43649</v>
      </c>
      <c r="B37" s="237">
        <v>1.6346175642971212E-2</v>
      </c>
      <c r="C37" s="239">
        <v>2.6185871678252749E-2</v>
      </c>
      <c r="D37" s="263" t="str">
        <f>IF(A37&gt;$B$4,_xll.xlShmImplSwap2($B$5,"EUR"&amp;tenor&amp;"M_29JUN12",A37,,tenor+0*TYPE(trigger),1,4,12/tenor,4,1,1),"")</f>
        <v>Curve (OIS_26APR16) is not present in shared memory.</v>
      </c>
      <c r="E37" s="288">
        <v>1.6346412951772488E-2</v>
      </c>
      <c r="F37" s="286">
        <v>1.6346254747926541E-2</v>
      </c>
      <c r="G37" s="286">
        <v>1.6346175642971212E-2</v>
      </c>
      <c r="H37" s="286">
        <v>1.6346175642971212E-2</v>
      </c>
      <c r="I37" s="286">
        <v>1.6346175642971212E-2</v>
      </c>
      <c r="J37" s="286">
        <v>1.6346175642971212E-2</v>
      </c>
      <c r="K37" s="286">
        <v>1.6346175642971212E-2</v>
      </c>
      <c r="L37" s="286">
        <v>1.6346175642971212E-2</v>
      </c>
      <c r="M37" s="286">
        <v>1.6346175642971212E-2</v>
      </c>
      <c r="N37" s="286">
        <v>1.6346175642971212E-2</v>
      </c>
      <c r="O37" s="286">
        <v>1.6346175642971212E-2</v>
      </c>
      <c r="P37" s="286">
        <v>1.6360846498316674E-2</v>
      </c>
      <c r="Q37" s="286">
        <v>1.6346175642971212E-2</v>
      </c>
      <c r="R37" s="286">
        <v>1.6346175642971212E-2</v>
      </c>
      <c r="S37" s="286">
        <v>1.6346175642971212E-2</v>
      </c>
      <c r="T37" s="286">
        <v>1.6345910571534662E-2</v>
      </c>
      <c r="U37" s="286">
        <v>1.634608337331659E-2</v>
      </c>
      <c r="V37" s="286">
        <v>1.6346081009978995E-2</v>
      </c>
      <c r="W37" s="286">
        <v>1.6346080429766277E-2</v>
      </c>
      <c r="X37" s="286">
        <v>1.6346081955183781E-2</v>
      </c>
      <c r="Y37" s="286">
        <v>1.6346080182315446E-2</v>
      </c>
      <c r="Z37" s="286">
        <v>1.6346082468520946E-2</v>
      </c>
      <c r="AA37" s="286">
        <v>1.6346175642971212E-2</v>
      </c>
      <c r="AB37" s="286">
        <v>1.6346175642971212E-2</v>
      </c>
      <c r="AC37" s="286">
        <v>1.6347164328552922E-2</v>
      </c>
      <c r="AD37" s="286">
        <v>1.6344312003288921E-2</v>
      </c>
      <c r="AE37" s="286">
        <v>1.6343900176144323E-2</v>
      </c>
      <c r="AF37" s="286">
        <v>1.6342828690373391E-2</v>
      </c>
      <c r="AG37" s="286">
        <v>1.655067110853068E-2</v>
      </c>
      <c r="AH37" s="286">
        <v>1.6346175642971212E-2</v>
      </c>
      <c r="AI37" s="286">
        <v>1.6346175642971212E-2</v>
      </c>
      <c r="AJ37" s="286">
        <v>1.6346175642971212E-2</v>
      </c>
      <c r="AK37" s="286">
        <v>1.6346175642971212E-2</v>
      </c>
      <c r="AL37" s="286">
        <v>1.6346175642971212E-2</v>
      </c>
      <c r="AM37" s="286">
        <v>1.6346175642971212E-2</v>
      </c>
      <c r="AN37" s="286">
        <v>1.6346175642971212E-2</v>
      </c>
      <c r="AO37" s="286">
        <v>1.6346175642971212E-2</v>
      </c>
      <c r="AP37" s="286">
        <v>1.6346175642971212E-2</v>
      </c>
      <c r="AQ37" s="286">
        <v>1.6346175642971212E-2</v>
      </c>
      <c r="AR37" s="286">
        <v>1.6346175642971212E-2</v>
      </c>
      <c r="AS37" s="286">
        <v>1.6346175642971212E-2</v>
      </c>
      <c r="AT37" s="286">
        <v>1.6346175642971212E-2</v>
      </c>
      <c r="AU37" s="286">
        <v>1.6346175642971212E-2</v>
      </c>
      <c r="AV37" s="286">
        <v>1.6346175642971212E-2</v>
      </c>
      <c r="AW37" s="286">
        <v>1.6346175642971212E-2</v>
      </c>
      <c r="AX37" s="286">
        <v>1.6346175642971212E-2</v>
      </c>
      <c r="AY37" s="286">
        <v>1.6346175642971212E-2</v>
      </c>
      <c r="AZ37" s="286">
        <v>1.6346175642971212E-2</v>
      </c>
      <c r="BA37" s="286">
        <v>1.6346175642971212E-2</v>
      </c>
      <c r="BB37" s="286">
        <v>1.6346175642971212E-2</v>
      </c>
      <c r="BC37" s="286">
        <v>1.6346175642971212E-2</v>
      </c>
      <c r="BD37" s="286">
        <v>1.6346175642971212E-2</v>
      </c>
      <c r="BE37" s="286">
        <v>1.6346175642971212E-2</v>
      </c>
      <c r="BF37" s="286">
        <v>1.6346175642971212E-2</v>
      </c>
      <c r="BG37" s="286">
        <v>1.6346175642971212E-2</v>
      </c>
      <c r="BH37" s="286">
        <v>1.6346175642971212E-2</v>
      </c>
      <c r="BI37" s="286">
        <v>1.6346175642971212E-2</v>
      </c>
      <c r="BJ37" s="286">
        <v>1.6346175642971212E-2</v>
      </c>
      <c r="BK37" s="286">
        <v>1.6346175642971212E-2</v>
      </c>
      <c r="BL37" s="286">
        <v>1.6346175642971212E-2</v>
      </c>
      <c r="BM37" s="286">
        <v>1.6346175642971212E-2</v>
      </c>
      <c r="BN37" s="286">
        <v>1.6346175642971212E-2</v>
      </c>
      <c r="BO37" s="286">
        <v>1.6346175642971212E-2</v>
      </c>
      <c r="BP37" s="286">
        <v>1.6346175642971212E-2</v>
      </c>
      <c r="BQ37" s="286"/>
      <c r="BR37" s="286"/>
      <c r="BS37" s="286"/>
      <c r="BT37" s="286"/>
      <c r="BU37" s="286"/>
      <c r="BV37" s="286"/>
      <c r="BW37" s="286"/>
      <c r="BX37" s="286"/>
      <c r="BY37" s="286"/>
      <c r="BZ37" s="286"/>
      <c r="CA37" s="287"/>
      <c r="CB37" s="286">
        <v>2.6185886359105362E-2</v>
      </c>
      <c r="CC37" s="286">
        <v>2.6185876571995545E-2</v>
      </c>
      <c r="CD37" s="286">
        <v>2.6185871678252749E-2</v>
      </c>
      <c r="CE37" s="286">
        <v>2.6185871678252749E-2</v>
      </c>
      <c r="CF37" s="286">
        <v>2.6185871678252749E-2</v>
      </c>
      <c r="CG37" s="286">
        <v>2.6185871678252749E-2</v>
      </c>
      <c r="CH37" s="286">
        <v>2.6185871678252749E-2</v>
      </c>
      <c r="CI37" s="286">
        <v>2.6185871678252749E-2</v>
      </c>
      <c r="CJ37" s="286">
        <v>2.6185871678252749E-2</v>
      </c>
      <c r="CK37" s="286">
        <v>2.6185871678252749E-2</v>
      </c>
      <c r="CL37" s="286">
        <v>2.6185871678252749E-2</v>
      </c>
      <c r="CM37" s="286">
        <v>2.6186779274858442E-2</v>
      </c>
      <c r="CN37" s="286">
        <v>2.6185871678252749E-2</v>
      </c>
      <c r="CO37" s="286">
        <v>2.6185871678252749E-2</v>
      </c>
      <c r="CP37" s="286">
        <v>2.6185871678252749E-2</v>
      </c>
      <c r="CQ37" s="286">
        <v>2.6185855279895285E-2</v>
      </c>
      <c r="CR37" s="286">
        <v>2.6185865970090542E-2</v>
      </c>
      <c r="CS37" s="286">
        <v>2.6185865823885313E-2</v>
      </c>
      <c r="CT37" s="286">
        <v>2.6185865787990984E-2</v>
      </c>
      <c r="CU37" s="286">
        <v>2.618586588235941E-2</v>
      </c>
      <c r="CV37" s="286">
        <v>2.6185865772682795E-2</v>
      </c>
      <c r="CW37" s="286">
        <v>2.6185865914116615E-2</v>
      </c>
      <c r="CX37" s="286">
        <v>2.6185871678252749E-2</v>
      </c>
      <c r="CY37" s="286">
        <v>2.6185871678252749E-2</v>
      </c>
      <c r="CZ37" s="286">
        <v>2.6185932842217069E-2</v>
      </c>
      <c r="DA37" s="286">
        <v>2.6185756386199879E-2</v>
      </c>
      <c r="DB37" s="286">
        <v>2.6185730908959565E-2</v>
      </c>
      <c r="DC37" s="286">
        <v>2.6185664622651383E-2</v>
      </c>
      <c r="DD37" s="286">
        <v>2.4829406232362614E-2</v>
      </c>
      <c r="DE37" s="286">
        <v>2.7738390964100228E-2</v>
      </c>
      <c r="DF37" s="286">
        <v>2.6185871678252749E-2</v>
      </c>
      <c r="DG37" s="286">
        <v>2.6185871678252749E-2</v>
      </c>
      <c r="DH37" s="286">
        <v>2.6185871678252749E-2</v>
      </c>
      <c r="DI37" s="286">
        <v>2.6185871678252749E-2</v>
      </c>
      <c r="DJ37" s="286">
        <v>2.6185871678252749E-2</v>
      </c>
      <c r="DK37" s="286">
        <v>2.6185871678252749E-2</v>
      </c>
      <c r="DL37" s="286">
        <v>2.6185871678252749E-2</v>
      </c>
      <c r="DM37" s="286">
        <v>2.6185871678252749E-2</v>
      </c>
      <c r="DN37" s="286">
        <v>2.6185871678252749E-2</v>
      </c>
      <c r="DO37" s="286">
        <v>2.6185871678252749E-2</v>
      </c>
      <c r="DP37" s="286">
        <v>2.6185871678252749E-2</v>
      </c>
      <c r="DQ37" s="286">
        <v>2.6185871678252749E-2</v>
      </c>
      <c r="DR37" s="286">
        <v>2.6185871678252749E-2</v>
      </c>
      <c r="DS37" s="286">
        <v>2.6185871678252749E-2</v>
      </c>
      <c r="DT37" s="286">
        <v>2.6185871678252749E-2</v>
      </c>
      <c r="DU37" s="286">
        <v>2.6185871678252749E-2</v>
      </c>
      <c r="DV37" s="286">
        <v>2.6185871678252749E-2</v>
      </c>
      <c r="DW37" s="286">
        <v>2.6185871678252749E-2</v>
      </c>
      <c r="DX37" s="286">
        <v>2.6185871678252749E-2</v>
      </c>
      <c r="DY37" s="286">
        <v>2.6185871678252749E-2</v>
      </c>
      <c r="DZ37" s="286">
        <v>2.6185871678252749E-2</v>
      </c>
      <c r="EA37" s="286">
        <v>2.6185871678252749E-2</v>
      </c>
      <c r="EB37" s="286">
        <v>2.6185871678252749E-2</v>
      </c>
      <c r="EC37" s="286">
        <v>2.6185871678252749E-2</v>
      </c>
      <c r="ED37" s="286">
        <v>2.6185871678252749E-2</v>
      </c>
      <c r="EE37" s="286">
        <v>2.6185871678252749E-2</v>
      </c>
      <c r="EF37" s="286">
        <v>2.6185871678252749E-2</v>
      </c>
      <c r="EG37" s="286">
        <v>2.6185871678252749E-2</v>
      </c>
      <c r="EH37" s="286">
        <v>2.6185871678252749E-2</v>
      </c>
      <c r="EI37" s="286">
        <v>2.6185871678252749E-2</v>
      </c>
      <c r="EJ37" s="286">
        <v>2.6185871678252749E-2</v>
      </c>
      <c r="EK37" s="286">
        <v>2.6185871678252749E-2</v>
      </c>
      <c r="EL37" s="286">
        <v>2.6185871678252749E-2</v>
      </c>
      <c r="EM37" s="286">
        <v>2.6185871678252749E-2</v>
      </c>
      <c r="EN37" s="286"/>
      <c r="EO37" s="286"/>
      <c r="EP37" s="286"/>
      <c r="EQ37" s="286"/>
      <c r="ER37" s="286"/>
      <c r="ES37" s="286"/>
      <c r="ET37" s="286"/>
      <c r="EU37" s="286"/>
      <c r="EV37" s="286"/>
      <c r="EW37" s="286"/>
      <c r="EX37" s="287"/>
    </row>
    <row r="38" spans="1:154" x14ac:dyDescent="0.2">
      <c r="A38" s="238">
        <v>44015</v>
      </c>
      <c r="B38" s="237">
        <v>1.7683634876416294E-2</v>
      </c>
      <c r="C38" s="239">
        <v>2.7402403991659764E-2</v>
      </c>
      <c r="D38" s="263" t="str">
        <f>IF(A38&gt;$B$4,_xll.xlShmImplSwap2($B$5,"EUR"&amp;tenor&amp;"M_29JUN12",A38,,tenor+0*TYPE(trigger),1,4,12/tenor,4,1,1),"")</f>
        <v>Curve (OIS_26APR16) is not present in shared memory.</v>
      </c>
      <c r="E38" s="288">
        <v>1.7683842491649147E-2</v>
      </c>
      <c r="F38" s="286">
        <v>1.7683704083262548E-2</v>
      </c>
      <c r="G38" s="286">
        <v>1.7683634876416294E-2</v>
      </c>
      <c r="H38" s="286">
        <v>1.7683634876416294E-2</v>
      </c>
      <c r="I38" s="286">
        <v>1.7683634876416294E-2</v>
      </c>
      <c r="J38" s="286">
        <v>1.7683634876416294E-2</v>
      </c>
      <c r="K38" s="286">
        <v>1.7683634876416294E-2</v>
      </c>
      <c r="L38" s="286">
        <v>1.7683634876416294E-2</v>
      </c>
      <c r="M38" s="286">
        <v>1.7683634876416294E-2</v>
      </c>
      <c r="N38" s="286">
        <v>1.7683634876416294E-2</v>
      </c>
      <c r="O38" s="286">
        <v>1.7683634876416294E-2</v>
      </c>
      <c r="P38" s="286">
        <v>1.7696470022126314E-2</v>
      </c>
      <c r="Q38" s="286">
        <v>1.7683634876416294E-2</v>
      </c>
      <c r="R38" s="286">
        <v>1.7683634876416294E-2</v>
      </c>
      <c r="S38" s="286">
        <v>1.7683634876416294E-2</v>
      </c>
      <c r="T38" s="286">
        <v>1.7683402972383532E-2</v>
      </c>
      <c r="U38" s="286">
        <v>1.7683554152120671E-2</v>
      </c>
      <c r="V38" s="286">
        <v>1.7683552084498722E-2</v>
      </c>
      <c r="W38" s="286">
        <v>1.7683551576885868E-2</v>
      </c>
      <c r="X38" s="286">
        <v>1.7683552911433531E-2</v>
      </c>
      <c r="Y38" s="286">
        <v>1.7683551360397641E-2</v>
      </c>
      <c r="Z38" s="286">
        <v>1.7683553360538749E-2</v>
      </c>
      <c r="AA38" s="286">
        <v>1.7683634876416294E-2</v>
      </c>
      <c r="AB38" s="286">
        <v>1.7683634876416294E-2</v>
      </c>
      <c r="AC38" s="286">
        <v>1.7684499851445237E-2</v>
      </c>
      <c r="AD38" s="286">
        <v>1.7682004427041296E-2</v>
      </c>
      <c r="AE38" s="286">
        <v>1.7681644130296662E-2</v>
      </c>
      <c r="AF38" s="286">
        <v>1.7680706715557597E-2</v>
      </c>
      <c r="AG38" s="286">
        <v>1.7679774260439089E-2</v>
      </c>
      <c r="AH38" s="286">
        <v>1.7890735006947624E-2</v>
      </c>
      <c r="AI38" s="286">
        <v>1.7683634876416294E-2</v>
      </c>
      <c r="AJ38" s="286">
        <v>1.7683634876416294E-2</v>
      </c>
      <c r="AK38" s="286">
        <v>1.7683634876416294E-2</v>
      </c>
      <c r="AL38" s="286">
        <v>1.7683634876416294E-2</v>
      </c>
      <c r="AM38" s="286">
        <v>1.7683634876416294E-2</v>
      </c>
      <c r="AN38" s="286">
        <v>1.7683634876416294E-2</v>
      </c>
      <c r="AO38" s="286">
        <v>1.7683634876416294E-2</v>
      </c>
      <c r="AP38" s="286">
        <v>1.7683634876416294E-2</v>
      </c>
      <c r="AQ38" s="286">
        <v>1.7683634876416294E-2</v>
      </c>
      <c r="AR38" s="286">
        <v>1.7683634876416294E-2</v>
      </c>
      <c r="AS38" s="286">
        <v>1.7683634876416294E-2</v>
      </c>
      <c r="AT38" s="286">
        <v>1.7683634876416294E-2</v>
      </c>
      <c r="AU38" s="286">
        <v>1.7683634876416294E-2</v>
      </c>
      <c r="AV38" s="286">
        <v>1.7683634876416294E-2</v>
      </c>
      <c r="AW38" s="286">
        <v>1.7683634876416294E-2</v>
      </c>
      <c r="AX38" s="286">
        <v>1.7683634876416294E-2</v>
      </c>
      <c r="AY38" s="286">
        <v>1.7683634876416294E-2</v>
      </c>
      <c r="AZ38" s="286">
        <v>1.7683634876416294E-2</v>
      </c>
      <c r="BA38" s="286">
        <v>1.7683634876416294E-2</v>
      </c>
      <c r="BB38" s="286">
        <v>1.7683634876416294E-2</v>
      </c>
      <c r="BC38" s="286">
        <v>1.7683634876416294E-2</v>
      </c>
      <c r="BD38" s="286">
        <v>1.7683634876416294E-2</v>
      </c>
      <c r="BE38" s="286">
        <v>1.7683634876416294E-2</v>
      </c>
      <c r="BF38" s="286">
        <v>1.7683634876416294E-2</v>
      </c>
      <c r="BG38" s="286">
        <v>1.7683634876416294E-2</v>
      </c>
      <c r="BH38" s="286">
        <v>1.7683634876416294E-2</v>
      </c>
      <c r="BI38" s="286">
        <v>1.7683634876416294E-2</v>
      </c>
      <c r="BJ38" s="286">
        <v>1.7683634876416294E-2</v>
      </c>
      <c r="BK38" s="286">
        <v>1.7683634876416294E-2</v>
      </c>
      <c r="BL38" s="286">
        <v>1.7683634876416294E-2</v>
      </c>
      <c r="BM38" s="286">
        <v>1.7683634876416294E-2</v>
      </c>
      <c r="BN38" s="286">
        <v>1.7683634876416294E-2</v>
      </c>
      <c r="BO38" s="286">
        <v>1.7683634876416294E-2</v>
      </c>
      <c r="BP38" s="286">
        <v>1.7683634876416294E-2</v>
      </c>
      <c r="BQ38" s="286"/>
      <c r="BR38" s="286"/>
      <c r="BS38" s="286"/>
      <c r="BT38" s="286"/>
      <c r="BU38" s="286"/>
      <c r="BV38" s="286"/>
      <c r="BW38" s="286"/>
      <c r="BX38" s="286"/>
      <c r="BY38" s="286"/>
      <c r="BZ38" s="286"/>
      <c r="CA38" s="287"/>
      <c r="CB38" s="286">
        <v>2.7402415406756527E-2</v>
      </c>
      <c r="CC38" s="286">
        <v>2.7402407796789388E-2</v>
      </c>
      <c r="CD38" s="286">
        <v>2.7402403991659764E-2</v>
      </c>
      <c r="CE38" s="286">
        <v>2.7402403991659764E-2</v>
      </c>
      <c r="CF38" s="286">
        <v>2.7402403991659764E-2</v>
      </c>
      <c r="CG38" s="286">
        <v>2.7402403991659764E-2</v>
      </c>
      <c r="CH38" s="286">
        <v>2.7402403991659764E-2</v>
      </c>
      <c r="CI38" s="286">
        <v>2.7402403991659764E-2</v>
      </c>
      <c r="CJ38" s="286">
        <v>2.7402403991659764E-2</v>
      </c>
      <c r="CK38" s="286">
        <v>2.7402403991659764E-2</v>
      </c>
      <c r="CL38" s="286">
        <v>2.7402403991659764E-2</v>
      </c>
      <c r="CM38" s="286">
        <v>2.7403109693389899E-2</v>
      </c>
      <c r="CN38" s="286">
        <v>2.7402403991659764E-2</v>
      </c>
      <c r="CO38" s="286">
        <v>2.7402403991659764E-2</v>
      </c>
      <c r="CP38" s="286">
        <v>2.7402403991659764E-2</v>
      </c>
      <c r="CQ38" s="286">
        <v>2.7402391241117086E-2</v>
      </c>
      <c r="CR38" s="286">
        <v>2.7402399553277994E-2</v>
      </c>
      <c r="CS38" s="286">
        <v>2.7402399439596391E-2</v>
      </c>
      <c r="CT38" s="286">
        <v>2.7402399411686609E-2</v>
      </c>
      <c r="CU38" s="286">
        <v>2.7402399485062724E-2</v>
      </c>
      <c r="CV38" s="286">
        <v>2.7402399399783908E-2</v>
      </c>
      <c r="CW38" s="286">
        <v>2.7402399509755621E-2</v>
      </c>
      <c r="CX38" s="286">
        <v>2.7402403991659764E-2</v>
      </c>
      <c r="CY38" s="286">
        <v>2.7402403991659764E-2</v>
      </c>
      <c r="CZ38" s="286">
        <v>2.740245154969987E-2</v>
      </c>
      <c r="DA38" s="286">
        <v>2.7402314346325153E-2</v>
      </c>
      <c r="DB38" s="286">
        <v>2.7402294536496129E-2</v>
      </c>
      <c r="DC38" s="286">
        <v>2.7402242995578439E-2</v>
      </c>
      <c r="DD38" s="286">
        <v>2.740219172734942E-2</v>
      </c>
      <c r="DE38" s="286">
        <v>2.5818000691222653E-2</v>
      </c>
      <c r="DF38" s="286">
        <v>2.9183412855075707E-2</v>
      </c>
      <c r="DG38" s="286">
        <v>2.7402403991659764E-2</v>
      </c>
      <c r="DH38" s="286">
        <v>2.7402403991659764E-2</v>
      </c>
      <c r="DI38" s="286">
        <v>2.7402403991659764E-2</v>
      </c>
      <c r="DJ38" s="286">
        <v>2.7402403991659764E-2</v>
      </c>
      <c r="DK38" s="286">
        <v>2.7402403991659764E-2</v>
      </c>
      <c r="DL38" s="286">
        <v>2.7402403991659764E-2</v>
      </c>
      <c r="DM38" s="286">
        <v>2.7402403991659764E-2</v>
      </c>
      <c r="DN38" s="286">
        <v>2.7402403991659764E-2</v>
      </c>
      <c r="DO38" s="286">
        <v>2.7402403991659764E-2</v>
      </c>
      <c r="DP38" s="286">
        <v>2.7402403991659764E-2</v>
      </c>
      <c r="DQ38" s="286">
        <v>2.7402403991659764E-2</v>
      </c>
      <c r="DR38" s="286">
        <v>2.7402403991659764E-2</v>
      </c>
      <c r="DS38" s="286">
        <v>2.7402403991659764E-2</v>
      </c>
      <c r="DT38" s="286">
        <v>2.7402403991659764E-2</v>
      </c>
      <c r="DU38" s="286">
        <v>2.7402403991659764E-2</v>
      </c>
      <c r="DV38" s="286">
        <v>2.7402403991659764E-2</v>
      </c>
      <c r="DW38" s="286">
        <v>2.7402403991659764E-2</v>
      </c>
      <c r="DX38" s="286">
        <v>2.7402403991659764E-2</v>
      </c>
      <c r="DY38" s="286">
        <v>2.7402403991659764E-2</v>
      </c>
      <c r="DZ38" s="286">
        <v>2.7402403991659764E-2</v>
      </c>
      <c r="EA38" s="286">
        <v>2.7402403991659764E-2</v>
      </c>
      <c r="EB38" s="286">
        <v>2.7402403991659764E-2</v>
      </c>
      <c r="EC38" s="286">
        <v>2.7402403991659764E-2</v>
      </c>
      <c r="ED38" s="286">
        <v>2.7402403991659764E-2</v>
      </c>
      <c r="EE38" s="286">
        <v>2.7402403991659764E-2</v>
      </c>
      <c r="EF38" s="286">
        <v>2.7402403991659764E-2</v>
      </c>
      <c r="EG38" s="286">
        <v>2.7402403991659764E-2</v>
      </c>
      <c r="EH38" s="286">
        <v>2.7402403991659764E-2</v>
      </c>
      <c r="EI38" s="286">
        <v>2.7402403991659764E-2</v>
      </c>
      <c r="EJ38" s="286">
        <v>2.7402403991659764E-2</v>
      </c>
      <c r="EK38" s="286">
        <v>2.7402403991659764E-2</v>
      </c>
      <c r="EL38" s="286">
        <v>2.7402403991659764E-2</v>
      </c>
      <c r="EM38" s="286">
        <v>2.7402403991659764E-2</v>
      </c>
      <c r="EN38" s="286"/>
      <c r="EO38" s="286"/>
      <c r="EP38" s="286"/>
      <c r="EQ38" s="286"/>
      <c r="ER38" s="286"/>
      <c r="ES38" s="286"/>
      <c r="ET38" s="286"/>
      <c r="EU38" s="286"/>
      <c r="EV38" s="286"/>
      <c r="EW38" s="286"/>
      <c r="EX38" s="287"/>
    </row>
    <row r="39" spans="1:154" x14ac:dyDescent="0.2">
      <c r="A39" s="238">
        <v>44382</v>
      </c>
      <c r="B39" s="237">
        <v>1.8852178702813655E-2</v>
      </c>
      <c r="C39" s="239">
        <v>2.8627199838282699E-2</v>
      </c>
      <c r="D39" s="263" t="str">
        <f>IF(A39&gt;$B$4,_xll.xlShmImplSwap2($B$5,"EUR"&amp;tenor&amp;"M_29JUN12",A39,,tenor+0*TYPE(trigger),1,4,12/tenor,4,1,1),"")</f>
        <v>Curve (OIS_26APR16) is not present in shared memory.</v>
      </c>
      <c r="E39" s="288">
        <v>1.8852363172354804E-2</v>
      </c>
      <c r="F39" s="286">
        <v>1.8852240194232178E-2</v>
      </c>
      <c r="G39" s="286">
        <v>1.8852178702813655E-2</v>
      </c>
      <c r="H39" s="286">
        <v>1.8852178702813655E-2</v>
      </c>
      <c r="I39" s="286">
        <v>1.8852178702813655E-2</v>
      </c>
      <c r="J39" s="286">
        <v>1.8852178702813655E-2</v>
      </c>
      <c r="K39" s="286">
        <v>1.8852178702813655E-2</v>
      </c>
      <c r="L39" s="286">
        <v>1.8852178702813655E-2</v>
      </c>
      <c r="M39" s="286">
        <v>1.8852178702813655E-2</v>
      </c>
      <c r="N39" s="286">
        <v>1.8852178702813655E-2</v>
      </c>
      <c r="O39" s="286">
        <v>1.8852178702813655E-2</v>
      </c>
      <c r="P39" s="286">
        <v>1.8863582940374105E-2</v>
      </c>
      <c r="Q39" s="286">
        <v>1.8852178702813655E-2</v>
      </c>
      <c r="R39" s="286">
        <v>1.8852178702813655E-2</v>
      </c>
      <c r="S39" s="286">
        <v>1.8852178702813655E-2</v>
      </c>
      <c r="T39" s="286">
        <v>1.885197265227526E-2</v>
      </c>
      <c r="U39" s="286">
        <v>1.8852106977952383E-2</v>
      </c>
      <c r="V39" s="286">
        <v>1.8852105140836389E-2</v>
      </c>
      <c r="W39" s="286">
        <v>1.8852104689814016E-2</v>
      </c>
      <c r="X39" s="286">
        <v>1.8852105875581514E-2</v>
      </c>
      <c r="Y39" s="286">
        <v>1.8852104497460682E-2</v>
      </c>
      <c r="Z39" s="286">
        <v>1.8852106274618884E-2</v>
      </c>
      <c r="AA39" s="286">
        <v>1.8852178702813655E-2</v>
      </c>
      <c r="AB39" s="286">
        <v>1.8852178702813655E-2</v>
      </c>
      <c r="AC39" s="286">
        <v>1.8852947247320145E-2</v>
      </c>
      <c r="AD39" s="286">
        <v>1.8850730021789764E-2</v>
      </c>
      <c r="AE39" s="286">
        <v>1.8850409892219925E-2</v>
      </c>
      <c r="AF39" s="286">
        <v>1.8849576983841883E-2</v>
      </c>
      <c r="AG39" s="286">
        <v>1.8848748482167915E-2</v>
      </c>
      <c r="AH39" s="286">
        <v>1.8847898356564495E-2</v>
      </c>
      <c r="AI39" s="286">
        <v>1.9062146941206493E-2</v>
      </c>
      <c r="AJ39" s="286">
        <v>1.8852178702813655E-2</v>
      </c>
      <c r="AK39" s="286">
        <v>1.8852178702813655E-2</v>
      </c>
      <c r="AL39" s="286">
        <v>1.8852178702813655E-2</v>
      </c>
      <c r="AM39" s="286">
        <v>1.8852178702813655E-2</v>
      </c>
      <c r="AN39" s="286">
        <v>1.8852178702813655E-2</v>
      </c>
      <c r="AO39" s="286">
        <v>1.8852178702813655E-2</v>
      </c>
      <c r="AP39" s="286">
        <v>1.8852178702813655E-2</v>
      </c>
      <c r="AQ39" s="286">
        <v>1.8852178702813655E-2</v>
      </c>
      <c r="AR39" s="286">
        <v>1.8852178702813655E-2</v>
      </c>
      <c r="AS39" s="286">
        <v>1.8852178702813655E-2</v>
      </c>
      <c r="AT39" s="286">
        <v>1.8852178702813655E-2</v>
      </c>
      <c r="AU39" s="286">
        <v>1.8852178702813655E-2</v>
      </c>
      <c r="AV39" s="286">
        <v>1.8852178702813655E-2</v>
      </c>
      <c r="AW39" s="286">
        <v>1.8852178702813655E-2</v>
      </c>
      <c r="AX39" s="286">
        <v>1.8852178702813655E-2</v>
      </c>
      <c r="AY39" s="286">
        <v>1.8852178702813655E-2</v>
      </c>
      <c r="AZ39" s="286">
        <v>1.8852178702813655E-2</v>
      </c>
      <c r="BA39" s="286">
        <v>1.8852178702813655E-2</v>
      </c>
      <c r="BB39" s="286">
        <v>1.8852178702813655E-2</v>
      </c>
      <c r="BC39" s="286">
        <v>1.8852178702813655E-2</v>
      </c>
      <c r="BD39" s="286">
        <v>1.8852178702813655E-2</v>
      </c>
      <c r="BE39" s="286">
        <v>1.8852178702813655E-2</v>
      </c>
      <c r="BF39" s="286">
        <v>1.8852178702813655E-2</v>
      </c>
      <c r="BG39" s="286">
        <v>1.8852178702813655E-2</v>
      </c>
      <c r="BH39" s="286">
        <v>1.8852178702813655E-2</v>
      </c>
      <c r="BI39" s="286">
        <v>1.8852178702813655E-2</v>
      </c>
      <c r="BJ39" s="286">
        <v>1.8852178702813655E-2</v>
      </c>
      <c r="BK39" s="286">
        <v>1.8852178702813655E-2</v>
      </c>
      <c r="BL39" s="286">
        <v>1.8852178702813655E-2</v>
      </c>
      <c r="BM39" s="286">
        <v>1.8852178702813655E-2</v>
      </c>
      <c r="BN39" s="286">
        <v>1.8852178702813655E-2</v>
      </c>
      <c r="BO39" s="286">
        <v>1.8852178702813655E-2</v>
      </c>
      <c r="BP39" s="286">
        <v>1.8852178702813655E-2</v>
      </c>
      <c r="BQ39" s="286"/>
      <c r="BR39" s="286"/>
      <c r="BS39" s="286"/>
      <c r="BT39" s="286"/>
      <c r="BU39" s="286"/>
      <c r="BV39" s="286"/>
      <c r="BW39" s="286"/>
      <c r="BX39" s="286"/>
      <c r="BY39" s="286"/>
      <c r="BZ39" s="286"/>
      <c r="CA39" s="287"/>
      <c r="CB39" s="286">
        <v>2.8627208919915093E-2</v>
      </c>
      <c r="CC39" s="286">
        <v>2.8627202865570682E-2</v>
      </c>
      <c r="CD39" s="286">
        <v>2.8627199838282699E-2</v>
      </c>
      <c r="CE39" s="286">
        <v>2.8627199838282699E-2</v>
      </c>
      <c r="CF39" s="286">
        <v>2.8627199838282699E-2</v>
      </c>
      <c r="CG39" s="286">
        <v>2.8627199838282699E-2</v>
      </c>
      <c r="CH39" s="286">
        <v>2.8627199838282699E-2</v>
      </c>
      <c r="CI39" s="286">
        <v>2.8627199838282699E-2</v>
      </c>
      <c r="CJ39" s="286">
        <v>2.8627199838282699E-2</v>
      </c>
      <c r="CK39" s="286">
        <v>2.8627199838282699E-2</v>
      </c>
      <c r="CL39" s="286">
        <v>2.8627199838282699E-2</v>
      </c>
      <c r="CM39" s="286">
        <v>2.8627761281072344E-2</v>
      </c>
      <c r="CN39" s="286">
        <v>2.8627199838282699E-2</v>
      </c>
      <c r="CO39" s="286">
        <v>2.8627199838282699E-2</v>
      </c>
      <c r="CP39" s="286">
        <v>2.8627199838282699E-2</v>
      </c>
      <c r="CQ39" s="286">
        <v>2.8627189694194515E-2</v>
      </c>
      <c r="CR39" s="286">
        <v>2.862719630719119E-2</v>
      </c>
      <c r="CS39" s="286">
        <v>2.8627196216747884E-2</v>
      </c>
      <c r="CT39" s="286">
        <v>2.8627196194543906E-2</v>
      </c>
      <c r="CU39" s="286">
        <v>2.8627196252920258E-2</v>
      </c>
      <c r="CV39" s="286">
        <v>2.8627196185074096E-2</v>
      </c>
      <c r="CW39" s="286">
        <v>2.8627196272565408E-2</v>
      </c>
      <c r="CX39" s="286">
        <v>2.8627199838282699E-2</v>
      </c>
      <c r="CY39" s="286">
        <v>2.8627199838282699E-2</v>
      </c>
      <c r="CZ39" s="286">
        <v>2.8627237674548989E-2</v>
      </c>
      <c r="DA39" s="286">
        <v>2.8627128518169832E-2</v>
      </c>
      <c r="DB39" s="286">
        <v>2.8627112757849401E-2</v>
      </c>
      <c r="DC39" s="286">
        <v>2.8627071752880845E-2</v>
      </c>
      <c r="DD39" s="286">
        <v>2.8627030964859624E-2</v>
      </c>
      <c r="DE39" s="286">
        <v>2.8626989112269095E-2</v>
      </c>
      <c r="DF39" s="286">
        <v>2.6786430465914123E-2</v>
      </c>
      <c r="DG39" s="286">
        <v>3.0664547934662677E-2</v>
      </c>
      <c r="DH39" s="286">
        <v>2.8627199838282699E-2</v>
      </c>
      <c r="DI39" s="286">
        <v>2.8627199838282699E-2</v>
      </c>
      <c r="DJ39" s="286">
        <v>2.8627199838282699E-2</v>
      </c>
      <c r="DK39" s="286">
        <v>2.8627199838282699E-2</v>
      </c>
      <c r="DL39" s="286">
        <v>2.8627199838282699E-2</v>
      </c>
      <c r="DM39" s="286">
        <v>2.8627199838282699E-2</v>
      </c>
      <c r="DN39" s="286">
        <v>2.8627199838282699E-2</v>
      </c>
      <c r="DO39" s="286">
        <v>2.8627199838282699E-2</v>
      </c>
      <c r="DP39" s="286">
        <v>2.8627199838282699E-2</v>
      </c>
      <c r="DQ39" s="286">
        <v>2.8627199838282699E-2</v>
      </c>
      <c r="DR39" s="286">
        <v>2.8627199838282699E-2</v>
      </c>
      <c r="DS39" s="286">
        <v>2.8627199838282699E-2</v>
      </c>
      <c r="DT39" s="286">
        <v>2.8627199838282699E-2</v>
      </c>
      <c r="DU39" s="286">
        <v>2.8627199838282699E-2</v>
      </c>
      <c r="DV39" s="286">
        <v>2.8627199838282699E-2</v>
      </c>
      <c r="DW39" s="286">
        <v>2.8627199838282699E-2</v>
      </c>
      <c r="DX39" s="286">
        <v>2.8627199838282699E-2</v>
      </c>
      <c r="DY39" s="286">
        <v>2.8627199838282699E-2</v>
      </c>
      <c r="DZ39" s="286">
        <v>2.8627199838282699E-2</v>
      </c>
      <c r="EA39" s="286">
        <v>2.8627199838282699E-2</v>
      </c>
      <c r="EB39" s="286">
        <v>2.8627199838282699E-2</v>
      </c>
      <c r="EC39" s="286">
        <v>2.8627199838282699E-2</v>
      </c>
      <c r="ED39" s="286">
        <v>2.8627199838282699E-2</v>
      </c>
      <c r="EE39" s="286">
        <v>2.8627199838282699E-2</v>
      </c>
      <c r="EF39" s="286">
        <v>2.8627199838282699E-2</v>
      </c>
      <c r="EG39" s="286">
        <v>2.8627199838282699E-2</v>
      </c>
      <c r="EH39" s="286">
        <v>2.8627199838282699E-2</v>
      </c>
      <c r="EI39" s="286">
        <v>2.8627199838282699E-2</v>
      </c>
      <c r="EJ39" s="286">
        <v>2.8627199838282699E-2</v>
      </c>
      <c r="EK39" s="286">
        <v>2.8627199838282699E-2</v>
      </c>
      <c r="EL39" s="286">
        <v>2.8627199838282699E-2</v>
      </c>
      <c r="EM39" s="286">
        <v>2.8627199838282699E-2</v>
      </c>
      <c r="EN39" s="286"/>
      <c r="EO39" s="286"/>
      <c r="EP39" s="286"/>
      <c r="EQ39" s="286"/>
      <c r="ER39" s="286"/>
      <c r="ES39" s="286"/>
      <c r="ET39" s="286"/>
      <c r="EU39" s="286"/>
      <c r="EV39" s="286"/>
      <c r="EW39" s="286"/>
      <c r="EX39" s="287"/>
    </row>
    <row r="40" spans="1:154" x14ac:dyDescent="0.2">
      <c r="A40" s="238">
        <v>44746</v>
      </c>
      <c r="B40" s="237">
        <v>1.9895114512001988E-2</v>
      </c>
      <c r="C40" s="239">
        <v>2.9624569888770654E-2</v>
      </c>
      <c r="D40" s="263" t="str">
        <f>IF(A40&gt;$B$4,_xll.xlShmImplSwap2($B$5,"EUR"&amp;tenor&amp;"M_29JUN12",A40,,tenor+0*TYPE(trigger),1,4,12/tenor,4,1,1),"")</f>
        <v>Curve (OIS_26APR16) is not present in shared memory.</v>
      </c>
      <c r="E40" s="288">
        <v>1.9895280619846606E-2</v>
      </c>
      <c r="F40" s="286">
        <v>1.9895169882698564E-2</v>
      </c>
      <c r="G40" s="286">
        <v>1.9895114512001988E-2</v>
      </c>
      <c r="H40" s="286">
        <v>1.9895114512001988E-2</v>
      </c>
      <c r="I40" s="286">
        <v>1.9895114512001988E-2</v>
      </c>
      <c r="J40" s="286">
        <v>1.9895114512001988E-2</v>
      </c>
      <c r="K40" s="286">
        <v>1.9895114512001988E-2</v>
      </c>
      <c r="L40" s="286">
        <v>1.9895114512001988E-2</v>
      </c>
      <c r="M40" s="286">
        <v>1.9895114512001988E-2</v>
      </c>
      <c r="N40" s="286">
        <v>1.9895114512001988E-2</v>
      </c>
      <c r="O40" s="286">
        <v>1.9895114512001988E-2</v>
      </c>
      <c r="P40" s="286">
        <v>1.990538359657509E-2</v>
      </c>
      <c r="Q40" s="286">
        <v>1.9895114512001988E-2</v>
      </c>
      <c r="R40" s="286">
        <v>1.9895114512001988E-2</v>
      </c>
      <c r="S40" s="286">
        <v>1.9895114512001988E-2</v>
      </c>
      <c r="T40" s="286">
        <v>1.9894928971285565E-2</v>
      </c>
      <c r="U40" s="286">
        <v>1.989504992647724E-2</v>
      </c>
      <c r="V40" s="286">
        <v>1.9895048272223752E-2</v>
      </c>
      <c r="W40" s="286">
        <v>1.9895047866095188E-2</v>
      </c>
      <c r="X40" s="286">
        <v>1.989504893383397E-2</v>
      </c>
      <c r="Y40" s="286">
        <v>1.9895047692888277E-2</v>
      </c>
      <c r="Z40" s="286">
        <v>1.9895049293152042E-2</v>
      </c>
      <c r="AA40" s="286">
        <v>1.9895114512001988E-2</v>
      </c>
      <c r="AB40" s="286">
        <v>1.9895114512001988E-2</v>
      </c>
      <c r="AC40" s="286">
        <v>1.9895806557261388E-2</v>
      </c>
      <c r="AD40" s="286">
        <v>1.9893810029533249E-2</v>
      </c>
      <c r="AE40" s="286">
        <v>1.9893521764963795E-2</v>
      </c>
      <c r="AF40" s="286">
        <v>1.9892771762472203E-2</v>
      </c>
      <c r="AG40" s="286">
        <v>1.9892025728050884E-2</v>
      </c>
      <c r="AH40" s="286">
        <v>1.9891260222098882E-2</v>
      </c>
      <c r="AI40" s="286">
        <v>1.9890446976328174E-2</v>
      </c>
      <c r="AJ40" s="286">
        <v>2.0108134872076643E-2</v>
      </c>
      <c r="AK40" s="286">
        <v>1.9895114512001988E-2</v>
      </c>
      <c r="AL40" s="286">
        <v>1.9895114512001988E-2</v>
      </c>
      <c r="AM40" s="286">
        <v>1.9895114512001988E-2</v>
      </c>
      <c r="AN40" s="286">
        <v>1.9895114512001988E-2</v>
      </c>
      <c r="AO40" s="286">
        <v>1.9895114512001988E-2</v>
      </c>
      <c r="AP40" s="286">
        <v>1.9895114512001988E-2</v>
      </c>
      <c r="AQ40" s="286">
        <v>1.9895114512001988E-2</v>
      </c>
      <c r="AR40" s="286">
        <v>1.9895114512001988E-2</v>
      </c>
      <c r="AS40" s="286">
        <v>1.9895114512001988E-2</v>
      </c>
      <c r="AT40" s="286">
        <v>1.9895114512001988E-2</v>
      </c>
      <c r="AU40" s="286">
        <v>1.9895114512001988E-2</v>
      </c>
      <c r="AV40" s="286">
        <v>1.9895114512001988E-2</v>
      </c>
      <c r="AW40" s="286">
        <v>1.9895114512001988E-2</v>
      </c>
      <c r="AX40" s="286">
        <v>1.9895114512001988E-2</v>
      </c>
      <c r="AY40" s="286">
        <v>1.9895114512001988E-2</v>
      </c>
      <c r="AZ40" s="286">
        <v>1.9895114512001988E-2</v>
      </c>
      <c r="BA40" s="286">
        <v>1.9895114512001988E-2</v>
      </c>
      <c r="BB40" s="286">
        <v>1.9895114512001988E-2</v>
      </c>
      <c r="BC40" s="286">
        <v>1.9895114512001988E-2</v>
      </c>
      <c r="BD40" s="286">
        <v>1.9895114512001988E-2</v>
      </c>
      <c r="BE40" s="286">
        <v>1.9895114512001988E-2</v>
      </c>
      <c r="BF40" s="286">
        <v>1.9895114512001988E-2</v>
      </c>
      <c r="BG40" s="286">
        <v>1.9895114512001988E-2</v>
      </c>
      <c r="BH40" s="286">
        <v>1.9895114512001988E-2</v>
      </c>
      <c r="BI40" s="286">
        <v>1.9895114512001988E-2</v>
      </c>
      <c r="BJ40" s="286">
        <v>1.9895114512001988E-2</v>
      </c>
      <c r="BK40" s="286">
        <v>1.9895114512001988E-2</v>
      </c>
      <c r="BL40" s="286">
        <v>1.9895114512001988E-2</v>
      </c>
      <c r="BM40" s="286">
        <v>1.9895114512001988E-2</v>
      </c>
      <c r="BN40" s="286">
        <v>1.9895114512001988E-2</v>
      </c>
      <c r="BO40" s="286">
        <v>1.9895114512001988E-2</v>
      </c>
      <c r="BP40" s="286">
        <v>1.9895114512001988E-2</v>
      </c>
      <c r="BQ40" s="286"/>
      <c r="BR40" s="286"/>
      <c r="BS40" s="286"/>
      <c r="BT40" s="286"/>
      <c r="BU40" s="286"/>
      <c r="BV40" s="286"/>
      <c r="BW40" s="286"/>
      <c r="BX40" s="286"/>
      <c r="BY40" s="286"/>
      <c r="BZ40" s="286"/>
      <c r="CA40" s="287"/>
      <c r="CB40" s="286">
        <v>2.9624577308217447E-2</v>
      </c>
      <c r="CC40" s="286">
        <v>2.9624572361982723E-2</v>
      </c>
      <c r="CD40" s="286">
        <v>2.9624569888770654E-2</v>
      </c>
      <c r="CE40" s="286">
        <v>2.9624569888770654E-2</v>
      </c>
      <c r="CF40" s="286">
        <v>2.9624569888770654E-2</v>
      </c>
      <c r="CG40" s="286">
        <v>2.9624569888770654E-2</v>
      </c>
      <c r="CH40" s="286">
        <v>2.9624569888770654E-2</v>
      </c>
      <c r="CI40" s="286">
        <v>2.9624569888770654E-2</v>
      </c>
      <c r="CJ40" s="286">
        <v>2.9624569888770654E-2</v>
      </c>
      <c r="CK40" s="286">
        <v>2.9624569888770654E-2</v>
      </c>
      <c r="CL40" s="286">
        <v>2.9624569888770654E-2</v>
      </c>
      <c r="CM40" s="286">
        <v>2.9625028572281824E-2</v>
      </c>
      <c r="CN40" s="286">
        <v>2.9624569888770654E-2</v>
      </c>
      <c r="CO40" s="286">
        <v>2.9624569888770654E-2</v>
      </c>
      <c r="CP40" s="286">
        <v>2.9624569888770654E-2</v>
      </c>
      <c r="CQ40" s="286">
        <v>2.9624561601326437E-2</v>
      </c>
      <c r="CR40" s="286">
        <v>2.9624567003964774E-2</v>
      </c>
      <c r="CS40" s="286">
        <v>2.9624566930075192E-2</v>
      </c>
      <c r="CT40" s="286">
        <v>2.9624566911934914E-2</v>
      </c>
      <c r="CU40" s="286">
        <v>2.9624566959626765E-2</v>
      </c>
      <c r="CV40" s="286">
        <v>2.9624566904198065E-2</v>
      </c>
      <c r="CW40" s="286">
        <v>2.9624566975676534E-2</v>
      </c>
      <c r="CX40" s="286">
        <v>2.9624569888770654E-2</v>
      </c>
      <c r="CY40" s="286">
        <v>2.9624569888770654E-2</v>
      </c>
      <c r="CZ40" s="286">
        <v>2.9624600799972943E-2</v>
      </c>
      <c r="DA40" s="286">
        <v>2.9624511622175193E-2</v>
      </c>
      <c r="DB40" s="286">
        <v>2.9624498746421247E-2</v>
      </c>
      <c r="DC40" s="286">
        <v>2.9624465246475822E-2</v>
      </c>
      <c r="DD40" s="286">
        <v>2.9624431923769921E-2</v>
      </c>
      <c r="DE40" s="286">
        <v>2.9624397731340166E-2</v>
      </c>
      <c r="DF40" s="286">
        <v>2.9624361406541778E-2</v>
      </c>
      <c r="DG40" s="286">
        <v>2.7533699375022987E-2</v>
      </c>
      <c r="DH40" s="286">
        <v>3.1912060527623139E-2</v>
      </c>
      <c r="DI40" s="286">
        <v>2.9624569888770654E-2</v>
      </c>
      <c r="DJ40" s="286">
        <v>2.9624569888770654E-2</v>
      </c>
      <c r="DK40" s="286">
        <v>2.9624569888770654E-2</v>
      </c>
      <c r="DL40" s="286">
        <v>2.9624569888770654E-2</v>
      </c>
      <c r="DM40" s="286">
        <v>2.9624569888770654E-2</v>
      </c>
      <c r="DN40" s="286">
        <v>2.9624569888770654E-2</v>
      </c>
      <c r="DO40" s="286">
        <v>2.9624569888770654E-2</v>
      </c>
      <c r="DP40" s="286">
        <v>2.9624569888770654E-2</v>
      </c>
      <c r="DQ40" s="286">
        <v>2.9624569888770654E-2</v>
      </c>
      <c r="DR40" s="286">
        <v>2.9624569888770654E-2</v>
      </c>
      <c r="DS40" s="286">
        <v>2.9624569888770654E-2</v>
      </c>
      <c r="DT40" s="286">
        <v>2.9624569888770654E-2</v>
      </c>
      <c r="DU40" s="286">
        <v>2.9624569888770654E-2</v>
      </c>
      <c r="DV40" s="286">
        <v>2.9624569888770654E-2</v>
      </c>
      <c r="DW40" s="286">
        <v>2.9624569888770654E-2</v>
      </c>
      <c r="DX40" s="286">
        <v>2.9624569888770654E-2</v>
      </c>
      <c r="DY40" s="286">
        <v>2.9624569888770654E-2</v>
      </c>
      <c r="DZ40" s="286">
        <v>2.9624569888770654E-2</v>
      </c>
      <c r="EA40" s="286">
        <v>2.9624569888770654E-2</v>
      </c>
      <c r="EB40" s="286">
        <v>2.9624569888770654E-2</v>
      </c>
      <c r="EC40" s="286">
        <v>2.9624569888770654E-2</v>
      </c>
      <c r="ED40" s="286">
        <v>2.9624569888770654E-2</v>
      </c>
      <c r="EE40" s="286">
        <v>2.9624569888770654E-2</v>
      </c>
      <c r="EF40" s="286">
        <v>2.9624569888770654E-2</v>
      </c>
      <c r="EG40" s="286">
        <v>2.9624569888770654E-2</v>
      </c>
      <c r="EH40" s="286">
        <v>2.9624569888770654E-2</v>
      </c>
      <c r="EI40" s="286">
        <v>2.9624569888770654E-2</v>
      </c>
      <c r="EJ40" s="286">
        <v>2.9624569888770654E-2</v>
      </c>
      <c r="EK40" s="286">
        <v>2.9624569888770654E-2</v>
      </c>
      <c r="EL40" s="286">
        <v>2.9624569888770654E-2</v>
      </c>
      <c r="EM40" s="286">
        <v>2.9624569888770654E-2</v>
      </c>
      <c r="EN40" s="286"/>
      <c r="EO40" s="286"/>
      <c r="EP40" s="286"/>
      <c r="EQ40" s="286"/>
      <c r="ER40" s="286"/>
      <c r="ES40" s="286"/>
      <c r="ET40" s="286"/>
      <c r="EU40" s="286"/>
      <c r="EV40" s="286"/>
      <c r="EW40" s="286"/>
      <c r="EX40" s="287"/>
    </row>
    <row r="41" spans="1:154" x14ac:dyDescent="0.2">
      <c r="A41" s="238">
        <v>45110</v>
      </c>
      <c r="B41" s="237">
        <v>2.0834803393639426E-2</v>
      </c>
      <c r="C41" s="239">
        <v>2.9952683813866208E-2</v>
      </c>
      <c r="D41" s="263" t="str">
        <f>IF(A41&gt;$B$4,_xll.xlShmImplSwap2($B$5,"EUR"&amp;tenor&amp;"M_29JUN12",A41,,tenor+0*TYPE(trigger),1,4,12/tenor,4,1,1),"")</f>
        <v>Curve (OIS_26APR16) is not present in shared memory.</v>
      </c>
      <c r="E41" s="288">
        <v>2.0834954462195014E-2</v>
      </c>
      <c r="F41" s="286">
        <v>2.0834853751111531E-2</v>
      </c>
      <c r="G41" s="286">
        <v>2.0834803393639426E-2</v>
      </c>
      <c r="H41" s="286">
        <v>2.0834803393639426E-2</v>
      </c>
      <c r="I41" s="286">
        <v>2.0834803393639426E-2</v>
      </c>
      <c r="J41" s="286">
        <v>2.0834803393639426E-2</v>
      </c>
      <c r="K41" s="286">
        <v>2.0834803393639426E-2</v>
      </c>
      <c r="L41" s="286">
        <v>2.0834803393639426E-2</v>
      </c>
      <c r="M41" s="286">
        <v>2.0834803393639426E-2</v>
      </c>
      <c r="N41" s="286">
        <v>2.0834803393639426E-2</v>
      </c>
      <c r="O41" s="286">
        <v>2.0834803393639426E-2</v>
      </c>
      <c r="P41" s="286">
        <v>2.0844142722415977E-2</v>
      </c>
      <c r="Q41" s="286">
        <v>2.0834803393639426E-2</v>
      </c>
      <c r="R41" s="286">
        <v>2.0834803393639426E-2</v>
      </c>
      <c r="S41" s="286">
        <v>2.0834803393639426E-2</v>
      </c>
      <c r="T41" s="286">
        <v>2.0834634651650724E-2</v>
      </c>
      <c r="U41" s="286">
        <v>2.0834744655643254E-2</v>
      </c>
      <c r="V41" s="286">
        <v>2.0834743151164747E-2</v>
      </c>
      <c r="W41" s="286">
        <v>2.0834742781806782E-2</v>
      </c>
      <c r="X41" s="286">
        <v>2.0834743752873211E-2</v>
      </c>
      <c r="Y41" s="286">
        <v>2.083474262428188E-2</v>
      </c>
      <c r="Z41" s="286">
        <v>2.08347440796589E-2</v>
      </c>
      <c r="AA41" s="286">
        <v>2.0834803393639426E-2</v>
      </c>
      <c r="AB41" s="286">
        <v>2.0834803393639426E-2</v>
      </c>
      <c r="AC41" s="286">
        <v>2.0835432781601208E-2</v>
      </c>
      <c r="AD41" s="286">
        <v>2.083361701810816E-2</v>
      </c>
      <c r="AE41" s="286">
        <v>2.0833354852812749E-2</v>
      </c>
      <c r="AF41" s="286">
        <v>2.0832672755026205E-2</v>
      </c>
      <c r="AG41" s="286">
        <v>2.0831994266043537E-2</v>
      </c>
      <c r="AH41" s="286">
        <v>2.0831298068469034E-2</v>
      </c>
      <c r="AI41" s="286">
        <v>2.0830558453405749E-2</v>
      </c>
      <c r="AJ41" s="286">
        <v>2.0829631201233736E-2</v>
      </c>
      <c r="AK41" s="286">
        <v>2.1051189928484065E-2</v>
      </c>
      <c r="AL41" s="286">
        <v>2.0834803393639426E-2</v>
      </c>
      <c r="AM41" s="286">
        <v>2.0834803393639426E-2</v>
      </c>
      <c r="AN41" s="286">
        <v>2.0834803393639426E-2</v>
      </c>
      <c r="AO41" s="286">
        <v>2.0834803393639426E-2</v>
      </c>
      <c r="AP41" s="286">
        <v>2.0834803393639426E-2</v>
      </c>
      <c r="AQ41" s="286">
        <v>2.0834803393639426E-2</v>
      </c>
      <c r="AR41" s="286">
        <v>2.0834803393639426E-2</v>
      </c>
      <c r="AS41" s="286">
        <v>2.0834803393639426E-2</v>
      </c>
      <c r="AT41" s="286">
        <v>2.0834803393639426E-2</v>
      </c>
      <c r="AU41" s="286">
        <v>2.0834803393639426E-2</v>
      </c>
      <c r="AV41" s="286">
        <v>2.0834803393639426E-2</v>
      </c>
      <c r="AW41" s="286">
        <v>2.0834803393639426E-2</v>
      </c>
      <c r="AX41" s="286">
        <v>2.0834803393639426E-2</v>
      </c>
      <c r="AY41" s="286">
        <v>2.0834803393639426E-2</v>
      </c>
      <c r="AZ41" s="286">
        <v>2.0834803393639426E-2</v>
      </c>
      <c r="BA41" s="286">
        <v>2.0834803393639426E-2</v>
      </c>
      <c r="BB41" s="286">
        <v>2.0834803393639426E-2</v>
      </c>
      <c r="BC41" s="286">
        <v>2.0834803393639426E-2</v>
      </c>
      <c r="BD41" s="286">
        <v>2.0834803393639426E-2</v>
      </c>
      <c r="BE41" s="286">
        <v>2.0834803393639426E-2</v>
      </c>
      <c r="BF41" s="286">
        <v>2.0834803393639426E-2</v>
      </c>
      <c r="BG41" s="286">
        <v>2.0834803393639426E-2</v>
      </c>
      <c r="BH41" s="286">
        <v>2.0834803393639426E-2</v>
      </c>
      <c r="BI41" s="286">
        <v>2.0834803393639426E-2</v>
      </c>
      <c r="BJ41" s="286">
        <v>2.0834803393639426E-2</v>
      </c>
      <c r="BK41" s="286">
        <v>2.0834803393639426E-2</v>
      </c>
      <c r="BL41" s="286">
        <v>2.0834803393639426E-2</v>
      </c>
      <c r="BM41" s="286">
        <v>2.0834803393639426E-2</v>
      </c>
      <c r="BN41" s="286">
        <v>2.0834803393639426E-2</v>
      </c>
      <c r="BO41" s="286">
        <v>2.0834803393639426E-2</v>
      </c>
      <c r="BP41" s="286">
        <v>2.0834803393639426E-2</v>
      </c>
      <c r="BQ41" s="286"/>
      <c r="BR41" s="286"/>
      <c r="BS41" s="286"/>
      <c r="BT41" s="286"/>
      <c r="BU41" s="286"/>
      <c r="BV41" s="286"/>
      <c r="BW41" s="286"/>
      <c r="BX41" s="286"/>
      <c r="BY41" s="286"/>
      <c r="BZ41" s="286"/>
      <c r="CA41" s="287"/>
      <c r="CB41" s="286">
        <v>2.9952690051755982E-2</v>
      </c>
      <c r="CC41" s="286">
        <v>2.9952685893215945E-2</v>
      </c>
      <c r="CD41" s="286">
        <v>2.9952683813866208E-2</v>
      </c>
      <c r="CE41" s="286">
        <v>2.9952683813866208E-2</v>
      </c>
      <c r="CF41" s="286">
        <v>2.9952683813866208E-2</v>
      </c>
      <c r="CG41" s="286">
        <v>2.9952683813866208E-2</v>
      </c>
      <c r="CH41" s="286">
        <v>2.9952683813866208E-2</v>
      </c>
      <c r="CI41" s="286">
        <v>2.9952683813866208E-2</v>
      </c>
      <c r="CJ41" s="286">
        <v>2.9952683813866208E-2</v>
      </c>
      <c r="CK41" s="286">
        <v>2.9952683813866208E-2</v>
      </c>
      <c r="CL41" s="286">
        <v>2.9952683813866208E-2</v>
      </c>
      <c r="CM41" s="286">
        <v>2.9953069451378572E-2</v>
      </c>
      <c r="CN41" s="286">
        <v>2.9952683813866208E-2</v>
      </c>
      <c r="CO41" s="286">
        <v>2.9952683813866208E-2</v>
      </c>
      <c r="CP41" s="286">
        <v>2.9952683813866208E-2</v>
      </c>
      <c r="CQ41" s="286">
        <v>2.9952676846209322E-2</v>
      </c>
      <c r="CR41" s="286">
        <v>2.9952681388469803E-2</v>
      </c>
      <c r="CS41" s="286">
        <v>2.9952681326347323E-2</v>
      </c>
      <c r="CT41" s="286">
        <v>2.9952681311096043E-2</v>
      </c>
      <c r="CU41" s="286">
        <v>2.9952681351193108E-2</v>
      </c>
      <c r="CV41" s="286">
        <v>2.995268130459168E-2</v>
      </c>
      <c r="CW41" s="286">
        <v>2.9952681364686654E-2</v>
      </c>
      <c r="CX41" s="286">
        <v>2.9952683813866208E-2</v>
      </c>
      <c r="CY41" s="286">
        <v>2.9952683813866208E-2</v>
      </c>
      <c r="CZ41" s="286">
        <v>2.9952709802416218E-2</v>
      </c>
      <c r="DA41" s="286">
        <v>2.9952634826308725E-2</v>
      </c>
      <c r="DB41" s="286">
        <v>2.9952624001037174E-2</v>
      </c>
      <c r="DC41" s="286">
        <v>2.9952595836005132E-2</v>
      </c>
      <c r="DD41" s="286">
        <v>2.9952567819986925E-2</v>
      </c>
      <c r="DE41" s="286">
        <v>2.995253907275016E-2</v>
      </c>
      <c r="DF41" s="286">
        <v>2.9952508532727476E-2</v>
      </c>
      <c r="DG41" s="286">
        <v>2.995247024483462E-2</v>
      </c>
      <c r="DH41" s="286">
        <v>2.7618553343060678E-2</v>
      </c>
      <c r="DI41" s="286">
        <v>3.2482991530980762E-2</v>
      </c>
      <c r="DJ41" s="286">
        <v>2.9952683813866208E-2</v>
      </c>
      <c r="DK41" s="286">
        <v>2.9952683813866208E-2</v>
      </c>
      <c r="DL41" s="286">
        <v>2.9952683813866208E-2</v>
      </c>
      <c r="DM41" s="286">
        <v>2.9952683813866208E-2</v>
      </c>
      <c r="DN41" s="286">
        <v>2.9952683813866208E-2</v>
      </c>
      <c r="DO41" s="286">
        <v>2.9952683813866208E-2</v>
      </c>
      <c r="DP41" s="286">
        <v>2.9952683813866208E-2</v>
      </c>
      <c r="DQ41" s="286">
        <v>2.9952683813866208E-2</v>
      </c>
      <c r="DR41" s="286">
        <v>2.9952683813866208E-2</v>
      </c>
      <c r="DS41" s="286">
        <v>2.9952683813866208E-2</v>
      </c>
      <c r="DT41" s="286">
        <v>2.9952683813866208E-2</v>
      </c>
      <c r="DU41" s="286">
        <v>2.9952683813866208E-2</v>
      </c>
      <c r="DV41" s="286">
        <v>2.9952683813866208E-2</v>
      </c>
      <c r="DW41" s="286">
        <v>2.9952683813866208E-2</v>
      </c>
      <c r="DX41" s="286">
        <v>2.9952683813866208E-2</v>
      </c>
      <c r="DY41" s="286">
        <v>2.9952683813866208E-2</v>
      </c>
      <c r="DZ41" s="286">
        <v>2.9952683813866208E-2</v>
      </c>
      <c r="EA41" s="286">
        <v>2.9952683813866208E-2</v>
      </c>
      <c r="EB41" s="286">
        <v>2.9952683813866208E-2</v>
      </c>
      <c r="EC41" s="286">
        <v>2.9952683813866208E-2</v>
      </c>
      <c r="ED41" s="286">
        <v>2.9952683813866208E-2</v>
      </c>
      <c r="EE41" s="286">
        <v>2.9952683813866208E-2</v>
      </c>
      <c r="EF41" s="286">
        <v>2.9952683813866208E-2</v>
      </c>
      <c r="EG41" s="286">
        <v>2.9952683813866208E-2</v>
      </c>
      <c r="EH41" s="286">
        <v>2.9952683813866208E-2</v>
      </c>
      <c r="EI41" s="286">
        <v>2.9952683813866208E-2</v>
      </c>
      <c r="EJ41" s="286">
        <v>2.9952683813866208E-2</v>
      </c>
      <c r="EK41" s="286">
        <v>2.9952683813866208E-2</v>
      </c>
      <c r="EL41" s="286">
        <v>2.9952683813866208E-2</v>
      </c>
      <c r="EM41" s="286">
        <v>2.9952683813866208E-2</v>
      </c>
      <c r="EN41" s="286"/>
      <c r="EO41" s="286"/>
      <c r="EP41" s="286"/>
      <c r="EQ41" s="286"/>
      <c r="ER41" s="286"/>
      <c r="ES41" s="286"/>
      <c r="ET41" s="286"/>
      <c r="EU41" s="286"/>
      <c r="EV41" s="286"/>
      <c r="EW41" s="286"/>
      <c r="EX41" s="287"/>
    </row>
    <row r="42" spans="1:154" x14ac:dyDescent="0.2">
      <c r="A42" s="238">
        <v>45476</v>
      </c>
      <c r="B42" s="237">
        <v>2.1644596983250289E-2</v>
      </c>
      <c r="C42" s="239">
        <v>2.9562080563802183E-2</v>
      </c>
      <c r="D42" s="263" t="str">
        <f>IF(A42&gt;$B$4,_xll.xlShmImplSwap2($B$5,"EUR"&amp;tenor&amp;"M_29JUN12",A42,,tenor+0*TYPE(trigger),1,4,12/tenor,4,1,1),"")</f>
        <v>Curve (OIS_26APR16) is not present in shared memory.</v>
      </c>
      <c r="E42" s="288">
        <v>2.1644735445095455E-2</v>
      </c>
      <c r="F42" s="286">
        <v>2.1644643138378213E-2</v>
      </c>
      <c r="G42" s="286">
        <v>2.1644596983250289E-2</v>
      </c>
      <c r="H42" s="286">
        <v>2.1644596983250289E-2</v>
      </c>
      <c r="I42" s="286">
        <v>2.1644596983250289E-2</v>
      </c>
      <c r="J42" s="286">
        <v>2.1644596983250289E-2</v>
      </c>
      <c r="K42" s="286">
        <v>2.1644596983250289E-2</v>
      </c>
      <c r="L42" s="286">
        <v>2.1644596983250289E-2</v>
      </c>
      <c r="M42" s="286">
        <v>2.1644596983250289E-2</v>
      </c>
      <c r="N42" s="286">
        <v>2.1644596983250289E-2</v>
      </c>
      <c r="O42" s="286">
        <v>2.1644596983250289E-2</v>
      </c>
      <c r="P42" s="286">
        <v>2.1653156942596639E-2</v>
      </c>
      <c r="Q42" s="286">
        <v>2.1644596983250289E-2</v>
      </c>
      <c r="R42" s="286">
        <v>2.1644596983250289E-2</v>
      </c>
      <c r="S42" s="286">
        <v>2.1644596983250289E-2</v>
      </c>
      <c r="T42" s="286">
        <v>2.1644442322824663E-2</v>
      </c>
      <c r="U42" s="286">
        <v>2.1644543146955256E-2</v>
      </c>
      <c r="V42" s="286">
        <v>2.1644541768025882E-2</v>
      </c>
      <c r="W42" s="286">
        <v>2.1644541429490939E-2</v>
      </c>
      <c r="X42" s="286">
        <v>2.1644542319521617E-2</v>
      </c>
      <c r="Y42" s="286">
        <v>2.1644541285111524E-2</v>
      </c>
      <c r="Z42" s="286">
        <v>2.1644542619036956E-2</v>
      </c>
      <c r="AA42" s="286">
        <v>2.1644596983250289E-2</v>
      </c>
      <c r="AB42" s="286">
        <v>2.1644596983250289E-2</v>
      </c>
      <c r="AC42" s="286">
        <v>2.1645173848622207E-2</v>
      </c>
      <c r="AD42" s="286">
        <v>2.1643509611067115E-2</v>
      </c>
      <c r="AE42" s="286">
        <v>2.1643269323534105E-2</v>
      </c>
      <c r="AF42" s="286">
        <v>2.1642644146985992E-2</v>
      </c>
      <c r="AG42" s="286">
        <v>2.164202227808612E-2</v>
      </c>
      <c r="AH42" s="286">
        <v>2.1641384178380994E-2</v>
      </c>
      <c r="AI42" s="286">
        <v>2.1640706284387818E-2</v>
      </c>
      <c r="AJ42" s="286">
        <v>2.1639856411651559E-2</v>
      </c>
      <c r="AK42" s="286">
        <v>2.1639153364910717E-2</v>
      </c>
      <c r="AL42" s="286">
        <v>2.1864385015379857E-2</v>
      </c>
      <c r="AM42" s="286">
        <v>2.1644596983250289E-2</v>
      </c>
      <c r="AN42" s="286">
        <v>2.1644596983250289E-2</v>
      </c>
      <c r="AO42" s="286">
        <v>2.1644596983250289E-2</v>
      </c>
      <c r="AP42" s="286">
        <v>2.1644596983250289E-2</v>
      </c>
      <c r="AQ42" s="286">
        <v>2.1644596983250289E-2</v>
      </c>
      <c r="AR42" s="286">
        <v>2.1644596983250289E-2</v>
      </c>
      <c r="AS42" s="286">
        <v>2.1644596983250289E-2</v>
      </c>
      <c r="AT42" s="286">
        <v>2.1644596983250289E-2</v>
      </c>
      <c r="AU42" s="286">
        <v>2.1644596983250289E-2</v>
      </c>
      <c r="AV42" s="286">
        <v>2.1644596983250289E-2</v>
      </c>
      <c r="AW42" s="286">
        <v>2.1644596983250289E-2</v>
      </c>
      <c r="AX42" s="286">
        <v>2.1644596983250289E-2</v>
      </c>
      <c r="AY42" s="286">
        <v>2.1644596983250289E-2</v>
      </c>
      <c r="AZ42" s="286">
        <v>2.1644596983250289E-2</v>
      </c>
      <c r="BA42" s="286">
        <v>2.1644596983250289E-2</v>
      </c>
      <c r="BB42" s="286">
        <v>2.1644596983250289E-2</v>
      </c>
      <c r="BC42" s="286">
        <v>2.1644596983250289E-2</v>
      </c>
      <c r="BD42" s="286">
        <v>2.1644596983250289E-2</v>
      </c>
      <c r="BE42" s="286">
        <v>2.1644596983250289E-2</v>
      </c>
      <c r="BF42" s="286">
        <v>2.1644596983250289E-2</v>
      </c>
      <c r="BG42" s="286">
        <v>2.1644596983250289E-2</v>
      </c>
      <c r="BH42" s="286">
        <v>2.1644596983250289E-2</v>
      </c>
      <c r="BI42" s="286">
        <v>2.1644596983250289E-2</v>
      </c>
      <c r="BJ42" s="286">
        <v>2.1644596983250289E-2</v>
      </c>
      <c r="BK42" s="286">
        <v>2.1644596983250289E-2</v>
      </c>
      <c r="BL42" s="286">
        <v>2.1644596983250289E-2</v>
      </c>
      <c r="BM42" s="286">
        <v>2.1644596983250289E-2</v>
      </c>
      <c r="BN42" s="286">
        <v>2.1644596983250289E-2</v>
      </c>
      <c r="BO42" s="286">
        <v>2.1644596983250289E-2</v>
      </c>
      <c r="BP42" s="286">
        <v>2.1644596983250289E-2</v>
      </c>
      <c r="BQ42" s="286"/>
      <c r="BR42" s="286"/>
      <c r="BS42" s="286"/>
      <c r="BT42" s="286"/>
      <c r="BU42" s="286"/>
      <c r="BV42" s="286"/>
      <c r="BW42" s="286"/>
      <c r="BX42" s="286"/>
      <c r="BY42" s="286"/>
      <c r="BZ42" s="286"/>
      <c r="CA42" s="287"/>
      <c r="CB42" s="286">
        <v>2.9562085812113965E-2</v>
      </c>
      <c r="CC42" s="286">
        <v>2.9562082313284044E-2</v>
      </c>
      <c r="CD42" s="286">
        <v>2.9562080563802183E-2</v>
      </c>
      <c r="CE42" s="286">
        <v>2.9562080563802183E-2</v>
      </c>
      <c r="CF42" s="286">
        <v>2.9562080563802183E-2</v>
      </c>
      <c r="CG42" s="286">
        <v>2.9562080563802183E-2</v>
      </c>
      <c r="CH42" s="286">
        <v>2.9562080563802183E-2</v>
      </c>
      <c r="CI42" s="286">
        <v>2.9562080563802183E-2</v>
      </c>
      <c r="CJ42" s="286">
        <v>2.9562080563802183E-2</v>
      </c>
      <c r="CK42" s="286">
        <v>2.9562080563802183E-2</v>
      </c>
      <c r="CL42" s="286">
        <v>2.9562080563802183E-2</v>
      </c>
      <c r="CM42" s="286">
        <v>2.9562405023877948E-2</v>
      </c>
      <c r="CN42" s="286">
        <v>2.9562080563802183E-2</v>
      </c>
      <c r="CO42" s="286">
        <v>2.9562080563802183E-2</v>
      </c>
      <c r="CP42" s="286">
        <v>2.9562080563802183E-2</v>
      </c>
      <c r="CQ42" s="286">
        <v>2.9562074701491983E-2</v>
      </c>
      <c r="CR42" s="286">
        <v>2.9562078523169735E-2</v>
      </c>
      <c r="CS42" s="286">
        <v>2.9562078470901986E-2</v>
      </c>
      <c r="CT42" s="286">
        <v>2.9562078458070077E-2</v>
      </c>
      <c r="CU42" s="286">
        <v>2.9562078491806566E-2</v>
      </c>
      <c r="CV42" s="286">
        <v>2.9562078452597496E-2</v>
      </c>
      <c r="CW42" s="286">
        <v>2.9562078503159232E-2</v>
      </c>
      <c r="CX42" s="286">
        <v>2.9562080563802183E-2</v>
      </c>
      <c r="CY42" s="286">
        <v>2.9562080563802183E-2</v>
      </c>
      <c r="CZ42" s="286">
        <v>2.9562102429534019E-2</v>
      </c>
      <c r="DA42" s="286">
        <v>2.9562039347617374E-2</v>
      </c>
      <c r="DB42" s="286">
        <v>2.9562030239663851E-2</v>
      </c>
      <c r="DC42" s="286">
        <v>2.9562006542725526E-2</v>
      </c>
      <c r="DD42" s="286">
        <v>2.9561982971161697E-2</v>
      </c>
      <c r="DE42" s="286">
        <v>2.9561958784378679E-2</v>
      </c>
      <c r="DF42" s="286">
        <v>2.9561933089217028E-2</v>
      </c>
      <c r="DG42" s="286">
        <v>2.9561900875305927E-2</v>
      </c>
      <c r="DH42" s="286">
        <v>2.956187422674518E-2</v>
      </c>
      <c r="DI42" s="286">
        <v>2.6957973310684481E-2</v>
      </c>
      <c r="DJ42" s="286">
        <v>3.2362974332338423E-2</v>
      </c>
      <c r="DK42" s="286">
        <v>2.9562080563802183E-2</v>
      </c>
      <c r="DL42" s="286">
        <v>2.9562080563802183E-2</v>
      </c>
      <c r="DM42" s="286">
        <v>2.9562080563802183E-2</v>
      </c>
      <c r="DN42" s="286">
        <v>2.9562080563802183E-2</v>
      </c>
      <c r="DO42" s="286">
        <v>2.9562080563802183E-2</v>
      </c>
      <c r="DP42" s="286">
        <v>2.9562080563802183E-2</v>
      </c>
      <c r="DQ42" s="286">
        <v>2.9562080563802183E-2</v>
      </c>
      <c r="DR42" s="286">
        <v>2.9562080563802183E-2</v>
      </c>
      <c r="DS42" s="286">
        <v>2.9562080563802183E-2</v>
      </c>
      <c r="DT42" s="286">
        <v>2.9562080563802183E-2</v>
      </c>
      <c r="DU42" s="286">
        <v>2.9562080563802183E-2</v>
      </c>
      <c r="DV42" s="286">
        <v>2.9562080563802183E-2</v>
      </c>
      <c r="DW42" s="286">
        <v>2.9562080563802183E-2</v>
      </c>
      <c r="DX42" s="286">
        <v>2.9562080563802183E-2</v>
      </c>
      <c r="DY42" s="286">
        <v>2.9562080563802183E-2</v>
      </c>
      <c r="DZ42" s="286">
        <v>2.9562080563802183E-2</v>
      </c>
      <c r="EA42" s="286">
        <v>2.9562080563802183E-2</v>
      </c>
      <c r="EB42" s="286">
        <v>2.9562080563802183E-2</v>
      </c>
      <c r="EC42" s="286">
        <v>2.9562080563802183E-2</v>
      </c>
      <c r="ED42" s="286">
        <v>2.9562080563802183E-2</v>
      </c>
      <c r="EE42" s="286">
        <v>2.9562080563802183E-2</v>
      </c>
      <c r="EF42" s="286">
        <v>2.9562080563802183E-2</v>
      </c>
      <c r="EG42" s="286">
        <v>2.9562080563802183E-2</v>
      </c>
      <c r="EH42" s="286">
        <v>2.9562080563802183E-2</v>
      </c>
      <c r="EI42" s="286">
        <v>2.9562080563802183E-2</v>
      </c>
      <c r="EJ42" s="286">
        <v>2.9562080563802183E-2</v>
      </c>
      <c r="EK42" s="286">
        <v>2.9562080563802183E-2</v>
      </c>
      <c r="EL42" s="286">
        <v>2.9562080563802183E-2</v>
      </c>
      <c r="EM42" s="286">
        <v>2.9562080563802183E-2</v>
      </c>
      <c r="EN42" s="286"/>
      <c r="EO42" s="286"/>
      <c r="EP42" s="286"/>
      <c r="EQ42" s="286"/>
      <c r="ER42" s="286"/>
      <c r="ES42" s="286"/>
      <c r="ET42" s="286"/>
      <c r="EU42" s="286"/>
      <c r="EV42" s="286"/>
      <c r="EW42" s="286"/>
      <c r="EX42" s="287"/>
    </row>
    <row r="43" spans="1:154" x14ac:dyDescent="0.2">
      <c r="A43" s="238">
        <v>45841</v>
      </c>
      <c r="B43" s="237">
        <v>2.2291702399198709E-2</v>
      </c>
      <c r="C43" s="239">
        <v>2.8650272925691615E-2</v>
      </c>
      <c r="D43" s="263" t="str">
        <f>IF(A43&gt;$B$4,_xll.xlShmImplSwap2($B$5,"EUR"&amp;tenor&amp;"M_29JUN12",A43,,tenor+0*TYPE(trigger),1,4,12/tenor,4,1,1),"")</f>
        <v>Curve (OIS_26APR16) is not present in shared memory.</v>
      </c>
      <c r="E43" s="288">
        <v>2.2291830223274661E-2</v>
      </c>
      <c r="F43" s="286">
        <v>2.2291745008312942E-2</v>
      </c>
      <c r="G43" s="286">
        <v>2.2291702399198709E-2</v>
      </c>
      <c r="H43" s="286">
        <v>2.2291702399198709E-2</v>
      </c>
      <c r="I43" s="286">
        <v>2.2291702399198709E-2</v>
      </c>
      <c r="J43" s="286">
        <v>2.2291702399198709E-2</v>
      </c>
      <c r="K43" s="286">
        <v>2.2291702399198709E-2</v>
      </c>
      <c r="L43" s="286">
        <v>2.2291702399198709E-2</v>
      </c>
      <c r="M43" s="286">
        <v>2.2291702399198709E-2</v>
      </c>
      <c r="N43" s="286">
        <v>2.2291702399198709E-2</v>
      </c>
      <c r="O43" s="286">
        <v>2.2291702399198709E-2</v>
      </c>
      <c r="P43" s="286">
        <v>2.2299604712592964E-2</v>
      </c>
      <c r="Q43" s="286">
        <v>2.2291702399198709E-2</v>
      </c>
      <c r="R43" s="286">
        <v>2.2291702399198709E-2</v>
      </c>
      <c r="S43" s="286">
        <v>2.2291702399198709E-2</v>
      </c>
      <c r="T43" s="286">
        <v>2.2291559621049423E-2</v>
      </c>
      <c r="U43" s="286">
        <v>2.2291652699047308E-2</v>
      </c>
      <c r="V43" s="286">
        <v>2.2291651426058528E-2</v>
      </c>
      <c r="W43" s="286">
        <v>2.2291651113532603E-2</v>
      </c>
      <c r="X43" s="286">
        <v>2.2291651935183877E-2</v>
      </c>
      <c r="Y43" s="286">
        <v>2.2291650980245603E-2</v>
      </c>
      <c r="Z43" s="286">
        <v>2.2291652211687989E-2</v>
      </c>
      <c r="AA43" s="286">
        <v>2.2291702399198709E-2</v>
      </c>
      <c r="AB43" s="286">
        <v>2.2291702399198709E-2</v>
      </c>
      <c r="AC43" s="286">
        <v>2.22922349450639E-2</v>
      </c>
      <c r="AD43" s="286">
        <v>2.2290698567822575E-2</v>
      </c>
      <c r="AE43" s="286">
        <v>2.2290476741139237E-2</v>
      </c>
      <c r="AF43" s="286">
        <v>2.2289899595756685E-2</v>
      </c>
      <c r="AG43" s="286">
        <v>2.2289325503901791E-2</v>
      </c>
      <c r="AH43" s="286">
        <v>2.2288736428224577E-2</v>
      </c>
      <c r="AI43" s="286">
        <v>2.2288110615581308E-2</v>
      </c>
      <c r="AJ43" s="286">
        <v>2.228732603700578E-2</v>
      </c>
      <c r="AK43" s="286">
        <v>2.2286677004054178E-2</v>
      </c>
      <c r="AL43" s="286">
        <v>2.2286112662245852E-2</v>
      </c>
      <c r="AM43" s="286">
        <v>2.2514930926688957E-2</v>
      </c>
      <c r="AN43" s="286">
        <v>2.2291702399198709E-2</v>
      </c>
      <c r="AO43" s="286">
        <v>2.2291702399198709E-2</v>
      </c>
      <c r="AP43" s="286">
        <v>2.2291702399198709E-2</v>
      </c>
      <c r="AQ43" s="286">
        <v>2.2291702399198709E-2</v>
      </c>
      <c r="AR43" s="286">
        <v>2.2291702399198709E-2</v>
      </c>
      <c r="AS43" s="286">
        <v>2.2291702399198709E-2</v>
      </c>
      <c r="AT43" s="286">
        <v>2.2291702399198709E-2</v>
      </c>
      <c r="AU43" s="286">
        <v>2.2291702399198709E-2</v>
      </c>
      <c r="AV43" s="286">
        <v>2.2291702399198709E-2</v>
      </c>
      <c r="AW43" s="286">
        <v>2.2291702399198709E-2</v>
      </c>
      <c r="AX43" s="286">
        <v>2.2291702399198709E-2</v>
      </c>
      <c r="AY43" s="286">
        <v>2.2291702399198709E-2</v>
      </c>
      <c r="AZ43" s="286">
        <v>2.2291702399198709E-2</v>
      </c>
      <c r="BA43" s="286">
        <v>2.2291702399198709E-2</v>
      </c>
      <c r="BB43" s="286">
        <v>2.2291702399198709E-2</v>
      </c>
      <c r="BC43" s="286">
        <v>2.2291702399198709E-2</v>
      </c>
      <c r="BD43" s="286">
        <v>2.2291702399198709E-2</v>
      </c>
      <c r="BE43" s="286">
        <v>2.2291702399198709E-2</v>
      </c>
      <c r="BF43" s="286">
        <v>2.2291702399198709E-2</v>
      </c>
      <c r="BG43" s="286">
        <v>2.2291702399198709E-2</v>
      </c>
      <c r="BH43" s="286">
        <v>2.2291702399198709E-2</v>
      </c>
      <c r="BI43" s="286">
        <v>2.2291702399198709E-2</v>
      </c>
      <c r="BJ43" s="286">
        <v>2.2291702399198709E-2</v>
      </c>
      <c r="BK43" s="286">
        <v>2.2291702399198709E-2</v>
      </c>
      <c r="BL43" s="286">
        <v>2.2291702399198709E-2</v>
      </c>
      <c r="BM43" s="286">
        <v>2.2291702399198709E-2</v>
      </c>
      <c r="BN43" s="286">
        <v>2.2291702399198709E-2</v>
      </c>
      <c r="BO43" s="286">
        <v>2.2291702399198709E-2</v>
      </c>
      <c r="BP43" s="286">
        <v>2.2291702399198709E-2</v>
      </c>
      <c r="BQ43" s="286"/>
      <c r="BR43" s="286"/>
      <c r="BS43" s="286"/>
      <c r="BT43" s="286"/>
      <c r="BU43" s="286"/>
      <c r="BV43" s="286"/>
      <c r="BW43" s="286"/>
      <c r="BX43" s="286"/>
      <c r="BY43" s="286"/>
      <c r="BZ43" s="286"/>
      <c r="CA43" s="287"/>
      <c r="CB43" s="286">
        <v>2.8650277276346069E-2</v>
      </c>
      <c r="CC43" s="286">
        <v>2.8650274375946572E-2</v>
      </c>
      <c r="CD43" s="286">
        <v>2.8650272925691615E-2</v>
      </c>
      <c r="CE43" s="286">
        <v>2.8650272925691615E-2</v>
      </c>
      <c r="CF43" s="286">
        <v>2.8650272925691615E-2</v>
      </c>
      <c r="CG43" s="286">
        <v>2.8650272925691615E-2</v>
      </c>
      <c r="CH43" s="286">
        <v>2.8650272925691615E-2</v>
      </c>
      <c r="CI43" s="286">
        <v>2.8650272925691615E-2</v>
      </c>
      <c r="CJ43" s="286">
        <v>2.8650272925691615E-2</v>
      </c>
      <c r="CK43" s="286">
        <v>2.8650272925691615E-2</v>
      </c>
      <c r="CL43" s="286">
        <v>2.8650272925691615E-2</v>
      </c>
      <c r="CM43" s="286">
        <v>2.8650541890947272E-2</v>
      </c>
      <c r="CN43" s="286">
        <v>2.8650272925691615E-2</v>
      </c>
      <c r="CO43" s="286">
        <v>2.8650272925691615E-2</v>
      </c>
      <c r="CP43" s="286">
        <v>2.8650272925691615E-2</v>
      </c>
      <c r="CQ43" s="286">
        <v>2.8650268066055903E-2</v>
      </c>
      <c r="CR43" s="286">
        <v>2.8650271234083462E-2</v>
      </c>
      <c r="CS43" s="286">
        <v>2.8650271190755968E-2</v>
      </c>
      <c r="CT43" s="286">
        <v>2.8650271180118467E-2</v>
      </c>
      <c r="CU43" s="286">
        <v>2.8650271208084482E-2</v>
      </c>
      <c r="CV43" s="286">
        <v>2.8650271175581873E-2</v>
      </c>
      <c r="CW43" s="286">
        <v>2.8650271217496304E-2</v>
      </c>
      <c r="CX43" s="286">
        <v>2.8650272925691615E-2</v>
      </c>
      <c r="CY43" s="286">
        <v>2.8650272925691615E-2</v>
      </c>
      <c r="CZ43" s="286">
        <v>2.8650291051565312E-2</v>
      </c>
      <c r="DA43" s="286">
        <v>2.8650238759017815E-2</v>
      </c>
      <c r="DB43" s="286">
        <v>2.8650231208865486E-2</v>
      </c>
      <c r="DC43" s="286">
        <v>2.865021156499057E-2</v>
      </c>
      <c r="DD43" s="286">
        <v>2.8650192025046282E-2</v>
      </c>
      <c r="DE43" s="286">
        <v>2.8650171975108659E-2</v>
      </c>
      <c r="DF43" s="286">
        <v>2.8650150674782427E-2</v>
      </c>
      <c r="DG43" s="286">
        <v>2.8650123970655347E-2</v>
      </c>
      <c r="DH43" s="286">
        <v>2.8650101879996153E-2</v>
      </c>
      <c r="DI43" s="286">
        <v>2.865008267190684E-2</v>
      </c>
      <c r="DJ43" s="286">
        <v>2.5752284458075189E-2</v>
      </c>
      <c r="DK43" s="286">
        <v>3.1770328224345341E-2</v>
      </c>
      <c r="DL43" s="286">
        <v>2.8625181727167978E-2</v>
      </c>
      <c r="DM43" s="286">
        <v>2.8650272925691615E-2</v>
      </c>
      <c r="DN43" s="286">
        <v>2.8650272925691615E-2</v>
      </c>
      <c r="DO43" s="286">
        <v>2.8650272925691615E-2</v>
      </c>
      <c r="DP43" s="286">
        <v>2.8650272925691615E-2</v>
      </c>
      <c r="DQ43" s="286">
        <v>2.8650272925691615E-2</v>
      </c>
      <c r="DR43" s="286">
        <v>2.8650272925691615E-2</v>
      </c>
      <c r="DS43" s="286">
        <v>2.8650272925691615E-2</v>
      </c>
      <c r="DT43" s="286">
        <v>2.8650272925691615E-2</v>
      </c>
      <c r="DU43" s="286">
        <v>2.8650272925691615E-2</v>
      </c>
      <c r="DV43" s="286">
        <v>2.8650272925691615E-2</v>
      </c>
      <c r="DW43" s="286">
        <v>2.8650272925691615E-2</v>
      </c>
      <c r="DX43" s="286">
        <v>2.8650272925691615E-2</v>
      </c>
      <c r="DY43" s="286">
        <v>2.8650272925691615E-2</v>
      </c>
      <c r="DZ43" s="286">
        <v>2.8650272925691615E-2</v>
      </c>
      <c r="EA43" s="286">
        <v>2.8650272925691615E-2</v>
      </c>
      <c r="EB43" s="286">
        <v>2.8650272925691615E-2</v>
      </c>
      <c r="EC43" s="286">
        <v>2.8650272925691615E-2</v>
      </c>
      <c r="ED43" s="286">
        <v>2.8650272925691615E-2</v>
      </c>
      <c r="EE43" s="286">
        <v>2.8650272925691615E-2</v>
      </c>
      <c r="EF43" s="286">
        <v>2.8650272925691615E-2</v>
      </c>
      <c r="EG43" s="286">
        <v>2.8650272925691615E-2</v>
      </c>
      <c r="EH43" s="286">
        <v>2.8650272925691615E-2</v>
      </c>
      <c r="EI43" s="286">
        <v>2.8650272925691615E-2</v>
      </c>
      <c r="EJ43" s="286">
        <v>2.8650272925691615E-2</v>
      </c>
      <c r="EK43" s="286">
        <v>2.8650272925691615E-2</v>
      </c>
      <c r="EL43" s="286">
        <v>2.8650272925691615E-2</v>
      </c>
      <c r="EM43" s="286">
        <v>2.8650272925691615E-2</v>
      </c>
      <c r="EN43" s="286"/>
      <c r="EO43" s="286"/>
      <c r="EP43" s="286"/>
      <c r="EQ43" s="286"/>
      <c r="ER43" s="286"/>
      <c r="ES43" s="286"/>
      <c r="ET43" s="286"/>
      <c r="EU43" s="286"/>
      <c r="EV43" s="286"/>
      <c r="EW43" s="286"/>
      <c r="EX43" s="287"/>
    </row>
    <row r="44" spans="1:154" x14ac:dyDescent="0.2">
      <c r="A44" s="238">
        <v>46206</v>
      </c>
      <c r="B44" s="237">
        <v>2.2775382421046583E-2</v>
      </c>
      <c r="C44" s="239">
        <v>2.7211408359912714E-2</v>
      </c>
      <c r="D44" s="263" t="str">
        <f>IF(A44&gt;$B$4,_xll.xlShmImplSwap2($B$5,"EUR"&amp;tenor&amp;"M_29JUN12",A44,,tenor+0*TYPE(trigger),1,4,12/tenor,4,1,1),"")</f>
        <v>Curve (OIS_26APR16) is not present in shared memory.</v>
      </c>
      <c r="E44" s="288">
        <v>2.277550111810174E-2</v>
      </c>
      <c r="F44" s="286">
        <v>2.2775421987742794E-2</v>
      </c>
      <c r="G44" s="286">
        <v>2.2775382421046583E-2</v>
      </c>
      <c r="H44" s="286">
        <v>2.2775382421046583E-2</v>
      </c>
      <c r="I44" s="286">
        <v>2.2775382421046583E-2</v>
      </c>
      <c r="J44" s="286">
        <v>2.2775382421046583E-2</v>
      </c>
      <c r="K44" s="286">
        <v>2.2775382421046583E-2</v>
      </c>
      <c r="L44" s="286">
        <v>2.2775382421046583E-2</v>
      </c>
      <c r="M44" s="286">
        <v>2.2775382421046583E-2</v>
      </c>
      <c r="N44" s="286">
        <v>2.2775382421046583E-2</v>
      </c>
      <c r="O44" s="286">
        <v>2.2775382421046583E-2</v>
      </c>
      <c r="P44" s="286">
        <v>2.2782720485661177E-2</v>
      </c>
      <c r="Q44" s="286">
        <v>2.2775382421046583E-2</v>
      </c>
      <c r="R44" s="286">
        <v>2.2775382421046583E-2</v>
      </c>
      <c r="S44" s="286">
        <v>2.2775382421046583E-2</v>
      </c>
      <c r="T44" s="286">
        <v>2.277524983768358E-2</v>
      </c>
      <c r="U44" s="286">
        <v>2.2775336269634426E-2</v>
      </c>
      <c r="V44" s="286">
        <v>2.2775335087540861E-2</v>
      </c>
      <c r="W44" s="286">
        <v>2.2775334797330217E-2</v>
      </c>
      <c r="X44" s="286">
        <v>2.2775335560313126E-2</v>
      </c>
      <c r="Y44" s="286">
        <v>2.2775334673560296E-2</v>
      </c>
      <c r="Z44" s="286">
        <v>2.2775335817074024E-2</v>
      </c>
      <c r="AA44" s="286">
        <v>2.2775382421046583E-2</v>
      </c>
      <c r="AB44" s="286">
        <v>2.2775382421046583E-2</v>
      </c>
      <c r="AC44" s="286">
        <v>2.2775876941546442E-2</v>
      </c>
      <c r="AD44" s="286">
        <v>2.2774450266228839E-2</v>
      </c>
      <c r="AE44" s="286">
        <v>2.277424427863323E-2</v>
      </c>
      <c r="AF44" s="286">
        <v>2.2773708343154699E-2</v>
      </c>
      <c r="AG44" s="286">
        <v>2.2773175243172839E-2</v>
      </c>
      <c r="AH44" s="286">
        <v>2.2772628229258313E-2</v>
      </c>
      <c r="AI44" s="286">
        <v>2.2772047101506827E-2</v>
      </c>
      <c r="AJ44" s="286">
        <v>2.2771318544184755E-2</v>
      </c>
      <c r="AK44" s="286">
        <v>2.2770715854124244E-2</v>
      </c>
      <c r="AL44" s="286">
        <v>2.2770191808006414E-2</v>
      </c>
      <c r="AM44" s="286">
        <v>2.2767936146341771E-2</v>
      </c>
      <c r="AN44" s="286">
        <v>2.3005615717483687E-2</v>
      </c>
      <c r="AO44" s="286">
        <v>2.277352942396901E-2</v>
      </c>
      <c r="AP44" s="286">
        <v>2.2775382421046583E-2</v>
      </c>
      <c r="AQ44" s="286">
        <v>2.2775382421046583E-2</v>
      </c>
      <c r="AR44" s="286">
        <v>2.2775382421046583E-2</v>
      </c>
      <c r="AS44" s="286">
        <v>2.2775382421046583E-2</v>
      </c>
      <c r="AT44" s="286">
        <v>2.2775382421046583E-2</v>
      </c>
      <c r="AU44" s="286">
        <v>2.2775382421046583E-2</v>
      </c>
      <c r="AV44" s="286">
        <v>2.2775382421046583E-2</v>
      </c>
      <c r="AW44" s="286">
        <v>2.2775382421046583E-2</v>
      </c>
      <c r="AX44" s="286">
        <v>2.2775382421046583E-2</v>
      </c>
      <c r="AY44" s="286">
        <v>2.2775382421046583E-2</v>
      </c>
      <c r="AZ44" s="286">
        <v>2.2775382421046583E-2</v>
      </c>
      <c r="BA44" s="286">
        <v>2.2775382421046583E-2</v>
      </c>
      <c r="BB44" s="286">
        <v>2.2775382421046583E-2</v>
      </c>
      <c r="BC44" s="286">
        <v>2.2775382421046583E-2</v>
      </c>
      <c r="BD44" s="286">
        <v>2.2775382421046583E-2</v>
      </c>
      <c r="BE44" s="286">
        <v>2.2775382421046583E-2</v>
      </c>
      <c r="BF44" s="286">
        <v>2.2775382421046583E-2</v>
      </c>
      <c r="BG44" s="286">
        <v>2.2775382421046583E-2</v>
      </c>
      <c r="BH44" s="286">
        <v>2.2775382421046583E-2</v>
      </c>
      <c r="BI44" s="286">
        <v>2.2775382421046583E-2</v>
      </c>
      <c r="BJ44" s="286">
        <v>2.2775382421046583E-2</v>
      </c>
      <c r="BK44" s="286">
        <v>2.2775382421046583E-2</v>
      </c>
      <c r="BL44" s="286">
        <v>2.2775382421046583E-2</v>
      </c>
      <c r="BM44" s="286">
        <v>2.2775382421046583E-2</v>
      </c>
      <c r="BN44" s="286">
        <v>2.2775382421046583E-2</v>
      </c>
      <c r="BO44" s="286">
        <v>2.2775382421046583E-2</v>
      </c>
      <c r="BP44" s="286">
        <v>2.2775382421046583E-2</v>
      </c>
      <c r="BQ44" s="286"/>
      <c r="BR44" s="286"/>
      <c r="BS44" s="286"/>
      <c r="BT44" s="286"/>
      <c r="BU44" s="286"/>
      <c r="BV44" s="286"/>
      <c r="BW44" s="286"/>
      <c r="BX44" s="286"/>
      <c r="BY44" s="286"/>
      <c r="BZ44" s="286"/>
      <c r="CA44" s="287"/>
      <c r="CB44" s="286">
        <v>2.7211412277386195E-2</v>
      </c>
      <c r="CC44" s="286">
        <v>2.7211409665770622E-2</v>
      </c>
      <c r="CD44" s="286">
        <v>2.7211408359912714E-2</v>
      </c>
      <c r="CE44" s="286">
        <v>2.7211408359912714E-2</v>
      </c>
      <c r="CF44" s="286">
        <v>2.7211408359912714E-2</v>
      </c>
      <c r="CG44" s="286">
        <v>2.7211408359912714E-2</v>
      </c>
      <c r="CH44" s="286">
        <v>2.7211408359912714E-2</v>
      </c>
      <c r="CI44" s="286">
        <v>2.7211408359912714E-2</v>
      </c>
      <c r="CJ44" s="286">
        <v>2.7211408359912714E-2</v>
      </c>
      <c r="CK44" s="286">
        <v>2.7211408359912714E-2</v>
      </c>
      <c r="CL44" s="286">
        <v>2.7211408359912714E-2</v>
      </c>
      <c r="CM44" s="286">
        <v>2.7211650545186497E-2</v>
      </c>
      <c r="CN44" s="286">
        <v>2.7211408359912714E-2</v>
      </c>
      <c r="CO44" s="286">
        <v>2.7211408359912714E-2</v>
      </c>
      <c r="CP44" s="286">
        <v>2.7211408359912714E-2</v>
      </c>
      <c r="CQ44" s="286">
        <v>2.7211403984135133E-2</v>
      </c>
      <c r="CR44" s="286">
        <v>2.7211406836732861E-2</v>
      </c>
      <c r="CS44" s="286">
        <v>2.7211406797718881E-2</v>
      </c>
      <c r="CT44" s="286">
        <v>2.7211406788140814E-2</v>
      </c>
      <c r="CU44" s="286">
        <v>2.7211406813321969E-2</v>
      </c>
      <c r="CV44" s="286">
        <v>2.7211406784055866E-2</v>
      </c>
      <c r="CW44" s="286">
        <v>2.7211406821796055E-2</v>
      </c>
      <c r="CX44" s="286">
        <v>2.7211408359912714E-2</v>
      </c>
      <c r="CY44" s="286">
        <v>2.7211408359912714E-2</v>
      </c>
      <c r="CZ44" s="286">
        <v>2.7211424681053042E-2</v>
      </c>
      <c r="DA44" s="286">
        <v>2.7211377595101473E-2</v>
      </c>
      <c r="DB44" s="286">
        <v>2.7211370796693155E-2</v>
      </c>
      <c r="DC44" s="286">
        <v>2.7211353108693763E-2</v>
      </c>
      <c r="DD44" s="286">
        <v>2.721133551427703E-2</v>
      </c>
      <c r="DE44" s="286">
        <v>2.7211317460645788E-2</v>
      </c>
      <c r="DF44" s="286">
        <v>2.7211298281122089E-2</v>
      </c>
      <c r="DG44" s="286">
        <v>2.7211274235837409E-2</v>
      </c>
      <c r="DH44" s="286">
        <v>2.7211254344671934E-2</v>
      </c>
      <c r="DI44" s="286">
        <v>2.7211237049069151E-2</v>
      </c>
      <c r="DJ44" s="286">
        <v>2.7211162603276481E-2</v>
      </c>
      <c r="DK44" s="286">
        <v>2.4085373019145324E-2</v>
      </c>
      <c r="DL44" s="286">
        <v>3.0534497259625301E-2</v>
      </c>
      <c r="DM44" s="286">
        <v>2.7211408359912714E-2</v>
      </c>
      <c r="DN44" s="286">
        <v>2.7211408359912714E-2</v>
      </c>
      <c r="DO44" s="286">
        <v>2.7211408359912714E-2</v>
      </c>
      <c r="DP44" s="286">
        <v>2.7211408359912714E-2</v>
      </c>
      <c r="DQ44" s="286">
        <v>2.7211408359912714E-2</v>
      </c>
      <c r="DR44" s="286">
        <v>2.7211408359912714E-2</v>
      </c>
      <c r="DS44" s="286">
        <v>2.7211408359912714E-2</v>
      </c>
      <c r="DT44" s="286">
        <v>2.7211408359912714E-2</v>
      </c>
      <c r="DU44" s="286">
        <v>2.7211408359912714E-2</v>
      </c>
      <c r="DV44" s="286">
        <v>2.7211408359912714E-2</v>
      </c>
      <c r="DW44" s="286">
        <v>2.7211408359912714E-2</v>
      </c>
      <c r="DX44" s="286">
        <v>2.7211408359912714E-2</v>
      </c>
      <c r="DY44" s="286">
        <v>2.7211408359912714E-2</v>
      </c>
      <c r="DZ44" s="286">
        <v>2.7211408359912714E-2</v>
      </c>
      <c r="EA44" s="286">
        <v>2.7211408359912714E-2</v>
      </c>
      <c r="EB44" s="286">
        <v>2.7211408359912714E-2</v>
      </c>
      <c r="EC44" s="286">
        <v>2.7211408359912714E-2</v>
      </c>
      <c r="ED44" s="286">
        <v>2.7211408359912714E-2</v>
      </c>
      <c r="EE44" s="286">
        <v>2.7211408359912714E-2</v>
      </c>
      <c r="EF44" s="286">
        <v>2.7211408359912714E-2</v>
      </c>
      <c r="EG44" s="286">
        <v>2.7211408359912714E-2</v>
      </c>
      <c r="EH44" s="286">
        <v>2.7211408359912714E-2</v>
      </c>
      <c r="EI44" s="286">
        <v>2.7211408359912714E-2</v>
      </c>
      <c r="EJ44" s="286">
        <v>2.7211408359912714E-2</v>
      </c>
      <c r="EK44" s="286">
        <v>2.7211408359912714E-2</v>
      </c>
      <c r="EL44" s="286">
        <v>2.7211408359912714E-2</v>
      </c>
      <c r="EM44" s="286">
        <v>2.7211408359912714E-2</v>
      </c>
      <c r="EN44" s="286"/>
      <c r="EO44" s="286"/>
      <c r="EP44" s="286"/>
      <c r="EQ44" s="286"/>
      <c r="ER44" s="286"/>
      <c r="ES44" s="286"/>
      <c r="ET44" s="286"/>
      <c r="EU44" s="286"/>
      <c r="EV44" s="286"/>
      <c r="EW44" s="286"/>
      <c r="EX44" s="287"/>
    </row>
    <row r="45" spans="1:154" x14ac:dyDescent="0.2">
      <c r="A45" s="238">
        <v>46573</v>
      </c>
      <c r="B45" s="237">
        <v>2.3095371677971901E-2</v>
      </c>
      <c r="C45" s="239">
        <v>2.5452799027434088E-2</v>
      </c>
      <c r="D45" s="263" t="str">
        <f>IF(A45&gt;$B$4,_xll.xlShmImplSwap2($B$5,"EUR"&amp;tenor&amp;"M_29JUN12",A45,,tenor+0*TYPE(trigger),1,4,12/tenor,4,1,1),"")</f>
        <v>Curve (OIS_26APR16) is not present in shared memory.</v>
      </c>
      <c r="E45" s="288">
        <v>2.3095482430055232E-2</v>
      </c>
      <c r="F45" s="286">
        <v>2.3095408596276505E-2</v>
      </c>
      <c r="G45" s="286">
        <v>2.3095371677971901E-2</v>
      </c>
      <c r="H45" s="286">
        <v>2.3095371677971901E-2</v>
      </c>
      <c r="I45" s="286">
        <v>2.3095371677971901E-2</v>
      </c>
      <c r="J45" s="286">
        <v>2.3095371677971901E-2</v>
      </c>
      <c r="K45" s="286">
        <v>2.3095371677971901E-2</v>
      </c>
      <c r="L45" s="286">
        <v>2.3095371677971901E-2</v>
      </c>
      <c r="M45" s="286">
        <v>2.3095371677971901E-2</v>
      </c>
      <c r="N45" s="286">
        <v>2.3095371677971901E-2</v>
      </c>
      <c r="O45" s="286">
        <v>2.3095371677971901E-2</v>
      </c>
      <c r="P45" s="286">
        <v>2.3102218570193244E-2</v>
      </c>
      <c r="Q45" s="286">
        <v>2.3095371677971901E-2</v>
      </c>
      <c r="R45" s="286">
        <v>2.3095371677971901E-2</v>
      </c>
      <c r="S45" s="286">
        <v>2.3095371677971901E-2</v>
      </c>
      <c r="T45" s="286">
        <v>2.3095247969058909E-2</v>
      </c>
      <c r="U45" s="286">
        <v>2.3095328615698463E-2</v>
      </c>
      <c r="V45" s="286">
        <v>2.3095327512728185E-2</v>
      </c>
      <c r="W45" s="286">
        <v>2.3095327241942749E-2</v>
      </c>
      <c r="X45" s="286">
        <v>2.3095327953855493E-2</v>
      </c>
      <c r="Y45" s="286">
        <v>2.309532712645735E-2</v>
      </c>
      <c r="Z45" s="286">
        <v>2.3095328193430131E-2</v>
      </c>
      <c r="AA45" s="286">
        <v>2.3095371677971901E-2</v>
      </c>
      <c r="AB45" s="286">
        <v>2.3095371677971901E-2</v>
      </c>
      <c r="AC45" s="286">
        <v>2.3095833097806981E-2</v>
      </c>
      <c r="AD45" s="286">
        <v>2.3094501916814572E-2</v>
      </c>
      <c r="AE45" s="286">
        <v>2.3094309716971646E-2</v>
      </c>
      <c r="AF45" s="286">
        <v>2.3093809654264032E-2</v>
      </c>
      <c r="AG45" s="286">
        <v>2.3093312237259463E-2</v>
      </c>
      <c r="AH45" s="286">
        <v>2.3092801837649495E-2</v>
      </c>
      <c r="AI45" s="286">
        <v>2.3092259607607735E-2</v>
      </c>
      <c r="AJ45" s="286">
        <v>2.309157981617433E-2</v>
      </c>
      <c r="AK45" s="286">
        <v>2.3091017467093862E-2</v>
      </c>
      <c r="AL45" s="286">
        <v>2.3090528497934078E-2</v>
      </c>
      <c r="AM45" s="286">
        <v>2.3088423818686477E-2</v>
      </c>
      <c r="AN45" s="286">
        <v>2.3093135519897601E-2</v>
      </c>
      <c r="AO45" s="286">
        <v>2.3323453420526247E-2</v>
      </c>
      <c r="AP45" s="286">
        <v>2.3095371677971901E-2</v>
      </c>
      <c r="AQ45" s="286">
        <v>2.3095371677971901E-2</v>
      </c>
      <c r="AR45" s="286">
        <v>2.3095371677971901E-2</v>
      </c>
      <c r="AS45" s="286">
        <v>2.3095371677971901E-2</v>
      </c>
      <c r="AT45" s="286">
        <v>2.3095371677971901E-2</v>
      </c>
      <c r="AU45" s="286">
        <v>2.3095371677971901E-2</v>
      </c>
      <c r="AV45" s="286">
        <v>2.3095371677971901E-2</v>
      </c>
      <c r="AW45" s="286">
        <v>2.3095371677971901E-2</v>
      </c>
      <c r="AX45" s="286">
        <v>2.3095371677971901E-2</v>
      </c>
      <c r="AY45" s="286">
        <v>2.3095371677971901E-2</v>
      </c>
      <c r="AZ45" s="286">
        <v>2.3095371677971901E-2</v>
      </c>
      <c r="BA45" s="286">
        <v>2.3095371677971901E-2</v>
      </c>
      <c r="BB45" s="286">
        <v>2.3095371677971901E-2</v>
      </c>
      <c r="BC45" s="286">
        <v>2.3095371677971901E-2</v>
      </c>
      <c r="BD45" s="286">
        <v>2.3095371677971901E-2</v>
      </c>
      <c r="BE45" s="286">
        <v>2.3095371677971901E-2</v>
      </c>
      <c r="BF45" s="286">
        <v>2.3095371677971901E-2</v>
      </c>
      <c r="BG45" s="286">
        <v>2.3095371677971901E-2</v>
      </c>
      <c r="BH45" s="286">
        <v>2.3095371677971901E-2</v>
      </c>
      <c r="BI45" s="286">
        <v>2.3095371677971901E-2</v>
      </c>
      <c r="BJ45" s="286">
        <v>2.3095371677971901E-2</v>
      </c>
      <c r="BK45" s="286">
        <v>2.3095371677971901E-2</v>
      </c>
      <c r="BL45" s="286">
        <v>2.3095371677971901E-2</v>
      </c>
      <c r="BM45" s="286">
        <v>2.3095371677971901E-2</v>
      </c>
      <c r="BN45" s="286">
        <v>2.3095371677971901E-2</v>
      </c>
      <c r="BO45" s="286">
        <v>2.3095371677971901E-2</v>
      </c>
      <c r="BP45" s="286">
        <v>2.3095371677971901E-2</v>
      </c>
      <c r="BQ45" s="286"/>
      <c r="BR45" s="286"/>
      <c r="BS45" s="286"/>
      <c r="BT45" s="286"/>
      <c r="BU45" s="286"/>
      <c r="BV45" s="286"/>
      <c r="BW45" s="286"/>
      <c r="BX45" s="286"/>
      <c r="BY45" s="286"/>
      <c r="BZ45" s="286"/>
      <c r="CA45" s="287"/>
      <c r="CB45" s="286">
        <v>2.5452802434086E-2</v>
      </c>
      <c r="CC45" s="286">
        <v>2.5452800163013545E-2</v>
      </c>
      <c r="CD45" s="286">
        <v>2.5452799027434088E-2</v>
      </c>
      <c r="CE45" s="286">
        <v>2.5452799027434088E-2</v>
      </c>
      <c r="CF45" s="286">
        <v>2.5452799027434088E-2</v>
      </c>
      <c r="CG45" s="286">
        <v>2.5452799027434088E-2</v>
      </c>
      <c r="CH45" s="286">
        <v>2.5452799027434088E-2</v>
      </c>
      <c r="CI45" s="286">
        <v>2.5452799027434088E-2</v>
      </c>
      <c r="CJ45" s="286">
        <v>2.5452799027434088E-2</v>
      </c>
      <c r="CK45" s="286">
        <v>2.5452799027434088E-2</v>
      </c>
      <c r="CL45" s="286">
        <v>2.5452799027434088E-2</v>
      </c>
      <c r="CM45" s="286">
        <v>2.5453009632782467E-2</v>
      </c>
      <c r="CN45" s="286">
        <v>2.5452799027434088E-2</v>
      </c>
      <c r="CO45" s="286">
        <v>2.5452799027434088E-2</v>
      </c>
      <c r="CP45" s="286">
        <v>2.5452799027434088E-2</v>
      </c>
      <c r="CQ45" s="286">
        <v>2.5452795222238797E-2</v>
      </c>
      <c r="CR45" s="286">
        <v>2.545279770287015E-2</v>
      </c>
      <c r="CS45" s="286">
        <v>2.5452797668943376E-2</v>
      </c>
      <c r="CT45" s="286">
        <v>2.5452797660614385E-2</v>
      </c>
      <c r="CU45" s="286">
        <v>2.5452797682512521E-2</v>
      </c>
      <c r="CV45" s="286">
        <v>2.5452797657062005E-2</v>
      </c>
      <c r="CW45" s="286">
        <v>2.5452797689881405E-2</v>
      </c>
      <c r="CX45" s="286">
        <v>2.5452799027434088E-2</v>
      </c>
      <c r="CY45" s="286">
        <v>2.5452799027434088E-2</v>
      </c>
      <c r="CZ45" s="286">
        <v>2.5452813220367007E-2</v>
      </c>
      <c r="DA45" s="286">
        <v>2.5452772274222702E-2</v>
      </c>
      <c r="DB45" s="286">
        <v>2.5452766362297409E-2</v>
      </c>
      <c r="DC45" s="286">
        <v>2.54527509807379E-2</v>
      </c>
      <c r="DD45" s="286">
        <v>2.5452735680558076E-2</v>
      </c>
      <c r="DE45" s="286">
        <v>2.5452719981042916E-2</v>
      </c>
      <c r="DF45" s="286">
        <v>2.5452703302447453E-2</v>
      </c>
      <c r="DG45" s="286">
        <v>2.5452682392564499E-2</v>
      </c>
      <c r="DH45" s="286">
        <v>2.5452665095122763E-2</v>
      </c>
      <c r="DI45" s="286">
        <v>2.5452650054792473E-2</v>
      </c>
      <c r="DJ45" s="286">
        <v>2.5452585316413034E-2</v>
      </c>
      <c r="DK45" s="286">
        <v>2.5452730244862276E-2</v>
      </c>
      <c r="DL45" s="286">
        <v>2.2026511830545593E-2</v>
      </c>
      <c r="DM45" s="286">
        <v>2.9075565919425866E-2</v>
      </c>
      <c r="DN45" s="286">
        <v>2.5452799027434088E-2</v>
      </c>
      <c r="DO45" s="286">
        <v>2.5452799027434088E-2</v>
      </c>
      <c r="DP45" s="286">
        <v>2.5452799027434088E-2</v>
      </c>
      <c r="DQ45" s="286">
        <v>2.5452799027434088E-2</v>
      </c>
      <c r="DR45" s="286">
        <v>2.5452799027434088E-2</v>
      </c>
      <c r="DS45" s="286">
        <v>2.5452799027434088E-2</v>
      </c>
      <c r="DT45" s="286">
        <v>2.5452799027434088E-2</v>
      </c>
      <c r="DU45" s="286">
        <v>2.5452799027434088E-2</v>
      </c>
      <c r="DV45" s="286">
        <v>2.5452799027434088E-2</v>
      </c>
      <c r="DW45" s="286">
        <v>2.5452799027434088E-2</v>
      </c>
      <c r="DX45" s="286">
        <v>2.5452799027434088E-2</v>
      </c>
      <c r="DY45" s="286">
        <v>2.5452799027434088E-2</v>
      </c>
      <c r="DZ45" s="286">
        <v>2.5452799027434088E-2</v>
      </c>
      <c r="EA45" s="286">
        <v>2.5452799027434088E-2</v>
      </c>
      <c r="EB45" s="286">
        <v>2.5452799027434088E-2</v>
      </c>
      <c r="EC45" s="286">
        <v>2.5452799027434088E-2</v>
      </c>
      <c r="ED45" s="286">
        <v>2.5452799027434088E-2</v>
      </c>
      <c r="EE45" s="286">
        <v>2.5452799027434088E-2</v>
      </c>
      <c r="EF45" s="286">
        <v>2.5452799027434088E-2</v>
      </c>
      <c r="EG45" s="286">
        <v>2.5452799027434088E-2</v>
      </c>
      <c r="EH45" s="286">
        <v>2.5452799027434088E-2</v>
      </c>
      <c r="EI45" s="286">
        <v>2.5452799027434088E-2</v>
      </c>
      <c r="EJ45" s="286">
        <v>2.5452799027434088E-2</v>
      </c>
      <c r="EK45" s="286">
        <v>2.5452799027434088E-2</v>
      </c>
      <c r="EL45" s="286">
        <v>2.5452799027434088E-2</v>
      </c>
      <c r="EM45" s="286">
        <v>2.5452799027434088E-2</v>
      </c>
      <c r="EN45" s="286"/>
      <c r="EO45" s="286"/>
      <c r="EP45" s="286"/>
      <c r="EQ45" s="286"/>
      <c r="ER45" s="286"/>
      <c r="ES45" s="286"/>
      <c r="ET45" s="286"/>
      <c r="EU45" s="286"/>
      <c r="EV45" s="286"/>
      <c r="EW45" s="286"/>
      <c r="EX45" s="287"/>
    </row>
    <row r="46" spans="1:154" x14ac:dyDescent="0.2">
      <c r="A46" s="238">
        <v>46937</v>
      </c>
      <c r="B46" s="237">
        <v>2.3258781243122546E-2</v>
      </c>
      <c r="C46" s="239">
        <v>2.3959558752525232E-2</v>
      </c>
      <c r="D46" s="263" t="str">
        <f>IF(A46&gt;$B$4,_xll.xlShmImplSwap2($B$5,"EUR"&amp;tenor&amp;"M_29JUN12",A46,,tenor+0*TYPE(trigger),1,4,12/tenor,4,1,1),"")</f>
        <v>Curve (OIS_26APR16) is not present in shared memory.</v>
      </c>
      <c r="E46" s="288">
        <v>2.3258885101652593E-2</v>
      </c>
      <c r="F46" s="286">
        <v>2.3258815863517319E-2</v>
      </c>
      <c r="G46" s="286">
        <v>2.3258781243122546E-2</v>
      </c>
      <c r="H46" s="286">
        <v>2.3258781243122546E-2</v>
      </c>
      <c r="I46" s="286">
        <v>2.3258781243122546E-2</v>
      </c>
      <c r="J46" s="286">
        <v>2.3258781243122546E-2</v>
      </c>
      <c r="K46" s="286">
        <v>2.3258781243122546E-2</v>
      </c>
      <c r="L46" s="286">
        <v>2.3258781243122546E-2</v>
      </c>
      <c r="M46" s="286">
        <v>2.3258781243122546E-2</v>
      </c>
      <c r="N46" s="286">
        <v>2.3258781243122546E-2</v>
      </c>
      <c r="O46" s="286">
        <v>2.3258781243122546E-2</v>
      </c>
      <c r="P46" s="286">
        <v>2.3265201963527531E-2</v>
      </c>
      <c r="Q46" s="286">
        <v>2.3258781243122546E-2</v>
      </c>
      <c r="R46" s="286">
        <v>2.3258781243122546E-2</v>
      </c>
      <c r="S46" s="286">
        <v>2.3258781243122546E-2</v>
      </c>
      <c r="T46" s="286">
        <v>2.3258665234236128E-2</v>
      </c>
      <c r="U46" s="286">
        <v>2.3258740861178618E-2</v>
      </c>
      <c r="V46" s="286">
        <v>2.3258739826860622E-2</v>
      </c>
      <c r="W46" s="286">
        <v>2.3258739572929718E-2</v>
      </c>
      <c r="X46" s="286">
        <v>2.3258740240530817E-2</v>
      </c>
      <c r="Y46" s="286">
        <v>2.3258739464632482E-2</v>
      </c>
      <c r="Z46" s="286">
        <v>2.3258740465193575E-2</v>
      </c>
      <c r="AA46" s="286">
        <v>2.3258781243122546E-2</v>
      </c>
      <c r="AB46" s="286">
        <v>2.3258781243122546E-2</v>
      </c>
      <c r="AC46" s="286">
        <v>2.3259213942755423E-2</v>
      </c>
      <c r="AD46" s="286">
        <v>2.3257965618598237E-2</v>
      </c>
      <c r="AE46" s="286">
        <v>2.3257785381869851E-2</v>
      </c>
      <c r="AF46" s="286">
        <v>2.3257316444616684E-2</v>
      </c>
      <c r="AG46" s="286">
        <v>2.3256849988389779E-2</v>
      </c>
      <c r="AH46" s="286">
        <v>2.3256371357635124E-2</v>
      </c>
      <c r="AI46" s="286">
        <v>2.3255862877673495E-2</v>
      </c>
      <c r="AJ46" s="286">
        <v>2.3255225398567995E-2</v>
      </c>
      <c r="AK46" s="286">
        <v>2.3254698051839044E-2</v>
      </c>
      <c r="AL46" s="286">
        <v>2.3254239517636818E-2</v>
      </c>
      <c r="AM46" s="286">
        <v>2.3252265840155377E-2</v>
      </c>
      <c r="AN46" s="286">
        <v>2.3256684270464813E-2</v>
      </c>
      <c r="AO46" s="286">
        <v>2.3251797089253921E-2</v>
      </c>
      <c r="AP46" s="286">
        <v>2.3491425475676897E-2</v>
      </c>
      <c r="AQ46" s="286">
        <v>2.3258781243122546E-2</v>
      </c>
      <c r="AR46" s="286">
        <v>2.3258781243122546E-2</v>
      </c>
      <c r="AS46" s="286">
        <v>2.3258781243122546E-2</v>
      </c>
      <c r="AT46" s="286">
        <v>2.3258781243122546E-2</v>
      </c>
      <c r="AU46" s="286">
        <v>2.3258781243122546E-2</v>
      </c>
      <c r="AV46" s="286">
        <v>2.3258781243122546E-2</v>
      </c>
      <c r="AW46" s="286">
        <v>2.3258781243122546E-2</v>
      </c>
      <c r="AX46" s="286">
        <v>2.3258781243122546E-2</v>
      </c>
      <c r="AY46" s="286">
        <v>2.3258781243122546E-2</v>
      </c>
      <c r="AZ46" s="286">
        <v>2.3258781243122546E-2</v>
      </c>
      <c r="BA46" s="286">
        <v>2.3258781243122546E-2</v>
      </c>
      <c r="BB46" s="286">
        <v>2.3258781243122546E-2</v>
      </c>
      <c r="BC46" s="286">
        <v>2.3258781243122546E-2</v>
      </c>
      <c r="BD46" s="286">
        <v>2.3258781243122546E-2</v>
      </c>
      <c r="BE46" s="286">
        <v>2.3258781243122546E-2</v>
      </c>
      <c r="BF46" s="286">
        <v>2.3258781243122546E-2</v>
      </c>
      <c r="BG46" s="286">
        <v>2.3258781243122546E-2</v>
      </c>
      <c r="BH46" s="286">
        <v>2.3258781243122546E-2</v>
      </c>
      <c r="BI46" s="286">
        <v>2.3258781243122546E-2</v>
      </c>
      <c r="BJ46" s="286">
        <v>2.3258781243122546E-2</v>
      </c>
      <c r="BK46" s="286">
        <v>2.3258781243122546E-2</v>
      </c>
      <c r="BL46" s="286">
        <v>2.3258781243122546E-2</v>
      </c>
      <c r="BM46" s="286">
        <v>2.3258781243122546E-2</v>
      </c>
      <c r="BN46" s="286">
        <v>2.3258781243122546E-2</v>
      </c>
      <c r="BO46" s="286">
        <v>2.3258781243122546E-2</v>
      </c>
      <c r="BP46" s="286">
        <v>2.3258781243122546E-2</v>
      </c>
      <c r="BQ46" s="286"/>
      <c r="BR46" s="286"/>
      <c r="BS46" s="286"/>
      <c r="BT46" s="286"/>
      <c r="BU46" s="286"/>
      <c r="BV46" s="286"/>
      <c r="BW46" s="286"/>
      <c r="BX46" s="286"/>
      <c r="BY46" s="286"/>
      <c r="BZ46" s="286"/>
      <c r="CA46" s="287"/>
      <c r="CB46" s="286">
        <v>2.3959561758609745E-2</v>
      </c>
      <c r="CC46" s="286">
        <v>2.3959559754578891E-2</v>
      </c>
      <c r="CD46" s="286">
        <v>2.3959558752525232E-2</v>
      </c>
      <c r="CE46" s="286">
        <v>2.3959558752525232E-2</v>
      </c>
      <c r="CF46" s="286">
        <v>2.3959558752525232E-2</v>
      </c>
      <c r="CG46" s="286">
        <v>2.3959558752525232E-2</v>
      </c>
      <c r="CH46" s="286">
        <v>2.3959558752525232E-2</v>
      </c>
      <c r="CI46" s="286">
        <v>2.3959558752525232E-2</v>
      </c>
      <c r="CJ46" s="286">
        <v>2.3959558752525232E-2</v>
      </c>
      <c r="CK46" s="286">
        <v>2.3959558752525232E-2</v>
      </c>
      <c r="CL46" s="286">
        <v>2.3959558752525232E-2</v>
      </c>
      <c r="CM46" s="286">
        <v>2.3959744594076082E-2</v>
      </c>
      <c r="CN46" s="286">
        <v>2.3959558752525232E-2</v>
      </c>
      <c r="CO46" s="286">
        <v>2.3959558752525232E-2</v>
      </c>
      <c r="CP46" s="286">
        <v>2.3959558752525232E-2</v>
      </c>
      <c r="CQ46" s="286">
        <v>2.3959555394759427E-2</v>
      </c>
      <c r="CR46" s="286">
        <v>2.3959557583708449E-2</v>
      </c>
      <c r="CS46" s="286">
        <v>2.3959557553771094E-2</v>
      </c>
      <c r="CT46" s="286">
        <v>2.3959557546421321E-2</v>
      </c>
      <c r="CU46" s="286">
        <v>2.3959557565744125E-2</v>
      </c>
      <c r="CV46" s="286">
        <v>2.395955754328687E-2</v>
      </c>
      <c r="CW46" s="286">
        <v>2.3959557572247183E-2</v>
      </c>
      <c r="CX46" s="286">
        <v>2.3959558752525232E-2</v>
      </c>
      <c r="CY46" s="286">
        <v>2.3959558752525232E-2</v>
      </c>
      <c r="CZ46" s="286">
        <v>2.3959571276597882E-2</v>
      </c>
      <c r="DA46" s="286">
        <v>2.3959535145060561E-2</v>
      </c>
      <c r="DB46" s="286">
        <v>2.3959529928282673E-2</v>
      </c>
      <c r="DC46" s="286">
        <v>2.3959516355346856E-2</v>
      </c>
      <c r="DD46" s="286">
        <v>2.395950285422186E-2</v>
      </c>
      <c r="DE46" s="286">
        <v>2.3959489000716556E-2</v>
      </c>
      <c r="DF46" s="286">
        <v>2.3959474283255389E-2</v>
      </c>
      <c r="DG46" s="286">
        <v>2.3959455832038318E-2</v>
      </c>
      <c r="DH46" s="286">
        <v>2.3959440568496589E-2</v>
      </c>
      <c r="DI46" s="286">
        <v>2.395942729666686E-2</v>
      </c>
      <c r="DJ46" s="286">
        <v>2.3959370170477869E-2</v>
      </c>
      <c r="DK46" s="286">
        <v>2.3959498057676519E-2</v>
      </c>
      <c r="DL46" s="286">
        <v>2.395935660293599E-2</v>
      </c>
      <c r="DM46" s="286">
        <v>2.0271764598095675E-2</v>
      </c>
      <c r="DN46" s="286">
        <v>2.784453085414814E-2</v>
      </c>
      <c r="DO46" s="286">
        <v>2.3959558752525232E-2</v>
      </c>
      <c r="DP46" s="286">
        <v>2.3959558752525232E-2</v>
      </c>
      <c r="DQ46" s="286">
        <v>2.3959558752525232E-2</v>
      </c>
      <c r="DR46" s="286">
        <v>2.3959558752525232E-2</v>
      </c>
      <c r="DS46" s="286">
        <v>2.3959558752525232E-2</v>
      </c>
      <c r="DT46" s="286">
        <v>2.3959558752525232E-2</v>
      </c>
      <c r="DU46" s="286">
        <v>2.3959558752525232E-2</v>
      </c>
      <c r="DV46" s="286">
        <v>2.3959558752525232E-2</v>
      </c>
      <c r="DW46" s="286">
        <v>2.3959558752525232E-2</v>
      </c>
      <c r="DX46" s="286">
        <v>2.3959558752525232E-2</v>
      </c>
      <c r="DY46" s="286">
        <v>2.3959558752525232E-2</v>
      </c>
      <c r="DZ46" s="286">
        <v>2.3959558752525232E-2</v>
      </c>
      <c r="EA46" s="286">
        <v>2.3959558752525232E-2</v>
      </c>
      <c r="EB46" s="286">
        <v>2.3959558752525232E-2</v>
      </c>
      <c r="EC46" s="286">
        <v>2.3959558752525232E-2</v>
      </c>
      <c r="ED46" s="286">
        <v>2.3959558752525232E-2</v>
      </c>
      <c r="EE46" s="286">
        <v>2.3959558752525232E-2</v>
      </c>
      <c r="EF46" s="286">
        <v>2.3959558752525232E-2</v>
      </c>
      <c r="EG46" s="286">
        <v>2.3959558752525232E-2</v>
      </c>
      <c r="EH46" s="286">
        <v>2.3959558752525232E-2</v>
      </c>
      <c r="EI46" s="286">
        <v>2.3959558752525232E-2</v>
      </c>
      <c r="EJ46" s="286">
        <v>2.3959558752525232E-2</v>
      </c>
      <c r="EK46" s="286">
        <v>2.3959558752525232E-2</v>
      </c>
      <c r="EL46" s="286">
        <v>2.3959558752525232E-2</v>
      </c>
      <c r="EM46" s="286">
        <v>2.3959558752525232E-2</v>
      </c>
      <c r="EN46" s="286"/>
      <c r="EO46" s="286"/>
      <c r="EP46" s="286"/>
      <c r="EQ46" s="286"/>
      <c r="ER46" s="286"/>
      <c r="ES46" s="286"/>
      <c r="ET46" s="286"/>
      <c r="EU46" s="286"/>
      <c r="EV46" s="286"/>
      <c r="EW46" s="286"/>
      <c r="EX46" s="287"/>
    </row>
    <row r="47" spans="1:154" x14ac:dyDescent="0.2">
      <c r="A47" s="238">
        <v>47302</v>
      </c>
      <c r="B47" s="237">
        <v>2.3312394281648146E-2</v>
      </c>
      <c r="C47" s="239">
        <v>2.2868598706513393E-2</v>
      </c>
      <c r="D47" s="263" t="str">
        <f>IF(A47&gt;$B$4,_xll.xlShmImplSwap2($B$5,"EUR"&amp;tenor&amp;"M_29JUN12",A47,,tenor+0*TYPE(trigger),1,4,12/tenor,4,1,1),"")</f>
        <v>Curve (OIS_26APR16) is not present in shared memory.</v>
      </c>
      <c r="E47" s="288">
        <v>2.3312492037830413E-2</v>
      </c>
      <c r="F47" s="286">
        <v>2.3312426867875005E-2</v>
      </c>
      <c r="G47" s="286">
        <v>2.3312394281648146E-2</v>
      </c>
      <c r="H47" s="286">
        <v>2.3312394281648146E-2</v>
      </c>
      <c r="I47" s="286">
        <v>2.3312394281648146E-2</v>
      </c>
      <c r="J47" s="286">
        <v>2.3312394281648146E-2</v>
      </c>
      <c r="K47" s="286">
        <v>2.3312394281648146E-2</v>
      </c>
      <c r="L47" s="286">
        <v>2.3312394281648146E-2</v>
      </c>
      <c r="M47" s="286">
        <v>2.3312394281648146E-2</v>
      </c>
      <c r="N47" s="286">
        <v>2.3312394281648146E-2</v>
      </c>
      <c r="O47" s="286">
        <v>2.3312394281648146E-2</v>
      </c>
      <c r="P47" s="286">
        <v>2.3318437743980833E-2</v>
      </c>
      <c r="Q47" s="286">
        <v>2.3312394281648146E-2</v>
      </c>
      <c r="R47" s="286">
        <v>2.3312394281648146E-2</v>
      </c>
      <c r="S47" s="286">
        <v>2.3312394281648146E-2</v>
      </c>
      <c r="T47" s="286">
        <v>2.3312285089020019E-2</v>
      </c>
      <c r="U47" s="286">
        <v>2.3312356272399703E-2</v>
      </c>
      <c r="V47" s="286">
        <v>2.3312355298854441E-2</v>
      </c>
      <c r="W47" s="286">
        <v>2.3312355059843585E-2</v>
      </c>
      <c r="X47" s="286">
        <v>2.3312355688218885E-2</v>
      </c>
      <c r="Y47" s="286">
        <v>2.3312354957909516E-2</v>
      </c>
      <c r="Z47" s="286">
        <v>2.3312355899681284E-2</v>
      </c>
      <c r="AA47" s="286">
        <v>2.3312394281648146E-2</v>
      </c>
      <c r="AB47" s="286">
        <v>2.3312394281648146E-2</v>
      </c>
      <c r="AC47" s="286">
        <v>2.3312801557431536E-2</v>
      </c>
      <c r="AD47" s="286">
        <v>2.3311626580240826E-2</v>
      </c>
      <c r="AE47" s="286">
        <v>2.3311456933564078E-2</v>
      </c>
      <c r="AF47" s="286">
        <v>2.3311015549350562E-2</v>
      </c>
      <c r="AG47" s="286">
        <v>2.3310576500387252E-2</v>
      </c>
      <c r="AH47" s="286">
        <v>2.3310125992226927E-2</v>
      </c>
      <c r="AI47" s="286">
        <v>2.3309647388689996E-2</v>
      </c>
      <c r="AJ47" s="286">
        <v>2.3309047365527535E-2</v>
      </c>
      <c r="AK47" s="286">
        <v>2.3308551003765582E-2</v>
      </c>
      <c r="AL47" s="286">
        <v>2.33081194113577E-2</v>
      </c>
      <c r="AM47" s="286">
        <v>2.3306261699953579E-2</v>
      </c>
      <c r="AN47" s="286">
        <v>2.3310420519442061E-2</v>
      </c>
      <c r="AO47" s="286">
        <v>2.3305820491142378E-2</v>
      </c>
      <c r="AP47" s="286">
        <v>2.3307239861407182E-2</v>
      </c>
      <c r="AQ47" s="286">
        <v>2.3547627211069313E-2</v>
      </c>
      <c r="AR47" s="286">
        <v>2.3312394281648146E-2</v>
      </c>
      <c r="AS47" s="286">
        <v>2.3312394281648146E-2</v>
      </c>
      <c r="AT47" s="286">
        <v>2.3312394281648146E-2</v>
      </c>
      <c r="AU47" s="286">
        <v>2.3312394281648146E-2</v>
      </c>
      <c r="AV47" s="286">
        <v>2.3312394281648146E-2</v>
      </c>
      <c r="AW47" s="286">
        <v>2.3312394281648146E-2</v>
      </c>
      <c r="AX47" s="286">
        <v>2.3312394281648146E-2</v>
      </c>
      <c r="AY47" s="286">
        <v>2.3312394281648146E-2</v>
      </c>
      <c r="AZ47" s="286">
        <v>2.3312394281648146E-2</v>
      </c>
      <c r="BA47" s="286">
        <v>2.3312394281648146E-2</v>
      </c>
      <c r="BB47" s="286">
        <v>2.3312394281648146E-2</v>
      </c>
      <c r="BC47" s="286">
        <v>2.3312394281648146E-2</v>
      </c>
      <c r="BD47" s="286">
        <v>2.3312394281648146E-2</v>
      </c>
      <c r="BE47" s="286">
        <v>2.3312394281648146E-2</v>
      </c>
      <c r="BF47" s="286">
        <v>2.3312394281648146E-2</v>
      </c>
      <c r="BG47" s="286">
        <v>2.3312394281648146E-2</v>
      </c>
      <c r="BH47" s="286">
        <v>2.3312394281648146E-2</v>
      </c>
      <c r="BI47" s="286">
        <v>2.3312394281648146E-2</v>
      </c>
      <c r="BJ47" s="286">
        <v>2.3312394281648146E-2</v>
      </c>
      <c r="BK47" s="286">
        <v>2.3312394281648146E-2</v>
      </c>
      <c r="BL47" s="286">
        <v>2.3312394281648146E-2</v>
      </c>
      <c r="BM47" s="286">
        <v>2.3312394281648146E-2</v>
      </c>
      <c r="BN47" s="286">
        <v>2.3312394281648146E-2</v>
      </c>
      <c r="BO47" s="286">
        <v>2.3312394281648146E-2</v>
      </c>
      <c r="BP47" s="286">
        <v>2.3312394281648146E-2</v>
      </c>
      <c r="BQ47" s="286"/>
      <c r="BR47" s="286"/>
      <c r="BS47" s="286"/>
      <c r="BT47" s="286"/>
      <c r="BU47" s="286"/>
      <c r="BV47" s="286"/>
      <c r="BW47" s="286"/>
      <c r="BX47" s="286"/>
      <c r="BY47" s="286"/>
      <c r="BZ47" s="286"/>
      <c r="CA47" s="287"/>
      <c r="CB47" s="286">
        <v>2.2868601378254048E-2</v>
      </c>
      <c r="CC47" s="286">
        <v>2.28685995971162E-2</v>
      </c>
      <c r="CD47" s="286">
        <v>2.2868598706513393E-2</v>
      </c>
      <c r="CE47" s="286">
        <v>2.2868598706513393E-2</v>
      </c>
      <c r="CF47" s="286">
        <v>2.2868598706513393E-2</v>
      </c>
      <c r="CG47" s="286">
        <v>2.2868598706513393E-2</v>
      </c>
      <c r="CH47" s="286">
        <v>2.2868598706513393E-2</v>
      </c>
      <c r="CI47" s="286">
        <v>2.2868598706513393E-2</v>
      </c>
      <c r="CJ47" s="286">
        <v>2.2868598706513393E-2</v>
      </c>
      <c r="CK47" s="286">
        <v>2.2868598706513393E-2</v>
      </c>
      <c r="CL47" s="286">
        <v>2.2868598706513393E-2</v>
      </c>
      <c r="CM47" s="286">
        <v>2.2868763878295739E-2</v>
      </c>
      <c r="CN47" s="286">
        <v>2.2868598706513393E-2</v>
      </c>
      <c r="CO47" s="286">
        <v>2.2868598706513393E-2</v>
      </c>
      <c r="CP47" s="286">
        <v>2.2868598706513393E-2</v>
      </c>
      <c r="CQ47" s="286">
        <v>2.2868595722207553E-2</v>
      </c>
      <c r="CR47" s="286">
        <v>2.2868597667695671E-2</v>
      </c>
      <c r="CS47" s="286">
        <v>2.2868597641088256E-2</v>
      </c>
      <c r="CT47" s="286">
        <v>2.2868597634556093E-2</v>
      </c>
      <c r="CU47" s="286">
        <v>2.2868597651730174E-2</v>
      </c>
      <c r="CV47" s="286">
        <v>2.2868597631770488E-2</v>
      </c>
      <c r="CW47" s="286">
        <v>2.2868597657509471E-2</v>
      </c>
      <c r="CX47" s="286">
        <v>2.2868598706513393E-2</v>
      </c>
      <c r="CY47" s="286">
        <v>2.2868598706513393E-2</v>
      </c>
      <c r="CZ47" s="286">
        <v>2.286860983762725E-2</v>
      </c>
      <c r="DA47" s="286">
        <v>2.2868577724731873E-2</v>
      </c>
      <c r="DB47" s="286">
        <v>2.286857308817725E-2</v>
      </c>
      <c r="DC47" s="286">
        <v>2.2868561024857337E-2</v>
      </c>
      <c r="DD47" s="286">
        <v>2.2868549025361597E-2</v>
      </c>
      <c r="DE47" s="286">
        <v>2.2868536712679421E-2</v>
      </c>
      <c r="DF47" s="286">
        <v>2.2868523632131033E-2</v>
      </c>
      <c r="DG47" s="286">
        <v>2.2868507233105417E-2</v>
      </c>
      <c r="DH47" s="286">
        <v>2.2868493667213531E-2</v>
      </c>
      <c r="DI47" s="286">
        <v>2.2868481871510422E-2</v>
      </c>
      <c r="DJ47" s="286">
        <v>2.2868431099042016E-2</v>
      </c>
      <c r="DK47" s="286">
        <v>2.2868544762300821E-2</v>
      </c>
      <c r="DL47" s="286">
        <v>2.2868419040516105E-2</v>
      </c>
      <c r="DM47" s="286">
        <v>2.2868457832834151E-2</v>
      </c>
      <c r="DN47" s="286">
        <v>1.8908832404719352E-2</v>
      </c>
      <c r="DO47" s="286">
        <v>2.7025605038236266E-2</v>
      </c>
      <c r="DP47" s="286">
        <v>2.2868598706513393E-2</v>
      </c>
      <c r="DQ47" s="286">
        <v>2.2868598706513393E-2</v>
      </c>
      <c r="DR47" s="286">
        <v>2.2868598706513393E-2</v>
      </c>
      <c r="DS47" s="286">
        <v>2.2868598706513393E-2</v>
      </c>
      <c r="DT47" s="286">
        <v>2.2868598706513393E-2</v>
      </c>
      <c r="DU47" s="286">
        <v>2.2868598706513393E-2</v>
      </c>
      <c r="DV47" s="286">
        <v>2.2868598706513393E-2</v>
      </c>
      <c r="DW47" s="286">
        <v>2.2868598706513393E-2</v>
      </c>
      <c r="DX47" s="286">
        <v>2.2868598706513393E-2</v>
      </c>
      <c r="DY47" s="286">
        <v>2.2868598706513393E-2</v>
      </c>
      <c r="DZ47" s="286">
        <v>2.2868598706513393E-2</v>
      </c>
      <c r="EA47" s="286">
        <v>2.2868598706513393E-2</v>
      </c>
      <c r="EB47" s="286">
        <v>2.2868598706513393E-2</v>
      </c>
      <c r="EC47" s="286">
        <v>2.2868598706513393E-2</v>
      </c>
      <c r="ED47" s="286">
        <v>2.2868598706513393E-2</v>
      </c>
      <c r="EE47" s="286">
        <v>2.2868598706513393E-2</v>
      </c>
      <c r="EF47" s="286">
        <v>2.2868598706513393E-2</v>
      </c>
      <c r="EG47" s="286">
        <v>2.2868598706513393E-2</v>
      </c>
      <c r="EH47" s="286">
        <v>2.2868598706513393E-2</v>
      </c>
      <c r="EI47" s="286">
        <v>2.2868598706513393E-2</v>
      </c>
      <c r="EJ47" s="286">
        <v>2.2868598706513393E-2</v>
      </c>
      <c r="EK47" s="286">
        <v>2.2868598706513393E-2</v>
      </c>
      <c r="EL47" s="286">
        <v>2.2868598706513393E-2</v>
      </c>
      <c r="EM47" s="286">
        <v>2.2868598706513393E-2</v>
      </c>
      <c r="EN47" s="286"/>
      <c r="EO47" s="286"/>
      <c r="EP47" s="286"/>
      <c r="EQ47" s="286"/>
      <c r="ER47" s="286"/>
      <c r="ES47" s="286"/>
      <c r="ET47" s="286"/>
      <c r="EU47" s="286"/>
      <c r="EV47" s="286"/>
      <c r="EW47" s="286"/>
      <c r="EX47" s="287"/>
    </row>
    <row r="48" spans="1:154" x14ac:dyDescent="0.2">
      <c r="A48" s="238">
        <v>47667</v>
      </c>
      <c r="B48" s="237">
        <v>2.3297523012721637E-2</v>
      </c>
      <c r="C48" s="239">
        <v>2.2187380067138135E-2</v>
      </c>
      <c r="D48" s="263" t="str">
        <f>IF(A48&gt;$B$4,_xll.xlShmImplSwap2($B$5,"EUR"&amp;tenor&amp;"M_29JUN12",A48,,tenor+0*TYPE(trigger),1,4,12/tenor,4,1,1),"")</f>
        <v>Curve (OIS_26APR16) is not present in shared memory.</v>
      </c>
      <c r="E48" s="288">
        <v>2.3297615343907799E-2</v>
      </c>
      <c r="F48" s="286">
        <v>2.3297553790570254E-2</v>
      </c>
      <c r="G48" s="286">
        <v>2.3297523012721637E-2</v>
      </c>
      <c r="H48" s="286">
        <v>2.3297523012721637E-2</v>
      </c>
      <c r="I48" s="286">
        <v>2.3297523012721637E-2</v>
      </c>
      <c r="J48" s="286">
        <v>2.3297523012721637E-2</v>
      </c>
      <c r="K48" s="286">
        <v>2.3297523012721637E-2</v>
      </c>
      <c r="L48" s="286">
        <v>2.3297523012721637E-2</v>
      </c>
      <c r="M48" s="286">
        <v>2.3297523012721637E-2</v>
      </c>
      <c r="N48" s="286">
        <v>2.3297523012721637E-2</v>
      </c>
      <c r="O48" s="286">
        <v>2.3297523012721637E-2</v>
      </c>
      <c r="P48" s="286">
        <v>2.3303231092074248E-2</v>
      </c>
      <c r="Q48" s="286">
        <v>2.3297523012721637E-2</v>
      </c>
      <c r="R48" s="286">
        <v>2.3297523012721637E-2</v>
      </c>
      <c r="S48" s="286">
        <v>2.3297523012721637E-2</v>
      </c>
      <c r="T48" s="286">
        <v>2.3297419879757177E-2</v>
      </c>
      <c r="U48" s="286">
        <v>2.329748711280296E-2</v>
      </c>
      <c r="V48" s="286">
        <v>2.329748619328478E-2</v>
      </c>
      <c r="W48" s="286">
        <v>2.3297485967537859E-2</v>
      </c>
      <c r="X48" s="286">
        <v>2.3297486561041372E-2</v>
      </c>
      <c r="Y48" s="286">
        <v>2.3297485871260654E-2</v>
      </c>
      <c r="Z48" s="286">
        <v>2.3297486760768635E-2</v>
      </c>
      <c r="AA48" s="286">
        <v>2.3297523012721637E-2</v>
      </c>
      <c r="AB48" s="286">
        <v>2.3297523012721637E-2</v>
      </c>
      <c r="AC48" s="286">
        <v>2.3297907686665516E-2</v>
      </c>
      <c r="AD48" s="286">
        <v>2.3296797915035732E-2</v>
      </c>
      <c r="AE48" s="286">
        <v>2.3296637682930433E-2</v>
      </c>
      <c r="AF48" s="286">
        <v>2.3296220793409598E-2</v>
      </c>
      <c r="AG48" s="286">
        <v>2.3295806109543862E-2</v>
      </c>
      <c r="AH48" s="286">
        <v>2.3295380602411236E-2</v>
      </c>
      <c r="AI48" s="286">
        <v>2.3294928559059729E-2</v>
      </c>
      <c r="AJ48" s="286">
        <v>2.329436183428563E-2</v>
      </c>
      <c r="AK48" s="286">
        <v>2.329389301820484E-2</v>
      </c>
      <c r="AL48" s="286">
        <v>2.329348537709169E-2</v>
      </c>
      <c r="AM48" s="286">
        <v>2.3291730759700688E-2</v>
      </c>
      <c r="AN48" s="286">
        <v>2.3295658784787995E-2</v>
      </c>
      <c r="AO48" s="286">
        <v>2.3291314035848137E-2</v>
      </c>
      <c r="AP48" s="286">
        <v>2.3292654637916573E-2</v>
      </c>
      <c r="AQ48" s="286">
        <v>2.3292679478881861E-2</v>
      </c>
      <c r="AR48" s="286">
        <v>2.3534980109191719E-2</v>
      </c>
      <c r="AS48" s="286">
        <v>2.3297523012721637E-2</v>
      </c>
      <c r="AT48" s="286">
        <v>2.3297523012721637E-2</v>
      </c>
      <c r="AU48" s="286">
        <v>2.3297523012721637E-2</v>
      </c>
      <c r="AV48" s="286">
        <v>2.3297523012721637E-2</v>
      </c>
      <c r="AW48" s="286">
        <v>2.3297523012721637E-2</v>
      </c>
      <c r="AX48" s="286">
        <v>2.3297523012721637E-2</v>
      </c>
      <c r="AY48" s="286">
        <v>2.3297523012721637E-2</v>
      </c>
      <c r="AZ48" s="286">
        <v>2.3297523012721637E-2</v>
      </c>
      <c r="BA48" s="286">
        <v>2.3297523012721637E-2</v>
      </c>
      <c r="BB48" s="286">
        <v>2.3297523012721637E-2</v>
      </c>
      <c r="BC48" s="286">
        <v>2.3297523012721637E-2</v>
      </c>
      <c r="BD48" s="286">
        <v>2.3297523012721637E-2</v>
      </c>
      <c r="BE48" s="286">
        <v>2.3297523012721637E-2</v>
      </c>
      <c r="BF48" s="286">
        <v>2.3297523012721637E-2</v>
      </c>
      <c r="BG48" s="286">
        <v>2.3297523012721637E-2</v>
      </c>
      <c r="BH48" s="286">
        <v>2.3297523012721637E-2</v>
      </c>
      <c r="BI48" s="286">
        <v>2.3297523012721637E-2</v>
      </c>
      <c r="BJ48" s="286">
        <v>2.3297523012721637E-2</v>
      </c>
      <c r="BK48" s="286">
        <v>2.3297523012721637E-2</v>
      </c>
      <c r="BL48" s="286">
        <v>2.3297523012721637E-2</v>
      </c>
      <c r="BM48" s="286">
        <v>2.3297523012721637E-2</v>
      </c>
      <c r="BN48" s="286">
        <v>2.3297523012721637E-2</v>
      </c>
      <c r="BO48" s="286">
        <v>2.3297523012721637E-2</v>
      </c>
      <c r="BP48" s="286">
        <v>2.3297523012721637E-2</v>
      </c>
      <c r="BQ48" s="286"/>
      <c r="BR48" s="286"/>
      <c r="BS48" s="286"/>
      <c r="BT48" s="286"/>
      <c r="BU48" s="286"/>
      <c r="BV48" s="286"/>
      <c r="BW48" s="286"/>
      <c r="BX48" s="286"/>
      <c r="BY48" s="286"/>
      <c r="BZ48" s="286"/>
      <c r="CA48" s="287"/>
      <c r="CB48" s="286">
        <v>2.218738245749214E-2</v>
      </c>
      <c r="CC48" s="286">
        <v>2.2187380863943368E-2</v>
      </c>
      <c r="CD48" s="286">
        <v>2.2187380067138135E-2</v>
      </c>
      <c r="CE48" s="286">
        <v>2.2187380067138135E-2</v>
      </c>
      <c r="CF48" s="286">
        <v>2.2187380067138135E-2</v>
      </c>
      <c r="CG48" s="286">
        <v>2.2187380067138135E-2</v>
      </c>
      <c r="CH48" s="286">
        <v>2.2187380067138135E-2</v>
      </c>
      <c r="CI48" s="286">
        <v>2.2187380067138135E-2</v>
      </c>
      <c r="CJ48" s="286">
        <v>2.2187380067138135E-2</v>
      </c>
      <c r="CK48" s="286">
        <v>2.2187380067138135E-2</v>
      </c>
      <c r="CL48" s="286">
        <v>2.2187380067138135E-2</v>
      </c>
      <c r="CM48" s="286">
        <v>2.2187527843126106E-2</v>
      </c>
      <c r="CN48" s="286">
        <v>2.2187380067138135E-2</v>
      </c>
      <c r="CO48" s="286">
        <v>2.2187380067138135E-2</v>
      </c>
      <c r="CP48" s="286">
        <v>2.2187380067138135E-2</v>
      </c>
      <c r="CQ48" s="286">
        <v>2.2187377397137397E-2</v>
      </c>
      <c r="CR48" s="286">
        <v>2.218737913772811E-2</v>
      </c>
      <c r="CS48" s="286">
        <v>2.2187379113922809E-2</v>
      </c>
      <c r="CT48" s="286">
        <v>2.2187379108078348E-2</v>
      </c>
      <c r="CU48" s="286">
        <v>2.218737912344345E-2</v>
      </c>
      <c r="CV48" s="286">
        <v>2.2187379105585561E-2</v>
      </c>
      <c r="CW48" s="286">
        <v>2.2187379128614529E-2</v>
      </c>
      <c r="CX48" s="286">
        <v>2.2187380067138135E-2</v>
      </c>
      <c r="CY48" s="286">
        <v>2.2187380067138135E-2</v>
      </c>
      <c r="CZ48" s="286">
        <v>2.2187390025929319E-2</v>
      </c>
      <c r="DA48" s="286">
        <v>2.2187361295144606E-2</v>
      </c>
      <c r="DB48" s="286">
        <v>2.2187357146909378E-2</v>
      </c>
      <c r="DC48" s="286">
        <v>2.218734635409143E-2</v>
      </c>
      <c r="DD48" s="286">
        <v>2.2187335618375208E-2</v>
      </c>
      <c r="DE48" s="286">
        <v>2.2187324602457027E-2</v>
      </c>
      <c r="DF48" s="286">
        <v>2.2187312899544471E-2</v>
      </c>
      <c r="DG48" s="286">
        <v>2.2187298227654258E-2</v>
      </c>
      <c r="DH48" s="286">
        <v>2.2187286090514263E-2</v>
      </c>
      <c r="DI48" s="286">
        <v>2.2187275537127838E-2</v>
      </c>
      <c r="DJ48" s="286">
        <v>2.2187230111984625E-2</v>
      </c>
      <c r="DK48" s="286">
        <v>2.2187331804297456E-2</v>
      </c>
      <c r="DL48" s="286">
        <v>2.2187219323456294E-2</v>
      </c>
      <c r="DM48" s="286">
        <v>2.2187254030190742E-2</v>
      </c>
      <c r="DN48" s="286">
        <v>2.2187254673296738E-2</v>
      </c>
      <c r="DO48" s="286">
        <v>1.795407489860493E-2</v>
      </c>
      <c r="DP48" s="286">
        <v>2.6617950469381403E-2</v>
      </c>
      <c r="DQ48" s="286">
        <v>2.2187380067138135E-2</v>
      </c>
      <c r="DR48" s="286">
        <v>2.2187380067138135E-2</v>
      </c>
      <c r="DS48" s="286">
        <v>2.2187380067138135E-2</v>
      </c>
      <c r="DT48" s="286">
        <v>2.2187380067138135E-2</v>
      </c>
      <c r="DU48" s="286">
        <v>2.2187380067138135E-2</v>
      </c>
      <c r="DV48" s="286">
        <v>2.2187380067138135E-2</v>
      </c>
      <c r="DW48" s="286">
        <v>2.2187380067138135E-2</v>
      </c>
      <c r="DX48" s="286">
        <v>2.2187380067138135E-2</v>
      </c>
      <c r="DY48" s="286">
        <v>2.2187380067138135E-2</v>
      </c>
      <c r="DZ48" s="286">
        <v>2.2187380067138135E-2</v>
      </c>
      <c r="EA48" s="286">
        <v>2.2187380067138135E-2</v>
      </c>
      <c r="EB48" s="286">
        <v>2.2187380067138135E-2</v>
      </c>
      <c r="EC48" s="286">
        <v>2.2187380067138135E-2</v>
      </c>
      <c r="ED48" s="286">
        <v>2.2187380067138135E-2</v>
      </c>
      <c r="EE48" s="286">
        <v>2.2187380067138135E-2</v>
      </c>
      <c r="EF48" s="286">
        <v>2.2187380067138135E-2</v>
      </c>
      <c r="EG48" s="286">
        <v>2.2187380067138135E-2</v>
      </c>
      <c r="EH48" s="286">
        <v>2.2187380067138135E-2</v>
      </c>
      <c r="EI48" s="286">
        <v>2.2187380067138135E-2</v>
      </c>
      <c r="EJ48" s="286">
        <v>2.2187380067138135E-2</v>
      </c>
      <c r="EK48" s="286">
        <v>2.2187380067138135E-2</v>
      </c>
      <c r="EL48" s="286">
        <v>2.2187380067138135E-2</v>
      </c>
      <c r="EM48" s="286">
        <v>2.2187380067138135E-2</v>
      </c>
      <c r="EN48" s="286"/>
      <c r="EO48" s="286"/>
      <c r="EP48" s="286"/>
      <c r="EQ48" s="286"/>
      <c r="ER48" s="286"/>
      <c r="ES48" s="286"/>
      <c r="ET48" s="286"/>
      <c r="EU48" s="286"/>
      <c r="EV48" s="286"/>
      <c r="EW48" s="286"/>
      <c r="EX48" s="287"/>
    </row>
    <row r="49" spans="1:154" x14ac:dyDescent="0.2">
      <c r="A49" s="238">
        <v>48032</v>
      </c>
      <c r="B49" s="237">
        <v>2.324739997119658E-2</v>
      </c>
      <c r="C49" s="239">
        <v>2.191561111254367E-2</v>
      </c>
      <c r="D49" s="263" t="str">
        <f>IF(A49&gt;$B$4,_xll.xlShmImplSwap2($B$5,"EUR"&amp;tenor&amp;"M_29JUN12",A49,,tenor+0*TYPE(trigger),1,4,12/tenor,4,1,1),"")</f>
        <v>Curve (OIS_26APR16) is not present in shared memory.</v>
      </c>
      <c r="E49" s="288">
        <v>2.3247487447871508E-2</v>
      </c>
      <c r="F49" s="286">
        <v>2.3247429130833434E-2</v>
      </c>
      <c r="G49" s="286">
        <v>2.324739997119658E-2</v>
      </c>
      <c r="H49" s="286">
        <v>2.324739997119658E-2</v>
      </c>
      <c r="I49" s="286">
        <v>2.324739997119658E-2</v>
      </c>
      <c r="J49" s="286">
        <v>2.324739997119658E-2</v>
      </c>
      <c r="K49" s="286">
        <v>2.324739997119658E-2</v>
      </c>
      <c r="L49" s="286">
        <v>2.324739997119658E-2</v>
      </c>
      <c r="M49" s="286">
        <v>2.324739997119658E-2</v>
      </c>
      <c r="N49" s="286">
        <v>2.324739997119658E-2</v>
      </c>
      <c r="O49" s="286">
        <v>2.324739997119658E-2</v>
      </c>
      <c r="P49" s="286">
        <v>2.3252807935967588E-2</v>
      </c>
      <c r="Q49" s="286">
        <v>2.324739997119658E-2</v>
      </c>
      <c r="R49" s="286">
        <v>2.324739997119658E-2</v>
      </c>
      <c r="S49" s="286">
        <v>2.324739997119658E-2</v>
      </c>
      <c r="T49" s="286">
        <v>2.3247302260670108E-2</v>
      </c>
      <c r="U49" s="286">
        <v>2.3247365958793537E-2</v>
      </c>
      <c r="V49" s="286">
        <v>2.3247365087621003E-2</v>
      </c>
      <c r="W49" s="286">
        <v>2.324736487374322E-2</v>
      </c>
      <c r="X49" s="286">
        <v>2.3247365436042E-2</v>
      </c>
      <c r="Y49" s="286">
        <v>2.3247364782527983E-2</v>
      </c>
      <c r="Z49" s="286">
        <v>2.3247365625268177E-2</v>
      </c>
      <c r="AA49" s="286">
        <v>2.324739997119658E-2</v>
      </c>
      <c r="AB49" s="286">
        <v>2.324739997119658E-2</v>
      </c>
      <c r="AC49" s="286">
        <v>2.3247764420078313E-2</v>
      </c>
      <c r="AD49" s="286">
        <v>2.3246712997085153E-2</v>
      </c>
      <c r="AE49" s="286">
        <v>2.3246561189528323E-2</v>
      </c>
      <c r="AF49" s="286">
        <v>2.3246166218873054E-2</v>
      </c>
      <c r="AG49" s="286">
        <v>2.3245773337905791E-2</v>
      </c>
      <c r="AH49" s="286">
        <v>2.3245370202728249E-2</v>
      </c>
      <c r="AI49" s="286">
        <v>2.3244941926530746E-2</v>
      </c>
      <c r="AJ49" s="286">
        <v>2.3244404998533728E-2</v>
      </c>
      <c r="AK49" s="286">
        <v>2.324396083146938E-2</v>
      </c>
      <c r="AL49" s="286">
        <v>2.3243574622966782E-2</v>
      </c>
      <c r="AM49" s="286">
        <v>2.3241912258368722E-2</v>
      </c>
      <c r="AN49" s="286">
        <v>2.3245633759066672E-2</v>
      </c>
      <c r="AO49" s="286">
        <v>2.3241517444671334E-2</v>
      </c>
      <c r="AP49" s="286">
        <v>2.3242787561695188E-2</v>
      </c>
      <c r="AQ49" s="286">
        <v>2.3242811096593163E-2</v>
      </c>
      <c r="AR49" s="286">
        <v>2.3242712498916455E-2</v>
      </c>
      <c r="AS49" s="286">
        <v>2.3486888469094004E-2</v>
      </c>
      <c r="AT49" s="286">
        <v>2.324739997119658E-2</v>
      </c>
      <c r="AU49" s="286">
        <v>2.324739997119658E-2</v>
      </c>
      <c r="AV49" s="286">
        <v>2.324739997119658E-2</v>
      </c>
      <c r="AW49" s="286">
        <v>2.324739997119658E-2</v>
      </c>
      <c r="AX49" s="286">
        <v>2.324739997119658E-2</v>
      </c>
      <c r="AY49" s="286">
        <v>2.324739997119658E-2</v>
      </c>
      <c r="AZ49" s="286">
        <v>2.324739997119658E-2</v>
      </c>
      <c r="BA49" s="286">
        <v>2.324739997119658E-2</v>
      </c>
      <c r="BB49" s="286">
        <v>2.324739997119658E-2</v>
      </c>
      <c r="BC49" s="286">
        <v>2.324739997119658E-2</v>
      </c>
      <c r="BD49" s="286">
        <v>2.324739997119658E-2</v>
      </c>
      <c r="BE49" s="286">
        <v>2.324739997119658E-2</v>
      </c>
      <c r="BF49" s="286">
        <v>2.324739997119658E-2</v>
      </c>
      <c r="BG49" s="286">
        <v>2.324739997119658E-2</v>
      </c>
      <c r="BH49" s="286">
        <v>2.324739997119658E-2</v>
      </c>
      <c r="BI49" s="286">
        <v>2.324739997119658E-2</v>
      </c>
      <c r="BJ49" s="286">
        <v>2.324739997119658E-2</v>
      </c>
      <c r="BK49" s="286">
        <v>2.324739997119658E-2</v>
      </c>
      <c r="BL49" s="286">
        <v>2.324739997119658E-2</v>
      </c>
      <c r="BM49" s="286">
        <v>2.324739997119658E-2</v>
      </c>
      <c r="BN49" s="286">
        <v>2.324739997119658E-2</v>
      </c>
      <c r="BO49" s="286">
        <v>2.324739997119658E-2</v>
      </c>
      <c r="BP49" s="286">
        <v>2.324739997119658E-2</v>
      </c>
      <c r="BQ49" s="286"/>
      <c r="BR49" s="286"/>
      <c r="BS49" s="286"/>
      <c r="BT49" s="286"/>
      <c r="BU49" s="286"/>
      <c r="BV49" s="286"/>
      <c r="BW49" s="286"/>
      <c r="BX49" s="286"/>
      <c r="BY49" s="286"/>
      <c r="BZ49" s="286"/>
      <c r="CA49" s="287"/>
      <c r="CB49" s="286">
        <v>2.1915613275319434E-2</v>
      </c>
      <c r="CC49" s="286">
        <v>2.1915611833487839E-2</v>
      </c>
      <c r="CD49" s="286">
        <v>2.191561111254367E-2</v>
      </c>
      <c r="CE49" s="286">
        <v>2.191561111254367E-2</v>
      </c>
      <c r="CF49" s="286">
        <v>2.191561111254367E-2</v>
      </c>
      <c r="CG49" s="286">
        <v>2.191561111254367E-2</v>
      </c>
      <c r="CH49" s="286">
        <v>2.191561111254367E-2</v>
      </c>
      <c r="CI49" s="286">
        <v>2.191561111254367E-2</v>
      </c>
      <c r="CJ49" s="286">
        <v>2.191561111254367E-2</v>
      </c>
      <c r="CK49" s="286">
        <v>2.191561111254367E-2</v>
      </c>
      <c r="CL49" s="286">
        <v>2.191561111254367E-2</v>
      </c>
      <c r="CM49" s="286">
        <v>2.1915744819210485E-2</v>
      </c>
      <c r="CN49" s="286">
        <v>2.191561111254367E-2</v>
      </c>
      <c r="CO49" s="286">
        <v>2.191561111254367E-2</v>
      </c>
      <c r="CP49" s="286">
        <v>2.191561111254367E-2</v>
      </c>
      <c r="CQ49" s="286">
        <v>2.1915608696746216E-2</v>
      </c>
      <c r="CR49" s="286">
        <v>2.1915610271620211E-2</v>
      </c>
      <c r="CS49" s="286">
        <v>2.1915610250081312E-2</v>
      </c>
      <c r="CT49" s="286">
        <v>2.1915610244793503E-2</v>
      </c>
      <c r="CU49" s="286">
        <v>2.1915610258695924E-2</v>
      </c>
      <c r="CV49" s="286">
        <v>2.1915610242538529E-2</v>
      </c>
      <c r="CW49" s="286">
        <v>2.1915610263374342E-2</v>
      </c>
      <c r="CX49" s="286">
        <v>2.191561111254367E-2</v>
      </c>
      <c r="CY49" s="286">
        <v>2.191561111254367E-2</v>
      </c>
      <c r="CZ49" s="286">
        <v>2.1915620123187943E-2</v>
      </c>
      <c r="DA49" s="286">
        <v>2.1915594127777389E-2</v>
      </c>
      <c r="DB49" s="286">
        <v>2.1915590374483807E-2</v>
      </c>
      <c r="DC49" s="286">
        <v>2.1915580609218645E-2</v>
      </c>
      <c r="DD49" s="286">
        <v>2.1915570895618828E-2</v>
      </c>
      <c r="DE49" s="286">
        <v>2.1915560928493637E-2</v>
      </c>
      <c r="DF49" s="286">
        <v>2.1915550339781365E-2</v>
      </c>
      <c r="DG49" s="286">
        <v>2.1915537064759426E-2</v>
      </c>
      <c r="DH49" s="286">
        <v>2.1915526083160566E-2</v>
      </c>
      <c r="DI49" s="286">
        <v>2.1915516534531582E-2</v>
      </c>
      <c r="DJ49" s="286">
        <v>2.1915475434184362E-2</v>
      </c>
      <c r="DK49" s="286">
        <v>2.1915567444667477E-2</v>
      </c>
      <c r="DL49" s="286">
        <v>2.1915465672799984E-2</v>
      </c>
      <c r="DM49" s="286">
        <v>2.1915497075207537E-2</v>
      </c>
      <c r="DN49" s="286">
        <v>2.1915497657084879E-2</v>
      </c>
      <c r="DO49" s="286">
        <v>2.1915495219353143E-2</v>
      </c>
      <c r="DP49" s="286">
        <v>1.744447906053204E-2</v>
      </c>
      <c r="DQ49" s="286">
        <v>2.6583561039012039E-2</v>
      </c>
      <c r="DR49" s="286">
        <v>2.191561111254367E-2</v>
      </c>
      <c r="DS49" s="286">
        <v>2.191561111254367E-2</v>
      </c>
      <c r="DT49" s="286">
        <v>2.191561111254367E-2</v>
      </c>
      <c r="DU49" s="286">
        <v>2.191561111254367E-2</v>
      </c>
      <c r="DV49" s="286">
        <v>2.191561111254367E-2</v>
      </c>
      <c r="DW49" s="286">
        <v>2.191561111254367E-2</v>
      </c>
      <c r="DX49" s="286">
        <v>2.191561111254367E-2</v>
      </c>
      <c r="DY49" s="286">
        <v>2.191561111254367E-2</v>
      </c>
      <c r="DZ49" s="286">
        <v>2.191561111254367E-2</v>
      </c>
      <c r="EA49" s="286">
        <v>2.191561111254367E-2</v>
      </c>
      <c r="EB49" s="286">
        <v>2.191561111254367E-2</v>
      </c>
      <c r="EC49" s="286">
        <v>2.191561111254367E-2</v>
      </c>
      <c r="ED49" s="286">
        <v>2.191561111254367E-2</v>
      </c>
      <c r="EE49" s="286">
        <v>2.191561111254367E-2</v>
      </c>
      <c r="EF49" s="286">
        <v>2.191561111254367E-2</v>
      </c>
      <c r="EG49" s="286">
        <v>2.191561111254367E-2</v>
      </c>
      <c r="EH49" s="286">
        <v>2.191561111254367E-2</v>
      </c>
      <c r="EI49" s="286">
        <v>2.191561111254367E-2</v>
      </c>
      <c r="EJ49" s="286">
        <v>2.191561111254367E-2</v>
      </c>
      <c r="EK49" s="286">
        <v>2.191561111254367E-2</v>
      </c>
      <c r="EL49" s="286">
        <v>2.191561111254367E-2</v>
      </c>
      <c r="EM49" s="286">
        <v>2.191561111254367E-2</v>
      </c>
      <c r="EN49" s="286"/>
      <c r="EO49" s="286"/>
      <c r="EP49" s="286"/>
      <c r="EQ49" s="286"/>
      <c r="ER49" s="286"/>
      <c r="ES49" s="286"/>
      <c r="ET49" s="286"/>
      <c r="EU49" s="286"/>
      <c r="EV49" s="286"/>
      <c r="EW49" s="286"/>
      <c r="EX49" s="287"/>
    </row>
    <row r="50" spans="1:154" x14ac:dyDescent="0.2">
      <c r="A50" s="238">
        <v>48400</v>
      </c>
      <c r="B50" s="237">
        <v>2.3187919991773994E-2</v>
      </c>
      <c r="C50" s="239">
        <v>2.1975108423452992E-2</v>
      </c>
      <c r="D50" s="263" t="str">
        <f>IF(A50&gt;$B$4,_xll.xlShmImplSwap2($B$5,"EUR"&amp;tenor&amp;"M_29JUN12",A50,,tenor+0*TYPE(trigger),1,4,12/tenor,4,1,1),"")</f>
        <v>Curve (OIS_26APR16) is not present in shared memory.</v>
      </c>
      <c r="E50" s="288">
        <v>2.318800306481647E-2</v>
      </c>
      <c r="F50" s="286">
        <v>2.3187947683495851E-2</v>
      </c>
      <c r="G50" s="286">
        <v>2.3187919991773994E-2</v>
      </c>
      <c r="H50" s="286">
        <v>2.3187919991773994E-2</v>
      </c>
      <c r="I50" s="286">
        <v>2.3187919991773994E-2</v>
      </c>
      <c r="J50" s="286">
        <v>2.3187919991773994E-2</v>
      </c>
      <c r="K50" s="286">
        <v>2.3187919991773994E-2</v>
      </c>
      <c r="L50" s="286">
        <v>2.3187919991773994E-2</v>
      </c>
      <c r="M50" s="286">
        <v>2.3187919991773994E-2</v>
      </c>
      <c r="N50" s="286">
        <v>2.3187919991773994E-2</v>
      </c>
      <c r="O50" s="286">
        <v>2.3187919991773994E-2</v>
      </c>
      <c r="P50" s="286">
        <v>2.319305571609771E-2</v>
      </c>
      <c r="Q50" s="286">
        <v>2.3187919991773994E-2</v>
      </c>
      <c r="R50" s="286">
        <v>2.3187919991773994E-2</v>
      </c>
      <c r="S50" s="286">
        <v>2.3187919991773994E-2</v>
      </c>
      <c r="T50" s="286">
        <v>2.3187827200058662E-2</v>
      </c>
      <c r="U50" s="286">
        <v>2.3187887691577338E-2</v>
      </c>
      <c r="V50" s="286">
        <v>2.3187886864260175E-2</v>
      </c>
      <c r="W50" s="286">
        <v>2.3187886661149147E-2</v>
      </c>
      <c r="X50" s="286">
        <v>2.3187887195141452E-2</v>
      </c>
      <c r="Y50" s="286">
        <v>2.3187886574525751E-2</v>
      </c>
      <c r="Z50" s="286">
        <v>2.3187887374841853E-2</v>
      </c>
      <c r="AA50" s="286">
        <v>2.3187919991773994E-2</v>
      </c>
      <c r="AB50" s="286">
        <v>2.3187919991773994E-2</v>
      </c>
      <c r="AC50" s="286">
        <v>2.3188266094063107E-2</v>
      </c>
      <c r="AD50" s="286">
        <v>2.3187267600383987E-2</v>
      </c>
      <c r="AE50" s="286">
        <v>2.3187123434917835E-2</v>
      </c>
      <c r="AF50" s="286">
        <v>2.3186748347341017E-2</v>
      </c>
      <c r="AG50" s="286">
        <v>2.3186375244255941E-2</v>
      </c>
      <c r="AH50" s="286">
        <v>2.3185992403164147E-2</v>
      </c>
      <c r="AI50" s="286">
        <v>2.3185585686667638E-2</v>
      </c>
      <c r="AJ50" s="286">
        <v>2.3185075787973512E-2</v>
      </c>
      <c r="AK50" s="286">
        <v>2.3184653980566659E-2</v>
      </c>
      <c r="AL50" s="286">
        <v>2.3184287214050039E-2</v>
      </c>
      <c r="AM50" s="286">
        <v>2.3182708533961753E-2</v>
      </c>
      <c r="AN50" s="286">
        <v>2.3186242691905907E-2</v>
      </c>
      <c r="AO50" s="286">
        <v>2.3182333595441414E-2</v>
      </c>
      <c r="AP50" s="286">
        <v>2.3183539773952256E-2</v>
      </c>
      <c r="AQ50" s="286">
        <v>2.3183562124088244E-2</v>
      </c>
      <c r="AR50" s="286">
        <v>2.3183468489882387E-2</v>
      </c>
      <c r="AS50" s="286">
        <v>2.3183395348572264E-2</v>
      </c>
      <c r="AT50" s="286">
        <v>2.342920398464881E-2</v>
      </c>
      <c r="AU50" s="286">
        <v>2.3187919991773994E-2</v>
      </c>
      <c r="AV50" s="286">
        <v>2.3187919991773994E-2</v>
      </c>
      <c r="AW50" s="286">
        <v>2.3187919991773994E-2</v>
      </c>
      <c r="AX50" s="286">
        <v>2.3187919991773994E-2</v>
      </c>
      <c r="AY50" s="286">
        <v>2.3187919991773994E-2</v>
      </c>
      <c r="AZ50" s="286">
        <v>2.3187919991773994E-2</v>
      </c>
      <c r="BA50" s="286">
        <v>2.3187919991773994E-2</v>
      </c>
      <c r="BB50" s="286">
        <v>2.3187919991773994E-2</v>
      </c>
      <c r="BC50" s="286">
        <v>2.3187919991773994E-2</v>
      </c>
      <c r="BD50" s="286">
        <v>2.3187919991773994E-2</v>
      </c>
      <c r="BE50" s="286">
        <v>2.3187919991773994E-2</v>
      </c>
      <c r="BF50" s="286">
        <v>2.3187919991773994E-2</v>
      </c>
      <c r="BG50" s="286">
        <v>2.3187919991773994E-2</v>
      </c>
      <c r="BH50" s="286">
        <v>2.3187919991773994E-2</v>
      </c>
      <c r="BI50" s="286">
        <v>2.3187919991773994E-2</v>
      </c>
      <c r="BJ50" s="286">
        <v>2.3187919991773994E-2</v>
      </c>
      <c r="BK50" s="286">
        <v>2.3187919991773994E-2</v>
      </c>
      <c r="BL50" s="286">
        <v>2.3187919991773994E-2</v>
      </c>
      <c r="BM50" s="286">
        <v>2.3187919991773994E-2</v>
      </c>
      <c r="BN50" s="286">
        <v>2.3187919991773994E-2</v>
      </c>
      <c r="BO50" s="286">
        <v>2.3187919991773994E-2</v>
      </c>
      <c r="BP50" s="286">
        <v>2.3187919991773994E-2</v>
      </c>
      <c r="BQ50" s="286"/>
      <c r="BR50" s="286"/>
      <c r="BS50" s="286"/>
      <c r="BT50" s="286"/>
      <c r="BU50" s="286"/>
      <c r="BV50" s="286"/>
      <c r="BW50" s="286"/>
      <c r="BX50" s="286"/>
      <c r="BY50" s="286"/>
      <c r="BZ50" s="286"/>
      <c r="CA50" s="287"/>
      <c r="CB50" s="286">
        <v>2.1975110368769944E-2</v>
      </c>
      <c r="CC50" s="286">
        <v>2.1975109071908201E-2</v>
      </c>
      <c r="CD50" s="286">
        <v>2.1975108423452992E-2</v>
      </c>
      <c r="CE50" s="286">
        <v>2.1975108423452992E-2</v>
      </c>
      <c r="CF50" s="286">
        <v>2.1975108423452992E-2</v>
      </c>
      <c r="CG50" s="286">
        <v>2.1975108423452992E-2</v>
      </c>
      <c r="CH50" s="286">
        <v>2.1975108423452992E-2</v>
      </c>
      <c r="CI50" s="286">
        <v>2.1975108423452992E-2</v>
      </c>
      <c r="CJ50" s="286">
        <v>2.1975108423452992E-2</v>
      </c>
      <c r="CK50" s="286">
        <v>2.1975108423452992E-2</v>
      </c>
      <c r="CL50" s="286">
        <v>2.1975108423452992E-2</v>
      </c>
      <c r="CM50" s="286">
        <v>2.1975228686420833E-2</v>
      </c>
      <c r="CN50" s="286">
        <v>2.1975108423452992E-2</v>
      </c>
      <c r="CO50" s="286">
        <v>2.1975108423452992E-2</v>
      </c>
      <c r="CP50" s="286">
        <v>2.1975108423452992E-2</v>
      </c>
      <c r="CQ50" s="286">
        <v>2.1975106250554176E-2</v>
      </c>
      <c r="CR50" s="286">
        <v>2.1975107667081072E-2</v>
      </c>
      <c r="CS50" s="286">
        <v>2.1975107647708311E-2</v>
      </c>
      <c r="CT50" s="286">
        <v>2.1975107642951245E-2</v>
      </c>
      <c r="CU50" s="286">
        <v>2.1975107655456023E-2</v>
      </c>
      <c r="CV50" s="286">
        <v>2.1975107640923301E-2</v>
      </c>
      <c r="CW50" s="286">
        <v>2.197510765966396E-2</v>
      </c>
      <c r="CX50" s="286">
        <v>2.1975108423452992E-2</v>
      </c>
      <c r="CY50" s="286">
        <v>2.1975108423452992E-2</v>
      </c>
      <c r="CZ50" s="286">
        <v>2.1975116528110808E-2</v>
      </c>
      <c r="DA50" s="286">
        <v>2.1975093146440295E-2</v>
      </c>
      <c r="DB50" s="286">
        <v>2.1975089770525962E-2</v>
      </c>
      <c r="DC50" s="286">
        <v>2.1975080987121091E-2</v>
      </c>
      <c r="DD50" s="286">
        <v>2.197507225018731E-2</v>
      </c>
      <c r="DE50" s="286">
        <v>2.1975063285218973E-2</v>
      </c>
      <c r="DF50" s="286">
        <v>2.1975053761161777E-2</v>
      </c>
      <c r="DG50" s="286">
        <v>2.197504182089257E-2</v>
      </c>
      <c r="DH50" s="286">
        <v>2.1975031943451972E-2</v>
      </c>
      <c r="DI50" s="286">
        <v>2.1975023354901223E-2</v>
      </c>
      <c r="DJ50" s="286">
        <v>2.1974986387038112E-2</v>
      </c>
      <c r="DK50" s="286">
        <v>2.1975069146216317E-2</v>
      </c>
      <c r="DL50" s="286">
        <v>2.197497760712392E-2</v>
      </c>
      <c r="DM50" s="286">
        <v>2.1975005852138515E-2</v>
      </c>
      <c r="DN50" s="286">
        <v>2.1975006375510288E-2</v>
      </c>
      <c r="DO50" s="286">
        <v>2.197500418288334E-2</v>
      </c>
      <c r="DP50" s="286">
        <v>2.1975002470137742E-2</v>
      </c>
      <c r="DQ50" s="286">
        <v>1.7173204498776649E-2</v>
      </c>
      <c r="DR50" s="286">
        <v>2.6974220309237955E-2</v>
      </c>
      <c r="DS50" s="286">
        <v>2.1975108423452992E-2</v>
      </c>
      <c r="DT50" s="286">
        <v>2.1975108423452992E-2</v>
      </c>
      <c r="DU50" s="286">
        <v>2.1975108423452992E-2</v>
      </c>
      <c r="DV50" s="286">
        <v>2.1975108423452992E-2</v>
      </c>
      <c r="DW50" s="286">
        <v>2.1975108423452992E-2</v>
      </c>
      <c r="DX50" s="286">
        <v>2.1975108423452992E-2</v>
      </c>
      <c r="DY50" s="286">
        <v>2.1975108423452992E-2</v>
      </c>
      <c r="DZ50" s="286">
        <v>2.1975108423452992E-2</v>
      </c>
      <c r="EA50" s="286">
        <v>2.1975108423452992E-2</v>
      </c>
      <c r="EB50" s="286">
        <v>2.1975108423452992E-2</v>
      </c>
      <c r="EC50" s="286">
        <v>2.1975108423452992E-2</v>
      </c>
      <c r="ED50" s="286">
        <v>2.1975108423452992E-2</v>
      </c>
      <c r="EE50" s="286">
        <v>2.1975108423452992E-2</v>
      </c>
      <c r="EF50" s="286">
        <v>2.1975108423452992E-2</v>
      </c>
      <c r="EG50" s="286">
        <v>2.1975108423452992E-2</v>
      </c>
      <c r="EH50" s="286">
        <v>2.1975108423452992E-2</v>
      </c>
      <c r="EI50" s="286">
        <v>2.1975108423452992E-2</v>
      </c>
      <c r="EJ50" s="286">
        <v>2.1975108423452992E-2</v>
      </c>
      <c r="EK50" s="286">
        <v>2.1975108423452992E-2</v>
      </c>
      <c r="EL50" s="286">
        <v>2.1975108423452992E-2</v>
      </c>
      <c r="EM50" s="286">
        <v>2.1975108423452992E-2</v>
      </c>
      <c r="EN50" s="286"/>
      <c r="EO50" s="286"/>
      <c r="EP50" s="286"/>
      <c r="EQ50" s="286"/>
      <c r="ER50" s="286"/>
      <c r="ES50" s="286"/>
      <c r="ET50" s="286"/>
      <c r="EU50" s="286"/>
      <c r="EV50" s="286"/>
      <c r="EW50" s="286"/>
      <c r="EX50" s="287"/>
    </row>
    <row r="51" spans="1:154" x14ac:dyDescent="0.2">
      <c r="A51" s="238">
        <v>48764</v>
      </c>
      <c r="B51" s="237">
        <v>2.3137810094552048E-2</v>
      </c>
      <c r="C51" s="239">
        <v>2.2039703051486816E-2</v>
      </c>
      <c r="D51" s="263" t="str">
        <f>IF(A51&gt;$B$4,_xll.xlShmImplSwap2($B$5,"EUR"&amp;tenor&amp;"M_29JUN12",A51,,tenor+0*TYPE(trigger),1,4,12/tenor,4,1,1),"")</f>
        <v>Curve (OIS_26APR16) is not present in shared memory.</v>
      </c>
      <c r="E51" s="288">
        <v>2.3137889227817152E-2</v>
      </c>
      <c r="F51" s="286">
        <v>2.3137836472981222E-2</v>
      </c>
      <c r="G51" s="286">
        <v>2.3137810094552048E-2</v>
      </c>
      <c r="H51" s="286">
        <v>2.3137810094552048E-2</v>
      </c>
      <c r="I51" s="286">
        <v>2.3137810094552048E-2</v>
      </c>
      <c r="J51" s="286">
        <v>2.3137810094552048E-2</v>
      </c>
      <c r="K51" s="286">
        <v>2.3137810094552048E-2</v>
      </c>
      <c r="L51" s="286">
        <v>2.3137810094552048E-2</v>
      </c>
      <c r="M51" s="286">
        <v>2.3137810094552048E-2</v>
      </c>
      <c r="N51" s="286">
        <v>2.3137810094552048E-2</v>
      </c>
      <c r="O51" s="286">
        <v>2.3137810094552048E-2</v>
      </c>
      <c r="P51" s="286">
        <v>2.314270225477871E-2</v>
      </c>
      <c r="Q51" s="286">
        <v>2.3137810094552048E-2</v>
      </c>
      <c r="R51" s="286">
        <v>2.3137810094552048E-2</v>
      </c>
      <c r="S51" s="286">
        <v>2.3137810094552048E-2</v>
      </c>
      <c r="T51" s="286">
        <v>2.3137721703526647E-2</v>
      </c>
      <c r="U51" s="286">
        <v>2.3137779326207138E-2</v>
      </c>
      <c r="V51" s="286">
        <v>2.3137778538125885E-2</v>
      </c>
      <c r="W51" s="286">
        <v>2.3137778344647482E-2</v>
      </c>
      <c r="X51" s="286">
        <v>2.3137778853314962E-2</v>
      </c>
      <c r="Y51" s="286">
        <v>2.3137778262132244E-2</v>
      </c>
      <c r="Z51" s="286">
        <v>2.3137779024492985E-2</v>
      </c>
      <c r="AA51" s="286">
        <v>2.3137810094552048E-2</v>
      </c>
      <c r="AB51" s="286">
        <v>2.3137810094552048E-2</v>
      </c>
      <c r="AC51" s="286">
        <v>2.3138139782780349E-2</v>
      </c>
      <c r="AD51" s="286">
        <v>2.313718864312489E-2</v>
      </c>
      <c r="AE51" s="286">
        <v>2.3137051314772523E-2</v>
      </c>
      <c r="AF51" s="286">
        <v>2.3136694015897179E-2</v>
      </c>
      <c r="AG51" s="286">
        <v>2.3136338607398145E-2</v>
      </c>
      <c r="AH51" s="286">
        <v>2.3135973922721847E-2</v>
      </c>
      <c r="AI51" s="286">
        <v>2.313558649494293E-2</v>
      </c>
      <c r="AJ51" s="286">
        <v>2.3135100778429757E-2</v>
      </c>
      <c r="AK51" s="286">
        <v>2.3134698975433868E-2</v>
      </c>
      <c r="AL51" s="286">
        <v>2.3134349602988581E-2</v>
      </c>
      <c r="AM51" s="286">
        <v>2.3132845792532157E-2</v>
      </c>
      <c r="AN51" s="286">
        <v>2.3136212341404495E-2</v>
      </c>
      <c r="AO51" s="286">
        <v>2.3132488635644211E-2</v>
      </c>
      <c r="AP51" s="286">
        <v>2.3133637610582448E-2</v>
      </c>
      <c r="AQ51" s="286">
        <v>2.3133658900752922E-2</v>
      </c>
      <c r="AR51" s="286">
        <v>2.3133569707192499E-2</v>
      </c>
      <c r="AS51" s="286">
        <v>2.3133500034642769E-2</v>
      </c>
      <c r="AT51" s="286">
        <v>2.3133271086847918E-2</v>
      </c>
      <c r="AU51" s="286">
        <v>2.338092645646626E-2</v>
      </c>
      <c r="AV51" s="286">
        <v>2.3137810094552048E-2</v>
      </c>
      <c r="AW51" s="286">
        <v>2.3137810094552048E-2</v>
      </c>
      <c r="AX51" s="286">
        <v>2.3137810094552048E-2</v>
      </c>
      <c r="AY51" s="286">
        <v>2.3137810094552048E-2</v>
      </c>
      <c r="AZ51" s="286">
        <v>2.3137810094552048E-2</v>
      </c>
      <c r="BA51" s="286">
        <v>2.3137810094552048E-2</v>
      </c>
      <c r="BB51" s="286">
        <v>2.3137810094552048E-2</v>
      </c>
      <c r="BC51" s="286">
        <v>2.3137810094552048E-2</v>
      </c>
      <c r="BD51" s="286">
        <v>2.3137810094552048E-2</v>
      </c>
      <c r="BE51" s="286">
        <v>2.3137810094552048E-2</v>
      </c>
      <c r="BF51" s="286">
        <v>2.3137810094552048E-2</v>
      </c>
      <c r="BG51" s="286">
        <v>2.3137810094552048E-2</v>
      </c>
      <c r="BH51" s="286">
        <v>2.3137810094552048E-2</v>
      </c>
      <c r="BI51" s="286">
        <v>2.3137810094552048E-2</v>
      </c>
      <c r="BJ51" s="286">
        <v>2.3137810094552048E-2</v>
      </c>
      <c r="BK51" s="286">
        <v>2.3137810094552048E-2</v>
      </c>
      <c r="BL51" s="286">
        <v>2.3137810094552048E-2</v>
      </c>
      <c r="BM51" s="286">
        <v>2.3137810094552048E-2</v>
      </c>
      <c r="BN51" s="286">
        <v>2.3137810094552048E-2</v>
      </c>
      <c r="BO51" s="286">
        <v>2.3137810094552048E-2</v>
      </c>
      <c r="BP51" s="286">
        <v>2.3137810094552048E-2</v>
      </c>
      <c r="BQ51" s="286"/>
      <c r="BR51" s="286"/>
      <c r="BS51" s="286"/>
      <c r="BT51" s="286"/>
      <c r="BU51" s="286"/>
      <c r="BV51" s="286"/>
      <c r="BW51" s="286"/>
      <c r="BX51" s="286"/>
      <c r="BY51" s="286"/>
      <c r="BZ51" s="286"/>
      <c r="CA51" s="287"/>
      <c r="CB51" s="286">
        <v>2.2039704815780738E-2</v>
      </c>
      <c r="CC51" s="286">
        <v>2.2039703639600287E-2</v>
      </c>
      <c r="CD51" s="286">
        <v>2.2039703051486816E-2</v>
      </c>
      <c r="CE51" s="286">
        <v>2.2039703051486816E-2</v>
      </c>
      <c r="CF51" s="286">
        <v>2.2039703051486816E-2</v>
      </c>
      <c r="CG51" s="286">
        <v>2.2039703051486816E-2</v>
      </c>
      <c r="CH51" s="286">
        <v>2.2039703051486816E-2</v>
      </c>
      <c r="CI51" s="286">
        <v>2.2039703051486816E-2</v>
      </c>
      <c r="CJ51" s="286">
        <v>2.2039703051486816E-2</v>
      </c>
      <c r="CK51" s="286">
        <v>2.2039703051486816E-2</v>
      </c>
      <c r="CL51" s="286">
        <v>2.2039703051486816E-2</v>
      </c>
      <c r="CM51" s="286">
        <v>2.2039812123307089E-2</v>
      </c>
      <c r="CN51" s="286">
        <v>2.2039703051486816E-2</v>
      </c>
      <c r="CO51" s="286">
        <v>2.2039703051486816E-2</v>
      </c>
      <c r="CP51" s="286">
        <v>2.2039703051486816E-2</v>
      </c>
      <c r="CQ51" s="286">
        <v>2.2039701080789294E-2</v>
      </c>
      <c r="CR51" s="286">
        <v>2.2039702365499462E-2</v>
      </c>
      <c r="CS51" s="286">
        <v>2.2039702347929169E-2</v>
      </c>
      <c r="CT51" s="286">
        <v>2.2039702343616095E-2</v>
      </c>
      <c r="CU51" s="286">
        <v>2.203970235495659E-2</v>
      </c>
      <c r="CV51" s="286">
        <v>2.2039702341776265E-2</v>
      </c>
      <c r="CW51" s="286">
        <v>2.2039702358773103E-2</v>
      </c>
      <c r="CX51" s="286">
        <v>2.2039703051486816E-2</v>
      </c>
      <c r="CY51" s="286">
        <v>2.2039703051486816E-2</v>
      </c>
      <c r="CZ51" s="286">
        <v>2.2039710401960958E-2</v>
      </c>
      <c r="DA51" s="286">
        <v>2.2039689196086943E-2</v>
      </c>
      <c r="DB51" s="286">
        <v>2.2039686134320016E-2</v>
      </c>
      <c r="DC51" s="286">
        <v>2.2039678168260465E-2</v>
      </c>
      <c r="DD51" s="286">
        <v>2.2039670244348067E-2</v>
      </c>
      <c r="DE51" s="286">
        <v>2.2039662113620243E-2</v>
      </c>
      <c r="DF51" s="286">
        <v>2.2039653475830191E-2</v>
      </c>
      <c r="DG51" s="286">
        <v>2.2039642646670448E-2</v>
      </c>
      <c r="DH51" s="286">
        <v>2.2039633688381986E-2</v>
      </c>
      <c r="DI51" s="286">
        <v>2.2039625899044554E-2</v>
      </c>
      <c r="DJ51" s="286">
        <v>2.2039592371249667E-2</v>
      </c>
      <c r="DK51" s="286">
        <v>2.2039667429219069E-2</v>
      </c>
      <c r="DL51" s="286">
        <v>2.203958440835584E-2</v>
      </c>
      <c r="DM51" s="286">
        <v>2.2039610025012465E-2</v>
      </c>
      <c r="DN51" s="286">
        <v>2.2039610499681901E-2</v>
      </c>
      <c r="DO51" s="286">
        <v>2.203960851109087E-2</v>
      </c>
      <c r="DP51" s="286">
        <v>2.2039606957725173E-2</v>
      </c>
      <c r="DQ51" s="286">
        <v>2.2039601853282645E-2</v>
      </c>
      <c r="DR51" s="286">
        <v>1.6951507754618379E-2</v>
      </c>
      <c r="DS51" s="286">
        <v>2.7325117472679867E-2</v>
      </c>
      <c r="DT51" s="286">
        <v>2.2039703051486816E-2</v>
      </c>
      <c r="DU51" s="286">
        <v>2.2039703051486816E-2</v>
      </c>
      <c r="DV51" s="286">
        <v>2.2039703051486816E-2</v>
      </c>
      <c r="DW51" s="286">
        <v>2.2039703051486816E-2</v>
      </c>
      <c r="DX51" s="286">
        <v>2.2039703051486816E-2</v>
      </c>
      <c r="DY51" s="286">
        <v>2.2039703051486816E-2</v>
      </c>
      <c r="DZ51" s="286">
        <v>2.2039703051486816E-2</v>
      </c>
      <c r="EA51" s="286">
        <v>2.2039703051486816E-2</v>
      </c>
      <c r="EB51" s="286">
        <v>2.2039703051486816E-2</v>
      </c>
      <c r="EC51" s="286">
        <v>2.2039703051486816E-2</v>
      </c>
      <c r="ED51" s="286">
        <v>2.2039703051486816E-2</v>
      </c>
      <c r="EE51" s="286">
        <v>2.2039703051486816E-2</v>
      </c>
      <c r="EF51" s="286">
        <v>2.2039703051486816E-2</v>
      </c>
      <c r="EG51" s="286">
        <v>2.2039703051486816E-2</v>
      </c>
      <c r="EH51" s="286">
        <v>2.2039703051486816E-2</v>
      </c>
      <c r="EI51" s="286">
        <v>2.2039703051486816E-2</v>
      </c>
      <c r="EJ51" s="286">
        <v>2.2039703051486816E-2</v>
      </c>
      <c r="EK51" s="286">
        <v>2.2039703051486816E-2</v>
      </c>
      <c r="EL51" s="286">
        <v>2.2039703051486816E-2</v>
      </c>
      <c r="EM51" s="286">
        <v>2.2039703051486816E-2</v>
      </c>
      <c r="EN51" s="286"/>
      <c r="EO51" s="286"/>
      <c r="EP51" s="286"/>
      <c r="EQ51" s="286"/>
      <c r="ER51" s="286"/>
      <c r="ES51" s="286"/>
      <c r="ET51" s="286"/>
      <c r="EU51" s="286"/>
      <c r="EV51" s="286"/>
      <c r="EW51" s="286"/>
      <c r="EX51" s="287"/>
    </row>
    <row r="52" spans="1:154" x14ac:dyDescent="0.2">
      <c r="A52" s="238">
        <v>49128</v>
      </c>
      <c r="B52" s="237">
        <v>2.3095341608136005E-2</v>
      </c>
      <c r="C52" s="239">
        <v>2.2031004215066066E-2</v>
      </c>
      <c r="D52" s="263" t="str">
        <f>IF(A52&gt;$B$4,_xll.xlShmImplSwap2($B$5,"EUR"&amp;tenor&amp;"M_29JUN12",A52,,tenor+0*TYPE(trigger),1,4,12/tenor,4,1,1),"")</f>
        <v>Curve (OIS_26APR16) is not present in shared memory.</v>
      </c>
      <c r="E52" s="288">
        <v>2.3095417158166723E-2</v>
      </c>
      <c r="F52" s="286">
        <v>2.3095366792123199E-2</v>
      </c>
      <c r="G52" s="286">
        <v>2.3095341608136005E-2</v>
      </c>
      <c r="H52" s="286">
        <v>2.3095341608136005E-2</v>
      </c>
      <c r="I52" s="286">
        <v>2.3095341608136005E-2</v>
      </c>
      <c r="J52" s="286">
        <v>2.3095341608136005E-2</v>
      </c>
      <c r="K52" s="286">
        <v>2.3095341608136005E-2</v>
      </c>
      <c r="L52" s="286">
        <v>2.3095341608136005E-2</v>
      </c>
      <c r="M52" s="286">
        <v>2.3095341608136005E-2</v>
      </c>
      <c r="N52" s="286">
        <v>2.3095341608136005E-2</v>
      </c>
      <c r="O52" s="286">
        <v>2.3095341608136005E-2</v>
      </c>
      <c r="P52" s="286">
        <v>2.3100012246393298E-2</v>
      </c>
      <c r="Q52" s="286">
        <v>2.3095341608136005E-2</v>
      </c>
      <c r="R52" s="286">
        <v>2.3095341608136005E-2</v>
      </c>
      <c r="S52" s="286">
        <v>2.3095341608136005E-2</v>
      </c>
      <c r="T52" s="286">
        <v>2.3095257219545744E-2</v>
      </c>
      <c r="U52" s="286">
        <v>2.3095312233012893E-2</v>
      </c>
      <c r="V52" s="286">
        <v>2.3095311480616769E-2</v>
      </c>
      <c r="W52" s="286">
        <v>2.3095311295899274E-2</v>
      </c>
      <c r="X52" s="286">
        <v>2.3095311781533758E-2</v>
      </c>
      <c r="Y52" s="286">
        <v>2.3095311217120409E-2</v>
      </c>
      <c r="Z52" s="286">
        <v>2.3095311944960673E-2</v>
      </c>
      <c r="AA52" s="286">
        <v>2.3095341608136005E-2</v>
      </c>
      <c r="AB52" s="286">
        <v>2.3095341608136005E-2</v>
      </c>
      <c r="AC52" s="286">
        <v>2.309565636774745E-2</v>
      </c>
      <c r="AD52" s="286">
        <v>2.3094748296658796E-2</v>
      </c>
      <c r="AE52" s="286">
        <v>2.3094617186673286E-2</v>
      </c>
      <c r="AF52" s="286">
        <v>2.3094276066652829E-2</v>
      </c>
      <c r="AG52" s="286">
        <v>2.3093936751410551E-2</v>
      </c>
      <c r="AH52" s="286">
        <v>2.3093588580025696E-2</v>
      </c>
      <c r="AI52" s="286">
        <v>2.3093218695368931E-2</v>
      </c>
      <c r="AJ52" s="286">
        <v>2.3092754972591327E-2</v>
      </c>
      <c r="AK52" s="286">
        <v>2.3092371363641985E-2</v>
      </c>
      <c r="AL52" s="286">
        <v>2.3092037811134815E-2</v>
      </c>
      <c r="AM52" s="286">
        <v>2.3090602094738649E-2</v>
      </c>
      <c r="AN52" s="286">
        <v>2.3093816202868954E-2</v>
      </c>
      <c r="AO52" s="286">
        <v>2.3090261110276258E-2</v>
      </c>
      <c r="AP52" s="286">
        <v>2.3091358058465811E-2</v>
      </c>
      <c r="AQ52" s="286">
        <v>2.3091378384595816E-2</v>
      </c>
      <c r="AR52" s="286">
        <v>2.3091293229810125E-2</v>
      </c>
      <c r="AS52" s="286">
        <v>2.3091226712103976E-2</v>
      </c>
      <c r="AT52" s="286">
        <v>2.3091008131297129E-2</v>
      </c>
      <c r="AU52" s="286">
        <v>2.3090615333701249E-2</v>
      </c>
      <c r="AV52" s="286">
        <v>2.3340450581171141E-2</v>
      </c>
      <c r="AW52" s="286">
        <v>2.3095341608136005E-2</v>
      </c>
      <c r="AX52" s="286">
        <v>2.3095341608136005E-2</v>
      </c>
      <c r="AY52" s="286">
        <v>2.3095341608136005E-2</v>
      </c>
      <c r="AZ52" s="286">
        <v>2.3095341608136005E-2</v>
      </c>
      <c r="BA52" s="286">
        <v>2.3095341608136005E-2</v>
      </c>
      <c r="BB52" s="286">
        <v>2.3095341608136005E-2</v>
      </c>
      <c r="BC52" s="286">
        <v>2.3095341608136005E-2</v>
      </c>
      <c r="BD52" s="286">
        <v>2.3095341608136005E-2</v>
      </c>
      <c r="BE52" s="286">
        <v>2.3095341608136005E-2</v>
      </c>
      <c r="BF52" s="286">
        <v>2.3095341608136005E-2</v>
      </c>
      <c r="BG52" s="286">
        <v>2.3095341608136005E-2</v>
      </c>
      <c r="BH52" s="286">
        <v>2.3095341608136005E-2</v>
      </c>
      <c r="BI52" s="286">
        <v>2.3095341608136005E-2</v>
      </c>
      <c r="BJ52" s="286">
        <v>2.3095341608136005E-2</v>
      </c>
      <c r="BK52" s="286">
        <v>2.3095341608136005E-2</v>
      </c>
      <c r="BL52" s="286">
        <v>2.3095341608136005E-2</v>
      </c>
      <c r="BM52" s="286">
        <v>2.3095341608136005E-2</v>
      </c>
      <c r="BN52" s="286">
        <v>2.3095341608136005E-2</v>
      </c>
      <c r="BO52" s="286">
        <v>2.3095341608136005E-2</v>
      </c>
      <c r="BP52" s="286">
        <v>2.3095341608136005E-2</v>
      </c>
      <c r="BQ52" s="286"/>
      <c r="BR52" s="286"/>
      <c r="BS52" s="286"/>
      <c r="BT52" s="286"/>
      <c r="BU52" s="286"/>
      <c r="BV52" s="286"/>
      <c r="BW52" s="286"/>
      <c r="BX52" s="286"/>
      <c r="BY52" s="286"/>
      <c r="BZ52" s="286"/>
      <c r="CA52" s="287"/>
      <c r="CB52" s="286">
        <v>2.2031005830800574E-2</v>
      </c>
      <c r="CC52" s="286">
        <v>2.2031004753657411E-2</v>
      </c>
      <c r="CD52" s="286">
        <v>2.2031004215066066E-2</v>
      </c>
      <c r="CE52" s="286">
        <v>2.2031004215066066E-2</v>
      </c>
      <c r="CF52" s="286">
        <v>2.2031004215066066E-2</v>
      </c>
      <c r="CG52" s="286">
        <v>2.2031004215066066E-2</v>
      </c>
      <c r="CH52" s="286">
        <v>2.2031004215066066E-2</v>
      </c>
      <c r="CI52" s="286">
        <v>2.2031004215066066E-2</v>
      </c>
      <c r="CJ52" s="286">
        <v>2.2031004215066066E-2</v>
      </c>
      <c r="CK52" s="286">
        <v>2.2031004215066066E-2</v>
      </c>
      <c r="CL52" s="286">
        <v>2.2031004215066066E-2</v>
      </c>
      <c r="CM52" s="286">
        <v>2.203110410269684E-2</v>
      </c>
      <c r="CN52" s="286">
        <v>2.2031004215066066E-2</v>
      </c>
      <c r="CO52" s="286">
        <v>2.2031004215066066E-2</v>
      </c>
      <c r="CP52" s="286">
        <v>2.2031004215066066E-2</v>
      </c>
      <c r="CQ52" s="286">
        <v>2.2031002410307116E-2</v>
      </c>
      <c r="CR52" s="286">
        <v>2.2031003586841198E-2</v>
      </c>
      <c r="CS52" s="286">
        <v>2.2031003570750159E-2</v>
      </c>
      <c r="CT52" s="286">
        <v>2.2031003566799837E-2</v>
      </c>
      <c r="CU52" s="286">
        <v>2.2031003577185883E-2</v>
      </c>
      <c r="CV52" s="286">
        <v>2.2031003565114667E-2</v>
      </c>
      <c r="CW52" s="286">
        <v>2.2031003580680913E-2</v>
      </c>
      <c r="CX52" s="286">
        <v>2.2031004215066066E-2</v>
      </c>
      <c r="CY52" s="286">
        <v>2.2031004215066066E-2</v>
      </c>
      <c r="CZ52" s="286">
        <v>2.2031010946607039E-2</v>
      </c>
      <c r="DA52" s="286">
        <v>2.2030991526333827E-2</v>
      </c>
      <c r="DB52" s="286">
        <v>2.2030988722377628E-2</v>
      </c>
      <c r="DC52" s="286">
        <v>2.2030981427085435E-2</v>
      </c>
      <c r="DD52" s="286">
        <v>2.2030974170390624E-2</v>
      </c>
      <c r="DE52" s="286">
        <v>2.2030966724296008E-2</v>
      </c>
      <c r="DF52" s="286">
        <v>2.203095881383503E-2</v>
      </c>
      <c r="DG52" s="286">
        <v>2.2030948896524582E-2</v>
      </c>
      <c r="DH52" s="286">
        <v>2.2030940692551858E-2</v>
      </c>
      <c r="DI52" s="286">
        <v>2.2030933559100206E-2</v>
      </c>
      <c r="DJ52" s="286">
        <v>2.2030902854451816E-2</v>
      </c>
      <c r="DK52" s="286">
        <v>2.2030971592304615E-2</v>
      </c>
      <c r="DL52" s="286">
        <v>2.2030895562058169E-2</v>
      </c>
      <c r="DM52" s="286">
        <v>2.2030919021712388E-2</v>
      </c>
      <c r="DN52" s="286">
        <v>2.2030919456412491E-2</v>
      </c>
      <c r="DO52" s="286">
        <v>2.2030917635267946E-2</v>
      </c>
      <c r="DP52" s="286">
        <v>2.2030916212700671E-2</v>
      </c>
      <c r="DQ52" s="286">
        <v>2.2030911538067816E-2</v>
      </c>
      <c r="DR52" s="286">
        <v>2.2030903137584028E-2</v>
      </c>
      <c r="DS52" s="286">
        <v>1.6666288783193168E-2</v>
      </c>
      <c r="DT52" s="286">
        <v>2.759293366477357E-2</v>
      </c>
      <c r="DU52" s="286">
        <v>2.2031004215066066E-2</v>
      </c>
      <c r="DV52" s="286">
        <v>2.2031004215066066E-2</v>
      </c>
      <c r="DW52" s="286">
        <v>2.2031004215066066E-2</v>
      </c>
      <c r="DX52" s="286">
        <v>2.2031004215066066E-2</v>
      </c>
      <c r="DY52" s="286">
        <v>2.2031004215066066E-2</v>
      </c>
      <c r="DZ52" s="286">
        <v>2.2031004215066066E-2</v>
      </c>
      <c r="EA52" s="286">
        <v>2.2031004215066066E-2</v>
      </c>
      <c r="EB52" s="286">
        <v>2.2031004215066066E-2</v>
      </c>
      <c r="EC52" s="286">
        <v>2.2031004215066066E-2</v>
      </c>
      <c r="ED52" s="286">
        <v>2.2031004215066066E-2</v>
      </c>
      <c r="EE52" s="286">
        <v>2.2031004215066066E-2</v>
      </c>
      <c r="EF52" s="286">
        <v>2.2031004215066066E-2</v>
      </c>
      <c r="EG52" s="286">
        <v>2.2031004215066066E-2</v>
      </c>
      <c r="EH52" s="286">
        <v>2.2031004215066066E-2</v>
      </c>
      <c r="EI52" s="286">
        <v>2.2031004215066066E-2</v>
      </c>
      <c r="EJ52" s="286">
        <v>2.2031004215066066E-2</v>
      </c>
      <c r="EK52" s="286">
        <v>2.2031004215066066E-2</v>
      </c>
      <c r="EL52" s="286">
        <v>2.2031004215066066E-2</v>
      </c>
      <c r="EM52" s="286">
        <v>2.2031004215066066E-2</v>
      </c>
      <c r="EN52" s="286"/>
      <c r="EO52" s="286"/>
      <c r="EP52" s="286"/>
      <c r="EQ52" s="286"/>
      <c r="ER52" s="286"/>
      <c r="ES52" s="286"/>
      <c r="ET52" s="286"/>
      <c r="EU52" s="286"/>
      <c r="EV52" s="286"/>
      <c r="EW52" s="286"/>
      <c r="EX52" s="287"/>
    </row>
    <row r="53" spans="1:154" x14ac:dyDescent="0.2">
      <c r="A53" s="238">
        <v>49493</v>
      </c>
      <c r="B53" s="237">
        <v>2.3056139482247058E-2</v>
      </c>
      <c r="C53" s="239">
        <v>2.1943944133194157E-2</v>
      </c>
      <c r="D53" s="263" t="str">
        <f>IF(A53&gt;$B$4,_xll.xlShmImplSwap2($B$5,"EUR"&amp;tenor&amp;"M_29JUN12",A53,,tenor+0*TYPE(trigger),1,4,12/tenor,4,1,1),"")</f>
        <v>Curve (OIS_26APR16) is not present in shared memory.</v>
      </c>
      <c r="E53" s="288">
        <v>2.3056211750691363E-2</v>
      </c>
      <c r="F53" s="286">
        <v>2.3056163572344135E-2</v>
      </c>
      <c r="G53" s="286">
        <v>2.3056139482247058E-2</v>
      </c>
      <c r="H53" s="286">
        <v>2.3056139482247058E-2</v>
      </c>
      <c r="I53" s="286">
        <v>2.3056139482247058E-2</v>
      </c>
      <c r="J53" s="286">
        <v>2.3056139482247058E-2</v>
      </c>
      <c r="K53" s="286">
        <v>2.3056139482247058E-2</v>
      </c>
      <c r="L53" s="286">
        <v>2.3056139482247058E-2</v>
      </c>
      <c r="M53" s="286">
        <v>2.3056139482247058E-2</v>
      </c>
      <c r="N53" s="286">
        <v>2.3056139482247058E-2</v>
      </c>
      <c r="O53" s="286">
        <v>2.3056139482247058E-2</v>
      </c>
      <c r="P53" s="286">
        <v>2.3060607246953236E-2</v>
      </c>
      <c r="Q53" s="286">
        <v>2.3056139482247058E-2</v>
      </c>
      <c r="R53" s="286">
        <v>2.3056139482247058E-2</v>
      </c>
      <c r="S53" s="286">
        <v>2.3056139482247058E-2</v>
      </c>
      <c r="T53" s="286">
        <v>2.305605875915432E-2</v>
      </c>
      <c r="U53" s="286">
        <v>2.3056111383059959E-2</v>
      </c>
      <c r="V53" s="286">
        <v>2.3056110663344863E-2</v>
      </c>
      <c r="W53" s="286">
        <v>2.3056110486650742E-2</v>
      </c>
      <c r="X53" s="286">
        <v>2.3056110951191252E-2</v>
      </c>
      <c r="Y53" s="286">
        <v>2.3056110411293698E-2</v>
      </c>
      <c r="Z53" s="286">
        <v>2.3056111107519556E-2</v>
      </c>
      <c r="AA53" s="286">
        <v>2.3056139482247058E-2</v>
      </c>
      <c r="AB53" s="286">
        <v>2.3056139482247058E-2</v>
      </c>
      <c r="AC53" s="286">
        <v>2.3056440569979728E-2</v>
      </c>
      <c r="AD53" s="286">
        <v>2.3055571941810023E-2</v>
      </c>
      <c r="AE53" s="286">
        <v>2.3055446526709645E-2</v>
      </c>
      <c r="AF53" s="286">
        <v>2.3055120223557053E-2</v>
      </c>
      <c r="AG53" s="286">
        <v>2.3054795646790378E-2</v>
      </c>
      <c r="AH53" s="286">
        <v>2.3054462598555998E-2</v>
      </c>
      <c r="AI53" s="286">
        <v>2.3054108780186038E-2</v>
      </c>
      <c r="AJ53" s="286">
        <v>2.3053665199641971E-2</v>
      </c>
      <c r="AK53" s="286">
        <v>2.3053298253106928E-2</v>
      </c>
      <c r="AL53" s="286">
        <v>2.3052979188765546E-2</v>
      </c>
      <c r="AM53" s="286">
        <v>2.3051605834056861E-2</v>
      </c>
      <c r="AN53" s="286">
        <v>2.3054680334387696E-2</v>
      </c>
      <c r="AO53" s="286">
        <v>2.30512796605742E-2</v>
      </c>
      <c r="AP53" s="286">
        <v>2.3052328961790925E-2</v>
      </c>
      <c r="AQ53" s="286">
        <v>2.3052348405036411E-2</v>
      </c>
      <c r="AR53" s="286">
        <v>2.3052266949028663E-2</v>
      </c>
      <c r="AS53" s="286">
        <v>2.305220332058144E-2</v>
      </c>
      <c r="AT53" s="286">
        <v>2.3051994234036824E-2</v>
      </c>
      <c r="AU53" s="286">
        <v>2.3051618497972715E-2</v>
      </c>
      <c r="AV53" s="286">
        <v>2.3051298061556119E-2</v>
      </c>
      <c r="AW53" s="286">
        <v>2.3303315168400136E-2</v>
      </c>
      <c r="AX53" s="286">
        <v>2.3056139482247058E-2</v>
      </c>
      <c r="AY53" s="286">
        <v>2.3056139482247058E-2</v>
      </c>
      <c r="AZ53" s="286">
        <v>2.3056139482247058E-2</v>
      </c>
      <c r="BA53" s="286">
        <v>2.3056139482247058E-2</v>
      </c>
      <c r="BB53" s="286">
        <v>2.3056139482247058E-2</v>
      </c>
      <c r="BC53" s="286">
        <v>2.3056139482247058E-2</v>
      </c>
      <c r="BD53" s="286">
        <v>2.3056139482247058E-2</v>
      </c>
      <c r="BE53" s="286">
        <v>2.3056139482247058E-2</v>
      </c>
      <c r="BF53" s="286">
        <v>2.3056139482247058E-2</v>
      </c>
      <c r="BG53" s="286">
        <v>2.3056139482247058E-2</v>
      </c>
      <c r="BH53" s="286">
        <v>2.3056139482247058E-2</v>
      </c>
      <c r="BI53" s="286">
        <v>2.3056139482247058E-2</v>
      </c>
      <c r="BJ53" s="286">
        <v>2.3056139482247058E-2</v>
      </c>
      <c r="BK53" s="286">
        <v>2.3056139482247058E-2</v>
      </c>
      <c r="BL53" s="286">
        <v>2.3056139482247058E-2</v>
      </c>
      <c r="BM53" s="286">
        <v>2.3056139482247058E-2</v>
      </c>
      <c r="BN53" s="286">
        <v>2.3056139482247058E-2</v>
      </c>
      <c r="BO53" s="286">
        <v>2.3056139482247058E-2</v>
      </c>
      <c r="BP53" s="286">
        <v>2.3056139482247058E-2</v>
      </c>
      <c r="BQ53" s="286"/>
      <c r="BR53" s="286"/>
      <c r="BS53" s="286"/>
      <c r="BT53" s="286"/>
      <c r="BU53" s="286"/>
      <c r="BV53" s="286"/>
      <c r="BW53" s="286"/>
      <c r="BX53" s="286"/>
      <c r="BY53" s="286"/>
      <c r="BZ53" s="286"/>
      <c r="CA53" s="287"/>
      <c r="CB53" s="286">
        <v>2.1943945622255639E-2</v>
      </c>
      <c r="CC53" s="286">
        <v>2.1943944629560584E-2</v>
      </c>
      <c r="CD53" s="286">
        <v>2.1943944133194157E-2</v>
      </c>
      <c r="CE53" s="286">
        <v>2.1943944133194157E-2</v>
      </c>
      <c r="CF53" s="286">
        <v>2.1943944133194157E-2</v>
      </c>
      <c r="CG53" s="286">
        <v>2.1943944133194157E-2</v>
      </c>
      <c r="CH53" s="286">
        <v>2.1943944133194157E-2</v>
      </c>
      <c r="CI53" s="286">
        <v>2.1943944133194157E-2</v>
      </c>
      <c r="CJ53" s="286">
        <v>2.1943944133194157E-2</v>
      </c>
      <c r="CK53" s="286">
        <v>2.1943944133194157E-2</v>
      </c>
      <c r="CL53" s="286">
        <v>2.1943944133194157E-2</v>
      </c>
      <c r="CM53" s="286">
        <v>2.1944036189652696E-2</v>
      </c>
      <c r="CN53" s="286">
        <v>2.1943944133194157E-2</v>
      </c>
      <c r="CO53" s="286">
        <v>2.1943944133194157E-2</v>
      </c>
      <c r="CP53" s="286">
        <v>2.1943944133194157E-2</v>
      </c>
      <c r="CQ53" s="286">
        <v>2.1943942469928111E-2</v>
      </c>
      <c r="CR53" s="286">
        <v>2.1943943554221641E-2</v>
      </c>
      <c r="CS53" s="286">
        <v>2.1943943539392191E-2</v>
      </c>
      <c r="CT53" s="286">
        <v>2.1943943535752061E-2</v>
      </c>
      <c r="CU53" s="286">
        <v>2.19439435453231E-2</v>
      </c>
      <c r="CV53" s="286">
        <v>2.1943943534198956E-2</v>
      </c>
      <c r="CW53" s="286">
        <v>2.194394354854487E-2</v>
      </c>
      <c r="CX53" s="286">
        <v>2.1943944133194157E-2</v>
      </c>
      <c r="CY53" s="286">
        <v>2.1943944133194157E-2</v>
      </c>
      <c r="CZ53" s="286">
        <v>2.1943950336982945E-2</v>
      </c>
      <c r="DA53" s="286">
        <v>2.1943932439256165E-2</v>
      </c>
      <c r="DB53" s="286">
        <v>2.1943929855128906E-2</v>
      </c>
      <c r="DC53" s="286">
        <v>2.1943923131786586E-2</v>
      </c>
      <c r="DD53" s="286">
        <v>2.1943916444015377E-2</v>
      </c>
      <c r="DE53" s="286">
        <v>2.1943909581693365E-2</v>
      </c>
      <c r="DF53" s="286">
        <v>2.1943902291411077E-2</v>
      </c>
      <c r="DG53" s="286">
        <v>2.1943893151616066E-2</v>
      </c>
      <c r="DH53" s="286">
        <v>2.1943885590833198E-2</v>
      </c>
      <c r="DI53" s="286">
        <v>2.1943879016643311E-2</v>
      </c>
      <c r="DJ53" s="286">
        <v>2.1943850719232813E-2</v>
      </c>
      <c r="DK53" s="286">
        <v>2.1943914068051174E-2</v>
      </c>
      <c r="DL53" s="286">
        <v>2.1943843998561832E-2</v>
      </c>
      <c r="DM53" s="286">
        <v>2.1943865618982938E-2</v>
      </c>
      <c r="DN53" s="286">
        <v>2.1943866019602912E-2</v>
      </c>
      <c r="DO53" s="286">
        <v>2.1943864341235467E-2</v>
      </c>
      <c r="DP53" s="286">
        <v>2.1943863030197231E-2</v>
      </c>
      <c r="DQ53" s="286">
        <v>2.194385872205469E-2</v>
      </c>
      <c r="DR53" s="286">
        <v>2.1943850980167125E-2</v>
      </c>
      <c r="DS53" s="286">
        <v>2.194384437770637E-2</v>
      </c>
      <c r="DT53" s="286">
        <v>1.6297156336301487E-2</v>
      </c>
      <c r="DU53" s="286">
        <v>2.7787343910902932E-2</v>
      </c>
      <c r="DV53" s="286">
        <v>2.1943944133194157E-2</v>
      </c>
      <c r="DW53" s="286">
        <v>2.1943944133194157E-2</v>
      </c>
      <c r="DX53" s="286">
        <v>2.1943944133194157E-2</v>
      </c>
      <c r="DY53" s="286">
        <v>2.1943944133194157E-2</v>
      </c>
      <c r="DZ53" s="286">
        <v>2.1943944133194157E-2</v>
      </c>
      <c r="EA53" s="286">
        <v>2.1943944133194157E-2</v>
      </c>
      <c r="EB53" s="286">
        <v>2.1943944133194157E-2</v>
      </c>
      <c r="EC53" s="286">
        <v>2.1943944133194157E-2</v>
      </c>
      <c r="ED53" s="286">
        <v>2.1943944133194157E-2</v>
      </c>
      <c r="EE53" s="286">
        <v>2.1943944133194157E-2</v>
      </c>
      <c r="EF53" s="286">
        <v>2.1943944133194157E-2</v>
      </c>
      <c r="EG53" s="286">
        <v>2.1943944133194157E-2</v>
      </c>
      <c r="EH53" s="286">
        <v>2.1943944133194157E-2</v>
      </c>
      <c r="EI53" s="286">
        <v>2.1943944133194157E-2</v>
      </c>
      <c r="EJ53" s="286">
        <v>2.1943944133194157E-2</v>
      </c>
      <c r="EK53" s="286">
        <v>2.1943944133194157E-2</v>
      </c>
      <c r="EL53" s="286">
        <v>2.1943944133194157E-2</v>
      </c>
      <c r="EM53" s="286">
        <v>2.1943944133194157E-2</v>
      </c>
      <c r="EN53" s="286"/>
      <c r="EO53" s="286"/>
      <c r="EP53" s="286"/>
      <c r="EQ53" s="286"/>
      <c r="ER53" s="286"/>
      <c r="ES53" s="286"/>
      <c r="ET53" s="286"/>
      <c r="EU53" s="286"/>
      <c r="EV53" s="286"/>
      <c r="EW53" s="286"/>
      <c r="EX53" s="287"/>
    </row>
    <row r="54" spans="1:154" x14ac:dyDescent="0.2">
      <c r="A54" s="238">
        <v>49859</v>
      </c>
      <c r="B54" s="237">
        <v>2.3016451336403752E-2</v>
      </c>
      <c r="C54" s="239">
        <v>2.1780952226807856E-2</v>
      </c>
      <c r="D54" s="263" t="str">
        <f>IF(A54&gt;$B$4,_xll.xlShmImplSwap2($B$5,"EUR"&amp;tenor&amp;"M_29JUN12",A54,,tenor+0*TYPE(trigger),1,4,12/tenor,4,1,1),"")</f>
        <v>Curve (OIS_26APR16) is not present in shared memory.</v>
      </c>
      <c r="E54" s="288">
        <v>2.3016520588567964E-2</v>
      </c>
      <c r="F54" s="286">
        <v>2.3016474421048441E-2</v>
      </c>
      <c r="G54" s="286">
        <v>2.3016451336403752E-2</v>
      </c>
      <c r="H54" s="286">
        <v>2.3016451336403752E-2</v>
      </c>
      <c r="I54" s="286">
        <v>2.3016451336403752E-2</v>
      </c>
      <c r="J54" s="286">
        <v>2.3016451336403752E-2</v>
      </c>
      <c r="K54" s="286">
        <v>2.3016451336403752E-2</v>
      </c>
      <c r="L54" s="286">
        <v>2.3016451336403752E-2</v>
      </c>
      <c r="M54" s="286">
        <v>2.3016451336403752E-2</v>
      </c>
      <c r="N54" s="286">
        <v>2.3016451336403752E-2</v>
      </c>
      <c r="O54" s="286">
        <v>2.3016451336403752E-2</v>
      </c>
      <c r="P54" s="286">
        <v>2.3020732629270801E-2</v>
      </c>
      <c r="Q54" s="286">
        <v>2.3016451336403752E-2</v>
      </c>
      <c r="R54" s="286">
        <v>2.3016451336403752E-2</v>
      </c>
      <c r="S54" s="286">
        <v>2.3016451336403752E-2</v>
      </c>
      <c r="T54" s="286">
        <v>2.3016373982464169E-2</v>
      </c>
      <c r="U54" s="286">
        <v>2.3016424409997117E-2</v>
      </c>
      <c r="V54" s="286">
        <v>2.301642372032086E-2</v>
      </c>
      <c r="W54" s="286">
        <v>2.3016423551001468E-2</v>
      </c>
      <c r="X54" s="286">
        <v>2.3016423996153362E-2</v>
      </c>
      <c r="Y54" s="286">
        <v>2.3016423478789617E-2</v>
      </c>
      <c r="Z54" s="286">
        <v>2.3016424145956973E-2</v>
      </c>
      <c r="AA54" s="286">
        <v>2.3016451336403752E-2</v>
      </c>
      <c r="AB54" s="286">
        <v>2.3016451336403752E-2</v>
      </c>
      <c r="AC54" s="286">
        <v>2.3016739857587606E-2</v>
      </c>
      <c r="AD54" s="286">
        <v>2.301590748349638E-2</v>
      </c>
      <c r="AE54" s="286">
        <v>2.3015787302866905E-2</v>
      </c>
      <c r="AF54" s="286">
        <v>2.3015474618683286E-2</v>
      </c>
      <c r="AG54" s="286">
        <v>2.3015163588831138E-2</v>
      </c>
      <c r="AH54" s="286">
        <v>2.3014844441086341E-2</v>
      </c>
      <c r="AI54" s="286">
        <v>2.301450539009256E-2</v>
      </c>
      <c r="AJ54" s="286">
        <v>2.301408032334348E-2</v>
      </c>
      <c r="AK54" s="286">
        <v>2.301372869211701E-2</v>
      </c>
      <c r="AL54" s="286">
        <v>2.301342294461714E-2</v>
      </c>
      <c r="AM54" s="286">
        <v>2.3012106909842431E-2</v>
      </c>
      <c r="AN54" s="286">
        <v>2.3015053089241403E-2</v>
      </c>
      <c r="AO54" s="286">
        <v>2.3011794349916671E-2</v>
      </c>
      <c r="AP54" s="286">
        <v>2.3012799856273941E-2</v>
      </c>
      <c r="AQ54" s="286">
        <v>2.3012818488013446E-2</v>
      </c>
      <c r="AR54" s="286">
        <v>2.3012740431748654E-2</v>
      </c>
      <c r="AS54" s="286">
        <v>2.3012679458972507E-2</v>
      </c>
      <c r="AT54" s="286">
        <v>2.3012479099107801E-2</v>
      </c>
      <c r="AU54" s="286">
        <v>2.3012119045202294E-2</v>
      </c>
      <c r="AV54" s="286">
        <v>2.3011811982893739E-2</v>
      </c>
      <c r="AW54" s="286">
        <v>2.3011459266331784E-2</v>
      </c>
      <c r="AX54" s="286">
        <v>2.3265773342312054E-2</v>
      </c>
      <c r="AY54" s="286">
        <v>2.3016451336403752E-2</v>
      </c>
      <c r="AZ54" s="286">
        <v>2.3016451336403752E-2</v>
      </c>
      <c r="BA54" s="286">
        <v>2.3016451336403752E-2</v>
      </c>
      <c r="BB54" s="286">
        <v>2.3016451336403752E-2</v>
      </c>
      <c r="BC54" s="286">
        <v>2.3016451336403752E-2</v>
      </c>
      <c r="BD54" s="286">
        <v>2.3016451336403752E-2</v>
      </c>
      <c r="BE54" s="286">
        <v>2.3016451336403752E-2</v>
      </c>
      <c r="BF54" s="286">
        <v>2.3016451336403752E-2</v>
      </c>
      <c r="BG54" s="286">
        <v>2.3016451336403752E-2</v>
      </c>
      <c r="BH54" s="286">
        <v>2.3016451336403752E-2</v>
      </c>
      <c r="BI54" s="286">
        <v>2.3016451336403752E-2</v>
      </c>
      <c r="BJ54" s="286">
        <v>2.3016451336403752E-2</v>
      </c>
      <c r="BK54" s="286">
        <v>2.3016451336403752E-2</v>
      </c>
      <c r="BL54" s="286">
        <v>2.3016451336403752E-2</v>
      </c>
      <c r="BM54" s="286">
        <v>2.3016451336403752E-2</v>
      </c>
      <c r="BN54" s="286">
        <v>2.3016451336403752E-2</v>
      </c>
      <c r="BO54" s="286">
        <v>2.3016451336403752E-2</v>
      </c>
      <c r="BP54" s="286">
        <v>2.3016451336403752E-2</v>
      </c>
      <c r="BQ54" s="286"/>
      <c r="BR54" s="286"/>
      <c r="BS54" s="286"/>
      <c r="BT54" s="286"/>
      <c r="BU54" s="286"/>
      <c r="BV54" s="286"/>
      <c r="BW54" s="286"/>
      <c r="BX54" s="286"/>
      <c r="BY54" s="286"/>
      <c r="BZ54" s="286"/>
      <c r="CA54" s="287"/>
      <c r="CB54" s="286">
        <v>2.1780953542703638E-2</v>
      </c>
      <c r="CC54" s="286">
        <v>2.1780952665450531E-2</v>
      </c>
      <c r="CD54" s="286">
        <v>2.1780952226807856E-2</v>
      </c>
      <c r="CE54" s="286">
        <v>2.1780952226807856E-2</v>
      </c>
      <c r="CF54" s="286">
        <v>2.1780952226807856E-2</v>
      </c>
      <c r="CG54" s="286">
        <v>2.1780952226807856E-2</v>
      </c>
      <c r="CH54" s="286">
        <v>2.1780952226807856E-2</v>
      </c>
      <c r="CI54" s="286">
        <v>2.1780952226807856E-2</v>
      </c>
      <c r="CJ54" s="286">
        <v>2.1780952226807856E-2</v>
      </c>
      <c r="CK54" s="286">
        <v>2.1780952226807856E-2</v>
      </c>
      <c r="CL54" s="286">
        <v>2.1780952226807856E-2</v>
      </c>
      <c r="CM54" s="286">
        <v>2.1781033577827111E-2</v>
      </c>
      <c r="CN54" s="286">
        <v>2.1780952226807856E-2</v>
      </c>
      <c r="CO54" s="286">
        <v>2.1780952226807856E-2</v>
      </c>
      <c r="CP54" s="286">
        <v>2.1780952226807856E-2</v>
      </c>
      <c r="CQ54" s="286">
        <v>2.178095075696641E-2</v>
      </c>
      <c r="CR54" s="286">
        <v>2.1780951715165517E-2</v>
      </c>
      <c r="CS54" s="286">
        <v>2.1780951702061162E-2</v>
      </c>
      <c r="CT54" s="286">
        <v>2.1780951698843091E-2</v>
      </c>
      <c r="CU54" s="286">
        <v>2.178095170730213E-2</v>
      </c>
      <c r="CV54" s="286">
        <v>2.1780951697471285E-2</v>
      </c>
      <c r="CW54" s="286">
        <v>2.1780951710148027E-2</v>
      </c>
      <c r="CX54" s="286">
        <v>2.1780952226807856E-2</v>
      </c>
      <c r="CY54" s="286">
        <v>2.1780952226807856E-2</v>
      </c>
      <c r="CZ54" s="286">
        <v>2.1780957709145451E-2</v>
      </c>
      <c r="DA54" s="286">
        <v>2.1780941892783044E-2</v>
      </c>
      <c r="DB54" s="286">
        <v>2.1780939609169742E-2</v>
      </c>
      <c r="DC54" s="286">
        <v>2.1780933667699204E-2</v>
      </c>
      <c r="DD54" s="286">
        <v>2.1780927757662442E-2</v>
      </c>
      <c r="DE54" s="286">
        <v>2.1780921693374013E-2</v>
      </c>
      <c r="DF54" s="286">
        <v>2.1780915250894348E-2</v>
      </c>
      <c r="DG54" s="286">
        <v>2.1780907173984888E-2</v>
      </c>
      <c r="DH54" s="286">
        <v>2.1780900492461588E-2</v>
      </c>
      <c r="DI54" s="286">
        <v>2.1780894682798299E-2</v>
      </c>
      <c r="DJ54" s="286">
        <v>2.1780869676152944E-2</v>
      </c>
      <c r="DK54" s="286">
        <v>2.1780925658003505E-2</v>
      </c>
      <c r="DL54" s="286">
        <v>2.1780863737043528E-2</v>
      </c>
      <c r="DM54" s="286">
        <v>2.1780882843180412E-2</v>
      </c>
      <c r="DN54" s="286">
        <v>2.1780883197211626E-2</v>
      </c>
      <c r="DO54" s="286">
        <v>2.178088171402472E-2</v>
      </c>
      <c r="DP54" s="286">
        <v>2.178088055544955E-2</v>
      </c>
      <c r="DQ54" s="286">
        <v>2.1780876748309995E-2</v>
      </c>
      <c r="DR54" s="286">
        <v>2.1780869906743539E-2</v>
      </c>
      <c r="DS54" s="286">
        <v>2.1780864072096801E-2</v>
      </c>
      <c r="DT54" s="286">
        <v>2.1780857369950005E-2</v>
      </c>
      <c r="DU54" s="286">
        <v>1.576227393461473E-2</v>
      </c>
      <c r="DV54" s="286">
        <v>2.8047454802658977E-2</v>
      </c>
      <c r="DW54" s="286">
        <v>2.1730804853310262E-2</v>
      </c>
      <c r="DX54" s="286">
        <v>2.1780952226807856E-2</v>
      </c>
      <c r="DY54" s="286">
        <v>2.1780952226807856E-2</v>
      </c>
      <c r="DZ54" s="286">
        <v>2.1780952226807856E-2</v>
      </c>
      <c r="EA54" s="286">
        <v>2.1780952226807856E-2</v>
      </c>
      <c r="EB54" s="286">
        <v>2.1780952226807856E-2</v>
      </c>
      <c r="EC54" s="286">
        <v>2.1780952226807856E-2</v>
      </c>
      <c r="ED54" s="286">
        <v>2.1780952226807856E-2</v>
      </c>
      <c r="EE54" s="286">
        <v>2.1780952226807856E-2</v>
      </c>
      <c r="EF54" s="286">
        <v>2.1780952226807856E-2</v>
      </c>
      <c r="EG54" s="286">
        <v>2.1780952226807856E-2</v>
      </c>
      <c r="EH54" s="286">
        <v>2.1780952226807856E-2</v>
      </c>
      <c r="EI54" s="286">
        <v>2.1780952226807856E-2</v>
      </c>
      <c r="EJ54" s="286">
        <v>2.1780952226807856E-2</v>
      </c>
      <c r="EK54" s="286">
        <v>2.1780952226807856E-2</v>
      </c>
      <c r="EL54" s="286">
        <v>2.1780952226807856E-2</v>
      </c>
      <c r="EM54" s="286">
        <v>2.1780952226807856E-2</v>
      </c>
      <c r="EN54" s="286"/>
      <c r="EO54" s="286"/>
      <c r="EP54" s="286"/>
      <c r="EQ54" s="286"/>
      <c r="ER54" s="286"/>
      <c r="ES54" s="286"/>
      <c r="ET54" s="286"/>
      <c r="EU54" s="286"/>
      <c r="EV54" s="286"/>
      <c r="EW54" s="286"/>
      <c r="EX54" s="287"/>
    </row>
    <row r="55" spans="1:154" x14ac:dyDescent="0.2">
      <c r="A55" s="238">
        <v>50224</v>
      </c>
      <c r="B55" s="237">
        <v>2.2973401244789863E-2</v>
      </c>
      <c r="C55" s="239">
        <v>2.1582724550165452E-2</v>
      </c>
      <c r="D55" s="263" t="str">
        <f>IF(A55&gt;$B$4,_xll.xlShmImplSwap2($B$5,"EUR"&amp;tenor&amp;"M_29JUN12",A55,,tenor+0*TYPE(trigger),1,4,12/tenor,4,1,1),"")</f>
        <v>Curve (OIS_26APR16) is not present in shared memory.</v>
      </c>
      <c r="E55" s="288">
        <v>2.297346772836471E-2</v>
      </c>
      <c r="F55" s="286">
        <v>2.2973423406547844E-2</v>
      </c>
      <c r="G55" s="286">
        <v>2.2973401244789863E-2</v>
      </c>
      <c r="H55" s="286">
        <v>2.2973401244789863E-2</v>
      </c>
      <c r="I55" s="286">
        <v>2.2973401244789863E-2</v>
      </c>
      <c r="J55" s="286">
        <v>2.2973401244789863E-2</v>
      </c>
      <c r="K55" s="286">
        <v>2.2973401244789863E-2</v>
      </c>
      <c r="L55" s="286">
        <v>2.2973401244789863E-2</v>
      </c>
      <c r="M55" s="286">
        <v>2.2973401244789863E-2</v>
      </c>
      <c r="N55" s="286">
        <v>2.2973401244789863E-2</v>
      </c>
      <c r="O55" s="286">
        <v>2.2973401244789863E-2</v>
      </c>
      <c r="P55" s="286">
        <v>2.2977511378501854E-2</v>
      </c>
      <c r="Q55" s="286">
        <v>2.2973401244789863E-2</v>
      </c>
      <c r="R55" s="286">
        <v>2.2973401244789863E-2</v>
      </c>
      <c r="S55" s="286">
        <v>2.2973401244789863E-2</v>
      </c>
      <c r="T55" s="286">
        <v>2.2973326983335506E-2</v>
      </c>
      <c r="U55" s="286">
        <v>2.2973375394857349E-2</v>
      </c>
      <c r="V55" s="286">
        <v>2.2973374732753248E-2</v>
      </c>
      <c r="W55" s="286">
        <v>2.2973374570202952E-2</v>
      </c>
      <c r="X55" s="286">
        <v>2.2973374997558398E-2</v>
      </c>
      <c r="Y55" s="286">
        <v>2.2973374500878031E-2</v>
      </c>
      <c r="Z55" s="286">
        <v>2.2973375141373098E-2</v>
      </c>
      <c r="AA55" s="286">
        <v>2.2973401244789863E-2</v>
      </c>
      <c r="AB55" s="286">
        <v>2.2973401244789863E-2</v>
      </c>
      <c r="AC55" s="286">
        <v>2.2973678231364075E-2</v>
      </c>
      <c r="AD55" s="286">
        <v>2.2972879134240919E-2</v>
      </c>
      <c r="AE55" s="286">
        <v>2.2972763758238372E-2</v>
      </c>
      <c r="AF55" s="286">
        <v>2.2972463574662021E-2</v>
      </c>
      <c r="AG55" s="286">
        <v>2.2972164979279616E-2</v>
      </c>
      <c r="AH55" s="286">
        <v>2.297185859054476E-2</v>
      </c>
      <c r="AI55" s="286">
        <v>2.2971533094260605E-2</v>
      </c>
      <c r="AJ55" s="286">
        <v>2.297112502099171E-2</v>
      </c>
      <c r="AK55" s="286">
        <v>2.297078744741218E-2</v>
      </c>
      <c r="AL55" s="286">
        <v>2.2970493923202176E-2</v>
      </c>
      <c r="AM55" s="286">
        <v>2.2969230501366296E-2</v>
      </c>
      <c r="AN55" s="286">
        <v>2.2972058897284511E-2</v>
      </c>
      <c r="AO55" s="286">
        <v>2.2968930437080162E-2</v>
      </c>
      <c r="AP55" s="286">
        <v>2.2969895744921778E-2</v>
      </c>
      <c r="AQ55" s="286">
        <v>2.2969913631794528E-2</v>
      </c>
      <c r="AR55" s="286">
        <v>2.2969838696092777E-2</v>
      </c>
      <c r="AS55" s="286">
        <v>2.2969780160909458E-2</v>
      </c>
      <c r="AT55" s="286">
        <v>2.2969587811107646E-2</v>
      </c>
      <c r="AU55" s="286">
        <v>2.2969242151574139E-2</v>
      </c>
      <c r="AV55" s="286">
        <v>2.2968947365119376E-2</v>
      </c>
      <c r="AW55" s="286">
        <v>2.2968608749594287E-2</v>
      </c>
      <c r="AX55" s="286">
        <v>2.2966254002608346E-2</v>
      </c>
      <c r="AY55" s="286">
        <v>2.3229047846957156E-2</v>
      </c>
      <c r="AZ55" s="286">
        <v>2.2971352146154696E-2</v>
      </c>
      <c r="BA55" s="286">
        <v>2.2973401244789863E-2</v>
      </c>
      <c r="BB55" s="286">
        <v>2.2973401244789863E-2</v>
      </c>
      <c r="BC55" s="286">
        <v>2.2973401244789863E-2</v>
      </c>
      <c r="BD55" s="286">
        <v>2.2973401244789863E-2</v>
      </c>
      <c r="BE55" s="286">
        <v>2.2973401244789863E-2</v>
      </c>
      <c r="BF55" s="286">
        <v>2.2973401244789863E-2</v>
      </c>
      <c r="BG55" s="286">
        <v>2.2973401244789863E-2</v>
      </c>
      <c r="BH55" s="286">
        <v>2.2973401244789863E-2</v>
      </c>
      <c r="BI55" s="286">
        <v>2.2973401244789863E-2</v>
      </c>
      <c r="BJ55" s="286">
        <v>2.2973401244789863E-2</v>
      </c>
      <c r="BK55" s="286">
        <v>2.2973401244789863E-2</v>
      </c>
      <c r="BL55" s="286">
        <v>2.2973401244789863E-2</v>
      </c>
      <c r="BM55" s="286">
        <v>2.2973401244789863E-2</v>
      </c>
      <c r="BN55" s="286">
        <v>2.2973401244789863E-2</v>
      </c>
      <c r="BO55" s="286">
        <v>2.2973401244789863E-2</v>
      </c>
      <c r="BP55" s="286">
        <v>2.2973401244789863E-2</v>
      </c>
      <c r="BQ55" s="286"/>
      <c r="BR55" s="286"/>
      <c r="BS55" s="286"/>
      <c r="BT55" s="286"/>
      <c r="BU55" s="286"/>
      <c r="BV55" s="286"/>
      <c r="BW55" s="286"/>
      <c r="BX55" s="286"/>
      <c r="BY55" s="286"/>
      <c r="BZ55" s="286"/>
      <c r="CA55" s="287"/>
      <c r="CB55" s="286">
        <v>2.1582725814379269E-2</v>
      </c>
      <c r="CC55" s="286">
        <v>2.1582724971580577E-2</v>
      </c>
      <c r="CD55" s="286">
        <v>2.1582724550165452E-2</v>
      </c>
      <c r="CE55" s="286">
        <v>2.1582724550165452E-2</v>
      </c>
      <c r="CF55" s="286">
        <v>2.1582724550165452E-2</v>
      </c>
      <c r="CG55" s="286">
        <v>2.1582724550165452E-2</v>
      </c>
      <c r="CH55" s="286">
        <v>2.1582724550165452E-2</v>
      </c>
      <c r="CI55" s="286">
        <v>2.1582724550165452E-2</v>
      </c>
      <c r="CJ55" s="286">
        <v>2.1582724550165452E-2</v>
      </c>
      <c r="CK55" s="286">
        <v>2.1582724550165452E-2</v>
      </c>
      <c r="CL55" s="286">
        <v>2.1582724550165452E-2</v>
      </c>
      <c r="CM55" s="286">
        <v>2.1582802706147895E-2</v>
      </c>
      <c r="CN55" s="286">
        <v>2.1582724550165452E-2</v>
      </c>
      <c r="CO55" s="286">
        <v>2.1582724550165452E-2</v>
      </c>
      <c r="CP55" s="286">
        <v>2.1582724550165452E-2</v>
      </c>
      <c r="CQ55" s="286">
        <v>2.1582723138051353E-2</v>
      </c>
      <c r="CR55" s="286">
        <v>2.1582724058617463E-2</v>
      </c>
      <c r="CS55" s="286">
        <v>2.1582724046026885E-2</v>
      </c>
      <c r="CT55" s="286">
        <v>2.158272404293617E-2</v>
      </c>
      <c r="CU55" s="286">
        <v>2.1582724051062426E-2</v>
      </c>
      <c r="CV55" s="286">
        <v>2.1582724041618304E-2</v>
      </c>
      <c r="CW55" s="286">
        <v>2.1582724053797533E-2</v>
      </c>
      <c r="CX55" s="286">
        <v>2.1582724550165452E-2</v>
      </c>
      <c r="CY55" s="286">
        <v>2.1582724550165452E-2</v>
      </c>
      <c r="CZ55" s="286">
        <v>2.1582729817185137E-2</v>
      </c>
      <c r="DA55" s="286">
        <v>2.158271462200554E-2</v>
      </c>
      <c r="DB55" s="286">
        <v>2.1582712428080929E-2</v>
      </c>
      <c r="DC55" s="286">
        <v>2.1582706719959387E-2</v>
      </c>
      <c r="DD55" s="286">
        <v>2.1582701042038119E-2</v>
      </c>
      <c r="DE55" s="286">
        <v>2.1582695215922744E-2</v>
      </c>
      <c r="DF55" s="286">
        <v>2.158268902646903E-2</v>
      </c>
      <c r="DG55" s="286">
        <v>2.158268126677863E-2</v>
      </c>
      <c r="DH55" s="286">
        <v>2.1582674847669497E-2</v>
      </c>
      <c r="DI55" s="286">
        <v>2.1582669266179199E-2</v>
      </c>
      <c r="DJ55" s="286">
        <v>2.1582645241662771E-2</v>
      </c>
      <c r="DK55" s="286">
        <v>2.1582699024843058E-2</v>
      </c>
      <c r="DL55" s="286">
        <v>2.1582639535810112E-2</v>
      </c>
      <c r="DM55" s="286">
        <v>2.158265789155904E-2</v>
      </c>
      <c r="DN55" s="286">
        <v>2.1582658231686098E-2</v>
      </c>
      <c r="DO55" s="286">
        <v>2.1582656806750686E-2</v>
      </c>
      <c r="DP55" s="286">
        <v>2.1582655693678673E-2</v>
      </c>
      <c r="DQ55" s="286">
        <v>2.1582652036063486E-2</v>
      </c>
      <c r="DR55" s="286">
        <v>2.1582645463196701E-2</v>
      </c>
      <c r="DS55" s="286">
        <v>2.1582639857703544E-2</v>
      </c>
      <c r="DT55" s="286">
        <v>2.158263341878193E-2</v>
      </c>
      <c r="DU55" s="286">
        <v>2.158258864224227E-2</v>
      </c>
      <c r="DV55" s="286">
        <v>1.5340587970400619E-2</v>
      </c>
      <c r="DW55" s="286">
        <v>2.8022104592966633E-2</v>
      </c>
      <c r="DX55" s="286">
        <v>2.1582724550165452E-2</v>
      </c>
      <c r="DY55" s="286">
        <v>2.1582724550165452E-2</v>
      </c>
      <c r="DZ55" s="286">
        <v>2.1582724550165452E-2</v>
      </c>
      <c r="EA55" s="286">
        <v>2.1582724550165452E-2</v>
      </c>
      <c r="EB55" s="286">
        <v>2.1582724550165452E-2</v>
      </c>
      <c r="EC55" s="286">
        <v>2.1582724550165452E-2</v>
      </c>
      <c r="ED55" s="286">
        <v>2.1582724550165452E-2</v>
      </c>
      <c r="EE55" s="286">
        <v>2.1582724550165452E-2</v>
      </c>
      <c r="EF55" s="286">
        <v>2.1582724550165452E-2</v>
      </c>
      <c r="EG55" s="286">
        <v>2.1582724550165452E-2</v>
      </c>
      <c r="EH55" s="286">
        <v>2.1582724550165452E-2</v>
      </c>
      <c r="EI55" s="286">
        <v>2.1582724550165452E-2</v>
      </c>
      <c r="EJ55" s="286">
        <v>2.1582724550165452E-2</v>
      </c>
      <c r="EK55" s="286">
        <v>2.1582724550165452E-2</v>
      </c>
      <c r="EL55" s="286">
        <v>2.1582724550165452E-2</v>
      </c>
      <c r="EM55" s="286">
        <v>2.1582724550165452E-2</v>
      </c>
      <c r="EN55" s="286"/>
      <c r="EO55" s="286"/>
      <c r="EP55" s="286"/>
      <c r="EQ55" s="286"/>
      <c r="ER55" s="286"/>
      <c r="ES55" s="286"/>
      <c r="ET55" s="286"/>
      <c r="EU55" s="286"/>
      <c r="EV55" s="286"/>
      <c r="EW55" s="286"/>
      <c r="EX55" s="287"/>
    </row>
    <row r="56" spans="1:154" x14ac:dyDescent="0.2">
      <c r="A56" s="238">
        <v>50591</v>
      </c>
      <c r="B56" s="237">
        <v>2.2925700009869633E-2</v>
      </c>
      <c r="C56" s="239">
        <v>2.148657300860007E-2</v>
      </c>
      <c r="D56" s="263" t="str">
        <f>IF(A56&gt;$B$4,_xll.xlShmImplSwap2($B$5,"EUR"&amp;tenor&amp;"M_29JUN12",A56,,tenor+0*TYPE(trigger),1,4,12/tenor,4,1,1),"")</f>
        <v>Curve (OIS_26APR16) is not present in shared memory.</v>
      </c>
      <c r="E56" s="288">
        <v>2.2925763925394943E-2</v>
      </c>
      <c r="F56" s="286">
        <v>2.2925721315589221E-2</v>
      </c>
      <c r="G56" s="286">
        <v>2.2925700009869633E-2</v>
      </c>
      <c r="H56" s="286">
        <v>2.2925700009869633E-2</v>
      </c>
      <c r="I56" s="286">
        <v>2.2925700009869633E-2</v>
      </c>
      <c r="J56" s="286">
        <v>2.2925700009869633E-2</v>
      </c>
      <c r="K56" s="286">
        <v>2.2925700009869633E-2</v>
      </c>
      <c r="L56" s="286">
        <v>2.2925700009869633E-2</v>
      </c>
      <c r="M56" s="286">
        <v>2.2925700009869633E-2</v>
      </c>
      <c r="N56" s="286">
        <v>2.2925700009869633E-2</v>
      </c>
      <c r="O56" s="286">
        <v>2.2925700009869633E-2</v>
      </c>
      <c r="P56" s="286">
        <v>2.2929651382159025E-2</v>
      </c>
      <c r="Q56" s="286">
        <v>2.2925700009869633E-2</v>
      </c>
      <c r="R56" s="286">
        <v>2.2925700009869633E-2</v>
      </c>
      <c r="S56" s="286">
        <v>2.2925700009869633E-2</v>
      </c>
      <c r="T56" s="286">
        <v>2.2925628616899597E-2</v>
      </c>
      <c r="U56" s="286">
        <v>2.2925675158437967E-2</v>
      </c>
      <c r="V56" s="286">
        <v>2.292567452190885E-2</v>
      </c>
      <c r="W56" s="286">
        <v>2.2925674365637368E-2</v>
      </c>
      <c r="X56" s="286">
        <v>2.2925674776485425E-2</v>
      </c>
      <c r="Y56" s="286">
        <v>2.2925674298990249E-2</v>
      </c>
      <c r="Z56" s="286">
        <v>2.2925674914745023E-2</v>
      </c>
      <c r="AA56" s="286">
        <v>2.2925700009869633E-2</v>
      </c>
      <c r="AB56" s="286">
        <v>2.2925700009869633E-2</v>
      </c>
      <c r="AC56" s="286">
        <v>2.292596629733144E-2</v>
      </c>
      <c r="AD56" s="286">
        <v>2.2925198066794363E-2</v>
      </c>
      <c r="AE56" s="286">
        <v>2.2925087147400672E-2</v>
      </c>
      <c r="AF56" s="286">
        <v>2.2924798558963299E-2</v>
      </c>
      <c r="AG56" s="286">
        <v>2.2924511497372967E-2</v>
      </c>
      <c r="AH56" s="286">
        <v>2.2924216943462673E-2</v>
      </c>
      <c r="AI56" s="286">
        <v>2.2923904020067064E-2</v>
      </c>
      <c r="AJ56" s="286">
        <v>2.2923511709373602E-2</v>
      </c>
      <c r="AK56" s="286">
        <v>2.2923187175190204E-2</v>
      </c>
      <c r="AL56" s="286">
        <v>2.2922904988888989E-2</v>
      </c>
      <c r="AM56" s="286">
        <v>2.2921690369029364E-2</v>
      </c>
      <c r="AN56" s="286">
        <v>2.2924409512988717E-2</v>
      </c>
      <c r="AO56" s="286">
        <v>2.292140189527439E-2</v>
      </c>
      <c r="AP56" s="286">
        <v>2.2922329916337351E-2</v>
      </c>
      <c r="AQ56" s="286">
        <v>2.2922347112296966E-2</v>
      </c>
      <c r="AR56" s="286">
        <v>2.2922275071123561E-2</v>
      </c>
      <c r="AS56" s="286">
        <v>2.2922218796968631E-2</v>
      </c>
      <c r="AT56" s="286">
        <v>2.2922033877029263E-2</v>
      </c>
      <c r="AU56" s="286">
        <v>2.2921701569226651E-2</v>
      </c>
      <c r="AV56" s="286">
        <v>2.2921418169437165E-2</v>
      </c>
      <c r="AW56" s="286">
        <v>2.2921092633555264E-2</v>
      </c>
      <c r="AX56" s="286">
        <v>2.2918828842972926E-2</v>
      </c>
      <c r="AY56" s="286">
        <v>2.2924407000770194E-2</v>
      </c>
      <c r="AZ56" s="286">
        <v>2.3177585919527368E-2</v>
      </c>
      <c r="BA56" s="286">
        <v>2.2925700009869633E-2</v>
      </c>
      <c r="BB56" s="286">
        <v>2.2925700009869633E-2</v>
      </c>
      <c r="BC56" s="286">
        <v>2.2925700009869633E-2</v>
      </c>
      <c r="BD56" s="286">
        <v>2.2925700009869633E-2</v>
      </c>
      <c r="BE56" s="286">
        <v>2.2925700009869633E-2</v>
      </c>
      <c r="BF56" s="286">
        <v>2.2925700009869633E-2</v>
      </c>
      <c r="BG56" s="286">
        <v>2.2925700009869633E-2</v>
      </c>
      <c r="BH56" s="286">
        <v>2.2925700009869633E-2</v>
      </c>
      <c r="BI56" s="286">
        <v>2.2925700009869633E-2</v>
      </c>
      <c r="BJ56" s="286">
        <v>2.2925700009869633E-2</v>
      </c>
      <c r="BK56" s="286">
        <v>2.2925700009869633E-2</v>
      </c>
      <c r="BL56" s="286">
        <v>2.2925700009869633E-2</v>
      </c>
      <c r="BM56" s="286">
        <v>2.2925700009869633E-2</v>
      </c>
      <c r="BN56" s="286">
        <v>2.2925700009869633E-2</v>
      </c>
      <c r="BO56" s="286">
        <v>2.2925700009869633E-2</v>
      </c>
      <c r="BP56" s="286">
        <v>2.2925700009869633E-2</v>
      </c>
      <c r="BQ56" s="286"/>
      <c r="BR56" s="286"/>
      <c r="BS56" s="286"/>
      <c r="BT56" s="286"/>
      <c r="BU56" s="286"/>
      <c r="BV56" s="286"/>
      <c r="BW56" s="286"/>
      <c r="BX56" s="286"/>
      <c r="BY56" s="286"/>
      <c r="BZ56" s="286"/>
      <c r="CA56" s="287"/>
      <c r="CB56" s="286">
        <v>2.1486574172611562E-2</v>
      </c>
      <c r="CC56" s="286">
        <v>2.1486573396614039E-2</v>
      </c>
      <c r="CD56" s="286">
        <v>2.148657300860007E-2</v>
      </c>
      <c r="CE56" s="286">
        <v>2.148657300860007E-2</v>
      </c>
      <c r="CF56" s="286">
        <v>2.148657300860007E-2</v>
      </c>
      <c r="CG56" s="286">
        <v>2.148657300860007E-2</v>
      </c>
      <c r="CH56" s="286">
        <v>2.148657300860007E-2</v>
      </c>
      <c r="CI56" s="286">
        <v>2.148657300860007E-2</v>
      </c>
      <c r="CJ56" s="286">
        <v>2.148657300860007E-2</v>
      </c>
      <c r="CK56" s="286">
        <v>2.148657300860007E-2</v>
      </c>
      <c r="CL56" s="286">
        <v>2.148657300860007E-2</v>
      </c>
      <c r="CM56" s="286">
        <v>2.1486644969893512E-2</v>
      </c>
      <c r="CN56" s="286">
        <v>2.148657300860007E-2</v>
      </c>
      <c r="CO56" s="286">
        <v>2.148657300860007E-2</v>
      </c>
      <c r="CP56" s="286">
        <v>2.148657300860007E-2</v>
      </c>
      <c r="CQ56" s="286">
        <v>2.1486571708411849E-2</v>
      </c>
      <c r="CR56" s="286">
        <v>2.1486572556012103E-2</v>
      </c>
      <c r="CS56" s="286">
        <v>2.1486572544420504E-2</v>
      </c>
      <c r="CT56" s="286">
        <v>2.1486572541574087E-2</v>
      </c>
      <c r="CU56" s="286">
        <v>2.1486572549056362E-2</v>
      </c>
      <c r="CV56" s="286">
        <v>2.148657254036028E-2</v>
      </c>
      <c r="CW56" s="286">
        <v>2.1486572551574348E-2</v>
      </c>
      <c r="CX56" s="286">
        <v>2.148657300860007E-2</v>
      </c>
      <c r="CY56" s="286">
        <v>2.148657300860007E-2</v>
      </c>
      <c r="CZ56" s="286">
        <v>2.1486577858153003E-2</v>
      </c>
      <c r="DA56" s="286">
        <v>2.1486563867352312E-2</v>
      </c>
      <c r="DB56" s="286">
        <v>2.1486561847319036E-2</v>
      </c>
      <c r="DC56" s="286">
        <v>2.1486556591626637E-2</v>
      </c>
      <c r="DD56" s="286">
        <v>2.1486551363740686E-2</v>
      </c>
      <c r="DE56" s="286">
        <v>2.1486545999406925E-2</v>
      </c>
      <c r="DF56" s="286">
        <v>2.1486540300532941E-2</v>
      </c>
      <c r="DG56" s="286">
        <v>2.1486533155879381E-2</v>
      </c>
      <c r="DH56" s="286">
        <v>2.1486527245553236E-2</v>
      </c>
      <c r="DI56" s="286">
        <v>2.148652210645496E-2</v>
      </c>
      <c r="DJ56" s="286">
        <v>2.1486499986135471E-2</v>
      </c>
      <c r="DK56" s="286">
        <v>2.1486549506429423E-2</v>
      </c>
      <c r="DL56" s="286">
        <v>2.1486494732531832E-2</v>
      </c>
      <c r="DM56" s="286">
        <v>2.148651163339298E-2</v>
      </c>
      <c r="DN56" s="286">
        <v>2.1486511946561163E-2</v>
      </c>
      <c r="DO56" s="286">
        <v>2.1486510634567173E-2</v>
      </c>
      <c r="DP56" s="286">
        <v>2.148650960971871E-2</v>
      </c>
      <c r="DQ56" s="286">
        <v>2.1486506242007816E-2</v>
      </c>
      <c r="DR56" s="286">
        <v>2.1486500190110131E-2</v>
      </c>
      <c r="DS56" s="286">
        <v>2.1486495028912148E-2</v>
      </c>
      <c r="DT56" s="286">
        <v>2.14864891003432E-2</v>
      </c>
      <c r="DU56" s="286">
        <v>2.1486447872818767E-2</v>
      </c>
      <c r="DV56" s="286">
        <v>2.1486549460677327E-2</v>
      </c>
      <c r="DW56" s="286">
        <v>1.4877925185033898E-2</v>
      </c>
      <c r="DX56" s="286">
        <v>2.8292309894650428E-2</v>
      </c>
      <c r="DY56" s="286">
        <v>2.148657300860007E-2</v>
      </c>
      <c r="DZ56" s="286">
        <v>2.148657300860007E-2</v>
      </c>
      <c r="EA56" s="286">
        <v>2.148657300860007E-2</v>
      </c>
      <c r="EB56" s="286">
        <v>2.148657300860007E-2</v>
      </c>
      <c r="EC56" s="286">
        <v>2.148657300860007E-2</v>
      </c>
      <c r="ED56" s="286">
        <v>2.148657300860007E-2</v>
      </c>
      <c r="EE56" s="286">
        <v>2.148657300860007E-2</v>
      </c>
      <c r="EF56" s="286">
        <v>2.148657300860007E-2</v>
      </c>
      <c r="EG56" s="286">
        <v>2.148657300860007E-2</v>
      </c>
      <c r="EH56" s="286">
        <v>2.148657300860007E-2</v>
      </c>
      <c r="EI56" s="286">
        <v>2.148657300860007E-2</v>
      </c>
      <c r="EJ56" s="286">
        <v>2.148657300860007E-2</v>
      </c>
      <c r="EK56" s="286">
        <v>2.148657300860007E-2</v>
      </c>
      <c r="EL56" s="286">
        <v>2.148657300860007E-2</v>
      </c>
      <c r="EM56" s="286">
        <v>2.148657300860007E-2</v>
      </c>
      <c r="EN56" s="286"/>
      <c r="EO56" s="286"/>
      <c r="EP56" s="286"/>
      <c r="EQ56" s="286"/>
      <c r="ER56" s="286"/>
      <c r="ES56" s="286"/>
      <c r="ET56" s="286"/>
      <c r="EU56" s="286"/>
      <c r="EV56" s="286"/>
      <c r="EW56" s="286"/>
      <c r="EX56" s="287"/>
    </row>
    <row r="57" spans="1:154" x14ac:dyDescent="0.2">
      <c r="A57" s="238">
        <v>50955</v>
      </c>
      <c r="B57" s="237">
        <v>2.287836965876389E-2</v>
      </c>
      <c r="C57" s="239">
        <v>2.1534012938875489E-2</v>
      </c>
      <c r="D57" s="263" t="str">
        <f>IF(A57&gt;$B$4,_xll.xlShmImplSwap2($B$5,"EUR"&amp;tenor&amp;"M_29JUN12",A57,,tenor+0*TYPE(trigger),1,4,12/tenor,4,1,1),"")</f>
        <v>Curve (OIS_26APR16) is not present in shared memory.</v>
      </c>
      <c r="E57" s="288">
        <v>2.287843121621232E-2</v>
      </c>
      <c r="F57" s="286">
        <v>2.2878390178437784E-2</v>
      </c>
      <c r="G57" s="286">
        <v>2.287836965876389E-2</v>
      </c>
      <c r="H57" s="286">
        <v>2.287836965876389E-2</v>
      </c>
      <c r="I57" s="286">
        <v>2.287836965876389E-2</v>
      </c>
      <c r="J57" s="286">
        <v>2.287836965876389E-2</v>
      </c>
      <c r="K57" s="286">
        <v>2.287836965876389E-2</v>
      </c>
      <c r="L57" s="286">
        <v>2.287836965876389E-2</v>
      </c>
      <c r="M57" s="286">
        <v>2.287836965876389E-2</v>
      </c>
      <c r="N57" s="286">
        <v>2.287836965876389E-2</v>
      </c>
      <c r="O57" s="286">
        <v>2.287836965876389E-2</v>
      </c>
      <c r="P57" s="286">
        <v>2.2882175250515602E-2</v>
      </c>
      <c r="Q57" s="286">
        <v>2.287836965876389E-2</v>
      </c>
      <c r="R57" s="286">
        <v>2.287836965876389E-2</v>
      </c>
      <c r="S57" s="286">
        <v>2.287836965876389E-2</v>
      </c>
      <c r="T57" s="286">
        <v>2.2878300899740973E-2</v>
      </c>
      <c r="U57" s="286">
        <v>2.2878345724192204E-2</v>
      </c>
      <c r="V57" s="286">
        <v>2.2878345111146971E-2</v>
      </c>
      <c r="W57" s="286">
        <v>2.2878344960640899E-2</v>
      </c>
      <c r="X57" s="286">
        <v>2.2878345356331282E-2</v>
      </c>
      <c r="Y57" s="286">
        <v>2.2878344896452643E-2</v>
      </c>
      <c r="Z57" s="286">
        <v>2.2878345489489974E-2</v>
      </c>
      <c r="AA57" s="286">
        <v>2.287836965876389E-2</v>
      </c>
      <c r="AB57" s="286">
        <v>2.287836965876389E-2</v>
      </c>
      <c r="AC57" s="286">
        <v>2.2878626121909877E-2</v>
      </c>
      <c r="AD57" s="286">
        <v>2.2877886234199684E-2</v>
      </c>
      <c r="AE57" s="286">
        <v>2.2877779407027031E-2</v>
      </c>
      <c r="AF57" s="286">
        <v>2.2877501465669824E-2</v>
      </c>
      <c r="AG57" s="286">
        <v>2.2877224994828704E-2</v>
      </c>
      <c r="AH57" s="286">
        <v>2.2876941308086634E-2</v>
      </c>
      <c r="AI57" s="286">
        <v>2.2876639929576562E-2</v>
      </c>
      <c r="AJ57" s="286">
        <v>2.2876262092655659E-2</v>
      </c>
      <c r="AK57" s="286">
        <v>2.2875949531722124E-2</v>
      </c>
      <c r="AL57" s="286">
        <v>2.287567775630292E-2</v>
      </c>
      <c r="AM57" s="286">
        <v>2.2874507948200597E-2</v>
      </c>
      <c r="AN57" s="286">
        <v>2.2877126773020402E-2</v>
      </c>
      <c r="AO57" s="286">
        <v>2.2874230117294725E-2</v>
      </c>
      <c r="AP57" s="286">
        <v>2.2875123900275452E-2</v>
      </c>
      <c r="AQ57" s="286">
        <v>2.2875140461813378E-2</v>
      </c>
      <c r="AR57" s="286">
        <v>2.2875071078501664E-2</v>
      </c>
      <c r="AS57" s="286">
        <v>2.2875016880505618E-2</v>
      </c>
      <c r="AT57" s="286">
        <v>2.2874838782937328E-2</v>
      </c>
      <c r="AU57" s="286">
        <v>2.2874518735181735E-2</v>
      </c>
      <c r="AV57" s="286">
        <v>2.287424579104428E-2</v>
      </c>
      <c r="AW57" s="286">
        <v>2.2873932265368546E-2</v>
      </c>
      <c r="AX57" s="286">
        <v>2.2871751994278603E-2</v>
      </c>
      <c r="AY57" s="286">
        <v>2.287712435348678E-2</v>
      </c>
      <c r="AZ57" s="286">
        <v>2.2871305536135644E-2</v>
      </c>
      <c r="BA57" s="286">
        <v>2.3134424465578559E-2</v>
      </c>
      <c r="BB57" s="286">
        <v>2.287836965876389E-2</v>
      </c>
      <c r="BC57" s="286">
        <v>2.287836965876389E-2</v>
      </c>
      <c r="BD57" s="286">
        <v>2.287836965876389E-2</v>
      </c>
      <c r="BE57" s="286">
        <v>2.287836965876389E-2</v>
      </c>
      <c r="BF57" s="286">
        <v>2.287836965876389E-2</v>
      </c>
      <c r="BG57" s="286">
        <v>2.287836965876389E-2</v>
      </c>
      <c r="BH57" s="286">
        <v>2.287836965876389E-2</v>
      </c>
      <c r="BI57" s="286">
        <v>2.287836965876389E-2</v>
      </c>
      <c r="BJ57" s="286">
        <v>2.287836965876389E-2</v>
      </c>
      <c r="BK57" s="286">
        <v>2.287836965876389E-2</v>
      </c>
      <c r="BL57" s="286">
        <v>2.287836965876389E-2</v>
      </c>
      <c r="BM57" s="286">
        <v>2.287836965876389E-2</v>
      </c>
      <c r="BN57" s="286">
        <v>2.287836965876389E-2</v>
      </c>
      <c r="BO57" s="286">
        <v>2.287836965876389E-2</v>
      </c>
      <c r="BP57" s="286">
        <v>2.287836965876389E-2</v>
      </c>
      <c r="BQ57" s="286"/>
      <c r="BR57" s="286"/>
      <c r="BS57" s="286"/>
      <c r="BT57" s="286"/>
      <c r="BU57" s="286"/>
      <c r="BV57" s="286"/>
      <c r="BW57" s="286"/>
      <c r="BX57" s="286"/>
      <c r="BY57" s="286"/>
      <c r="BZ57" s="286"/>
      <c r="CA57" s="287"/>
      <c r="CB57" s="286">
        <v>2.1534014023005667E-2</v>
      </c>
      <c r="CC57" s="286">
        <v>2.1534013300262066E-2</v>
      </c>
      <c r="CD57" s="286">
        <v>2.1534012938875489E-2</v>
      </c>
      <c r="CE57" s="286">
        <v>2.1534012938875489E-2</v>
      </c>
      <c r="CF57" s="286">
        <v>2.1534012938875489E-2</v>
      </c>
      <c r="CG57" s="286">
        <v>2.1534012938875489E-2</v>
      </c>
      <c r="CH57" s="286">
        <v>2.1534012938875489E-2</v>
      </c>
      <c r="CI57" s="286">
        <v>2.1534012938875489E-2</v>
      </c>
      <c r="CJ57" s="286">
        <v>2.1534012938875489E-2</v>
      </c>
      <c r="CK57" s="286">
        <v>2.1534012938875489E-2</v>
      </c>
      <c r="CL57" s="286">
        <v>2.1534012938875489E-2</v>
      </c>
      <c r="CM57" s="286">
        <v>2.1534079961765339E-2</v>
      </c>
      <c r="CN57" s="286">
        <v>2.1534012938875489E-2</v>
      </c>
      <c r="CO57" s="286">
        <v>2.1534012938875489E-2</v>
      </c>
      <c r="CP57" s="286">
        <v>2.1534012938875489E-2</v>
      </c>
      <c r="CQ57" s="286">
        <v>2.1534011727913291E-2</v>
      </c>
      <c r="CR57" s="286">
        <v>2.1534012517347462E-2</v>
      </c>
      <c r="CS57" s="286">
        <v>2.1534012506550879E-2</v>
      </c>
      <c r="CT57" s="286">
        <v>2.1534012503900392E-2</v>
      </c>
      <c r="CU57" s="286">
        <v>2.1534012510868738E-2</v>
      </c>
      <c r="CV57" s="286">
        <v>2.1534012502769994E-2</v>
      </c>
      <c r="CW57" s="286">
        <v>2.1534012513214247E-2</v>
      </c>
      <c r="CX57" s="286">
        <v>2.1534012938875489E-2</v>
      </c>
      <c r="CY57" s="286">
        <v>2.1534012938875489E-2</v>
      </c>
      <c r="CZ57" s="286">
        <v>2.1534017455624204E-2</v>
      </c>
      <c r="DA57" s="286">
        <v>2.1534004424953315E-2</v>
      </c>
      <c r="DB57" s="286">
        <v>2.1534002543546552E-2</v>
      </c>
      <c r="DC57" s="286">
        <v>2.1533997648531283E-2</v>
      </c>
      <c r="DD57" s="286">
        <v>2.1533992779412699E-2</v>
      </c>
      <c r="DE57" s="286">
        <v>2.1533987783211424E-2</v>
      </c>
      <c r="DF57" s="286">
        <v>2.1533982475426771E-2</v>
      </c>
      <c r="DG57" s="286">
        <v>2.1533975821081436E-2</v>
      </c>
      <c r="DH57" s="286">
        <v>2.1533970316356933E-2</v>
      </c>
      <c r="DI57" s="286">
        <v>2.1533965529933072E-2</v>
      </c>
      <c r="DJ57" s="286">
        <v>2.1533944927639284E-2</v>
      </c>
      <c r="DK57" s="286">
        <v>2.1533991049561659E-2</v>
      </c>
      <c r="DL57" s="286">
        <v>2.1533940034568558E-2</v>
      </c>
      <c r="DM57" s="286">
        <v>2.1533955775594426E-2</v>
      </c>
      <c r="DN57" s="286">
        <v>2.1533956067270675E-2</v>
      </c>
      <c r="DO57" s="286">
        <v>2.1533954845313789E-2</v>
      </c>
      <c r="DP57" s="286">
        <v>2.1533953890795151E-2</v>
      </c>
      <c r="DQ57" s="286">
        <v>2.1533950754196781E-2</v>
      </c>
      <c r="DR57" s="286">
        <v>2.1533945117616447E-2</v>
      </c>
      <c r="DS57" s="286">
        <v>2.1533940310609481E-2</v>
      </c>
      <c r="DT57" s="286">
        <v>2.1533934788893788E-2</v>
      </c>
      <c r="DU57" s="286">
        <v>2.1533896390641818E-2</v>
      </c>
      <c r="DV57" s="286">
        <v>2.1533991006949214E-2</v>
      </c>
      <c r="DW57" s="286">
        <v>2.1533888527761037E-2</v>
      </c>
      <c r="DX57" s="286">
        <v>1.4626712491011409E-2</v>
      </c>
      <c r="DY57" s="286">
        <v>2.8637898715203624E-2</v>
      </c>
      <c r="DZ57" s="286">
        <v>2.1534012938875489E-2</v>
      </c>
      <c r="EA57" s="286">
        <v>2.1534012938875489E-2</v>
      </c>
      <c r="EB57" s="286">
        <v>2.1534012938875489E-2</v>
      </c>
      <c r="EC57" s="286">
        <v>2.1534012938875489E-2</v>
      </c>
      <c r="ED57" s="286">
        <v>2.1534012938875489E-2</v>
      </c>
      <c r="EE57" s="286">
        <v>2.1534012938875489E-2</v>
      </c>
      <c r="EF57" s="286">
        <v>2.1534012938875489E-2</v>
      </c>
      <c r="EG57" s="286">
        <v>2.1534012938875489E-2</v>
      </c>
      <c r="EH57" s="286">
        <v>2.1534012938875489E-2</v>
      </c>
      <c r="EI57" s="286">
        <v>2.1534012938875489E-2</v>
      </c>
      <c r="EJ57" s="286">
        <v>2.1534012938875489E-2</v>
      </c>
      <c r="EK57" s="286">
        <v>2.1534012938875489E-2</v>
      </c>
      <c r="EL57" s="286">
        <v>2.1534012938875489E-2</v>
      </c>
      <c r="EM57" s="286">
        <v>2.1534012938875489E-2</v>
      </c>
      <c r="EN57" s="286"/>
      <c r="EO57" s="286"/>
      <c r="EP57" s="286"/>
      <c r="EQ57" s="286"/>
      <c r="ER57" s="286"/>
      <c r="ES57" s="286"/>
      <c r="ET57" s="286"/>
      <c r="EU57" s="286"/>
      <c r="EV57" s="286"/>
      <c r="EW57" s="286"/>
      <c r="EX57" s="287"/>
    </row>
    <row r="58" spans="1:154" x14ac:dyDescent="0.2">
      <c r="A58" s="238">
        <v>51320</v>
      </c>
      <c r="B58" s="237">
        <v>2.2836075081196307E-2</v>
      </c>
      <c r="C58" s="239">
        <v>2.1734900827450335E-2</v>
      </c>
      <c r="D58" s="263" t="str">
        <f>IF(A58&gt;$B$4,_xll.xlShmImplSwap2($B$5,"EUR"&amp;tenor&amp;"M_29JUN12",A58,,tenor+0*TYPE(trigger),1,4,12/tenor,4,1,1),"")</f>
        <v>Curve (OIS_26APR16) is not present in shared memory.</v>
      </c>
      <c r="E58" s="288">
        <v>2.2836134442462359E-2</v>
      </c>
      <c r="F58" s="286">
        <v>2.2836094868790711E-2</v>
      </c>
      <c r="G58" s="286">
        <v>2.2836075081196307E-2</v>
      </c>
      <c r="H58" s="286">
        <v>2.2836075081196307E-2</v>
      </c>
      <c r="I58" s="286">
        <v>2.2836075081196307E-2</v>
      </c>
      <c r="J58" s="286">
        <v>2.2836075081196307E-2</v>
      </c>
      <c r="K58" s="286">
        <v>2.2836075081196307E-2</v>
      </c>
      <c r="L58" s="286">
        <v>2.2836075081196307E-2</v>
      </c>
      <c r="M58" s="286">
        <v>2.2836075081196307E-2</v>
      </c>
      <c r="N58" s="286">
        <v>2.2836075081196307E-2</v>
      </c>
      <c r="O58" s="286">
        <v>2.2836075081196307E-2</v>
      </c>
      <c r="P58" s="286">
        <v>2.2839744901019227E-2</v>
      </c>
      <c r="Q58" s="286">
        <v>2.2836075081196307E-2</v>
      </c>
      <c r="R58" s="286">
        <v>2.2836075081196307E-2</v>
      </c>
      <c r="S58" s="286">
        <v>2.2836075081196307E-2</v>
      </c>
      <c r="T58" s="286">
        <v>2.2836008775286003E-2</v>
      </c>
      <c r="U58" s="286">
        <v>2.2836052000537271E-2</v>
      </c>
      <c r="V58" s="286">
        <v>2.283605140936364E-2</v>
      </c>
      <c r="W58" s="286">
        <v>2.2836051264227164E-2</v>
      </c>
      <c r="X58" s="286">
        <v>2.283605164580051E-2</v>
      </c>
      <c r="Y58" s="286">
        <v>2.2836051202328941E-2</v>
      </c>
      <c r="Z58" s="286">
        <v>2.2836051774208509E-2</v>
      </c>
      <c r="AA58" s="286">
        <v>2.2836075081196307E-2</v>
      </c>
      <c r="AB58" s="286">
        <v>2.2836075081196307E-2</v>
      </c>
      <c r="AC58" s="286">
        <v>2.2836322394517963E-2</v>
      </c>
      <c r="AD58" s="286">
        <v>2.2835608903748902E-2</v>
      </c>
      <c r="AE58" s="286">
        <v>2.2835505887844568E-2</v>
      </c>
      <c r="AF58" s="286">
        <v>2.2835237862588877E-2</v>
      </c>
      <c r="AG58" s="286">
        <v>2.2834971255385736E-2</v>
      </c>
      <c r="AH58" s="286">
        <v>2.2834697689723044E-2</v>
      </c>
      <c r="AI58" s="286">
        <v>2.2834407063480725E-2</v>
      </c>
      <c r="AJ58" s="286">
        <v>2.2834042706630961E-2</v>
      </c>
      <c r="AK58" s="286">
        <v>2.2833741296920045E-2</v>
      </c>
      <c r="AL58" s="286">
        <v>2.2833479217620446E-2</v>
      </c>
      <c r="AM58" s="286">
        <v>2.2832351144710088E-2</v>
      </c>
      <c r="AN58" s="286">
        <v>2.2834876537832557E-2</v>
      </c>
      <c r="AO58" s="286">
        <v>2.2832083225965156E-2</v>
      </c>
      <c r="AP58" s="286">
        <v>2.2832945121489992E-2</v>
      </c>
      <c r="AQ58" s="286">
        <v>2.2832961092162658E-2</v>
      </c>
      <c r="AR58" s="286">
        <v>2.2832894184236285E-2</v>
      </c>
      <c r="AS58" s="286">
        <v>2.2832841919859737E-2</v>
      </c>
      <c r="AT58" s="286">
        <v>2.2832670176270529E-2</v>
      </c>
      <c r="AU58" s="286">
        <v>2.2832361546844579E-2</v>
      </c>
      <c r="AV58" s="286">
        <v>2.2832098340523022E-2</v>
      </c>
      <c r="AW58" s="286">
        <v>2.2831796000488982E-2</v>
      </c>
      <c r="AX58" s="286">
        <v>2.282969351483426E-2</v>
      </c>
      <c r="AY58" s="286">
        <v>2.2834874204620523E-2</v>
      </c>
      <c r="AZ58" s="286">
        <v>2.2829262984958732E-2</v>
      </c>
      <c r="BA58" s="286">
        <v>2.2830812687802345E-2</v>
      </c>
      <c r="BB58" s="286">
        <v>2.3094349027867854E-2</v>
      </c>
      <c r="BC58" s="286">
        <v>2.2836075081196307E-2</v>
      </c>
      <c r="BD58" s="286">
        <v>2.2836075081196307E-2</v>
      </c>
      <c r="BE58" s="286">
        <v>2.2836075081196307E-2</v>
      </c>
      <c r="BF58" s="286">
        <v>2.2836075081196307E-2</v>
      </c>
      <c r="BG58" s="286">
        <v>2.2836075081196307E-2</v>
      </c>
      <c r="BH58" s="286">
        <v>2.2836075081196307E-2</v>
      </c>
      <c r="BI58" s="286">
        <v>2.2836075081196307E-2</v>
      </c>
      <c r="BJ58" s="286">
        <v>2.2836075081196307E-2</v>
      </c>
      <c r="BK58" s="286">
        <v>2.2836075081196307E-2</v>
      </c>
      <c r="BL58" s="286">
        <v>2.2836075081196307E-2</v>
      </c>
      <c r="BM58" s="286">
        <v>2.2836075081196307E-2</v>
      </c>
      <c r="BN58" s="286">
        <v>2.2836075081196307E-2</v>
      </c>
      <c r="BO58" s="286">
        <v>2.2836075081196307E-2</v>
      </c>
      <c r="BP58" s="286">
        <v>2.2836075081196307E-2</v>
      </c>
      <c r="BQ58" s="286"/>
      <c r="BR58" s="286"/>
      <c r="BS58" s="286"/>
      <c r="BT58" s="286"/>
      <c r="BU58" s="286"/>
      <c r="BV58" s="286"/>
      <c r="BW58" s="286"/>
      <c r="BX58" s="286"/>
      <c r="BY58" s="286"/>
      <c r="BZ58" s="286"/>
      <c r="CA58" s="287"/>
      <c r="CB58" s="286">
        <v>2.1734901834311451E-2</v>
      </c>
      <c r="CC58" s="286">
        <v>2.1734901163078815E-2</v>
      </c>
      <c r="CD58" s="286">
        <v>2.1734900827450335E-2</v>
      </c>
      <c r="CE58" s="286">
        <v>2.1734900827450335E-2</v>
      </c>
      <c r="CF58" s="286">
        <v>2.1734900827450335E-2</v>
      </c>
      <c r="CG58" s="286">
        <v>2.1734900827450335E-2</v>
      </c>
      <c r="CH58" s="286">
        <v>2.1734900827450335E-2</v>
      </c>
      <c r="CI58" s="286">
        <v>2.1734900827450335E-2</v>
      </c>
      <c r="CJ58" s="286">
        <v>2.1734900827450335E-2</v>
      </c>
      <c r="CK58" s="286">
        <v>2.1734900827450335E-2</v>
      </c>
      <c r="CL58" s="286">
        <v>2.1734900827450335E-2</v>
      </c>
      <c r="CM58" s="286">
        <v>2.1734963073381356E-2</v>
      </c>
      <c r="CN58" s="286">
        <v>2.1734900827450335E-2</v>
      </c>
      <c r="CO58" s="286">
        <v>2.1734900827450335E-2</v>
      </c>
      <c r="CP58" s="286">
        <v>2.1734900827450335E-2</v>
      </c>
      <c r="CQ58" s="286">
        <v>2.1734899702798224E-2</v>
      </c>
      <c r="CR58" s="286">
        <v>2.1734900435966101E-2</v>
      </c>
      <c r="CS58" s="286">
        <v>2.1734900425938904E-2</v>
      </c>
      <c r="CT58" s="286">
        <v>2.1734900423476963E-2</v>
      </c>
      <c r="CU58" s="286">
        <v>2.1734900429949171E-2</v>
      </c>
      <c r="CV58" s="286">
        <v>2.1734900422426935E-2</v>
      </c>
      <c r="CW58" s="286">
        <v>2.1734900432126992E-2</v>
      </c>
      <c r="CX58" s="286">
        <v>2.1734900827450335E-2</v>
      </c>
      <c r="CY58" s="286">
        <v>2.1734900827450335E-2</v>
      </c>
      <c r="CZ58" s="286">
        <v>2.1734905022274389E-2</v>
      </c>
      <c r="DA58" s="286">
        <v>2.1734892920345795E-2</v>
      </c>
      <c r="DB58" s="286">
        <v>2.17348911730335E-2</v>
      </c>
      <c r="DC58" s="286">
        <v>2.1734886626902639E-2</v>
      </c>
      <c r="DD58" s="286">
        <v>2.1734882104823841E-2</v>
      </c>
      <c r="DE58" s="286">
        <v>2.1734877464719016E-2</v>
      </c>
      <c r="DF58" s="286">
        <v>2.1734872535240021E-2</v>
      </c>
      <c r="DG58" s="286">
        <v>2.1734866355172695E-2</v>
      </c>
      <c r="DH58" s="286">
        <v>2.173486124278913E-2</v>
      </c>
      <c r="DI58" s="286">
        <v>2.1734856797511071E-2</v>
      </c>
      <c r="DJ58" s="286">
        <v>2.1734837663615298E-2</v>
      </c>
      <c r="DK58" s="286">
        <v>2.1734880498265483E-2</v>
      </c>
      <c r="DL58" s="286">
        <v>2.1734833119291256E-2</v>
      </c>
      <c r="DM58" s="286">
        <v>2.1734847738398483E-2</v>
      </c>
      <c r="DN58" s="286">
        <v>2.1734848009286146E-2</v>
      </c>
      <c r="DO58" s="286">
        <v>2.1734846874422634E-2</v>
      </c>
      <c r="DP58" s="286">
        <v>2.1734845987935666E-2</v>
      </c>
      <c r="DQ58" s="286">
        <v>2.1734843074894115E-2</v>
      </c>
      <c r="DR58" s="286">
        <v>2.1734837840051993E-2</v>
      </c>
      <c r="DS58" s="286">
        <v>2.1734833375657923E-2</v>
      </c>
      <c r="DT58" s="286">
        <v>2.1734828247493943E-2</v>
      </c>
      <c r="DU58" s="286">
        <v>2.1734792586022775E-2</v>
      </c>
      <c r="DV58" s="286">
        <v>2.1734880458689744E-2</v>
      </c>
      <c r="DW58" s="286">
        <v>2.1734785283557184E-2</v>
      </c>
      <c r="DX58" s="286">
        <v>2.1734811568961038E-2</v>
      </c>
      <c r="DY58" s="286">
        <v>1.4506125913406392E-2</v>
      </c>
      <c r="DZ58" s="286">
        <v>2.9160884357083704E-2</v>
      </c>
      <c r="EA58" s="286">
        <v>2.1734900827450335E-2</v>
      </c>
      <c r="EB58" s="286">
        <v>2.1734900827450335E-2</v>
      </c>
      <c r="EC58" s="286">
        <v>2.1734900827450335E-2</v>
      </c>
      <c r="ED58" s="286">
        <v>2.1734900827450335E-2</v>
      </c>
      <c r="EE58" s="286">
        <v>2.1734900827450335E-2</v>
      </c>
      <c r="EF58" s="286">
        <v>2.1734900827450335E-2</v>
      </c>
      <c r="EG58" s="286">
        <v>2.1734900827450335E-2</v>
      </c>
      <c r="EH58" s="286">
        <v>2.1734900827450335E-2</v>
      </c>
      <c r="EI58" s="286">
        <v>2.1734900827450335E-2</v>
      </c>
      <c r="EJ58" s="286">
        <v>2.1734900827450335E-2</v>
      </c>
      <c r="EK58" s="286">
        <v>2.1734900827450335E-2</v>
      </c>
      <c r="EL58" s="286">
        <v>2.1734900827450335E-2</v>
      </c>
      <c r="EM58" s="286">
        <v>2.1734900827450335E-2</v>
      </c>
      <c r="EN58" s="286"/>
      <c r="EO58" s="286"/>
      <c r="EP58" s="286"/>
      <c r="EQ58" s="286"/>
      <c r="ER58" s="286"/>
      <c r="ES58" s="286"/>
      <c r="ET58" s="286"/>
      <c r="EU58" s="286"/>
      <c r="EV58" s="286"/>
      <c r="EW58" s="286"/>
      <c r="EX58" s="287"/>
    </row>
    <row r="59" spans="1:154" x14ac:dyDescent="0.2">
      <c r="A59" s="238">
        <v>51685</v>
      </c>
      <c r="B59" s="237">
        <v>2.2803804934869887E-2</v>
      </c>
      <c r="C59" s="239">
        <v>2.2071358435225879E-2</v>
      </c>
      <c r="D59" s="263" t="str">
        <f>IF(A59&gt;$B$4,_xll.xlShmImplSwap2($B$5,"EUR"&amp;tenor&amp;"M_29JUN12",A59,,tenor+0*TYPE(trigger),1,4,12/tenor,4,1,1),"")</f>
        <v>Curve (OIS_26APR16) is not present in shared memory.</v>
      </c>
      <c r="E59" s="288">
        <v>2.280386225116739E-2</v>
      </c>
      <c r="F59" s="286">
        <v>2.2803824040790677E-2</v>
      </c>
      <c r="G59" s="286">
        <v>2.2803804934869887E-2</v>
      </c>
      <c r="H59" s="286">
        <v>2.2803804934869887E-2</v>
      </c>
      <c r="I59" s="286">
        <v>2.2803804934869887E-2</v>
      </c>
      <c r="J59" s="286">
        <v>2.2803804934869887E-2</v>
      </c>
      <c r="K59" s="286">
        <v>2.2803804934869887E-2</v>
      </c>
      <c r="L59" s="286">
        <v>2.2803804934869887E-2</v>
      </c>
      <c r="M59" s="286">
        <v>2.2803804934869887E-2</v>
      </c>
      <c r="N59" s="286">
        <v>2.2803804934869887E-2</v>
      </c>
      <c r="O59" s="286">
        <v>2.2803804934869887E-2</v>
      </c>
      <c r="P59" s="286">
        <v>2.2807348331072518E-2</v>
      </c>
      <c r="Q59" s="286">
        <v>2.2803804934869887E-2</v>
      </c>
      <c r="R59" s="286">
        <v>2.2803804934869887E-2</v>
      </c>
      <c r="S59" s="286">
        <v>2.2803804934869887E-2</v>
      </c>
      <c r="T59" s="286">
        <v>2.2803740913167992E-2</v>
      </c>
      <c r="U59" s="286">
        <v>2.280378264932904E-2</v>
      </c>
      <c r="V59" s="286">
        <v>2.2803782078521066E-2</v>
      </c>
      <c r="W59" s="286">
        <v>2.2803781938384469E-2</v>
      </c>
      <c r="X59" s="286">
        <v>2.2803782306812799E-2</v>
      </c>
      <c r="Y59" s="286">
        <v>2.2803781878618617E-2</v>
      </c>
      <c r="Z59" s="286">
        <v>2.2803782430797184E-2</v>
      </c>
      <c r="AA59" s="286">
        <v>2.2803804934869887E-2</v>
      </c>
      <c r="AB59" s="286">
        <v>2.2803804934869887E-2</v>
      </c>
      <c r="AC59" s="286">
        <v>2.2804043728360347E-2</v>
      </c>
      <c r="AD59" s="286">
        <v>2.2803354817023083E-2</v>
      </c>
      <c r="AE59" s="286">
        <v>2.2803255349969694E-2</v>
      </c>
      <c r="AF59" s="286">
        <v>2.2802996558061901E-2</v>
      </c>
      <c r="AG59" s="286">
        <v>2.2802739135355386E-2</v>
      </c>
      <c r="AH59" s="286">
        <v>2.2802474993905086E-2</v>
      </c>
      <c r="AI59" s="286">
        <v>2.2802194379604353E-2</v>
      </c>
      <c r="AJ59" s="286">
        <v>2.2801842574681982E-2</v>
      </c>
      <c r="AK59" s="286">
        <v>2.2801551548398226E-2</v>
      </c>
      <c r="AL59" s="286">
        <v>2.2801298497611054E-2</v>
      </c>
      <c r="AM59" s="286">
        <v>2.2800209286298268E-2</v>
      </c>
      <c r="AN59" s="286">
        <v>2.2802647680778745E-2</v>
      </c>
      <c r="AO59" s="286">
        <v>2.2799950597231999E-2</v>
      </c>
      <c r="AP59" s="286">
        <v>2.2800782800848848E-2</v>
      </c>
      <c r="AQ59" s="286">
        <v>2.2800798221339128E-2</v>
      </c>
      <c r="AR59" s="286">
        <v>2.2800733618360321E-2</v>
      </c>
      <c r="AS59" s="286">
        <v>2.2800683154467715E-2</v>
      </c>
      <c r="AT59" s="286">
        <v>2.2800517327366893E-2</v>
      </c>
      <c r="AU59" s="286">
        <v>2.2800219330083981E-2</v>
      </c>
      <c r="AV59" s="286">
        <v>2.2799965191100224E-2</v>
      </c>
      <c r="AW59" s="286">
        <v>2.2799673266542544E-2</v>
      </c>
      <c r="AX59" s="286">
        <v>2.2797643210560322E-2</v>
      </c>
      <c r="AY59" s="286">
        <v>2.2802645427944804E-2</v>
      </c>
      <c r="AZ59" s="286">
        <v>2.2797227512242755E-2</v>
      </c>
      <c r="BA59" s="286">
        <v>2.2798723828529779E-2</v>
      </c>
      <c r="BB59" s="286">
        <v>2.2798528916858796E-2</v>
      </c>
      <c r="BC59" s="286">
        <v>2.3064279982138284E-2</v>
      </c>
      <c r="BD59" s="286">
        <v>2.2803804934869887E-2</v>
      </c>
      <c r="BE59" s="286">
        <v>2.2803804934869887E-2</v>
      </c>
      <c r="BF59" s="286">
        <v>2.2803804934869887E-2</v>
      </c>
      <c r="BG59" s="286">
        <v>2.2803804934869887E-2</v>
      </c>
      <c r="BH59" s="286">
        <v>2.2803804934869887E-2</v>
      </c>
      <c r="BI59" s="286">
        <v>2.2803804934869887E-2</v>
      </c>
      <c r="BJ59" s="286">
        <v>2.2803804934869887E-2</v>
      </c>
      <c r="BK59" s="286">
        <v>2.2803804934869887E-2</v>
      </c>
      <c r="BL59" s="286">
        <v>2.2803804934869887E-2</v>
      </c>
      <c r="BM59" s="286">
        <v>2.2803804934869887E-2</v>
      </c>
      <c r="BN59" s="286">
        <v>2.2803804934869887E-2</v>
      </c>
      <c r="BO59" s="286">
        <v>2.2803804934869887E-2</v>
      </c>
      <c r="BP59" s="286">
        <v>2.2803804934869887E-2</v>
      </c>
      <c r="BQ59" s="286"/>
      <c r="BR59" s="286"/>
      <c r="BS59" s="286"/>
      <c r="BT59" s="286"/>
      <c r="BU59" s="286"/>
      <c r="BV59" s="286"/>
      <c r="BW59" s="286"/>
      <c r="BX59" s="286"/>
      <c r="BY59" s="286"/>
      <c r="BZ59" s="286"/>
      <c r="CA59" s="287"/>
      <c r="CB59" s="286">
        <v>2.2071359375115351E-2</v>
      </c>
      <c r="CC59" s="286">
        <v>2.2071358748530046E-2</v>
      </c>
      <c r="CD59" s="286">
        <v>2.2071358435225879E-2</v>
      </c>
      <c r="CE59" s="286">
        <v>2.2071358435225879E-2</v>
      </c>
      <c r="CF59" s="286">
        <v>2.2071358435225879E-2</v>
      </c>
      <c r="CG59" s="286">
        <v>2.2071358435225879E-2</v>
      </c>
      <c r="CH59" s="286">
        <v>2.2071358435225879E-2</v>
      </c>
      <c r="CI59" s="286">
        <v>2.2071358435225879E-2</v>
      </c>
      <c r="CJ59" s="286">
        <v>2.2071358435225879E-2</v>
      </c>
      <c r="CK59" s="286">
        <v>2.2071358435225879E-2</v>
      </c>
      <c r="CL59" s="286">
        <v>2.2071358435225879E-2</v>
      </c>
      <c r="CM59" s="286">
        <v>2.2071416540901369E-2</v>
      </c>
      <c r="CN59" s="286">
        <v>2.2071358435225879E-2</v>
      </c>
      <c r="CO59" s="286">
        <v>2.2071358435225879E-2</v>
      </c>
      <c r="CP59" s="286">
        <v>2.2071358435225879E-2</v>
      </c>
      <c r="CQ59" s="286">
        <v>2.2071357385378715E-2</v>
      </c>
      <c r="CR59" s="286">
        <v>2.2071358069781249E-2</v>
      </c>
      <c r="CS59" s="286">
        <v>2.2071358060420911E-2</v>
      </c>
      <c r="CT59" s="286">
        <v>2.2071358058122315E-2</v>
      </c>
      <c r="CU59" s="286">
        <v>2.2071358064163563E-2</v>
      </c>
      <c r="CV59" s="286">
        <v>2.2071358057142235E-2</v>
      </c>
      <c r="CW59" s="286">
        <v>2.2071358066197599E-2</v>
      </c>
      <c r="CX59" s="286">
        <v>2.2071358435225879E-2</v>
      </c>
      <c r="CY59" s="286">
        <v>2.2071358435225879E-2</v>
      </c>
      <c r="CZ59" s="286">
        <v>2.2071362351032697E-2</v>
      </c>
      <c r="DA59" s="286">
        <v>2.2071351054058028E-2</v>
      </c>
      <c r="DB59" s="286">
        <v>2.2071349422966687E-2</v>
      </c>
      <c r="DC59" s="286">
        <v>2.207134517922002E-2</v>
      </c>
      <c r="DD59" s="286">
        <v>2.2071340957924967E-2</v>
      </c>
      <c r="DE59" s="286">
        <v>2.2071336626454136E-2</v>
      </c>
      <c r="DF59" s="286">
        <v>2.2071332024856335E-2</v>
      </c>
      <c r="DG59" s="286">
        <v>2.207132625585324E-2</v>
      </c>
      <c r="DH59" s="286">
        <v>2.2071321483517231E-2</v>
      </c>
      <c r="DI59" s="286">
        <v>2.2071317333914389E-2</v>
      </c>
      <c r="DJ59" s="286">
        <v>2.2071299472700149E-2</v>
      </c>
      <c r="DK59" s="286">
        <v>2.2071339458225477E-2</v>
      </c>
      <c r="DL59" s="286">
        <v>2.2071295230638666E-2</v>
      </c>
      <c r="DM59" s="286">
        <v>2.2071308877363718E-2</v>
      </c>
      <c r="DN59" s="286">
        <v>2.2071309130233616E-2</v>
      </c>
      <c r="DO59" s="286">
        <v>2.2071308070854508E-2</v>
      </c>
      <c r="DP59" s="286">
        <v>2.2071307243332547E-2</v>
      </c>
      <c r="DQ59" s="286">
        <v>2.2071304524049495E-2</v>
      </c>
      <c r="DR59" s="286">
        <v>2.2071299637400576E-2</v>
      </c>
      <c r="DS59" s="286">
        <v>2.2071295469953754E-2</v>
      </c>
      <c r="DT59" s="286">
        <v>2.2071290682886487E-2</v>
      </c>
      <c r="DU59" s="286">
        <v>2.2071257393418784E-2</v>
      </c>
      <c r="DV59" s="286">
        <v>2.2071339421282851E-2</v>
      </c>
      <c r="DW59" s="286">
        <v>2.2071250576672485E-2</v>
      </c>
      <c r="DX59" s="286">
        <v>2.2071275113716621E-2</v>
      </c>
      <c r="DY59" s="286">
        <v>2.2071271917496377E-2</v>
      </c>
      <c r="DZ59" s="286">
        <v>1.4516711001136636E-2</v>
      </c>
      <c r="EA59" s="286">
        <v>2.9823196151415047E-2</v>
      </c>
      <c r="EB59" s="286">
        <v>2.2071358435225879E-2</v>
      </c>
      <c r="EC59" s="286">
        <v>2.2071358435225879E-2</v>
      </c>
      <c r="ED59" s="286">
        <v>2.2071358435225879E-2</v>
      </c>
      <c r="EE59" s="286">
        <v>2.2071358435225879E-2</v>
      </c>
      <c r="EF59" s="286">
        <v>2.2071358435225879E-2</v>
      </c>
      <c r="EG59" s="286">
        <v>2.2071358435225879E-2</v>
      </c>
      <c r="EH59" s="286">
        <v>2.2071358435225879E-2</v>
      </c>
      <c r="EI59" s="286">
        <v>2.2071358435225879E-2</v>
      </c>
      <c r="EJ59" s="286">
        <v>2.2071358435225879E-2</v>
      </c>
      <c r="EK59" s="286">
        <v>2.2071358435225879E-2</v>
      </c>
      <c r="EL59" s="286">
        <v>2.2071358435225879E-2</v>
      </c>
      <c r="EM59" s="286">
        <v>2.2071358435225879E-2</v>
      </c>
      <c r="EN59" s="286"/>
      <c r="EO59" s="286"/>
      <c r="EP59" s="286"/>
      <c r="EQ59" s="286"/>
      <c r="ER59" s="286"/>
      <c r="ES59" s="286"/>
      <c r="ET59" s="286"/>
      <c r="EU59" s="286"/>
      <c r="EV59" s="286"/>
      <c r="EW59" s="286"/>
      <c r="EX59" s="287"/>
    </row>
    <row r="60" spans="1:154" x14ac:dyDescent="0.2">
      <c r="A60" s="238">
        <v>52050</v>
      </c>
      <c r="B60" s="237">
        <v>2.2785142525833295E-2</v>
      </c>
      <c r="C60" s="239">
        <v>2.2514864726234846E-2</v>
      </c>
      <c r="D60" s="263" t="str">
        <f>IF(A60&gt;$B$4,_xll.xlShmImplSwap2($B$5,"EUR"&amp;tenor&amp;"M_29JUN12",A60,,tenor+0*TYPE(trigger),1,4,12/tenor,4,1,1),"")</f>
        <v>Curve (OIS_26APR16) is not present in shared memory.</v>
      </c>
      <c r="E60" s="288">
        <v>2.2785197933364195E-2</v>
      </c>
      <c r="F60" s="286">
        <v>2.2785160995482282E-2</v>
      </c>
      <c r="G60" s="286">
        <v>2.2785142525833295E-2</v>
      </c>
      <c r="H60" s="286">
        <v>2.2785142525833295E-2</v>
      </c>
      <c r="I60" s="286">
        <v>2.2785142525833295E-2</v>
      </c>
      <c r="J60" s="286">
        <v>2.2785142525833295E-2</v>
      </c>
      <c r="K60" s="286">
        <v>2.2785142525833295E-2</v>
      </c>
      <c r="L60" s="286">
        <v>2.2785142525833295E-2</v>
      </c>
      <c r="M60" s="286">
        <v>2.2785142525833295E-2</v>
      </c>
      <c r="N60" s="286">
        <v>2.2785142525833295E-2</v>
      </c>
      <c r="O60" s="286">
        <v>2.2785142525833295E-2</v>
      </c>
      <c r="P60" s="286">
        <v>2.2788567918664102E-2</v>
      </c>
      <c r="Q60" s="286">
        <v>2.2785142525833295E-2</v>
      </c>
      <c r="R60" s="286">
        <v>2.2785142525833295E-2</v>
      </c>
      <c r="S60" s="286">
        <v>2.2785142525833295E-2</v>
      </c>
      <c r="T60" s="286">
        <v>2.2785080636203645E-2</v>
      </c>
      <c r="U60" s="286">
        <v>2.2785120982453031E-2</v>
      </c>
      <c r="V60" s="286">
        <v>2.2785120430654296E-2</v>
      </c>
      <c r="W60" s="286">
        <v>2.2785120295184577E-2</v>
      </c>
      <c r="X60" s="286">
        <v>2.2785120651343371E-2</v>
      </c>
      <c r="Y60" s="286">
        <v>2.2785120237409057E-2</v>
      </c>
      <c r="Z60" s="286">
        <v>2.2785120771198802E-2</v>
      </c>
      <c r="AA60" s="286">
        <v>2.2785142525833295E-2</v>
      </c>
      <c r="AB60" s="286">
        <v>2.2785142525833295E-2</v>
      </c>
      <c r="AC60" s="286">
        <v>2.2785373366942641E-2</v>
      </c>
      <c r="AD60" s="286">
        <v>2.278470739796238E-2</v>
      </c>
      <c r="AE60" s="286">
        <v>2.2784611243394239E-2</v>
      </c>
      <c r="AF60" s="286">
        <v>2.2784361069861585E-2</v>
      </c>
      <c r="AG60" s="286">
        <v>2.2784112219932599E-2</v>
      </c>
      <c r="AH60" s="286">
        <v>2.2783856875009688E-2</v>
      </c>
      <c r="AI60" s="286">
        <v>2.2783585605820757E-2</v>
      </c>
      <c r="AJ60" s="286">
        <v>2.2783245516824199E-2</v>
      </c>
      <c r="AK60" s="286">
        <v>2.2782964182395605E-2</v>
      </c>
      <c r="AL60" s="286">
        <v>2.2782719558790823E-2</v>
      </c>
      <c r="AM60" s="286">
        <v>2.2781666620759415E-2</v>
      </c>
      <c r="AN60" s="286">
        <v>2.2784023811007022E-2</v>
      </c>
      <c r="AO60" s="286">
        <v>2.2781416546643396E-2</v>
      </c>
      <c r="AP60" s="286">
        <v>2.2782221035935586E-2</v>
      </c>
      <c r="AQ60" s="286">
        <v>2.2782235942887512E-2</v>
      </c>
      <c r="AR60" s="286">
        <v>2.2782173491338827E-2</v>
      </c>
      <c r="AS60" s="286">
        <v>2.2782124708011747E-2</v>
      </c>
      <c r="AT60" s="286">
        <v>2.2781964403340779E-2</v>
      </c>
      <c r="AU60" s="286">
        <v>2.2781676330063578E-2</v>
      </c>
      <c r="AV60" s="286">
        <v>2.2781430654501719E-2</v>
      </c>
      <c r="AW60" s="286">
        <v>2.2781148451713813E-2</v>
      </c>
      <c r="AX60" s="286">
        <v>2.2779186001338454E-2</v>
      </c>
      <c r="AY60" s="286">
        <v>2.2784021633197704E-2</v>
      </c>
      <c r="AZ60" s="286">
        <v>2.2778784146746021E-2</v>
      </c>
      <c r="BA60" s="286">
        <v>2.2780230632204957E-2</v>
      </c>
      <c r="BB60" s="286">
        <v>2.2780042211547988E-2</v>
      </c>
      <c r="BC60" s="286">
        <v>2.277985485441807E-2</v>
      </c>
      <c r="BD60" s="286">
        <v>2.3047774720046016E-2</v>
      </c>
      <c r="BE60" s="286">
        <v>2.2785142525833295E-2</v>
      </c>
      <c r="BF60" s="286">
        <v>2.2785142525833295E-2</v>
      </c>
      <c r="BG60" s="286">
        <v>2.2785142525833295E-2</v>
      </c>
      <c r="BH60" s="286">
        <v>2.2785142525833295E-2</v>
      </c>
      <c r="BI60" s="286">
        <v>2.2785142525833295E-2</v>
      </c>
      <c r="BJ60" s="286">
        <v>2.2785142525833295E-2</v>
      </c>
      <c r="BK60" s="286">
        <v>2.2785142525833295E-2</v>
      </c>
      <c r="BL60" s="286">
        <v>2.2785142525833295E-2</v>
      </c>
      <c r="BM60" s="286">
        <v>2.2785142525833295E-2</v>
      </c>
      <c r="BN60" s="286">
        <v>2.2785142525833295E-2</v>
      </c>
      <c r="BO60" s="286">
        <v>2.2785142525833295E-2</v>
      </c>
      <c r="BP60" s="286">
        <v>2.2785142525833295E-2</v>
      </c>
      <c r="BQ60" s="286"/>
      <c r="BR60" s="286"/>
      <c r="BS60" s="286"/>
      <c r="BT60" s="286"/>
      <c r="BU60" s="286"/>
      <c r="BV60" s="286"/>
      <c r="BW60" s="286"/>
      <c r="BX60" s="286"/>
      <c r="BY60" s="286"/>
      <c r="BZ60" s="286"/>
      <c r="CA60" s="287"/>
      <c r="CB60" s="286">
        <v>2.2514865575293738E-2</v>
      </c>
      <c r="CC60" s="286">
        <v>2.2514865009262211E-2</v>
      </c>
      <c r="CD60" s="286">
        <v>2.2514864726234846E-2</v>
      </c>
      <c r="CE60" s="286">
        <v>2.2514864726234846E-2</v>
      </c>
      <c r="CF60" s="286">
        <v>2.2514864726234846E-2</v>
      </c>
      <c r="CG60" s="286">
        <v>2.2514864726234846E-2</v>
      </c>
      <c r="CH60" s="286">
        <v>2.2514864726234846E-2</v>
      </c>
      <c r="CI60" s="286">
        <v>2.2514864726234846E-2</v>
      </c>
      <c r="CJ60" s="286">
        <v>2.2514864726234846E-2</v>
      </c>
      <c r="CK60" s="286">
        <v>2.2514864726234846E-2</v>
      </c>
      <c r="CL60" s="286">
        <v>2.2514864726234846E-2</v>
      </c>
      <c r="CM60" s="286">
        <v>2.2514917216578959E-2</v>
      </c>
      <c r="CN60" s="286">
        <v>2.2514864726234846E-2</v>
      </c>
      <c r="CO60" s="286">
        <v>2.2514864726234846E-2</v>
      </c>
      <c r="CP60" s="286">
        <v>2.2514864726234846E-2</v>
      </c>
      <c r="CQ60" s="286">
        <v>2.2514863777844663E-2</v>
      </c>
      <c r="CR60" s="286">
        <v>2.2514864396106234E-2</v>
      </c>
      <c r="CS60" s="286">
        <v>2.2514864387650633E-2</v>
      </c>
      <c r="CT60" s="286">
        <v>2.251486438557487E-2</v>
      </c>
      <c r="CU60" s="286">
        <v>2.2514864391032868E-2</v>
      </c>
      <c r="CV60" s="286">
        <v>2.251486438468956E-2</v>
      </c>
      <c r="CW60" s="286">
        <v>2.2514864392869254E-2</v>
      </c>
      <c r="CX60" s="286">
        <v>2.2514864726234846E-2</v>
      </c>
      <c r="CY60" s="286">
        <v>2.2514864726234846E-2</v>
      </c>
      <c r="CZ60" s="286">
        <v>2.2514868263618565E-2</v>
      </c>
      <c r="DA60" s="286">
        <v>2.25148580583832E-2</v>
      </c>
      <c r="DB60" s="286">
        <v>2.2514856584920986E-2</v>
      </c>
      <c r="DC60" s="286">
        <v>2.2514852751289515E-2</v>
      </c>
      <c r="DD60" s="286">
        <v>2.2514848937940736E-2</v>
      </c>
      <c r="DE60" s="286">
        <v>2.2514845025062971E-2</v>
      </c>
      <c r="DF60" s="286">
        <v>2.2514840868163629E-2</v>
      </c>
      <c r="DG60" s="286">
        <v>2.2514835656677324E-2</v>
      </c>
      <c r="DH60" s="286">
        <v>2.2514831345539648E-2</v>
      </c>
      <c r="DI60" s="286">
        <v>2.2514827596953689E-2</v>
      </c>
      <c r="DJ60" s="286">
        <v>2.2514811461847105E-2</v>
      </c>
      <c r="DK60" s="286">
        <v>2.2514847583171536E-2</v>
      </c>
      <c r="DL60" s="286">
        <v>2.2514807629738717E-2</v>
      </c>
      <c r="DM60" s="286">
        <v>2.2514819957644722E-2</v>
      </c>
      <c r="DN60" s="286">
        <v>2.2514820186077047E-2</v>
      </c>
      <c r="DO60" s="286">
        <v>2.2514819229076118E-2</v>
      </c>
      <c r="DP60" s="286">
        <v>2.2514818481525711E-2</v>
      </c>
      <c r="DQ60" s="286">
        <v>2.2514816025034787E-2</v>
      </c>
      <c r="DR60" s="286">
        <v>2.2514811610631749E-2</v>
      </c>
      <c r="DS60" s="286">
        <v>2.2514807845925786E-2</v>
      </c>
      <c r="DT60" s="286">
        <v>2.2514803521481323E-2</v>
      </c>
      <c r="DU60" s="286">
        <v>2.2514773449107489E-2</v>
      </c>
      <c r="DV60" s="286">
        <v>2.2514847549799519E-2</v>
      </c>
      <c r="DW60" s="286">
        <v>2.2514767291131853E-2</v>
      </c>
      <c r="DX60" s="286">
        <v>2.2514789456916328E-2</v>
      </c>
      <c r="DY60" s="286">
        <v>2.2514786569579077E-2</v>
      </c>
      <c r="DZ60" s="286">
        <v>2.2514783698538897E-2</v>
      </c>
      <c r="EA60" s="286">
        <v>1.4553307684966052E-2</v>
      </c>
      <c r="EB60" s="286">
        <v>3.0740266784084279E-2</v>
      </c>
      <c r="EC60" s="286">
        <v>2.2449024604224977E-2</v>
      </c>
      <c r="ED60" s="286">
        <v>2.2514864726234846E-2</v>
      </c>
      <c r="EE60" s="286">
        <v>2.2514864726234846E-2</v>
      </c>
      <c r="EF60" s="286">
        <v>2.2514864726234846E-2</v>
      </c>
      <c r="EG60" s="286">
        <v>2.2514864726234846E-2</v>
      </c>
      <c r="EH60" s="286">
        <v>2.2514864726234846E-2</v>
      </c>
      <c r="EI60" s="286">
        <v>2.2514864726234846E-2</v>
      </c>
      <c r="EJ60" s="286">
        <v>2.2514864726234846E-2</v>
      </c>
      <c r="EK60" s="286">
        <v>2.2514864726234846E-2</v>
      </c>
      <c r="EL60" s="286">
        <v>2.2514864726234846E-2</v>
      </c>
      <c r="EM60" s="286">
        <v>2.2514864726234846E-2</v>
      </c>
      <c r="EN60" s="286"/>
      <c r="EO60" s="286"/>
      <c r="EP60" s="286"/>
      <c r="EQ60" s="286"/>
      <c r="ER60" s="286"/>
      <c r="ES60" s="286"/>
      <c r="ET60" s="286"/>
      <c r="EU60" s="286"/>
      <c r="EV60" s="286"/>
      <c r="EW60" s="286"/>
      <c r="EX60" s="287"/>
    </row>
    <row r="61" spans="1:154" x14ac:dyDescent="0.2">
      <c r="A61" s="238">
        <v>52415</v>
      </c>
      <c r="B61" s="237">
        <v>2.2782217696309795E-2</v>
      </c>
      <c r="C61" s="239">
        <v>2.2979426390868314E-2</v>
      </c>
      <c r="D61" s="263" t="str">
        <f>IF(A61&gt;$B$4,_xll.xlShmImplSwap2($B$5,"EUR"&amp;tenor&amp;"M_29JUN12",A61,,tenor+0*TYPE(trigger),1,4,12/tenor,4,1,1),"")</f>
        <v>Curve (OIS_26APR16) is not present in shared memory.</v>
      </c>
      <c r="E61" s="288">
        <v>2.2782271317427206E-2</v>
      </c>
      <c r="F61" s="286">
        <v>2.2782235570472396E-2</v>
      </c>
      <c r="G61" s="286">
        <v>2.2782217696309795E-2</v>
      </c>
      <c r="H61" s="286">
        <v>2.2782217696309795E-2</v>
      </c>
      <c r="I61" s="286">
        <v>2.2782217696309795E-2</v>
      </c>
      <c r="J61" s="286">
        <v>2.2782217696309795E-2</v>
      </c>
      <c r="K61" s="286">
        <v>2.2782217696309795E-2</v>
      </c>
      <c r="L61" s="286">
        <v>2.2782217696309795E-2</v>
      </c>
      <c r="M61" s="286">
        <v>2.2782217696309795E-2</v>
      </c>
      <c r="N61" s="286">
        <v>2.2782217696309795E-2</v>
      </c>
      <c r="O61" s="286">
        <v>2.2782217696309795E-2</v>
      </c>
      <c r="P61" s="286">
        <v>2.2785532649858418E-2</v>
      </c>
      <c r="Q61" s="286">
        <v>2.2782217696309795E-2</v>
      </c>
      <c r="R61" s="286">
        <v>2.2782217696309795E-2</v>
      </c>
      <c r="S61" s="286">
        <v>2.2782217696309795E-2</v>
      </c>
      <c r="T61" s="286">
        <v>2.2782157802085208E-2</v>
      </c>
      <c r="U61" s="286">
        <v>2.2782196847517141E-2</v>
      </c>
      <c r="V61" s="286">
        <v>2.278219631350914E-2</v>
      </c>
      <c r="W61" s="286">
        <v>2.2782196182407143E-2</v>
      </c>
      <c r="X61" s="286">
        <v>2.2782196527082917E-2</v>
      </c>
      <c r="Y61" s="286">
        <v>2.2782196126494396E-2</v>
      </c>
      <c r="Z61" s="286">
        <v>2.278219664307404E-2</v>
      </c>
      <c r="AA61" s="286">
        <v>2.2782217696309795E-2</v>
      </c>
      <c r="AB61" s="286">
        <v>2.2782217696309795E-2</v>
      </c>
      <c r="AC61" s="286">
        <v>2.2782441094790599E-2</v>
      </c>
      <c r="AD61" s="286">
        <v>2.2781796597547959E-2</v>
      </c>
      <c r="AE61" s="286">
        <v>2.2781703543132706E-2</v>
      </c>
      <c r="AF61" s="286">
        <v>2.2781461435531974E-2</v>
      </c>
      <c r="AG61" s="286">
        <v>2.2781220608860141E-2</v>
      </c>
      <c r="AH61" s="286">
        <v>2.2780973496601738E-2</v>
      </c>
      <c r="AI61" s="286">
        <v>2.2780710973497115E-2</v>
      </c>
      <c r="AJ61" s="286">
        <v>2.2780381849428228E-2</v>
      </c>
      <c r="AK61" s="286">
        <v>2.2780109585600842E-2</v>
      </c>
      <c r="AL61" s="286">
        <v>2.2779872848990818E-2</v>
      </c>
      <c r="AM61" s="286">
        <v>2.2778853859100844E-2</v>
      </c>
      <c r="AN61" s="286">
        <v>2.2781135050357487E-2</v>
      </c>
      <c r="AO61" s="286">
        <v>2.2778611847711416E-2</v>
      </c>
      <c r="AP61" s="286">
        <v>2.2779390399184415E-2</v>
      </c>
      <c r="AQ61" s="286">
        <v>2.2779404825516117E-2</v>
      </c>
      <c r="AR61" s="286">
        <v>2.2779344387489537E-2</v>
      </c>
      <c r="AS61" s="286">
        <v>2.2779297177002684E-2</v>
      </c>
      <c r="AT61" s="286">
        <v>2.2779142040770396E-2</v>
      </c>
      <c r="AU61" s="286">
        <v>2.2778863255363956E-2</v>
      </c>
      <c r="AV61" s="286">
        <v>2.277862550071336E-2</v>
      </c>
      <c r="AW61" s="286">
        <v>2.2778352396523743E-2</v>
      </c>
      <c r="AX61" s="286">
        <v>2.2776453218193739E-2</v>
      </c>
      <c r="AY61" s="286">
        <v>2.2781132942763686E-2</v>
      </c>
      <c r="AZ61" s="286">
        <v>2.2776064319935056E-2</v>
      </c>
      <c r="BA61" s="286">
        <v>2.2777464168753023E-2</v>
      </c>
      <c r="BB61" s="286">
        <v>2.2777281823032004E-2</v>
      </c>
      <c r="BC61" s="286">
        <v>2.277710050654851E-2</v>
      </c>
      <c r="BD61" s="286">
        <v>2.2774441035370206E-2</v>
      </c>
      <c r="BE61" s="286">
        <v>2.3051587485166721E-2</v>
      </c>
      <c r="BF61" s="286">
        <v>2.2780056967286546E-2</v>
      </c>
      <c r="BG61" s="286">
        <v>2.2782217696309795E-2</v>
      </c>
      <c r="BH61" s="286">
        <v>2.2782217696309795E-2</v>
      </c>
      <c r="BI61" s="286">
        <v>2.2782217696309795E-2</v>
      </c>
      <c r="BJ61" s="286">
        <v>2.2782217696309795E-2</v>
      </c>
      <c r="BK61" s="286">
        <v>2.2782217696309795E-2</v>
      </c>
      <c r="BL61" s="286">
        <v>2.2782217696309795E-2</v>
      </c>
      <c r="BM61" s="286">
        <v>2.2782217696309795E-2</v>
      </c>
      <c r="BN61" s="286">
        <v>2.2782217696309795E-2</v>
      </c>
      <c r="BO61" s="286">
        <v>2.2782217696309795E-2</v>
      </c>
      <c r="BP61" s="286">
        <v>2.2782217696309795E-2</v>
      </c>
      <c r="BQ61" s="286"/>
      <c r="BR61" s="286"/>
      <c r="BS61" s="286"/>
      <c r="BT61" s="286"/>
      <c r="BU61" s="286"/>
      <c r="BV61" s="286"/>
      <c r="BW61" s="286"/>
      <c r="BX61" s="286"/>
      <c r="BY61" s="286"/>
      <c r="BZ61" s="286"/>
      <c r="CA61" s="287"/>
      <c r="CB61" s="286">
        <v>2.2979427219729186E-2</v>
      </c>
      <c r="CC61" s="286">
        <v>2.2979426667162333E-2</v>
      </c>
      <c r="CD61" s="286">
        <v>2.2979426390868314E-2</v>
      </c>
      <c r="CE61" s="286">
        <v>2.2979426390868314E-2</v>
      </c>
      <c r="CF61" s="286">
        <v>2.2979426390868314E-2</v>
      </c>
      <c r="CG61" s="286">
        <v>2.2979426390868314E-2</v>
      </c>
      <c r="CH61" s="286">
        <v>2.2979426390868314E-2</v>
      </c>
      <c r="CI61" s="286">
        <v>2.2979426390868314E-2</v>
      </c>
      <c r="CJ61" s="286">
        <v>2.2979426390868314E-2</v>
      </c>
      <c r="CK61" s="286">
        <v>2.2979426390868314E-2</v>
      </c>
      <c r="CL61" s="286">
        <v>2.2979426390868314E-2</v>
      </c>
      <c r="CM61" s="286">
        <v>2.2979477632489854E-2</v>
      </c>
      <c r="CN61" s="286">
        <v>2.2979426390868314E-2</v>
      </c>
      <c r="CO61" s="286">
        <v>2.2979426390868314E-2</v>
      </c>
      <c r="CP61" s="286">
        <v>2.2979426390868314E-2</v>
      </c>
      <c r="CQ61" s="286">
        <v>2.2979425465040251E-2</v>
      </c>
      <c r="CR61" s="286">
        <v>2.2979426068593788E-2</v>
      </c>
      <c r="CS61" s="286">
        <v>2.2979426060339626E-2</v>
      </c>
      <c r="CT61" s="286">
        <v>2.2979426058312283E-2</v>
      </c>
      <c r="CU61" s="286">
        <v>2.297942606364077E-2</v>
      </c>
      <c r="CV61" s="286">
        <v>2.2979426057448536E-2</v>
      </c>
      <c r="CW61" s="286">
        <v>2.2979426065433503E-2</v>
      </c>
      <c r="CX61" s="286">
        <v>2.2979426390868314E-2</v>
      </c>
      <c r="CY61" s="286">
        <v>2.2979426390868314E-2</v>
      </c>
      <c r="CZ61" s="286">
        <v>2.2979429844099529E-2</v>
      </c>
      <c r="DA61" s="286">
        <v>2.2979419881642295E-2</v>
      </c>
      <c r="DB61" s="286">
        <v>2.2979418443233118E-2</v>
      </c>
      <c r="DC61" s="286">
        <v>2.2979414700801452E-2</v>
      </c>
      <c r="DD61" s="286">
        <v>2.2979410978171032E-2</v>
      </c>
      <c r="DE61" s="286">
        <v>2.2979407158378984E-2</v>
      </c>
      <c r="DF61" s="286">
        <v>2.2979403100370138E-2</v>
      </c>
      <c r="DG61" s="286">
        <v>2.297939801286264E-2</v>
      </c>
      <c r="DH61" s="286">
        <v>2.2979393804284935E-2</v>
      </c>
      <c r="DI61" s="286">
        <v>2.2979390144877022E-2</v>
      </c>
      <c r="DJ61" s="286">
        <v>2.2979374393617271E-2</v>
      </c>
      <c r="DK61" s="286">
        <v>2.2979409655631118E-2</v>
      </c>
      <c r="DL61" s="286">
        <v>2.2979370652673286E-2</v>
      </c>
      <c r="DM61" s="286">
        <v>2.2979382687303009E-2</v>
      </c>
      <c r="DN61" s="286">
        <v>2.2979382910301278E-2</v>
      </c>
      <c r="DO61" s="286">
        <v>2.2979381976067394E-2</v>
      </c>
      <c r="DP61" s="286">
        <v>2.2979381246301309E-2</v>
      </c>
      <c r="DQ61" s="286">
        <v>2.2979378848248532E-2</v>
      </c>
      <c r="DR61" s="286">
        <v>2.2979374538861948E-2</v>
      </c>
      <c r="DS61" s="286">
        <v>2.297937086371744E-2</v>
      </c>
      <c r="DT61" s="286">
        <v>2.2979366642149484E-2</v>
      </c>
      <c r="DU61" s="286">
        <v>2.2979337285184184E-2</v>
      </c>
      <c r="DV61" s="286">
        <v>2.297940962305307E-2</v>
      </c>
      <c r="DW61" s="286">
        <v>2.2979331273703579E-2</v>
      </c>
      <c r="DX61" s="286">
        <v>2.2979352912174053E-2</v>
      </c>
      <c r="DY61" s="286">
        <v>2.2979350093524954E-2</v>
      </c>
      <c r="DZ61" s="286">
        <v>2.2979347290785723E-2</v>
      </c>
      <c r="EA61" s="286">
        <v>2.2979306181427205E-2</v>
      </c>
      <c r="EB61" s="286">
        <v>1.4777352350623541E-2</v>
      </c>
      <c r="EC61" s="286">
        <v>3.1378113210481985E-2</v>
      </c>
      <c r="ED61" s="286">
        <v>2.2979426390868314E-2</v>
      </c>
      <c r="EE61" s="286">
        <v>2.2979426390868314E-2</v>
      </c>
      <c r="EF61" s="286">
        <v>2.2979426390868314E-2</v>
      </c>
      <c r="EG61" s="286">
        <v>2.2979426390868314E-2</v>
      </c>
      <c r="EH61" s="286">
        <v>2.2979426390868314E-2</v>
      </c>
      <c r="EI61" s="286">
        <v>2.2979426390868314E-2</v>
      </c>
      <c r="EJ61" s="286">
        <v>2.2979426390868314E-2</v>
      </c>
      <c r="EK61" s="286">
        <v>2.2979426390868314E-2</v>
      </c>
      <c r="EL61" s="286">
        <v>2.2979426390868314E-2</v>
      </c>
      <c r="EM61" s="286">
        <v>2.2979426390868314E-2</v>
      </c>
      <c r="EN61" s="286"/>
      <c r="EO61" s="286"/>
      <c r="EP61" s="286"/>
      <c r="EQ61" s="286"/>
      <c r="ER61" s="286"/>
      <c r="ES61" s="286"/>
      <c r="ET61" s="286"/>
      <c r="EU61" s="286"/>
      <c r="EV61" s="286"/>
      <c r="EW61" s="286"/>
      <c r="EX61" s="287"/>
    </row>
    <row r="62" spans="1:154" x14ac:dyDescent="0.2">
      <c r="A62" s="238">
        <v>52782</v>
      </c>
      <c r="B62" s="237">
        <v>2.2794329106982786E-2</v>
      </c>
      <c r="C62" s="239">
        <v>2.3424546519695499E-2</v>
      </c>
      <c r="D62" s="263" t="str">
        <f>IF(A62&gt;$B$4,_xll.xlShmImplSwap2($B$5,"EUR"&amp;tenor&amp;"M_29JUN12",A62,,tenor+0*TYPE(trigger),1,4,12/tenor,4,1,1),"")</f>
        <v>Curve (OIS_26APR16) is not present in shared memory.</v>
      </c>
      <c r="E62" s="288">
        <v>2.2794381045002903E-2</v>
      </c>
      <c r="F62" s="286">
        <v>2.2794346420098623E-2</v>
      </c>
      <c r="G62" s="286">
        <v>2.2794329106982786E-2</v>
      </c>
      <c r="H62" s="286">
        <v>2.2794329106982786E-2</v>
      </c>
      <c r="I62" s="286">
        <v>2.2794329106982786E-2</v>
      </c>
      <c r="J62" s="286">
        <v>2.2794329106982786E-2</v>
      </c>
      <c r="K62" s="286">
        <v>2.2794329106982786E-2</v>
      </c>
      <c r="L62" s="286">
        <v>2.2794329106982786E-2</v>
      </c>
      <c r="M62" s="286">
        <v>2.2794329106982786E-2</v>
      </c>
      <c r="N62" s="286">
        <v>2.2794329106982786E-2</v>
      </c>
      <c r="O62" s="286">
        <v>2.2794329106982786E-2</v>
      </c>
      <c r="P62" s="286">
        <v>2.2797540008440552E-2</v>
      </c>
      <c r="Q62" s="286">
        <v>2.2794329106982786E-2</v>
      </c>
      <c r="R62" s="286">
        <v>2.2794329106982786E-2</v>
      </c>
      <c r="S62" s="286">
        <v>2.2794329106982786E-2</v>
      </c>
      <c r="T62" s="286">
        <v>2.2794271092760204E-2</v>
      </c>
      <c r="U62" s="286">
        <v>2.2794308912606684E-2</v>
      </c>
      <c r="V62" s="286">
        <v>2.2794308395360511E-2</v>
      </c>
      <c r="W62" s="286">
        <v>2.2794308268373625E-2</v>
      </c>
      <c r="X62" s="286">
        <v>2.2794308602230473E-2</v>
      </c>
      <c r="Y62" s="286">
        <v>2.2794308214215915E-2</v>
      </c>
      <c r="Z62" s="286">
        <v>2.2794308714580797E-2</v>
      </c>
      <c r="AA62" s="286">
        <v>2.2794329106982786E-2</v>
      </c>
      <c r="AB62" s="286">
        <v>2.2794329106982786E-2</v>
      </c>
      <c r="AC62" s="286">
        <v>2.2794545493275132E-2</v>
      </c>
      <c r="AD62" s="286">
        <v>2.2793921225964724E-2</v>
      </c>
      <c r="AE62" s="286">
        <v>2.2793831092406829E-2</v>
      </c>
      <c r="AF62" s="286">
        <v>2.2793596584249558E-2</v>
      </c>
      <c r="AG62" s="286">
        <v>2.2793363316814492E-2</v>
      </c>
      <c r="AH62" s="286">
        <v>2.2793123961089259E-2</v>
      </c>
      <c r="AI62" s="286">
        <v>2.2792869678244267E-2</v>
      </c>
      <c r="AJ62" s="286">
        <v>2.279255088495287E-2</v>
      </c>
      <c r="AK62" s="286">
        <v>2.2792287167133773E-2</v>
      </c>
      <c r="AL62" s="286">
        <v>2.2792057861378782E-2</v>
      </c>
      <c r="AM62" s="286">
        <v>2.2791070856259334E-2</v>
      </c>
      <c r="AN62" s="286">
        <v>2.2793280443882222E-2</v>
      </c>
      <c r="AO62" s="286">
        <v>2.2790836441293413E-2</v>
      </c>
      <c r="AP62" s="286">
        <v>2.2791590555045822E-2</v>
      </c>
      <c r="AQ62" s="286">
        <v>2.2791604528553701E-2</v>
      </c>
      <c r="AR62" s="286">
        <v>2.2791545987598361E-2</v>
      </c>
      <c r="AS62" s="286">
        <v>2.2791500258987435E-2</v>
      </c>
      <c r="AT62" s="286">
        <v>2.2791349992280191E-2</v>
      </c>
      <c r="AU62" s="286">
        <v>2.2791079957585936E-2</v>
      </c>
      <c r="AV62" s="286">
        <v>2.2790849665745343E-2</v>
      </c>
      <c r="AW62" s="286">
        <v>2.2790585133941891E-2</v>
      </c>
      <c r="AX62" s="286">
        <v>2.2788745568355515E-2</v>
      </c>
      <c r="AY62" s="286">
        <v>2.2793278402443065E-2</v>
      </c>
      <c r="AZ62" s="286">
        <v>2.2788368877108566E-2</v>
      </c>
      <c r="BA62" s="286">
        <v>2.2789724786488427E-2</v>
      </c>
      <c r="BB62" s="286">
        <v>2.2789548164363006E-2</v>
      </c>
      <c r="BC62" s="286">
        <v>2.2789372539168677E-2</v>
      </c>
      <c r="BD62" s="286">
        <v>2.2786796545340014E-2</v>
      </c>
      <c r="BE62" s="286">
        <v>2.2792522786365461E-2</v>
      </c>
      <c r="BF62" s="286">
        <v>2.3059988607197213E-2</v>
      </c>
      <c r="BG62" s="286">
        <v>2.2794329106982786E-2</v>
      </c>
      <c r="BH62" s="286">
        <v>2.2794329106982786E-2</v>
      </c>
      <c r="BI62" s="286">
        <v>2.2794329106982786E-2</v>
      </c>
      <c r="BJ62" s="286">
        <v>2.2794329106982786E-2</v>
      </c>
      <c r="BK62" s="286">
        <v>2.2794329106982786E-2</v>
      </c>
      <c r="BL62" s="286">
        <v>2.2794329106982786E-2</v>
      </c>
      <c r="BM62" s="286">
        <v>2.2794329106982786E-2</v>
      </c>
      <c r="BN62" s="286">
        <v>2.2794329106982786E-2</v>
      </c>
      <c r="BO62" s="286">
        <v>2.2794329106982786E-2</v>
      </c>
      <c r="BP62" s="286">
        <v>2.2794329106982786E-2</v>
      </c>
      <c r="BQ62" s="286"/>
      <c r="BR62" s="286"/>
      <c r="BS62" s="286"/>
      <c r="BT62" s="286"/>
      <c r="BU62" s="286"/>
      <c r="BV62" s="286"/>
      <c r="BW62" s="286"/>
      <c r="BX62" s="286"/>
      <c r="BY62" s="286"/>
      <c r="BZ62" s="286"/>
      <c r="CA62" s="287"/>
      <c r="CB62" s="286">
        <v>2.3424547291941676E-2</v>
      </c>
      <c r="CC62" s="286">
        <v>2.342454677711741E-2</v>
      </c>
      <c r="CD62" s="286">
        <v>2.3424546519695499E-2</v>
      </c>
      <c r="CE62" s="286">
        <v>2.3424546519695499E-2</v>
      </c>
      <c r="CF62" s="286">
        <v>2.3424546519695499E-2</v>
      </c>
      <c r="CG62" s="286">
        <v>2.3424546519695499E-2</v>
      </c>
      <c r="CH62" s="286">
        <v>2.3424546519695499E-2</v>
      </c>
      <c r="CI62" s="286">
        <v>2.3424546519695499E-2</v>
      </c>
      <c r="CJ62" s="286">
        <v>2.3424546519695499E-2</v>
      </c>
      <c r="CK62" s="286">
        <v>2.3424546519695499E-2</v>
      </c>
      <c r="CL62" s="286">
        <v>2.3424546519695499E-2</v>
      </c>
      <c r="CM62" s="286">
        <v>2.3424594261300079E-2</v>
      </c>
      <c r="CN62" s="286">
        <v>2.3424546519695499E-2</v>
      </c>
      <c r="CO62" s="286">
        <v>2.3424546519695499E-2</v>
      </c>
      <c r="CP62" s="286">
        <v>2.3424546519695499E-2</v>
      </c>
      <c r="CQ62" s="286">
        <v>2.342454565710507E-2</v>
      </c>
      <c r="CR62" s="286">
        <v>2.3424546219433511E-2</v>
      </c>
      <c r="CS62" s="286">
        <v>2.3424546211742704E-2</v>
      </c>
      <c r="CT62" s="286">
        <v>2.3424546209854215E-2</v>
      </c>
      <c r="CU62" s="286">
        <v>2.3424546214818941E-2</v>
      </c>
      <c r="CV62" s="286">
        <v>2.3424546209048772E-2</v>
      </c>
      <c r="CW62" s="286">
        <v>2.3424546216488908E-2</v>
      </c>
      <c r="CX62" s="286">
        <v>2.3424546519695499E-2</v>
      </c>
      <c r="CY62" s="286">
        <v>2.3424546519695499E-2</v>
      </c>
      <c r="CZ62" s="286">
        <v>2.3424549737056221E-2</v>
      </c>
      <c r="DA62" s="286">
        <v>2.3424540455076692E-2</v>
      </c>
      <c r="DB62" s="286">
        <v>2.3424539114916532E-2</v>
      </c>
      <c r="DC62" s="286">
        <v>2.3424535628108735E-2</v>
      </c>
      <c r="DD62" s="286">
        <v>2.3424532159749222E-2</v>
      </c>
      <c r="DE62" s="286">
        <v>2.342452860086473E-2</v>
      </c>
      <c r="DF62" s="286">
        <v>2.3424524820035167E-2</v>
      </c>
      <c r="DG62" s="286">
        <v>2.3424520080026347E-2</v>
      </c>
      <c r="DH62" s="286">
        <v>2.3424516158911612E-2</v>
      </c>
      <c r="DI62" s="286">
        <v>2.3424512749456287E-2</v>
      </c>
      <c r="DJ62" s="286">
        <v>2.3424498074073635E-2</v>
      </c>
      <c r="DK62" s="286">
        <v>2.342453092754488E-2</v>
      </c>
      <c r="DL62" s="286">
        <v>2.3424494588651684E-2</v>
      </c>
      <c r="DM62" s="286">
        <v>2.3424505801266437E-2</v>
      </c>
      <c r="DN62" s="286">
        <v>2.3424506009032411E-2</v>
      </c>
      <c r="DO62" s="286">
        <v>2.342450513861085E-2</v>
      </c>
      <c r="DP62" s="286">
        <v>2.3424504458689949E-2</v>
      </c>
      <c r="DQ62" s="286">
        <v>2.3424502224434995E-2</v>
      </c>
      <c r="DR62" s="286">
        <v>2.3424498209397134E-2</v>
      </c>
      <c r="DS62" s="286">
        <v>2.3424494785280484E-2</v>
      </c>
      <c r="DT62" s="286">
        <v>2.342449085206369E-2</v>
      </c>
      <c r="DU62" s="286">
        <v>2.3424463500301095E-2</v>
      </c>
      <c r="DV62" s="286">
        <v>2.3424530897191338E-2</v>
      </c>
      <c r="DW62" s="286">
        <v>2.3424457899430026E-2</v>
      </c>
      <c r="DX62" s="286">
        <v>2.3424478059902446E-2</v>
      </c>
      <c r="DY62" s="286">
        <v>2.342447543377878E-2</v>
      </c>
      <c r="DZ62" s="286">
        <v>2.3424472822478472E-2</v>
      </c>
      <c r="EA62" s="286">
        <v>2.3424434521059915E-2</v>
      </c>
      <c r="EB62" s="286">
        <v>2.342451966223924E-2</v>
      </c>
      <c r="EC62" s="286">
        <v>1.4789267380914444E-2</v>
      </c>
      <c r="ED62" s="286">
        <v>3.2256874095481676E-2</v>
      </c>
      <c r="EE62" s="286">
        <v>2.3424546519695499E-2</v>
      </c>
      <c r="EF62" s="286">
        <v>2.3424546519695499E-2</v>
      </c>
      <c r="EG62" s="286">
        <v>2.3424546519695499E-2</v>
      </c>
      <c r="EH62" s="286">
        <v>2.3424546519695499E-2</v>
      </c>
      <c r="EI62" s="286">
        <v>2.3424546519695499E-2</v>
      </c>
      <c r="EJ62" s="286">
        <v>2.3424546519695499E-2</v>
      </c>
      <c r="EK62" s="286">
        <v>2.3424546519695499E-2</v>
      </c>
      <c r="EL62" s="286">
        <v>2.3424546519695499E-2</v>
      </c>
      <c r="EM62" s="286">
        <v>2.3424546519695499E-2</v>
      </c>
      <c r="EN62" s="286"/>
      <c r="EO62" s="286"/>
      <c r="EP62" s="286"/>
      <c r="EQ62" s="286"/>
      <c r="ER62" s="286"/>
      <c r="ES62" s="286"/>
      <c r="ET62" s="286"/>
      <c r="EU62" s="286"/>
      <c r="EV62" s="286"/>
      <c r="EW62" s="286"/>
      <c r="EX62" s="287"/>
    </row>
    <row r="63" spans="1:154" x14ac:dyDescent="0.2">
      <c r="A63" s="238">
        <v>53146</v>
      </c>
      <c r="B63" s="237">
        <v>2.2819291769045909E-2</v>
      </c>
      <c r="C63" s="239">
        <v>2.3853303708276808E-2</v>
      </c>
      <c r="D63" s="263" t="str">
        <f>IF(A63&gt;$B$4,_xll.xlShmImplSwap2($B$5,"EUR"&amp;tenor&amp;"M_29JUN12",A63,,tenor+0*TYPE(trigger),1,4,12/tenor,4,1,1),"")</f>
        <v>Curve (OIS_26APR16) is not present in shared memory.</v>
      </c>
      <c r="E63" s="288">
        <v>2.2819342139009314E-2</v>
      </c>
      <c r="F63" s="286">
        <v>2.2819308559462816E-2</v>
      </c>
      <c r="G63" s="286">
        <v>2.2819291769045909E-2</v>
      </c>
      <c r="H63" s="286">
        <v>2.2819291769045909E-2</v>
      </c>
      <c r="I63" s="286">
        <v>2.2819291769045909E-2</v>
      </c>
      <c r="J63" s="286">
        <v>2.2819291769045909E-2</v>
      </c>
      <c r="K63" s="286">
        <v>2.2819291769045909E-2</v>
      </c>
      <c r="L63" s="286">
        <v>2.2819291769045909E-2</v>
      </c>
      <c r="M63" s="286">
        <v>2.2819291769045909E-2</v>
      </c>
      <c r="N63" s="286">
        <v>2.2819291769045909E-2</v>
      </c>
      <c r="O63" s="286">
        <v>2.2819291769045909E-2</v>
      </c>
      <c r="P63" s="286">
        <v>2.282240573042801E-2</v>
      </c>
      <c r="Q63" s="286">
        <v>2.2819291769045909E-2</v>
      </c>
      <c r="R63" s="286">
        <v>2.2819291769045909E-2</v>
      </c>
      <c r="S63" s="286">
        <v>2.2819291769045909E-2</v>
      </c>
      <c r="T63" s="286">
        <v>2.2819235506326203E-2</v>
      </c>
      <c r="U63" s="286">
        <v>2.2819272184356646E-2</v>
      </c>
      <c r="V63" s="286">
        <v>2.2819271682726613E-2</v>
      </c>
      <c r="W63" s="286">
        <v>2.2819271559573574E-2</v>
      </c>
      <c r="X63" s="286">
        <v>2.2819271883350988E-2</v>
      </c>
      <c r="Y63" s="286">
        <v>2.2819271507050931E-2</v>
      </c>
      <c r="Z63" s="286">
        <v>2.2819271992309337E-2</v>
      </c>
      <c r="AA63" s="286">
        <v>2.2819291769045909E-2</v>
      </c>
      <c r="AB63" s="286">
        <v>2.2819291769045909E-2</v>
      </c>
      <c r="AC63" s="286">
        <v>2.2819501622436563E-2</v>
      </c>
      <c r="AD63" s="286">
        <v>2.2818896202331882E-2</v>
      </c>
      <c r="AE63" s="286">
        <v>2.2818808789989202E-2</v>
      </c>
      <c r="AF63" s="286">
        <v>2.2818581361849419E-2</v>
      </c>
      <c r="AG63" s="286">
        <v>2.2818355136973306E-2</v>
      </c>
      <c r="AH63" s="286">
        <v>2.2818123007618121E-2</v>
      </c>
      <c r="AI63" s="286">
        <v>2.2817876401806679E-2</v>
      </c>
      <c r="AJ63" s="286">
        <v>2.2817567233178699E-2</v>
      </c>
      <c r="AK63" s="286">
        <v>2.2817311477243717E-2</v>
      </c>
      <c r="AL63" s="286">
        <v>2.2817089094440895E-2</v>
      </c>
      <c r="AM63" s="286">
        <v>2.2816131887916077E-2</v>
      </c>
      <c r="AN63" s="286">
        <v>2.2818274766051277E-2</v>
      </c>
      <c r="AO63" s="286">
        <v>2.2815904550154122E-2</v>
      </c>
      <c r="AP63" s="286">
        <v>2.2816635896517015E-2</v>
      </c>
      <c r="AQ63" s="286">
        <v>2.2816649448151798E-2</v>
      </c>
      <c r="AR63" s="286">
        <v>2.2816592674601881E-2</v>
      </c>
      <c r="AS63" s="286">
        <v>2.2816548326579884E-2</v>
      </c>
      <c r="AT63" s="286">
        <v>2.2816402596563087E-2</v>
      </c>
      <c r="AU63" s="286">
        <v>2.2816140714465225E-2</v>
      </c>
      <c r="AV63" s="286">
        <v>2.2815917375347643E-2</v>
      </c>
      <c r="AW63" s="286">
        <v>2.2815660830003245E-2</v>
      </c>
      <c r="AX63" s="286">
        <v>2.2813876802598079E-2</v>
      </c>
      <c r="AY63" s="286">
        <v>2.2818272786245049E-2</v>
      </c>
      <c r="AZ63" s="286">
        <v>2.2813511484007194E-2</v>
      </c>
      <c r="BA63" s="286">
        <v>2.2814826457232682E-2</v>
      </c>
      <c r="BB63" s="286">
        <v>2.2814655167492068E-2</v>
      </c>
      <c r="BC63" s="286">
        <v>2.2814484844584298E-2</v>
      </c>
      <c r="BD63" s="286">
        <v>2.2811986622384477E-2</v>
      </c>
      <c r="BE63" s="286">
        <v>2.2817539982913543E-2</v>
      </c>
      <c r="BF63" s="286">
        <v>2.2811078964547617E-2</v>
      </c>
      <c r="BG63" s="286">
        <v>2.308988975095095E-2</v>
      </c>
      <c r="BH63" s="286">
        <v>2.2819291769045909E-2</v>
      </c>
      <c r="BI63" s="286">
        <v>2.2819291769045909E-2</v>
      </c>
      <c r="BJ63" s="286">
        <v>2.2819291769045909E-2</v>
      </c>
      <c r="BK63" s="286">
        <v>2.2819291769045909E-2</v>
      </c>
      <c r="BL63" s="286">
        <v>2.2819291769045909E-2</v>
      </c>
      <c r="BM63" s="286">
        <v>2.2819291769045909E-2</v>
      </c>
      <c r="BN63" s="286">
        <v>2.2819291769045909E-2</v>
      </c>
      <c r="BO63" s="286">
        <v>2.2819291769045909E-2</v>
      </c>
      <c r="BP63" s="286">
        <v>2.2819291769045909E-2</v>
      </c>
      <c r="BQ63" s="286"/>
      <c r="BR63" s="286"/>
      <c r="BS63" s="286"/>
      <c r="BT63" s="286"/>
      <c r="BU63" s="286"/>
      <c r="BV63" s="286"/>
      <c r="BW63" s="286"/>
      <c r="BX63" s="286"/>
      <c r="BY63" s="286"/>
      <c r="BZ63" s="286"/>
      <c r="CA63" s="287"/>
      <c r="CB63" s="286">
        <v>2.3853304437328835E-2</v>
      </c>
      <c r="CC63" s="286">
        <v>2.3853303951300236E-2</v>
      </c>
      <c r="CD63" s="286">
        <v>2.3853303708276808E-2</v>
      </c>
      <c r="CE63" s="286">
        <v>2.3853303708276808E-2</v>
      </c>
      <c r="CF63" s="286">
        <v>2.3853303708276808E-2</v>
      </c>
      <c r="CG63" s="286">
        <v>2.3853303708276808E-2</v>
      </c>
      <c r="CH63" s="286">
        <v>2.3853303708276808E-2</v>
      </c>
      <c r="CI63" s="286">
        <v>2.3853303708276808E-2</v>
      </c>
      <c r="CJ63" s="286">
        <v>2.3853303708276808E-2</v>
      </c>
      <c r="CK63" s="286">
        <v>2.3853303708276808E-2</v>
      </c>
      <c r="CL63" s="286">
        <v>2.3853303708276808E-2</v>
      </c>
      <c r="CM63" s="286">
        <v>2.3853348779583051E-2</v>
      </c>
      <c r="CN63" s="286">
        <v>2.3853303708276808E-2</v>
      </c>
      <c r="CO63" s="286">
        <v>2.3853303708276808E-2</v>
      </c>
      <c r="CP63" s="286">
        <v>2.3853303708276808E-2</v>
      </c>
      <c r="CQ63" s="286">
        <v>2.3853302893933424E-2</v>
      </c>
      <c r="CR63" s="286">
        <v>2.3853303424809201E-2</v>
      </c>
      <c r="CS63" s="286">
        <v>2.3853303417548495E-2</v>
      </c>
      <c r="CT63" s="286">
        <v>2.3853303415766004E-2</v>
      </c>
      <c r="CU63" s="286">
        <v>2.3853303420452256E-2</v>
      </c>
      <c r="CV63" s="286">
        <v>2.3853303415005748E-2</v>
      </c>
      <c r="CW63" s="286">
        <v>2.3853303422029692E-2</v>
      </c>
      <c r="CX63" s="286">
        <v>2.3853303708276808E-2</v>
      </c>
      <c r="CY63" s="286">
        <v>2.3853303708276808E-2</v>
      </c>
      <c r="CZ63" s="286">
        <v>2.3853306745683214E-2</v>
      </c>
      <c r="DA63" s="286">
        <v>2.3853297982865791E-2</v>
      </c>
      <c r="DB63" s="286">
        <v>2.3853296717663928E-2</v>
      </c>
      <c r="DC63" s="286">
        <v>2.3853293425882303E-2</v>
      </c>
      <c r="DD63" s="286">
        <v>2.3853290151515442E-2</v>
      </c>
      <c r="DE63" s="286">
        <v>2.3853286791687807E-2</v>
      </c>
      <c r="DF63" s="286">
        <v>2.3853283222328645E-2</v>
      </c>
      <c r="DG63" s="286">
        <v>2.3853278747439491E-2</v>
      </c>
      <c r="DH63" s="286">
        <v>2.3853275045641924E-2</v>
      </c>
      <c r="DI63" s="286">
        <v>2.3853271826885361E-2</v>
      </c>
      <c r="DJ63" s="286">
        <v>2.3853257972330465E-2</v>
      </c>
      <c r="DK63" s="286">
        <v>2.3853288988231625E-2</v>
      </c>
      <c r="DL63" s="286">
        <v>2.3853254681856059E-2</v>
      </c>
      <c r="DM63" s="286">
        <v>2.3853265267323339E-2</v>
      </c>
      <c r="DN63" s="286">
        <v>2.3853265463469043E-2</v>
      </c>
      <c r="DO63" s="286">
        <v>2.3853264641732017E-2</v>
      </c>
      <c r="DP63" s="286">
        <v>2.385326399984113E-2</v>
      </c>
      <c r="DQ63" s="286">
        <v>2.3853261890552299E-2</v>
      </c>
      <c r="DR63" s="286">
        <v>2.3853258100085664E-2</v>
      </c>
      <c r="DS63" s="286">
        <v>2.3853254867487562E-2</v>
      </c>
      <c r="DT63" s="286">
        <v>2.3853251154264354E-2</v>
      </c>
      <c r="DU63" s="286">
        <v>2.3853225332349313E-2</v>
      </c>
      <c r="DV63" s="286">
        <v>2.385328895957585E-2</v>
      </c>
      <c r="DW63" s="286">
        <v>2.3853220044748085E-2</v>
      </c>
      <c r="DX63" s="286">
        <v>2.3853239077598603E-2</v>
      </c>
      <c r="DY63" s="286">
        <v>2.3853236598360486E-2</v>
      </c>
      <c r="DZ63" s="286">
        <v>2.385323413311595E-2</v>
      </c>
      <c r="EA63" s="286">
        <v>2.3853197973984615E-2</v>
      </c>
      <c r="EB63" s="286">
        <v>2.3853278353020216E-2</v>
      </c>
      <c r="EC63" s="286">
        <v>2.3853184836594737E-2</v>
      </c>
      <c r="ED63" s="286">
        <v>1.4869584352274217E-2</v>
      </c>
      <c r="EE63" s="286">
        <v>3.3034100721780535E-2</v>
      </c>
      <c r="EF63" s="286">
        <v>2.3853303708276808E-2</v>
      </c>
      <c r="EG63" s="286">
        <v>2.3853303708276808E-2</v>
      </c>
      <c r="EH63" s="286">
        <v>2.3853303708276808E-2</v>
      </c>
      <c r="EI63" s="286">
        <v>2.3853303708276808E-2</v>
      </c>
      <c r="EJ63" s="286">
        <v>2.3853303708276808E-2</v>
      </c>
      <c r="EK63" s="286">
        <v>2.3853303708276808E-2</v>
      </c>
      <c r="EL63" s="286">
        <v>2.3853303708276808E-2</v>
      </c>
      <c r="EM63" s="286">
        <v>2.3853303708276808E-2</v>
      </c>
      <c r="EN63" s="286"/>
      <c r="EO63" s="286"/>
      <c r="EP63" s="286"/>
      <c r="EQ63" s="286"/>
      <c r="ER63" s="286"/>
      <c r="ES63" s="286"/>
      <c r="ET63" s="286"/>
      <c r="EU63" s="286"/>
      <c r="EV63" s="286"/>
      <c r="EW63" s="286"/>
      <c r="EX63" s="287"/>
    </row>
    <row r="64" spans="1:154" x14ac:dyDescent="0.2">
      <c r="A64" s="238">
        <v>53511</v>
      </c>
      <c r="B64" s="237">
        <v>2.2855641775382293E-2</v>
      </c>
      <c r="C64" s="239">
        <v>2.426241903035483E-2</v>
      </c>
      <c r="D64" s="263" t="str">
        <f>IF(A64&gt;$B$4,_xll.xlShmImplSwap2($B$5,"EUR"&amp;tenor&amp;"M_29JUN12",A64,,tenor+0*TYPE(trigger),1,4,12/tenor,4,1,1),"")</f>
        <v>Curve (OIS_26APR16) is not present in shared memory.</v>
      </c>
      <c r="E64" s="288">
        <v>2.2855690665198131E-2</v>
      </c>
      <c r="F64" s="286">
        <v>2.2855658072404073E-2</v>
      </c>
      <c r="G64" s="286">
        <v>2.2855641775382293E-2</v>
      </c>
      <c r="H64" s="286">
        <v>2.2855641775382293E-2</v>
      </c>
      <c r="I64" s="286">
        <v>2.2855641775382293E-2</v>
      </c>
      <c r="J64" s="286">
        <v>2.2855641775382293E-2</v>
      </c>
      <c r="K64" s="286">
        <v>2.2855641775382293E-2</v>
      </c>
      <c r="L64" s="286">
        <v>2.2855641775382293E-2</v>
      </c>
      <c r="M64" s="286">
        <v>2.2855641775382293E-2</v>
      </c>
      <c r="N64" s="286">
        <v>2.2855641775382293E-2</v>
      </c>
      <c r="O64" s="286">
        <v>2.2855641775382293E-2</v>
      </c>
      <c r="P64" s="286">
        <v>2.2858664231389561E-2</v>
      </c>
      <c r="Q64" s="286">
        <v>2.2855641775382293E-2</v>
      </c>
      <c r="R64" s="286">
        <v>2.2855641775382293E-2</v>
      </c>
      <c r="S64" s="286">
        <v>2.2855641775382293E-2</v>
      </c>
      <c r="T64" s="286">
        <v>2.2855587165971872E-2</v>
      </c>
      <c r="U64" s="286">
        <v>2.2855622766199315E-2</v>
      </c>
      <c r="V64" s="286">
        <v>2.2855622279309942E-2</v>
      </c>
      <c r="W64" s="286">
        <v>2.2855622159775817E-2</v>
      </c>
      <c r="X64" s="286">
        <v>2.2855622474038863E-2</v>
      </c>
      <c r="Y64" s="286">
        <v>2.2855622108796589E-2</v>
      </c>
      <c r="Z64" s="286">
        <v>2.2855622579795419E-2</v>
      </c>
      <c r="AA64" s="286">
        <v>2.2855641775382293E-2</v>
      </c>
      <c r="AB64" s="286">
        <v>2.2855641775382293E-2</v>
      </c>
      <c r="AC64" s="286">
        <v>2.285584546212192E-2</v>
      </c>
      <c r="AD64" s="286">
        <v>2.2855257832601904E-2</v>
      </c>
      <c r="AE64" s="286">
        <v>2.2855172988916376E-2</v>
      </c>
      <c r="AF64" s="286">
        <v>2.2854952243870769E-2</v>
      </c>
      <c r="AG64" s="286">
        <v>2.2854732666730302E-2</v>
      </c>
      <c r="AH64" s="286">
        <v>2.2854507358616948E-2</v>
      </c>
      <c r="AI64" s="286">
        <v>2.2854267999445538E-2</v>
      </c>
      <c r="AJ64" s="286">
        <v>2.2853967915898499E-2</v>
      </c>
      <c r="AK64" s="286">
        <v>2.2853719675484687E-2</v>
      </c>
      <c r="AL64" s="286">
        <v>2.2853503827516185E-2</v>
      </c>
      <c r="AM64" s="286">
        <v>2.2852574749002947E-2</v>
      </c>
      <c r="AN64" s="286">
        <v>2.2854654657549617E-2</v>
      </c>
      <c r="AO64" s="286">
        <v>2.2852354091679367E-2</v>
      </c>
      <c r="AP64" s="286">
        <v>2.2853063947049009E-2</v>
      </c>
      <c r="AQ64" s="286">
        <v>2.2853077100461958E-2</v>
      </c>
      <c r="AR64" s="286">
        <v>2.2853021995232339E-2</v>
      </c>
      <c r="AS64" s="286">
        <v>2.2852978950400032E-2</v>
      </c>
      <c r="AT64" s="286">
        <v>2.2852837502735566E-2</v>
      </c>
      <c r="AU64" s="286">
        <v>2.2852583316179356E-2</v>
      </c>
      <c r="AV64" s="286">
        <v>2.285236653999791E-2</v>
      </c>
      <c r="AW64" s="286">
        <v>2.2852117533371887E-2</v>
      </c>
      <c r="AX64" s="286">
        <v>2.2850385930539889E-2</v>
      </c>
      <c r="AY64" s="286">
        <v>2.2854652735921032E-2</v>
      </c>
      <c r="AZ64" s="286">
        <v>2.28500313470258E-2</v>
      </c>
      <c r="BA64" s="286">
        <v>2.2851307679079145E-2</v>
      </c>
      <c r="BB64" s="286">
        <v>2.2851141422776649E-2</v>
      </c>
      <c r="BC64" s="286">
        <v>2.2850976104896104E-2</v>
      </c>
      <c r="BD64" s="286">
        <v>2.2848551294254938E-2</v>
      </c>
      <c r="BE64" s="286">
        <v>2.2853941466396552E-2</v>
      </c>
      <c r="BF64" s="286">
        <v>2.2847670308415682E-2</v>
      </c>
      <c r="BG64" s="286">
        <v>2.2849236521778456E-2</v>
      </c>
      <c r="BH64" s="286">
        <v>2.3129218545216903E-2</v>
      </c>
      <c r="BI64" s="286">
        <v>2.2855641775382293E-2</v>
      </c>
      <c r="BJ64" s="286">
        <v>2.2855641775382293E-2</v>
      </c>
      <c r="BK64" s="286">
        <v>2.2855641775382293E-2</v>
      </c>
      <c r="BL64" s="286">
        <v>2.2855641775382293E-2</v>
      </c>
      <c r="BM64" s="286">
        <v>2.2855641775382293E-2</v>
      </c>
      <c r="BN64" s="286">
        <v>2.2855641775382293E-2</v>
      </c>
      <c r="BO64" s="286">
        <v>2.2855641775382293E-2</v>
      </c>
      <c r="BP64" s="286">
        <v>2.2855641775382293E-2</v>
      </c>
      <c r="BQ64" s="286"/>
      <c r="BR64" s="286"/>
      <c r="BS64" s="286"/>
      <c r="BT64" s="286"/>
      <c r="BU64" s="286"/>
      <c r="BV64" s="286"/>
      <c r="BW64" s="286"/>
      <c r="BX64" s="286"/>
      <c r="BY64" s="286"/>
      <c r="BZ64" s="286"/>
      <c r="CA64" s="287"/>
      <c r="CB64" s="286">
        <v>2.4262419717893547E-2</v>
      </c>
      <c r="CC64" s="286">
        <v>2.4262419259539762E-2</v>
      </c>
      <c r="CD64" s="286">
        <v>2.426241903035483E-2</v>
      </c>
      <c r="CE64" s="286">
        <v>2.426241903035483E-2</v>
      </c>
      <c r="CF64" s="286">
        <v>2.426241903035483E-2</v>
      </c>
      <c r="CG64" s="286">
        <v>2.426241903035483E-2</v>
      </c>
      <c r="CH64" s="286">
        <v>2.426241903035483E-2</v>
      </c>
      <c r="CI64" s="286">
        <v>2.426241903035483E-2</v>
      </c>
      <c r="CJ64" s="286">
        <v>2.426241903035483E-2</v>
      </c>
      <c r="CK64" s="286">
        <v>2.426241903035483E-2</v>
      </c>
      <c r="CL64" s="286">
        <v>2.426241903035483E-2</v>
      </c>
      <c r="CM64" s="286">
        <v>2.4262461535236188E-2</v>
      </c>
      <c r="CN64" s="286">
        <v>2.426241903035483E-2</v>
      </c>
      <c r="CO64" s="286">
        <v>2.426241903035483E-2</v>
      </c>
      <c r="CP64" s="286">
        <v>2.426241903035483E-2</v>
      </c>
      <c r="CQ64" s="286">
        <v>2.4262418262381312E-2</v>
      </c>
      <c r="CR64" s="286">
        <v>2.4262418763028239E-2</v>
      </c>
      <c r="CS64" s="286">
        <v>2.4262418756180668E-2</v>
      </c>
      <c r="CT64" s="286">
        <v>2.4262418754500269E-2</v>
      </c>
      <c r="CU64" s="286">
        <v>2.4262418758919782E-2</v>
      </c>
      <c r="CV64" s="286">
        <v>2.426241875378302E-2</v>
      </c>
      <c r="CW64" s="286">
        <v>2.4262418760406419E-2</v>
      </c>
      <c r="CX64" s="286">
        <v>2.426241903035483E-2</v>
      </c>
      <c r="CY64" s="286">
        <v>2.426241903035483E-2</v>
      </c>
      <c r="CZ64" s="286">
        <v>2.4262421894806985E-2</v>
      </c>
      <c r="DA64" s="286">
        <v>2.4262413630956946E-2</v>
      </c>
      <c r="DB64" s="286">
        <v>2.4262412437797892E-2</v>
      </c>
      <c r="DC64" s="286">
        <v>2.4262409333454152E-2</v>
      </c>
      <c r="DD64" s="286">
        <v>2.4262406245534673E-2</v>
      </c>
      <c r="DE64" s="286">
        <v>2.4262403077020517E-2</v>
      </c>
      <c r="DF64" s="286">
        <v>2.4262399710906175E-2</v>
      </c>
      <c r="DG64" s="286">
        <v>2.4262395490822767E-2</v>
      </c>
      <c r="DH64" s="286">
        <v>2.4262391999811367E-2</v>
      </c>
      <c r="DI64" s="286">
        <v>2.4262388964336027E-2</v>
      </c>
      <c r="DJ64" s="286">
        <v>2.4262375898679203E-2</v>
      </c>
      <c r="DK64" s="286">
        <v>2.4262405148489603E-2</v>
      </c>
      <c r="DL64" s="286">
        <v>2.426237279556883E-2</v>
      </c>
      <c r="DM64" s="286">
        <v>2.4262382778283915E-2</v>
      </c>
      <c r="DN64" s="286">
        <v>2.4262382963261605E-2</v>
      </c>
      <c r="DO64" s="286">
        <v>2.4262382188314974E-2</v>
      </c>
      <c r="DP64" s="286">
        <v>2.4262381582973981E-2</v>
      </c>
      <c r="DQ64" s="286">
        <v>2.4262379593792117E-2</v>
      </c>
      <c r="DR64" s="286">
        <v>2.4262376019159353E-2</v>
      </c>
      <c r="DS64" s="286">
        <v>2.4262372970629668E-2</v>
      </c>
      <c r="DT64" s="286">
        <v>2.4262369468842981E-2</v>
      </c>
      <c r="DU64" s="286">
        <v>2.4262345117264834E-2</v>
      </c>
      <c r="DV64" s="286">
        <v>2.4262405121465568E-2</v>
      </c>
      <c r="DW64" s="286">
        <v>2.4262340130747108E-2</v>
      </c>
      <c r="DX64" s="286">
        <v>2.4262358079839758E-2</v>
      </c>
      <c r="DY64" s="286">
        <v>2.4262355741773062E-2</v>
      </c>
      <c r="DZ64" s="286">
        <v>2.4262353416902763E-2</v>
      </c>
      <c r="EA64" s="286">
        <v>2.4262319316724432E-2</v>
      </c>
      <c r="EB64" s="286">
        <v>2.4262395118863342E-2</v>
      </c>
      <c r="EC64" s="286">
        <v>2.4262306927396605E-2</v>
      </c>
      <c r="ED64" s="286">
        <v>2.4262328953098305E-2</v>
      </c>
      <c r="EE64" s="286">
        <v>1.4895841374573237E-2</v>
      </c>
      <c r="EF64" s="286">
        <v>3.3826072814809635E-2</v>
      </c>
      <c r="EG64" s="286">
        <v>2.426241903035483E-2</v>
      </c>
      <c r="EH64" s="286">
        <v>2.426241903035483E-2</v>
      </c>
      <c r="EI64" s="286">
        <v>2.426241903035483E-2</v>
      </c>
      <c r="EJ64" s="286">
        <v>2.426241903035483E-2</v>
      </c>
      <c r="EK64" s="286">
        <v>2.426241903035483E-2</v>
      </c>
      <c r="EL64" s="286">
        <v>2.426241903035483E-2</v>
      </c>
      <c r="EM64" s="286">
        <v>2.426241903035483E-2</v>
      </c>
      <c r="EN64" s="286"/>
      <c r="EO64" s="286"/>
      <c r="EP64" s="286"/>
      <c r="EQ64" s="286"/>
      <c r="ER64" s="286"/>
      <c r="ES64" s="286"/>
      <c r="ET64" s="286"/>
      <c r="EU64" s="286"/>
      <c r="EV64" s="286"/>
      <c r="EW64" s="286"/>
      <c r="EX64" s="287"/>
    </row>
    <row r="65" spans="1:154" x14ac:dyDescent="0.2">
      <c r="A65" s="238">
        <v>53876</v>
      </c>
      <c r="B65" s="237">
        <v>2.2901751144340916E-2</v>
      </c>
      <c r="C65" s="239">
        <v>2.463725888960358E-2</v>
      </c>
      <c r="D65" s="263" t="str">
        <f>IF(A65&gt;$B$4,_xll.xlShmImplSwap2($B$5,"EUR"&amp;tenor&amp;"M_29JUN12",A65,,tenor+0*TYPE(trigger),1,4,12/tenor,4,1,1),"")</f>
        <v>Curve (OIS_26APR16) is not present in shared memory.</v>
      </c>
      <c r="E65" s="288">
        <v>2.2901798638514811E-2</v>
      </c>
      <c r="F65" s="286">
        <v>2.2901766976136825E-2</v>
      </c>
      <c r="G65" s="286">
        <v>2.2901751144340916E-2</v>
      </c>
      <c r="H65" s="286">
        <v>2.2901751144340916E-2</v>
      </c>
      <c r="I65" s="286">
        <v>2.2901751144340916E-2</v>
      </c>
      <c r="J65" s="286">
        <v>2.2901751144340916E-2</v>
      </c>
      <c r="K65" s="286">
        <v>2.2901751144340916E-2</v>
      </c>
      <c r="L65" s="286">
        <v>2.2901751144340916E-2</v>
      </c>
      <c r="M65" s="286">
        <v>2.2901751144340916E-2</v>
      </c>
      <c r="N65" s="286">
        <v>2.2901751144340916E-2</v>
      </c>
      <c r="O65" s="286">
        <v>2.2901751144340916E-2</v>
      </c>
      <c r="P65" s="286">
        <v>2.2904687319263217E-2</v>
      </c>
      <c r="Q65" s="286">
        <v>2.2901751144340916E-2</v>
      </c>
      <c r="R65" s="286">
        <v>2.2901751144340916E-2</v>
      </c>
      <c r="S65" s="286">
        <v>2.2901751144340916E-2</v>
      </c>
      <c r="T65" s="286">
        <v>2.2901698093847872E-2</v>
      </c>
      <c r="U65" s="286">
        <v>2.2901732677807003E-2</v>
      </c>
      <c r="V65" s="286">
        <v>2.2901732204816706E-2</v>
      </c>
      <c r="W65" s="286">
        <v>2.2901732088694886E-2</v>
      </c>
      <c r="X65" s="286">
        <v>2.2901732393986764E-2</v>
      </c>
      <c r="Y65" s="286">
        <v>2.2901732039170935E-2</v>
      </c>
      <c r="Z65" s="286">
        <v>2.2901732496724319E-2</v>
      </c>
      <c r="AA65" s="286">
        <v>2.2901751144340916E-2</v>
      </c>
      <c r="AB65" s="286">
        <v>2.2901751144340916E-2</v>
      </c>
      <c r="AC65" s="286">
        <v>2.290194901650033E-2</v>
      </c>
      <c r="AD65" s="286">
        <v>2.2901378161852278E-2</v>
      </c>
      <c r="AE65" s="286">
        <v>2.2901295740172307E-2</v>
      </c>
      <c r="AF65" s="286">
        <v>2.2901081296664915E-2</v>
      </c>
      <c r="AG65" s="286">
        <v>2.290086798772285E-2</v>
      </c>
      <c r="AH65" s="286">
        <v>2.2900649111408138E-2</v>
      </c>
      <c r="AI65" s="286">
        <v>2.2900416585146438E-2</v>
      </c>
      <c r="AJ65" s="286">
        <v>2.2900125067988438E-2</v>
      </c>
      <c r="AK65" s="286">
        <v>2.2899883914014322E-2</v>
      </c>
      <c r="AL65" s="286">
        <v>2.2899674227788751E-2</v>
      </c>
      <c r="AM65" s="286">
        <v>2.2898771671382667E-2</v>
      </c>
      <c r="AN65" s="286">
        <v>2.2900792205445296E-2</v>
      </c>
      <c r="AO65" s="286">
        <v>2.2898557313093128E-2</v>
      </c>
      <c r="AP65" s="286">
        <v>2.2899246904448563E-2</v>
      </c>
      <c r="AQ65" s="286">
        <v>2.2899259682375255E-2</v>
      </c>
      <c r="AR65" s="286">
        <v>2.2899206150217E-2</v>
      </c>
      <c r="AS65" s="286">
        <v>2.2899164334171739E-2</v>
      </c>
      <c r="AT65" s="286">
        <v>2.2899026924368522E-2</v>
      </c>
      <c r="AU65" s="286">
        <v>2.2898779993994624E-2</v>
      </c>
      <c r="AV65" s="286">
        <v>2.28985694060535E-2</v>
      </c>
      <c r="AW65" s="286">
        <v>2.2898327507739985E-2</v>
      </c>
      <c r="AX65" s="286">
        <v>2.2896645336420187E-2</v>
      </c>
      <c r="AY65" s="286">
        <v>2.2900790338672823E-2</v>
      </c>
      <c r="AZ65" s="286">
        <v>2.2896300875088264E-2</v>
      </c>
      <c r="BA65" s="286">
        <v>2.2897540772098712E-2</v>
      </c>
      <c r="BB65" s="286">
        <v>2.2897379261861701E-2</v>
      </c>
      <c r="BC65" s="286">
        <v>2.2897218663257824E-2</v>
      </c>
      <c r="BD65" s="286">
        <v>2.2894863072910443E-2</v>
      </c>
      <c r="BE65" s="286">
        <v>2.2900099373531969E-2</v>
      </c>
      <c r="BF65" s="286">
        <v>2.2894007236292147E-2</v>
      </c>
      <c r="BG65" s="286">
        <v>2.2895528739463027E-2</v>
      </c>
      <c r="BH65" s="286">
        <v>2.2895159555651926E-2</v>
      </c>
      <c r="BI65" s="286">
        <v>2.3178401328862456E-2</v>
      </c>
      <c r="BJ65" s="286">
        <v>2.2901751144340916E-2</v>
      </c>
      <c r="BK65" s="286">
        <v>2.2901751144340916E-2</v>
      </c>
      <c r="BL65" s="286">
        <v>2.2901751144340916E-2</v>
      </c>
      <c r="BM65" s="286">
        <v>2.2901751144340916E-2</v>
      </c>
      <c r="BN65" s="286">
        <v>2.2901751144340916E-2</v>
      </c>
      <c r="BO65" s="286">
        <v>2.2901751144340916E-2</v>
      </c>
      <c r="BP65" s="286">
        <v>2.2901751144340916E-2</v>
      </c>
      <c r="BQ65" s="286"/>
      <c r="BR65" s="286"/>
      <c r="BS65" s="286"/>
      <c r="BT65" s="286"/>
      <c r="BU65" s="286"/>
      <c r="BV65" s="286"/>
      <c r="BW65" s="286"/>
      <c r="BX65" s="286"/>
      <c r="BY65" s="286"/>
      <c r="BZ65" s="286"/>
      <c r="CA65" s="287"/>
      <c r="CB65" s="286">
        <v>2.4637259542581252E-2</v>
      </c>
      <c r="CC65" s="286">
        <v>2.4637259107269036E-2</v>
      </c>
      <c r="CD65" s="286">
        <v>2.463725888960358E-2</v>
      </c>
      <c r="CE65" s="286">
        <v>2.463725888960358E-2</v>
      </c>
      <c r="CF65" s="286">
        <v>2.463725888960358E-2</v>
      </c>
      <c r="CG65" s="286">
        <v>2.463725888960358E-2</v>
      </c>
      <c r="CH65" s="286">
        <v>2.463725888960358E-2</v>
      </c>
      <c r="CI65" s="286">
        <v>2.463725888960358E-2</v>
      </c>
      <c r="CJ65" s="286">
        <v>2.463725888960358E-2</v>
      </c>
      <c r="CK65" s="286">
        <v>2.463725888960358E-2</v>
      </c>
      <c r="CL65" s="286">
        <v>2.463725888960358E-2</v>
      </c>
      <c r="CM65" s="286">
        <v>2.4637299257834949E-2</v>
      </c>
      <c r="CN65" s="286">
        <v>2.463725888960358E-2</v>
      </c>
      <c r="CO65" s="286">
        <v>2.463725888960358E-2</v>
      </c>
      <c r="CP65" s="286">
        <v>2.463725888960358E-2</v>
      </c>
      <c r="CQ65" s="286">
        <v>2.4637258160234845E-2</v>
      </c>
      <c r="CR65" s="286">
        <v>2.4637258635715371E-2</v>
      </c>
      <c r="CS65" s="286">
        <v>2.4637258629212309E-2</v>
      </c>
      <c r="CT65" s="286">
        <v>2.4637258627616197E-2</v>
      </c>
      <c r="CU65" s="286">
        <v>2.4637258631812833E-2</v>
      </c>
      <c r="CV65" s="286">
        <v>2.4637258626935003E-2</v>
      </c>
      <c r="CW65" s="286">
        <v>2.4637258633225623E-2</v>
      </c>
      <c r="CX65" s="286">
        <v>2.463725888960358E-2</v>
      </c>
      <c r="CY65" s="286">
        <v>2.463725888960358E-2</v>
      </c>
      <c r="CZ65" s="286">
        <v>2.4637261610064826E-2</v>
      </c>
      <c r="DA65" s="286">
        <v>2.4637253761625101E-2</v>
      </c>
      <c r="DB65" s="286">
        <v>2.4637252628444167E-2</v>
      </c>
      <c r="DC65" s="286">
        <v>2.4637249680150384E-2</v>
      </c>
      <c r="DD65" s="286">
        <v>2.4637246747456296E-2</v>
      </c>
      <c r="DE65" s="286">
        <v>2.4637243738217355E-2</v>
      </c>
      <c r="DF65" s="286">
        <v>2.4637240541312003E-2</v>
      </c>
      <c r="DG65" s="286">
        <v>2.4637236533365421E-2</v>
      </c>
      <c r="DH65" s="286">
        <v>2.4637233217841906E-2</v>
      </c>
      <c r="DI65" s="286">
        <v>2.4637230334953637E-2</v>
      </c>
      <c r="DJ65" s="286">
        <v>2.4637217926086218E-2</v>
      </c>
      <c r="DK65" s="286">
        <v>2.4637245705556688E-2</v>
      </c>
      <c r="DL65" s="286">
        <v>2.4637214978964542E-2</v>
      </c>
      <c r="DM65" s="286">
        <v>2.4637224459865392E-2</v>
      </c>
      <c r="DN65" s="286">
        <v>2.4637224635543555E-2</v>
      </c>
      <c r="DO65" s="286">
        <v>2.4637223899552294E-2</v>
      </c>
      <c r="DP65" s="286">
        <v>2.463722332464174E-2</v>
      </c>
      <c r="DQ65" s="286">
        <v>2.4637221435451627E-2</v>
      </c>
      <c r="DR65" s="286">
        <v>2.4637218040510344E-2</v>
      </c>
      <c r="DS65" s="286">
        <v>2.4637215145225023E-2</v>
      </c>
      <c r="DT65" s="286">
        <v>2.4637211819467101E-2</v>
      </c>
      <c r="DU65" s="286">
        <v>2.463718869200281E-2</v>
      </c>
      <c r="DV65" s="286">
        <v>2.4637245679891565E-2</v>
      </c>
      <c r="DW65" s="286">
        <v>2.4637183956148931E-2</v>
      </c>
      <c r="DX65" s="286">
        <v>2.4637201002970704E-2</v>
      </c>
      <c r="DY65" s="286">
        <v>2.4637198782434772E-2</v>
      </c>
      <c r="DZ65" s="286">
        <v>2.4637196574432297E-2</v>
      </c>
      <c r="EA65" s="286">
        <v>2.4637164188413219E-2</v>
      </c>
      <c r="EB65" s="286">
        <v>2.463723618010278E-2</v>
      </c>
      <c r="EC65" s="286">
        <v>2.4637152421876335E-2</v>
      </c>
      <c r="ED65" s="286">
        <v>2.4637173340382401E-2</v>
      </c>
      <c r="EE65" s="286">
        <v>2.4637168264629535E-2</v>
      </c>
      <c r="EF65" s="286">
        <v>1.4904559228261312E-2</v>
      </c>
      <c r="EG65" s="286">
        <v>3.4566351397342661E-2</v>
      </c>
      <c r="EH65" s="286">
        <v>2.463725888960358E-2</v>
      </c>
      <c r="EI65" s="286">
        <v>2.463725888960358E-2</v>
      </c>
      <c r="EJ65" s="286">
        <v>2.463725888960358E-2</v>
      </c>
      <c r="EK65" s="286">
        <v>2.463725888960358E-2</v>
      </c>
      <c r="EL65" s="286">
        <v>2.463725888960358E-2</v>
      </c>
      <c r="EM65" s="286">
        <v>2.463725888960358E-2</v>
      </c>
      <c r="EN65" s="286"/>
      <c r="EO65" s="286"/>
      <c r="EP65" s="286"/>
      <c r="EQ65" s="286"/>
      <c r="ER65" s="286"/>
      <c r="ES65" s="286"/>
      <c r="ET65" s="286"/>
      <c r="EU65" s="286"/>
      <c r="EV65" s="286"/>
      <c r="EW65" s="286"/>
      <c r="EX65" s="287"/>
    </row>
    <row r="66" spans="1:154" x14ac:dyDescent="0.2">
      <c r="A66" s="238">
        <v>54242</v>
      </c>
      <c r="B66" s="237">
        <v>2.295597604590947E-2</v>
      </c>
      <c r="C66" s="239">
        <v>2.4938607290006236E-2</v>
      </c>
      <c r="D66" s="263" t="str">
        <f>IF(A66&gt;$B$4,_xll.xlShmImplSwap2($B$5,"EUR"&amp;tenor&amp;"M_29JUN12",A66,,tenor+0*TYPE(trigger),1,4,12/tenor,4,1,1),"")</f>
        <v>Curve (OIS_26APR16) is not present in shared memory.</v>
      </c>
      <c r="E66" s="288">
        <v>2.2956022218398698E-2</v>
      </c>
      <c r="F66" s="286">
        <v>2.2955991437132572E-2</v>
      </c>
      <c r="G66" s="286">
        <v>2.295597604590947E-2</v>
      </c>
      <c r="H66" s="286">
        <v>2.295597604590947E-2</v>
      </c>
      <c r="I66" s="286">
        <v>2.295597604590947E-2</v>
      </c>
      <c r="J66" s="286">
        <v>2.295597604590947E-2</v>
      </c>
      <c r="K66" s="286">
        <v>2.295597604590947E-2</v>
      </c>
      <c r="L66" s="286">
        <v>2.295597604590947E-2</v>
      </c>
      <c r="M66" s="286">
        <v>2.295597604590947E-2</v>
      </c>
      <c r="N66" s="286">
        <v>2.295597604590947E-2</v>
      </c>
      <c r="O66" s="286">
        <v>2.295597604590947E-2</v>
      </c>
      <c r="P66" s="286">
        <v>2.2958830511917151E-2</v>
      </c>
      <c r="Q66" s="286">
        <v>2.295597604590947E-2</v>
      </c>
      <c r="R66" s="286">
        <v>2.295597604590947E-2</v>
      </c>
      <c r="S66" s="286">
        <v>2.295597604590947E-2</v>
      </c>
      <c r="T66" s="286">
        <v>2.2955924471724318E-2</v>
      </c>
      <c r="U66" s="286">
        <v>2.2955958093268804E-2</v>
      </c>
      <c r="V66" s="286">
        <v>2.2955957633441042E-2</v>
      </c>
      <c r="W66" s="286">
        <v>2.2955957520550706E-2</v>
      </c>
      <c r="X66" s="286">
        <v>2.2955957817346807E-2</v>
      </c>
      <c r="Y66" s="286">
        <v>2.295595747240492E-2</v>
      </c>
      <c r="Z66" s="286">
        <v>2.295595791722535E-2</v>
      </c>
      <c r="AA66" s="286">
        <v>2.295597604590947E-2</v>
      </c>
      <c r="AB66" s="286">
        <v>2.295597604590947E-2</v>
      </c>
      <c r="AC66" s="286">
        <v>2.2956168411612424E-2</v>
      </c>
      <c r="AD66" s="286">
        <v>2.2955613442909504E-2</v>
      </c>
      <c r="AE66" s="286">
        <v>2.2955533314889202E-2</v>
      </c>
      <c r="AF66" s="286">
        <v>2.2955324838991601E-2</v>
      </c>
      <c r="AG66" s="286">
        <v>2.2955117466086254E-2</v>
      </c>
      <c r="AH66" s="286">
        <v>2.2954904680739067E-2</v>
      </c>
      <c r="AI66" s="286">
        <v>2.2954678625300456E-2</v>
      </c>
      <c r="AJ66" s="286">
        <v>2.2954395220585067E-2</v>
      </c>
      <c r="AK66" s="286">
        <v>2.2954160777529077E-2</v>
      </c>
      <c r="AL66" s="286">
        <v>2.2953956926525972E-2</v>
      </c>
      <c r="AM66" s="286">
        <v>2.2953079486778893E-2</v>
      </c>
      <c r="AN66" s="286">
        <v>2.2955043792704726E-2</v>
      </c>
      <c r="AO66" s="286">
        <v>2.2952871093727682E-2</v>
      </c>
      <c r="AP66" s="286">
        <v>2.295354149489089E-2</v>
      </c>
      <c r="AQ66" s="286">
        <v>2.2953553917228905E-2</v>
      </c>
      <c r="AR66" s="286">
        <v>2.2953501874782498E-2</v>
      </c>
      <c r="AS66" s="286">
        <v>2.2953461222408943E-2</v>
      </c>
      <c r="AT66" s="286">
        <v>2.2953327636494339E-2</v>
      </c>
      <c r="AU66" s="286">
        <v>2.2953087577786253E-2</v>
      </c>
      <c r="AV66" s="286">
        <v>2.2952882850160859E-2</v>
      </c>
      <c r="AW66" s="286">
        <v>2.29526476834792E-2</v>
      </c>
      <c r="AX66" s="286">
        <v>2.2951012324218055E-2</v>
      </c>
      <c r="AY66" s="286">
        <v>2.2955041977881462E-2</v>
      </c>
      <c r="AZ66" s="286">
        <v>2.2950677448677948E-2</v>
      </c>
      <c r="BA66" s="286">
        <v>2.2951882841395706E-2</v>
      </c>
      <c r="BB66" s="286">
        <v>2.2951725825722726E-2</v>
      </c>
      <c r="BC66" s="286">
        <v>2.2951569696313609E-2</v>
      </c>
      <c r="BD66" s="286">
        <v>2.2949279658167843E-2</v>
      </c>
      <c r="BE66" s="286">
        <v>2.2954370241163018E-2</v>
      </c>
      <c r="BF66" s="286">
        <v>2.2948447638073754E-2</v>
      </c>
      <c r="BG66" s="286">
        <v>2.2949926800316083E-2</v>
      </c>
      <c r="BH66" s="286">
        <v>2.2949567890282692E-2</v>
      </c>
      <c r="BI66" s="286">
        <v>2.2949165216457314E-2</v>
      </c>
      <c r="BJ66" s="286">
        <v>2.3235801275812096E-2</v>
      </c>
      <c r="BK66" s="286">
        <v>2.295597604590947E-2</v>
      </c>
      <c r="BL66" s="286">
        <v>2.295597604590947E-2</v>
      </c>
      <c r="BM66" s="286">
        <v>2.295597604590947E-2</v>
      </c>
      <c r="BN66" s="286">
        <v>2.295597604590947E-2</v>
      </c>
      <c r="BO66" s="286">
        <v>2.295597604590947E-2</v>
      </c>
      <c r="BP66" s="286">
        <v>2.295597604590947E-2</v>
      </c>
      <c r="BQ66" s="286"/>
      <c r="BR66" s="286"/>
      <c r="BS66" s="286"/>
      <c r="BT66" s="286"/>
      <c r="BU66" s="286"/>
      <c r="BV66" s="286"/>
      <c r="BW66" s="286"/>
      <c r="BX66" s="286"/>
      <c r="BY66" s="286"/>
      <c r="BZ66" s="286"/>
      <c r="CA66" s="287"/>
      <c r="CB66" s="286">
        <v>2.4938607907625931E-2</v>
      </c>
      <c r="CC66" s="286">
        <v>2.493860749588437E-2</v>
      </c>
      <c r="CD66" s="286">
        <v>2.4938607290006236E-2</v>
      </c>
      <c r="CE66" s="286">
        <v>2.4938607290006236E-2</v>
      </c>
      <c r="CF66" s="286">
        <v>2.4938607290006236E-2</v>
      </c>
      <c r="CG66" s="286">
        <v>2.4938607290006236E-2</v>
      </c>
      <c r="CH66" s="286">
        <v>2.4938607290006236E-2</v>
      </c>
      <c r="CI66" s="286">
        <v>2.4938607290006236E-2</v>
      </c>
      <c r="CJ66" s="286">
        <v>2.4938607290006236E-2</v>
      </c>
      <c r="CK66" s="286">
        <v>2.4938607290006236E-2</v>
      </c>
      <c r="CL66" s="286">
        <v>2.4938607290006236E-2</v>
      </c>
      <c r="CM66" s="286">
        <v>2.4938645472386747E-2</v>
      </c>
      <c r="CN66" s="286">
        <v>2.4938607290006236E-2</v>
      </c>
      <c r="CO66" s="286">
        <v>2.4938607290006236E-2</v>
      </c>
      <c r="CP66" s="286">
        <v>2.4938607290006236E-2</v>
      </c>
      <c r="CQ66" s="286">
        <v>2.4938606600130406E-2</v>
      </c>
      <c r="CR66" s="286">
        <v>2.4938607049864933E-2</v>
      </c>
      <c r="CS66" s="286">
        <v>2.4938607043713742E-2</v>
      </c>
      <c r="CT66" s="286">
        <v>2.4938607042203166E-2</v>
      </c>
      <c r="CU66" s="286">
        <v>2.4938607046173612E-2</v>
      </c>
      <c r="CV66" s="286">
        <v>2.4938607041559792E-2</v>
      </c>
      <c r="CW66" s="286">
        <v>2.4938607047510056E-2</v>
      </c>
      <c r="CX66" s="286">
        <v>2.4938607290006236E-2</v>
      </c>
      <c r="CY66" s="286">
        <v>2.4938607290006236E-2</v>
      </c>
      <c r="CZ66" s="286">
        <v>2.493860986315961E-2</v>
      </c>
      <c r="DA66" s="286">
        <v>2.4938602439695822E-2</v>
      </c>
      <c r="DB66" s="286">
        <v>2.493860136787427E-2</v>
      </c>
      <c r="DC66" s="286">
        <v>2.4938598579224088E-2</v>
      </c>
      <c r="DD66" s="286">
        <v>2.4938595805328381E-2</v>
      </c>
      <c r="DE66" s="286">
        <v>2.4938592959033942E-2</v>
      </c>
      <c r="DF66" s="286">
        <v>2.4938589935233488E-2</v>
      </c>
      <c r="DG66" s="286">
        <v>2.4938586144308727E-2</v>
      </c>
      <c r="DH66" s="286">
        <v>2.4938583008312181E-2</v>
      </c>
      <c r="DI66" s="286">
        <v>2.4938580281526897E-2</v>
      </c>
      <c r="DJ66" s="286">
        <v>2.4938568544571701E-2</v>
      </c>
      <c r="DK66" s="286">
        <v>2.4938594819845991E-2</v>
      </c>
      <c r="DL66" s="286">
        <v>2.4938565757030698E-2</v>
      </c>
      <c r="DM66" s="286">
        <v>2.4938574724561846E-2</v>
      </c>
      <c r="DN66" s="286">
        <v>2.493857489072774E-2</v>
      </c>
      <c r="DO66" s="286">
        <v>2.4938574194587945E-2</v>
      </c>
      <c r="DP66" s="286">
        <v>2.4938573650807573E-2</v>
      </c>
      <c r="DQ66" s="286">
        <v>2.4938571863913048E-2</v>
      </c>
      <c r="DR66" s="286">
        <v>2.4938568652800374E-2</v>
      </c>
      <c r="DS66" s="286">
        <v>2.4938565914288686E-2</v>
      </c>
      <c r="DT66" s="286">
        <v>2.4938562768613403E-2</v>
      </c>
      <c r="DU66" s="286">
        <v>2.4938540893450097E-2</v>
      </c>
      <c r="DV66" s="286">
        <v>2.4938594795570482E-2</v>
      </c>
      <c r="DW66" s="286">
        <v>2.4938536414032611E-2</v>
      </c>
      <c r="DX66" s="286">
        <v>2.4938552537806497E-2</v>
      </c>
      <c r="DY66" s="286">
        <v>2.4938550437506882E-2</v>
      </c>
      <c r="DZ66" s="286">
        <v>2.4938548349062874E-2</v>
      </c>
      <c r="EA66" s="286">
        <v>2.4938517716675868E-2</v>
      </c>
      <c r="EB66" s="286">
        <v>2.4938585810174271E-2</v>
      </c>
      <c r="EC66" s="286">
        <v>2.4938506587270579E-2</v>
      </c>
      <c r="ED66" s="286">
        <v>2.4938526373085513E-2</v>
      </c>
      <c r="EE66" s="286">
        <v>2.4938521572174275E-2</v>
      </c>
      <c r="EF66" s="286">
        <v>2.493851618586191E-2</v>
      </c>
      <c r="EG66" s="286">
        <v>1.4827311839131224E-2</v>
      </c>
      <c r="EH66" s="286">
        <v>3.5246966652820601E-2</v>
      </c>
      <c r="EI66" s="286">
        <v>2.4938607290006236E-2</v>
      </c>
      <c r="EJ66" s="286">
        <v>2.4938607290006236E-2</v>
      </c>
      <c r="EK66" s="286">
        <v>2.4938607290006236E-2</v>
      </c>
      <c r="EL66" s="286">
        <v>2.4938607290006236E-2</v>
      </c>
      <c r="EM66" s="286">
        <v>2.4938607290006236E-2</v>
      </c>
      <c r="EN66" s="286"/>
      <c r="EO66" s="286"/>
      <c r="EP66" s="286"/>
      <c r="EQ66" s="286"/>
      <c r="ER66" s="286"/>
      <c r="ES66" s="286"/>
      <c r="ET66" s="286"/>
      <c r="EU66" s="286"/>
      <c r="EV66" s="286"/>
      <c r="EW66" s="286"/>
      <c r="EX66" s="287"/>
    </row>
    <row r="67" spans="1:154" x14ac:dyDescent="0.2">
      <c r="A67" s="238">
        <v>54609</v>
      </c>
      <c r="B67" s="237">
        <v>2.3015638994879888E-2</v>
      </c>
      <c r="C67" s="239">
        <v>2.5136560134718121E-2</v>
      </c>
      <c r="D67" s="263" t="str">
        <f>IF(A67&gt;$B$4,_xll.xlShmImplSwap2($B$5,"EUR"&amp;tenor&amp;"M_29JUN12",A67,,tenor+0*TYPE(trigger),1,4,12/tenor,4,1,1),"")</f>
        <v>Curve (OIS_26APR16) is not present in shared memory.</v>
      </c>
      <c r="E67" s="288">
        <v>2.3015683913928053E-2</v>
      </c>
      <c r="F67" s="286">
        <v>2.3015653968278621E-2</v>
      </c>
      <c r="G67" s="286">
        <v>2.3015638994879888E-2</v>
      </c>
      <c r="H67" s="286">
        <v>2.3015638994879888E-2</v>
      </c>
      <c r="I67" s="286">
        <v>2.3015638994879888E-2</v>
      </c>
      <c r="J67" s="286">
        <v>2.3015638994879888E-2</v>
      </c>
      <c r="K67" s="286">
        <v>2.3015638994879888E-2</v>
      </c>
      <c r="L67" s="286">
        <v>2.3015638994879888E-2</v>
      </c>
      <c r="M67" s="286">
        <v>2.3015638994879888E-2</v>
      </c>
      <c r="N67" s="286">
        <v>2.3015638994879888E-2</v>
      </c>
      <c r="O67" s="286">
        <v>2.3015638994879888E-2</v>
      </c>
      <c r="P67" s="286">
        <v>2.3018415970915855E-2</v>
      </c>
      <c r="Q67" s="286">
        <v>2.3015638994879888E-2</v>
      </c>
      <c r="R67" s="286">
        <v>2.3015638994879888E-2</v>
      </c>
      <c r="S67" s="286">
        <v>2.3015638994879888E-2</v>
      </c>
      <c r="T67" s="286">
        <v>2.3015588820775212E-2</v>
      </c>
      <c r="U67" s="286">
        <v>2.3015621529598188E-2</v>
      </c>
      <c r="V67" s="286">
        <v>2.3015621082253329E-2</v>
      </c>
      <c r="W67" s="286">
        <v>2.3015620972427625E-2</v>
      </c>
      <c r="X67" s="286">
        <v>2.301562126116662E-2</v>
      </c>
      <c r="Y67" s="286">
        <v>2.3015620925588849E-2</v>
      </c>
      <c r="Z67" s="286">
        <v>2.3015621358333776E-2</v>
      </c>
      <c r="AA67" s="286">
        <v>2.3015638994879888E-2</v>
      </c>
      <c r="AB67" s="286">
        <v>2.3015638994879888E-2</v>
      </c>
      <c r="AC67" s="286">
        <v>2.3015826138445723E-2</v>
      </c>
      <c r="AD67" s="286">
        <v>2.301528623543599E-2</v>
      </c>
      <c r="AE67" s="286">
        <v>2.3015208282644965E-2</v>
      </c>
      <c r="AF67" s="286">
        <v>2.3015005466226712E-2</v>
      </c>
      <c r="AG67" s="286">
        <v>2.301480372285785E-2</v>
      </c>
      <c r="AH67" s="286">
        <v>2.3014596713978309E-2</v>
      </c>
      <c r="AI67" s="286">
        <v>2.3014376795249501E-2</v>
      </c>
      <c r="AJ67" s="286">
        <v>2.3014101084100382E-2</v>
      </c>
      <c r="AK67" s="286">
        <v>2.3013873005452191E-2</v>
      </c>
      <c r="AL67" s="286">
        <v>2.3013674688376774E-2</v>
      </c>
      <c r="AM67" s="286">
        <v>2.3012821068419797E-2</v>
      </c>
      <c r="AN67" s="286">
        <v>2.3014732049482012E-2</v>
      </c>
      <c r="AO67" s="286">
        <v>2.3012618332598912E-2</v>
      </c>
      <c r="AP67" s="286">
        <v>2.3013270534432712E-2</v>
      </c>
      <c r="AQ67" s="286">
        <v>2.3013282619542465E-2</v>
      </c>
      <c r="AR67" s="286">
        <v>2.3013231989888378E-2</v>
      </c>
      <c r="AS67" s="286">
        <v>2.3013192441101726E-2</v>
      </c>
      <c r="AT67" s="286">
        <v>2.3013062481633782E-2</v>
      </c>
      <c r="AU67" s="286">
        <v>2.3012828939781203E-2</v>
      </c>
      <c r="AV67" s="286">
        <v>2.3012629769881086E-2</v>
      </c>
      <c r="AW67" s="286">
        <v>2.301240098725146E-2</v>
      </c>
      <c r="AX67" s="286">
        <v>2.3010810022963825E-2</v>
      </c>
      <c r="AY67" s="286">
        <v>2.3014730283925616E-2</v>
      </c>
      <c r="AZ67" s="286">
        <v>2.3010484238264545E-2</v>
      </c>
      <c r="BA67" s="286">
        <v>2.3011656908277847E-2</v>
      </c>
      <c r="BB67" s="286">
        <v>2.3011504155097399E-2</v>
      </c>
      <c r="BC67" s="286">
        <v>2.3011352264121477E-2</v>
      </c>
      <c r="BD67" s="286">
        <v>2.3009124393467129E-2</v>
      </c>
      <c r="BE67" s="286">
        <v>2.301407678279279E-2</v>
      </c>
      <c r="BF67" s="286">
        <v>2.3008314960159256E-2</v>
      </c>
      <c r="BG67" s="286">
        <v>2.3009753967696677E-2</v>
      </c>
      <c r="BH67" s="286">
        <v>2.3009404800966676E-2</v>
      </c>
      <c r="BI67" s="286">
        <v>2.3009013058497015E-2</v>
      </c>
      <c r="BJ67" s="286">
        <v>2.3008537011111944E-2</v>
      </c>
      <c r="BK67" s="286">
        <v>2.3298837899530453E-2</v>
      </c>
      <c r="BL67" s="286">
        <v>2.3015638994879888E-2</v>
      </c>
      <c r="BM67" s="286">
        <v>2.3015638994879888E-2</v>
      </c>
      <c r="BN67" s="286">
        <v>2.3015638994879888E-2</v>
      </c>
      <c r="BO67" s="286">
        <v>2.3015638994879888E-2</v>
      </c>
      <c r="BP67" s="286">
        <v>2.3015638994879888E-2</v>
      </c>
      <c r="BQ67" s="286"/>
      <c r="BR67" s="286"/>
      <c r="BS67" s="286"/>
      <c r="BT67" s="286"/>
      <c r="BU67" s="286"/>
      <c r="BV67" s="286"/>
      <c r="BW67" s="286"/>
      <c r="BX67" s="286"/>
      <c r="BY67" s="286"/>
      <c r="BZ67" s="286"/>
      <c r="CA67" s="287"/>
      <c r="CB67" s="286">
        <v>2.5136560716596153E-2</v>
      </c>
      <c r="CC67" s="286">
        <v>2.5136560328682542E-2</v>
      </c>
      <c r="CD67" s="286">
        <v>2.5136560134718121E-2</v>
      </c>
      <c r="CE67" s="286">
        <v>2.5136560134718121E-2</v>
      </c>
      <c r="CF67" s="286">
        <v>2.5136560134718121E-2</v>
      </c>
      <c r="CG67" s="286">
        <v>2.5136560134718121E-2</v>
      </c>
      <c r="CH67" s="286">
        <v>2.5136560134718121E-2</v>
      </c>
      <c r="CI67" s="286">
        <v>2.5136560134718121E-2</v>
      </c>
      <c r="CJ67" s="286">
        <v>2.5136560134718121E-2</v>
      </c>
      <c r="CK67" s="286">
        <v>2.5136560134718121E-2</v>
      </c>
      <c r="CL67" s="286">
        <v>2.5136560134718121E-2</v>
      </c>
      <c r="CM67" s="286">
        <v>2.5136596107456395E-2</v>
      </c>
      <c r="CN67" s="286">
        <v>2.5136560134718121E-2</v>
      </c>
      <c r="CO67" s="286">
        <v>2.5136560134718121E-2</v>
      </c>
      <c r="CP67" s="286">
        <v>2.5136560134718121E-2</v>
      </c>
      <c r="CQ67" s="286">
        <v>2.5136559484767163E-2</v>
      </c>
      <c r="CR67" s="286">
        <v>2.5136559908474757E-2</v>
      </c>
      <c r="CS67" s="286">
        <v>2.5136559902679826E-2</v>
      </c>
      <c r="CT67" s="286">
        <v>2.5136559901257051E-2</v>
      </c>
      <c r="CU67" s="286">
        <v>2.5136559904997101E-2</v>
      </c>
      <c r="CV67" s="286">
        <v>2.5136559900650144E-2</v>
      </c>
      <c r="CW67" s="286">
        <v>2.5136559906256094E-2</v>
      </c>
      <c r="CX67" s="286">
        <v>2.5136560134718121E-2</v>
      </c>
      <c r="CY67" s="286">
        <v>2.5136560134718121E-2</v>
      </c>
      <c r="CZ67" s="286">
        <v>2.5136562558961541E-2</v>
      </c>
      <c r="DA67" s="286">
        <v>2.5136555565099538E-2</v>
      </c>
      <c r="DB67" s="286">
        <v>2.5136554555304676E-2</v>
      </c>
      <c r="DC67" s="286">
        <v>2.5136551928035836E-2</v>
      </c>
      <c r="DD67" s="286">
        <v>2.5136549314667619E-2</v>
      </c>
      <c r="DE67" s="286">
        <v>2.5136546633090052E-2</v>
      </c>
      <c r="DF67" s="286">
        <v>2.5136543784279732E-2</v>
      </c>
      <c r="DG67" s="286">
        <v>2.5136540212738409E-2</v>
      </c>
      <c r="DH67" s="286">
        <v>2.5136537258224817E-2</v>
      </c>
      <c r="DI67" s="286">
        <v>2.5136534689240229E-2</v>
      </c>
      <c r="DJ67" s="286">
        <v>2.5136523631512017E-2</v>
      </c>
      <c r="DK67" s="286">
        <v>2.5136548386215957E-2</v>
      </c>
      <c r="DL67" s="286">
        <v>2.5136521005286693E-2</v>
      </c>
      <c r="DM67" s="286">
        <v>2.5136529453860707E-2</v>
      </c>
      <c r="DN67" s="286">
        <v>2.5136529610409828E-2</v>
      </c>
      <c r="DO67" s="286">
        <v>2.5136528954557931E-2</v>
      </c>
      <c r="DP67" s="286">
        <v>2.5136528442245135E-2</v>
      </c>
      <c r="DQ67" s="286">
        <v>2.5136526758760477E-2</v>
      </c>
      <c r="DR67" s="286">
        <v>2.5136523733476978E-2</v>
      </c>
      <c r="DS67" s="286">
        <v>2.51365211534447E-2</v>
      </c>
      <c r="DT67" s="286">
        <v>2.5136518189811444E-2</v>
      </c>
      <c r="DU67" s="286">
        <v>2.5136497580580605E-2</v>
      </c>
      <c r="DV67" s="286">
        <v>2.5136548363345116E-2</v>
      </c>
      <c r="DW67" s="286">
        <v>2.5136493360390321E-2</v>
      </c>
      <c r="DX67" s="286">
        <v>2.5136508551069036E-2</v>
      </c>
      <c r="DY67" s="286">
        <v>2.5136506572316222E-2</v>
      </c>
      <c r="DZ67" s="286">
        <v>2.5136504604731432E-2</v>
      </c>
      <c r="EA67" s="286">
        <v>2.5136475745063298E-2</v>
      </c>
      <c r="EB67" s="286">
        <v>2.5136539897941089E-2</v>
      </c>
      <c r="EC67" s="286">
        <v>2.5136465259725481E-2</v>
      </c>
      <c r="ED67" s="286">
        <v>2.5136483900520479E-2</v>
      </c>
      <c r="EE67" s="286">
        <v>2.5136479377441175E-2</v>
      </c>
      <c r="EF67" s="286">
        <v>2.5136474302838697E-2</v>
      </c>
      <c r="EG67" s="286">
        <v>2.5136468136156755E-2</v>
      </c>
      <c r="EH67" s="286">
        <v>1.4521668087200007E-2</v>
      </c>
      <c r="EI67" s="286">
        <v>3.5948336224900623E-2</v>
      </c>
      <c r="EJ67" s="286">
        <v>2.5136560134718121E-2</v>
      </c>
      <c r="EK67" s="286">
        <v>2.5136560134718121E-2</v>
      </c>
      <c r="EL67" s="286">
        <v>2.5136560134718121E-2</v>
      </c>
      <c r="EM67" s="286">
        <v>2.5136560134718121E-2</v>
      </c>
      <c r="EN67" s="286"/>
      <c r="EO67" s="286"/>
      <c r="EP67" s="286"/>
      <c r="EQ67" s="286"/>
      <c r="ER67" s="286"/>
      <c r="ES67" s="286"/>
      <c r="ET67" s="286"/>
      <c r="EU67" s="286"/>
      <c r="EV67" s="286"/>
      <c r="EW67" s="286"/>
      <c r="EX67" s="287"/>
    </row>
    <row r="68" spans="1:154" x14ac:dyDescent="0.2">
      <c r="A68" s="238">
        <v>54973</v>
      </c>
      <c r="B68" s="237">
        <v>2.3076935550787131E-2</v>
      </c>
      <c r="C68" s="239">
        <v>2.5234122802368929E-2</v>
      </c>
      <c r="D68" s="263" t="str">
        <f>IF(A68&gt;$B$4,_xll.xlShmImplSwap2($B$5,"EUR"&amp;tenor&amp;"M_29JUN12",A68,,tenor+0*TYPE(trigger),1,4,12/tenor,4,1,1),"")</f>
        <v>Curve (OIS_26APR16) is not present in shared memory.</v>
      </c>
      <c r="E68" s="288">
        <v>2.3076979292185544E-2</v>
      </c>
      <c r="F68" s="286">
        <v>2.3076950131625917E-2</v>
      </c>
      <c r="G68" s="286">
        <v>2.3076935550787131E-2</v>
      </c>
      <c r="H68" s="286">
        <v>2.3076935550787131E-2</v>
      </c>
      <c r="I68" s="286">
        <v>2.3076935550787131E-2</v>
      </c>
      <c r="J68" s="286">
        <v>2.3076935550787131E-2</v>
      </c>
      <c r="K68" s="286">
        <v>2.3076935550787131E-2</v>
      </c>
      <c r="L68" s="286">
        <v>2.3076935550787131E-2</v>
      </c>
      <c r="M68" s="286">
        <v>2.3076935550787131E-2</v>
      </c>
      <c r="N68" s="286">
        <v>2.3076935550787131E-2</v>
      </c>
      <c r="O68" s="286">
        <v>2.3076935550787131E-2</v>
      </c>
      <c r="P68" s="286">
        <v>2.307963972240553E-2</v>
      </c>
      <c r="Q68" s="286">
        <v>2.3076935550787131E-2</v>
      </c>
      <c r="R68" s="286">
        <v>2.3076935550787131E-2</v>
      </c>
      <c r="S68" s="286">
        <v>2.3076935550787131E-2</v>
      </c>
      <c r="T68" s="286">
        <v>2.3076886692104861E-2</v>
      </c>
      <c r="U68" s="286">
        <v>2.3076918543395476E-2</v>
      </c>
      <c r="V68" s="286">
        <v>2.3076918107778732E-2</v>
      </c>
      <c r="W68" s="286">
        <v>2.307691800083235E-2</v>
      </c>
      <c r="X68" s="286">
        <v>2.3076918282001421E-2</v>
      </c>
      <c r="Y68" s="286">
        <v>2.3076917955221547E-2</v>
      </c>
      <c r="Z68" s="286">
        <v>2.3076918376621132E-2</v>
      </c>
      <c r="AA68" s="286">
        <v>2.3076935550787131E-2</v>
      </c>
      <c r="AB68" s="286">
        <v>2.3076935550787131E-2</v>
      </c>
      <c r="AC68" s="286">
        <v>2.3077117787980661E-2</v>
      </c>
      <c r="AD68" s="286">
        <v>2.3076592039693079E-2</v>
      </c>
      <c r="AE68" s="286">
        <v>2.3076516130602631E-2</v>
      </c>
      <c r="AF68" s="286">
        <v>2.3076318631454314E-2</v>
      </c>
      <c r="AG68" s="286">
        <v>2.3076122177223095E-2</v>
      </c>
      <c r="AH68" s="286">
        <v>2.3075920595527911E-2</v>
      </c>
      <c r="AI68" s="286">
        <v>2.3075706442443018E-2</v>
      </c>
      <c r="AJ68" s="286">
        <v>2.3075437959656459E-2</v>
      </c>
      <c r="AK68" s="286">
        <v>2.3075215860582064E-2</v>
      </c>
      <c r="AL68" s="286">
        <v>2.30750227428166E-2</v>
      </c>
      <c r="AM68" s="286">
        <v>2.3074191502348324E-2</v>
      </c>
      <c r="AN68" s="286">
        <v>2.3076052382919425E-2</v>
      </c>
      <c r="AO68" s="286">
        <v>2.3073994081684333E-2</v>
      </c>
      <c r="AP68" s="286">
        <v>2.3074629184640073E-2</v>
      </c>
      <c r="AQ68" s="286">
        <v>2.3074640952912596E-2</v>
      </c>
      <c r="AR68" s="286">
        <v>2.3074591650624129E-2</v>
      </c>
      <c r="AS68" s="286">
        <v>2.3074553138694227E-2</v>
      </c>
      <c r="AT68" s="286">
        <v>2.3074426586394105E-2</v>
      </c>
      <c r="AU68" s="286">
        <v>2.3074199167345009E-2</v>
      </c>
      <c r="AV68" s="286">
        <v>2.3074005219113486E-2</v>
      </c>
      <c r="AW68" s="286">
        <v>2.3073782434514044E-2</v>
      </c>
      <c r="AX68" s="286">
        <v>2.30722331807874E-2</v>
      </c>
      <c r="AY68" s="286">
        <v>2.3076050663650899E-2</v>
      </c>
      <c r="AZ68" s="286">
        <v>2.3071915937236828E-2</v>
      </c>
      <c r="BA68" s="286">
        <v>2.3073057863175928E-2</v>
      </c>
      <c r="BB68" s="286">
        <v>2.3072909114749643E-2</v>
      </c>
      <c r="BC68" s="286">
        <v>2.3072761205923324E-2</v>
      </c>
      <c r="BD68" s="286">
        <v>2.3070591743704353E-2</v>
      </c>
      <c r="BE68" s="286">
        <v>2.3075414295460075E-2</v>
      </c>
      <c r="BF68" s="286">
        <v>2.3069803531436825E-2</v>
      </c>
      <c r="BG68" s="286">
        <v>2.3071204812287294E-2</v>
      </c>
      <c r="BH68" s="286">
        <v>2.3070864799716387E-2</v>
      </c>
      <c r="BI68" s="286">
        <v>2.3070483327620669E-2</v>
      </c>
      <c r="BJ68" s="286">
        <v>2.307001976084477E-2</v>
      </c>
      <c r="BK68" s="286">
        <v>2.3069615357727231E-2</v>
      </c>
      <c r="BL68" s="286">
        <v>2.3363627365321705E-2</v>
      </c>
      <c r="BM68" s="286">
        <v>2.3076935550787131E-2</v>
      </c>
      <c r="BN68" s="286">
        <v>2.3076935550787131E-2</v>
      </c>
      <c r="BO68" s="286">
        <v>2.3076935550787131E-2</v>
      </c>
      <c r="BP68" s="286">
        <v>2.3076935550787131E-2</v>
      </c>
      <c r="BQ68" s="286"/>
      <c r="BR68" s="286"/>
      <c r="BS68" s="286"/>
      <c r="BT68" s="286"/>
      <c r="BU68" s="286"/>
      <c r="BV68" s="286"/>
      <c r="BW68" s="286"/>
      <c r="BX68" s="286"/>
      <c r="BY68" s="286"/>
      <c r="BZ68" s="286"/>
      <c r="CA68" s="287"/>
      <c r="CB68" s="286">
        <v>2.5234123353025838E-2</v>
      </c>
      <c r="CC68" s="286">
        <v>2.5234122985925578E-2</v>
      </c>
      <c r="CD68" s="286">
        <v>2.5234122802368929E-2</v>
      </c>
      <c r="CE68" s="286">
        <v>2.5234122802368929E-2</v>
      </c>
      <c r="CF68" s="286">
        <v>2.5234122802368929E-2</v>
      </c>
      <c r="CG68" s="286">
        <v>2.5234122802368929E-2</v>
      </c>
      <c r="CH68" s="286">
        <v>2.5234122802368929E-2</v>
      </c>
      <c r="CI68" s="286">
        <v>2.5234122802368929E-2</v>
      </c>
      <c r="CJ68" s="286">
        <v>2.5234122802368929E-2</v>
      </c>
      <c r="CK68" s="286">
        <v>2.5234122802368929E-2</v>
      </c>
      <c r="CL68" s="286">
        <v>2.5234122802368929E-2</v>
      </c>
      <c r="CM68" s="286">
        <v>2.523415684494942E-2</v>
      </c>
      <c r="CN68" s="286">
        <v>2.5234122802368929E-2</v>
      </c>
      <c r="CO68" s="286">
        <v>2.5234122802368929E-2</v>
      </c>
      <c r="CP68" s="286">
        <v>2.5234122802368929E-2</v>
      </c>
      <c r="CQ68" s="286">
        <v>2.5234122187291364E-2</v>
      </c>
      <c r="CR68" s="286">
        <v>2.5234122588264102E-2</v>
      </c>
      <c r="CS68" s="286">
        <v>2.5234122582779798E-2</v>
      </c>
      <c r="CT68" s="286">
        <v>2.5234122581433486E-2</v>
      </c>
      <c r="CU68" s="286">
        <v>2.5234122584973259E-2</v>
      </c>
      <c r="CV68" s="286">
        <v>2.5234122580859598E-2</v>
      </c>
      <c r="CW68" s="286">
        <v>2.5234122586164913E-2</v>
      </c>
      <c r="CX68" s="286">
        <v>2.5234122802368929E-2</v>
      </c>
      <c r="CY68" s="286">
        <v>2.5234122802368929E-2</v>
      </c>
      <c r="CZ68" s="286">
        <v>2.5234125096536393E-2</v>
      </c>
      <c r="DA68" s="286">
        <v>2.5234118477937675E-2</v>
      </c>
      <c r="DB68" s="286">
        <v>2.5234117522324694E-2</v>
      </c>
      <c r="DC68" s="286">
        <v>2.5234115036024837E-2</v>
      </c>
      <c r="DD68" s="286">
        <v>2.5234112562880103E-2</v>
      </c>
      <c r="DE68" s="286">
        <v>2.5234110025184834E-2</v>
      </c>
      <c r="DF68" s="286">
        <v>2.5234107329230069E-2</v>
      </c>
      <c r="DG68" s="286">
        <v>2.5234103949323714E-2</v>
      </c>
      <c r="DH68" s="286">
        <v>2.5234101153338528E-2</v>
      </c>
      <c r="DI68" s="286">
        <v>2.5234098722195852E-2</v>
      </c>
      <c r="DJ68" s="286">
        <v>2.5234088257781739E-2</v>
      </c>
      <c r="DK68" s="286">
        <v>2.5234111684245115E-2</v>
      </c>
      <c r="DL68" s="286">
        <v>2.5234085772470213E-2</v>
      </c>
      <c r="DM68" s="286">
        <v>2.5234093767726406E-2</v>
      </c>
      <c r="DN68" s="286">
        <v>2.5234093915876162E-2</v>
      </c>
      <c r="DO68" s="286">
        <v>2.5234093295213943E-2</v>
      </c>
      <c r="DP68" s="286">
        <v>2.5234092810390452E-2</v>
      </c>
      <c r="DQ68" s="286">
        <v>2.5234091217234422E-2</v>
      </c>
      <c r="DR68" s="286">
        <v>2.5234088354275857E-2</v>
      </c>
      <c r="DS68" s="286">
        <v>2.5234085912678488E-2</v>
      </c>
      <c r="DT68" s="286">
        <v>2.523408310806239E-2</v>
      </c>
      <c r="DU68" s="286">
        <v>2.5234063604642209E-2</v>
      </c>
      <c r="DV68" s="286">
        <v>2.5234111662601554E-2</v>
      </c>
      <c r="DW68" s="286">
        <v>2.5234059610890789E-2</v>
      </c>
      <c r="DX68" s="286">
        <v>2.5234073986497147E-2</v>
      </c>
      <c r="DY68" s="286">
        <v>2.5234072113916359E-2</v>
      </c>
      <c r="DZ68" s="286">
        <v>2.5234070251905379E-2</v>
      </c>
      <c r="EA68" s="286">
        <v>2.5234042940733791E-2</v>
      </c>
      <c r="EB68" s="286">
        <v>2.5234103651418104E-2</v>
      </c>
      <c r="EC68" s="286">
        <v>2.5234033017998113E-2</v>
      </c>
      <c r="ED68" s="286">
        <v>2.5234050658601008E-2</v>
      </c>
      <c r="EE68" s="286">
        <v>2.5234046378211927E-2</v>
      </c>
      <c r="EF68" s="286">
        <v>2.5234041575892943E-2</v>
      </c>
      <c r="EG68" s="286">
        <v>2.5234035740091105E-2</v>
      </c>
      <c r="EH68" s="286">
        <v>2.523403064909565E-2</v>
      </c>
      <c r="EI68" s="286">
        <v>1.4190936323956018E-2</v>
      </c>
      <c r="EJ68" s="286">
        <v>3.6474372479907612E-2</v>
      </c>
      <c r="EK68" s="286">
        <v>2.5234122802368929E-2</v>
      </c>
      <c r="EL68" s="286">
        <v>2.5234122802368929E-2</v>
      </c>
      <c r="EM68" s="286">
        <v>2.5234122802368929E-2</v>
      </c>
      <c r="EN68" s="286"/>
      <c r="EO68" s="286"/>
      <c r="EP68" s="286"/>
      <c r="EQ68" s="286"/>
      <c r="ER68" s="286"/>
      <c r="ES68" s="286"/>
      <c r="ET68" s="286"/>
      <c r="EU68" s="286"/>
      <c r="EV68" s="286"/>
      <c r="EW68" s="286"/>
      <c r="EX68" s="287"/>
    </row>
    <row r="69" spans="1:154" x14ac:dyDescent="0.2">
      <c r="A69" s="238">
        <v>55337</v>
      </c>
      <c r="B69" s="237">
        <v>2.3137586993967372E-2</v>
      </c>
      <c r="C69" s="239">
        <v>2.5241927586080851E-2</v>
      </c>
      <c r="D69" s="263" t="str">
        <f>IF(A69&gt;$B$4,_xll.xlShmImplSwap2($B$5,"EUR"&amp;tenor&amp;"M_29JUN12",A69,,tenor+0*TYPE(trigger),1,4,12/tenor,4,1,1),"")</f>
        <v>Curve (OIS_26APR16) is not present in shared memory.</v>
      </c>
      <c r="E69" s="288">
        <v>2.3137629617848463E-2</v>
      </c>
      <c r="F69" s="286">
        <v>2.3137601202290858E-2</v>
      </c>
      <c r="G69" s="286">
        <v>2.3137586993967372E-2</v>
      </c>
      <c r="H69" s="286">
        <v>2.3137586993967372E-2</v>
      </c>
      <c r="I69" s="286">
        <v>2.3137586993967372E-2</v>
      </c>
      <c r="J69" s="286">
        <v>2.3137586993967372E-2</v>
      </c>
      <c r="K69" s="286">
        <v>2.3137586993967372E-2</v>
      </c>
      <c r="L69" s="286">
        <v>2.3137586993967372E-2</v>
      </c>
      <c r="M69" s="286">
        <v>2.3137586993967372E-2</v>
      </c>
      <c r="N69" s="286">
        <v>2.3137586993967372E-2</v>
      </c>
      <c r="O69" s="286">
        <v>2.3137586993967372E-2</v>
      </c>
      <c r="P69" s="286">
        <v>2.3140222078662204E-2</v>
      </c>
      <c r="Q69" s="286">
        <v>2.3137586993967372E-2</v>
      </c>
      <c r="R69" s="286">
        <v>2.3137586993967372E-2</v>
      </c>
      <c r="S69" s="286">
        <v>2.3137586993967372E-2</v>
      </c>
      <c r="T69" s="286">
        <v>2.3137539383540223E-2</v>
      </c>
      <c r="U69" s="286">
        <v>2.3137570421085257E-2</v>
      </c>
      <c r="V69" s="286">
        <v>2.313756999659777E-2</v>
      </c>
      <c r="W69" s="286">
        <v>2.3137569892383681E-2</v>
      </c>
      <c r="X69" s="286">
        <v>2.3137570166369362E-2</v>
      </c>
      <c r="Y69" s="286">
        <v>2.3137569847938161E-2</v>
      </c>
      <c r="Z69" s="286">
        <v>2.3137570258571723E-2</v>
      </c>
      <c r="AA69" s="286">
        <v>2.3137586993967372E-2</v>
      </c>
      <c r="AB69" s="286">
        <v>2.3137586993967372E-2</v>
      </c>
      <c r="AC69" s="286">
        <v>2.3137764575314728E-2</v>
      </c>
      <c r="AD69" s="286">
        <v>2.313725225898965E-2</v>
      </c>
      <c r="AE69" s="286">
        <v>2.3137178289245618E-2</v>
      </c>
      <c r="AF69" s="286">
        <v>2.3136985835860099E-2</v>
      </c>
      <c r="AG69" s="286">
        <v>2.3136794400695854E-2</v>
      </c>
      <c r="AH69" s="286">
        <v>2.3136597969065489E-2</v>
      </c>
      <c r="AI69" s="286">
        <v>2.313638928722277E-2</v>
      </c>
      <c r="AJ69" s="286">
        <v>2.3136127663708619E-2</v>
      </c>
      <c r="AK69" s="286">
        <v>2.3135911238882735E-2</v>
      </c>
      <c r="AL69" s="286">
        <v>2.3135723054943297E-2</v>
      </c>
      <c r="AM69" s="286">
        <v>2.3134913051236133E-2</v>
      </c>
      <c r="AN69" s="286">
        <v>2.3136726389516332E-2</v>
      </c>
      <c r="AO69" s="286">
        <v>2.3134720674329808E-2</v>
      </c>
      <c r="AP69" s="286">
        <v>2.3135339551499792E-2</v>
      </c>
      <c r="AQ69" s="286">
        <v>2.313535101911323E-2</v>
      </c>
      <c r="AR69" s="286">
        <v>2.3135302976413252E-2</v>
      </c>
      <c r="AS69" s="286">
        <v>2.313526544839677E-2</v>
      </c>
      <c r="AT69" s="286">
        <v>2.3135142129289764E-2</v>
      </c>
      <c r="AU69" s="286">
        <v>2.3134920520405361E-2</v>
      </c>
      <c r="AV69" s="286">
        <v>2.3134731527216838E-2</v>
      </c>
      <c r="AW69" s="286">
        <v>2.3134514434379888E-2</v>
      </c>
      <c r="AX69" s="286">
        <v>2.313300476141544E-2</v>
      </c>
      <c r="AY69" s="286">
        <v>2.3136724714172149E-2</v>
      </c>
      <c r="AZ69" s="286">
        <v>2.313269562289072E-2</v>
      </c>
      <c r="BA69" s="286">
        <v>2.3133808374590479E-2</v>
      </c>
      <c r="BB69" s="286">
        <v>2.3133663426430081E-2</v>
      </c>
      <c r="BC69" s="286">
        <v>2.3133519296419328E-2</v>
      </c>
      <c r="BD69" s="286">
        <v>2.3131405260220426E-2</v>
      </c>
      <c r="BE69" s="286">
        <v>2.313610460409167E-2</v>
      </c>
      <c r="BF69" s="286">
        <v>2.3130637185417639E-2</v>
      </c>
      <c r="BG69" s="286">
        <v>2.313200266595785E-2</v>
      </c>
      <c r="BH69" s="286">
        <v>2.313167134012202E-2</v>
      </c>
      <c r="BI69" s="286">
        <v>2.3131299613980784E-2</v>
      </c>
      <c r="BJ69" s="286">
        <v>2.3130847890536928E-2</v>
      </c>
      <c r="BK69" s="286">
        <v>2.313045381922196E-2</v>
      </c>
      <c r="BL69" s="286">
        <v>2.3130046303794522E-2</v>
      </c>
      <c r="BM69" s="286">
        <v>2.3427883055258655E-2</v>
      </c>
      <c r="BN69" s="286">
        <v>2.3137586993967372E-2</v>
      </c>
      <c r="BO69" s="286">
        <v>2.3137586993967372E-2</v>
      </c>
      <c r="BP69" s="286">
        <v>2.3137586993967372E-2</v>
      </c>
      <c r="BQ69" s="286"/>
      <c r="BR69" s="286"/>
      <c r="BS69" s="286"/>
      <c r="BT69" s="286"/>
      <c r="BU69" s="286"/>
      <c r="BV69" s="286"/>
      <c r="BW69" s="286"/>
      <c r="BX69" s="286"/>
      <c r="BY69" s="286"/>
      <c r="BZ69" s="286"/>
      <c r="CA69" s="287"/>
      <c r="CB69" s="286">
        <v>2.5241928113617123E-2</v>
      </c>
      <c r="CC69" s="286">
        <v>2.5241927761930617E-2</v>
      </c>
      <c r="CD69" s="286">
        <v>2.5241927586080851E-2</v>
      </c>
      <c r="CE69" s="286">
        <v>2.5241927586080851E-2</v>
      </c>
      <c r="CF69" s="286">
        <v>2.5241927586080851E-2</v>
      </c>
      <c r="CG69" s="286">
        <v>2.5241927586080851E-2</v>
      </c>
      <c r="CH69" s="286">
        <v>2.5241927586080851E-2</v>
      </c>
      <c r="CI69" s="286">
        <v>2.5241927586080851E-2</v>
      </c>
      <c r="CJ69" s="286">
        <v>2.5241927586080851E-2</v>
      </c>
      <c r="CK69" s="286">
        <v>2.5241927586080851E-2</v>
      </c>
      <c r="CL69" s="286">
        <v>2.5241927586080851E-2</v>
      </c>
      <c r="CM69" s="286">
        <v>2.5241960199369005E-2</v>
      </c>
      <c r="CN69" s="286">
        <v>2.5241927586080851E-2</v>
      </c>
      <c r="CO69" s="286">
        <v>2.5241927586080851E-2</v>
      </c>
      <c r="CP69" s="286">
        <v>2.5241927586080851E-2</v>
      </c>
      <c r="CQ69" s="286">
        <v>2.524192699682699E-2</v>
      </c>
      <c r="CR69" s="286">
        <v>2.5241927380965357E-2</v>
      </c>
      <c r="CS69" s="286">
        <v>2.5241927375711303E-2</v>
      </c>
      <c r="CT69" s="286">
        <v>2.5241927374421463E-2</v>
      </c>
      <c r="CU69" s="286">
        <v>2.5241927377813098E-2</v>
      </c>
      <c r="CV69" s="286">
        <v>2.5241927373871032E-2</v>
      </c>
      <c r="CW69" s="286">
        <v>2.5241927378953932E-2</v>
      </c>
      <c r="CX69" s="286">
        <v>2.5241927586080851E-2</v>
      </c>
      <c r="CY69" s="286">
        <v>2.5241927586080851E-2</v>
      </c>
      <c r="CZ69" s="286">
        <v>2.5241929783927541E-2</v>
      </c>
      <c r="DA69" s="286">
        <v>2.5241923443212192E-2</v>
      </c>
      <c r="DB69" s="286">
        <v>2.5241922527721464E-2</v>
      </c>
      <c r="DC69" s="286">
        <v>2.5241920145810271E-2</v>
      </c>
      <c r="DD69" s="286">
        <v>2.5241917776500745E-2</v>
      </c>
      <c r="DE69" s="286">
        <v>2.5241915345352854E-2</v>
      </c>
      <c r="DF69" s="286">
        <v>2.5241912762588848E-2</v>
      </c>
      <c r="DG69" s="286">
        <v>2.524190952458898E-2</v>
      </c>
      <c r="DH69" s="286">
        <v>2.5241906845993811E-2</v>
      </c>
      <c r="DI69" s="286">
        <v>2.524190451692427E-2</v>
      </c>
      <c r="DJ69" s="286">
        <v>2.5241894491862614E-2</v>
      </c>
      <c r="DK69" s="286">
        <v>2.5241916934755814E-2</v>
      </c>
      <c r="DL69" s="286">
        <v>2.5241892110898494E-2</v>
      </c>
      <c r="DM69" s="286">
        <v>2.5241899770469294E-2</v>
      </c>
      <c r="DN69" s="286">
        <v>2.5241899912399241E-2</v>
      </c>
      <c r="DO69" s="286">
        <v>2.524189931779575E-2</v>
      </c>
      <c r="DP69" s="286">
        <v>2.524189885332815E-2</v>
      </c>
      <c r="DQ69" s="286">
        <v>2.5241897327062075E-2</v>
      </c>
      <c r="DR69" s="286">
        <v>2.5241894584305188E-2</v>
      </c>
      <c r="DS69" s="286">
        <v>2.5241892245219312E-2</v>
      </c>
      <c r="DT69" s="286">
        <v>2.5241889558355966E-2</v>
      </c>
      <c r="DU69" s="286">
        <v>2.5241870873795546E-2</v>
      </c>
      <c r="DV69" s="286">
        <v>2.5241916914021095E-2</v>
      </c>
      <c r="DW69" s="286">
        <v>2.5241867047723479E-2</v>
      </c>
      <c r="DX69" s="286">
        <v>2.5241880819763508E-2</v>
      </c>
      <c r="DY69" s="286">
        <v>2.5241879025804173E-2</v>
      </c>
      <c r="DZ69" s="286">
        <v>2.5241877241969798E-2</v>
      </c>
      <c r="EA69" s="286">
        <v>2.5241851077469662E-2</v>
      </c>
      <c r="EB69" s="286">
        <v>2.524190923919032E-2</v>
      </c>
      <c r="EC69" s="286">
        <v>2.5241841571344646E-2</v>
      </c>
      <c r="ED69" s="286">
        <v>2.524185847129869E-2</v>
      </c>
      <c r="EE69" s="286">
        <v>2.5241854370624105E-2</v>
      </c>
      <c r="EF69" s="286">
        <v>2.5241849769933409E-2</v>
      </c>
      <c r="EG69" s="286">
        <v>2.524184417914949E-2</v>
      </c>
      <c r="EH69" s="286">
        <v>2.5241839301901318E-2</v>
      </c>
      <c r="EI69" s="286">
        <v>2.5241834258261028E-2</v>
      </c>
      <c r="EJ69" s="286">
        <v>1.3826332245053181E-2</v>
      </c>
      <c r="EK69" s="286">
        <v>3.6853894371617672E-2</v>
      </c>
      <c r="EL69" s="286">
        <v>2.5241927586080851E-2</v>
      </c>
      <c r="EM69" s="286">
        <v>2.5241927586080851E-2</v>
      </c>
      <c r="EN69" s="286"/>
      <c r="EO69" s="286"/>
      <c r="EP69" s="286"/>
      <c r="EQ69" s="286"/>
      <c r="ER69" s="286"/>
      <c r="ES69" s="286"/>
      <c r="ET69" s="286"/>
      <c r="EU69" s="286"/>
      <c r="EV69" s="286"/>
      <c r="EW69" s="286"/>
      <c r="EX69" s="287"/>
    </row>
    <row r="70" spans="1:154" x14ac:dyDescent="0.2">
      <c r="A70" s="238">
        <v>55703</v>
      </c>
      <c r="B70" s="237">
        <v>2.3195693533070227E-2</v>
      </c>
      <c r="C70" s="239">
        <v>2.4674917539907814E-2</v>
      </c>
      <c r="D70" s="263" t="str">
        <f>IF(A70&gt;$B$4,_xll.xlShmImplSwap2($B$5,"EUR"&amp;tenor&amp;"M_29JUN12",A70,,tenor+0*TYPE(trigger),1,4,12/tenor,4,1,1),"")</f>
        <v>Curve (OIS_26APR16) is not present in shared memory.</v>
      </c>
      <c r="E70" s="288">
        <v>2.3195735089387996E-2</v>
      </c>
      <c r="F70" s="286">
        <v>2.3195707385530177E-2</v>
      </c>
      <c r="G70" s="286">
        <v>2.3195693533070227E-2</v>
      </c>
      <c r="H70" s="286">
        <v>2.3195693533070227E-2</v>
      </c>
      <c r="I70" s="286">
        <v>2.3195693533070227E-2</v>
      </c>
      <c r="J70" s="286">
        <v>2.3195693533070227E-2</v>
      </c>
      <c r="K70" s="286">
        <v>2.3195693533070227E-2</v>
      </c>
      <c r="L70" s="286">
        <v>2.3195693533070227E-2</v>
      </c>
      <c r="M70" s="286">
        <v>2.3195693533070227E-2</v>
      </c>
      <c r="N70" s="286">
        <v>2.3195693533070227E-2</v>
      </c>
      <c r="O70" s="286">
        <v>2.3195693533070227E-2</v>
      </c>
      <c r="P70" s="286">
        <v>2.3198262619088628E-2</v>
      </c>
      <c r="Q70" s="286">
        <v>2.3195693533070227E-2</v>
      </c>
      <c r="R70" s="286">
        <v>2.3195693533070227E-2</v>
      </c>
      <c r="S70" s="286">
        <v>2.3195693533070227E-2</v>
      </c>
      <c r="T70" s="286">
        <v>2.3195647115100061E-2</v>
      </c>
      <c r="U70" s="286">
        <v>2.3195677375274684E-2</v>
      </c>
      <c r="V70" s="286">
        <v>2.319567696141896E-2</v>
      </c>
      <c r="W70" s="286">
        <v>2.3195676859815034E-2</v>
      </c>
      <c r="X70" s="286">
        <v>2.3195677126938433E-2</v>
      </c>
      <c r="Y70" s="286">
        <v>2.3195676816482696E-2</v>
      </c>
      <c r="Z70" s="286">
        <v>2.3195677216831478E-2</v>
      </c>
      <c r="AA70" s="286">
        <v>2.3195693533070227E-2</v>
      </c>
      <c r="AB70" s="286">
        <v>2.3195693533070227E-2</v>
      </c>
      <c r="AC70" s="286">
        <v>2.3195866666691902E-2</v>
      </c>
      <c r="AD70" s="286">
        <v>2.3195367181908594E-2</v>
      </c>
      <c r="AE70" s="286">
        <v>2.3195295064820466E-2</v>
      </c>
      <c r="AF70" s="286">
        <v>2.3195107431647641E-2</v>
      </c>
      <c r="AG70" s="286">
        <v>2.3194920791193598E-2</v>
      </c>
      <c r="AH70" s="286">
        <v>2.3194729279415575E-2</v>
      </c>
      <c r="AI70" s="286">
        <v>2.3194525824245624E-2</v>
      </c>
      <c r="AJ70" s="286">
        <v>2.3194270753388264E-2</v>
      </c>
      <c r="AK70" s="286">
        <v>2.3194059749166926E-2</v>
      </c>
      <c r="AL70" s="286">
        <v>2.3193876278507084E-2</v>
      </c>
      <c r="AM70" s="286">
        <v>2.3193086562258852E-2</v>
      </c>
      <c r="AN70" s="286">
        <v>2.319485448343098E-2</v>
      </c>
      <c r="AO70" s="286">
        <v>2.3192899003649722E-2</v>
      </c>
      <c r="AP70" s="286">
        <v>2.3193502380341048E-2</v>
      </c>
      <c r="AQ70" s="286">
        <v>2.3193513560735138E-2</v>
      </c>
      <c r="AR70" s="286">
        <v>2.319346672131891E-2</v>
      </c>
      <c r="AS70" s="286">
        <v>2.3193430133234053E-2</v>
      </c>
      <c r="AT70" s="286">
        <v>2.3193309902793557E-2</v>
      </c>
      <c r="AU70" s="286">
        <v>2.3193093844354293E-2</v>
      </c>
      <c r="AV70" s="286">
        <v>2.3192909584713924E-2</v>
      </c>
      <c r="AW70" s="286">
        <v>2.3192697929212587E-2</v>
      </c>
      <c r="AX70" s="286">
        <v>2.3191226067714937E-2</v>
      </c>
      <c r="AY70" s="286">
        <v>2.319485285004769E-2</v>
      </c>
      <c r="AZ70" s="286">
        <v>2.3190924671914196E-2</v>
      </c>
      <c r="BA70" s="286">
        <v>2.3192009553489139E-2</v>
      </c>
      <c r="BB70" s="286">
        <v>2.3191868235719365E-2</v>
      </c>
      <c r="BC70" s="286">
        <v>2.3191727715607728E-2</v>
      </c>
      <c r="BD70" s="286">
        <v>2.318966662783634E-2</v>
      </c>
      <c r="BE70" s="286">
        <v>2.3194248271325504E-2</v>
      </c>
      <c r="BF70" s="286">
        <v>2.3188917790335658E-2</v>
      </c>
      <c r="BG70" s="286">
        <v>2.319024907087143E-2</v>
      </c>
      <c r="BH70" s="286">
        <v>2.3189926043465873E-2</v>
      </c>
      <c r="BI70" s="286">
        <v>2.3189563627626263E-2</v>
      </c>
      <c r="BJ70" s="286">
        <v>2.3189123218106931E-2</v>
      </c>
      <c r="BK70" s="286">
        <v>2.318873901675373E-2</v>
      </c>
      <c r="BL70" s="286">
        <v>2.318834170801105E-2</v>
      </c>
      <c r="BM70" s="286">
        <v>2.3188004476183442E-2</v>
      </c>
      <c r="BN70" s="286">
        <v>2.3489603470525124E-2</v>
      </c>
      <c r="BO70" s="286">
        <v>2.3195693533070227E-2</v>
      </c>
      <c r="BP70" s="286">
        <v>2.3195693533070227E-2</v>
      </c>
      <c r="BQ70" s="286"/>
      <c r="BR70" s="286"/>
      <c r="BS70" s="286"/>
      <c r="BT70" s="286"/>
      <c r="BU70" s="286"/>
      <c r="BV70" s="286"/>
      <c r="BW70" s="286"/>
      <c r="BX70" s="286"/>
      <c r="BY70" s="286"/>
      <c r="BZ70" s="286"/>
      <c r="CA70" s="287"/>
      <c r="CB70" s="286">
        <v>2.467492518712415E-2</v>
      </c>
      <c r="CC70" s="286">
        <v>2.4674920089044799E-2</v>
      </c>
      <c r="CD70" s="286">
        <v>2.4674917539907814E-2</v>
      </c>
      <c r="CE70" s="286">
        <v>2.4674917539907814E-2</v>
      </c>
      <c r="CF70" s="286">
        <v>2.4674917539907814E-2</v>
      </c>
      <c r="CG70" s="286">
        <v>2.4674917539907814E-2</v>
      </c>
      <c r="CH70" s="286">
        <v>2.4674917539907814E-2</v>
      </c>
      <c r="CI70" s="286">
        <v>2.4674917539907814E-2</v>
      </c>
      <c r="CJ70" s="286">
        <v>2.4674917539907814E-2</v>
      </c>
      <c r="CK70" s="286">
        <v>2.4674917539907814E-2</v>
      </c>
      <c r="CL70" s="286">
        <v>2.4674917539907814E-2</v>
      </c>
      <c r="CM70" s="286">
        <v>2.4675390304533092E-2</v>
      </c>
      <c r="CN70" s="286">
        <v>2.4674917539907814E-2</v>
      </c>
      <c r="CO70" s="286">
        <v>2.4674917539907814E-2</v>
      </c>
      <c r="CP70" s="286">
        <v>2.4674917539907814E-2</v>
      </c>
      <c r="CQ70" s="286">
        <v>2.4674908998048421E-2</v>
      </c>
      <c r="CR70" s="286">
        <v>2.4674914566541906E-2</v>
      </c>
      <c r="CS70" s="286">
        <v>2.4674914490383705E-2</v>
      </c>
      <c r="CT70" s="286">
        <v>2.4674914471686481E-2</v>
      </c>
      <c r="CU70" s="286">
        <v>2.4674914520842816E-2</v>
      </c>
      <c r="CV70" s="286">
        <v>2.4674914463712425E-2</v>
      </c>
      <c r="CW70" s="286">
        <v>2.4674914537384806E-2</v>
      </c>
      <c r="CX70" s="286">
        <v>2.4674917539907814E-2</v>
      </c>
      <c r="CY70" s="286">
        <v>2.4674917539907814E-2</v>
      </c>
      <c r="CZ70" s="286">
        <v>2.4674949400049724E-2</v>
      </c>
      <c r="DA70" s="286">
        <v>2.4674857484592739E-2</v>
      </c>
      <c r="DB70" s="286">
        <v>2.4674844213567595E-2</v>
      </c>
      <c r="DC70" s="286">
        <v>2.4674809685211768E-2</v>
      </c>
      <c r="DD70" s="286">
        <v>2.467477533953677E-2</v>
      </c>
      <c r="DE70" s="286">
        <v>2.4674740097438398E-2</v>
      </c>
      <c r="DF70" s="286">
        <v>2.4674702657511583E-2</v>
      </c>
      <c r="DG70" s="286">
        <v>2.4674655719239623E-2</v>
      </c>
      <c r="DH70" s="286">
        <v>2.4674616890133175E-2</v>
      </c>
      <c r="DI70" s="286">
        <v>2.4674583127767661E-2</v>
      </c>
      <c r="DJ70" s="286">
        <v>2.4674437803780466E-2</v>
      </c>
      <c r="DK70" s="286">
        <v>2.4674763137547351E-2</v>
      </c>
      <c r="DL70" s="286">
        <v>2.4674403289150614E-2</v>
      </c>
      <c r="DM70" s="286">
        <v>2.4674514322835468E-2</v>
      </c>
      <c r="DN70" s="286">
        <v>2.4674516380257097E-2</v>
      </c>
      <c r="DO70" s="286">
        <v>2.4674507760844087E-2</v>
      </c>
      <c r="DP70" s="286">
        <v>2.4674501027885553E-2</v>
      </c>
      <c r="DQ70" s="286">
        <v>2.467447890301926E-2</v>
      </c>
      <c r="DR70" s="286">
        <v>2.4674439143835058E-2</v>
      </c>
      <c r="DS70" s="286">
        <v>2.4674405236283514E-2</v>
      </c>
      <c r="DT70" s="286">
        <v>2.4674366287331616E-2</v>
      </c>
      <c r="DU70" s="286">
        <v>2.4674095434653071E-2</v>
      </c>
      <c r="DV70" s="286">
        <v>2.4674762836970829E-2</v>
      </c>
      <c r="DW70" s="286">
        <v>2.4674039971652361E-2</v>
      </c>
      <c r="DX70" s="286">
        <v>2.4674239612088276E-2</v>
      </c>
      <c r="DY70" s="286">
        <v>2.4674213606722596E-2</v>
      </c>
      <c r="DZ70" s="286">
        <v>2.4674187748142531E-2</v>
      </c>
      <c r="EA70" s="286">
        <v>2.4673808465785273E-2</v>
      </c>
      <c r="EB70" s="286">
        <v>2.4674651582078579E-2</v>
      </c>
      <c r="EC70" s="286">
        <v>2.467367066436239E-2</v>
      </c>
      <c r="ED70" s="286">
        <v>2.4673915647225951E-2</v>
      </c>
      <c r="EE70" s="286">
        <v>2.4673856203570734E-2</v>
      </c>
      <c r="EF70" s="286">
        <v>2.4673789511638324E-2</v>
      </c>
      <c r="EG70" s="286">
        <v>2.467370846727493E-2</v>
      </c>
      <c r="EH70" s="286">
        <v>2.4673637766366326E-2</v>
      </c>
      <c r="EI70" s="286">
        <v>2.4673564653431051E-2</v>
      </c>
      <c r="EJ70" s="286">
        <v>2.4673502595878912E-2</v>
      </c>
      <c r="EK70" s="286">
        <v>2.3653255619603315E-2</v>
      </c>
      <c r="EL70" s="286">
        <v>2.5910445174218852E-2</v>
      </c>
      <c r="EM70" s="286">
        <v>2.4674917539907814E-2</v>
      </c>
      <c r="EN70" s="286"/>
      <c r="EO70" s="286"/>
      <c r="EP70" s="286"/>
      <c r="EQ70" s="286"/>
      <c r="ER70" s="286"/>
      <c r="ES70" s="286"/>
      <c r="ET70" s="286"/>
      <c r="EU70" s="286"/>
      <c r="EV70" s="286"/>
      <c r="EW70" s="286"/>
      <c r="EX70" s="287"/>
    </row>
    <row r="71" spans="1:154" x14ac:dyDescent="0.2">
      <c r="A71" s="238">
        <v>59355</v>
      </c>
      <c r="B71" s="237">
        <v>2.3606719668723724E-2</v>
      </c>
      <c r="C71" s="239">
        <v>2.516053178103218E-2</v>
      </c>
      <c r="D71" s="263" t="str">
        <f>IF(A71&gt;$B$4,_xll.xlShmImplSwap2($B$5,"EUR"&amp;tenor&amp;"M_29JUN12",A71,,tenor+0*TYPE(trigger),1,4,12/tenor,4,1,1),"")</f>
        <v>Curve (OIS_26APR16) is not present in shared memory.</v>
      </c>
      <c r="E71" s="288">
        <v>2.3606752858991113E-2</v>
      </c>
      <c r="F71" s="286">
        <v>2.3606730732428929E-2</v>
      </c>
      <c r="G71" s="286">
        <v>2.3606719668723724E-2</v>
      </c>
      <c r="H71" s="286">
        <v>2.3606719668723724E-2</v>
      </c>
      <c r="I71" s="286">
        <v>2.3606719668723724E-2</v>
      </c>
      <c r="J71" s="286">
        <v>2.3606719668723724E-2</v>
      </c>
      <c r="K71" s="286">
        <v>2.3606719668723724E-2</v>
      </c>
      <c r="L71" s="286">
        <v>2.3606719668723724E-2</v>
      </c>
      <c r="M71" s="286">
        <v>2.3606719668723724E-2</v>
      </c>
      <c r="N71" s="286">
        <v>2.3606719668723724E-2</v>
      </c>
      <c r="O71" s="286">
        <v>2.3606719668723724E-2</v>
      </c>
      <c r="P71" s="286">
        <v>2.3608771550514777E-2</v>
      </c>
      <c r="Q71" s="286">
        <v>2.3606719668723724E-2</v>
      </c>
      <c r="R71" s="286">
        <v>2.3606719668723724E-2</v>
      </c>
      <c r="S71" s="286">
        <v>2.3606719668723724E-2</v>
      </c>
      <c r="T71" s="286">
        <v>2.3606682595543896E-2</v>
      </c>
      <c r="U71" s="286">
        <v>2.3606706763789315E-2</v>
      </c>
      <c r="V71" s="286">
        <v>2.3606706433250343E-2</v>
      </c>
      <c r="W71" s="286">
        <v>2.3606706352101155E-2</v>
      </c>
      <c r="X71" s="286">
        <v>2.3606706565447725E-2</v>
      </c>
      <c r="Y71" s="286">
        <v>2.3606706317492426E-2</v>
      </c>
      <c r="Z71" s="286">
        <v>2.3606706637243659E-2</v>
      </c>
      <c r="AA71" s="286">
        <v>2.3606719668723724E-2</v>
      </c>
      <c r="AB71" s="286">
        <v>2.3606719668723724E-2</v>
      </c>
      <c r="AC71" s="286">
        <v>2.3606857947365952E-2</v>
      </c>
      <c r="AD71" s="286">
        <v>2.3606459018047626E-2</v>
      </c>
      <c r="AE71" s="286">
        <v>2.3606401419454446E-2</v>
      </c>
      <c r="AF71" s="286">
        <v>2.3606251560286944E-2</v>
      </c>
      <c r="AG71" s="286">
        <v>2.3606102493985693E-2</v>
      </c>
      <c r="AH71" s="286">
        <v>2.3605949537047411E-2</v>
      </c>
      <c r="AI71" s="286">
        <v>2.3605787041141413E-2</v>
      </c>
      <c r="AJ71" s="286">
        <v>2.3605583320734157E-2</v>
      </c>
      <c r="AK71" s="286">
        <v>2.3605414795539379E-2</v>
      </c>
      <c r="AL71" s="286">
        <v>2.3605268260894218E-2</v>
      </c>
      <c r="AM71" s="286">
        <v>2.3604637529035563E-2</v>
      </c>
      <c r="AN71" s="286">
        <v>2.3606049535194032E-2</v>
      </c>
      <c r="AO71" s="286">
        <v>2.3604487729420188E-2</v>
      </c>
      <c r="AP71" s="286">
        <v>2.3604969635298435E-2</v>
      </c>
      <c r="AQ71" s="286">
        <v>2.3604978564873778E-2</v>
      </c>
      <c r="AR71" s="286">
        <v>2.3604941155092596E-2</v>
      </c>
      <c r="AS71" s="286">
        <v>2.3604911932861398E-2</v>
      </c>
      <c r="AT71" s="286">
        <v>2.3604815907017466E-2</v>
      </c>
      <c r="AU71" s="286">
        <v>2.3604643345111406E-2</v>
      </c>
      <c r="AV71" s="286">
        <v>2.3604496180321771E-2</v>
      </c>
      <c r="AW71" s="286">
        <v>2.360432713496121E-2</v>
      </c>
      <c r="AX71" s="286">
        <v>2.3603151586221279E-2</v>
      </c>
      <c r="AY71" s="286">
        <v>2.3606048230640806E-2</v>
      </c>
      <c r="AZ71" s="286">
        <v>2.3602910866931521E-2</v>
      </c>
      <c r="BA71" s="286">
        <v>2.3603777341916796E-2</v>
      </c>
      <c r="BB71" s="286">
        <v>2.3603664474010064E-2</v>
      </c>
      <c r="BC71" s="286">
        <v>2.3603552243178266E-2</v>
      </c>
      <c r="BD71" s="286">
        <v>2.3601906090234086E-2</v>
      </c>
      <c r="BE71" s="286">
        <v>2.3605565364723705E-2</v>
      </c>
      <c r="BF71" s="286">
        <v>2.3601308007475813E-2</v>
      </c>
      <c r="BG71" s="286">
        <v>2.3602371276788259E-2</v>
      </c>
      <c r="BH71" s="286">
        <v>2.3602113280732671E-2</v>
      </c>
      <c r="BI71" s="286">
        <v>2.3601823825858081E-2</v>
      </c>
      <c r="BJ71" s="286">
        <v>2.3601472078863789E-2</v>
      </c>
      <c r="BK71" s="286">
        <v>2.3601165224299232E-2</v>
      </c>
      <c r="BL71" s="286">
        <v>2.3600847901103204E-2</v>
      </c>
      <c r="BM71" s="286">
        <v>2.3600578560235754E-2</v>
      </c>
      <c r="BN71" s="286">
        <v>2.3575576338409131E-2</v>
      </c>
      <c r="BO71" s="286">
        <v>2.3911925116039692E-2</v>
      </c>
      <c r="BP71" s="286">
        <v>2.3606719668723724E-2</v>
      </c>
      <c r="BQ71" s="286"/>
      <c r="BR71" s="286"/>
      <c r="BS71" s="286"/>
      <c r="BT71" s="286"/>
      <c r="BU71" s="286"/>
      <c r="BV71" s="286"/>
      <c r="BW71" s="286"/>
      <c r="BX71" s="286"/>
      <c r="BY71" s="286"/>
      <c r="BZ71" s="286"/>
      <c r="CA71" s="287"/>
      <c r="CB71" s="286">
        <v>2.5160536864879863E-2</v>
      </c>
      <c r="CC71" s="286">
        <v>2.5160533475691808E-2</v>
      </c>
      <c r="CD71" s="286">
        <v>2.516053178103218E-2</v>
      </c>
      <c r="CE71" s="286">
        <v>2.516053178103218E-2</v>
      </c>
      <c r="CF71" s="286">
        <v>2.516053178103218E-2</v>
      </c>
      <c r="CG71" s="286">
        <v>2.516053178103218E-2</v>
      </c>
      <c r="CH71" s="286">
        <v>2.516053178103218E-2</v>
      </c>
      <c r="CI71" s="286">
        <v>2.516053178103218E-2</v>
      </c>
      <c r="CJ71" s="286">
        <v>2.516053178103218E-2</v>
      </c>
      <c r="CK71" s="286">
        <v>2.516053178103218E-2</v>
      </c>
      <c r="CL71" s="286">
        <v>2.516053178103218E-2</v>
      </c>
      <c r="CM71" s="286">
        <v>2.5160846073618914E-2</v>
      </c>
      <c r="CN71" s="286">
        <v>2.516053178103218E-2</v>
      </c>
      <c r="CO71" s="286">
        <v>2.516053178103218E-2</v>
      </c>
      <c r="CP71" s="286">
        <v>2.516053178103218E-2</v>
      </c>
      <c r="CQ71" s="286">
        <v>2.5160526102427631E-2</v>
      </c>
      <c r="CR71" s="286">
        <v>2.516052980434684E-2</v>
      </c>
      <c r="CS71" s="286">
        <v>2.5160529753717343E-2</v>
      </c>
      <c r="CT71" s="286">
        <v>2.5160529741287713E-2</v>
      </c>
      <c r="CU71" s="286">
        <v>2.5160529773966354E-2</v>
      </c>
      <c r="CV71" s="286">
        <v>2.5160529735986301E-2</v>
      </c>
      <c r="CW71" s="286">
        <v>2.516052978496321E-2</v>
      </c>
      <c r="CX71" s="286">
        <v>2.516053178103218E-2</v>
      </c>
      <c r="CY71" s="286">
        <v>2.516053178103218E-2</v>
      </c>
      <c r="CZ71" s="286">
        <v>2.5160552961565153E-2</v>
      </c>
      <c r="DA71" s="286">
        <v>2.5160491856427679E-2</v>
      </c>
      <c r="DB71" s="286">
        <v>2.5160483033887161E-2</v>
      </c>
      <c r="DC71" s="286">
        <v>2.5160460079532654E-2</v>
      </c>
      <c r="DD71" s="286">
        <v>2.5160437246624045E-2</v>
      </c>
      <c r="DE71" s="286">
        <v>2.5160413817775184E-2</v>
      </c>
      <c r="DF71" s="286">
        <v>2.5160388927815958E-2</v>
      </c>
      <c r="DG71" s="286">
        <v>2.5160357723383445E-2</v>
      </c>
      <c r="DH71" s="286">
        <v>2.5160331909901221E-2</v>
      </c>
      <c r="DI71" s="286">
        <v>2.5160309464775463E-2</v>
      </c>
      <c r="DJ71" s="286">
        <v>2.5160212853791039E-2</v>
      </c>
      <c r="DK71" s="286">
        <v>2.5160429134775026E-2</v>
      </c>
      <c r="DL71" s="286">
        <v>2.5160189908560535E-2</v>
      </c>
      <c r="DM71" s="286">
        <v>2.5160263723447353E-2</v>
      </c>
      <c r="DN71" s="286">
        <v>2.5160265091215425E-2</v>
      </c>
      <c r="DO71" s="286">
        <v>2.5160259361052994E-2</v>
      </c>
      <c r="DP71" s="286">
        <v>2.5160254885001291E-2</v>
      </c>
      <c r="DQ71" s="286">
        <v>2.5160240176450386E-2</v>
      </c>
      <c r="DR71" s="286">
        <v>2.5160213744655376E-2</v>
      </c>
      <c r="DS71" s="286">
        <v>2.5160191203009004E-2</v>
      </c>
      <c r="DT71" s="286">
        <v>2.5160165309853117E-2</v>
      </c>
      <c r="DU71" s="286">
        <v>2.5159985247736168E-2</v>
      </c>
      <c r="DV71" s="286">
        <v>2.5160428934952694E-2</v>
      </c>
      <c r="DW71" s="286">
        <v>2.515994837608608E-2</v>
      </c>
      <c r="DX71" s="286">
        <v>2.5160081096500312E-2</v>
      </c>
      <c r="DY71" s="286">
        <v>2.5160063808204725E-2</v>
      </c>
      <c r="DZ71" s="286">
        <v>2.5160046617491959E-2</v>
      </c>
      <c r="EA71" s="286">
        <v>2.5159794471614743E-2</v>
      </c>
      <c r="EB71" s="286">
        <v>2.516035497301047E-2</v>
      </c>
      <c r="EC71" s="286">
        <v>2.5159702861602119E-2</v>
      </c>
      <c r="ED71" s="286">
        <v>2.5159865725545755E-2</v>
      </c>
      <c r="EE71" s="286">
        <v>2.5159826207565562E-2</v>
      </c>
      <c r="EF71" s="286">
        <v>2.5159781870949451E-2</v>
      </c>
      <c r="EG71" s="286">
        <v>2.5159727992875705E-2</v>
      </c>
      <c r="EH71" s="286">
        <v>2.5159680991102794E-2</v>
      </c>
      <c r="EI71" s="286">
        <v>2.5159632385819957E-2</v>
      </c>
      <c r="EJ71" s="286">
        <v>2.5159591130126745E-2</v>
      </c>
      <c r="EK71" s="286">
        <v>2.5155761472368005E-2</v>
      </c>
      <c r="EL71" s="286">
        <v>2.3624946185843942E-2</v>
      </c>
      <c r="EM71" s="286">
        <v>2.6908539573337883E-2</v>
      </c>
      <c r="EN71" s="286"/>
      <c r="EO71" s="286"/>
      <c r="EP71" s="286"/>
      <c r="EQ71" s="286"/>
      <c r="ER71" s="286"/>
      <c r="ES71" s="286"/>
      <c r="ET71" s="286"/>
      <c r="EU71" s="286"/>
      <c r="EV71" s="286"/>
      <c r="EW71" s="286"/>
      <c r="EX71" s="287"/>
    </row>
    <row r="72" spans="1:154" x14ac:dyDescent="0.2">
      <c r="A72" s="238">
        <v>63009</v>
      </c>
      <c r="B72" s="237">
        <v>2.3951449270830562E-2</v>
      </c>
      <c r="C72" s="239">
        <v>2.376653893294281E-2</v>
      </c>
      <c r="D72" s="263" t="str">
        <f>IF(A72&gt;$B$4,_xll.xlShmImplSwap2($B$5,"EUR"&amp;tenor&amp;"M_29JUN12",A72,,tenor+0*TYPE(trigger),1,4,12/tenor,4,1,1),"")</f>
        <v>Curve (OIS_26APR16) is not present in shared memory.</v>
      </c>
      <c r="E72" s="288">
        <v>2.3951476895678742E-2</v>
      </c>
      <c r="F72" s="286">
        <v>2.3951458479348639E-2</v>
      </c>
      <c r="G72" s="286">
        <v>2.3951449270830562E-2</v>
      </c>
      <c r="H72" s="286">
        <v>2.3951449270830562E-2</v>
      </c>
      <c r="I72" s="286">
        <v>2.3951449270830562E-2</v>
      </c>
      <c r="J72" s="286">
        <v>2.3951449270830562E-2</v>
      </c>
      <c r="K72" s="286">
        <v>2.3951449270830562E-2</v>
      </c>
      <c r="L72" s="286">
        <v>2.3951449270830562E-2</v>
      </c>
      <c r="M72" s="286">
        <v>2.3951449270830562E-2</v>
      </c>
      <c r="N72" s="286">
        <v>2.3951449270830562E-2</v>
      </c>
      <c r="O72" s="286">
        <v>2.3951449270830562E-2</v>
      </c>
      <c r="P72" s="286">
        <v>2.3953157088434728E-2</v>
      </c>
      <c r="Q72" s="286">
        <v>2.3951449270830562E-2</v>
      </c>
      <c r="R72" s="286">
        <v>2.3951449270830562E-2</v>
      </c>
      <c r="S72" s="286">
        <v>2.3951449270830562E-2</v>
      </c>
      <c r="T72" s="286">
        <v>2.3951418414165471E-2</v>
      </c>
      <c r="U72" s="286">
        <v>2.3951438529824766E-2</v>
      </c>
      <c r="V72" s="286">
        <v>2.3951438254711334E-2</v>
      </c>
      <c r="W72" s="286">
        <v>2.3951438187169417E-2</v>
      </c>
      <c r="X72" s="286">
        <v>2.3951438364741527E-2</v>
      </c>
      <c r="Y72" s="286">
        <v>2.3951438158363977E-2</v>
      </c>
      <c r="Z72" s="286">
        <v>2.3951438424498577E-2</v>
      </c>
      <c r="AA72" s="286">
        <v>2.3951449270830562E-2</v>
      </c>
      <c r="AB72" s="286">
        <v>2.3951449270830562E-2</v>
      </c>
      <c r="AC72" s="286">
        <v>2.3951564362596933E-2</v>
      </c>
      <c r="AD72" s="286">
        <v>2.3951232326650071E-2</v>
      </c>
      <c r="AE72" s="286">
        <v>2.3951184386319404E-2</v>
      </c>
      <c r="AF72" s="286">
        <v>2.3951059655876419E-2</v>
      </c>
      <c r="AG72" s="286">
        <v>2.3950935585350084E-2</v>
      </c>
      <c r="AH72" s="286">
        <v>2.3950808276577491E-2</v>
      </c>
      <c r="AI72" s="286">
        <v>2.3950673028352878E-2</v>
      </c>
      <c r="AJ72" s="286">
        <v>2.3950503468244642E-2</v>
      </c>
      <c r="AK72" s="286">
        <v>2.3950363201736019E-2</v>
      </c>
      <c r="AL72" s="286">
        <v>2.3950241238351849E-2</v>
      </c>
      <c r="AM72" s="286">
        <v>2.394971626903868E-2</v>
      </c>
      <c r="AN72" s="286">
        <v>2.3950891506808479E-2</v>
      </c>
      <c r="AO72" s="286">
        <v>2.3949591588161758E-2</v>
      </c>
      <c r="AP72" s="286">
        <v>2.3949992686971823E-2</v>
      </c>
      <c r="AQ72" s="286">
        <v>2.3950000119215761E-2</v>
      </c>
      <c r="AR72" s="286">
        <v>2.3949968982391323E-2</v>
      </c>
      <c r="AS72" s="286">
        <v>2.3949944660210012E-2</v>
      </c>
      <c r="AT72" s="286">
        <v>2.39498647361969E-2</v>
      </c>
      <c r="AU72" s="286">
        <v>2.3949721109861762E-2</v>
      </c>
      <c r="AV72" s="286">
        <v>2.3949598621997047E-2</v>
      </c>
      <c r="AW72" s="286">
        <v>2.3949457922545044E-2</v>
      </c>
      <c r="AX72" s="286">
        <v>2.394847949247713E-2</v>
      </c>
      <c r="AY72" s="286">
        <v>2.3950890421005702E-2</v>
      </c>
      <c r="AZ72" s="286">
        <v>2.3948279137542303E-2</v>
      </c>
      <c r="BA72" s="286">
        <v>2.3949000320042192E-2</v>
      </c>
      <c r="BB72" s="286">
        <v>2.3948906378081381E-2</v>
      </c>
      <c r="BC72" s="286">
        <v>2.3948812966369328E-2</v>
      </c>
      <c r="BD72" s="286">
        <v>2.3947442844073411E-2</v>
      </c>
      <c r="BE72" s="286">
        <v>2.3950488523138695E-2</v>
      </c>
      <c r="BF72" s="286">
        <v>2.394694504918404E-2</v>
      </c>
      <c r="BG72" s="286">
        <v>2.3947830027094465E-2</v>
      </c>
      <c r="BH72" s="286">
        <v>2.3947615292400797E-2</v>
      </c>
      <c r="BI72" s="286">
        <v>2.3947374373973956E-2</v>
      </c>
      <c r="BJ72" s="286">
        <v>2.3947081608710799E-2</v>
      </c>
      <c r="BK72" s="286">
        <v>2.3946826208213211E-2</v>
      </c>
      <c r="BL72" s="286">
        <v>2.3946562094487842E-2</v>
      </c>
      <c r="BM72" s="286">
        <v>2.3946337917305712E-2</v>
      </c>
      <c r="BN72" s="286">
        <v>2.3925528124287197E-2</v>
      </c>
      <c r="BO72" s="286">
        <v>2.3891661300700681E-2</v>
      </c>
      <c r="BP72" s="286">
        <v>2.4297839061076354E-2</v>
      </c>
      <c r="BQ72" s="286"/>
      <c r="BR72" s="286"/>
      <c r="BS72" s="286"/>
      <c r="BT72" s="286"/>
      <c r="BU72" s="286"/>
      <c r="BV72" s="286"/>
      <c r="BW72" s="286"/>
      <c r="BX72" s="286"/>
      <c r="BY72" s="286"/>
      <c r="BZ72" s="286"/>
      <c r="CA72" s="287"/>
      <c r="CB72" s="286">
        <v>2.3766566510340995E-2</v>
      </c>
      <c r="CC72" s="286">
        <v>2.3766548125644188E-2</v>
      </c>
      <c r="CD72" s="286">
        <v>2.376653893294281E-2</v>
      </c>
      <c r="CE72" s="286">
        <v>2.376653893294281E-2</v>
      </c>
      <c r="CF72" s="286">
        <v>2.376653893294281E-2</v>
      </c>
      <c r="CG72" s="286">
        <v>2.376653893294281E-2</v>
      </c>
      <c r="CH72" s="286">
        <v>2.376653893294281E-2</v>
      </c>
      <c r="CI72" s="286">
        <v>2.376653893294281E-2</v>
      </c>
      <c r="CJ72" s="286">
        <v>2.376653893294281E-2</v>
      </c>
      <c r="CK72" s="286">
        <v>2.376653893294281E-2</v>
      </c>
      <c r="CL72" s="286">
        <v>2.376653893294281E-2</v>
      </c>
      <c r="CM72" s="286">
        <v>2.3768243817780463E-2</v>
      </c>
      <c r="CN72" s="286">
        <v>2.376653893294281E-2</v>
      </c>
      <c r="CO72" s="286">
        <v>2.376653893294281E-2</v>
      </c>
      <c r="CP72" s="286">
        <v>2.376653893294281E-2</v>
      </c>
      <c r="CQ72" s="286">
        <v>2.3766508129280585E-2</v>
      </c>
      <c r="CR72" s="286">
        <v>2.3766528210387355E-2</v>
      </c>
      <c r="CS72" s="286">
        <v>2.3766527935746611E-2</v>
      </c>
      <c r="CT72" s="286">
        <v>2.3766527868320547E-2</v>
      </c>
      <c r="CU72" s="286">
        <v>2.3766528045587442E-2</v>
      </c>
      <c r="CV72" s="286">
        <v>2.3766527839564421E-2</v>
      </c>
      <c r="CW72" s="286">
        <v>2.3766528105241894E-2</v>
      </c>
      <c r="CX72" s="286">
        <v>2.376653893294281E-2</v>
      </c>
      <c r="CY72" s="286">
        <v>2.376653893294281E-2</v>
      </c>
      <c r="CZ72" s="286">
        <v>2.3766653827020544E-2</v>
      </c>
      <c r="DA72" s="286">
        <v>2.3766322361417312E-2</v>
      </c>
      <c r="DB72" s="286">
        <v>2.3766274503439298E-2</v>
      </c>
      <c r="DC72" s="286">
        <v>2.3766149987264541E-2</v>
      </c>
      <c r="DD72" s="286">
        <v>2.3766026129881494E-2</v>
      </c>
      <c r="DE72" s="286">
        <v>2.3765899039822576E-2</v>
      </c>
      <c r="DF72" s="286">
        <v>2.376576402396104E-2</v>
      </c>
      <c r="DG72" s="286">
        <v>2.376559475517771E-2</v>
      </c>
      <c r="DH72" s="286">
        <v>2.3765454729675214E-2</v>
      </c>
      <c r="DI72" s="286">
        <v>2.3765332975856875E-2</v>
      </c>
      <c r="DJ72" s="286">
        <v>2.37648089086668E-2</v>
      </c>
      <c r="DK72" s="286">
        <v>2.3765982127064884E-2</v>
      </c>
      <c r="DL72" s="286">
        <v>2.3764684442065427E-2</v>
      </c>
      <c r="DM72" s="286">
        <v>2.3765084851577929E-2</v>
      </c>
      <c r="DN72" s="286">
        <v>2.376509227104992E-2</v>
      </c>
      <c r="DO72" s="286">
        <v>2.3765061187731824E-2</v>
      </c>
      <c r="DP72" s="286">
        <v>2.3765036907346729E-2</v>
      </c>
      <c r="DQ72" s="286">
        <v>2.3764957120680334E-2</v>
      </c>
      <c r="DR72" s="286">
        <v>2.3764813741170759E-2</v>
      </c>
      <c r="DS72" s="286">
        <v>2.3764691463812528E-2</v>
      </c>
      <c r="DT72" s="286">
        <v>2.3764551006173959E-2</v>
      </c>
      <c r="DU72" s="286">
        <v>2.3763574257967296E-2</v>
      </c>
      <c r="DV72" s="286">
        <v>2.3765981043127594E-2</v>
      </c>
      <c r="DW72" s="286">
        <v>2.3763374247489547E-2</v>
      </c>
      <c r="DX72" s="286">
        <v>2.3764094190201958E-2</v>
      </c>
      <c r="DY72" s="286">
        <v>2.3764000409722482E-2</v>
      </c>
      <c r="DZ72" s="286">
        <v>2.3763907158584799E-2</v>
      </c>
      <c r="EA72" s="286">
        <v>2.3762539392023926E-2</v>
      </c>
      <c r="EB72" s="286">
        <v>2.3765579835750273E-2</v>
      </c>
      <c r="EC72" s="286">
        <v>2.3762042453258133E-2</v>
      </c>
      <c r="ED72" s="286">
        <v>2.3762925909241717E-2</v>
      </c>
      <c r="EE72" s="286">
        <v>2.3762711543798495E-2</v>
      </c>
      <c r="EF72" s="286">
        <v>2.3762471039674056E-2</v>
      </c>
      <c r="EG72" s="286">
        <v>2.376217877791274E-2</v>
      </c>
      <c r="EH72" s="286">
        <v>2.3761923816691469E-2</v>
      </c>
      <c r="EI72" s="286">
        <v>2.3761660157264136E-2</v>
      </c>
      <c r="EJ72" s="286">
        <v>2.3761436365712766E-2</v>
      </c>
      <c r="EK72" s="286">
        <v>2.3740662479958544E-2</v>
      </c>
      <c r="EL72" s="286">
        <v>2.3706854559448477E-2</v>
      </c>
      <c r="EM72" s="286">
        <v>2.4112363925750353E-2</v>
      </c>
      <c r="EN72" s="286"/>
      <c r="EO72" s="286"/>
      <c r="EP72" s="286"/>
      <c r="EQ72" s="286"/>
      <c r="ER72" s="286"/>
      <c r="ES72" s="286"/>
      <c r="ET72" s="286"/>
      <c r="EU72" s="286"/>
      <c r="EV72" s="286"/>
      <c r="EW72" s="286"/>
      <c r="EX72" s="287"/>
    </row>
    <row r="73" spans="1:154" x14ac:dyDescent="0.2">
      <c r="A73" s="238" t="e">
        <v>#N/A</v>
      </c>
      <c r="B73" s="237" t="e">
        <v>#N/A</v>
      </c>
      <c r="C73" s="239" t="e">
        <v>#N/A</v>
      </c>
      <c r="D73" s="263" t="e">
        <f>IF(A73&gt;$B$4,_xll.xlShmImplSwap2($B$5,"EUR"&amp;tenor&amp;"M_29JUN12",A73,,tenor+0*TYPE(trigger),1,4,12/tenor,4,1,1),"")</f>
        <v>#N/A</v>
      </c>
      <c r="E73" s="288" t="e">
        <v>#N/A</v>
      </c>
      <c r="F73" s="286" t="e">
        <v>#N/A</v>
      </c>
      <c r="G73" s="286" t="e">
        <v>#N/A</v>
      </c>
      <c r="H73" s="286" t="e">
        <v>#N/A</v>
      </c>
      <c r="I73" s="286" t="e">
        <v>#N/A</v>
      </c>
      <c r="J73" s="286" t="e">
        <v>#N/A</v>
      </c>
      <c r="K73" s="286" t="e">
        <v>#N/A</v>
      </c>
      <c r="L73" s="286" t="e">
        <v>#N/A</v>
      </c>
      <c r="M73" s="286" t="e">
        <v>#N/A</v>
      </c>
      <c r="N73" s="286" t="e">
        <v>#N/A</v>
      </c>
      <c r="O73" s="286" t="e">
        <v>#N/A</v>
      </c>
      <c r="P73" s="286" t="e">
        <v>#N/A</v>
      </c>
      <c r="Q73" s="286" t="e">
        <v>#N/A</v>
      </c>
      <c r="R73" s="286" t="e">
        <v>#N/A</v>
      </c>
      <c r="S73" s="286" t="e">
        <v>#N/A</v>
      </c>
      <c r="T73" s="286" t="e">
        <v>#N/A</v>
      </c>
      <c r="U73" s="286" t="e">
        <v>#N/A</v>
      </c>
      <c r="V73" s="286" t="e">
        <v>#N/A</v>
      </c>
      <c r="W73" s="286" t="e">
        <v>#N/A</v>
      </c>
      <c r="X73" s="286" t="e">
        <v>#N/A</v>
      </c>
      <c r="Y73" s="286" t="e">
        <v>#N/A</v>
      </c>
      <c r="Z73" s="286" t="e">
        <v>#N/A</v>
      </c>
      <c r="AA73" s="286" t="e">
        <v>#N/A</v>
      </c>
      <c r="AB73" s="286" t="e">
        <v>#N/A</v>
      </c>
      <c r="AC73" s="286" t="e">
        <v>#N/A</v>
      </c>
      <c r="AD73" s="286" t="e">
        <v>#N/A</v>
      </c>
      <c r="AE73" s="286" t="e">
        <v>#N/A</v>
      </c>
      <c r="AF73" s="286" t="e">
        <v>#N/A</v>
      </c>
      <c r="AG73" s="286" t="e">
        <v>#N/A</v>
      </c>
      <c r="AH73" s="286" t="e">
        <v>#N/A</v>
      </c>
      <c r="AI73" s="286" t="e">
        <v>#N/A</v>
      </c>
      <c r="AJ73" s="286" t="e">
        <v>#N/A</v>
      </c>
      <c r="AK73" s="286" t="e">
        <v>#N/A</v>
      </c>
      <c r="AL73" s="286" t="e">
        <v>#N/A</v>
      </c>
      <c r="AM73" s="286" t="e">
        <v>#N/A</v>
      </c>
      <c r="AN73" s="286" t="e">
        <v>#N/A</v>
      </c>
      <c r="AO73" s="286" t="e">
        <v>#N/A</v>
      </c>
      <c r="AP73" s="286" t="e">
        <v>#N/A</v>
      </c>
      <c r="AQ73" s="286" t="e">
        <v>#N/A</v>
      </c>
      <c r="AR73" s="286" t="e">
        <v>#N/A</v>
      </c>
      <c r="AS73" s="286" t="e">
        <v>#N/A</v>
      </c>
      <c r="AT73" s="286" t="e">
        <v>#N/A</v>
      </c>
      <c r="AU73" s="286" t="e">
        <v>#N/A</v>
      </c>
      <c r="AV73" s="286" t="e">
        <v>#N/A</v>
      </c>
      <c r="AW73" s="286" t="e">
        <v>#N/A</v>
      </c>
      <c r="AX73" s="286" t="e">
        <v>#N/A</v>
      </c>
      <c r="AY73" s="286" t="e">
        <v>#N/A</v>
      </c>
      <c r="AZ73" s="286" t="e">
        <v>#N/A</v>
      </c>
      <c r="BA73" s="286" t="e">
        <v>#N/A</v>
      </c>
      <c r="BB73" s="286" t="e">
        <v>#N/A</v>
      </c>
      <c r="BC73" s="286" t="e">
        <v>#N/A</v>
      </c>
      <c r="BD73" s="286" t="e">
        <v>#N/A</v>
      </c>
      <c r="BE73" s="286" t="e">
        <v>#N/A</v>
      </c>
      <c r="BF73" s="286" t="e">
        <v>#N/A</v>
      </c>
      <c r="BG73" s="286" t="e">
        <v>#N/A</v>
      </c>
      <c r="BH73" s="286" t="e">
        <v>#N/A</v>
      </c>
      <c r="BI73" s="286" t="e">
        <v>#N/A</v>
      </c>
      <c r="BJ73" s="286" t="e">
        <v>#N/A</v>
      </c>
      <c r="BK73" s="286" t="e">
        <v>#N/A</v>
      </c>
      <c r="BL73" s="286" t="e">
        <v>#N/A</v>
      </c>
      <c r="BM73" s="286" t="e">
        <v>#N/A</v>
      </c>
      <c r="BN73" s="286" t="e">
        <v>#N/A</v>
      </c>
      <c r="BO73" s="286" t="e">
        <v>#N/A</v>
      </c>
      <c r="BP73" s="286" t="e">
        <v>#N/A</v>
      </c>
      <c r="BQ73" s="286"/>
      <c r="BR73" s="286"/>
      <c r="BS73" s="286"/>
      <c r="BT73" s="286"/>
      <c r="BU73" s="286"/>
      <c r="BV73" s="286"/>
      <c r="BW73" s="286"/>
      <c r="BX73" s="286"/>
      <c r="BY73" s="286"/>
      <c r="BZ73" s="286"/>
      <c r="CA73" s="287"/>
      <c r="CB73" s="286" t="e">
        <v>#N/A</v>
      </c>
      <c r="CC73" s="286" t="e">
        <v>#N/A</v>
      </c>
      <c r="CD73" s="286" t="e">
        <v>#N/A</v>
      </c>
      <c r="CE73" s="286" t="e">
        <v>#N/A</v>
      </c>
      <c r="CF73" s="286" t="e">
        <v>#N/A</v>
      </c>
      <c r="CG73" s="286" t="e">
        <v>#N/A</v>
      </c>
      <c r="CH73" s="286" t="e">
        <v>#N/A</v>
      </c>
      <c r="CI73" s="286" t="e">
        <v>#N/A</v>
      </c>
      <c r="CJ73" s="286" t="e">
        <v>#N/A</v>
      </c>
      <c r="CK73" s="286" t="e">
        <v>#N/A</v>
      </c>
      <c r="CL73" s="286" t="e">
        <v>#N/A</v>
      </c>
      <c r="CM73" s="286" t="e">
        <v>#N/A</v>
      </c>
      <c r="CN73" s="286" t="e">
        <v>#N/A</v>
      </c>
      <c r="CO73" s="286" t="e">
        <v>#N/A</v>
      </c>
      <c r="CP73" s="286" t="e">
        <v>#N/A</v>
      </c>
      <c r="CQ73" s="286" t="e">
        <v>#N/A</v>
      </c>
      <c r="CR73" s="286" t="e">
        <v>#N/A</v>
      </c>
      <c r="CS73" s="286" t="e">
        <v>#N/A</v>
      </c>
      <c r="CT73" s="286" t="e">
        <v>#N/A</v>
      </c>
      <c r="CU73" s="286" t="e">
        <v>#N/A</v>
      </c>
      <c r="CV73" s="286" t="e">
        <v>#N/A</v>
      </c>
      <c r="CW73" s="286" t="e">
        <v>#N/A</v>
      </c>
      <c r="CX73" s="286" t="e">
        <v>#N/A</v>
      </c>
      <c r="CY73" s="286" t="e">
        <v>#N/A</v>
      </c>
      <c r="CZ73" s="286" t="e">
        <v>#N/A</v>
      </c>
      <c r="DA73" s="286" t="e">
        <v>#N/A</v>
      </c>
      <c r="DB73" s="286" t="e">
        <v>#N/A</v>
      </c>
      <c r="DC73" s="286" t="e">
        <v>#N/A</v>
      </c>
      <c r="DD73" s="286" t="e">
        <v>#N/A</v>
      </c>
      <c r="DE73" s="286" t="e">
        <v>#N/A</v>
      </c>
      <c r="DF73" s="286" t="e">
        <v>#N/A</v>
      </c>
      <c r="DG73" s="286" t="e">
        <v>#N/A</v>
      </c>
      <c r="DH73" s="286" t="e">
        <v>#N/A</v>
      </c>
      <c r="DI73" s="286" t="e">
        <v>#N/A</v>
      </c>
      <c r="DJ73" s="286" t="e">
        <v>#N/A</v>
      </c>
      <c r="DK73" s="286" t="e">
        <v>#N/A</v>
      </c>
      <c r="DL73" s="286" t="e">
        <v>#N/A</v>
      </c>
      <c r="DM73" s="286" t="e">
        <v>#N/A</v>
      </c>
      <c r="DN73" s="286" t="e">
        <v>#N/A</v>
      </c>
      <c r="DO73" s="286" t="e">
        <v>#N/A</v>
      </c>
      <c r="DP73" s="286" t="e">
        <v>#N/A</v>
      </c>
      <c r="DQ73" s="286" t="e">
        <v>#N/A</v>
      </c>
      <c r="DR73" s="286" t="e">
        <v>#N/A</v>
      </c>
      <c r="DS73" s="286" t="e">
        <v>#N/A</v>
      </c>
      <c r="DT73" s="286" t="e">
        <v>#N/A</v>
      </c>
      <c r="DU73" s="286" t="e">
        <v>#N/A</v>
      </c>
      <c r="DV73" s="286" t="e">
        <v>#N/A</v>
      </c>
      <c r="DW73" s="286" t="e">
        <v>#N/A</v>
      </c>
      <c r="DX73" s="286" t="e">
        <v>#N/A</v>
      </c>
      <c r="DY73" s="286" t="e">
        <v>#N/A</v>
      </c>
      <c r="DZ73" s="286" t="e">
        <v>#N/A</v>
      </c>
      <c r="EA73" s="286" t="e">
        <v>#N/A</v>
      </c>
      <c r="EB73" s="286" t="e">
        <v>#N/A</v>
      </c>
      <c r="EC73" s="286" t="e">
        <v>#N/A</v>
      </c>
      <c r="ED73" s="286" t="e">
        <v>#N/A</v>
      </c>
      <c r="EE73" s="286" t="e">
        <v>#N/A</v>
      </c>
      <c r="EF73" s="286" t="e">
        <v>#N/A</v>
      </c>
      <c r="EG73" s="286" t="e">
        <v>#N/A</v>
      </c>
      <c r="EH73" s="286" t="e">
        <v>#N/A</v>
      </c>
      <c r="EI73" s="286" t="e">
        <v>#N/A</v>
      </c>
      <c r="EJ73" s="286" t="e">
        <v>#N/A</v>
      </c>
      <c r="EK73" s="286" t="e">
        <v>#N/A</v>
      </c>
      <c r="EL73" s="286" t="e">
        <v>#N/A</v>
      </c>
      <c r="EM73" s="286" t="e">
        <v>#N/A</v>
      </c>
      <c r="EN73" s="286"/>
      <c r="EO73" s="286"/>
      <c r="EP73" s="286"/>
      <c r="EQ73" s="286"/>
      <c r="ER73" s="286"/>
      <c r="ES73" s="286"/>
      <c r="ET73" s="286"/>
      <c r="EU73" s="286"/>
      <c r="EV73" s="286"/>
      <c r="EW73" s="286"/>
      <c r="EX73" s="287"/>
    </row>
    <row r="74" spans="1:154" x14ac:dyDescent="0.2">
      <c r="A74" s="238" t="e">
        <v>#N/A</v>
      </c>
      <c r="B74" s="237" t="e">
        <v>#N/A</v>
      </c>
      <c r="C74" s="239" t="e">
        <v>#N/A</v>
      </c>
      <c r="D74" s="263" t="e">
        <f>IF(A74&gt;$B$4,_xll.xlShmImplSwap2($B$5,"EUR"&amp;tenor&amp;"M_29JUN12",A74,,tenor+0*TYPE(trigger),1,4,12/tenor,4,1,1),"")</f>
        <v>#N/A</v>
      </c>
      <c r="E74" s="288" t="e">
        <v>#N/A</v>
      </c>
      <c r="F74" s="286" t="e">
        <v>#N/A</v>
      </c>
      <c r="G74" s="286" t="e">
        <v>#N/A</v>
      </c>
      <c r="H74" s="286" t="e">
        <v>#N/A</v>
      </c>
      <c r="I74" s="286" t="e">
        <v>#N/A</v>
      </c>
      <c r="J74" s="286" t="e">
        <v>#N/A</v>
      </c>
      <c r="K74" s="286" t="e">
        <v>#N/A</v>
      </c>
      <c r="L74" s="286" t="e">
        <v>#N/A</v>
      </c>
      <c r="M74" s="286" t="e">
        <v>#N/A</v>
      </c>
      <c r="N74" s="286" t="e">
        <v>#N/A</v>
      </c>
      <c r="O74" s="286" t="e">
        <v>#N/A</v>
      </c>
      <c r="P74" s="286" t="e">
        <v>#N/A</v>
      </c>
      <c r="Q74" s="286" t="e">
        <v>#N/A</v>
      </c>
      <c r="R74" s="286" t="e">
        <v>#N/A</v>
      </c>
      <c r="S74" s="286" t="e">
        <v>#N/A</v>
      </c>
      <c r="T74" s="286" t="e">
        <v>#N/A</v>
      </c>
      <c r="U74" s="286" t="e">
        <v>#N/A</v>
      </c>
      <c r="V74" s="286" t="e">
        <v>#N/A</v>
      </c>
      <c r="W74" s="286" t="e">
        <v>#N/A</v>
      </c>
      <c r="X74" s="286" t="e">
        <v>#N/A</v>
      </c>
      <c r="Y74" s="286" t="e">
        <v>#N/A</v>
      </c>
      <c r="Z74" s="286" t="e">
        <v>#N/A</v>
      </c>
      <c r="AA74" s="286" t="e">
        <v>#N/A</v>
      </c>
      <c r="AB74" s="286" t="e">
        <v>#N/A</v>
      </c>
      <c r="AC74" s="286" t="e">
        <v>#N/A</v>
      </c>
      <c r="AD74" s="286" t="e">
        <v>#N/A</v>
      </c>
      <c r="AE74" s="286" t="e">
        <v>#N/A</v>
      </c>
      <c r="AF74" s="286" t="e">
        <v>#N/A</v>
      </c>
      <c r="AG74" s="286" t="e">
        <v>#N/A</v>
      </c>
      <c r="AH74" s="286" t="e">
        <v>#N/A</v>
      </c>
      <c r="AI74" s="286" t="e">
        <v>#N/A</v>
      </c>
      <c r="AJ74" s="286" t="e">
        <v>#N/A</v>
      </c>
      <c r="AK74" s="286" t="e">
        <v>#N/A</v>
      </c>
      <c r="AL74" s="286" t="e">
        <v>#N/A</v>
      </c>
      <c r="AM74" s="286" t="e">
        <v>#N/A</v>
      </c>
      <c r="AN74" s="286" t="e">
        <v>#N/A</v>
      </c>
      <c r="AO74" s="286" t="e">
        <v>#N/A</v>
      </c>
      <c r="AP74" s="286" t="e">
        <v>#N/A</v>
      </c>
      <c r="AQ74" s="286" t="e">
        <v>#N/A</v>
      </c>
      <c r="AR74" s="286" t="e">
        <v>#N/A</v>
      </c>
      <c r="AS74" s="286" t="e">
        <v>#N/A</v>
      </c>
      <c r="AT74" s="286" t="e">
        <v>#N/A</v>
      </c>
      <c r="AU74" s="286" t="e">
        <v>#N/A</v>
      </c>
      <c r="AV74" s="286" t="e">
        <v>#N/A</v>
      </c>
      <c r="AW74" s="286" t="e">
        <v>#N/A</v>
      </c>
      <c r="AX74" s="286" t="e">
        <v>#N/A</v>
      </c>
      <c r="AY74" s="286" t="e">
        <v>#N/A</v>
      </c>
      <c r="AZ74" s="286" t="e">
        <v>#N/A</v>
      </c>
      <c r="BA74" s="286" t="e">
        <v>#N/A</v>
      </c>
      <c r="BB74" s="286" t="e">
        <v>#N/A</v>
      </c>
      <c r="BC74" s="286" t="e">
        <v>#N/A</v>
      </c>
      <c r="BD74" s="286" t="e">
        <v>#N/A</v>
      </c>
      <c r="BE74" s="286" t="e">
        <v>#N/A</v>
      </c>
      <c r="BF74" s="286" t="e">
        <v>#N/A</v>
      </c>
      <c r="BG74" s="286" t="e">
        <v>#N/A</v>
      </c>
      <c r="BH74" s="286" t="e">
        <v>#N/A</v>
      </c>
      <c r="BI74" s="286" t="e">
        <v>#N/A</v>
      </c>
      <c r="BJ74" s="286" t="e">
        <v>#N/A</v>
      </c>
      <c r="BK74" s="286" t="e">
        <v>#N/A</v>
      </c>
      <c r="BL74" s="286" t="e">
        <v>#N/A</v>
      </c>
      <c r="BM74" s="286" t="e">
        <v>#N/A</v>
      </c>
      <c r="BN74" s="286" t="e">
        <v>#N/A</v>
      </c>
      <c r="BO74" s="286" t="e">
        <v>#N/A</v>
      </c>
      <c r="BP74" s="286" t="e">
        <v>#N/A</v>
      </c>
      <c r="BQ74" s="286"/>
      <c r="BR74" s="286"/>
      <c r="BS74" s="286"/>
      <c r="BT74" s="286"/>
      <c r="BU74" s="286"/>
      <c r="BV74" s="286"/>
      <c r="BW74" s="286"/>
      <c r="BX74" s="286"/>
      <c r="BY74" s="286"/>
      <c r="BZ74" s="286"/>
      <c r="CA74" s="287"/>
      <c r="CB74" s="286" t="e">
        <v>#N/A</v>
      </c>
      <c r="CC74" s="286" t="e">
        <v>#N/A</v>
      </c>
      <c r="CD74" s="286" t="e">
        <v>#N/A</v>
      </c>
      <c r="CE74" s="286" t="e">
        <v>#N/A</v>
      </c>
      <c r="CF74" s="286" t="e">
        <v>#N/A</v>
      </c>
      <c r="CG74" s="286" t="e">
        <v>#N/A</v>
      </c>
      <c r="CH74" s="286" t="e">
        <v>#N/A</v>
      </c>
      <c r="CI74" s="286" t="e">
        <v>#N/A</v>
      </c>
      <c r="CJ74" s="286" t="e">
        <v>#N/A</v>
      </c>
      <c r="CK74" s="286" t="e">
        <v>#N/A</v>
      </c>
      <c r="CL74" s="286" t="e">
        <v>#N/A</v>
      </c>
      <c r="CM74" s="286" t="e">
        <v>#N/A</v>
      </c>
      <c r="CN74" s="286" t="e">
        <v>#N/A</v>
      </c>
      <c r="CO74" s="286" t="e">
        <v>#N/A</v>
      </c>
      <c r="CP74" s="286" t="e">
        <v>#N/A</v>
      </c>
      <c r="CQ74" s="286" t="e">
        <v>#N/A</v>
      </c>
      <c r="CR74" s="286" t="e">
        <v>#N/A</v>
      </c>
      <c r="CS74" s="286" t="e">
        <v>#N/A</v>
      </c>
      <c r="CT74" s="286" t="e">
        <v>#N/A</v>
      </c>
      <c r="CU74" s="286" t="e">
        <v>#N/A</v>
      </c>
      <c r="CV74" s="286" t="e">
        <v>#N/A</v>
      </c>
      <c r="CW74" s="286" t="e">
        <v>#N/A</v>
      </c>
      <c r="CX74" s="286" t="e">
        <v>#N/A</v>
      </c>
      <c r="CY74" s="286" t="e">
        <v>#N/A</v>
      </c>
      <c r="CZ74" s="286" t="e">
        <v>#N/A</v>
      </c>
      <c r="DA74" s="286" t="e">
        <v>#N/A</v>
      </c>
      <c r="DB74" s="286" t="e">
        <v>#N/A</v>
      </c>
      <c r="DC74" s="286" t="e">
        <v>#N/A</v>
      </c>
      <c r="DD74" s="286" t="e">
        <v>#N/A</v>
      </c>
      <c r="DE74" s="286" t="e">
        <v>#N/A</v>
      </c>
      <c r="DF74" s="286" t="e">
        <v>#N/A</v>
      </c>
      <c r="DG74" s="286" t="e">
        <v>#N/A</v>
      </c>
      <c r="DH74" s="286" t="e">
        <v>#N/A</v>
      </c>
      <c r="DI74" s="286" t="e">
        <v>#N/A</v>
      </c>
      <c r="DJ74" s="286" t="e">
        <v>#N/A</v>
      </c>
      <c r="DK74" s="286" t="e">
        <v>#N/A</v>
      </c>
      <c r="DL74" s="286" t="e">
        <v>#N/A</v>
      </c>
      <c r="DM74" s="286" t="e">
        <v>#N/A</v>
      </c>
      <c r="DN74" s="286" t="e">
        <v>#N/A</v>
      </c>
      <c r="DO74" s="286" t="e">
        <v>#N/A</v>
      </c>
      <c r="DP74" s="286" t="e">
        <v>#N/A</v>
      </c>
      <c r="DQ74" s="286" t="e">
        <v>#N/A</v>
      </c>
      <c r="DR74" s="286" t="e">
        <v>#N/A</v>
      </c>
      <c r="DS74" s="286" t="e">
        <v>#N/A</v>
      </c>
      <c r="DT74" s="286" t="e">
        <v>#N/A</v>
      </c>
      <c r="DU74" s="286" t="e">
        <v>#N/A</v>
      </c>
      <c r="DV74" s="286" t="e">
        <v>#N/A</v>
      </c>
      <c r="DW74" s="286" t="e">
        <v>#N/A</v>
      </c>
      <c r="DX74" s="286" t="e">
        <v>#N/A</v>
      </c>
      <c r="DY74" s="286" t="e">
        <v>#N/A</v>
      </c>
      <c r="DZ74" s="286" t="e">
        <v>#N/A</v>
      </c>
      <c r="EA74" s="286" t="e">
        <v>#N/A</v>
      </c>
      <c r="EB74" s="286" t="e">
        <v>#N/A</v>
      </c>
      <c r="EC74" s="286" t="e">
        <v>#N/A</v>
      </c>
      <c r="ED74" s="286" t="e">
        <v>#N/A</v>
      </c>
      <c r="EE74" s="286" t="e">
        <v>#N/A</v>
      </c>
      <c r="EF74" s="286" t="e">
        <v>#N/A</v>
      </c>
      <c r="EG74" s="286" t="e">
        <v>#N/A</v>
      </c>
      <c r="EH74" s="286" t="e">
        <v>#N/A</v>
      </c>
      <c r="EI74" s="286" t="e">
        <v>#N/A</v>
      </c>
      <c r="EJ74" s="286" t="e">
        <v>#N/A</v>
      </c>
      <c r="EK74" s="286" t="e">
        <v>#N/A</v>
      </c>
      <c r="EL74" s="286" t="e">
        <v>#N/A</v>
      </c>
      <c r="EM74" s="286" t="e">
        <v>#N/A</v>
      </c>
      <c r="EN74" s="286"/>
      <c r="EO74" s="286"/>
      <c r="EP74" s="286"/>
      <c r="EQ74" s="286"/>
      <c r="ER74" s="286"/>
      <c r="ES74" s="286"/>
      <c r="ET74" s="286"/>
      <c r="EU74" s="286"/>
      <c r="EV74" s="286"/>
      <c r="EW74" s="286"/>
      <c r="EX74" s="287"/>
    </row>
    <row r="75" spans="1:154" x14ac:dyDescent="0.2">
      <c r="A75" s="238" t="e">
        <v>#N/A</v>
      </c>
      <c r="B75" s="237" t="e">
        <v>#N/A</v>
      </c>
      <c r="C75" s="239" t="e">
        <v>#N/A</v>
      </c>
      <c r="D75" s="263" t="e">
        <f>IF(A75&gt;$B$4,_xll.xlShmImplSwap2($B$5,"EUR"&amp;tenor&amp;"M_29JUN12",A75,,tenor+0*TYPE(trigger),1,4,12/tenor,4,1,1),"")</f>
        <v>#N/A</v>
      </c>
      <c r="E75" s="288" t="e">
        <v>#N/A</v>
      </c>
      <c r="F75" s="286" t="e">
        <v>#N/A</v>
      </c>
      <c r="G75" s="286" t="e">
        <v>#N/A</v>
      </c>
      <c r="H75" s="286" t="e">
        <v>#N/A</v>
      </c>
      <c r="I75" s="286" t="e">
        <v>#N/A</v>
      </c>
      <c r="J75" s="286" t="e">
        <v>#N/A</v>
      </c>
      <c r="K75" s="286" t="e">
        <v>#N/A</v>
      </c>
      <c r="L75" s="286" t="e">
        <v>#N/A</v>
      </c>
      <c r="M75" s="286" t="e">
        <v>#N/A</v>
      </c>
      <c r="N75" s="286" t="e">
        <v>#N/A</v>
      </c>
      <c r="O75" s="286" t="e">
        <v>#N/A</v>
      </c>
      <c r="P75" s="286" t="e">
        <v>#N/A</v>
      </c>
      <c r="Q75" s="286" t="e">
        <v>#N/A</v>
      </c>
      <c r="R75" s="286" t="e">
        <v>#N/A</v>
      </c>
      <c r="S75" s="286" t="e">
        <v>#N/A</v>
      </c>
      <c r="T75" s="286" t="e">
        <v>#N/A</v>
      </c>
      <c r="U75" s="286" t="e">
        <v>#N/A</v>
      </c>
      <c r="V75" s="286" t="e">
        <v>#N/A</v>
      </c>
      <c r="W75" s="286" t="e">
        <v>#N/A</v>
      </c>
      <c r="X75" s="286" t="e">
        <v>#N/A</v>
      </c>
      <c r="Y75" s="286" t="e">
        <v>#N/A</v>
      </c>
      <c r="Z75" s="286" t="e">
        <v>#N/A</v>
      </c>
      <c r="AA75" s="286" t="e">
        <v>#N/A</v>
      </c>
      <c r="AB75" s="286" t="e">
        <v>#N/A</v>
      </c>
      <c r="AC75" s="286" t="e">
        <v>#N/A</v>
      </c>
      <c r="AD75" s="286" t="e">
        <v>#N/A</v>
      </c>
      <c r="AE75" s="286" t="e">
        <v>#N/A</v>
      </c>
      <c r="AF75" s="286" t="e">
        <v>#N/A</v>
      </c>
      <c r="AG75" s="286" t="e">
        <v>#N/A</v>
      </c>
      <c r="AH75" s="286" t="e">
        <v>#N/A</v>
      </c>
      <c r="AI75" s="286" t="e">
        <v>#N/A</v>
      </c>
      <c r="AJ75" s="286" t="e">
        <v>#N/A</v>
      </c>
      <c r="AK75" s="286" t="e">
        <v>#N/A</v>
      </c>
      <c r="AL75" s="286" t="e">
        <v>#N/A</v>
      </c>
      <c r="AM75" s="286" t="e">
        <v>#N/A</v>
      </c>
      <c r="AN75" s="286" t="e">
        <v>#N/A</v>
      </c>
      <c r="AO75" s="286" t="e">
        <v>#N/A</v>
      </c>
      <c r="AP75" s="286" t="e">
        <v>#N/A</v>
      </c>
      <c r="AQ75" s="286" t="e">
        <v>#N/A</v>
      </c>
      <c r="AR75" s="286" t="e">
        <v>#N/A</v>
      </c>
      <c r="AS75" s="286" t="e">
        <v>#N/A</v>
      </c>
      <c r="AT75" s="286" t="e">
        <v>#N/A</v>
      </c>
      <c r="AU75" s="286" t="e">
        <v>#N/A</v>
      </c>
      <c r="AV75" s="286" t="e">
        <v>#N/A</v>
      </c>
      <c r="AW75" s="286" t="e">
        <v>#N/A</v>
      </c>
      <c r="AX75" s="286" t="e">
        <v>#N/A</v>
      </c>
      <c r="AY75" s="286" t="e">
        <v>#N/A</v>
      </c>
      <c r="AZ75" s="286" t="e">
        <v>#N/A</v>
      </c>
      <c r="BA75" s="286" t="e">
        <v>#N/A</v>
      </c>
      <c r="BB75" s="286" t="e">
        <v>#N/A</v>
      </c>
      <c r="BC75" s="286" t="e">
        <v>#N/A</v>
      </c>
      <c r="BD75" s="286" t="e">
        <v>#N/A</v>
      </c>
      <c r="BE75" s="286" t="e">
        <v>#N/A</v>
      </c>
      <c r="BF75" s="286" t="e">
        <v>#N/A</v>
      </c>
      <c r="BG75" s="286" t="e">
        <v>#N/A</v>
      </c>
      <c r="BH75" s="286" t="e">
        <v>#N/A</v>
      </c>
      <c r="BI75" s="286" t="e">
        <v>#N/A</v>
      </c>
      <c r="BJ75" s="286" t="e">
        <v>#N/A</v>
      </c>
      <c r="BK75" s="286" t="e">
        <v>#N/A</v>
      </c>
      <c r="BL75" s="286" t="e">
        <v>#N/A</v>
      </c>
      <c r="BM75" s="286" t="e">
        <v>#N/A</v>
      </c>
      <c r="BN75" s="286" t="e">
        <v>#N/A</v>
      </c>
      <c r="BO75" s="286" t="e">
        <v>#N/A</v>
      </c>
      <c r="BP75" s="286" t="e">
        <v>#N/A</v>
      </c>
      <c r="BQ75" s="286"/>
      <c r="BR75" s="286"/>
      <c r="BS75" s="286"/>
      <c r="BT75" s="286"/>
      <c r="BU75" s="286"/>
      <c r="BV75" s="286"/>
      <c r="BW75" s="286"/>
      <c r="BX75" s="286"/>
      <c r="BY75" s="286"/>
      <c r="BZ75" s="286"/>
      <c r="CA75" s="287"/>
      <c r="CB75" s="286" t="e">
        <v>#N/A</v>
      </c>
      <c r="CC75" s="286" t="e">
        <v>#N/A</v>
      </c>
      <c r="CD75" s="286" t="e">
        <v>#N/A</v>
      </c>
      <c r="CE75" s="286" t="e">
        <v>#N/A</v>
      </c>
      <c r="CF75" s="286" t="e">
        <v>#N/A</v>
      </c>
      <c r="CG75" s="286" t="e">
        <v>#N/A</v>
      </c>
      <c r="CH75" s="286" t="e">
        <v>#N/A</v>
      </c>
      <c r="CI75" s="286" t="e">
        <v>#N/A</v>
      </c>
      <c r="CJ75" s="286" t="e">
        <v>#N/A</v>
      </c>
      <c r="CK75" s="286" t="e">
        <v>#N/A</v>
      </c>
      <c r="CL75" s="286" t="e">
        <v>#N/A</v>
      </c>
      <c r="CM75" s="286" t="e">
        <v>#N/A</v>
      </c>
      <c r="CN75" s="286" t="e">
        <v>#N/A</v>
      </c>
      <c r="CO75" s="286" t="e">
        <v>#N/A</v>
      </c>
      <c r="CP75" s="286" t="e">
        <v>#N/A</v>
      </c>
      <c r="CQ75" s="286" t="e">
        <v>#N/A</v>
      </c>
      <c r="CR75" s="286" t="e">
        <v>#N/A</v>
      </c>
      <c r="CS75" s="286" t="e">
        <v>#N/A</v>
      </c>
      <c r="CT75" s="286" t="e">
        <v>#N/A</v>
      </c>
      <c r="CU75" s="286" t="e">
        <v>#N/A</v>
      </c>
      <c r="CV75" s="286" t="e">
        <v>#N/A</v>
      </c>
      <c r="CW75" s="286" t="e">
        <v>#N/A</v>
      </c>
      <c r="CX75" s="286" t="e">
        <v>#N/A</v>
      </c>
      <c r="CY75" s="286" t="e">
        <v>#N/A</v>
      </c>
      <c r="CZ75" s="286" t="e">
        <v>#N/A</v>
      </c>
      <c r="DA75" s="286" t="e">
        <v>#N/A</v>
      </c>
      <c r="DB75" s="286" t="e">
        <v>#N/A</v>
      </c>
      <c r="DC75" s="286" t="e">
        <v>#N/A</v>
      </c>
      <c r="DD75" s="286" t="e">
        <v>#N/A</v>
      </c>
      <c r="DE75" s="286" t="e">
        <v>#N/A</v>
      </c>
      <c r="DF75" s="286" t="e">
        <v>#N/A</v>
      </c>
      <c r="DG75" s="286" t="e">
        <v>#N/A</v>
      </c>
      <c r="DH75" s="286" t="e">
        <v>#N/A</v>
      </c>
      <c r="DI75" s="286" t="e">
        <v>#N/A</v>
      </c>
      <c r="DJ75" s="286" t="e">
        <v>#N/A</v>
      </c>
      <c r="DK75" s="286" t="e">
        <v>#N/A</v>
      </c>
      <c r="DL75" s="286" t="e">
        <v>#N/A</v>
      </c>
      <c r="DM75" s="286" t="e">
        <v>#N/A</v>
      </c>
      <c r="DN75" s="286" t="e">
        <v>#N/A</v>
      </c>
      <c r="DO75" s="286" t="e">
        <v>#N/A</v>
      </c>
      <c r="DP75" s="286" t="e">
        <v>#N/A</v>
      </c>
      <c r="DQ75" s="286" t="e">
        <v>#N/A</v>
      </c>
      <c r="DR75" s="286" t="e">
        <v>#N/A</v>
      </c>
      <c r="DS75" s="286" t="e">
        <v>#N/A</v>
      </c>
      <c r="DT75" s="286" t="e">
        <v>#N/A</v>
      </c>
      <c r="DU75" s="286" t="e">
        <v>#N/A</v>
      </c>
      <c r="DV75" s="286" t="e">
        <v>#N/A</v>
      </c>
      <c r="DW75" s="286" t="e">
        <v>#N/A</v>
      </c>
      <c r="DX75" s="286" t="e">
        <v>#N/A</v>
      </c>
      <c r="DY75" s="286" t="e">
        <v>#N/A</v>
      </c>
      <c r="DZ75" s="286" t="e">
        <v>#N/A</v>
      </c>
      <c r="EA75" s="286" t="e">
        <v>#N/A</v>
      </c>
      <c r="EB75" s="286" t="e">
        <v>#N/A</v>
      </c>
      <c r="EC75" s="286" t="e">
        <v>#N/A</v>
      </c>
      <c r="ED75" s="286" t="e">
        <v>#N/A</v>
      </c>
      <c r="EE75" s="286" t="e">
        <v>#N/A</v>
      </c>
      <c r="EF75" s="286" t="e">
        <v>#N/A</v>
      </c>
      <c r="EG75" s="286" t="e">
        <v>#N/A</v>
      </c>
      <c r="EH75" s="286" t="e">
        <v>#N/A</v>
      </c>
      <c r="EI75" s="286" t="e">
        <v>#N/A</v>
      </c>
      <c r="EJ75" s="286" t="e">
        <v>#N/A</v>
      </c>
      <c r="EK75" s="286" t="e">
        <v>#N/A</v>
      </c>
      <c r="EL75" s="286" t="e">
        <v>#N/A</v>
      </c>
      <c r="EM75" s="286" t="e">
        <v>#N/A</v>
      </c>
      <c r="EN75" s="286"/>
      <c r="EO75" s="286"/>
      <c r="EP75" s="286"/>
      <c r="EQ75" s="286"/>
      <c r="ER75" s="286"/>
      <c r="ES75" s="286"/>
      <c r="ET75" s="286"/>
      <c r="EU75" s="286"/>
      <c r="EV75" s="286"/>
      <c r="EW75" s="286"/>
      <c r="EX75" s="287"/>
    </row>
    <row r="76" spans="1:154" x14ac:dyDescent="0.2">
      <c r="A76" s="238" t="e">
        <v>#N/A</v>
      </c>
      <c r="B76" s="237" t="e">
        <v>#N/A</v>
      </c>
      <c r="C76" s="239" t="e">
        <v>#N/A</v>
      </c>
      <c r="D76" s="263" t="e">
        <f>IF(A76&gt;$B$4,_xll.xlShmImplSwap2($B$5,"EUR"&amp;tenor&amp;"M_29JUN12",A76,,tenor+0*TYPE(trigger),1,4,12/tenor,4,1,1),"")</f>
        <v>#N/A</v>
      </c>
      <c r="E76" s="288" t="e">
        <v>#N/A</v>
      </c>
      <c r="F76" s="286" t="e">
        <v>#N/A</v>
      </c>
      <c r="G76" s="286" t="e">
        <v>#N/A</v>
      </c>
      <c r="H76" s="286" t="e">
        <v>#N/A</v>
      </c>
      <c r="I76" s="286" t="e">
        <v>#N/A</v>
      </c>
      <c r="J76" s="286" t="e">
        <v>#N/A</v>
      </c>
      <c r="K76" s="286" t="e">
        <v>#N/A</v>
      </c>
      <c r="L76" s="286" t="e">
        <v>#N/A</v>
      </c>
      <c r="M76" s="286" t="e">
        <v>#N/A</v>
      </c>
      <c r="N76" s="286" t="e">
        <v>#N/A</v>
      </c>
      <c r="O76" s="286" t="e">
        <v>#N/A</v>
      </c>
      <c r="P76" s="286" t="e">
        <v>#N/A</v>
      </c>
      <c r="Q76" s="286" t="e">
        <v>#N/A</v>
      </c>
      <c r="R76" s="286" t="e">
        <v>#N/A</v>
      </c>
      <c r="S76" s="286" t="e">
        <v>#N/A</v>
      </c>
      <c r="T76" s="286" t="e">
        <v>#N/A</v>
      </c>
      <c r="U76" s="286" t="e">
        <v>#N/A</v>
      </c>
      <c r="V76" s="286" t="e">
        <v>#N/A</v>
      </c>
      <c r="W76" s="286" t="e">
        <v>#N/A</v>
      </c>
      <c r="X76" s="286" t="e">
        <v>#N/A</v>
      </c>
      <c r="Y76" s="286" t="e">
        <v>#N/A</v>
      </c>
      <c r="Z76" s="286" t="e">
        <v>#N/A</v>
      </c>
      <c r="AA76" s="286" t="e">
        <v>#N/A</v>
      </c>
      <c r="AB76" s="286" t="e">
        <v>#N/A</v>
      </c>
      <c r="AC76" s="286" t="e">
        <v>#N/A</v>
      </c>
      <c r="AD76" s="286" t="e">
        <v>#N/A</v>
      </c>
      <c r="AE76" s="286" t="e">
        <v>#N/A</v>
      </c>
      <c r="AF76" s="286" t="e">
        <v>#N/A</v>
      </c>
      <c r="AG76" s="286" t="e">
        <v>#N/A</v>
      </c>
      <c r="AH76" s="286" t="e">
        <v>#N/A</v>
      </c>
      <c r="AI76" s="286" t="e">
        <v>#N/A</v>
      </c>
      <c r="AJ76" s="286" t="e">
        <v>#N/A</v>
      </c>
      <c r="AK76" s="286" t="e">
        <v>#N/A</v>
      </c>
      <c r="AL76" s="286" t="e">
        <v>#N/A</v>
      </c>
      <c r="AM76" s="286" t="e">
        <v>#N/A</v>
      </c>
      <c r="AN76" s="286" t="e">
        <v>#N/A</v>
      </c>
      <c r="AO76" s="286" t="e">
        <v>#N/A</v>
      </c>
      <c r="AP76" s="286" t="e">
        <v>#N/A</v>
      </c>
      <c r="AQ76" s="286" t="e">
        <v>#N/A</v>
      </c>
      <c r="AR76" s="286" t="e">
        <v>#N/A</v>
      </c>
      <c r="AS76" s="286" t="e">
        <v>#N/A</v>
      </c>
      <c r="AT76" s="286" t="e">
        <v>#N/A</v>
      </c>
      <c r="AU76" s="286" t="e">
        <v>#N/A</v>
      </c>
      <c r="AV76" s="286" t="e">
        <v>#N/A</v>
      </c>
      <c r="AW76" s="286" t="e">
        <v>#N/A</v>
      </c>
      <c r="AX76" s="286" t="e">
        <v>#N/A</v>
      </c>
      <c r="AY76" s="286" t="e">
        <v>#N/A</v>
      </c>
      <c r="AZ76" s="286" t="e">
        <v>#N/A</v>
      </c>
      <c r="BA76" s="286" t="e">
        <v>#N/A</v>
      </c>
      <c r="BB76" s="286" t="e">
        <v>#N/A</v>
      </c>
      <c r="BC76" s="286" t="e">
        <v>#N/A</v>
      </c>
      <c r="BD76" s="286" t="e">
        <v>#N/A</v>
      </c>
      <c r="BE76" s="286" t="e">
        <v>#N/A</v>
      </c>
      <c r="BF76" s="286" t="e">
        <v>#N/A</v>
      </c>
      <c r="BG76" s="286" t="e">
        <v>#N/A</v>
      </c>
      <c r="BH76" s="286" t="e">
        <v>#N/A</v>
      </c>
      <c r="BI76" s="286" t="e">
        <v>#N/A</v>
      </c>
      <c r="BJ76" s="286" t="e">
        <v>#N/A</v>
      </c>
      <c r="BK76" s="286" t="e">
        <v>#N/A</v>
      </c>
      <c r="BL76" s="286" t="e">
        <v>#N/A</v>
      </c>
      <c r="BM76" s="286" t="e">
        <v>#N/A</v>
      </c>
      <c r="BN76" s="286" t="e">
        <v>#N/A</v>
      </c>
      <c r="BO76" s="286" t="e">
        <v>#N/A</v>
      </c>
      <c r="BP76" s="286" t="e">
        <v>#N/A</v>
      </c>
      <c r="BQ76" s="286"/>
      <c r="BR76" s="286"/>
      <c r="BS76" s="286"/>
      <c r="BT76" s="286"/>
      <c r="BU76" s="286"/>
      <c r="BV76" s="286"/>
      <c r="BW76" s="286"/>
      <c r="BX76" s="286"/>
      <c r="BY76" s="286"/>
      <c r="BZ76" s="286"/>
      <c r="CA76" s="287"/>
      <c r="CB76" s="286" t="e">
        <v>#N/A</v>
      </c>
      <c r="CC76" s="286" t="e">
        <v>#N/A</v>
      </c>
      <c r="CD76" s="286" t="e">
        <v>#N/A</v>
      </c>
      <c r="CE76" s="286" t="e">
        <v>#N/A</v>
      </c>
      <c r="CF76" s="286" t="e">
        <v>#N/A</v>
      </c>
      <c r="CG76" s="286" t="e">
        <v>#N/A</v>
      </c>
      <c r="CH76" s="286" t="e">
        <v>#N/A</v>
      </c>
      <c r="CI76" s="286" t="e">
        <v>#N/A</v>
      </c>
      <c r="CJ76" s="286" t="e">
        <v>#N/A</v>
      </c>
      <c r="CK76" s="286" t="e">
        <v>#N/A</v>
      </c>
      <c r="CL76" s="286" t="e">
        <v>#N/A</v>
      </c>
      <c r="CM76" s="286" t="e">
        <v>#N/A</v>
      </c>
      <c r="CN76" s="286" t="e">
        <v>#N/A</v>
      </c>
      <c r="CO76" s="286" t="e">
        <v>#N/A</v>
      </c>
      <c r="CP76" s="286" t="e">
        <v>#N/A</v>
      </c>
      <c r="CQ76" s="286" t="e">
        <v>#N/A</v>
      </c>
      <c r="CR76" s="286" t="e">
        <v>#N/A</v>
      </c>
      <c r="CS76" s="286" t="e">
        <v>#N/A</v>
      </c>
      <c r="CT76" s="286" t="e">
        <v>#N/A</v>
      </c>
      <c r="CU76" s="286" t="e">
        <v>#N/A</v>
      </c>
      <c r="CV76" s="286" t="e">
        <v>#N/A</v>
      </c>
      <c r="CW76" s="286" t="e">
        <v>#N/A</v>
      </c>
      <c r="CX76" s="286" t="e">
        <v>#N/A</v>
      </c>
      <c r="CY76" s="286" t="e">
        <v>#N/A</v>
      </c>
      <c r="CZ76" s="286" t="e">
        <v>#N/A</v>
      </c>
      <c r="DA76" s="286" t="e">
        <v>#N/A</v>
      </c>
      <c r="DB76" s="286" t="e">
        <v>#N/A</v>
      </c>
      <c r="DC76" s="286" t="e">
        <v>#N/A</v>
      </c>
      <c r="DD76" s="286" t="e">
        <v>#N/A</v>
      </c>
      <c r="DE76" s="286" t="e">
        <v>#N/A</v>
      </c>
      <c r="DF76" s="286" t="e">
        <v>#N/A</v>
      </c>
      <c r="DG76" s="286" t="e">
        <v>#N/A</v>
      </c>
      <c r="DH76" s="286" t="e">
        <v>#N/A</v>
      </c>
      <c r="DI76" s="286" t="e">
        <v>#N/A</v>
      </c>
      <c r="DJ76" s="286" t="e">
        <v>#N/A</v>
      </c>
      <c r="DK76" s="286" t="e">
        <v>#N/A</v>
      </c>
      <c r="DL76" s="286" t="e">
        <v>#N/A</v>
      </c>
      <c r="DM76" s="286" t="e">
        <v>#N/A</v>
      </c>
      <c r="DN76" s="286" t="e">
        <v>#N/A</v>
      </c>
      <c r="DO76" s="286" t="e">
        <v>#N/A</v>
      </c>
      <c r="DP76" s="286" t="e">
        <v>#N/A</v>
      </c>
      <c r="DQ76" s="286" t="e">
        <v>#N/A</v>
      </c>
      <c r="DR76" s="286" t="e">
        <v>#N/A</v>
      </c>
      <c r="DS76" s="286" t="e">
        <v>#N/A</v>
      </c>
      <c r="DT76" s="286" t="e">
        <v>#N/A</v>
      </c>
      <c r="DU76" s="286" t="e">
        <v>#N/A</v>
      </c>
      <c r="DV76" s="286" t="e">
        <v>#N/A</v>
      </c>
      <c r="DW76" s="286" t="e">
        <v>#N/A</v>
      </c>
      <c r="DX76" s="286" t="e">
        <v>#N/A</v>
      </c>
      <c r="DY76" s="286" t="e">
        <v>#N/A</v>
      </c>
      <c r="DZ76" s="286" t="e">
        <v>#N/A</v>
      </c>
      <c r="EA76" s="286" t="e">
        <v>#N/A</v>
      </c>
      <c r="EB76" s="286" t="e">
        <v>#N/A</v>
      </c>
      <c r="EC76" s="286" t="e">
        <v>#N/A</v>
      </c>
      <c r="ED76" s="286" t="e">
        <v>#N/A</v>
      </c>
      <c r="EE76" s="286" t="e">
        <v>#N/A</v>
      </c>
      <c r="EF76" s="286" t="e">
        <v>#N/A</v>
      </c>
      <c r="EG76" s="286" t="e">
        <v>#N/A</v>
      </c>
      <c r="EH76" s="286" t="e">
        <v>#N/A</v>
      </c>
      <c r="EI76" s="286" t="e">
        <v>#N/A</v>
      </c>
      <c r="EJ76" s="286" t="e">
        <v>#N/A</v>
      </c>
      <c r="EK76" s="286" t="e">
        <v>#N/A</v>
      </c>
      <c r="EL76" s="286" t="e">
        <v>#N/A</v>
      </c>
      <c r="EM76" s="286" t="e">
        <v>#N/A</v>
      </c>
      <c r="EN76" s="286"/>
      <c r="EO76" s="286"/>
      <c r="EP76" s="286"/>
      <c r="EQ76" s="286"/>
      <c r="ER76" s="286"/>
      <c r="ES76" s="286"/>
      <c r="ET76" s="286"/>
      <c r="EU76" s="286"/>
      <c r="EV76" s="286"/>
      <c r="EW76" s="286"/>
      <c r="EX76" s="287"/>
    </row>
    <row r="77" spans="1:154" x14ac:dyDescent="0.2">
      <c r="A77" s="238" t="e">
        <v>#N/A</v>
      </c>
      <c r="B77" s="237" t="e">
        <v>#N/A</v>
      </c>
      <c r="C77" s="239" t="e">
        <v>#N/A</v>
      </c>
      <c r="D77" s="263" t="e">
        <f>IF(A77&gt;$B$4,_xll.xlShmImplSwap2($B$5,"EUR"&amp;tenor&amp;"M_29JUN12",A77,,tenor+0*TYPE(trigger),1,4,12/tenor,4,1,1),"")</f>
        <v>#N/A</v>
      </c>
      <c r="E77" s="288" t="e">
        <v>#N/A</v>
      </c>
      <c r="F77" s="286" t="e">
        <v>#N/A</v>
      </c>
      <c r="G77" s="286" t="e">
        <v>#N/A</v>
      </c>
      <c r="H77" s="286" t="e">
        <v>#N/A</v>
      </c>
      <c r="I77" s="286" t="e">
        <v>#N/A</v>
      </c>
      <c r="J77" s="286" t="e">
        <v>#N/A</v>
      </c>
      <c r="K77" s="286" t="e">
        <v>#N/A</v>
      </c>
      <c r="L77" s="286" t="e">
        <v>#N/A</v>
      </c>
      <c r="M77" s="286" t="e">
        <v>#N/A</v>
      </c>
      <c r="N77" s="286" t="e">
        <v>#N/A</v>
      </c>
      <c r="O77" s="286" t="e">
        <v>#N/A</v>
      </c>
      <c r="P77" s="286" t="e">
        <v>#N/A</v>
      </c>
      <c r="Q77" s="286" t="e">
        <v>#N/A</v>
      </c>
      <c r="R77" s="286" t="e">
        <v>#N/A</v>
      </c>
      <c r="S77" s="286" t="e">
        <v>#N/A</v>
      </c>
      <c r="T77" s="286" t="e">
        <v>#N/A</v>
      </c>
      <c r="U77" s="286" t="e">
        <v>#N/A</v>
      </c>
      <c r="V77" s="286" t="e">
        <v>#N/A</v>
      </c>
      <c r="W77" s="286" t="e">
        <v>#N/A</v>
      </c>
      <c r="X77" s="286" t="e">
        <v>#N/A</v>
      </c>
      <c r="Y77" s="286" t="e">
        <v>#N/A</v>
      </c>
      <c r="Z77" s="286" t="e">
        <v>#N/A</v>
      </c>
      <c r="AA77" s="286" t="e">
        <v>#N/A</v>
      </c>
      <c r="AB77" s="286" t="e">
        <v>#N/A</v>
      </c>
      <c r="AC77" s="286" t="e">
        <v>#N/A</v>
      </c>
      <c r="AD77" s="286" t="e">
        <v>#N/A</v>
      </c>
      <c r="AE77" s="286" t="e">
        <v>#N/A</v>
      </c>
      <c r="AF77" s="286" t="e">
        <v>#N/A</v>
      </c>
      <c r="AG77" s="286" t="e">
        <v>#N/A</v>
      </c>
      <c r="AH77" s="286" t="e">
        <v>#N/A</v>
      </c>
      <c r="AI77" s="286" t="e">
        <v>#N/A</v>
      </c>
      <c r="AJ77" s="286" t="e">
        <v>#N/A</v>
      </c>
      <c r="AK77" s="286" t="e">
        <v>#N/A</v>
      </c>
      <c r="AL77" s="286" t="e">
        <v>#N/A</v>
      </c>
      <c r="AM77" s="286" t="e">
        <v>#N/A</v>
      </c>
      <c r="AN77" s="286" t="e">
        <v>#N/A</v>
      </c>
      <c r="AO77" s="286" t="e">
        <v>#N/A</v>
      </c>
      <c r="AP77" s="286" t="e">
        <v>#N/A</v>
      </c>
      <c r="AQ77" s="286" t="e">
        <v>#N/A</v>
      </c>
      <c r="AR77" s="286" t="e">
        <v>#N/A</v>
      </c>
      <c r="AS77" s="286" t="e">
        <v>#N/A</v>
      </c>
      <c r="AT77" s="286" t="e">
        <v>#N/A</v>
      </c>
      <c r="AU77" s="286" t="e">
        <v>#N/A</v>
      </c>
      <c r="AV77" s="286" t="e">
        <v>#N/A</v>
      </c>
      <c r="AW77" s="286" t="e">
        <v>#N/A</v>
      </c>
      <c r="AX77" s="286" t="e">
        <v>#N/A</v>
      </c>
      <c r="AY77" s="286" t="e">
        <v>#N/A</v>
      </c>
      <c r="AZ77" s="286" t="e">
        <v>#N/A</v>
      </c>
      <c r="BA77" s="286" t="e">
        <v>#N/A</v>
      </c>
      <c r="BB77" s="286" t="e">
        <v>#N/A</v>
      </c>
      <c r="BC77" s="286" t="e">
        <v>#N/A</v>
      </c>
      <c r="BD77" s="286" t="e">
        <v>#N/A</v>
      </c>
      <c r="BE77" s="286" t="e">
        <v>#N/A</v>
      </c>
      <c r="BF77" s="286" t="e">
        <v>#N/A</v>
      </c>
      <c r="BG77" s="286" t="e">
        <v>#N/A</v>
      </c>
      <c r="BH77" s="286" t="e">
        <v>#N/A</v>
      </c>
      <c r="BI77" s="286" t="e">
        <v>#N/A</v>
      </c>
      <c r="BJ77" s="286" t="e">
        <v>#N/A</v>
      </c>
      <c r="BK77" s="286" t="e">
        <v>#N/A</v>
      </c>
      <c r="BL77" s="286" t="e">
        <v>#N/A</v>
      </c>
      <c r="BM77" s="286" t="e">
        <v>#N/A</v>
      </c>
      <c r="BN77" s="286" t="e">
        <v>#N/A</v>
      </c>
      <c r="BO77" s="286" t="e">
        <v>#N/A</v>
      </c>
      <c r="BP77" s="286" t="e">
        <v>#N/A</v>
      </c>
      <c r="BQ77" s="286"/>
      <c r="BR77" s="286"/>
      <c r="BS77" s="286"/>
      <c r="BT77" s="286"/>
      <c r="BU77" s="286"/>
      <c r="BV77" s="286"/>
      <c r="BW77" s="286"/>
      <c r="BX77" s="286"/>
      <c r="BY77" s="286"/>
      <c r="BZ77" s="286"/>
      <c r="CA77" s="287"/>
      <c r="CB77" s="286" t="e">
        <v>#N/A</v>
      </c>
      <c r="CC77" s="286" t="e">
        <v>#N/A</v>
      </c>
      <c r="CD77" s="286" t="e">
        <v>#N/A</v>
      </c>
      <c r="CE77" s="286" t="e">
        <v>#N/A</v>
      </c>
      <c r="CF77" s="286" t="e">
        <v>#N/A</v>
      </c>
      <c r="CG77" s="286" t="e">
        <v>#N/A</v>
      </c>
      <c r="CH77" s="286" t="e">
        <v>#N/A</v>
      </c>
      <c r="CI77" s="286" t="e">
        <v>#N/A</v>
      </c>
      <c r="CJ77" s="286" t="e">
        <v>#N/A</v>
      </c>
      <c r="CK77" s="286" t="e">
        <v>#N/A</v>
      </c>
      <c r="CL77" s="286" t="e">
        <v>#N/A</v>
      </c>
      <c r="CM77" s="286" t="e">
        <v>#N/A</v>
      </c>
      <c r="CN77" s="286" t="e">
        <v>#N/A</v>
      </c>
      <c r="CO77" s="286" t="e">
        <v>#N/A</v>
      </c>
      <c r="CP77" s="286" t="e">
        <v>#N/A</v>
      </c>
      <c r="CQ77" s="286" t="e">
        <v>#N/A</v>
      </c>
      <c r="CR77" s="286" t="e">
        <v>#N/A</v>
      </c>
      <c r="CS77" s="286" t="e">
        <v>#N/A</v>
      </c>
      <c r="CT77" s="286" t="e">
        <v>#N/A</v>
      </c>
      <c r="CU77" s="286" t="e">
        <v>#N/A</v>
      </c>
      <c r="CV77" s="286" t="e">
        <v>#N/A</v>
      </c>
      <c r="CW77" s="286" t="e">
        <v>#N/A</v>
      </c>
      <c r="CX77" s="286" t="e">
        <v>#N/A</v>
      </c>
      <c r="CY77" s="286" t="e">
        <v>#N/A</v>
      </c>
      <c r="CZ77" s="286" t="e">
        <v>#N/A</v>
      </c>
      <c r="DA77" s="286" t="e">
        <v>#N/A</v>
      </c>
      <c r="DB77" s="286" t="e">
        <v>#N/A</v>
      </c>
      <c r="DC77" s="286" t="e">
        <v>#N/A</v>
      </c>
      <c r="DD77" s="286" t="e">
        <v>#N/A</v>
      </c>
      <c r="DE77" s="286" t="e">
        <v>#N/A</v>
      </c>
      <c r="DF77" s="286" t="e">
        <v>#N/A</v>
      </c>
      <c r="DG77" s="286" t="e">
        <v>#N/A</v>
      </c>
      <c r="DH77" s="286" t="e">
        <v>#N/A</v>
      </c>
      <c r="DI77" s="286" t="e">
        <v>#N/A</v>
      </c>
      <c r="DJ77" s="286" t="e">
        <v>#N/A</v>
      </c>
      <c r="DK77" s="286" t="e">
        <v>#N/A</v>
      </c>
      <c r="DL77" s="286" t="e">
        <v>#N/A</v>
      </c>
      <c r="DM77" s="286" t="e">
        <v>#N/A</v>
      </c>
      <c r="DN77" s="286" t="e">
        <v>#N/A</v>
      </c>
      <c r="DO77" s="286" t="e">
        <v>#N/A</v>
      </c>
      <c r="DP77" s="286" t="e">
        <v>#N/A</v>
      </c>
      <c r="DQ77" s="286" t="e">
        <v>#N/A</v>
      </c>
      <c r="DR77" s="286" t="e">
        <v>#N/A</v>
      </c>
      <c r="DS77" s="286" t="e">
        <v>#N/A</v>
      </c>
      <c r="DT77" s="286" t="e">
        <v>#N/A</v>
      </c>
      <c r="DU77" s="286" t="e">
        <v>#N/A</v>
      </c>
      <c r="DV77" s="286" t="e">
        <v>#N/A</v>
      </c>
      <c r="DW77" s="286" t="e">
        <v>#N/A</v>
      </c>
      <c r="DX77" s="286" t="e">
        <v>#N/A</v>
      </c>
      <c r="DY77" s="286" t="e">
        <v>#N/A</v>
      </c>
      <c r="DZ77" s="286" t="e">
        <v>#N/A</v>
      </c>
      <c r="EA77" s="286" t="e">
        <v>#N/A</v>
      </c>
      <c r="EB77" s="286" t="e">
        <v>#N/A</v>
      </c>
      <c r="EC77" s="286" t="e">
        <v>#N/A</v>
      </c>
      <c r="ED77" s="286" t="e">
        <v>#N/A</v>
      </c>
      <c r="EE77" s="286" t="e">
        <v>#N/A</v>
      </c>
      <c r="EF77" s="286" t="e">
        <v>#N/A</v>
      </c>
      <c r="EG77" s="286" t="e">
        <v>#N/A</v>
      </c>
      <c r="EH77" s="286" t="e">
        <v>#N/A</v>
      </c>
      <c r="EI77" s="286" t="e">
        <v>#N/A</v>
      </c>
      <c r="EJ77" s="286" t="e">
        <v>#N/A</v>
      </c>
      <c r="EK77" s="286" t="e">
        <v>#N/A</v>
      </c>
      <c r="EL77" s="286" t="e">
        <v>#N/A</v>
      </c>
      <c r="EM77" s="286" t="e">
        <v>#N/A</v>
      </c>
      <c r="EN77" s="286"/>
      <c r="EO77" s="286"/>
      <c r="EP77" s="286"/>
      <c r="EQ77" s="286"/>
      <c r="ER77" s="286"/>
      <c r="ES77" s="286"/>
      <c r="ET77" s="286"/>
      <c r="EU77" s="286"/>
      <c r="EV77" s="286"/>
      <c r="EW77" s="286"/>
      <c r="EX77" s="287"/>
    </row>
    <row r="78" spans="1:154" x14ac:dyDescent="0.2">
      <c r="A78" s="238" t="e">
        <v>#N/A</v>
      </c>
      <c r="B78" s="237" t="e">
        <v>#N/A</v>
      </c>
      <c r="C78" s="239" t="e">
        <v>#N/A</v>
      </c>
      <c r="D78" s="263" t="e">
        <f>IF(A78&gt;$B$4,_xll.xlShmImplSwap2($B$5,"EUR"&amp;tenor&amp;"M_29JUN12",A78,,tenor+0*TYPE(trigger),1,4,12/tenor,4,1,1),"")</f>
        <v>#N/A</v>
      </c>
      <c r="E78" s="288" t="e">
        <v>#N/A</v>
      </c>
      <c r="F78" s="286" t="e">
        <v>#N/A</v>
      </c>
      <c r="G78" s="286" t="e">
        <v>#N/A</v>
      </c>
      <c r="H78" s="286" t="e">
        <v>#N/A</v>
      </c>
      <c r="I78" s="286" t="e">
        <v>#N/A</v>
      </c>
      <c r="J78" s="286" t="e">
        <v>#N/A</v>
      </c>
      <c r="K78" s="286" t="e">
        <v>#N/A</v>
      </c>
      <c r="L78" s="286" t="e">
        <v>#N/A</v>
      </c>
      <c r="M78" s="286" t="e">
        <v>#N/A</v>
      </c>
      <c r="N78" s="286" t="e">
        <v>#N/A</v>
      </c>
      <c r="O78" s="286" t="e">
        <v>#N/A</v>
      </c>
      <c r="P78" s="286" t="e">
        <v>#N/A</v>
      </c>
      <c r="Q78" s="286" t="e">
        <v>#N/A</v>
      </c>
      <c r="R78" s="286" t="e">
        <v>#N/A</v>
      </c>
      <c r="S78" s="286" t="e">
        <v>#N/A</v>
      </c>
      <c r="T78" s="286" t="e">
        <v>#N/A</v>
      </c>
      <c r="U78" s="286" t="e">
        <v>#N/A</v>
      </c>
      <c r="V78" s="286" t="e">
        <v>#N/A</v>
      </c>
      <c r="W78" s="286" t="e">
        <v>#N/A</v>
      </c>
      <c r="X78" s="286" t="e">
        <v>#N/A</v>
      </c>
      <c r="Y78" s="286" t="e">
        <v>#N/A</v>
      </c>
      <c r="Z78" s="286" t="e">
        <v>#N/A</v>
      </c>
      <c r="AA78" s="286" t="e">
        <v>#N/A</v>
      </c>
      <c r="AB78" s="286" t="e">
        <v>#N/A</v>
      </c>
      <c r="AC78" s="286" t="e">
        <v>#N/A</v>
      </c>
      <c r="AD78" s="286" t="e">
        <v>#N/A</v>
      </c>
      <c r="AE78" s="286" t="e">
        <v>#N/A</v>
      </c>
      <c r="AF78" s="286" t="e">
        <v>#N/A</v>
      </c>
      <c r="AG78" s="286" t="e">
        <v>#N/A</v>
      </c>
      <c r="AH78" s="286" t="e">
        <v>#N/A</v>
      </c>
      <c r="AI78" s="286" t="e">
        <v>#N/A</v>
      </c>
      <c r="AJ78" s="286" t="e">
        <v>#N/A</v>
      </c>
      <c r="AK78" s="286" t="e">
        <v>#N/A</v>
      </c>
      <c r="AL78" s="286" t="e">
        <v>#N/A</v>
      </c>
      <c r="AM78" s="286" t="e">
        <v>#N/A</v>
      </c>
      <c r="AN78" s="286" t="e">
        <v>#N/A</v>
      </c>
      <c r="AO78" s="286" t="e">
        <v>#N/A</v>
      </c>
      <c r="AP78" s="286" t="e">
        <v>#N/A</v>
      </c>
      <c r="AQ78" s="286" t="e">
        <v>#N/A</v>
      </c>
      <c r="AR78" s="286" t="e">
        <v>#N/A</v>
      </c>
      <c r="AS78" s="286" t="e">
        <v>#N/A</v>
      </c>
      <c r="AT78" s="286" t="e">
        <v>#N/A</v>
      </c>
      <c r="AU78" s="286" t="e">
        <v>#N/A</v>
      </c>
      <c r="AV78" s="286" t="e">
        <v>#N/A</v>
      </c>
      <c r="AW78" s="286" t="e">
        <v>#N/A</v>
      </c>
      <c r="AX78" s="286" t="e">
        <v>#N/A</v>
      </c>
      <c r="AY78" s="286" t="e">
        <v>#N/A</v>
      </c>
      <c r="AZ78" s="286" t="e">
        <v>#N/A</v>
      </c>
      <c r="BA78" s="286" t="e">
        <v>#N/A</v>
      </c>
      <c r="BB78" s="286" t="e">
        <v>#N/A</v>
      </c>
      <c r="BC78" s="286" t="e">
        <v>#N/A</v>
      </c>
      <c r="BD78" s="286" t="e">
        <v>#N/A</v>
      </c>
      <c r="BE78" s="286" t="e">
        <v>#N/A</v>
      </c>
      <c r="BF78" s="286" t="e">
        <v>#N/A</v>
      </c>
      <c r="BG78" s="286" t="e">
        <v>#N/A</v>
      </c>
      <c r="BH78" s="286" t="e">
        <v>#N/A</v>
      </c>
      <c r="BI78" s="286" t="e">
        <v>#N/A</v>
      </c>
      <c r="BJ78" s="286" t="e">
        <v>#N/A</v>
      </c>
      <c r="BK78" s="286" t="e">
        <v>#N/A</v>
      </c>
      <c r="BL78" s="286" t="e">
        <v>#N/A</v>
      </c>
      <c r="BM78" s="286" t="e">
        <v>#N/A</v>
      </c>
      <c r="BN78" s="286" t="e">
        <v>#N/A</v>
      </c>
      <c r="BO78" s="286" t="e">
        <v>#N/A</v>
      </c>
      <c r="BP78" s="286" t="e">
        <v>#N/A</v>
      </c>
      <c r="BQ78" s="286"/>
      <c r="BR78" s="286"/>
      <c r="BS78" s="286"/>
      <c r="BT78" s="286"/>
      <c r="BU78" s="286"/>
      <c r="BV78" s="286"/>
      <c r="BW78" s="286"/>
      <c r="BX78" s="286"/>
      <c r="BY78" s="286"/>
      <c r="BZ78" s="286"/>
      <c r="CA78" s="287"/>
      <c r="CB78" s="286" t="e">
        <v>#N/A</v>
      </c>
      <c r="CC78" s="286" t="e">
        <v>#N/A</v>
      </c>
      <c r="CD78" s="286" t="e">
        <v>#N/A</v>
      </c>
      <c r="CE78" s="286" t="e">
        <v>#N/A</v>
      </c>
      <c r="CF78" s="286" t="e">
        <v>#N/A</v>
      </c>
      <c r="CG78" s="286" t="e">
        <v>#N/A</v>
      </c>
      <c r="CH78" s="286" t="e">
        <v>#N/A</v>
      </c>
      <c r="CI78" s="286" t="e">
        <v>#N/A</v>
      </c>
      <c r="CJ78" s="286" t="e">
        <v>#N/A</v>
      </c>
      <c r="CK78" s="286" t="e">
        <v>#N/A</v>
      </c>
      <c r="CL78" s="286" t="e">
        <v>#N/A</v>
      </c>
      <c r="CM78" s="286" t="e">
        <v>#N/A</v>
      </c>
      <c r="CN78" s="286" t="e">
        <v>#N/A</v>
      </c>
      <c r="CO78" s="286" t="e">
        <v>#N/A</v>
      </c>
      <c r="CP78" s="286" t="e">
        <v>#N/A</v>
      </c>
      <c r="CQ78" s="286" t="e">
        <v>#N/A</v>
      </c>
      <c r="CR78" s="286" t="e">
        <v>#N/A</v>
      </c>
      <c r="CS78" s="286" t="e">
        <v>#N/A</v>
      </c>
      <c r="CT78" s="286" t="e">
        <v>#N/A</v>
      </c>
      <c r="CU78" s="286" t="e">
        <v>#N/A</v>
      </c>
      <c r="CV78" s="286" t="e">
        <v>#N/A</v>
      </c>
      <c r="CW78" s="286" t="e">
        <v>#N/A</v>
      </c>
      <c r="CX78" s="286" t="e">
        <v>#N/A</v>
      </c>
      <c r="CY78" s="286" t="e">
        <v>#N/A</v>
      </c>
      <c r="CZ78" s="286" t="e">
        <v>#N/A</v>
      </c>
      <c r="DA78" s="286" t="e">
        <v>#N/A</v>
      </c>
      <c r="DB78" s="286" t="e">
        <v>#N/A</v>
      </c>
      <c r="DC78" s="286" t="e">
        <v>#N/A</v>
      </c>
      <c r="DD78" s="286" t="e">
        <v>#N/A</v>
      </c>
      <c r="DE78" s="286" t="e">
        <v>#N/A</v>
      </c>
      <c r="DF78" s="286" t="e">
        <v>#N/A</v>
      </c>
      <c r="DG78" s="286" t="e">
        <v>#N/A</v>
      </c>
      <c r="DH78" s="286" t="e">
        <v>#N/A</v>
      </c>
      <c r="DI78" s="286" t="e">
        <v>#N/A</v>
      </c>
      <c r="DJ78" s="286" t="e">
        <v>#N/A</v>
      </c>
      <c r="DK78" s="286" t="e">
        <v>#N/A</v>
      </c>
      <c r="DL78" s="286" t="e">
        <v>#N/A</v>
      </c>
      <c r="DM78" s="286" t="e">
        <v>#N/A</v>
      </c>
      <c r="DN78" s="286" t="e">
        <v>#N/A</v>
      </c>
      <c r="DO78" s="286" t="e">
        <v>#N/A</v>
      </c>
      <c r="DP78" s="286" t="e">
        <v>#N/A</v>
      </c>
      <c r="DQ78" s="286" t="e">
        <v>#N/A</v>
      </c>
      <c r="DR78" s="286" t="e">
        <v>#N/A</v>
      </c>
      <c r="DS78" s="286" t="e">
        <v>#N/A</v>
      </c>
      <c r="DT78" s="286" t="e">
        <v>#N/A</v>
      </c>
      <c r="DU78" s="286" t="e">
        <v>#N/A</v>
      </c>
      <c r="DV78" s="286" t="e">
        <v>#N/A</v>
      </c>
      <c r="DW78" s="286" t="e">
        <v>#N/A</v>
      </c>
      <c r="DX78" s="286" t="e">
        <v>#N/A</v>
      </c>
      <c r="DY78" s="286" t="e">
        <v>#N/A</v>
      </c>
      <c r="DZ78" s="286" t="e">
        <v>#N/A</v>
      </c>
      <c r="EA78" s="286" t="e">
        <v>#N/A</v>
      </c>
      <c r="EB78" s="286" t="e">
        <v>#N/A</v>
      </c>
      <c r="EC78" s="286" t="e">
        <v>#N/A</v>
      </c>
      <c r="ED78" s="286" t="e">
        <v>#N/A</v>
      </c>
      <c r="EE78" s="286" t="e">
        <v>#N/A</v>
      </c>
      <c r="EF78" s="286" t="e">
        <v>#N/A</v>
      </c>
      <c r="EG78" s="286" t="e">
        <v>#N/A</v>
      </c>
      <c r="EH78" s="286" t="e">
        <v>#N/A</v>
      </c>
      <c r="EI78" s="286" t="e">
        <v>#N/A</v>
      </c>
      <c r="EJ78" s="286" t="e">
        <v>#N/A</v>
      </c>
      <c r="EK78" s="286" t="e">
        <v>#N/A</v>
      </c>
      <c r="EL78" s="286" t="e">
        <v>#N/A</v>
      </c>
      <c r="EM78" s="286" t="e">
        <v>#N/A</v>
      </c>
      <c r="EN78" s="286"/>
      <c r="EO78" s="286"/>
      <c r="EP78" s="286"/>
      <c r="EQ78" s="286"/>
      <c r="ER78" s="286"/>
      <c r="ES78" s="286"/>
      <c r="ET78" s="286"/>
      <c r="EU78" s="286"/>
      <c r="EV78" s="286"/>
      <c r="EW78" s="286"/>
      <c r="EX78" s="287"/>
    </row>
    <row r="79" spans="1:154" x14ac:dyDescent="0.2">
      <c r="A79" s="238" t="e">
        <v>#N/A</v>
      </c>
      <c r="B79" s="237" t="e">
        <v>#N/A</v>
      </c>
      <c r="C79" s="239" t="e">
        <v>#N/A</v>
      </c>
      <c r="D79" s="263" t="e">
        <f>IF(A79&gt;$B$4,_xll.xlShmImplSwap2($B$5,"EUR"&amp;tenor&amp;"M_29JUN12",A79,,tenor+0*TYPE(trigger),1,4,12/tenor,4,1,1),"")</f>
        <v>#N/A</v>
      </c>
      <c r="E79" s="288" t="e">
        <v>#N/A</v>
      </c>
      <c r="F79" s="286" t="e">
        <v>#N/A</v>
      </c>
      <c r="G79" s="286" t="e">
        <v>#N/A</v>
      </c>
      <c r="H79" s="286" t="e">
        <v>#N/A</v>
      </c>
      <c r="I79" s="286" t="e">
        <v>#N/A</v>
      </c>
      <c r="J79" s="286" t="e">
        <v>#N/A</v>
      </c>
      <c r="K79" s="286" t="e">
        <v>#N/A</v>
      </c>
      <c r="L79" s="286" t="e">
        <v>#N/A</v>
      </c>
      <c r="M79" s="286" t="e">
        <v>#N/A</v>
      </c>
      <c r="N79" s="286" t="e">
        <v>#N/A</v>
      </c>
      <c r="O79" s="286" t="e">
        <v>#N/A</v>
      </c>
      <c r="P79" s="286" t="e">
        <v>#N/A</v>
      </c>
      <c r="Q79" s="286" t="e">
        <v>#N/A</v>
      </c>
      <c r="R79" s="286" t="e">
        <v>#N/A</v>
      </c>
      <c r="S79" s="286" t="e">
        <v>#N/A</v>
      </c>
      <c r="T79" s="286" t="e">
        <v>#N/A</v>
      </c>
      <c r="U79" s="286" t="e">
        <v>#N/A</v>
      </c>
      <c r="V79" s="286" t="e">
        <v>#N/A</v>
      </c>
      <c r="W79" s="286" t="e">
        <v>#N/A</v>
      </c>
      <c r="X79" s="286" t="e">
        <v>#N/A</v>
      </c>
      <c r="Y79" s="286" t="e">
        <v>#N/A</v>
      </c>
      <c r="Z79" s="286" t="e">
        <v>#N/A</v>
      </c>
      <c r="AA79" s="286" t="e">
        <v>#N/A</v>
      </c>
      <c r="AB79" s="286" t="e">
        <v>#N/A</v>
      </c>
      <c r="AC79" s="286" t="e">
        <v>#N/A</v>
      </c>
      <c r="AD79" s="286" t="e">
        <v>#N/A</v>
      </c>
      <c r="AE79" s="286" t="e">
        <v>#N/A</v>
      </c>
      <c r="AF79" s="286" t="e">
        <v>#N/A</v>
      </c>
      <c r="AG79" s="286" t="e">
        <v>#N/A</v>
      </c>
      <c r="AH79" s="286" t="e">
        <v>#N/A</v>
      </c>
      <c r="AI79" s="286" t="e">
        <v>#N/A</v>
      </c>
      <c r="AJ79" s="286" t="e">
        <v>#N/A</v>
      </c>
      <c r="AK79" s="286" t="e">
        <v>#N/A</v>
      </c>
      <c r="AL79" s="286" t="e">
        <v>#N/A</v>
      </c>
      <c r="AM79" s="286" t="e">
        <v>#N/A</v>
      </c>
      <c r="AN79" s="286" t="e">
        <v>#N/A</v>
      </c>
      <c r="AO79" s="286" t="e">
        <v>#N/A</v>
      </c>
      <c r="AP79" s="286" t="e">
        <v>#N/A</v>
      </c>
      <c r="AQ79" s="286" t="e">
        <v>#N/A</v>
      </c>
      <c r="AR79" s="286" t="e">
        <v>#N/A</v>
      </c>
      <c r="AS79" s="286" t="e">
        <v>#N/A</v>
      </c>
      <c r="AT79" s="286" t="e">
        <v>#N/A</v>
      </c>
      <c r="AU79" s="286" t="e">
        <v>#N/A</v>
      </c>
      <c r="AV79" s="286" t="e">
        <v>#N/A</v>
      </c>
      <c r="AW79" s="286" t="e">
        <v>#N/A</v>
      </c>
      <c r="AX79" s="286" t="e">
        <v>#N/A</v>
      </c>
      <c r="AY79" s="286" t="e">
        <v>#N/A</v>
      </c>
      <c r="AZ79" s="286" t="e">
        <v>#N/A</v>
      </c>
      <c r="BA79" s="286" t="e">
        <v>#N/A</v>
      </c>
      <c r="BB79" s="286" t="e">
        <v>#N/A</v>
      </c>
      <c r="BC79" s="286" t="e">
        <v>#N/A</v>
      </c>
      <c r="BD79" s="286" t="e">
        <v>#N/A</v>
      </c>
      <c r="BE79" s="286" t="e">
        <v>#N/A</v>
      </c>
      <c r="BF79" s="286" t="e">
        <v>#N/A</v>
      </c>
      <c r="BG79" s="286" t="e">
        <v>#N/A</v>
      </c>
      <c r="BH79" s="286" t="e">
        <v>#N/A</v>
      </c>
      <c r="BI79" s="286" t="e">
        <v>#N/A</v>
      </c>
      <c r="BJ79" s="286" t="e">
        <v>#N/A</v>
      </c>
      <c r="BK79" s="286" t="e">
        <v>#N/A</v>
      </c>
      <c r="BL79" s="286" t="e">
        <v>#N/A</v>
      </c>
      <c r="BM79" s="286" t="e">
        <v>#N/A</v>
      </c>
      <c r="BN79" s="286" t="e">
        <v>#N/A</v>
      </c>
      <c r="BO79" s="286" t="e">
        <v>#N/A</v>
      </c>
      <c r="BP79" s="286" t="e">
        <v>#N/A</v>
      </c>
      <c r="BQ79" s="286"/>
      <c r="BR79" s="286"/>
      <c r="BS79" s="286"/>
      <c r="BT79" s="286"/>
      <c r="BU79" s="286"/>
      <c r="BV79" s="286"/>
      <c r="BW79" s="286"/>
      <c r="BX79" s="286"/>
      <c r="BY79" s="286"/>
      <c r="BZ79" s="286"/>
      <c r="CA79" s="287"/>
      <c r="CB79" s="286" t="e">
        <v>#N/A</v>
      </c>
      <c r="CC79" s="286" t="e">
        <v>#N/A</v>
      </c>
      <c r="CD79" s="286" t="e">
        <v>#N/A</v>
      </c>
      <c r="CE79" s="286" t="e">
        <v>#N/A</v>
      </c>
      <c r="CF79" s="286" t="e">
        <v>#N/A</v>
      </c>
      <c r="CG79" s="286" t="e">
        <v>#N/A</v>
      </c>
      <c r="CH79" s="286" t="e">
        <v>#N/A</v>
      </c>
      <c r="CI79" s="286" t="e">
        <v>#N/A</v>
      </c>
      <c r="CJ79" s="286" t="e">
        <v>#N/A</v>
      </c>
      <c r="CK79" s="286" t="e">
        <v>#N/A</v>
      </c>
      <c r="CL79" s="286" t="e">
        <v>#N/A</v>
      </c>
      <c r="CM79" s="286" t="e">
        <v>#N/A</v>
      </c>
      <c r="CN79" s="286" t="e">
        <v>#N/A</v>
      </c>
      <c r="CO79" s="286" t="e">
        <v>#N/A</v>
      </c>
      <c r="CP79" s="286" t="e">
        <v>#N/A</v>
      </c>
      <c r="CQ79" s="286" t="e">
        <v>#N/A</v>
      </c>
      <c r="CR79" s="286" t="e">
        <v>#N/A</v>
      </c>
      <c r="CS79" s="286" t="e">
        <v>#N/A</v>
      </c>
      <c r="CT79" s="286" t="e">
        <v>#N/A</v>
      </c>
      <c r="CU79" s="286" t="e">
        <v>#N/A</v>
      </c>
      <c r="CV79" s="286" t="e">
        <v>#N/A</v>
      </c>
      <c r="CW79" s="286" t="e">
        <v>#N/A</v>
      </c>
      <c r="CX79" s="286" t="e">
        <v>#N/A</v>
      </c>
      <c r="CY79" s="286" t="e">
        <v>#N/A</v>
      </c>
      <c r="CZ79" s="286" t="e">
        <v>#N/A</v>
      </c>
      <c r="DA79" s="286" t="e">
        <v>#N/A</v>
      </c>
      <c r="DB79" s="286" t="e">
        <v>#N/A</v>
      </c>
      <c r="DC79" s="286" t="e">
        <v>#N/A</v>
      </c>
      <c r="DD79" s="286" t="e">
        <v>#N/A</v>
      </c>
      <c r="DE79" s="286" t="e">
        <v>#N/A</v>
      </c>
      <c r="DF79" s="286" t="e">
        <v>#N/A</v>
      </c>
      <c r="DG79" s="286" t="e">
        <v>#N/A</v>
      </c>
      <c r="DH79" s="286" t="e">
        <v>#N/A</v>
      </c>
      <c r="DI79" s="286" t="e">
        <v>#N/A</v>
      </c>
      <c r="DJ79" s="286" t="e">
        <v>#N/A</v>
      </c>
      <c r="DK79" s="286" t="e">
        <v>#N/A</v>
      </c>
      <c r="DL79" s="286" t="e">
        <v>#N/A</v>
      </c>
      <c r="DM79" s="286" t="e">
        <v>#N/A</v>
      </c>
      <c r="DN79" s="286" t="e">
        <v>#N/A</v>
      </c>
      <c r="DO79" s="286" t="e">
        <v>#N/A</v>
      </c>
      <c r="DP79" s="286" t="e">
        <v>#N/A</v>
      </c>
      <c r="DQ79" s="286" t="e">
        <v>#N/A</v>
      </c>
      <c r="DR79" s="286" t="e">
        <v>#N/A</v>
      </c>
      <c r="DS79" s="286" t="e">
        <v>#N/A</v>
      </c>
      <c r="DT79" s="286" t="e">
        <v>#N/A</v>
      </c>
      <c r="DU79" s="286" t="e">
        <v>#N/A</v>
      </c>
      <c r="DV79" s="286" t="e">
        <v>#N/A</v>
      </c>
      <c r="DW79" s="286" t="e">
        <v>#N/A</v>
      </c>
      <c r="DX79" s="286" t="e">
        <v>#N/A</v>
      </c>
      <c r="DY79" s="286" t="e">
        <v>#N/A</v>
      </c>
      <c r="DZ79" s="286" t="e">
        <v>#N/A</v>
      </c>
      <c r="EA79" s="286" t="e">
        <v>#N/A</v>
      </c>
      <c r="EB79" s="286" t="e">
        <v>#N/A</v>
      </c>
      <c r="EC79" s="286" t="e">
        <v>#N/A</v>
      </c>
      <c r="ED79" s="286" t="e">
        <v>#N/A</v>
      </c>
      <c r="EE79" s="286" t="e">
        <v>#N/A</v>
      </c>
      <c r="EF79" s="286" t="e">
        <v>#N/A</v>
      </c>
      <c r="EG79" s="286" t="e">
        <v>#N/A</v>
      </c>
      <c r="EH79" s="286" t="e">
        <v>#N/A</v>
      </c>
      <c r="EI79" s="286" t="e">
        <v>#N/A</v>
      </c>
      <c r="EJ79" s="286" t="e">
        <v>#N/A</v>
      </c>
      <c r="EK79" s="286" t="e">
        <v>#N/A</v>
      </c>
      <c r="EL79" s="286" t="e">
        <v>#N/A</v>
      </c>
      <c r="EM79" s="286" t="e">
        <v>#N/A</v>
      </c>
      <c r="EN79" s="286"/>
      <c r="EO79" s="286"/>
      <c r="EP79" s="286"/>
      <c r="EQ79" s="286"/>
      <c r="ER79" s="286"/>
      <c r="ES79" s="286"/>
      <c r="ET79" s="286"/>
      <c r="EU79" s="286"/>
      <c r="EV79" s="286"/>
      <c r="EW79" s="286"/>
      <c r="EX79" s="287"/>
    </row>
    <row r="80" spans="1:154" x14ac:dyDescent="0.2">
      <c r="A80" s="238" t="e">
        <v>#N/A</v>
      </c>
      <c r="B80" s="237" t="e">
        <v>#N/A</v>
      </c>
      <c r="C80" s="239" t="e">
        <v>#N/A</v>
      </c>
      <c r="D80" s="263" t="e">
        <f>IF(A80&gt;$B$4,_xll.xlShmImplSwap2($B$5,"EUR"&amp;tenor&amp;"M_29JUN12",A80,,tenor+0*TYPE(trigger),1,4,12/tenor,4,1,1),"")</f>
        <v>#N/A</v>
      </c>
      <c r="E80" s="288" t="e">
        <v>#N/A</v>
      </c>
      <c r="F80" s="286" t="e">
        <v>#N/A</v>
      </c>
      <c r="G80" s="286" t="e">
        <v>#N/A</v>
      </c>
      <c r="H80" s="286" t="e">
        <v>#N/A</v>
      </c>
      <c r="I80" s="286" t="e">
        <v>#N/A</v>
      </c>
      <c r="J80" s="286" t="e">
        <v>#N/A</v>
      </c>
      <c r="K80" s="286" t="e">
        <v>#N/A</v>
      </c>
      <c r="L80" s="286" t="e">
        <v>#N/A</v>
      </c>
      <c r="M80" s="286" t="e">
        <v>#N/A</v>
      </c>
      <c r="N80" s="286" t="e">
        <v>#N/A</v>
      </c>
      <c r="O80" s="286" t="e">
        <v>#N/A</v>
      </c>
      <c r="P80" s="286" t="e">
        <v>#N/A</v>
      </c>
      <c r="Q80" s="286" t="e">
        <v>#N/A</v>
      </c>
      <c r="R80" s="286" t="e">
        <v>#N/A</v>
      </c>
      <c r="S80" s="286" t="e">
        <v>#N/A</v>
      </c>
      <c r="T80" s="286" t="e">
        <v>#N/A</v>
      </c>
      <c r="U80" s="286" t="e">
        <v>#N/A</v>
      </c>
      <c r="V80" s="286" t="e">
        <v>#N/A</v>
      </c>
      <c r="W80" s="286" t="e">
        <v>#N/A</v>
      </c>
      <c r="X80" s="286" t="e">
        <v>#N/A</v>
      </c>
      <c r="Y80" s="286" t="e">
        <v>#N/A</v>
      </c>
      <c r="Z80" s="286" t="e">
        <v>#N/A</v>
      </c>
      <c r="AA80" s="286" t="e">
        <v>#N/A</v>
      </c>
      <c r="AB80" s="286" t="e">
        <v>#N/A</v>
      </c>
      <c r="AC80" s="286" t="e">
        <v>#N/A</v>
      </c>
      <c r="AD80" s="286" t="e">
        <v>#N/A</v>
      </c>
      <c r="AE80" s="286" t="e">
        <v>#N/A</v>
      </c>
      <c r="AF80" s="286" t="e">
        <v>#N/A</v>
      </c>
      <c r="AG80" s="286" t="e">
        <v>#N/A</v>
      </c>
      <c r="AH80" s="286" t="e">
        <v>#N/A</v>
      </c>
      <c r="AI80" s="286" t="e">
        <v>#N/A</v>
      </c>
      <c r="AJ80" s="286" t="e">
        <v>#N/A</v>
      </c>
      <c r="AK80" s="286" t="e">
        <v>#N/A</v>
      </c>
      <c r="AL80" s="286" t="e">
        <v>#N/A</v>
      </c>
      <c r="AM80" s="286" t="e">
        <v>#N/A</v>
      </c>
      <c r="AN80" s="286" t="e">
        <v>#N/A</v>
      </c>
      <c r="AO80" s="286" t="e">
        <v>#N/A</v>
      </c>
      <c r="AP80" s="286" t="e">
        <v>#N/A</v>
      </c>
      <c r="AQ80" s="286" t="e">
        <v>#N/A</v>
      </c>
      <c r="AR80" s="286" t="e">
        <v>#N/A</v>
      </c>
      <c r="AS80" s="286" t="e">
        <v>#N/A</v>
      </c>
      <c r="AT80" s="286" t="e">
        <v>#N/A</v>
      </c>
      <c r="AU80" s="286" t="e">
        <v>#N/A</v>
      </c>
      <c r="AV80" s="286" t="e">
        <v>#N/A</v>
      </c>
      <c r="AW80" s="286" t="e">
        <v>#N/A</v>
      </c>
      <c r="AX80" s="286" t="e">
        <v>#N/A</v>
      </c>
      <c r="AY80" s="286" t="e">
        <v>#N/A</v>
      </c>
      <c r="AZ80" s="286" t="e">
        <v>#N/A</v>
      </c>
      <c r="BA80" s="286" t="e">
        <v>#N/A</v>
      </c>
      <c r="BB80" s="286" t="e">
        <v>#N/A</v>
      </c>
      <c r="BC80" s="286" t="e">
        <v>#N/A</v>
      </c>
      <c r="BD80" s="286" t="e">
        <v>#N/A</v>
      </c>
      <c r="BE80" s="286" t="e">
        <v>#N/A</v>
      </c>
      <c r="BF80" s="286" t="e">
        <v>#N/A</v>
      </c>
      <c r="BG80" s="286" t="e">
        <v>#N/A</v>
      </c>
      <c r="BH80" s="286" t="e">
        <v>#N/A</v>
      </c>
      <c r="BI80" s="286" t="e">
        <v>#N/A</v>
      </c>
      <c r="BJ80" s="286" t="e">
        <v>#N/A</v>
      </c>
      <c r="BK80" s="286" t="e">
        <v>#N/A</v>
      </c>
      <c r="BL80" s="286" t="e">
        <v>#N/A</v>
      </c>
      <c r="BM80" s="286" t="e">
        <v>#N/A</v>
      </c>
      <c r="BN80" s="286" t="e">
        <v>#N/A</v>
      </c>
      <c r="BO80" s="286" t="e">
        <v>#N/A</v>
      </c>
      <c r="BP80" s="286" t="e">
        <v>#N/A</v>
      </c>
      <c r="BQ80" s="286"/>
      <c r="BR80" s="286"/>
      <c r="BS80" s="286"/>
      <c r="BT80" s="286"/>
      <c r="BU80" s="286"/>
      <c r="BV80" s="286"/>
      <c r="BW80" s="286"/>
      <c r="BX80" s="286"/>
      <c r="BY80" s="286"/>
      <c r="BZ80" s="286"/>
      <c r="CA80" s="287"/>
      <c r="CB80" s="286" t="e">
        <v>#N/A</v>
      </c>
      <c r="CC80" s="286" t="e">
        <v>#N/A</v>
      </c>
      <c r="CD80" s="286" t="e">
        <v>#N/A</v>
      </c>
      <c r="CE80" s="286" t="e">
        <v>#N/A</v>
      </c>
      <c r="CF80" s="286" t="e">
        <v>#N/A</v>
      </c>
      <c r="CG80" s="286" t="e">
        <v>#N/A</v>
      </c>
      <c r="CH80" s="286" t="e">
        <v>#N/A</v>
      </c>
      <c r="CI80" s="286" t="e">
        <v>#N/A</v>
      </c>
      <c r="CJ80" s="286" t="e">
        <v>#N/A</v>
      </c>
      <c r="CK80" s="286" t="e">
        <v>#N/A</v>
      </c>
      <c r="CL80" s="286" t="e">
        <v>#N/A</v>
      </c>
      <c r="CM80" s="286" t="e">
        <v>#N/A</v>
      </c>
      <c r="CN80" s="286" t="e">
        <v>#N/A</v>
      </c>
      <c r="CO80" s="286" t="e">
        <v>#N/A</v>
      </c>
      <c r="CP80" s="286" t="e">
        <v>#N/A</v>
      </c>
      <c r="CQ80" s="286" t="e">
        <v>#N/A</v>
      </c>
      <c r="CR80" s="286" t="e">
        <v>#N/A</v>
      </c>
      <c r="CS80" s="286" t="e">
        <v>#N/A</v>
      </c>
      <c r="CT80" s="286" t="e">
        <v>#N/A</v>
      </c>
      <c r="CU80" s="286" t="e">
        <v>#N/A</v>
      </c>
      <c r="CV80" s="286" t="e">
        <v>#N/A</v>
      </c>
      <c r="CW80" s="286" t="e">
        <v>#N/A</v>
      </c>
      <c r="CX80" s="286" t="e">
        <v>#N/A</v>
      </c>
      <c r="CY80" s="286" t="e">
        <v>#N/A</v>
      </c>
      <c r="CZ80" s="286" t="e">
        <v>#N/A</v>
      </c>
      <c r="DA80" s="286" t="e">
        <v>#N/A</v>
      </c>
      <c r="DB80" s="286" t="e">
        <v>#N/A</v>
      </c>
      <c r="DC80" s="286" t="e">
        <v>#N/A</v>
      </c>
      <c r="DD80" s="286" t="e">
        <v>#N/A</v>
      </c>
      <c r="DE80" s="286" t="e">
        <v>#N/A</v>
      </c>
      <c r="DF80" s="286" t="e">
        <v>#N/A</v>
      </c>
      <c r="DG80" s="286" t="e">
        <v>#N/A</v>
      </c>
      <c r="DH80" s="286" t="e">
        <v>#N/A</v>
      </c>
      <c r="DI80" s="286" t="e">
        <v>#N/A</v>
      </c>
      <c r="DJ80" s="286" t="e">
        <v>#N/A</v>
      </c>
      <c r="DK80" s="286" t="e">
        <v>#N/A</v>
      </c>
      <c r="DL80" s="286" t="e">
        <v>#N/A</v>
      </c>
      <c r="DM80" s="286" t="e">
        <v>#N/A</v>
      </c>
      <c r="DN80" s="286" t="e">
        <v>#N/A</v>
      </c>
      <c r="DO80" s="286" t="e">
        <v>#N/A</v>
      </c>
      <c r="DP80" s="286" t="e">
        <v>#N/A</v>
      </c>
      <c r="DQ80" s="286" t="e">
        <v>#N/A</v>
      </c>
      <c r="DR80" s="286" t="e">
        <v>#N/A</v>
      </c>
      <c r="DS80" s="286" t="e">
        <v>#N/A</v>
      </c>
      <c r="DT80" s="286" t="e">
        <v>#N/A</v>
      </c>
      <c r="DU80" s="286" t="e">
        <v>#N/A</v>
      </c>
      <c r="DV80" s="286" t="e">
        <v>#N/A</v>
      </c>
      <c r="DW80" s="286" t="e">
        <v>#N/A</v>
      </c>
      <c r="DX80" s="286" t="e">
        <v>#N/A</v>
      </c>
      <c r="DY80" s="286" t="e">
        <v>#N/A</v>
      </c>
      <c r="DZ80" s="286" t="e">
        <v>#N/A</v>
      </c>
      <c r="EA80" s="286" t="e">
        <v>#N/A</v>
      </c>
      <c r="EB80" s="286" t="e">
        <v>#N/A</v>
      </c>
      <c r="EC80" s="286" t="e">
        <v>#N/A</v>
      </c>
      <c r="ED80" s="286" t="e">
        <v>#N/A</v>
      </c>
      <c r="EE80" s="286" t="e">
        <v>#N/A</v>
      </c>
      <c r="EF80" s="286" t="e">
        <v>#N/A</v>
      </c>
      <c r="EG80" s="286" t="e">
        <v>#N/A</v>
      </c>
      <c r="EH80" s="286" t="e">
        <v>#N/A</v>
      </c>
      <c r="EI80" s="286" t="e">
        <v>#N/A</v>
      </c>
      <c r="EJ80" s="286" t="e">
        <v>#N/A</v>
      </c>
      <c r="EK80" s="286" t="e">
        <v>#N/A</v>
      </c>
      <c r="EL80" s="286" t="e">
        <v>#N/A</v>
      </c>
      <c r="EM80" s="286" t="e">
        <v>#N/A</v>
      </c>
      <c r="EN80" s="286"/>
      <c r="EO80" s="286"/>
      <c r="EP80" s="286"/>
      <c r="EQ80" s="286"/>
      <c r="ER80" s="286"/>
      <c r="ES80" s="286"/>
      <c r="ET80" s="286"/>
      <c r="EU80" s="286"/>
      <c r="EV80" s="286"/>
      <c r="EW80" s="286"/>
      <c r="EX80" s="287"/>
    </row>
    <row r="81" spans="1:154" x14ac:dyDescent="0.2">
      <c r="A81" s="238" t="e">
        <v>#N/A</v>
      </c>
      <c r="B81" s="237" t="e">
        <v>#N/A</v>
      </c>
      <c r="C81" s="239" t="e">
        <v>#N/A</v>
      </c>
      <c r="D81" s="263" t="e">
        <f>IF(A81&gt;$B$4,_xll.xlShmImplSwap2($B$5,"EUR"&amp;tenor&amp;"M_29JUN12",A81,,tenor+0*TYPE(trigger),1,4,12/tenor,4,1,1),"")</f>
        <v>#N/A</v>
      </c>
      <c r="E81" s="288" t="e">
        <v>#N/A</v>
      </c>
      <c r="F81" s="286" t="e">
        <v>#N/A</v>
      </c>
      <c r="G81" s="286" t="e">
        <v>#N/A</v>
      </c>
      <c r="H81" s="286" t="e">
        <v>#N/A</v>
      </c>
      <c r="I81" s="286" t="e">
        <v>#N/A</v>
      </c>
      <c r="J81" s="286" t="e">
        <v>#N/A</v>
      </c>
      <c r="K81" s="286" t="e">
        <v>#N/A</v>
      </c>
      <c r="L81" s="286" t="e">
        <v>#N/A</v>
      </c>
      <c r="M81" s="286" t="e">
        <v>#N/A</v>
      </c>
      <c r="N81" s="286" t="e">
        <v>#N/A</v>
      </c>
      <c r="O81" s="286" t="e">
        <v>#N/A</v>
      </c>
      <c r="P81" s="286" t="e">
        <v>#N/A</v>
      </c>
      <c r="Q81" s="286" t="e">
        <v>#N/A</v>
      </c>
      <c r="R81" s="286" t="e">
        <v>#N/A</v>
      </c>
      <c r="S81" s="286" t="e">
        <v>#N/A</v>
      </c>
      <c r="T81" s="286" t="e">
        <v>#N/A</v>
      </c>
      <c r="U81" s="286" t="e">
        <v>#N/A</v>
      </c>
      <c r="V81" s="286" t="e">
        <v>#N/A</v>
      </c>
      <c r="W81" s="286" t="e">
        <v>#N/A</v>
      </c>
      <c r="X81" s="286" t="e">
        <v>#N/A</v>
      </c>
      <c r="Y81" s="286" t="e">
        <v>#N/A</v>
      </c>
      <c r="Z81" s="286" t="e">
        <v>#N/A</v>
      </c>
      <c r="AA81" s="286" t="e">
        <v>#N/A</v>
      </c>
      <c r="AB81" s="286" t="e">
        <v>#N/A</v>
      </c>
      <c r="AC81" s="286" t="e">
        <v>#N/A</v>
      </c>
      <c r="AD81" s="286" t="e">
        <v>#N/A</v>
      </c>
      <c r="AE81" s="286" t="e">
        <v>#N/A</v>
      </c>
      <c r="AF81" s="286" t="e">
        <v>#N/A</v>
      </c>
      <c r="AG81" s="286" t="e">
        <v>#N/A</v>
      </c>
      <c r="AH81" s="286" t="e">
        <v>#N/A</v>
      </c>
      <c r="AI81" s="286" t="e">
        <v>#N/A</v>
      </c>
      <c r="AJ81" s="286" t="e">
        <v>#N/A</v>
      </c>
      <c r="AK81" s="286" t="e">
        <v>#N/A</v>
      </c>
      <c r="AL81" s="286" t="e">
        <v>#N/A</v>
      </c>
      <c r="AM81" s="286" t="e">
        <v>#N/A</v>
      </c>
      <c r="AN81" s="286" t="e">
        <v>#N/A</v>
      </c>
      <c r="AO81" s="286" t="e">
        <v>#N/A</v>
      </c>
      <c r="AP81" s="286" t="e">
        <v>#N/A</v>
      </c>
      <c r="AQ81" s="286" t="e">
        <v>#N/A</v>
      </c>
      <c r="AR81" s="286" t="e">
        <v>#N/A</v>
      </c>
      <c r="AS81" s="286" t="e">
        <v>#N/A</v>
      </c>
      <c r="AT81" s="286" t="e">
        <v>#N/A</v>
      </c>
      <c r="AU81" s="286" t="e">
        <v>#N/A</v>
      </c>
      <c r="AV81" s="286" t="e">
        <v>#N/A</v>
      </c>
      <c r="AW81" s="286" t="e">
        <v>#N/A</v>
      </c>
      <c r="AX81" s="286" t="e">
        <v>#N/A</v>
      </c>
      <c r="AY81" s="286" t="e">
        <v>#N/A</v>
      </c>
      <c r="AZ81" s="286" t="e">
        <v>#N/A</v>
      </c>
      <c r="BA81" s="286" t="e">
        <v>#N/A</v>
      </c>
      <c r="BB81" s="286" t="e">
        <v>#N/A</v>
      </c>
      <c r="BC81" s="286" t="e">
        <v>#N/A</v>
      </c>
      <c r="BD81" s="286" t="e">
        <v>#N/A</v>
      </c>
      <c r="BE81" s="286" t="e">
        <v>#N/A</v>
      </c>
      <c r="BF81" s="286" t="e">
        <v>#N/A</v>
      </c>
      <c r="BG81" s="286" t="e">
        <v>#N/A</v>
      </c>
      <c r="BH81" s="286" t="e">
        <v>#N/A</v>
      </c>
      <c r="BI81" s="286" t="e">
        <v>#N/A</v>
      </c>
      <c r="BJ81" s="286" t="e">
        <v>#N/A</v>
      </c>
      <c r="BK81" s="286" t="e">
        <v>#N/A</v>
      </c>
      <c r="BL81" s="286" t="e">
        <v>#N/A</v>
      </c>
      <c r="BM81" s="286" t="e">
        <v>#N/A</v>
      </c>
      <c r="BN81" s="286" t="e">
        <v>#N/A</v>
      </c>
      <c r="BO81" s="286" t="e">
        <v>#N/A</v>
      </c>
      <c r="BP81" s="286" t="e">
        <v>#N/A</v>
      </c>
      <c r="BQ81" s="286"/>
      <c r="BR81" s="286"/>
      <c r="BS81" s="286"/>
      <c r="BT81" s="286"/>
      <c r="BU81" s="286"/>
      <c r="BV81" s="286"/>
      <c r="BW81" s="286"/>
      <c r="BX81" s="286"/>
      <c r="BY81" s="286"/>
      <c r="BZ81" s="286"/>
      <c r="CA81" s="287"/>
      <c r="CB81" s="286" t="e">
        <v>#N/A</v>
      </c>
      <c r="CC81" s="286" t="e">
        <v>#N/A</v>
      </c>
      <c r="CD81" s="286" t="e">
        <v>#N/A</v>
      </c>
      <c r="CE81" s="286" t="e">
        <v>#N/A</v>
      </c>
      <c r="CF81" s="286" t="e">
        <v>#N/A</v>
      </c>
      <c r="CG81" s="286" t="e">
        <v>#N/A</v>
      </c>
      <c r="CH81" s="286" t="e">
        <v>#N/A</v>
      </c>
      <c r="CI81" s="286" t="e">
        <v>#N/A</v>
      </c>
      <c r="CJ81" s="286" t="e">
        <v>#N/A</v>
      </c>
      <c r="CK81" s="286" t="e">
        <v>#N/A</v>
      </c>
      <c r="CL81" s="286" t="e">
        <v>#N/A</v>
      </c>
      <c r="CM81" s="286" t="e">
        <v>#N/A</v>
      </c>
      <c r="CN81" s="286" t="e">
        <v>#N/A</v>
      </c>
      <c r="CO81" s="286" t="e">
        <v>#N/A</v>
      </c>
      <c r="CP81" s="286" t="e">
        <v>#N/A</v>
      </c>
      <c r="CQ81" s="286" t="e">
        <v>#N/A</v>
      </c>
      <c r="CR81" s="286" t="e">
        <v>#N/A</v>
      </c>
      <c r="CS81" s="286" t="e">
        <v>#N/A</v>
      </c>
      <c r="CT81" s="286" t="e">
        <v>#N/A</v>
      </c>
      <c r="CU81" s="286" t="e">
        <v>#N/A</v>
      </c>
      <c r="CV81" s="286" t="e">
        <v>#N/A</v>
      </c>
      <c r="CW81" s="286" t="e">
        <v>#N/A</v>
      </c>
      <c r="CX81" s="286" t="e">
        <v>#N/A</v>
      </c>
      <c r="CY81" s="286" t="e">
        <v>#N/A</v>
      </c>
      <c r="CZ81" s="286" t="e">
        <v>#N/A</v>
      </c>
      <c r="DA81" s="286" t="e">
        <v>#N/A</v>
      </c>
      <c r="DB81" s="286" t="e">
        <v>#N/A</v>
      </c>
      <c r="DC81" s="286" t="e">
        <v>#N/A</v>
      </c>
      <c r="DD81" s="286" t="e">
        <v>#N/A</v>
      </c>
      <c r="DE81" s="286" t="e">
        <v>#N/A</v>
      </c>
      <c r="DF81" s="286" t="e">
        <v>#N/A</v>
      </c>
      <c r="DG81" s="286" t="e">
        <v>#N/A</v>
      </c>
      <c r="DH81" s="286" t="e">
        <v>#N/A</v>
      </c>
      <c r="DI81" s="286" t="e">
        <v>#N/A</v>
      </c>
      <c r="DJ81" s="286" t="e">
        <v>#N/A</v>
      </c>
      <c r="DK81" s="286" t="e">
        <v>#N/A</v>
      </c>
      <c r="DL81" s="286" t="e">
        <v>#N/A</v>
      </c>
      <c r="DM81" s="286" t="e">
        <v>#N/A</v>
      </c>
      <c r="DN81" s="286" t="e">
        <v>#N/A</v>
      </c>
      <c r="DO81" s="286" t="e">
        <v>#N/A</v>
      </c>
      <c r="DP81" s="286" t="e">
        <v>#N/A</v>
      </c>
      <c r="DQ81" s="286" t="e">
        <v>#N/A</v>
      </c>
      <c r="DR81" s="286" t="e">
        <v>#N/A</v>
      </c>
      <c r="DS81" s="286" t="e">
        <v>#N/A</v>
      </c>
      <c r="DT81" s="286" t="e">
        <v>#N/A</v>
      </c>
      <c r="DU81" s="286" t="e">
        <v>#N/A</v>
      </c>
      <c r="DV81" s="286" t="e">
        <v>#N/A</v>
      </c>
      <c r="DW81" s="286" t="e">
        <v>#N/A</v>
      </c>
      <c r="DX81" s="286" t="e">
        <v>#N/A</v>
      </c>
      <c r="DY81" s="286" t="e">
        <v>#N/A</v>
      </c>
      <c r="DZ81" s="286" t="e">
        <v>#N/A</v>
      </c>
      <c r="EA81" s="286" t="e">
        <v>#N/A</v>
      </c>
      <c r="EB81" s="286" t="e">
        <v>#N/A</v>
      </c>
      <c r="EC81" s="286" t="e">
        <v>#N/A</v>
      </c>
      <c r="ED81" s="286" t="e">
        <v>#N/A</v>
      </c>
      <c r="EE81" s="286" t="e">
        <v>#N/A</v>
      </c>
      <c r="EF81" s="286" t="e">
        <v>#N/A</v>
      </c>
      <c r="EG81" s="286" t="e">
        <v>#N/A</v>
      </c>
      <c r="EH81" s="286" t="e">
        <v>#N/A</v>
      </c>
      <c r="EI81" s="286" t="e">
        <v>#N/A</v>
      </c>
      <c r="EJ81" s="286" t="e">
        <v>#N/A</v>
      </c>
      <c r="EK81" s="286" t="e">
        <v>#N/A</v>
      </c>
      <c r="EL81" s="286" t="e">
        <v>#N/A</v>
      </c>
      <c r="EM81" s="286" t="e">
        <v>#N/A</v>
      </c>
      <c r="EN81" s="286"/>
      <c r="EO81" s="286"/>
      <c r="EP81" s="286"/>
      <c r="EQ81" s="286"/>
      <c r="ER81" s="286"/>
      <c r="ES81" s="286"/>
      <c r="ET81" s="286"/>
      <c r="EU81" s="286"/>
      <c r="EV81" s="286"/>
      <c r="EW81" s="286"/>
      <c r="EX81" s="287"/>
    </row>
    <row r="82" spans="1:154" x14ac:dyDescent="0.2">
      <c r="A82" s="238" t="e">
        <v>#N/A</v>
      </c>
      <c r="B82" s="237" t="e">
        <v>#N/A</v>
      </c>
      <c r="C82" s="239" t="e">
        <v>#N/A</v>
      </c>
      <c r="D82" s="263" t="e">
        <f>IF(A82&gt;$B$4,_xll.xlShmImplSwap2($B$5,"EUR"&amp;tenor&amp;"M_29JUN12",A82,,tenor+0*TYPE(trigger),1,4,12/tenor,4,1,1),"")</f>
        <v>#N/A</v>
      </c>
      <c r="E82" s="288" t="e">
        <v>#N/A</v>
      </c>
      <c r="F82" s="286" t="e">
        <v>#N/A</v>
      </c>
      <c r="G82" s="286" t="e">
        <v>#N/A</v>
      </c>
      <c r="H82" s="286" t="e">
        <v>#N/A</v>
      </c>
      <c r="I82" s="286" t="e">
        <v>#N/A</v>
      </c>
      <c r="J82" s="286" t="e">
        <v>#N/A</v>
      </c>
      <c r="K82" s="286" t="e">
        <v>#N/A</v>
      </c>
      <c r="L82" s="286" t="e">
        <v>#N/A</v>
      </c>
      <c r="M82" s="286" t="e">
        <v>#N/A</v>
      </c>
      <c r="N82" s="286" t="e">
        <v>#N/A</v>
      </c>
      <c r="O82" s="286" t="e">
        <v>#N/A</v>
      </c>
      <c r="P82" s="286" t="e">
        <v>#N/A</v>
      </c>
      <c r="Q82" s="286" t="e">
        <v>#N/A</v>
      </c>
      <c r="R82" s="286" t="e">
        <v>#N/A</v>
      </c>
      <c r="S82" s="286" t="e">
        <v>#N/A</v>
      </c>
      <c r="T82" s="286" t="e">
        <v>#N/A</v>
      </c>
      <c r="U82" s="286" t="e">
        <v>#N/A</v>
      </c>
      <c r="V82" s="286" t="e">
        <v>#N/A</v>
      </c>
      <c r="W82" s="286" t="e">
        <v>#N/A</v>
      </c>
      <c r="X82" s="286" t="e">
        <v>#N/A</v>
      </c>
      <c r="Y82" s="286" t="e">
        <v>#N/A</v>
      </c>
      <c r="Z82" s="286" t="e">
        <v>#N/A</v>
      </c>
      <c r="AA82" s="286" t="e">
        <v>#N/A</v>
      </c>
      <c r="AB82" s="286" t="e">
        <v>#N/A</v>
      </c>
      <c r="AC82" s="286" t="e">
        <v>#N/A</v>
      </c>
      <c r="AD82" s="286" t="e">
        <v>#N/A</v>
      </c>
      <c r="AE82" s="286" t="e">
        <v>#N/A</v>
      </c>
      <c r="AF82" s="286" t="e">
        <v>#N/A</v>
      </c>
      <c r="AG82" s="286" t="e">
        <v>#N/A</v>
      </c>
      <c r="AH82" s="286" t="e">
        <v>#N/A</v>
      </c>
      <c r="AI82" s="286" t="e">
        <v>#N/A</v>
      </c>
      <c r="AJ82" s="286" t="e">
        <v>#N/A</v>
      </c>
      <c r="AK82" s="286" t="e">
        <v>#N/A</v>
      </c>
      <c r="AL82" s="286" t="e">
        <v>#N/A</v>
      </c>
      <c r="AM82" s="286" t="e">
        <v>#N/A</v>
      </c>
      <c r="AN82" s="286" t="e">
        <v>#N/A</v>
      </c>
      <c r="AO82" s="286" t="e">
        <v>#N/A</v>
      </c>
      <c r="AP82" s="286" t="e">
        <v>#N/A</v>
      </c>
      <c r="AQ82" s="286" t="e">
        <v>#N/A</v>
      </c>
      <c r="AR82" s="286" t="e">
        <v>#N/A</v>
      </c>
      <c r="AS82" s="286" t="e">
        <v>#N/A</v>
      </c>
      <c r="AT82" s="286" t="e">
        <v>#N/A</v>
      </c>
      <c r="AU82" s="286" t="e">
        <v>#N/A</v>
      </c>
      <c r="AV82" s="286" t="e">
        <v>#N/A</v>
      </c>
      <c r="AW82" s="286" t="e">
        <v>#N/A</v>
      </c>
      <c r="AX82" s="286" t="e">
        <v>#N/A</v>
      </c>
      <c r="AY82" s="286" t="e">
        <v>#N/A</v>
      </c>
      <c r="AZ82" s="286" t="e">
        <v>#N/A</v>
      </c>
      <c r="BA82" s="286" t="e">
        <v>#N/A</v>
      </c>
      <c r="BB82" s="286" t="e">
        <v>#N/A</v>
      </c>
      <c r="BC82" s="286" t="e">
        <v>#N/A</v>
      </c>
      <c r="BD82" s="286" t="e">
        <v>#N/A</v>
      </c>
      <c r="BE82" s="286" t="e">
        <v>#N/A</v>
      </c>
      <c r="BF82" s="286" t="e">
        <v>#N/A</v>
      </c>
      <c r="BG82" s="286" t="e">
        <v>#N/A</v>
      </c>
      <c r="BH82" s="286" t="e">
        <v>#N/A</v>
      </c>
      <c r="BI82" s="286" t="e">
        <v>#N/A</v>
      </c>
      <c r="BJ82" s="286" t="e">
        <v>#N/A</v>
      </c>
      <c r="BK82" s="286" t="e">
        <v>#N/A</v>
      </c>
      <c r="BL82" s="286" t="e">
        <v>#N/A</v>
      </c>
      <c r="BM82" s="286" t="e">
        <v>#N/A</v>
      </c>
      <c r="BN82" s="286" t="e">
        <v>#N/A</v>
      </c>
      <c r="BO82" s="286" t="e">
        <v>#N/A</v>
      </c>
      <c r="BP82" s="286" t="e">
        <v>#N/A</v>
      </c>
      <c r="BQ82" s="286"/>
      <c r="BR82" s="286"/>
      <c r="BS82" s="286"/>
      <c r="BT82" s="286"/>
      <c r="BU82" s="286"/>
      <c r="BV82" s="286"/>
      <c r="BW82" s="286"/>
      <c r="BX82" s="286"/>
      <c r="BY82" s="286"/>
      <c r="BZ82" s="286"/>
      <c r="CA82" s="287"/>
      <c r="CB82" s="286" t="e">
        <v>#N/A</v>
      </c>
      <c r="CC82" s="286" t="e">
        <v>#N/A</v>
      </c>
      <c r="CD82" s="286" t="e">
        <v>#N/A</v>
      </c>
      <c r="CE82" s="286" t="e">
        <v>#N/A</v>
      </c>
      <c r="CF82" s="286" t="e">
        <v>#N/A</v>
      </c>
      <c r="CG82" s="286" t="e">
        <v>#N/A</v>
      </c>
      <c r="CH82" s="286" t="e">
        <v>#N/A</v>
      </c>
      <c r="CI82" s="286" t="e">
        <v>#N/A</v>
      </c>
      <c r="CJ82" s="286" t="e">
        <v>#N/A</v>
      </c>
      <c r="CK82" s="286" t="e">
        <v>#N/A</v>
      </c>
      <c r="CL82" s="286" t="e">
        <v>#N/A</v>
      </c>
      <c r="CM82" s="286" t="e">
        <v>#N/A</v>
      </c>
      <c r="CN82" s="286" t="e">
        <v>#N/A</v>
      </c>
      <c r="CO82" s="286" t="e">
        <v>#N/A</v>
      </c>
      <c r="CP82" s="286" t="e">
        <v>#N/A</v>
      </c>
      <c r="CQ82" s="286" t="e">
        <v>#N/A</v>
      </c>
      <c r="CR82" s="286" t="e">
        <v>#N/A</v>
      </c>
      <c r="CS82" s="286" t="e">
        <v>#N/A</v>
      </c>
      <c r="CT82" s="286" t="e">
        <v>#N/A</v>
      </c>
      <c r="CU82" s="286" t="e">
        <v>#N/A</v>
      </c>
      <c r="CV82" s="286" t="e">
        <v>#N/A</v>
      </c>
      <c r="CW82" s="286" t="e">
        <v>#N/A</v>
      </c>
      <c r="CX82" s="286" t="e">
        <v>#N/A</v>
      </c>
      <c r="CY82" s="286" t="e">
        <v>#N/A</v>
      </c>
      <c r="CZ82" s="286" t="e">
        <v>#N/A</v>
      </c>
      <c r="DA82" s="286" t="e">
        <v>#N/A</v>
      </c>
      <c r="DB82" s="286" t="e">
        <v>#N/A</v>
      </c>
      <c r="DC82" s="286" t="e">
        <v>#N/A</v>
      </c>
      <c r="DD82" s="286" t="e">
        <v>#N/A</v>
      </c>
      <c r="DE82" s="286" t="e">
        <v>#N/A</v>
      </c>
      <c r="DF82" s="286" t="e">
        <v>#N/A</v>
      </c>
      <c r="DG82" s="286" t="e">
        <v>#N/A</v>
      </c>
      <c r="DH82" s="286" t="e">
        <v>#N/A</v>
      </c>
      <c r="DI82" s="286" t="e">
        <v>#N/A</v>
      </c>
      <c r="DJ82" s="286" t="e">
        <v>#N/A</v>
      </c>
      <c r="DK82" s="286" t="e">
        <v>#N/A</v>
      </c>
      <c r="DL82" s="286" t="e">
        <v>#N/A</v>
      </c>
      <c r="DM82" s="286" t="e">
        <v>#N/A</v>
      </c>
      <c r="DN82" s="286" t="e">
        <v>#N/A</v>
      </c>
      <c r="DO82" s="286" t="e">
        <v>#N/A</v>
      </c>
      <c r="DP82" s="286" t="e">
        <v>#N/A</v>
      </c>
      <c r="DQ82" s="286" t="e">
        <v>#N/A</v>
      </c>
      <c r="DR82" s="286" t="e">
        <v>#N/A</v>
      </c>
      <c r="DS82" s="286" t="e">
        <v>#N/A</v>
      </c>
      <c r="DT82" s="286" t="e">
        <v>#N/A</v>
      </c>
      <c r="DU82" s="286" t="e">
        <v>#N/A</v>
      </c>
      <c r="DV82" s="286" t="e">
        <v>#N/A</v>
      </c>
      <c r="DW82" s="286" t="e">
        <v>#N/A</v>
      </c>
      <c r="DX82" s="286" t="e">
        <v>#N/A</v>
      </c>
      <c r="DY82" s="286" t="e">
        <v>#N/A</v>
      </c>
      <c r="DZ82" s="286" t="e">
        <v>#N/A</v>
      </c>
      <c r="EA82" s="286" t="e">
        <v>#N/A</v>
      </c>
      <c r="EB82" s="286" t="e">
        <v>#N/A</v>
      </c>
      <c r="EC82" s="286" t="e">
        <v>#N/A</v>
      </c>
      <c r="ED82" s="286" t="e">
        <v>#N/A</v>
      </c>
      <c r="EE82" s="286" t="e">
        <v>#N/A</v>
      </c>
      <c r="EF82" s="286" t="e">
        <v>#N/A</v>
      </c>
      <c r="EG82" s="286" t="e">
        <v>#N/A</v>
      </c>
      <c r="EH82" s="286" t="e">
        <v>#N/A</v>
      </c>
      <c r="EI82" s="286" t="e">
        <v>#N/A</v>
      </c>
      <c r="EJ82" s="286" t="e">
        <v>#N/A</v>
      </c>
      <c r="EK82" s="286" t="e">
        <v>#N/A</v>
      </c>
      <c r="EL82" s="286" t="e">
        <v>#N/A</v>
      </c>
      <c r="EM82" s="286" t="e">
        <v>#N/A</v>
      </c>
      <c r="EN82" s="286"/>
      <c r="EO82" s="286"/>
      <c r="EP82" s="286"/>
      <c r="EQ82" s="286"/>
      <c r="ER82" s="286"/>
      <c r="ES82" s="286"/>
      <c r="ET82" s="286"/>
      <c r="EU82" s="286"/>
      <c r="EV82" s="286"/>
      <c r="EW82" s="286"/>
      <c r="EX82" s="287"/>
    </row>
    <row r="83" spans="1:154" x14ac:dyDescent="0.2">
      <c r="A83" s="238" t="e">
        <v>#N/A</v>
      </c>
      <c r="B83" s="237" t="e">
        <v>#N/A</v>
      </c>
      <c r="C83" s="239" t="e">
        <v>#N/A</v>
      </c>
      <c r="D83" s="263" t="e">
        <f>IF(A83&gt;$B$4,_xll.xlShmImplSwap2($B$5,"EUR"&amp;tenor&amp;"M_29JUN12",A83,,tenor+0*TYPE(trigger),1,4,12/tenor,4,1,1),"")</f>
        <v>#N/A</v>
      </c>
      <c r="E83" s="288" t="e">
        <v>#N/A</v>
      </c>
      <c r="F83" s="286" t="e">
        <v>#N/A</v>
      </c>
      <c r="G83" s="286" t="e">
        <v>#N/A</v>
      </c>
      <c r="H83" s="286" t="e">
        <v>#N/A</v>
      </c>
      <c r="I83" s="286" t="e">
        <v>#N/A</v>
      </c>
      <c r="J83" s="286" t="e">
        <v>#N/A</v>
      </c>
      <c r="K83" s="286" t="e">
        <v>#N/A</v>
      </c>
      <c r="L83" s="286" t="e">
        <v>#N/A</v>
      </c>
      <c r="M83" s="286" t="e">
        <v>#N/A</v>
      </c>
      <c r="N83" s="286" t="e">
        <v>#N/A</v>
      </c>
      <c r="O83" s="286" t="e">
        <v>#N/A</v>
      </c>
      <c r="P83" s="286" t="e">
        <v>#N/A</v>
      </c>
      <c r="Q83" s="286" t="e">
        <v>#N/A</v>
      </c>
      <c r="R83" s="286" t="e">
        <v>#N/A</v>
      </c>
      <c r="S83" s="286" t="e">
        <v>#N/A</v>
      </c>
      <c r="T83" s="286" t="e">
        <v>#N/A</v>
      </c>
      <c r="U83" s="286" t="e">
        <v>#N/A</v>
      </c>
      <c r="V83" s="286" t="e">
        <v>#N/A</v>
      </c>
      <c r="W83" s="286" t="e">
        <v>#N/A</v>
      </c>
      <c r="X83" s="286" t="e">
        <v>#N/A</v>
      </c>
      <c r="Y83" s="286" t="e">
        <v>#N/A</v>
      </c>
      <c r="Z83" s="286" t="e">
        <v>#N/A</v>
      </c>
      <c r="AA83" s="286" t="e">
        <v>#N/A</v>
      </c>
      <c r="AB83" s="286" t="e">
        <v>#N/A</v>
      </c>
      <c r="AC83" s="286" t="e">
        <v>#N/A</v>
      </c>
      <c r="AD83" s="286" t="e">
        <v>#N/A</v>
      </c>
      <c r="AE83" s="286" t="e">
        <v>#N/A</v>
      </c>
      <c r="AF83" s="286" t="e">
        <v>#N/A</v>
      </c>
      <c r="AG83" s="286" t="e">
        <v>#N/A</v>
      </c>
      <c r="AH83" s="286" t="e">
        <v>#N/A</v>
      </c>
      <c r="AI83" s="286" t="e">
        <v>#N/A</v>
      </c>
      <c r="AJ83" s="286" t="e">
        <v>#N/A</v>
      </c>
      <c r="AK83" s="286" t="e">
        <v>#N/A</v>
      </c>
      <c r="AL83" s="286" t="e">
        <v>#N/A</v>
      </c>
      <c r="AM83" s="286" t="e">
        <v>#N/A</v>
      </c>
      <c r="AN83" s="286" t="e">
        <v>#N/A</v>
      </c>
      <c r="AO83" s="286" t="e">
        <v>#N/A</v>
      </c>
      <c r="AP83" s="286" t="e">
        <v>#N/A</v>
      </c>
      <c r="AQ83" s="286" t="e">
        <v>#N/A</v>
      </c>
      <c r="AR83" s="286" t="e">
        <v>#N/A</v>
      </c>
      <c r="AS83" s="286" t="e">
        <v>#N/A</v>
      </c>
      <c r="AT83" s="286" t="e">
        <v>#N/A</v>
      </c>
      <c r="AU83" s="286" t="e">
        <v>#N/A</v>
      </c>
      <c r="AV83" s="286" t="e">
        <v>#N/A</v>
      </c>
      <c r="AW83" s="286" t="e">
        <v>#N/A</v>
      </c>
      <c r="AX83" s="286" t="e">
        <v>#N/A</v>
      </c>
      <c r="AY83" s="286" t="e">
        <v>#N/A</v>
      </c>
      <c r="AZ83" s="286" t="e">
        <v>#N/A</v>
      </c>
      <c r="BA83" s="286" t="e">
        <v>#N/A</v>
      </c>
      <c r="BB83" s="286" t="e">
        <v>#N/A</v>
      </c>
      <c r="BC83" s="286" t="e">
        <v>#N/A</v>
      </c>
      <c r="BD83" s="286" t="e">
        <v>#N/A</v>
      </c>
      <c r="BE83" s="286" t="e">
        <v>#N/A</v>
      </c>
      <c r="BF83" s="286" t="e">
        <v>#N/A</v>
      </c>
      <c r="BG83" s="286" t="e">
        <v>#N/A</v>
      </c>
      <c r="BH83" s="286" t="e">
        <v>#N/A</v>
      </c>
      <c r="BI83" s="286" t="e">
        <v>#N/A</v>
      </c>
      <c r="BJ83" s="286" t="e">
        <v>#N/A</v>
      </c>
      <c r="BK83" s="286" t="e">
        <v>#N/A</v>
      </c>
      <c r="BL83" s="286" t="e">
        <v>#N/A</v>
      </c>
      <c r="BM83" s="286" t="e">
        <v>#N/A</v>
      </c>
      <c r="BN83" s="286" t="e">
        <v>#N/A</v>
      </c>
      <c r="BO83" s="286" t="e">
        <v>#N/A</v>
      </c>
      <c r="BP83" s="286" t="e">
        <v>#N/A</v>
      </c>
      <c r="BQ83" s="286"/>
      <c r="BR83" s="286"/>
      <c r="BS83" s="286"/>
      <c r="BT83" s="286"/>
      <c r="BU83" s="286"/>
      <c r="BV83" s="286"/>
      <c r="BW83" s="286"/>
      <c r="BX83" s="286"/>
      <c r="BY83" s="286"/>
      <c r="BZ83" s="286"/>
      <c r="CA83" s="287"/>
      <c r="CB83" s="286" t="e">
        <v>#N/A</v>
      </c>
      <c r="CC83" s="286" t="e">
        <v>#N/A</v>
      </c>
      <c r="CD83" s="286" t="e">
        <v>#N/A</v>
      </c>
      <c r="CE83" s="286" t="e">
        <v>#N/A</v>
      </c>
      <c r="CF83" s="286" t="e">
        <v>#N/A</v>
      </c>
      <c r="CG83" s="286" t="e">
        <v>#N/A</v>
      </c>
      <c r="CH83" s="286" t="e">
        <v>#N/A</v>
      </c>
      <c r="CI83" s="286" t="e">
        <v>#N/A</v>
      </c>
      <c r="CJ83" s="286" t="e">
        <v>#N/A</v>
      </c>
      <c r="CK83" s="286" t="e">
        <v>#N/A</v>
      </c>
      <c r="CL83" s="286" t="e">
        <v>#N/A</v>
      </c>
      <c r="CM83" s="286" t="e">
        <v>#N/A</v>
      </c>
      <c r="CN83" s="286" t="e">
        <v>#N/A</v>
      </c>
      <c r="CO83" s="286" t="e">
        <v>#N/A</v>
      </c>
      <c r="CP83" s="286" t="e">
        <v>#N/A</v>
      </c>
      <c r="CQ83" s="286" t="e">
        <v>#N/A</v>
      </c>
      <c r="CR83" s="286" t="e">
        <v>#N/A</v>
      </c>
      <c r="CS83" s="286" t="e">
        <v>#N/A</v>
      </c>
      <c r="CT83" s="286" t="e">
        <v>#N/A</v>
      </c>
      <c r="CU83" s="286" t="e">
        <v>#N/A</v>
      </c>
      <c r="CV83" s="286" t="e">
        <v>#N/A</v>
      </c>
      <c r="CW83" s="286" t="e">
        <v>#N/A</v>
      </c>
      <c r="CX83" s="286" t="e">
        <v>#N/A</v>
      </c>
      <c r="CY83" s="286" t="e">
        <v>#N/A</v>
      </c>
      <c r="CZ83" s="286" t="e">
        <v>#N/A</v>
      </c>
      <c r="DA83" s="286" t="e">
        <v>#N/A</v>
      </c>
      <c r="DB83" s="286" t="e">
        <v>#N/A</v>
      </c>
      <c r="DC83" s="286" t="e">
        <v>#N/A</v>
      </c>
      <c r="DD83" s="286" t="e">
        <v>#N/A</v>
      </c>
      <c r="DE83" s="286" t="e">
        <v>#N/A</v>
      </c>
      <c r="DF83" s="286" t="e">
        <v>#N/A</v>
      </c>
      <c r="DG83" s="286" t="e">
        <v>#N/A</v>
      </c>
      <c r="DH83" s="286" t="e">
        <v>#N/A</v>
      </c>
      <c r="DI83" s="286" t="e">
        <v>#N/A</v>
      </c>
      <c r="DJ83" s="286" t="e">
        <v>#N/A</v>
      </c>
      <c r="DK83" s="286" t="e">
        <v>#N/A</v>
      </c>
      <c r="DL83" s="286" t="e">
        <v>#N/A</v>
      </c>
      <c r="DM83" s="286" t="e">
        <v>#N/A</v>
      </c>
      <c r="DN83" s="286" t="e">
        <v>#N/A</v>
      </c>
      <c r="DO83" s="286" t="e">
        <v>#N/A</v>
      </c>
      <c r="DP83" s="286" t="e">
        <v>#N/A</v>
      </c>
      <c r="DQ83" s="286" t="e">
        <v>#N/A</v>
      </c>
      <c r="DR83" s="286" t="e">
        <v>#N/A</v>
      </c>
      <c r="DS83" s="286" t="e">
        <v>#N/A</v>
      </c>
      <c r="DT83" s="286" t="e">
        <v>#N/A</v>
      </c>
      <c r="DU83" s="286" t="e">
        <v>#N/A</v>
      </c>
      <c r="DV83" s="286" t="e">
        <v>#N/A</v>
      </c>
      <c r="DW83" s="286" t="e">
        <v>#N/A</v>
      </c>
      <c r="DX83" s="286" t="e">
        <v>#N/A</v>
      </c>
      <c r="DY83" s="286" t="e">
        <v>#N/A</v>
      </c>
      <c r="DZ83" s="286" t="e">
        <v>#N/A</v>
      </c>
      <c r="EA83" s="286" t="e">
        <v>#N/A</v>
      </c>
      <c r="EB83" s="286" t="e">
        <v>#N/A</v>
      </c>
      <c r="EC83" s="286" t="e">
        <v>#N/A</v>
      </c>
      <c r="ED83" s="286" t="e">
        <v>#N/A</v>
      </c>
      <c r="EE83" s="286" t="e">
        <v>#N/A</v>
      </c>
      <c r="EF83" s="286" t="e">
        <v>#N/A</v>
      </c>
      <c r="EG83" s="286" t="e">
        <v>#N/A</v>
      </c>
      <c r="EH83" s="286" t="e">
        <v>#N/A</v>
      </c>
      <c r="EI83" s="286" t="e">
        <v>#N/A</v>
      </c>
      <c r="EJ83" s="286" t="e">
        <v>#N/A</v>
      </c>
      <c r="EK83" s="286" t="e">
        <v>#N/A</v>
      </c>
      <c r="EL83" s="286" t="e">
        <v>#N/A</v>
      </c>
      <c r="EM83" s="286" t="e">
        <v>#N/A</v>
      </c>
      <c r="EN83" s="286"/>
      <c r="EO83" s="286"/>
      <c r="EP83" s="286"/>
      <c r="EQ83" s="286"/>
      <c r="ER83" s="286"/>
      <c r="ES83" s="286"/>
      <c r="ET83" s="286"/>
      <c r="EU83" s="286"/>
      <c r="EV83" s="286"/>
      <c r="EW83" s="286"/>
      <c r="EX83" s="287"/>
    </row>
    <row r="84" spans="1:154" x14ac:dyDescent="0.2">
      <c r="A84" s="238" t="e">
        <v>#N/A</v>
      </c>
      <c r="B84" s="237" t="e">
        <v>#N/A</v>
      </c>
      <c r="C84" s="239" t="e">
        <v>#N/A</v>
      </c>
      <c r="D84" s="263" t="e">
        <f>IF(A84&gt;$B$4,_xll.xlShmImplSwap2($B$5,"EUR"&amp;tenor&amp;"M_29JUN12",A84,,tenor+0*TYPE(trigger),1,4,12/tenor,4,1,1),"")</f>
        <v>#N/A</v>
      </c>
      <c r="E84" s="288" t="e">
        <v>#N/A</v>
      </c>
      <c r="F84" s="286" t="e">
        <v>#N/A</v>
      </c>
      <c r="G84" s="286" t="e">
        <v>#N/A</v>
      </c>
      <c r="H84" s="286" t="e">
        <v>#N/A</v>
      </c>
      <c r="I84" s="286" t="e">
        <v>#N/A</v>
      </c>
      <c r="J84" s="286" t="e">
        <v>#N/A</v>
      </c>
      <c r="K84" s="286" t="e">
        <v>#N/A</v>
      </c>
      <c r="L84" s="286" t="e">
        <v>#N/A</v>
      </c>
      <c r="M84" s="286" t="e">
        <v>#N/A</v>
      </c>
      <c r="N84" s="286" t="e">
        <v>#N/A</v>
      </c>
      <c r="O84" s="286" t="e">
        <v>#N/A</v>
      </c>
      <c r="P84" s="286" t="e">
        <v>#N/A</v>
      </c>
      <c r="Q84" s="286" t="e">
        <v>#N/A</v>
      </c>
      <c r="R84" s="286" t="e">
        <v>#N/A</v>
      </c>
      <c r="S84" s="286" t="e">
        <v>#N/A</v>
      </c>
      <c r="T84" s="286" t="e">
        <v>#N/A</v>
      </c>
      <c r="U84" s="286" t="e">
        <v>#N/A</v>
      </c>
      <c r="V84" s="286" t="e">
        <v>#N/A</v>
      </c>
      <c r="W84" s="286" t="e">
        <v>#N/A</v>
      </c>
      <c r="X84" s="286" t="e">
        <v>#N/A</v>
      </c>
      <c r="Y84" s="286" t="e">
        <v>#N/A</v>
      </c>
      <c r="Z84" s="286" t="e">
        <v>#N/A</v>
      </c>
      <c r="AA84" s="286" t="e">
        <v>#N/A</v>
      </c>
      <c r="AB84" s="286" t="e">
        <v>#N/A</v>
      </c>
      <c r="AC84" s="286" t="e">
        <v>#N/A</v>
      </c>
      <c r="AD84" s="286" t="e">
        <v>#N/A</v>
      </c>
      <c r="AE84" s="286" t="e">
        <v>#N/A</v>
      </c>
      <c r="AF84" s="286" t="e">
        <v>#N/A</v>
      </c>
      <c r="AG84" s="286" t="e">
        <v>#N/A</v>
      </c>
      <c r="AH84" s="286" t="e">
        <v>#N/A</v>
      </c>
      <c r="AI84" s="286" t="e">
        <v>#N/A</v>
      </c>
      <c r="AJ84" s="286" t="e">
        <v>#N/A</v>
      </c>
      <c r="AK84" s="286" t="e">
        <v>#N/A</v>
      </c>
      <c r="AL84" s="286" t="e">
        <v>#N/A</v>
      </c>
      <c r="AM84" s="286" t="e">
        <v>#N/A</v>
      </c>
      <c r="AN84" s="286" t="e">
        <v>#N/A</v>
      </c>
      <c r="AO84" s="286" t="e">
        <v>#N/A</v>
      </c>
      <c r="AP84" s="286" t="e">
        <v>#N/A</v>
      </c>
      <c r="AQ84" s="286" t="e">
        <v>#N/A</v>
      </c>
      <c r="AR84" s="286" t="e">
        <v>#N/A</v>
      </c>
      <c r="AS84" s="286" t="e">
        <v>#N/A</v>
      </c>
      <c r="AT84" s="286" t="e">
        <v>#N/A</v>
      </c>
      <c r="AU84" s="286" t="e">
        <v>#N/A</v>
      </c>
      <c r="AV84" s="286" t="e">
        <v>#N/A</v>
      </c>
      <c r="AW84" s="286" t="e">
        <v>#N/A</v>
      </c>
      <c r="AX84" s="286" t="e">
        <v>#N/A</v>
      </c>
      <c r="AY84" s="286" t="e">
        <v>#N/A</v>
      </c>
      <c r="AZ84" s="286" t="e">
        <v>#N/A</v>
      </c>
      <c r="BA84" s="286" t="e">
        <v>#N/A</v>
      </c>
      <c r="BB84" s="286" t="e">
        <v>#N/A</v>
      </c>
      <c r="BC84" s="286" t="e">
        <v>#N/A</v>
      </c>
      <c r="BD84" s="286" t="e">
        <v>#N/A</v>
      </c>
      <c r="BE84" s="286" t="e">
        <v>#N/A</v>
      </c>
      <c r="BF84" s="286" t="e">
        <v>#N/A</v>
      </c>
      <c r="BG84" s="286" t="e">
        <v>#N/A</v>
      </c>
      <c r="BH84" s="286" t="e">
        <v>#N/A</v>
      </c>
      <c r="BI84" s="286" t="e">
        <v>#N/A</v>
      </c>
      <c r="BJ84" s="286" t="e">
        <v>#N/A</v>
      </c>
      <c r="BK84" s="286" t="e">
        <v>#N/A</v>
      </c>
      <c r="BL84" s="286" t="e">
        <v>#N/A</v>
      </c>
      <c r="BM84" s="286" t="e">
        <v>#N/A</v>
      </c>
      <c r="BN84" s="286" t="e">
        <v>#N/A</v>
      </c>
      <c r="BO84" s="286" t="e">
        <v>#N/A</v>
      </c>
      <c r="BP84" s="286" t="e">
        <v>#N/A</v>
      </c>
      <c r="BQ84" s="286"/>
      <c r="BR84" s="286"/>
      <c r="BS84" s="286"/>
      <c r="BT84" s="286"/>
      <c r="BU84" s="286"/>
      <c r="BV84" s="286"/>
      <c r="BW84" s="286"/>
      <c r="BX84" s="286"/>
      <c r="BY84" s="286"/>
      <c r="BZ84" s="286"/>
      <c r="CA84" s="287"/>
      <c r="CB84" s="286" t="e">
        <v>#N/A</v>
      </c>
      <c r="CC84" s="286" t="e">
        <v>#N/A</v>
      </c>
      <c r="CD84" s="286" t="e">
        <v>#N/A</v>
      </c>
      <c r="CE84" s="286" t="e">
        <v>#N/A</v>
      </c>
      <c r="CF84" s="286" t="e">
        <v>#N/A</v>
      </c>
      <c r="CG84" s="286" t="e">
        <v>#N/A</v>
      </c>
      <c r="CH84" s="286" t="e">
        <v>#N/A</v>
      </c>
      <c r="CI84" s="286" t="e">
        <v>#N/A</v>
      </c>
      <c r="CJ84" s="286" t="e">
        <v>#N/A</v>
      </c>
      <c r="CK84" s="286" t="e">
        <v>#N/A</v>
      </c>
      <c r="CL84" s="286" t="e">
        <v>#N/A</v>
      </c>
      <c r="CM84" s="286" t="e">
        <v>#N/A</v>
      </c>
      <c r="CN84" s="286" t="e">
        <v>#N/A</v>
      </c>
      <c r="CO84" s="286" t="e">
        <v>#N/A</v>
      </c>
      <c r="CP84" s="286" t="e">
        <v>#N/A</v>
      </c>
      <c r="CQ84" s="286" t="e">
        <v>#N/A</v>
      </c>
      <c r="CR84" s="286" t="e">
        <v>#N/A</v>
      </c>
      <c r="CS84" s="286" t="e">
        <v>#N/A</v>
      </c>
      <c r="CT84" s="286" t="e">
        <v>#N/A</v>
      </c>
      <c r="CU84" s="286" t="e">
        <v>#N/A</v>
      </c>
      <c r="CV84" s="286" t="e">
        <v>#N/A</v>
      </c>
      <c r="CW84" s="286" t="e">
        <v>#N/A</v>
      </c>
      <c r="CX84" s="286" t="e">
        <v>#N/A</v>
      </c>
      <c r="CY84" s="286" t="e">
        <v>#N/A</v>
      </c>
      <c r="CZ84" s="286" t="e">
        <v>#N/A</v>
      </c>
      <c r="DA84" s="286" t="e">
        <v>#N/A</v>
      </c>
      <c r="DB84" s="286" t="e">
        <v>#N/A</v>
      </c>
      <c r="DC84" s="286" t="e">
        <v>#N/A</v>
      </c>
      <c r="DD84" s="286" t="e">
        <v>#N/A</v>
      </c>
      <c r="DE84" s="286" t="e">
        <v>#N/A</v>
      </c>
      <c r="DF84" s="286" t="e">
        <v>#N/A</v>
      </c>
      <c r="DG84" s="286" t="e">
        <v>#N/A</v>
      </c>
      <c r="DH84" s="286" t="e">
        <v>#N/A</v>
      </c>
      <c r="DI84" s="286" t="e">
        <v>#N/A</v>
      </c>
      <c r="DJ84" s="286" t="e">
        <v>#N/A</v>
      </c>
      <c r="DK84" s="286" t="e">
        <v>#N/A</v>
      </c>
      <c r="DL84" s="286" t="e">
        <v>#N/A</v>
      </c>
      <c r="DM84" s="286" t="e">
        <v>#N/A</v>
      </c>
      <c r="DN84" s="286" t="e">
        <v>#N/A</v>
      </c>
      <c r="DO84" s="286" t="e">
        <v>#N/A</v>
      </c>
      <c r="DP84" s="286" t="e">
        <v>#N/A</v>
      </c>
      <c r="DQ84" s="286" t="e">
        <v>#N/A</v>
      </c>
      <c r="DR84" s="286" t="e">
        <v>#N/A</v>
      </c>
      <c r="DS84" s="286" t="e">
        <v>#N/A</v>
      </c>
      <c r="DT84" s="286" t="e">
        <v>#N/A</v>
      </c>
      <c r="DU84" s="286" t="e">
        <v>#N/A</v>
      </c>
      <c r="DV84" s="286" t="e">
        <v>#N/A</v>
      </c>
      <c r="DW84" s="286" t="e">
        <v>#N/A</v>
      </c>
      <c r="DX84" s="286" t="e">
        <v>#N/A</v>
      </c>
      <c r="DY84" s="286" t="e">
        <v>#N/A</v>
      </c>
      <c r="DZ84" s="286" t="e">
        <v>#N/A</v>
      </c>
      <c r="EA84" s="286" t="e">
        <v>#N/A</v>
      </c>
      <c r="EB84" s="286" t="e">
        <v>#N/A</v>
      </c>
      <c r="EC84" s="286" t="e">
        <v>#N/A</v>
      </c>
      <c r="ED84" s="286" t="e">
        <v>#N/A</v>
      </c>
      <c r="EE84" s="286" t="e">
        <v>#N/A</v>
      </c>
      <c r="EF84" s="286" t="e">
        <v>#N/A</v>
      </c>
      <c r="EG84" s="286" t="e">
        <v>#N/A</v>
      </c>
      <c r="EH84" s="286" t="e">
        <v>#N/A</v>
      </c>
      <c r="EI84" s="286" t="e">
        <v>#N/A</v>
      </c>
      <c r="EJ84" s="286" t="e">
        <v>#N/A</v>
      </c>
      <c r="EK84" s="286" t="e">
        <v>#N/A</v>
      </c>
      <c r="EL84" s="286" t="e">
        <v>#N/A</v>
      </c>
      <c r="EM84" s="286" t="e">
        <v>#N/A</v>
      </c>
      <c r="EN84" s="286"/>
      <c r="EO84" s="286"/>
      <c r="EP84" s="286"/>
      <c r="EQ84" s="286"/>
      <c r="ER84" s="286"/>
      <c r="ES84" s="286"/>
      <c r="ET84" s="286"/>
      <c r="EU84" s="286"/>
      <c r="EV84" s="286"/>
      <c r="EW84" s="286"/>
      <c r="EX84" s="287"/>
    </row>
    <row r="85" spans="1:154" x14ac:dyDescent="0.2">
      <c r="A85" s="238" t="e">
        <v>#N/A</v>
      </c>
      <c r="B85" s="237" t="e">
        <v>#N/A</v>
      </c>
      <c r="C85" s="239" t="e">
        <v>#N/A</v>
      </c>
      <c r="D85" s="263" t="e">
        <f>IF(A85&gt;$B$4,_xll.xlShmImplSwap2($B$5,"EUR"&amp;tenor&amp;"M_29JUN12",A85,,tenor+0*TYPE(trigger),1,4,12/tenor,4,1,1),"")</f>
        <v>#N/A</v>
      </c>
      <c r="E85" s="288" t="e">
        <v>#N/A</v>
      </c>
      <c r="F85" s="286" t="e">
        <v>#N/A</v>
      </c>
      <c r="G85" s="286" t="e">
        <v>#N/A</v>
      </c>
      <c r="H85" s="286" t="e">
        <v>#N/A</v>
      </c>
      <c r="I85" s="286" t="e">
        <v>#N/A</v>
      </c>
      <c r="J85" s="286" t="e">
        <v>#N/A</v>
      </c>
      <c r="K85" s="286" t="e">
        <v>#N/A</v>
      </c>
      <c r="L85" s="286" t="e">
        <v>#N/A</v>
      </c>
      <c r="M85" s="286" t="e">
        <v>#N/A</v>
      </c>
      <c r="N85" s="286" t="e">
        <v>#N/A</v>
      </c>
      <c r="O85" s="286" t="e">
        <v>#N/A</v>
      </c>
      <c r="P85" s="286" t="e">
        <v>#N/A</v>
      </c>
      <c r="Q85" s="286" t="e">
        <v>#N/A</v>
      </c>
      <c r="R85" s="286" t="e">
        <v>#N/A</v>
      </c>
      <c r="S85" s="286" t="e">
        <v>#N/A</v>
      </c>
      <c r="T85" s="286" t="e">
        <v>#N/A</v>
      </c>
      <c r="U85" s="286" t="e">
        <v>#N/A</v>
      </c>
      <c r="V85" s="286" t="e">
        <v>#N/A</v>
      </c>
      <c r="W85" s="286" t="e">
        <v>#N/A</v>
      </c>
      <c r="X85" s="286" t="e">
        <v>#N/A</v>
      </c>
      <c r="Y85" s="286" t="e">
        <v>#N/A</v>
      </c>
      <c r="Z85" s="286" t="e">
        <v>#N/A</v>
      </c>
      <c r="AA85" s="286" t="e">
        <v>#N/A</v>
      </c>
      <c r="AB85" s="286" t="e">
        <v>#N/A</v>
      </c>
      <c r="AC85" s="286" t="e">
        <v>#N/A</v>
      </c>
      <c r="AD85" s="286" t="e">
        <v>#N/A</v>
      </c>
      <c r="AE85" s="286" t="e">
        <v>#N/A</v>
      </c>
      <c r="AF85" s="286" t="e">
        <v>#N/A</v>
      </c>
      <c r="AG85" s="286" t="e">
        <v>#N/A</v>
      </c>
      <c r="AH85" s="286" t="e">
        <v>#N/A</v>
      </c>
      <c r="AI85" s="286" t="e">
        <v>#N/A</v>
      </c>
      <c r="AJ85" s="286" t="e">
        <v>#N/A</v>
      </c>
      <c r="AK85" s="286" t="e">
        <v>#N/A</v>
      </c>
      <c r="AL85" s="286" t="e">
        <v>#N/A</v>
      </c>
      <c r="AM85" s="286" t="e">
        <v>#N/A</v>
      </c>
      <c r="AN85" s="286" t="e">
        <v>#N/A</v>
      </c>
      <c r="AO85" s="286" t="e">
        <v>#N/A</v>
      </c>
      <c r="AP85" s="286" t="e">
        <v>#N/A</v>
      </c>
      <c r="AQ85" s="286" t="e">
        <v>#N/A</v>
      </c>
      <c r="AR85" s="286" t="e">
        <v>#N/A</v>
      </c>
      <c r="AS85" s="286" t="e">
        <v>#N/A</v>
      </c>
      <c r="AT85" s="286" t="e">
        <v>#N/A</v>
      </c>
      <c r="AU85" s="286" t="e">
        <v>#N/A</v>
      </c>
      <c r="AV85" s="286" t="e">
        <v>#N/A</v>
      </c>
      <c r="AW85" s="286" t="e">
        <v>#N/A</v>
      </c>
      <c r="AX85" s="286" t="e">
        <v>#N/A</v>
      </c>
      <c r="AY85" s="286" t="e">
        <v>#N/A</v>
      </c>
      <c r="AZ85" s="286" t="e">
        <v>#N/A</v>
      </c>
      <c r="BA85" s="286" t="e">
        <v>#N/A</v>
      </c>
      <c r="BB85" s="286" t="e">
        <v>#N/A</v>
      </c>
      <c r="BC85" s="286" t="e">
        <v>#N/A</v>
      </c>
      <c r="BD85" s="286" t="e">
        <v>#N/A</v>
      </c>
      <c r="BE85" s="286" t="e">
        <v>#N/A</v>
      </c>
      <c r="BF85" s="286" t="e">
        <v>#N/A</v>
      </c>
      <c r="BG85" s="286" t="e">
        <v>#N/A</v>
      </c>
      <c r="BH85" s="286" t="e">
        <v>#N/A</v>
      </c>
      <c r="BI85" s="286" t="e">
        <v>#N/A</v>
      </c>
      <c r="BJ85" s="286" t="e">
        <v>#N/A</v>
      </c>
      <c r="BK85" s="286" t="e">
        <v>#N/A</v>
      </c>
      <c r="BL85" s="286" t="e">
        <v>#N/A</v>
      </c>
      <c r="BM85" s="286" t="e">
        <v>#N/A</v>
      </c>
      <c r="BN85" s="286" t="e">
        <v>#N/A</v>
      </c>
      <c r="BO85" s="286" t="e">
        <v>#N/A</v>
      </c>
      <c r="BP85" s="286" t="e">
        <v>#N/A</v>
      </c>
      <c r="BQ85" s="286"/>
      <c r="BR85" s="286"/>
      <c r="BS85" s="286"/>
      <c r="BT85" s="286"/>
      <c r="BU85" s="286"/>
      <c r="BV85" s="286"/>
      <c r="BW85" s="286"/>
      <c r="BX85" s="286"/>
      <c r="BY85" s="286"/>
      <c r="BZ85" s="286"/>
      <c r="CA85" s="287"/>
      <c r="CB85" s="286" t="e">
        <v>#N/A</v>
      </c>
      <c r="CC85" s="286" t="e">
        <v>#N/A</v>
      </c>
      <c r="CD85" s="286" t="e">
        <v>#N/A</v>
      </c>
      <c r="CE85" s="286" t="e">
        <v>#N/A</v>
      </c>
      <c r="CF85" s="286" t="e">
        <v>#N/A</v>
      </c>
      <c r="CG85" s="286" t="e">
        <v>#N/A</v>
      </c>
      <c r="CH85" s="286" t="e">
        <v>#N/A</v>
      </c>
      <c r="CI85" s="286" t="e">
        <v>#N/A</v>
      </c>
      <c r="CJ85" s="286" t="e">
        <v>#N/A</v>
      </c>
      <c r="CK85" s="286" t="e">
        <v>#N/A</v>
      </c>
      <c r="CL85" s="286" t="e">
        <v>#N/A</v>
      </c>
      <c r="CM85" s="286" t="e">
        <v>#N/A</v>
      </c>
      <c r="CN85" s="286" t="e">
        <v>#N/A</v>
      </c>
      <c r="CO85" s="286" t="e">
        <v>#N/A</v>
      </c>
      <c r="CP85" s="286" t="e">
        <v>#N/A</v>
      </c>
      <c r="CQ85" s="286" t="e">
        <v>#N/A</v>
      </c>
      <c r="CR85" s="286" t="e">
        <v>#N/A</v>
      </c>
      <c r="CS85" s="286" t="e">
        <v>#N/A</v>
      </c>
      <c r="CT85" s="286" t="e">
        <v>#N/A</v>
      </c>
      <c r="CU85" s="286" t="e">
        <v>#N/A</v>
      </c>
      <c r="CV85" s="286" t="e">
        <v>#N/A</v>
      </c>
      <c r="CW85" s="286" t="e">
        <v>#N/A</v>
      </c>
      <c r="CX85" s="286" t="e">
        <v>#N/A</v>
      </c>
      <c r="CY85" s="286" t="e">
        <v>#N/A</v>
      </c>
      <c r="CZ85" s="286" t="e">
        <v>#N/A</v>
      </c>
      <c r="DA85" s="286" t="e">
        <v>#N/A</v>
      </c>
      <c r="DB85" s="286" t="e">
        <v>#N/A</v>
      </c>
      <c r="DC85" s="286" t="e">
        <v>#N/A</v>
      </c>
      <c r="DD85" s="286" t="e">
        <v>#N/A</v>
      </c>
      <c r="DE85" s="286" t="e">
        <v>#N/A</v>
      </c>
      <c r="DF85" s="286" t="e">
        <v>#N/A</v>
      </c>
      <c r="DG85" s="286" t="e">
        <v>#N/A</v>
      </c>
      <c r="DH85" s="286" t="e">
        <v>#N/A</v>
      </c>
      <c r="DI85" s="286" t="e">
        <v>#N/A</v>
      </c>
      <c r="DJ85" s="286" t="e">
        <v>#N/A</v>
      </c>
      <c r="DK85" s="286" t="e">
        <v>#N/A</v>
      </c>
      <c r="DL85" s="286" t="e">
        <v>#N/A</v>
      </c>
      <c r="DM85" s="286" t="e">
        <v>#N/A</v>
      </c>
      <c r="DN85" s="286" t="e">
        <v>#N/A</v>
      </c>
      <c r="DO85" s="286" t="e">
        <v>#N/A</v>
      </c>
      <c r="DP85" s="286" t="e">
        <v>#N/A</v>
      </c>
      <c r="DQ85" s="286" t="e">
        <v>#N/A</v>
      </c>
      <c r="DR85" s="286" t="e">
        <v>#N/A</v>
      </c>
      <c r="DS85" s="286" t="e">
        <v>#N/A</v>
      </c>
      <c r="DT85" s="286" t="e">
        <v>#N/A</v>
      </c>
      <c r="DU85" s="286" t="e">
        <v>#N/A</v>
      </c>
      <c r="DV85" s="286" t="e">
        <v>#N/A</v>
      </c>
      <c r="DW85" s="286" t="e">
        <v>#N/A</v>
      </c>
      <c r="DX85" s="286" t="e">
        <v>#N/A</v>
      </c>
      <c r="DY85" s="286" t="e">
        <v>#N/A</v>
      </c>
      <c r="DZ85" s="286" t="e">
        <v>#N/A</v>
      </c>
      <c r="EA85" s="286" t="e">
        <v>#N/A</v>
      </c>
      <c r="EB85" s="286" t="e">
        <v>#N/A</v>
      </c>
      <c r="EC85" s="286" t="e">
        <v>#N/A</v>
      </c>
      <c r="ED85" s="286" t="e">
        <v>#N/A</v>
      </c>
      <c r="EE85" s="286" t="e">
        <v>#N/A</v>
      </c>
      <c r="EF85" s="286" t="e">
        <v>#N/A</v>
      </c>
      <c r="EG85" s="286" t="e">
        <v>#N/A</v>
      </c>
      <c r="EH85" s="286" t="e">
        <v>#N/A</v>
      </c>
      <c r="EI85" s="286" t="e">
        <v>#N/A</v>
      </c>
      <c r="EJ85" s="286" t="e">
        <v>#N/A</v>
      </c>
      <c r="EK85" s="286" t="e">
        <v>#N/A</v>
      </c>
      <c r="EL85" s="286" t="e">
        <v>#N/A</v>
      </c>
      <c r="EM85" s="286" t="e">
        <v>#N/A</v>
      </c>
      <c r="EN85" s="286"/>
      <c r="EO85" s="286"/>
      <c r="EP85" s="286"/>
      <c r="EQ85" s="286"/>
      <c r="ER85" s="286"/>
      <c r="ES85" s="286"/>
      <c r="ET85" s="286"/>
      <c r="EU85" s="286"/>
      <c r="EV85" s="286"/>
      <c r="EW85" s="286"/>
      <c r="EX85" s="287"/>
    </row>
    <row r="86" spans="1:154" x14ac:dyDescent="0.2">
      <c r="A86" s="238"/>
      <c r="B86" s="237"/>
      <c r="C86" s="239" t="s">
        <v>237</v>
      </c>
      <c r="D86" s="263" t="str">
        <f>IF(A86&gt;$B$4,_xll.xlShmImplSwap2($B$5,"EUR"&amp;tenor&amp;"M_29JUN12",A86,,tenor+0*TYPE(trigger),1,4,12/tenor,4,1,1),"")</f>
        <v/>
      </c>
      <c r="E86" s="288"/>
      <c r="F86" s="286"/>
      <c r="G86" s="286"/>
      <c r="H86" s="286"/>
      <c r="I86" s="286"/>
      <c r="J86" s="286"/>
      <c r="K86" s="286"/>
      <c r="L86" s="286"/>
      <c r="M86" s="286"/>
      <c r="N86" s="286"/>
      <c r="O86" s="286"/>
      <c r="P86" s="286"/>
      <c r="Q86" s="286"/>
      <c r="R86" s="286"/>
      <c r="S86" s="286"/>
      <c r="T86" s="286"/>
      <c r="U86" s="286"/>
      <c r="V86" s="286"/>
      <c r="W86" s="286"/>
      <c r="X86" s="286"/>
      <c r="Y86" s="286"/>
      <c r="Z86" s="286"/>
      <c r="AA86" s="286"/>
      <c r="AB86" s="286"/>
      <c r="AC86" s="286"/>
      <c r="AD86" s="286"/>
      <c r="AE86" s="286"/>
      <c r="AF86" s="286"/>
      <c r="AG86" s="286"/>
      <c r="AH86" s="286"/>
      <c r="AI86" s="286"/>
      <c r="AJ86" s="286"/>
      <c r="AK86" s="286"/>
      <c r="AL86" s="286"/>
      <c r="AM86" s="286"/>
      <c r="AN86" s="286"/>
      <c r="AO86" s="286"/>
      <c r="AP86" s="286"/>
      <c r="AQ86" s="286"/>
      <c r="AR86" s="286"/>
      <c r="AS86" s="286"/>
      <c r="AT86" s="286"/>
      <c r="AU86" s="286"/>
      <c r="AV86" s="286"/>
      <c r="AW86" s="286"/>
      <c r="AX86" s="286"/>
      <c r="AY86" s="286"/>
      <c r="AZ86" s="286"/>
      <c r="BA86" s="286"/>
      <c r="BB86" s="286"/>
      <c r="BC86" s="286"/>
      <c r="BD86" s="286"/>
      <c r="BE86" s="286"/>
      <c r="BF86" s="286"/>
      <c r="BG86" s="286"/>
      <c r="BH86" s="286"/>
      <c r="BI86" s="286"/>
      <c r="BJ86" s="286"/>
      <c r="BK86" s="286"/>
      <c r="BL86" s="286"/>
      <c r="BM86" s="286"/>
      <c r="BN86" s="286"/>
      <c r="BO86" s="286"/>
      <c r="BP86" s="286"/>
      <c r="BQ86" s="286"/>
      <c r="BR86" s="286"/>
      <c r="BS86" s="286"/>
      <c r="BT86" s="286"/>
      <c r="BU86" s="286"/>
      <c r="BV86" s="286"/>
      <c r="BW86" s="286"/>
      <c r="BX86" s="286"/>
      <c r="BY86" s="286"/>
      <c r="BZ86" s="286"/>
      <c r="CA86" s="287"/>
      <c r="CB86" s="286" t="s">
        <v>237</v>
      </c>
      <c r="CC86" s="286" t="s">
        <v>237</v>
      </c>
      <c r="CD86" s="286" t="s">
        <v>237</v>
      </c>
      <c r="CE86" s="286" t="s">
        <v>237</v>
      </c>
      <c r="CF86" s="286" t="s">
        <v>237</v>
      </c>
      <c r="CG86" s="286" t="s">
        <v>237</v>
      </c>
      <c r="CH86" s="286" t="s">
        <v>237</v>
      </c>
      <c r="CI86" s="286" t="s">
        <v>237</v>
      </c>
      <c r="CJ86" s="286" t="s">
        <v>237</v>
      </c>
      <c r="CK86" s="286" t="s">
        <v>237</v>
      </c>
      <c r="CL86" s="286" t="s">
        <v>237</v>
      </c>
      <c r="CM86" s="286" t="s">
        <v>237</v>
      </c>
      <c r="CN86" s="286" t="s">
        <v>237</v>
      </c>
      <c r="CO86" s="286" t="s">
        <v>237</v>
      </c>
      <c r="CP86" s="286" t="s">
        <v>237</v>
      </c>
      <c r="CQ86" s="286" t="s">
        <v>237</v>
      </c>
      <c r="CR86" s="286" t="s">
        <v>237</v>
      </c>
      <c r="CS86" s="286" t="s">
        <v>237</v>
      </c>
      <c r="CT86" s="286" t="s">
        <v>237</v>
      </c>
      <c r="CU86" s="286" t="s">
        <v>237</v>
      </c>
      <c r="CV86" s="286" t="s">
        <v>237</v>
      </c>
      <c r="CW86" s="286" t="s">
        <v>237</v>
      </c>
      <c r="CX86" s="286" t="s">
        <v>237</v>
      </c>
      <c r="CY86" s="286" t="s">
        <v>237</v>
      </c>
      <c r="CZ86" s="286" t="s">
        <v>237</v>
      </c>
      <c r="DA86" s="286" t="s">
        <v>237</v>
      </c>
      <c r="DB86" s="286" t="s">
        <v>237</v>
      </c>
      <c r="DC86" s="286" t="s">
        <v>237</v>
      </c>
      <c r="DD86" s="286" t="s">
        <v>237</v>
      </c>
      <c r="DE86" s="286" t="s">
        <v>237</v>
      </c>
      <c r="DF86" s="286" t="s">
        <v>237</v>
      </c>
      <c r="DG86" s="286" t="s">
        <v>237</v>
      </c>
      <c r="DH86" s="286" t="s">
        <v>237</v>
      </c>
      <c r="DI86" s="286" t="s">
        <v>237</v>
      </c>
      <c r="DJ86" s="286" t="s">
        <v>237</v>
      </c>
      <c r="DK86" s="286" t="s">
        <v>237</v>
      </c>
      <c r="DL86" s="286" t="s">
        <v>237</v>
      </c>
      <c r="DM86" s="286" t="s">
        <v>237</v>
      </c>
      <c r="DN86" s="286" t="s">
        <v>237</v>
      </c>
      <c r="DO86" s="286" t="s">
        <v>237</v>
      </c>
      <c r="DP86" s="286" t="s">
        <v>237</v>
      </c>
      <c r="DQ86" s="286" t="s">
        <v>237</v>
      </c>
      <c r="DR86" s="286" t="s">
        <v>237</v>
      </c>
      <c r="DS86" s="286" t="s">
        <v>237</v>
      </c>
      <c r="DT86" s="286" t="s">
        <v>237</v>
      </c>
      <c r="DU86" s="286" t="s">
        <v>237</v>
      </c>
      <c r="DV86" s="286" t="s">
        <v>237</v>
      </c>
      <c r="DW86" s="286" t="s">
        <v>237</v>
      </c>
      <c r="DX86" s="286" t="s">
        <v>237</v>
      </c>
      <c r="DY86" s="286" t="s">
        <v>237</v>
      </c>
      <c r="DZ86" s="286" t="s">
        <v>237</v>
      </c>
      <c r="EA86" s="286" t="s">
        <v>237</v>
      </c>
      <c r="EB86" s="286" t="s">
        <v>237</v>
      </c>
      <c r="EC86" s="286" t="s">
        <v>237</v>
      </c>
      <c r="ED86" s="286" t="s">
        <v>237</v>
      </c>
      <c r="EE86" s="286" t="s">
        <v>237</v>
      </c>
      <c r="EF86" s="286" t="s">
        <v>237</v>
      </c>
      <c r="EG86" s="286" t="s">
        <v>237</v>
      </c>
      <c r="EH86" s="286" t="s">
        <v>237</v>
      </c>
      <c r="EI86" s="286" t="s">
        <v>237</v>
      </c>
      <c r="EJ86" s="286" t="s">
        <v>237</v>
      </c>
      <c r="EK86" s="286" t="s">
        <v>237</v>
      </c>
      <c r="EL86" s="286" t="s">
        <v>237</v>
      </c>
      <c r="EM86" s="286" t="s">
        <v>237</v>
      </c>
      <c r="EN86" s="286"/>
      <c r="EO86" s="286"/>
      <c r="EP86" s="286"/>
      <c r="EQ86" s="286"/>
      <c r="ER86" s="286"/>
      <c r="ES86" s="286"/>
      <c r="ET86" s="286"/>
      <c r="EU86" s="286"/>
      <c r="EV86" s="286"/>
      <c r="EW86" s="286"/>
      <c r="EX86" s="287"/>
    </row>
    <row r="87" spans="1:154" x14ac:dyDescent="0.2">
      <c r="A87" s="238"/>
      <c r="B87" s="237"/>
      <c r="C87" s="239" t="s">
        <v>237</v>
      </c>
      <c r="D87" s="263" t="str">
        <f>IF(A87&gt;$B$4,_xll.xlShmImplSwap2($B$5,"EUR"&amp;tenor&amp;"M_29JUN12",A87,,tenor+0*TYPE(trigger),1,4,12/tenor,4,1,1),"")</f>
        <v/>
      </c>
      <c r="E87" s="288"/>
      <c r="F87" s="286"/>
      <c r="G87" s="286"/>
      <c r="H87" s="286"/>
      <c r="I87" s="286"/>
      <c r="J87" s="286"/>
      <c r="K87" s="286"/>
      <c r="L87" s="286"/>
      <c r="M87" s="286"/>
      <c r="N87" s="286"/>
      <c r="O87" s="286"/>
      <c r="P87" s="286"/>
      <c r="Q87" s="286"/>
      <c r="R87" s="286"/>
      <c r="S87" s="286"/>
      <c r="T87" s="286"/>
      <c r="U87" s="286"/>
      <c r="V87" s="286"/>
      <c r="W87" s="286"/>
      <c r="X87" s="286"/>
      <c r="Y87" s="286"/>
      <c r="Z87" s="286"/>
      <c r="AA87" s="286"/>
      <c r="AB87" s="286"/>
      <c r="AC87" s="286"/>
      <c r="AD87" s="286"/>
      <c r="AE87" s="286"/>
      <c r="AF87" s="286"/>
      <c r="AG87" s="286"/>
      <c r="AH87" s="286"/>
      <c r="AI87" s="286"/>
      <c r="AJ87" s="286"/>
      <c r="AK87" s="286"/>
      <c r="AL87" s="286"/>
      <c r="AM87" s="286"/>
      <c r="AN87" s="286"/>
      <c r="AO87" s="286"/>
      <c r="AP87" s="286"/>
      <c r="AQ87" s="286"/>
      <c r="AR87" s="286"/>
      <c r="AS87" s="286"/>
      <c r="AT87" s="286"/>
      <c r="AU87" s="286"/>
      <c r="AV87" s="286"/>
      <c r="AW87" s="286"/>
      <c r="AX87" s="286"/>
      <c r="AY87" s="286"/>
      <c r="AZ87" s="286"/>
      <c r="BA87" s="286"/>
      <c r="BB87" s="286"/>
      <c r="BC87" s="286"/>
      <c r="BD87" s="286"/>
      <c r="BE87" s="286"/>
      <c r="BF87" s="286"/>
      <c r="BG87" s="286"/>
      <c r="BH87" s="286"/>
      <c r="BI87" s="286"/>
      <c r="BJ87" s="286"/>
      <c r="BK87" s="286"/>
      <c r="BL87" s="286"/>
      <c r="BM87" s="286"/>
      <c r="BN87" s="286"/>
      <c r="BO87" s="286"/>
      <c r="BP87" s="286"/>
      <c r="BQ87" s="286"/>
      <c r="BR87" s="286"/>
      <c r="BS87" s="286"/>
      <c r="BT87" s="286"/>
      <c r="BU87" s="286"/>
      <c r="BV87" s="286"/>
      <c r="BW87" s="286"/>
      <c r="BX87" s="286"/>
      <c r="BY87" s="286"/>
      <c r="BZ87" s="286"/>
      <c r="CA87" s="287"/>
      <c r="CB87" s="286" t="s">
        <v>237</v>
      </c>
      <c r="CC87" s="286" t="s">
        <v>237</v>
      </c>
      <c r="CD87" s="286" t="s">
        <v>237</v>
      </c>
      <c r="CE87" s="286" t="s">
        <v>237</v>
      </c>
      <c r="CF87" s="286" t="s">
        <v>237</v>
      </c>
      <c r="CG87" s="286" t="s">
        <v>237</v>
      </c>
      <c r="CH87" s="286" t="s">
        <v>237</v>
      </c>
      <c r="CI87" s="286" t="s">
        <v>237</v>
      </c>
      <c r="CJ87" s="286" t="s">
        <v>237</v>
      </c>
      <c r="CK87" s="286" t="s">
        <v>237</v>
      </c>
      <c r="CL87" s="286" t="s">
        <v>237</v>
      </c>
      <c r="CM87" s="286" t="s">
        <v>237</v>
      </c>
      <c r="CN87" s="286" t="s">
        <v>237</v>
      </c>
      <c r="CO87" s="286" t="s">
        <v>237</v>
      </c>
      <c r="CP87" s="286" t="s">
        <v>237</v>
      </c>
      <c r="CQ87" s="286" t="s">
        <v>237</v>
      </c>
      <c r="CR87" s="286" t="s">
        <v>237</v>
      </c>
      <c r="CS87" s="286" t="s">
        <v>237</v>
      </c>
      <c r="CT87" s="286" t="s">
        <v>237</v>
      </c>
      <c r="CU87" s="286" t="s">
        <v>237</v>
      </c>
      <c r="CV87" s="286" t="s">
        <v>237</v>
      </c>
      <c r="CW87" s="286" t="s">
        <v>237</v>
      </c>
      <c r="CX87" s="286" t="s">
        <v>237</v>
      </c>
      <c r="CY87" s="286" t="s">
        <v>237</v>
      </c>
      <c r="CZ87" s="286" t="s">
        <v>237</v>
      </c>
      <c r="DA87" s="286" t="s">
        <v>237</v>
      </c>
      <c r="DB87" s="286" t="s">
        <v>237</v>
      </c>
      <c r="DC87" s="286" t="s">
        <v>237</v>
      </c>
      <c r="DD87" s="286" t="s">
        <v>237</v>
      </c>
      <c r="DE87" s="286" t="s">
        <v>237</v>
      </c>
      <c r="DF87" s="286" t="s">
        <v>237</v>
      </c>
      <c r="DG87" s="286" t="s">
        <v>237</v>
      </c>
      <c r="DH87" s="286" t="s">
        <v>237</v>
      </c>
      <c r="DI87" s="286" t="s">
        <v>237</v>
      </c>
      <c r="DJ87" s="286" t="s">
        <v>237</v>
      </c>
      <c r="DK87" s="286" t="s">
        <v>237</v>
      </c>
      <c r="DL87" s="286" t="s">
        <v>237</v>
      </c>
      <c r="DM87" s="286" t="s">
        <v>237</v>
      </c>
      <c r="DN87" s="286" t="s">
        <v>237</v>
      </c>
      <c r="DO87" s="286" t="s">
        <v>237</v>
      </c>
      <c r="DP87" s="286" t="s">
        <v>237</v>
      </c>
      <c r="DQ87" s="286" t="s">
        <v>237</v>
      </c>
      <c r="DR87" s="286" t="s">
        <v>237</v>
      </c>
      <c r="DS87" s="286" t="s">
        <v>237</v>
      </c>
      <c r="DT87" s="286" t="s">
        <v>237</v>
      </c>
      <c r="DU87" s="286" t="s">
        <v>237</v>
      </c>
      <c r="DV87" s="286" t="s">
        <v>237</v>
      </c>
      <c r="DW87" s="286" t="s">
        <v>237</v>
      </c>
      <c r="DX87" s="286" t="s">
        <v>237</v>
      </c>
      <c r="DY87" s="286" t="s">
        <v>237</v>
      </c>
      <c r="DZ87" s="286" t="s">
        <v>237</v>
      </c>
      <c r="EA87" s="286" t="s">
        <v>237</v>
      </c>
      <c r="EB87" s="286" t="s">
        <v>237</v>
      </c>
      <c r="EC87" s="286" t="s">
        <v>237</v>
      </c>
      <c r="ED87" s="286" t="s">
        <v>237</v>
      </c>
      <c r="EE87" s="286" t="s">
        <v>237</v>
      </c>
      <c r="EF87" s="286" t="s">
        <v>237</v>
      </c>
      <c r="EG87" s="286" t="s">
        <v>237</v>
      </c>
      <c r="EH87" s="286" t="s">
        <v>237</v>
      </c>
      <c r="EI87" s="286" t="s">
        <v>237</v>
      </c>
      <c r="EJ87" s="286" t="s">
        <v>237</v>
      </c>
      <c r="EK87" s="286" t="s">
        <v>237</v>
      </c>
      <c r="EL87" s="286" t="s">
        <v>237</v>
      </c>
      <c r="EM87" s="286" t="s">
        <v>237</v>
      </c>
      <c r="EN87" s="286"/>
      <c r="EO87" s="286"/>
      <c r="EP87" s="286"/>
      <c r="EQ87" s="286"/>
      <c r="ER87" s="286"/>
      <c r="ES87" s="286"/>
      <c r="ET87" s="286"/>
      <c r="EU87" s="286"/>
      <c r="EV87" s="286"/>
      <c r="EW87" s="286"/>
      <c r="EX87" s="287"/>
    </row>
    <row r="88" spans="1:154" x14ac:dyDescent="0.2">
      <c r="A88" s="238"/>
      <c r="B88" s="237"/>
      <c r="C88" s="239" t="s">
        <v>237</v>
      </c>
      <c r="D88" s="263" t="str">
        <f>IF(A88&gt;$B$4,_xll.xlShmImplSwap2($B$5,"EUR"&amp;tenor&amp;"M_29JUN12",A88,,tenor+0*TYPE(trigger),1,4,12/tenor,4,1,1),"")</f>
        <v/>
      </c>
      <c r="E88" s="288"/>
      <c r="F88" s="286"/>
      <c r="G88" s="286"/>
      <c r="H88" s="286"/>
      <c r="I88" s="286"/>
      <c r="J88" s="286"/>
      <c r="K88" s="286"/>
      <c r="L88" s="286"/>
      <c r="M88" s="286"/>
      <c r="N88" s="286"/>
      <c r="O88" s="286"/>
      <c r="P88" s="286"/>
      <c r="Q88" s="286"/>
      <c r="R88" s="286"/>
      <c r="S88" s="286"/>
      <c r="T88" s="286"/>
      <c r="U88" s="286"/>
      <c r="V88" s="286"/>
      <c r="W88" s="286"/>
      <c r="X88" s="286"/>
      <c r="Y88" s="286"/>
      <c r="Z88" s="286"/>
      <c r="AA88" s="286"/>
      <c r="AB88" s="286"/>
      <c r="AC88" s="286"/>
      <c r="AD88" s="286"/>
      <c r="AE88" s="286"/>
      <c r="AF88" s="286"/>
      <c r="AG88" s="286"/>
      <c r="AH88" s="286"/>
      <c r="AI88" s="286"/>
      <c r="AJ88" s="286"/>
      <c r="AK88" s="286"/>
      <c r="AL88" s="286"/>
      <c r="AM88" s="286"/>
      <c r="AN88" s="286"/>
      <c r="AO88" s="286"/>
      <c r="AP88" s="286"/>
      <c r="AQ88" s="286"/>
      <c r="AR88" s="286"/>
      <c r="AS88" s="286"/>
      <c r="AT88" s="286"/>
      <c r="AU88" s="286"/>
      <c r="AV88" s="286"/>
      <c r="AW88" s="286"/>
      <c r="AX88" s="286"/>
      <c r="AY88" s="286"/>
      <c r="AZ88" s="286"/>
      <c r="BA88" s="286"/>
      <c r="BB88" s="286"/>
      <c r="BC88" s="286"/>
      <c r="BD88" s="286"/>
      <c r="BE88" s="286"/>
      <c r="BF88" s="286"/>
      <c r="BG88" s="286"/>
      <c r="BH88" s="286"/>
      <c r="BI88" s="286"/>
      <c r="BJ88" s="286"/>
      <c r="BK88" s="286"/>
      <c r="BL88" s="286"/>
      <c r="BM88" s="286"/>
      <c r="BN88" s="286"/>
      <c r="BO88" s="286"/>
      <c r="BP88" s="286"/>
      <c r="BQ88" s="286"/>
      <c r="BR88" s="286"/>
      <c r="BS88" s="286"/>
      <c r="BT88" s="286"/>
      <c r="BU88" s="286"/>
      <c r="BV88" s="286"/>
      <c r="BW88" s="286"/>
      <c r="BX88" s="286"/>
      <c r="BY88" s="286"/>
      <c r="BZ88" s="286"/>
      <c r="CA88" s="287"/>
      <c r="CB88" s="286" t="s">
        <v>237</v>
      </c>
      <c r="CC88" s="286" t="s">
        <v>237</v>
      </c>
      <c r="CD88" s="286" t="s">
        <v>237</v>
      </c>
      <c r="CE88" s="286" t="s">
        <v>237</v>
      </c>
      <c r="CF88" s="286" t="s">
        <v>237</v>
      </c>
      <c r="CG88" s="286" t="s">
        <v>237</v>
      </c>
      <c r="CH88" s="286" t="s">
        <v>237</v>
      </c>
      <c r="CI88" s="286" t="s">
        <v>237</v>
      </c>
      <c r="CJ88" s="286" t="s">
        <v>237</v>
      </c>
      <c r="CK88" s="286" t="s">
        <v>237</v>
      </c>
      <c r="CL88" s="286" t="s">
        <v>237</v>
      </c>
      <c r="CM88" s="286" t="s">
        <v>237</v>
      </c>
      <c r="CN88" s="286" t="s">
        <v>237</v>
      </c>
      <c r="CO88" s="286" t="s">
        <v>237</v>
      </c>
      <c r="CP88" s="286" t="s">
        <v>237</v>
      </c>
      <c r="CQ88" s="286" t="s">
        <v>237</v>
      </c>
      <c r="CR88" s="286" t="s">
        <v>237</v>
      </c>
      <c r="CS88" s="286" t="s">
        <v>237</v>
      </c>
      <c r="CT88" s="286" t="s">
        <v>237</v>
      </c>
      <c r="CU88" s="286" t="s">
        <v>237</v>
      </c>
      <c r="CV88" s="286" t="s">
        <v>237</v>
      </c>
      <c r="CW88" s="286" t="s">
        <v>237</v>
      </c>
      <c r="CX88" s="286" t="s">
        <v>237</v>
      </c>
      <c r="CY88" s="286" t="s">
        <v>237</v>
      </c>
      <c r="CZ88" s="286" t="s">
        <v>237</v>
      </c>
      <c r="DA88" s="286" t="s">
        <v>237</v>
      </c>
      <c r="DB88" s="286" t="s">
        <v>237</v>
      </c>
      <c r="DC88" s="286" t="s">
        <v>237</v>
      </c>
      <c r="DD88" s="286" t="s">
        <v>237</v>
      </c>
      <c r="DE88" s="286" t="s">
        <v>237</v>
      </c>
      <c r="DF88" s="286" t="s">
        <v>237</v>
      </c>
      <c r="DG88" s="286" t="s">
        <v>237</v>
      </c>
      <c r="DH88" s="286" t="s">
        <v>237</v>
      </c>
      <c r="DI88" s="286" t="s">
        <v>237</v>
      </c>
      <c r="DJ88" s="286" t="s">
        <v>237</v>
      </c>
      <c r="DK88" s="286" t="s">
        <v>237</v>
      </c>
      <c r="DL88" s="286" t="s">
        <v>237</v>
      </c>
      <c r="DM88" s="286" t="s">
        <v>237</v>
      </c>
      <c r="DN88" s="286" t="s">
        <v>237</v>
      </c>
      <c r="DO88" s="286" t="s">
        <v>237</v>
      </c>
      <c r="DP88" s="286" t="s">
        <v>237</v>
      </c>
      <c r="DQ88" s="286" t="s">
        <v>237</v>
      </c>
      <c r="DR88" s="286" t="s">
        <v>237</v>
      </c>
      <c r="DS88" s="286" t="s">
        <v>237</v>
      </c>
      <c r="DT88" s="286" t="s">
        <v>237</v>
      </c>
      <c r="DU88" s="286" t="s">
        <v>237</v>
      </c>
      <c r="DV88" s="286" t="s">
        <v>237</v>
      </c>
      <c r="DW88" s="286" t="s">
        <v>237</v>
      </c>
      <c r="DX88" s="286" t="s">
        <v>237</v>
      </c>
      <c r="DY88" s="286" t="s">
        <v>237</v>
      </c>
      <c r="DZ88" s="286" t="s">
        <v>237</v>
      </c>
      <c r="EA88" s="286" t="s">
        <v>237</v>
      </c>
      <c r="EB88" s="286" t="s">
        <v>237</v>
      </c>
      <c r="EC88" s="286" t="s">
        <v>237</v>
      </c>
      <c r="ED88" s="286" t="s">
        <v>237</v>
      </c>
      <c r="EE88" s="286" t="s">
        <v>237</v>
      </c>
      <c r="EF88" s="286" t="s">
        <v>237</v>
      </c>
      <c r="EG88" s="286" t="s">
        <v>237</v>
      </c>
      <c r="EH88" s="286" t="s">
        <v>237</v>
      </c>
      <c r="EI88" s="286" t="s">
        <v>237</v>
      </c>
      <c r="EJ88" s="286" t="s">
        <v>237</v>
      </c>
      <c r="EK88" s="286" t="s">
        <v>237</v>
      </c>
      <c r="EL88" s="286" t="s">
        <v>237</v>
      </c>
      <c r="EM88" s="286" t="s">
        <v>237</v>
      </c>
      <c r="EN88" s="286"/>
      <c r="EO88" s="286"/>
      <c r="EP88" s="286"/>
      <c r="EQ88" s="286"/>
      <c r="ER88" s="286"/>
      <c r="ES88" s="286"/>
      <c r="ET88" s="286"/>
      <c r="EU88" s="286"/>
      <c r="EV88" s="286"/>
      <c r="EW88" s="286"/>
      <c r="EX88" s="287"/>
    </row>
    <row r="89" spans="1:154" x14ac:dyDescent="0.2">
      <c r="A89" s="238"/>
      <c r="B89" s="237"/>
      <c r="C89" s="239" t="s">
        <v>237</v>
      </c>
      <c r="D89" s="263" t="str">
        <f>IF(A89&gt;$B$4,_xll.xlShmImplSwap2($B$5,"EUR"&amp;tenor&amp;"M_29JUN12",A89,,tenor+0*TYPE(trigger),1,4,12/tenor,4,1,1),"")</f>
        <v/>
      </c>
      <c r="E89" s="288"/>
      <c r="F89" s="286"/>
      <c r="G89" s="286"/>
      <c r="H89" s="286"/>
      <c r="I89" s="286"/>
      <c r="J89" s="286"/>
      <c r="K89" s="286"/>
      <c r="L89" s="286"/>
      <c r="M89" s="286"/>
      <c r="N89" s="286"/>
      <c r="O89" s="286"/>
      <c r="P89" s="286"/>
      <c r="Q89" s="286"/>
      <c r="R89" s="286"/>
      <c r="S89" s="286"/>
      <c r="T89" s="286"/>
      <c r="U89" s="286"/>
      <c r="V89" s="286"/>
      <c r="W89" s="286"/>
      <c r="X89" s="286"/>
      <c r="Y89" s="286"/>
      <c r="Z89" s="286"/>
      <c r="AA89" s="286"/>
      <c r="AB89" s="286"/>
      <c r="AC89" s="286"/>
      <c r="AD89" s="286"/>
      <c r="AE89" s="286"/>
      <c r="AF89" s="286"/>
      <c r="AG89" s="286"/>
      <c r="AH89" s="286"/>
      <c r="AI89" s="286"/>
      <c r="AJ89" s="286"/>
      <c r="AK89" s="286"/>
      <c r="AL89" s="286"/>
      <c r="AM89" s="286"/>
      <c r="AN89" s="286"/>
      <c r="AO89" s="286"/>
      <c r="AP89" s="286"/>
      <c r="AQ89" s="286"/>
      <c r="AR89" s="286"/>
      <c r="AS89" s="286"/>
      <c r="AT89" s="286"/>
      <c r="AU89" s="286"/>
      <c r="AV89" s="286"/>
      <c r="AW89" s="286"/>
      <c r="AX89" s="286"/>
      <c r="AY89" s="286"/>
      <c r="AZ89" s="286"/>
      <c r="BA89" s="286"/>
      <c r="BB89" s="286"/>
      <c r="BC89" s="286"/>
      <c r="BD89" s="286"/>
      <c r="BE89" s="286"/>
      <c r="BF89" s="286"/>
      <c r="BG89" s="286"/>
      <c r="BH89" s="286"/>
      <c r="BI89" s="286"/>
      <c r="BJ89" s="286"/>
      <c r="BK89" s="286"/>
      <c r="BL89" s="286"/>
      <c r="BM89" s="286"/>
      <c r="BN89" s="286"/>
      <c r="BO89" s="286"/>
      <c r="BP89" s="286"/>
      <c r="BQ89" s="286"/>
      <c r="BR89" s="286"/>
      <c r="BS89" s="286"/>
      <c r="BT89" s="286"/>
      <c r="BU89" s="286"/>
      <c r="BV89" s="286"/>
      <c r="BW89" s="286"/>
      <c r="BX89" s="286"/>
      <c r="BY89" s="286"/>
      <c r="BZ89" s="286"/>
      <c r="CA89" s="287"/>
      <c r="CB89" s="286" t="s">
        <v>237</v>
      </c>
      <c r="CC89" s="286" t="s">
        <v>237</v>
      </c>
      <c r="CD89" s="286" t="s">
        <v>237</v>
      </c>
      <c r="CE89" s="286" t="s">
        <v>237</v>
      </c>
      <c r="CF89" s="286" t="s">
        <v>237</v>
      </c>
      <c r="CG89" s="286" t="s">
        <v>237</v>
      </c>
      <c r="CH89" s="286" t="s">
        <v>237</v>
      </c>
      <c r="CI89" s="286" t="s">
        <v>237</v>
      </c>
      <c r="CJ89" s="286" t="s">
        <v>237</v>
      </c>
      <c r="CK89" s="286" t="s">
        <v>237</v>
      </c>
      <c r="CL89" s="286" t="s">
        <v>237</v>
      </c>
      <c r="CM89" s="286" t="s">
        <v>237</v>
      </c>
      <c r="CN89" s="286" t="s">
        <v>237</v>
      </c>
      <c r="CO89" s="286" t="s">
        <v>237</v>
      </c>
      <c r="CP89" s="286" t="s">
        <v>237</v>
      </c>
      <c r="CQ89" s="286" t="s">
        <v>237</v>
      </c>
      <c r="CR89" s="286" t="s">
        <v>237</v>
      </c>
      <c r="CS89" s="286" t="s">
        <v>237</v>
      </c>
      <c r="CT89" s="286" t="s">
        <v>237</v>
      </c>
      <c r="CU89" s="286" t="s">
        <v>237</v>
      </c>
      <c r="CV89" s="286" t="s">
        <v>237</v>
      </c>
      <c r="CW89" s="286" t="s">
        <v>237</v>
      </c>
      <c r="CX89" s="286" t="s">
        <v>237</v>
      </c>
      <c r="CY89" s="286" t="s">
        <v>237</v>
      </c>
      <c r="CZ89" s="286" t="s">
        <v>237</v>
      </c>
      <c r="DA89" s="286" t="s">
        <v>237</v>
      </c>
      <c r="DB89" s="286" t="s">
        <v>237</v>
      </c>
      <c r="DC89" s="286" t="s">
        <v>237</v>
      </c>
      <c r="DD89" s="286" t="s">
        <v>237</v>
      </c>
      <c r="DE89" s="286" t="s">
        <v>237</v>
      </c>
      <c r="DF89" s="286" t="s">
        <v>237</v>
      </c>
      <c r="DG89" s="286" t="s">
        <v>237</v>
      </c>
      <c r="DH89" s="286" t="s">
        <v>237</v>
      </c>
      <c r="DI89" s="286" t="s">
        <v>237</v>
      </c>
      <c r="DJ89" s="286" t="s">
        <v>237</v>
      </c>
      <c r="DK89" s="286" t="s">
        <v>237</v>
      </c>
      <c r="DL89" s="286" t="s">
        <v>237</v>
      </c>
      <c r="DM89" s="286" t="s">
        <v>237</v>
      </c>
      <c r="DN89" s="286" t="s">
        <v>237</v>
      </c>
      <c r="DO89" s="286" t="s">
        <v>237</v>
      </c>
      <c r="DP89" s="286" t="s">
        <v>237</v>
      </c>
      <c r="DQ89" s="286" t="s">
        <v>237</v>
      </c>
      <c r="DR89" s="286" t="s">
        <v>237</v>
      </c>
      <c r="DS89" s="286" t="s">
        <v>237</v>
      </c>
      <c r="DT89" s="286" t="s">
        <v>237</v>
      </c>
      <c r="DU89" s="286" t="s">
        <v>237</v>
      </c>
      <c r="DV89" s="286" t="s">
        <v>237</v>
      </c>
      <c r="DW89" s="286" t="s">
        <v>237</v>
      </c>
      <c r="DX89" s="286" t="s">
        <v>237</v>
      </c>
      <c r="DY89" s="286" t="s">
        <v>237</v>
      </c>
      <c r="DZ89" s="286" t="s">
        <v>237</v>
      </c>
      <c r="EA89" s="286" t="s">
        <v>237</v>
      </c>
      <c r="EB89" s="286" t="s">
        <v>237</v>
      </c>
      <c r="EC89" s="286" t="s">
        <v>237</v>
      </c>
      <c r="ED89" s="286" t="s">
        <v>237</v>
      </c>
      <c r="EE89" s="286" t="s">
        <v>237</v>
      </c>
      <c r="EF89" s="286" t="s">
        <v>237</v>
      </c>
      <c r="EG89" s="286" t="s">
        <v>237</v>
      </c>
      <c r="EH89" s="286" t="s">
        <v>237</v>
      </c>
      <c r="EI89" s="286" t="s">
        <v>237</v>
      </c>
      <c r="EJ89" s="286" t="s">
        <v>237</v>
      </c>
      <c r="EK89" s="286" t="s">
        <v>237</v>
      </c>
      <c r="EL89" s="286" t="s">
        <v>237</v>
      </c>
      <c r="EM89" s="286" t="s">
        <v>237</v>
      </c>
      <c r="EN89" s="286"/>
      <c r="EO89" s="286"/>
      <c r="EP89" s="286"/>
      <c r="EQ89" s="286"/>
      <c r="ER89" s="286"/>
      <c r="ES89" s="286"/>
      <c r="ET89" s="286"/>
      <c r="EU89" s="286"/>
      <c r="EV89" s="286"/>
      <c r="EW89" s="286"/>
      <c r="EX89" s="287"/>
    </row>
    <row r="90" spans="1:154" x14ac:dyDescent="0.2">
      <c r="A90" s="238"/>
      <c r="B90" s="237"/>
      <c r="C90" s="239" t="s">
        <v>237</v>
      </c>
      <c r="D90" s="263" t="str">
        <f>IF(A90&gt;$B$4,_xll.xlShmImplSwap2($B$5,"EUR"&amp;tenor&amp;"M_29JUN12",A90,,tenor+0*TYPE(trigger),1,4,12/tenor,4,1,1),"")</f>
        <v/>
      </c>
      <c r="E90" s="288"/>
      <c r="F90" s="286"/>
      <c r="G90" s="286"/>
      <c r="H90" s="286"/>
      <c r="I90" s="286"/>
      <c r="J90" s="286"/>
      <c r="K90" s="286"/>
      <c r="L90" s="286"/>
      <c r="M90" s="286"/>
      <c r="N90" s="286"/>
      <c r="O90" s="286"/>
      <c r="P90" s="286"/>
      <c r="Q90" s="286"/>
      <c r="R90" s="286"/>
      <c r="S90" s="286"/>
      <c r="T90" s="286"/>
      <c r="U90" s="286"/>
      <c r="V90" s="286"/>
      <c r="W90" s="286"/>
      <c r="X90" s="286"/>
      <c r="Y90" s="286"/>
      <c r="Z90" s="286"/>
      <c r="AA90" s="286"/>
      <c r="AB90" s="286"/>
      <c r="AC90" s="286"/>
      <c r="AD90" s="286"/>
      <c r="AE90" s="286"/>
      <c r="AF90" s="286"/>
      <c r="AG90" s="286"/>
      <c r="AH90" s="286"/>
      <c r="AI90" s="286"/>
      <c r="AJ90" s="286"/>
      <c r="AK90" s="286"/>
      <c r="AL90" s="286"/>
      <c r="AM90" s="286"/>
      <c r="AN90" s="286"/>
      <c r="AO90" s="286"/>
      <c r="AP90" s="286"/>
      <c r="AQ90" s="286"/>
      <c r="AR90" s="286"/>
      <c r="AS90" s="286"/>
      <c r="AT90" s="286"/>
      <c r="AU90" s="286"/>
      <c r="AV90" s="286"/>
      <c r="AW90" s="286"/>
      <c r="AX90" s="286"/>
      <c r="AY90" s="286"/>
      <c r="AZ90" s="286"/>
      <c r="BA90" s="286"/>
      <c r="BB90" s="286"/>
      <c r="BC90" s="286"/>
      <c r="BD90" s="286"/>
      <c r="BE90" s="286"/>
      <c r="BF90" s="286"/>
      <c r="BG90" s="286"/>
      <c r="BH90" s="286"/>
      <c r="BI90" s="286"/>
      <c r="BJ90" s="286"/>
      <c r="BK90" s="286"/>
      <c r="BL90" s="286"/>
      <c r="BM90" s="286"/>
      <c r="BN90" s="286"/>
      <c r="BO90" s="286"/>
      <c r="BP90" s="286"/>
      <c r="BQ90" s="286"/>
      <c r="BR90" s="286"/>
      <c r="BS90" s="286"/>
      <c r="BT90" s="286"/>
      <c r="BU90" s="286"/>
      <c r="BV90" s="286"/>
      <c r="BW90" s="286"/>
      <c r="BX90" s="286"/>
      <c r="BY90" s="286"/>
      <c r="BZ90" s="286"/>
      <c r="CA90" s="287"/>
      <c r="CB90" s="286" t="s">
        <v>237</v>
      </c>
      <c r="CC90" s="286" t="s">
        <v>237</v>
      </c>
      <c r="CD90" s="286" t="s">
        <v>237</v>
      </c>
      <c r="CE90" s="286" t="s">
        <v>237</v>
      </c>
      <c r="CF90" s="286" t="s">
        <v>237</v>
      </c>
      <c r="CG90" s="286" t="s">
        <v>237</v>
      </c>
      <c r="CH90" s="286" t="s">
        <v>237</v>
      </c>
      <c r="CI90" s="286" t="s">
        <v>237</v>
      </c>
      <c r="CJ90" s="286" t="s">
        <v>237</v>
      </c>
      <c r="CK90" s="286" t="s">
        <v>237</v>
      </c>
      <c r="CL90" s="286" t="s">
        <v>237</v>
      </c>
      <c r="CM90" s="286" t="s">
        <v>237</v>
      </c>
      <c r="CN90" s="286" t="s">
        <v>237</v>
      </c>
      <c r="CO90" s="286" t="s">
        <v>237</v>
      </c>
      <c r="CP90" s="286" t="s">
        <v>237</v>
      </c>
      <c r="CQ90" s="286" t="s">
        <v>237</v>
      </c>
      <c r="CR90" s="286" t="s">
        <v>237</v>
      </c>
      <c r="CS90" s="286" t="s">
        <v>237</v>
      </c>
      <c r="CT90" s="286" t="s">
        <v>237</v>
      </c>
      <c r="CU90" s="286" t="s">
        <v>237</v>
      </c>
      <c r="CV90" s="286" t="s">
        <v>237</v>
      </c>
      <c r="CW90" s="286" t="s">
        <v>237</v>
      </c>
      <c r="CX90" s="286" t="s">
        <v>237</v>
      </c>
      <c r="CY90" s="286" t="s">
        <v>237</v>
      </c>
      <c r="CZ90" s="286" t="s">
        <v>237</v>
      </c>
      <c r="DA90" s="286" t="s">
        <v>237</v>
      </c>
      <c r="DB90" s="286" t="s">
        <v>237</v>
      </c>
      <c r="DC90" s="286" t="s">
        <v>237</v>
      </c>
      <c r="DD90" s="286" t="s">
        <v>237</v>
      </c>
      <c r="DE90" s="286" t="s">
        <v>237</v>
      </c>
      <c r="DF90" s="286" t="s">
        <v>237</v>
      </c>
      <c r="DG90" s="286" t="s">
        <v>237</v>
      </c>
      <c r="DH90" s="286" t="s">
        <v>237</v>
      </c>
      <c r="DI90" s="286" t="s">
        <v>237</v>
      </c>
      <c r="DJ90" s="286" t="s">
        <v>237</v>
      </c>
      <c r="DK90" s="286" t="s">
        <v>237</v>
      </c>
      <c r="DL90" s="286" t="s">
        <v>237</v>
      </c>
      <c r="DM90" s="286" t="s">
        <v>237</v>
      </c>
      <c r="DN90" s="286" t="s">
        <v>237</v>
      </c>
      <c r="DO90" s="286" t="s">
        <v>237</v>
      </c>
      <c r="DP90" s="286" t="s">
        <v>237</v>
      </c>
      <c r="DQ90" s="286" t="s">
        <v>237</v>
      </c>
      <c r="DR90" s="286" t="s">
        <v>237</v>
      </c>
      <c r="DS90" s="286" t="s">
        <v>237</v>
      </c>
      <c r="DT90" s="286" t="s">
        <v>237</v>
      </c>
      <c r="DU90" s="286" t="s">
        <v>237</v>
      </c>
      <c r="DV90" s="286" t="s">
        <v>237</v>
      </c>
      <c r="DW90" s="286" t="s">
        <v>237</v>
      </c>
      <c r="DX90" s="286" t="s">
        <v>237</v>
      </c>
      <c r="DY90" s="286" t="s">
        <v>237</v>
      </c>
      <c r="DZ90" s="286" t="s">
        <v>237</v>
      </c>
      <c r="EA90" s="286" t="s">
        <v>237</v>
      </c>
      <c r="EB90" s="286" t="s">
        <v>237</v>
      </c>
      <c r="EC90" s="286" t="s">
        <v>237</v>
      </c>
      <c r="ED90" s="286" t="s">
        <v>237</v>
      </c>
      <c r="EE90" s="286" t="s">
        <v>237</v>
      </c>
      <c r="EF90" s="286" t="s">
        <v>237</v>
      </c>
      <c r="EG90" s="286" t="s">
        <v>237</v>
      </c>
      <c r="EH90" s="286" t="s">
        <v>237</v>
      </c>
      <c r="EI90" s="286" t="s">
        <v>237</v>
      </c>
      <c r="EJ90" s="286" t="s">
        <v>237</v>
      </c>
      <c r="EK90" s="286" t="s">
        <v>237</v>
      </c>
      <c r="EL90" s="286" t="s">
        <v>237</v>
      </c>
      <c r="EM90" s="286" t="s">
        <v>237</v>
      </c>
      <c r="EN90" s="286"/>
      <c r="EO90" s="286"/>
      <c r="EP90" s="286"/>
      <c r="EQ90" s="286"/>
      <c r="ER90" s="286"/>
      <c r="ES90" s="286"/>
      <c r="ET90" s="286"/>
      <c r="EU90" s="286"/>
      <c r="EV90" s="286"/>
      <c r="EW90" s="286"/>
      <c r="EX90" s="287"/>
    </row>
    <row r="91" spans="1:154" x14ac:dyDescent="0.2">
      <c r="A91" s="238"/>
      <c r="B91" s="237"/>
      <c r="C91" s="239" t="s">
        <v>237</v>
      </c>
      <c r="D91" s="263" t="str">
        <f>IF(A91&gt;$B$4,_xll.xlShmImplSwap2($B$5,"EUR"&amp;tenor&amp;"M_29JUN12",A91,,tenor+0*TYPE(trigger),1,4,12/tenor,4,1,1),"")</f>
        <v/>
      </c>
      <c r="E91" s="288"/>
      <c r="F91" s="286"/>
      <c r="G91" s="286"/>
      <c r="H91" s="286"/>
      <c r="I91" s="286"/>
      <c r="J91" s="286"/>
      <c r="K91" s="286"/>
      <c r="L91" s="286"/>
      <c r="M91" s="286"/>
      <c r="N91" s="286"/>
      <c r="O91" s="286"/>
      <c r="P91" s="286"/>
      <c r="Q91" s="286"/>
      <c r="R91" s="286"/>
      <c r="S91" s="286"/>
      <c r="T91" s="286"/>
      <c r="U91" s="286"/>
      <c r="V91" s="286"/>
      <c r="W91" s="286"/>
      <c r="X91" s="286"/>
      <c r="Y91" s="286"/>
      <c r="Z91" s="286"/>
      <c r="AA91" s="286"/>
      <c r="AB91" s="286"/>
      <c r="AC91" s="286"/>
      <c r="AD91" s="286"/>
      <c r="AE91" s="286"/>
      <c r="AF91" s="286"/>
      <c r="AG91" s="286"/>
      <c r="AH91" s="286"/>
      <c r="AI91" s="286"/>
      <c r="AJ91" s="286"/>
      <c r="AK91" s="286"/>
      <c r="AL91" s="286"/>
      <c r="AM91" s="286"/>
      <c r="AN91" s="286"/>
      <c r="AO91" s="286"/>
      <c r="AP91" s="286"/>
      <c r="AQ91" s="286"/>
      <c r="AR91" s="286"/>
      <c r="AS91" s="286"/>
      <c r="AT91" s="286"/>
      <c r="AU91" s="286"/>
      <c r="AV91" s="286"/>
      <c r="AW91" s="286"/>
      <c r="AX91" s="286"/>
      <c r="AY91" s="286"/>
      <c r="AZ91" s="286"/>
      <c r="BA91" s="286"/>
      <c r="BB91" s="286"/>
      <c r="BC91" s="286"/>
      <c r="BD91" s="286"/>
      <c r="BE91" s="286"/>
      <c r="BF91" s="286"/>
      <c r="BG91" s="286"/>
      <c r="BH91" s="286"/>
      <c r="BI91" s="286"/>
      <c r="BJ91" s="286"/>
      <c r="BK91" s="286"/>
      <c r="BL91" s="286"/>
      <c r="BM91" s="286"/>
      <c r="BN91" s="286"/>
      <c r="BO91" s="286"/>
      <c r="BP91" s="286"/>
      <c r="BQ91" s="286"/>
      <c r="BR91" s="286"/>
      <c r="BS91" s="286"/>
      <c r="BT91" s="286"/>
      <c r="BU91" s="286"/>
      <c r="BV91" s="286"/>
      <c r="BW91" s="286"/>
      <c r="BX91" s="286"/>
      <c r="BY91" s="286"/>
      <c r="BZ91" s="286"/>
      <c r="CA91" s="287"/>
      <c r="CB91" s="286" t="s">
        <v>237</v>
      </c>
      <c r="CC91" s="286" t="s">
        <v>237</v>
      </c>
      <c r="CD91" s="286" t="s">
        <v>237</v>
      </c>
      <c r="CE91" s="286" t="s">
        <v>237</v>
      </c>
      <c r="CF91" s="286" t="s">
        <v>237</v>
      </c>
      <c r="CG91" s="286" t="s">
        <v>237</v>
      </c>
      <c r="CH91" s="286" t="s">
        <v>237</v>
      </c>
      <c r="CI91" s="286" t="s">
        <v>237</v>
      </c>
      <c r="CJ91" s="286" t="s">
        <v>237</v>
      </c>
      <c r="CK91" s="286" t="s">
        <v>237</v>
      </c>
      <c r="CL91" s="286" t="s">
        <v>237</v>
      </c>
      <c r="CM91" s="286" t="s">
        <v>237</v>
      </c>
      <c r="CN91" s="286" t="s">
        <v>237</v>
      </c>
      <c r="CO91" s="286" t="s">
        <v>237</v>
      </c>
      <c r="CP91" s="286" t="s">
        <v>237</v>
      </c>
      <c r="CQ91" s="286" t="s">
        <v>237</v>
      </c>
      <c r="CR91" s="286" t="s">
        <v>237</v>
      </c>
      <c r="CS91" s="286" t="s">
        <v>237</v>
      </c>
      <c r="CT91" s="286" t="s">
        <v>237</v>
      </c>
      <c r="CU91" s="286" t="s">
        <v>237</v>
      </c>
      <c r="CV91" s="286" t="s">
        <v>237</v>
      </c>
      <c r="CW91" s="286" t="s">
        <v>237</v>
      </c>
      <c r="CX91" s="286" t="s">
        <v>237</v>
      </c>
      <c r="CY91" s="286" t="s">
        <v>237</v>
      </c>
      <c r="CZ91" s="286" t="s">
        <v>237</v>
      </c>
      <c r="DA91" s="286" t="s">
        <v>237</v>
      </c>
      <c r="DB91" s="286" t="s">
        <v>237</v>
      </c>
      <c r="DC91" s="286" t="s">
        <v>237</v>
      </c>
      <c r="DD91" s="286" t="s">
        <v>237</v>
      </c>
      <c r="DE91" s="286" t="s">
        <v>237</v>
      </c>
      <c r="DF91" s="286" t="s">
        <v>237</v>
      </c>
      <c r="DG91" s="286" t="s">
        <v>237</v>
      </c>
      <c r="DH91" s="286" t="s">
        <v>237</v>
      </c>
      <c r="DI91" s="286" t="s">
        <v>237</v>
      </c>
      <c r="DJ91" s="286" t="s">
        <v>237</v>
      </c>
      <c r="DK91" s="286" t="s">
        <v>237</v>
      </c>
      <c r="DL91" s="286" t="s">
        <v>237</v>
      </c>
      <c r="DM91" s="286" t="s">
        <v>237</v>
      </c>
      <c r="DN91" s="286" t="s">
        <v>237</v>
      </c>
      <c r="DO91" s="286" t="s">
        <v>237</v>
      </c>
      <c r="DP91" s="286" t="s">
        <v>237</v>
      </c>
      <c r="DQ91" s="286" t="s">
        <v>237</v>
      </c>
      <c r="DR91" s="286" t="s">
        <v>237</v>
      </c>
      <c r="DS91" s="286" t="s">
        <v>237</v>
      </c>
      <c r="DT91" s="286" t="s">
        <v>237</v>
      </c>
      <c r="DU91" s="286" t="s">
        <v>237</v>
      </c>
      <c r="DV91" s="286" t="s">
        <v>237</v>
      </c>
      <c r="DW91" s="286" t="s">
        <v>237</v>
      </c>
      <c r="DX91" s="286" t="s">
        <v>237</v>
      </c>
      <c r="DY91" s="286" t="s">
        <v>237</v>
      </c>
      <c r="DZ91" s="286" t="s">
        <v>237</v>
      </c>
      <c r="EA91" s="286" t="s">
        <v>237</v>
      </c>
      <c r="EB91" s="286" t="s">
        <v>237</v>
      </c>
      <c r="EC91" s="286" t="s">
        <v>237</v>
      </c>
      <c r="ED91" s="286" t="s">
        <v>237</v>
      </c>
      <c r="EE91" s="286" t="s">
        <v>237</v>
      </c>
      <c r="EF91" s="286" t="s">
        <v>237</v>
      </c>
      <c r="EG91" s="286" t="s">
        <v>237</v>
      </c>
      <c r="EH91" s="286" t="s">
        <v>237</v>
      </c>
      <c r="EI91" s="286" t="s">
        <v>237</v>
      </c>
      <c r="EJ91" s="286" t="s">
        <v>237</v>
      </c>
      <c r="EK91" s="286" t="s">
        <v>237</v>
      </c>
      <c r="EL91" s="286" t="s">
        <v>237</v>
      </c>
      <c r="EM91" s="286" t="s">
        <v>237</v>
      </c>
      <c r="EN91" s="286"/>
      <c r="EO91" s="286"/>
      <c r="EP91" s="286"/>
      <c r="EQ91" s="286"/>
      <c r="ER91" s="286"/>
      <c r="ES91" s="286"/>
      <c r="ET91" s="286"/>
      <c r="EU91" s="286"/>
      <c r="EV91" s="286"/>
      <c r="EW91" s="286"/>
      <c r="EX91" s="287"/>
    </row>
    <row r="92" spans="1:154" x14ac:dyDescent="0.2">
      <c r="A92" s="238"/>
      <c r="B92" s="237"/>
      <c r="C92" s="239" t="s">
        <v>237</v>
      </c>
      <c r="D92" s="263" t="str">
        <f>IF(A92&gt;$B$4,_xll.xlShmImplSwap2($B$5,"EUR"&amp;tenor&amp;"M_29JUN12",A92,,tenor+0*TYPE(trigger),1,4,12/tenor,4,1,1),"")</f>
        <v/>
      </c>
      <c r="E92" s="288"/>
      <c r="F92" s="286"/>
      <c r="G92" s="286"/>
      <c r="H92" s="286"/>
      <c r="I92" s="286"/>
      <c r="J92" s="286"/>
      <c r="K92" s="286"/>
      <c r="L92" s="286"/>
      <c r="M92" s="286"/>
      <c r="N92" s="286"/>
      <c r="O92" s="286"/>
      <c r="P92" s="286"/>
      <c r="Q92" s="286"/>
      <c r="R92" s="286"/>
      <c r="S92" s="286"/>
      <c r="T92" s="286"/>
      <c r="U92" s="286"/>
      <c r="V92" s="286"/>
      <c r="W92" s="286"/>
      <c r="X92" s="286"/>
      <c r="Y92" s="286"/>
      <c r="Z92" s="286"/>
      <c r="AA92" s="286"/>
      <c r="AB92" s="286"/>
      <c r="AC92" s="286"/>
      <c r="AD92" s="286"/>
      <c r="AE92" s="286"/>
      <c r="AF92" s="286"/>
      <c r="AG92" s="286"/>
      <c r="AH92" s="286"/>
      <c r="AI92" s="286"/>
      <c r="AJ92" s="286"/>
      <c r="AK92" s="286"/>
      <c r="AL92" s="286"/>
      <c r="AM92" s="286"/>
      <c r="AN92" s="286"/>
      <c r="AO92" s="286"/>
      <c r="AP92" s="286"/>
      <c r="AQ92" s="286"/>
      <c r="AR92" s="286"/>
      <c r="AS92" s="286"/>
      <c r="AT92" s="286"/>
      <c r="AU92" s="286"/>
      <c r="AV92" s="286"/>
      <c r="AW92" s="286"/>
      <c r="AX92" s="286"/>
      <c r="AY92" s="286"/>
      <c r="AZ92" s="286"/>
      <c r="BA92" s="286"/>
      <c r="BB92" s="286"/>
      <c r="BC92" s="286"/>
      <c r="BD92" s="286"/>
      <c r="BE92" s="286"/>
      <c r="BF92" s="286"/>
      <c r="BG92" s="286"/>
      <c r="BH92" s="286"/>
      <c r="BI92" s="286"/>
      <c r="BJ92" s="286"/>
      <c r="BK92" s="286"/>
      <c r="BL92" s="286"/>
      <c r="BM92" s="286"/>
      <c r="BN92" s="286"/>
      <c r="BO92" s="286"/>
      <c r="BP92" s="286"/>
      <c r="BQ92" s="286"/>
      <c r="BR92" s="286"/>
      <c r="BS92" s="286"/>
      <c r="BT92" s="286"/>
      <c r="BU92" s="286"/>
      <c r="BV92" s="286"/>
      <c r="BW92" s="286"/>
      <c r="BX92" s="286"/>
      <c r="BY92" s="286"/>
      <c r="BZ92" s="286"/>
      <c r="CA92" s="287"/>
      <c r="CB92" s="286" t="s">
        <v>237</v>
      </c>
      <c r="CC92" s="286" t="s">
        <v>237</v>
      </c>
      <c r="CD92" s="286" t="s">
        <v>237</v>
      </c>
      <c r="CE92" s="286" t="s">
        <v>237</v>
      </c>
      <c r="CF92" s="286" t="s">
        <v>237</v>
      </c>
      <c r="CG92" s="286" t="s">
        <v>237</v>
      </c>
      <c r="CH92" s="286" t="s">
        <v>237</v>
      </c>
      <c r="CI92" s="286" t="s">
        <v>237</v>
      </c>
      <c r="CJ92" s="286" t="s">
        <v>237</v>
      </c>
      <c r="CK92" s="286" t="s">
        <v>237</v>
      </c>
      <c r="CL92" s="286" t="s">
        <v>237</v>
      </c>
      <c r="CM92" s="286" t="s">
        <v>237</v>
      </c>
      <c r="CN92" s="286" t="s">
        <v>237</v>
      </c>
      <c r="CO92" s="286" t="s">
        <v>237</v>
      </c>
      <c r="CP92" s="286" t="s">
        <v>237</v>
      </c>
      <c r="CQ92" s="286" t="s">
        <v>237</v>
      </c>
      <c r="CR92" s="286" t="s">
        <v>237</v>
      </c>
      <c r="CS92" s="286" t="s">
        <v>237</v>
      </c>
      <c r="CT92" s="286" t="s">
        <v>237</v>
      </c>
      <c r="CU92" s="286" t="s">
        <v>237</v>
      </c>
      <c r="CV92" s="286" t="s">
        <v>237</v>
      </c>
      <c r="CW92" s="286" t="s">
        <v>237</v>
      </c>
      <c r="CX92" s="286" t="s">
        <v>237</v>
      </c>
      <c r="CY92" s="286" t="s">
        <v>237</v>
      </c>
      <c r="CZ92" s="286" t="s">
        <v>237</v>
      </c>
      <c r="DA92" s="286" t="s">
        <v>237</v>
      </c>
      <c r="DB92" s="286" t="s">
        <v>237</v>
      </c>
      <c r="DC92" s="286" t="s">
        <v>237</v>
      </c>
      <c r="DD92" s="286" t="s">
        <v>237</v>
      </c>
      <c r="DE92" s="286" t="s">
        <v>237</v>
      </c>
      <c r="DF92" s="286" t="s">
        <v>237</v>
      </c>
      <c r="DG92" s="286" t="s">
        <v>237</v>
      </c>
      <c r="DH92" s="286" t="s">
        <v>237</v>
      </c>
      <c r="DI92" s="286" t="s">
        <v>237</v>
      </c>
      <c r="DJ92" s="286" t="s">
        <v>237</v>
      </c>
      <c r="DK92" s="286" t="s">
        <v>237</v>
      </c>
      <c r="DL92" s="286" t="s">
        <v>237</v>
      </c>
      <c r="DM92" s="286" t="s">
        <v>237</v>
      </c>
      <c r="DN92" s="286" t="s">
        <v>237</v>
      </c>
      <c r="DO92" s="286" t="s">
        <v>237</v>
      </c>
      <c r="DP92" s="286" t="s">
        <v>237</v>
      </c>
      <c r="DQ92" s="286" t="s">
        <v>237</v>
      </c>
      <c r="DR92" s="286" t="s">
        <v>237</v>
      </c>
      <c r="DS92" s="286" t="s">
        <v>237</v>
      </c>
      <c r="DT92" s="286" t="s">
        <v>237</v>
      </c>
      <c r="DU92" s="286" t="s">
        <v>237</v>
      </c>
      <c r="DV92" s="286" t="s">
        <v>237</v>
      </c>
      <c r="DW92" s="286" t="s">
        <v>237</v>
      </c>
      <c r="DX92" s="286" t="s">
        <v>237</v>
      </c>
      <c r="DY92" s="286" t="s">
        <v>237</v>
      </c>
      <c r="DZ92" s="286" t="s">
        <v>237</v>
      </c>
      <c r="EA92" s="286" t="s">
        <v>237</v>
      </c>
      <c r="EB92" s="286" t="s">
        <v>237</v>
      </c>
      <c r="EC92" s="286" t="s">
        <v>237</v>
      </c>
      <c r="ED92" s="286" t="s">
        <v>237</v>
      </c>
      <c r="EE92" s="286" t="s">
        <v>237</v>
      </c>
      <c r="EF92" s="286" t="s">
        <v>237</v>
      </c>
      <c r="EG92" s="286" t="s">
        <v>237</v>
      </c>
      <c r="EH92" s="286" t="s">
        <v>237</v>
      </c>
      <c r="EI92" s="286" t="s">
        <v>237</v>
      </c>
      <c r="EJ92" s="286" t="s">
        <v>237</v>
      </c>
      <c r="EK92" s="286" t="s">
        <v>237</v>
      </c>
      <c r="EL92" s="286" t="s">
        <v>237</v>
      </c>
      <c r="EM92" s="286" t="s">
        <v>237</v>
      </c>
      <c r="EN92" s="286"/>
      <c r="EO92" s="286"/>
      <c r="EP92" s="286"/>
      <c r="EQ92" s="286"/>
      <c r="ER92" s="286"/>
      <c r="ES92" s="286"/>
      <c r="ET92" s="286"/>
      <c r="EU92" s="286"/>
      <c r="EV92" s="286"/>
      <c r="EW92" s="286"/>
      <c r="EX92" s="287"/>
    </row>
    <row r="93" spans="1:154" x14ac:dyDescent="0.2">
      <c r="A93" s="238"/>
      <c r="B93" s="237"/>
      <c r="C93" s="239" t="s">
        <v>237</v>
      </c>
      <c r="D93" s="263" t="str">
        <f>IF(A93&gt;$B$4,_xll.xlShmImplSwap2($B$5,"EUR"&amp;tenor&amp;"M_29JUN12",A93,,tenor+0*TYPE(trigger),1,4,12/tenor,4,1,1),"")</f>
        <v/>
      </c>
      <c r="E93" s="288"/>
      <c r="F93" s="286"/>
      <c r="G93" s="286"/>
      <c r="H93" s="286"/>
      <c r="I93" s="286"/>
      <c r="J93" s="286"/>
      <c r="K93" s="286"/>
      <c r="L93" s="286"/>
      <c r="M93" s="286"/>
      <c r="N93" s="286"/>
      <c r="O93" s="286"/>
      <c r="P93" s="286"/>
      <c r="Q93" s="286"/>
      <c r="R93" s="286"/>
      <c r="S93" s="286"/>
      <c r="T93" s="286"/>
      <c r="U93" s="286"/>
      <c r="V93" s="286"/>
      <c r="W93" s="286"/>
      <c r="X93" s="286"/>
      <c r="Y93" s="286"/>
      <c r="Z93" s="286"/>
      <c r="AA93" s="286"/>
      <c r="AB93" s="286"/>
      <c r="AC93" s="286"/>
      <c r="AD93" s="286"/>
      <c r="AE93" s="286"/>
      <c r="AF93" s="286"/>
      <c r="AG93" s="286"/>
      <c r="AH93" s="286"/>
      <c r="AI93" s="286"/>
      <c r="AJ93" s="286"/>
      <c r="AK93" s="286"/>
      <c r="AL93" s="286"/>
      <c r="AM93" s="286"/>
      <c r="AN93" s="286"/>
      <c r="AO93" s="286"/>
      <c r="AP93" s="286"/>
      <c r="AQ93" s="286"/>
      <c r="AR93" s="286"/>
      <c r="AS93" s="286"/>
      <c r="AT93" s="286"/>
      <c r="AU93" s="286"/>
      <c r="AV93" s="286"/>
      <c r="AW93" s="286"/>
      <c r="AX93" s="286"/>
      <c r="AY93" s="286"/>
      <c r="AZ93" s="286"/>
      <c r="BA93" s="286"/>
      <c r="BB93" s="286"/>
      <c r="BC93" s="286"/>
      <c r="BD93" s="286"/>
      <c r="BE93" s="286"/>
      <c r="BF93" s="286"/>
      <c r="BG93" s="286"/>
      <c r="BH93" s="286"/>
      <c r="BI93" s="286"/>
      <c r="BJ93" s="286"/>
      <c r="BK93" s="286"/>
      <c r="BL93" s="286"/>
      <c r="BM93" s="286"/>
      <c r="BN93" s="286"/>
      <c r="BO93" s="286"/>
      <c r="BP93" s="286"/>
      <c r="BQ93" s="286"/>
      <c r="BR93" s="286"/>
      <c r="BS93" s="286"/>
      <c r="BT93" s="286"/>
      <c r="BU93" s="286"/>
      <c r="BV93" s="286"/>
      <c r="BW93" s="286"/>
      <c r="BX93" s="286"/>
      <c r="BY93" s="286"/>
      <c r="BZ93" s="286"/>
      <c r="CA93" s="287"/>
      <c r="CB93" s="286" t="s">
        <v>237</v>
      </c>
      <c r="CC93" s="286" t="s">
        <v>237</v>
      </c>
      <c r="CD93" s="286" t="s">
        <v>237</v>
      </c>
      <c r="CE93" s="286" t="s">
        <v>237</v>
      </c>
      <c r="CF93" s="286" t="s">
        <v>237</v>
      </c>
      <c r="CG93" s="286" t="s">
        <v>237</v>
      </c>
      <c r="CH93" s="286" t="s">
        <v>237</v>
      </c>
      <c r="CI93" s="286" t="s">
        <v>237</v>
      </c>
      <c r="CJ93" s="286" t="s">
        <v>237</v>
      </c>
      <c r="CK93" s="286" t="s">
        <v>237</v>
      </c>
      <c r="CL93" s="286" t="s">
        <v>237</v>
      </c>
      <c r="CM93" s="286" t="s">
        <v>237</v>
      </c>
      <c r="CN93" s="286" t="s">
        <v>237</v>
      </c>
      <c r="CO93" s="286" t="s">
        <v>237</v>
      </c>
      <c r="CP93" s="286" t="s">
        <v>237</v>
      </c>
      <c r="CQ93" s="286" t="s">
        <v>237</v>
      </c>
      <c r="CR93" s="286" t="s">
        <v>237</v>
      </c>
      <c r="CS93" s="286" t="s">
        <v>237</v>
      </c>
      <c r="CT93" s="286" t="s">
        <v>237</v>
      </c>
      <c r="CU93" s="286" t="s">
        <v>237</v>
      </c>
      <c r="CV93" s="286" t="s">
        <v>237</v>
      </c>
      <c r="CW93" s="286" t="s">
        <v>237</v>
      </c>
      <c r="CX93" s="286" t="s">
        <v>237</v>
      </c>
      <c r="CY93" s="286" t="s">
        <v>237</v>
      </c>
      <c r="CZ93" s="286" t="s">
        <v>237</v>
      </c>
      <c r="DA93" s="286" t="s">
        <v>237</v>
      </c>
      <c r="DB93" s="286" t="s">
        <v>237</v>
      </c>
      <c r="DC93" s="286" t="s">
        <v>237</v>
      </c>
      <c r="DD93" s="286" t="s">
        <v>237</v>
      </c>
      <c r="DE93" s="286" t="s">
        <v>237</v>
      </c>
      <c r="DF93" s="286" t="s">
        <v>237</v>
      </c>
      <c r="DG93" s="286" t="s">
        <v>237</v>
      </c>
      <c r="DH93" s="286" t="s">
        <v>237</v>
      </c>
      <c r="DI93" s="286" t="s">
        <v>237</v>
      </c>
      <c r="DJ93" s="286" t="s">
        <v>237</v>
      </c>
      <c r="DK93" s="286" t="s">
        <v>237</v>
      </c>
      <c r="DL93" s="286" t="s">
        <v>237</v>
      </c>
      <c r="DM93" s="286" t="s">
        <v>237</v>
      </c>
      <c r="DN93" s="286" t="s">
        <v>237</v>
      </c>
      <c r="DO93" s="286" t="s">
        <v>237</v>
      </c>
      <c r="DP93" s="286" t="s">
        <v>237</v>
      </c>
      <c r="DQ93" s="286" t="s">
        <v>237</v>
      </c>
      <c r="DR93" s="286" t="s">
        <v>237</v>
      </c>
      <c r="DS93" s="286" t="s">
        <v>237</v>
      </c>
      <c r="DT93" s="286" t="s">
        <v>237</v>
      </c>
      <c r="DU93" s="286" t="s">
        <v>237</v>
      </c>
      <c r="DV93" s="286" t="s">
        <v>237</v>
      </c>
      <c r="DW93" s="286" t="s">
        <v>237</v>
      </c>
      <c r="DX93" s="286" t="s">
        <v>237</v>
      </c>
      <c r="DY93" s="286" t="s">
        <v>237</v>
      </c>
      <c r="DZ93" s="286" t="s">
        <v>237</v>
      </c>
      <c r="EA93" s="286" t="s">
        <v>237</v>
      </c>
      <c r="EB93" s="286" t="s">
        <v>237</v>
      </c>
      <c r="EC93" s="286" t="s">
        <v>237</v>
      </c>
      <c r="ED93" s="286" t="s">
        <v>237</v>
      </c>
      <c r="EE93" s="286" t="s">
        <v>237</v>
      </c>
      <c r="EF93" s="286" t="s">
        <v>237</v>
      </c>
      <c r="EG93" s="286" t="s">
        <v>237</v>
      </c>
      <c r="EH93" s="286" t="s">
        <v>237</v>
      </c>
      <c r="EI93" s="286" t="s">
        <v>237</v>
      </c>
      <c r="EJ93" s="286" t="s">
        <v>237</v>
      </c>
      <c r="EK93" s="286" t="s">
        <v>237</v>
      </c>
      <c r="EL93" s="286" t="s">
        <v>237</v>
      </c>
      <c r="EM93" s="286" t="s">
        <v>237</v>
      </c>
      <c r="EN93" s="286"/>
      <c r="EO93" s="286"/>
      <c r="EP93" s="286"/>
      <c r="EQ93" s="286"/>
      <c r="ER93" s="286"/>
      <c r="ES93" s="286"/>
      <c r="ET93" s="286"/>
      <c r="EU93" s="286"/>
      <c r="EV93" s="286"/>
      <c r="EW93" s="286"/>
      <c r="EX93" s="287"/>
    </row>
    <row r="94" spans="1:154" x14ac:dyDescent="0.2">
      <c r="A94" s="238"/>
      <c r="B94" s="237"/>
      <c r="C94" s="239" t="s">
        <v>237</v>
      </c>
      <c r="D94" s="263" t="str">
        <f>IF(A94&gt;$B$4,_xll.xlShmImplSwap2($B$5,"EUR"&amp;tenor&amp;"M_29JUN12",A94,,tenor+0*TYPE(trigger),1,4,12/tenor,4,1,1),"")</f>
        <v/>
      </c>
      <c r="E94" s="288"/>
      <c r="F94" s="286"/>
      <c r="G94" s="286"/>
      <c r="H94" s="286"/>
      <c r="I94" s="286"/>
      <c r="J94" s="286"/>
      <c r="K94" s="286"/>
      <c r="L94" s="286"/>
      <c r="M94" s="286"/>
      <c r="N94" s="286"/>
      <c r="O94" s="286"/>
      <c r="P94" s="286"/>
      <c r="Q94" s="286"/>
      <c r="R94" s="286"/>
      <c r="S94" s="286"/>
      <c r="T94" s="286"/>
      <c r="U94" s="286"/>
      <c r="V94" s="286"/>
      <c r="W94" s="286"/>
      <c r="X94" s="286"/>
      <c r="Y94" s="286"/>
      <c r="Z94" s="286"/>
      <c r="AA94" s="286"/>
      <c r="AB94" s="286"/>
      <c r="AC94" s="286"/>
      <c r="AD94" s="286"/>
      <c r="AE94" s="286"/>
      <c r="AF94" s="286"/>
      <c r="AG94" s="286"/>
      <c r="AH94" s="286"/>
      <c r="AI94" s="286"/>
      <c r="AJ94" s="286"/>
      <c r="AK94" s="286"/>
      <c r="AL94" s="286"/>
      <c r="AM94" s="286"/>
      <c r="AN94" s="286"/>
      <c r="AO94" s="286"/>
      <c r="AP94" s="286"/>
      <c r="AQ94" s="286"/>
      <c r="AR94" s="286"/>
      <c r="AS94" s="286"/>
      <c r="AT94" s="286"/>
      <c r="AU94" s="286"/>
      <c r="AV94" s="286"/>
      <c r="AW94" s="286"/>
      <c r="AX94" s="286"/>
      <c r="AY94" s="286"/>
      <c r="AZ94" s="286"/>
      <c r="BA94" s="286"/>
      <c r="BB94" s="286"/>
      <c r="BC94" s="286"/>
      <c r="BD94" s="286"/>
      <c r="BE94" s="286"/>
      <c r="BF94" s="286"/>
      <c r="BG94" s="286"/>
      <c r="BH94" s="286"/>
      <c r="BI94" s="286"/>
      <c r="BJ94" s="286"/>
      <c r="BK94" s="286"/>
      <c r="BL94" s="286"/>
      <c r="BM94" s="286"/>
      <c r="BN94" s="286"/>
      <c r="BO94" s="286"/>
      <c r="BP94" s="286"/>
      <c r="BQ94" s="286"/>
      <c r="BR94" s="286"/>
      <c r="BS94" s="286"/>
      <c r="BT94" s="286"/>
      <c r="BU94" s="286"/>
      <c r="BV94" s="286"/>
      <c r="BW94" s="286"/>
      <c r="BX94" s="286"/>
      <c r="BY94" s="286"/>
      <c r="BZ94" s="286"/>
      <c r="CA94" s="287"/>
      <c r="CB94" s="286" t="s">
        <v>237</v>
      </c>
      <c r="CC94" s="286" t="s">
        <v>237</v>
      </c>
      <c r="CD94" s="286" t="s">
        <v>237</v>
      </c>
      <c r="CE94" s="286" t="s">
        <v>237</v>
      </c>
      <c r="CF94" s="286" t="s">
        <v>237</v>
      </c>
      <c r="CG94" s="286" t="s">
        <v>237</v>
      </c>
      <c r="CH94" s="286" t="s">
        <v>237</v>
      </c>
      <c r="CI94" s="286" t="s">
        <v>237</v>
      </c>
      <c r="CJ94" s="286" t="s">
        <v>237</v>
      </c>
      <c r="CK94" s="286" t="s">
        <v>237</v>
      </c>
      <c r="CL94" s="286" t="s">
        <v>237</v>
      </c>
      <c r="CM94" s="286" t="s">
        <v>237</v>
      </c>
      <c r="CN94" s="286" t="s">
        <v>237</v>
      </c>
      <c r="CO94" s="286" t="s">
        <v>237</v>
      </c>
      <c r="CP94" s="286" t="s">
        <v>237</v>
      </c>
      <c r="CQ94" s="286" t="s">
        <v>237</v>
      </c>
      <c r="CR94" s="286" t="s">
        <v>237</v>
      </c>
      <c r="CS94" s="286" t="s">
        <v>237</v>
      </c>
      <c r="CT94" s="286" t="s">
        <v>237</v>
      </c>
      <c r="CU94" s="286" t="s">
        <v>237</v>
      </c>
      <c r="CV94" s="286" t="s">
        <v>237</v>
      </c>
      <c r="CW94" s="286" t="s">
        <v>237</v>
      </c>
      <c r="CX94" s="286" t="s">
        <v>237</v>
      </c>
      <c r="CY94" s="286" t="s">
        <v>237</v>
      </c>
      <c r="CZ94" s="286" t="s">
        <v>237</v>
      </c>
      <c r="DA94" s="286" t="s">
        <v>237</v>
      </c>
      <c r="DB94" s="286" t="s">
        <v>237</v>
      </c>
      <c r="DC94" s="286" t="s">
        <v>237</v>
      </c>
      <c r="DD94" s="286" t="s">
        <v>237</v>
      </c>
      <c r="DE94" s="286" t="s">
        <v>237</v>
      </c>
      <c r="DF94" s="286" t="s">
        <v>237</v>
      </c>
      <c r="DG94" s="286" t="s">
        <v>237</v>
      </c>
      <c r="DH94" s="286" t="s">
        <v>237</v>
      </c>
      <c r="DI94" s="286" t="s">
        <v>237</v>
      </c>
      <c r="DJ94" s="286" t="s">
        <v>237</v>
      </c>
      <c r="DK94" s="286" t="s">
        <v>237</v>
      </c>
      <c r="DL94" s="286" t="s">
        <v>237</v>
      </c>
      <c r="DM94" s="286" t="s">
        <v>237</v>
      </c>
      <c r="DN94" s="286" t="s">
        <v>237</v>
      </c>
      <c r="DO94" s="286" t="s">
        <v>237</v>
      </c>
      <c r="DP94" s="286" t="s">
        <v>237</v>
      </c>
      <c r="DQ94" s="286" t="s">
        <v>237</v>
      </c>
      <c r="DR94" s="286" t="s">
        <v>237</v>
      </c>
      <c r="DS94" s="286" t="s">
        <v>237</v>
      </c>
      <c r="DT94" s="286" t="s">
        <v>237</v>
      </c>
      <c r="DU94" s="286" t="s">
        <v>237</v>
      </c>
      <c r="DV94" s="286" t="s">
        <v>237</v>
      </c>
      <c r="DW94" s="286" t="s">
        <v>237</v>
      </c>
      <c r="DX94" s="286" t="s">
        <v>237</v>
      </c>
      <c r="DY94" s="286" t="s">
        <v>237</v>
      </c>
      <c r="DZ94" s="286" t="s">
        <v>237</v>
      </c>
      <c r="EA94" s="286" t="s">
        <v>237</v>
      </c>
      <c r="EB94" s="286" t="s">
        <v>237</v>
      </c>
      <c r="EC94" s="286" t="s">
        <v>237</v>
      </c>
      <c r="ED94" s="286" t="s">
        <v>237</v>
      </c>
      <c r="EE94" s="286" t="s">
        <v>237</v>
      </c>
      <c r="EF94" s="286" t="s">
        <v>237</v>
      </c>
      <c r="EG94" s="286" t="s">
        <v>237</v>
      </c>
      <c r="EH94" s="286" t="s">
        <v>237</v>
      </c>
      <c r="EI94" s="286" t="s">
        <v>237</v>
      </c>
      <c r="EJ94" s="286" t="s">
        <v>237</v>
      </c>
      <c r="EK94" s="286" t="s">
        <v>237</v>
      </c>
      <c r="EL94" s="286" t="s">
        <v>237</v>
      </c>
      <c r="EM94" s="286" t="s">
        <v>237</v>
      </c>
      <c r="EN94" s="286"/>
      <c r="EO94" s="286"/>
      <c r="EP94" s="286"/>
      <c r="EQ94" s="286"/>
      <c r="ER94" s="286"/>
      <c r="ES94" s="286"/>
      <c r="ET94" s="286"/>
      <c r="EU94" s="286"/>
      <c r="EV94" s="286"/>
      <c r="EW94" s="286"/>
      <c r="EX94" s="287"/>
    </row>
    <row r="95" spans="1:154" x14ac:dyDescent="0.2">
      <c r="A95" s="238"/>
      <c r="B95" s="237"/>
      <c r="C95" s="239" t="s">
        <v>237</v>
      </c>
      <c r="D95" s="263" t="str">
        <f>IF(A95&gt;$B$4,_xll.xlShmImplSwap2($B$5,"EUR"&amp;tenor&amp;"M_29JUN12",A95,,tenor+0*TYPE(trigger),1,4,12/tenor,4,1,1),"")</f>
        <v/>
      </c>
      <c r="E95" s="288"/>
      <c r="F95" s="286"/>
      <c r="G95" s="286"/>
      <c r="H95" s="286"/>
      <c r="I95" s="286"/>
      <c r="J95" s="286"/>
      <c r="K95" s="286"/>
      <c r="L95" s="286"/>
      <c r="M95" s="286"/>
      <c r="N95" s="286"/>
      <c r="O95" s="286"/>
      <c r="P95" s="286"/>
      <c r="Q95" s="286"/>
      <c r="R95" s="286"/>
      <c r="S95" s="286"/>
      <c r="T95" s="286"/>
      <c r="U95" s="286"/>
      <c r="V95" s="286"/>
      <c r="W95" s="286"/>
      <c r="X95" s="286"/>
      <c r="Y95" s="286"/>
      <c r="Z95" s="286"/>
      <c r="AA95" s="286"/>
      <c r="AB95" s="286"/>
      <c r="AC95" s="286"/>
      <c r="AD95" s="286"/>
      <c r="AE95" s="286"/>
      <c r="AF95" s="286"/>
      <c r="AG95" s="286"/>
      <c r="AH95" s="286"/>
      <c r="AI95" s="286"/>
      <c r="AJ95" s="286"/>
      <c r="AK95" s="286"/>
      <c r="AL95" s="286"/>
      <c r="AM95" s="286"/>
      <c r="AN95" s="286"/>
      <c r="AO95" s="286"/>
      <c r="AP95" s="286"/>
      <c r="AQ95" s="286"/>
      <c r="AR95" s="286"/>
      <c r="AS95" s="286"/>
      <c r="AT95" s="286"/>
      <c r="AU95" s="286"/>
      <c r="AV95" s="286"/>
      <c r="AW95" s="286"/>
      <c r="AX95" s="286"/>
      <c r="AY95" s="286"/>
      <c r="AZ95" s="286"/>
      <c r="BA95" s="286"/>
      <c r="BB95" s="286"/>
      <c r="BC95" s="286"/>
      <c r="BD95" s="286"/>
      <c r="BE95" s="286"/>
      <c r="BF95" s="286"/>
      <c r="BG95" s="286"/>
      <c r="BH95" s="286"/>
      <c r="BI95" s="286"/>
      <c r="BJ95" s="286"/>
      <c r="BK95" s="286"/>
      <c r="BL95" s="286"/>
      <c r="BM95" s="286"/>
      <c r="BN95" s="286"/>
      <c r="BO95" s="286"/>
      <c r="BP95" s="286"/>
      <c r="BQ95" s="286"/>
      <c r="BR95" s="286"/>
      <c r="BS95" s="286"/>
      <c r="BT95" s="286"/>
      <c r="BU95" s="286"/>
      <c r="BV95" s="286"/>
      <c r="BW95" s="286"/>
      <c r="BX95" s="286"/>
      <c r="BY95" s="286"/>
      <c r="BZ95" s="286"/>
      <c r="CA95" s="287"/>
      <c r="CB95" s="286" t="s">
        <v>237</v>
      </c>
      <c r="CC95" s="286" t="s">
        <v>237</v>
      </c>
      <c r="CD95" s="286" t="s">
        <v>237</v>
      </c>
      <c r="CE95" s="286" t="s">
        <v>237</v>
      </c>
      <c r="CF95" s="286" t="s">
        <v>237</v>
      </c>
      <c r="CG95" s="286" t="s">
        <v>237</v>
      </c>
      <c r="CH95" s="286" t="s">
        <v>237</v>
      </c>
      <c r="CI95" s="286" t="s">
        <v>237</v>
      </c>
      <c r="CJ95" s="286" t="s">
        <v>237</v>
      </c>
      <c r="CK95" s="286" t="s">
        <v>237</v>
      </c>
      <c r="CL95" s="286" t="s">
        <v>237</v>
      </c>
      <c r="CM95" s="286" t="s">
        <v>237</v>
      </c>
      <c r="CN95" s="286" t="s">
        <v>237</v>
      </c>
      <c r="CO95" s="286" t="s">
        <v>237</v>
      </c>
      <c r="CP95" s="286" t="s">
        <v>237</v>
      </c>
      <c r="CQ95" s="286" t="s">
        <v>237</v>
      </c>
      <c r="CR95" s="286" t="s">
        <v>237</v>
      </c>
      <c r="CS95" s="286" t="s">
        <v>237</v>
      </c>
      <c r="CT95" s="286" t="s">
        <v>237</v>
      </c>
      <c r="CU95" s="286" t="s">
        <v>237</v>
      </c>
      <c r="CV95" s="286" t="s">
        <v>237</v>
      </c>
      <c r="CW95" s="286" t="s">
        <v>237</v>
      </c>
      <c r="CX95" s="286" t="s">
        <v>237</v>
      </c>
      <c r="CY95" s="286" t="s">
        <v>237</v>
      </c>
      <c r="CZ95" s="286" t="s">
        <v>237</v>
      </c>
      <c r="DA95" s="286" t="s">
        <v>237</v>
      </c>
      <c r="DB95" s="286" t="s">
        <v>237</v>
      </c>
      <c r="DC95" s="286" t="s">
        <v>237</v>
      </c>
      <c r="DD95" s="286" t="s">
        <v>237</v>
      </c>
      <c r="DE95" s="286" t="s">
        <v>237</v>
      </c>
      <c r="DF95" s="286" t="s">
        <v>237</v>
      </c>
      <c r="DG95" s="286" t="s">
        <v>237</v>
      </c>
      <c r="DH95" s="286" t="s">
        <v>237</v>
      </c>
      <c r="DI95" s="286" t="s">
        <v>237</v>
      </c>
      <c r="DJ95" s="286" t="s">
        <v>237</v>
      </c>
      <c r="DK95" s="286" t="s">
        <v>237</v>
      </c>
      <c r="DL95" s="286" t="s">
        <v>237</v>
      </c>
      <c r="DM95" s="286" t="s">
        <v>237</v>
      </c>
      <c r="DN95" s="286" t="s">
        <v>237</v>
      </c>
      <c r="DO95" s="286" t="s">
        <v>237</v>
      </c>
      <c r="DP95" s="286" t="s">
        <v>237</v>
      </c>
      <c r="DQ95" s="286" t="s">
        <v>237</v>
      </c>
      <c r="DR95" s="286" t="s">
        <v>237</v>
      </c>
      <c r="DS95" s="286" t="s">
        <v>237</v>
      </c>
      <c r="DT95" s="286" t="s">
        <v>237</v>
      </c>
      <c r="DU95" s="286" t="s">
        <v>237</v>
      </c>
      <c r="DV95" s="286" t="s">
        <v>237</v>
      </c>
      <c r="DW95" s="286" t="s">
        <v>237</v>
      </c>
      <c r="DX95" s="286" t="s">
        <v>237</v>
      </c>
      <c r="DY95" s="286" t="s">
        <v>237</v>
      </c>
      <c r="DZ95" s="286" t="s">
        <v>237</v>
      </c>
      <c r="EA95" s="286" t="s">
        <v>237</v>
      </c>
      <c r="EB95" s="286" t="s">
        <v>237</v>
      </c>
      <c r="EC95" s="286" t="s">
        <v>237</v>
      </c>
      <c r="ED95" s="286" t="s">
        <v>237</v>
      </c>
      <c r="EE95" s="286" t="s">
        <v>237</v>
      </c>
      <c r="EF95" s="286" t="s">
        <v>237</v>
      </c>
      <c r="EG95" s="286" t="s">
        <v>237</v>
      </c>
      <c r="EH95" s="286" t="s">
        <v>237</v>
      </c>
      <c r="EI95" s="286" t="s">
        <v>237</v>
      </c>
      <c r="EJ95" s="286" t="s">
        <v>237</v>
      </c>
      <c r="EK95" s="286" t="s">
        <v>237</v>
      </c>
      <c r="EL95" s="286" t="s">
        <v>237</v>
      </c>
      <c r="EM95" s="286" t="s">
        <v>237</v>
      </c>
      <c r="EN95" s="286"/>
      <c r="EO95" s="286"/>
      <c r="EP95" s="286"/>
      <c r="EQ95" s="286"/>
      <c r="ER95" s="286"/>
      <c r="ES95" s="286"/>
      <c r="ET95" s="286"/>
      <c r="EU95" s="286"/>
      <c r="EV95" s="286"/>
      <c r="EW95" s="286"/>
      <c r="EX95" s="287"/>
    </row>
    <row r="96" spans="1:154" x14ac:dyDescent="0.2">
      <c r="A96" s="238"/>
      <c r="B96" s="237"/>
      <c r="C96" s="239" t="s">
        <v>237</v>
      </c>
      <c r="D96" s="263" t="str">
        <f>IF(A96&gt;$B$4,_xll.xlShmImplSwap2($B$5,"EUR"&amp;tenor&amp;"M_29JUN12",A96,,tenor+0*TYPE(trigger),1,4,12/tenor,4,1,1),"")</f>
        <v/>
      </c>
      <c r="E96" s="288"/>
      <c r="F96" s="286"/>
      <c r="G96" s="286"/>
      <c r="H96" s="286"/>
      <c r="I96" s="286"/>
      <c r="J96" s="286"/>
      <c r="K96" s="286"/>
      <c r="L96" s="286"/>
      <c r="M96" s="286"/>
      <c r="N96" s="286"/>
      <c r="O96" s="286"/>
      <c r="P96" s="286"/>
      <c r="Q96" s="286"/>
      <c r="R96" s="286"/>
      <c r="S96" s="286"/>
      <c r="T96" s="286"/>
      <c r="U96" s="286"/>
      <c r="V96" s="286"/>
      <c r="W96" s="286"/>
      <c r="X96" s="286"/>
      <c r="Y96" s="286"/>
      <c r="Z96" s="286"/>
      <c r="AA96" s="286"/>
      <c r="AB96" s="286"/>
      <c r="AC96" s="286"/>
      <c r="AD96" s="286"/>
      <c r="AE96" s="286"/>
      <c r="AF96" s="286"/>
      <c r="AG96" s="286"/>
      <c r="AH96" s="286"/>
      <c r="AI96" s="286"/>
      <c r="AJ96" s="286"/>
      <c r="AK96" s="286"/>
      <c r="AL96" s="286"/>
      <c r="AM96" s="286"/>
      <c r="AN96" s="286"/>
      <c r="AO96" s="286"/>
      <c r="AP96" s="286"/>
      <c r="AQ96" s="286"/>
      <c r="AR96" s="286"/>
      <c r="AS96" s="286"/>
      <c r="AT96" s="286"/>
      <c r="AU96" s="286"/>
      <c r="AV96" s="286"/>
      <c r="AW96" s="286"/>
      <c r="AX96" s="286"/>
      <c r="AY96" s="286"/>
      <c r="AZ96" s="286"/>
      <c r="BA96" s="286"/>
      <c r="BB96" s="286"/>
      <c r="BC96" s="286"/>
      <c r="BD96" s="286"/>
      <c r="BE96" s="286"/>
      <c r="BF96" s="286"/>
      <c r="BG96" s="286"/>
      <c r="BH96" s="286"/>
      <c r="BI96" s="286"/>
      <c r="BJ96" s="286"/>
      <c r="BK96" s="286"/>
      <c r="BL96" s="286"/>
      <c r="BM96" s="286"/>
      <c r="BN96" s="286"/>
      <c r="BO96" s="286"/>
      <c r="BP96" s="286"/>
      <c r="BQ96" s="286"/>
      <c r="BR96" s="286"/>
      <c r="BS96" s="286"/>
      <c r="BT96" s="286"/>
      <c r="BU96" s="286"/>
      <c r="BV96" s="286"/>
      <c r="BW96" s="286"/>
      <c r="BX96" s="286"/>
      <c r="BY96" s="286"/>
      <c r="BZ96" s="286"/>
      <c r="CA96" s="287"/>
      <c r="CB96" s="286" t="s">
        <v>237</v>
      </c>
      <c r="CC96" s="286" t="s">
        <v>237</v>
      </c>
      <c r="CD96" s="286" t="s">
        <v>237</v>
      </c>
      <c r="CE96" s="286" t="s">
        <v>237</v>
      </c>
      <c r="CF96" s="286" t="s">
        <v>237</v>
      </c>
      <c r="CG96" s="286" t="s">
        <v>237</v>
      </c>
      <c r="CH96" s="286" t="s">
        <v>237</v>
      </c>
      <c r="CI96" s="286" t="s">
        <v>237</v>
      </c>
      <c r="CJ96" s="286" t="s">
        <v>237</v>
      </c>
      <c r="CK96" s="286" t="s">
        <v>237</v>
      </c>
      <c r="CL96" s="286" t="s">
        <v>237</v>
      </c>
      <c r="CM96" s="286" t="s">
        <v>237</v>
      </c>
      <c r="CN96" s="286" t="s">
        <v>237</v>
      </c>
      <c r="CO96" s="286" t="s">
        <v>237</v>
      </c>
      <c r="CP96" s="286" t="s">
        <v>237</v>
      </c>
      <c r="CQ96" s="286" t="s">
        <v>237</v>
      </c>
      <c r="CR96" s="286" t="s">
        <v>237</v>
      </c>
      <c r="CS96" s="286" t="s">
        <v>237</v>
      </c>
      <c r="CT96" s="286" t="s">
        <v>237</v>
      </c>
      <c r="CU96" s="286" t="s">
        <v>237</v>
      </c>
      <c r="CV96" s="286" t="s">
        <v>237</v>
      </c>
      <c r="CW96" s="286" t="s">
        <v>237</v>
      </c>
      <c r="CX96" s="286" t="s">
        <v>237</v>
      </c>
      <c r="CY96" s="286" t="s">
        <v>237</v>
      </c>
      <c r="CZ96" s="286" t="s">
        <v>237</v>
      </c>
      <c r="DA96" s="286" t="s">
        <v>237</v>
      </c>
      <c r="DB96" s="286" t="s">
        <v>237</v>
      </c>
      <c r="DC96" s="286" t="s">
        <v>237</v>
      </c>
      <c r="DD96" s="286" t="s">
        <v>237</v>
      </c>
      <c r="DE96" s="286" t="s">
        <v>237</v>
      </c>
      <c r="DF96" s="286" t="s">
        <v>237</v>
      </c>
      <c r="DG96" s="286" t="s">
        <v>237</v>
      </c>
      <c r="DH96" s="286" t="s">
        <v>237</v>
      </c>
      <c r="DI96" s="286" t="s">
        <v>237</v>
      </c>
      <c r="DJ96" s="286" t="s">
        <v>237</v>
      </c>
      <c r="DK96" s="286" t="s">
        <v>237</v>
      </c>
      <c r="DL96" s="286" t="s">
        <v>237</v>
      </c>
      <c r="DM96" s="286" t="s">
        <v>237</v>
      </c>
      <c r="DN96" s="286" t="s">
        <v>237</v>
      </c>
      <c r="DO96" s="286" t="s">
        <v>237</v>
      </c>
      <c r="DP96" s="286" t="s">
        <v>237</v>
      </c>
      <c r="DQ96" s="286" t="s">
        <v>237</v>
      </c>
      <c r="DR96" s="286" t="s">
        <v>237</v>
      </c>
      <c r="DS96" s="286" t="s">
        <v>237</v>
      </c>
      <c r="DT96" s="286" t="s">
        <v>237</v>
      </c>
      <c r="DU96" s="286" t="s">
        <v>237</v>
      </c>
      <c r="DV96" s="286" t="s">
        <v>237</v>
      </c>
      <c r="DW96" s="286" t="s">
        <v>237</v>
      </c>
      <c r="DX96" s="286" t="s">
        <v>237</v>
      </c>
      <c r="DY96" s="286" t="s">
        <v>237</v>
      </c>
      <c r="DZ96" s="286" t="s">
        <v>237</v>
      </c>
      <c r="EA96" s="286" t="s">
        <v>237</v>
      </c>
      <c r="EB96" s="286" t="s">
        <v>237</v>
      </c>
      <c r="EC96" s="286" t="s">
        <v>237</v>
      </c>
      <c r="ED96" s="286" t="s">
        <v>237</v>
      </c>
      <c r="EE96" s="286" t="s">
        <v>237</v>
      </c>
      <c r="EF96" s="286" t="s">
        <v>237</v>
      </c>
      <c r="EG96" s="286" t="s">
        <v>237</v>
      </c>
      <c r="EH96" s="286" t="s">
        <v>237</v>
      </c>
      <c r="EI96" s="286" t="s">
        <v>237</v>
      </c>
      <c r="EJ96" s="286" t="s">
        <v>237</v>
      </c>
      <c r="EK96" s="286" t="s">
        <v>237</v>
      </c>
      <c r="EL96" s="286" t="s">
        <v>237</v>
      </c>
      <c r="EM96" s="286" t="s">
        <v>237</v>
      </c>
      <c r="EN96" s="286"/>
      <c r="EO96" s="286"/>
      <c r="EP96" s="286"/>
      <c r="EQ96" s="286"/>
      <c r="ER96" s="286"/>
      <c r="ES96" s="286"/>
      <c r="ET96" s="286"/>
      <c r="EU96" s="286"/>
      <c r="EV96" s="286"/>
      <c r="EW96" s="286"/>
      <c r="EX96" s="287"/>
    </row>
    <row r="97" spans="1:154" x14ac:dyDescent="0.2">
      <c r="A97" s="238"/>
      <c r="B97" s="237"/>
      <c r="C97" s="239" t="s">
        <v>237</v>
      </c>
      <c r="D97" s="263" t="str">
        <f>IF(A97&gt;$B$4,_xll.xlShmImplSwap2($B$5,"EUR"&amp;tenor&amp;"M_29JUN12",A97,,tenor+0*TYPE(trigger),1,4,12/tenor,4,1,1),"")</f>
        <v/>
      </c>
      <c r="E97" s="288"/>
      <c r="F97" s="286"/>
      <c r="G97" s="286"/>
      <c r="H97" s="286"/>
      <c r="I97" s="286"/>
      <c r="J97" s="286"/>
      <c r="K97" s="286"/>
      <c r="L97" s="286"/>
      <c r="M97" s="286"/>
      <c r="N97" s="286"/>
      <c r="O97" s="286"/>
      <c r="P97" s="286"/>
      <c r="Q97" s="286"/>
      <c r="R97" s="286"/>
      <c r="S97" s="286"/>
      <c r="T97" s="286"/>
      <c r="U97" s="286"/>
      <c r="V97" s="286"/>
      <c r="W97" s="286"/>
      <c r="X97" s="286"/>
      <c r="Y97" s="286"/>
      <c r="Z97" s="286"/>
      <c r="AA97" s="286"/>
      <c r="AB97" s="286"/>
      <c r="AC97" s="286"/>
      <c r="AD97" s="286"/>
      <c r="AE97" s="286"/>
      <c r="AF97" s="286"/>
      <c r="AG97" s="286"/>
      <c r="AH97" s="286"/>
      <c r="AI97" s="286"/>
      <c r="AJ97" s="286"/>
      <c r="AK97" s="286"/>
      <c r="AL97" s="286"/>
      <c r="AM97" s="286"/>
      <c r="AN97" s="286"/>
      <c r="AO97" s="286"/>
      <c r="AP97" s="286"/>
      <c r="AQ97" s="286"/>
      <c r="AR97" s="286"/>
      <c r="AS97" s="286"/>
      <c r="AT97" s="286"/>
      <c r="AU97" s="286"/>
      <c r="AV97" s="286"/>
      <c r="AW97" s="286"/>
      <c r="AX97" s="286"/>
      <c r="AY97" s="286"/>
      <c r="AZ97" s="286"/>
      <c r="BA97" s="286"/>
      <c r="BB97" s="286"/>
      <c r="BC97" s="286"/>
      <c r="BD97" s="286"/>
      <c r="BE97" s="286"/>
      <c r="BF97" s="286"/>
      <c r="BG97" s="286"/>
      <c r="BH97" s="286"/>
      <c r="BI97" s="286"/>
      <c r="BJ97" s="286"/>
      <c r="BK97" s="286"/>
      <c r="BL97" s="286"/>
      <c r="BM97" s="286"/>
      <c r="BN97" s="286"/>
      <c r="BO97" s="286"/>
      <c r="BP97" s="286"/>
      <c r="BQ97" s="286"/>
      <c r="BR97" s="286"/>
      <c r="BS97" s="286"/>
      <c r="BT97" s="286"/>
      <c r="BU97" s="286"/>
      <c r="BV97" s="286"/>
      <c r="BW97" s="286"/>
      <c r="BX97" s="286"/>
      <c r="BY97" s="286"/>
      <c r="BZ97" s="286"/>
      <c r="CA97" s="287"/>
      <c r="CB97" s="286" t="s">
        <v>237</v>
      </c>
      <c r="CC97" s="286" t="s">
        <v>237</v>
      </c>
      <c r="CD97" s="286" t="s">
        <v>237</v>
      </c>
      <c r="CE97" s="286" t="s">
        <v>237</v>
      </c>
      <c r="CF97" s="286" t="s">
        <v>237</v>
      </c>
      <c r="CG97" s="286" t="s">
        <v>237</v>
      </c>
      <c r="CH97" s="286" t="s">
        <v>237</v>
      </c>
      <c r="CI97" s="286" t="s">
        <v>237</v>
      </c>
      <c r="CJ97" s="286" t="s">
        <v>237</v>
      </c>
      <c r="CK97" s="286" t="s">
        <v>237</v>
      </c>
      <c r="CL97" s="286" t="s">
        <v>237</v>
      </c>
      <c r="CM97" s="286" t="s">
        <v>237</v>
      </c>
      <c r="CN97" s="286" t="s">
        <v>237</v>
      </c>
      <c r="CO97" s="286" t="s">
        <v>237</v>
      </c>
      <c r="CP97" s="286" t="s">
        <v>237</v>
      </c>
      <c r="CQ97" s="286" t="s">
        <v>237</v>
      </c>
      <c r="CR97" s="286" t="s">
        <v>237</v>
      </c>
      <c r="CS97" s="286" t="s">
        <v>237</v>
      </c>
      <c r="CT97" s="286" t="s">
        <v>237</v>
      </c>
      <c r="CU97" s="286" t="s">
        <v>237</v>
      </c>
      <c r="CV97" s="286" t="s">
        <v>237</v>
      </c>
      <c r="CW97" s="286" t="s">
        <v>237</v>
      </c>
      <c r="CX97" s="286" t="s">
        <v>237</v>
      </c>
      <c r="CY97" s="286" t="s">
        <v>237</v>
      </c>
      <c r="CZ97" s="286" t="s">
        <v>237</v>
      </c>
      <c r="DA97" s="286" t="s">
        <v>237</v>
      </c>
      <c r="DB97" s="286" t="s">
        <v>237</v>
      </c>
      <c r="DC97" s="286" t="s">
        <v>237</v>
      </c>
      <c r="DD97" s="286" t="s">
        <v>237</v>
      </c>
      <c r="DE97" s="286" t="s">
        <v>237</v>
      </c>
      <c r="DF97" s="286" t="s">
        <v>237</v>
      </c>
      <c r="DG97" s="286" t="s">
        <v>237</v>
      </c>
      <c r="DH97" s="286" t="s">
        <v>237</v>
      </c>
      <c r="DI97" s="286" t="s">
        <v>237</v>
      </c>
      <c r="DJ97" s="286" t="s">
        <v>237</v>
      </c>
      <c r="DK97" s="286" t="s">
        <v>237</v>
      </c>
      <c r="DL97" s="286" t="s">
        <v>237</v>
      </c>
      <c r="DM97" s="286" t="s">
        <v>237</v>
      </c>
      <c r="DN97" s="286" t="s">
        <v>237</v>
      </c>
      <c r="DO97" s="286" t="s">
        <v>237</v>
      </c>
      <c r="DP97" s="286" t="s">
        <v>237</v>
      </c>
      <c r="DQ97" s="286" t="s">
        <v>237</v>
      </c>
      <c r="DR97" s="286" t="s">
        <v>237</v>
      </c>
      <c r="DS97" s="286" t="s">
        <v>237</v>
      </c>
      <c r="DT97" s="286" t="s">
        <v>237</v>
      </c>
      <c r="DU97" s="286" t="s">
        <v>237</v>
      </c>
      <c r="DV97" s="286" t="s">
        <v>237</v>
      </c>
      <c r="DW97" s="286" t="s">
        <v>237</v>
      </c>
      <c r="DX97" s="286" t="s">
        <v>237</v>
      </c>
      <c r="DY97" s="286" t="s">
        <v>237</v>
      </c>
      <c r="DZ97" s="286" t="s">
        <v>237</v>
      </c>
      <c r="EA97" s="286" t="s">
        <v>237</v>
      </c>
      <c r="EB97" s="286" t="s">
        <v>237</v>
      </c>
      <c r="EC97" s="286" t="s">
        <v>237</v>
      </c>
      <c r="ED97" s="286" t="s">
        <v>237</v>
      </c>
      <c r="EE97" s="286" t="s">
        <v>237</v>
      </c>
      <c r="EF97" s="286" t="s">
        <v>237</v>
      </c>
      <c r="EG97" s="286" t="s">
        <v>237</v>
      </c>
      <c r="EH97" s="286" t="s">
        <v>237</v>
      </c>
      <c r="EI97" s="286" t="s">
        <v>237</v>
      </c>
      <c r="EJ97" s="286" t="s">
        <v>237</v>
      </c>
      <c r="EK97" s="286" t="s">
        <v>237</v>
      </c>
      <c r="EL97" s="286" t="s">
        <v>237</v>
      </c>
      <c r="EM97" s="286" t="s">
        <v>237</v>
      </c>
      <c r="EN97" s="286"/>
      <c r="EO97" s="286"/>
      <c r="EP97" s="286"/>
      <c r="EQ97" s="286"/>
      <c r="ER97" s="286"/>
      <c r="ES97" s="286"/>
      <c r="ET97" s="286"/>
      <c r="EU97" s="286"/>
      <c r="EV97" s="286"/>
      <c r="EW97" s="286"/>
      <c r="EX97" s="287"/>
    </row>
    <row r="98" spans="1:154" x14ac:dyDescent="0.2">
      <c r="A98" s="238"/>
      <c r="B98" s="237"/>
      <c r="C98" s="239" t="s">
        <v>237</v>
      </c>
      <c r="D98" s="263" t="str">
        <f>IF(A98&gt;$B$4,_xll.xlShmImplSwap2($B$5,"EUR"&amp;tenor&amp;"M_29JUN12",A98,,tenor+0*TYPE(trigger),1,4,12/tenor,4,1,1),"")</f>
        <v/>
      </c>
      <c r="E98" s="288"/>
      <c r="F98" s="286"/>
      <c r="G98" s="286"/>
      <c r="H98" s="286"/>
      <c r="I98" s="286"/>
      <c r="J98" s="286"/>
      <c r="K98" s="286"/>
      <c r="L98" s="286"/>
      <c r="M98" s="286"/>
      <c r="N98" s="286"/>
      <c r="O98" s="286"/>
      <c r="P98" s="286"/>
      <c r="Q98" s="286"/>
      <c r="R98" s="286"/>
      <c r="S98" s="286"/>
      <c r="T98" s="286"/>
      <c r="U98" s="286"/>
      <c r="V98" s="286"/>
      <c r="W98" s="286"/>
      <c r="X98" s="286"/>
      <c r="Y98" s="286"/>
      <c r="Z98" s="286"/>
      <c r="AA98" s="286"/>
      <c r="AB98" s="286"/>
      <c r="AC98" s="286"/>
      <c r="AD98" s="286"/>
      <c r="AE98" s="286"/>
      <c r="AF98" s="286"/>
      <c r="AG98" s="286"/>
      <c r="AH98" s="286"/>
      <c r="AI98" s="286"/>
      <c r="AJ98" s="286"/>
      <c r="AK98" s="286"/>
      <c r="AL98" s="286"/>
      <c r="AM98" s="286"/>
      <c r="AN98" s="286"/>
      <c r="AO98" s="286"/>
      <c r="AP98" s="286"/>
      <c r="AQ98" s="286"/>
      <c r="AR98" s="286"/>
      <c r="AS98" s="286"/>
      <c r="AT98" s="286"/>
      <c r="AU98" s="286"/>
      <c r="AV98" s="286"/>
      <c r="AW98" s="286"/>
      <c r="AX98" s="286"/>
      <c r="AY98" s="286"/>
      <c r="AZ98" s="286"/>
      <c r="BA98" s="286"/>
      <c r="BB98" s="286"/>
      <c r="BC98" s="286"/>
      <c r="BD98" s="286"/>
      <c r="BE98" s="286"/>
      <c r="BF98" s="286"/>
      <c r="BG98" s="286"/>
      <c r="BH98" s="286"/>
      <c r="BI98" s="286"/>
      <c r="BJ98" s="286"/>
      <c r="BK98" s="286"/>
      <c r="BL98" s="286"/>
      <c r="BM98" s="286"/>
      <c r="BN98" s="286"/>
      <c r="BO98" s="286"/>
      <c r="BP98" s="286"/>
      <c r="BQ98" s="286"/>
      <c r="BR98" s="286"/>
      <c r="BS98" s="286"/>
      <c r="BT98" s="286"/>
      <c r="BU98" s="286"/>
      <c r="BV98" s="286"/>
      <c r="BW98" s="286"/>
      <c r="BX98" s="286"/>
      <c r="BY98" s="286"/>
      <c r="BZ98" s="286"/>
      <c r="CA98" s="287"/>
      <c r="CB98" s="286" t="s">
        <v>237</v>
      </c>
      <c r="CC98" s="286" t="s">
        <v>237</v>
      </c>
      <c r="CD98" s="286" t="s">
        <v>237</v>
      </c>
      <c r="CE98" s="286" t="s">
        <v>237</v>
      </c>
      <c r="CF98" s="286" t="s">
        <v>237</v>
      </c>
      <c r="CG98" s="286" t="s">
        <v>237</v>
      </c>
      <c r="CH98" s="286" t="s">
        <v>237</v>
      </c>
      <c r="CI98" s="286" t="s">
        <v>237</v>
      </c>
      <c r="CJ98" s="286" t="s">
        <v>237</v>
      </c>
      <c r="CK98" s="286" t="s">
        <v>237</v>
      </c>
      <c r="CL98" s="286" t="s">
        <v>237</v>
      </c>
      <c r="CM98" s="286" t="s">
        <v>237</v>
      </c>
      <c r="CN98" s="286" t="s">
        <v>237</v>
      </c>
      <c r="CO98" s="286" t="s">
        <v>237</v>
      </c>
      <c r="CP98" s="286" t="s">
        <v>237</v>
      </c>
      <c r="CQ98" s="286" t="s">
        <v>237</v>
      </c>
      <c r="CR98" s="286" t="s">
        <v>237</v>
      </c>
      <c r="CS98" s="286" t="s">
        <v>237</v>
      </c>
      <c r="CT98" s="286" t="s">
        <v>237</v>
      </c>
      <c r="CU98" s="286" t="s">
        <v>237</v>
      </c>
      <c r="CV98" s="286" t="s">
        <v>237</v>
      </c>
      <c r="CW98" s="286" t="s">
        <v>237</v>
      </c>
      <c r="CX98" s="286" t="s">
        <v>237</v>
      </c>
      <c r="CY98" s="286" t="s">
        <v>237</v>
      </c>
      <c r="CZ98" s="286" t="s">
        <v>237</v>
      </c>
      <c r="DA98" s="286" t="s">
        <v>237</v>
      </c>
      <c r="DB98" s="286" t="s">
        <v>237</v>
      </c>
      <c r="DC98" s="286" t="s">
        <v>237</v>
      </c>
      <c r="DD98" s="286" t="s">
        <v>237</v>
      </c>
      <c r="DE98" s="286" t="s">
        <v>237</v>
      </c>
      <c r="DF98" s="286" t="s">
        <v>237</v>
      </c>
      <c r="DG98" s="286" t="s">
        <v>237</v>
      </c>
      <c r="DH98" s="286" t="s">
        <v>237</v>
      </c>
      <c r="DI98" s="286" t="s">
        <v>237</v>
      </c>
      <c r="DJ98" s="286" t="s">
        <v>237</v>
      </c>
      <c r="DK98" s="286" t="s">
        <v>237</v>
      </c>
      <c r="DL98" s="286" t="s">
        <v>237</v>
      </c>
      <c r="DM98" s="286" t="s">
        <v>237</v>
      </c>
      <c r="DN98" s="286" t="s">
        <v>237</v>
      </c>
      <c r="DO98" s="286" t="s">
        <v>237</v>
      </c>
      <c r="DP98" s="286" t="s">
        <v>237</v>
      </c>
      <c r="DQ98" s="286" t="s">
        <v>237</v>
      </c>
      <c r="DR98" s="286" t="s">
        <v>237</v>
      </c>
      <c r="DS98" s="286" t="s">
        <v>237</v>
      </c>
      <c r="DT98" s="286" t="s">
        <v>237</v>
      </c>
      <c r="DU98" s="286" t="s">
        <v>237</v>
      </c>
      <c r="DV98" s="286" t="s">
        <v>237</v>
      </c>
      <c r="DW98" s="286" t="s">
        <v>237</v>
      </c>
      <c r="DX98" s="286" t="s">
        <v>237</v>
      </c>
      <c r="DY98" s="286" t="s">
        <v>237</v>
      </c>
      <c r="DZ98" s="286" t="s">
        <v>237</v>
      </c>
      <c r="EA98" s="286" t="s">
        <v>237</v>
      </c>
      <c r="EB98" s="286" t="s">
        <v>237</v>
      </c>
      <c r="EC98" s="286" t="s">
        <v>237</v>
      </c>
      <c r="ED98" s="286" t="s">
        <v>237</v>
      </c>
      <c r="EE98" s="286" t="s">
        <v>237</v>
      </c>
      <c r="EF98" s="286" t="s">
        <v>237</v>
      </c>
      <c r="EG98" s="286" t="s">
        <v>237</v>
      </c>
      <c r="EH98" s="286" t="s">
        <v>237</v>
      </c>
      <c r="EI98" s="286" t="s">
        <v>237</v>
      </c>
      <c r="EJ98" s="286" t="s">
        <v>237</v>
      </c>
      <c r="EK98" s="286" t="s">
        <v>237</v>
      </c>
      <c r="EL98" s="286" t="s">
        <v>237</v>
      </c>
      <c r="EM98" s="286" t="s">
        <v>237</v>
      </c>
      <c r="EN98" s="286"/>
      <c r="EO98" s="286"/>
      <c r="EP98" s="286"/>
      <c r="EQ98" s="286"/>
      <c r="ER98" s="286"/>
      <c r="ES98" s="286"/>
      <c r="ET98" s="286"/>
      <c r="EU98" s="286"/>
      <c r="EV98" s="286"/>
      <c r="EW98" s="286"/>
      <c r="EX98" s="287"/>
    </row>
    <row r="99" spans="1:154" ht="13.5" thickBot="1" x14ac:dyDescent="0.25">
      <c r="A99" s="238"/>
      <c r="B99" s="237"/>
      <c r="C99" s="239" t="s">
        <v>237</v>
      </c>
      <c r="D99" s="263" t="str">
        <f>IF(A99&gt;$B$4,_xll.xlShmImplSwap2($B$5,"EUR"&amp;tenor&amp;"M_29JUN12",A99,,tenor+0*TYPE(trigger),1,4,12/tenor,4,1,1),"")</f>
        <v/>
      </c>
      <c r="E99" s="288"/>
      <c r="F99" s="286"/>
      <c r="G99" s="286"/>
      <c r="H99" s="286"/>
      <c r="I99" s="286"/>
      <c r="J99" s="286"/>
      <c r="K99" s="286"/>
      <c r="L99" s="286"/>
      <c r="M99" s="286"/>
      <c r="N99" s="286"/>
      <c r="O99" s="286"/>
      <c r="P99" s="286"/>
      <c r="Q99" s="286"/>
      <c r="R99" s="286"/>
      <c r="S99" s="286"/>
      <c r="T99" s="286"/>
      <c r="U99" s="286"/>
      <c r="V99" s="286"/>
      <c r="W99" s="286"/>
      <c r="X99" s="286"/>
      <c r="Y99" s="286"/>
      <c r="Z99" s="286"/>
      <c r="AA99" s="286"/>
      <c r="AB99" s="286"/>
      <c r="AC99" s="286"/>
      <c r="AD99" s="286"/>
      <c r="AE99" s="286"/>
      <c r="AF99" s="286"/>
      <c r="AG99" s="286"/>
      <c r="AH99" s="286"/>
      <c r="AI99" s="286"/>
      <c r="AJ99" s="286"/>
      <c r="AK99" s="286"/>
      <c r="AL99" s="286"/>
      <c r="AM99" s="286"/>
      <c r="AN99" s="286"/>
      <c r="AO99" s="286"/>
      <c r="AP99" s="286"/>
      <c r="AQ99" s="286"/>
      <c r="AR99" s="286"/>
      <c r="AS99" s="286"/>
      <c r="AT99" s="286"/>
      <c r="AU99" s="286"/>
      <c r="AV99" s="286"/>
      <c r="AW99" s="286"/>
      <c r="AX99" s="286"/>
      <c r="AY99" s="286"/>
      <c r="AZ99" s="286"/>
      <c r="BA99" s="286"/>
      <c r="BB99" s="286"/>
      <c r="BC99" s="286"/>
      <c r="BD99" s="286"/>
      <c r="BE99" s="286"/>
      <c r="BF99" s="286"/>
      <c r="BG99" s="286"/>
      <c r="BH99" s="286"/>
      <c r="BI99" s="286"/>
      <c r="BJ99" s="286"/>
      <c r="BK99" s="286"/>
      <c r="BL99" s="286"/>
      <c r="BM99" s="286"/>
      <c r="BN99" s="286"/>
      <c r="BO99" s="286"/>
      <c r="BP99" s="286"/>
      <c r="BQ99" s="286"/>
      <c r="BR99" s="286"/>
      <c r="BS99" s="286"/>
      <c r="BT99" s="286"/>
      <c r="BU99" s="286"/>
      <c r="BV99" s="286"/>
      <c r="BW99" s="286"/>
      <c r="BX99" s="286"/>
      <c r="BY99" s="286"/>
      <c r="BZ99" s="286"/>
      <c r="CA99" s="287"/>
      <c r="CB99" s="286" t="s">
        <v>237</v>
      </c>
      <c r="CC99" s="286" t="s">
        <v>237</v>
      </c>
      <c r="CD99" s="286" t="s">
        <v>237</v>
      </c>
      <c r="CE99" s="286" t="s">
        <v>237</v>
      </c>
      <c r="CF99" s="286" t="s">
        <v>237</v>
      </c>
      <c r="CG99" s="286" t="s">
        <v>237</v>
      </c>
      <c r="CH99" s="286" t="s">
        <v>237</v>
      </c>
      <c r="CI99" s="286" t="s">
        <v>237</v>
      </c>
      <c r="CJ99" s="286" t="s">
        <v>237</v>
      </c>
      <c r="CK99" s="286" t="s">
        <v>237</v>
      </c>
      <c r="CL99" s="286" t="s">
        <v>237</v>
      </c>
      <c r="CM99" s="286" t="s">
        <v>237</v>
      </c>
      <c r="CN99" s="286" t="s">
        <v>237</v>
      </c>
      <c r="CO99" s="286" t="s">
        <v>237</v>
      </c>
      <c r="CP99" s="286" t="s">
        <v>237</v>
      </c>
      <c r="CQ99" s="286" t="s">
        <v>237</v>
      </c>
      <c r="CR99" s="286" t="s">
        <v>237</v>
      </c>
      <c r="CS99" s="286" t="s">
        <v>237</v>
      </c>
      <c r="CT99" s="286" t="s">
        <v>237</v>
      </c>
      <c r="CU99" s="286" t="s">
        <v>237</v>
      </c>
      <c r="CV99" s="286" t="s">
        <v>237</v>
      </c>
      <c r="CW99" s="286" t="s">
        <v>237</v>
      </c>
      <c r="CX99" s="286" t="s">
        <v>237</v>
      </c>
      <c r="CY99" s="286" t="s">
        <v>237</v>
      </c>
      <c r="CZ99" s="286" t="s">
        <v>237</v>
      </c>
      <c r="DA99" s="286" t="s">
        <v>237</v>
      </c>
      <c r="DB99" s="286" t="s">
        <v>237</v>
      </c>
      <c r="DC99" s="286" t="s">
        <v>237</v>
      </c>
      <c r="DD99" s="286" t="s">
        <v>237</v>
      </c>
      <c r="DE99" s="286" t="s">
        <v>237</v>
      </c>
      <c r="DF99" s="286" t="s">
        <v>237</v>
      </c>
      <c r="DG99" s="286" t="s">
        <v>237</v>
      </c>
      <c r="DH99" s="286" t="s">
        <v>237</v>
      </c>
      <c r="DI99" s="286" t="s">
        <v>237</v>
      </c>
      <c r="DJ99" s="286" t="s">
        <v>237</v>
      </c>
      <c r="DK99" s="286" t="s">
        <v>237</v>
      </c>
      <c r="DL99" s="286" t="s">
        <v>237</v>
      </c>
      <c r="DM99" s="286" t="s">
        <v>237</v>
      </c>
      <c r="DN99" s="286" t="s">
        <v>237</v>
      </c>
      <c r="DO99" s="286" t="s">
        <v>237</v>
      </c>
      <c r="DP99" s="286" t="s">
        <v>237</v>
      </c>
      <c r="DQ99" s="286" t="s">
        <v>237</v>
      </c>
      <c r="DR99" s="286" t="s">
        <v>237</v>
      </c>
      <c r="DS99" s="286" t="s">
        <v>237</v>
      </c>
      <c r="DT99" s="286" t="s">
        <v>237</v>
      </c>
      <c r="DU99" s="286" t="s">
        <v>237</v>
      </c>
      <c r="DV99" s="286" t="s">
        <v>237</v>
      </c>
      <c r="DW99" s="286" t="s">
        <v>237</v>
      </c>
      <c r="DX99" s="286" t="s">
        <v>237</v>
      </c>
      <c r="DY99" s="286" t="s">
        <v>237</v>
      </c>
      <c r="DZ99" s="286" t="s">
        <v>237</v>
      </c>
      <c r="EA99" s="286" t="s">
        <v>237</v>
      </c>
      <c r="EB99" s="286" t="s">
        <v>237</v>
      </c>
      <c r="EC99" s="286" t="s">
        <v>237</v>
      </c>
      <c r="ED99" s="286" t="s">
        <v>237</v>
      </c>
      <c r="EE99" s="286" t="s">
        <v>237</v>
      </c>
      <c r="EF99" s="286" t="s">
        <v>237</v>
      </c>
      <c r="EG99" s="286" t="s">
        <v>237</v>
      </c>
      <c r="EH99" s="286" t="s">
        <v>237</v>
      </c>
      <c r="EI99" s="286" t="s">
        <v>237</v>
      </c>
      <c r="EJ99" s="286" t="s">
        <v>237</v>
      </c>
      <c r="EK99" s="286" t="s">
        <v>237</v>
      </c>
      <c r="EL99" s="286" t="s">
        <v>237</v>
      </c>
      <c r="EM99" s="286" t="s">
        <v>237</v>
      </c>
      <c r="EN99" s="286"/>
      <c r="EO99" s="286"/>
      <c r="EP99" s="286"/>
      <c r="EQ99" s="286"/>
      <c r="ER99" s="286"/>
      <c r="ES99" s="286"/>
      <c r="ET99" s="286"/>
      <c r="EU99" s="286"/>
      <c r="EV99" s="286"/>
      <c r="EW99" s="286"/>
      <c r="EX99" s="287"/>
    </row>
    <row r="100" spans="1:154" s="136" customFormat="1" x14ac:dyDescent="0.2">
      <c r="A100" s="298"/>
      <c r="B100" s="237"/>
      <c r="C100" s="237"/>
      <c r="D100" s="379"/>
      <c r="E100" s="383" t="s">
        <v>304</v>
      </c>
      <c r="F100" s="380"/>
      <c r="G100" s="380"/>
      <c r="H100" s="380"/>
      <c r="I100" s="380"/>
      <c r="J100" s="380"/>
      <c r="K100" s="380"/>
      <c r="L100" s="380"/>
      <c r="M100" s="380"/>
      <c r="N100" s="380"/>
      <c r="O100" s="380"/>
      <c r="P100" s="380"/>
      <c r="Q100" s="380"/>
      <c r="R100" s="380"/>
      <c r="S100" s="380"/>
      <c r="T100" s="380"/>
      <c r="U100" s="380"/>
      <c r="V100" s="380"/>
      <c r="W100" s="380"/>
      <c r="X100" s="380"/>
      <c r="Y100" s="380"/>
      <c r="Z100" s="380"/>
      <c r="AA100" s="380"/>
      <c r="AB100" s="380"/>
      <c r="AC100" s="380"/>
      <c r="AD100" s="380"/>
      <c r="AE100" s="380"/>
      <c r="AF100" s="380"/>
      <c r="AG100" s="380"/>
      <c r="AH100" s="380"/>
      <c r="AI100" s="380"/>
      <c r="AJ100" s="380"/>
      <c r="AK100" s="380"/>
      <c r="AL100" s="380"/>
      <c r="AM100" s="380"/>
      <c r="AN100" s="380"/>
      <c r="AO100" s="380"/>
      <c r="AP100" s="380"/>
      <c r="AQ100" s="380"/>
      <c r="AR100" s="380"/>
      <c r="AS100" s="380"/>
      <c r="AT100" s="380"/>
      <c r="AU100" s="380"/>
      <c r="AV100" s="380"/>
      <c r="AW100" s="380"/>
      <c r="AX100" s="380"/>
      <c r="AY100" s="380"/>
      <c r="AZ100" s="380"/>
      <c r="BA100" s="380"/>
      <c r="BB100" s="380"/>
      <c r="BC100" s="380"/>
      <c r="BD100" s="380"/>
      <c r="BE100" s="380"/>
      <c r="BF100" s="380"/>
      <c r="BG100" s="380"/>
      <c r="BH100" s="380"/>
      <c r="BI100" s="380"/>
      <c r="BJ100" s="380"/>
      <c r="BK100" s="380"/>
      <c r="BL100" s="380"/>
      <c r="BM100" s="380"/>
      <c r="BN100" s="380"/>
      <c r="BO100" s="380"/>
      <c r="BP100" s="380"/>
      <c r="BQ100" s="380"/>
      <c r="BR100" s="380"/>
      <c r="BS100" s="380"/>
      <c r="BT100" s="380"/>
      <c r="BU100" s="380"/>
      <c r="BV100" s="380"/>
      <c r="BW100" s="380"/>
      <c r="BX100" s="380"/>
      <c r="BY100" s="380"/>
      <c r="BZ100" s="380"/>
      <c r="CA100" s="381"/>
      <c r="CB100" s="286"/>
      <c r="CC100" s="286"/>
      <c r="CD100" s="286"/>
      <c r="CE100" s="286"/>
      <c r="CF100" s="286"/>
      <c r="CG100" s="286"/>
      <c r="CH100" s="286"/>
      <c r="CI100" s="286"/>
      <c r="CJ100" s="286"/>
      <c r="CK100" s="286"/>
      <c r="CL100" s="286"/>
      <c r="CM100" s="286"/>
      <c r="CN100" s="286"/>
      <c r="CO100" s="286"/>
      <c r="CP100" s="286"/>
      <c r="CQ100" s="286"/>
      <c r="CR100" s="286"/>
      <c r="CS100" s="286"/>
      <c r="CT100" s="286"/>
      <c r="CU100" s="286"/>
      <c r="CV100" s="286"/>
      <c r="CW100" s="286"/>
      <c r="CX100" s="286"/>
      <c r="CY100" s="286"/>
      <c r="CZ100" s="286"/>
      <c r="DA100" s="286"/>
      <c r="DB100" s="286"/>
      <c r="DC100" s="286"/>
      <c r="DD100" s="286"/>
      <c r="DE100" s="286"/>
      <c r="DF100" s="286"/>
      <c r="DG100" s="286"/>
      <c r="DH100" s="286"/>
      <c r="DI100" s="286"/>
      <c r="DJ100" s="286"/>
      <c r="DK100" s="286"/>
      <c r="DL100" s="286"/>
      <c r="DM100" s="286"/>
      <c r="DN100" s="286"/>
      <c r="DO100" s="286"/>
      <c r="DP100" s="286"/>
      <c r="DQ100" s="286"/>
      <c r="DR100" s="286"/>
      <c r="DS100" s="286"/>
      <c r="DT100" s="286"/>
      <c r="DU100" s="286"/>
      <c r="DV100" s="286"/>
      <c r="DW100" s="286"/>
      <c r="DX100" s="286"/>
      <c r="DY100" s="286"/>
      <c r="DZ100" s="286"/>
      <c r="EA100" s="286"/>
      <c r="EB100" s="286"/>
      <c r="EC100" s="286"/>
      <c r="ED100" s="286"/>
      <c r="EE100" s="286"/>
      <c r="EF100" s="286"/>
      <c r="EG100" s="286"/>
      <c r="EH100" s="286"/>
      <c r="EI100" s="286"/>
      <c r="EJ100" s="286"/>
      <c r="EK100" s="286"/>
      <c r="EL100" s="286"/>
      <c r="EM100" s="286"/>
      <c r="EN100" s="286"/>
      <c r="EO100" s="286"/>
      <c r="EP100" s="286"/>
      <c r="EQ100" s="286"/>
      <c r="ER100" s="286"/>
      <c r="ES100" s="286"/>
      <c r="ET100" s="286"/>
      <c r="EU100" s="286"/>
      <c r="EV100" s="286"/>
      <c r="EW100" s="286"/>
      <c r="EX100" s="286"/>
    </row>
    <row r="101" spans="1:154" ht="13.5" thickBot="1" x14ac:dyDescent="0.25">
      <c r="D101" s="382" t="s">
        <v>240</v>
      </c>
      <c r="E101" s="373" t="str">
        <f t="array" ref="E101:EX101">E10:EX10</f>
        <v>on</v>
      </c>
      <c r="F101" s="374" t="str">
        <v>tn</v>
      </c>
      <c r="G101" s="374" t="str">
        <v>sn</v>
      </c>
      <c r="H101" s="374" t="str">
        <v>1w</v>
      </c>
      <c r="I101" s="374" t="str">
        <v>2w</v>
      </c>
      <c r="J101" s="374" t="str">
        <v>3w</v>
      </c>
      <c r="K101" s="374" t="str">
        <v>1m</v>
      </c>
      <c r="L101" s="374" t="str">
        <v>2m</v>
      </c>
      <c r="M101" s="374" t="str">
        <v>3m</v>
      </c>
      <c r="N101" s="374" t="str">
        <v>4m</v>
      </c>
      <c r="O101" s="374" t="str">
        <v>5m</v>
      </c>
      <c r="P101" s="374" t="str">
        <v>6m</v>
      </c>
      <c r="Q101" s="374" t="str">
        <v>7m</v>
      </c>
      <c r="R101" s="374" t="str">
        <v>8m</v>
      </c>
      <c r="S101" s="374" t="str">
        <v>9m</v>
      </c>
      <c r="T101" s="374" t="str">
        <v>STUB</v>
      </c>
      <c r="U101" s="374" t="str">
        <v>H3</v>
      </c>
      <c r="V101" s="374" t="str">
        <v>M3</v>
      </c>
      <c r="W101" s="374" t="str">
        <v>U3</v>
      </c>
      <c r="X101" s="374" t="str">
        <v>Z3</v>
      </c>
      <c r="Y101" s="374" t="str">
        <v>H4</v>
      </c>
      <c r="Z101" s="374" t="str">
        <v>M4</v>
      </c>
      <c r="AA101" s="374">
        <v>1</v>
      </c>
      <c r="AB101" s="374">
        <v>2</v>
      </c>
      <c r="AC101" s="374">
        <v>3</v>
      </c>
      <c r="AD101" s="374">
        <v>4</v>
      </c>
      <c r="AE101" s="374">
        <v>5</v>
      </c>
      <c r="AF101" s="374">
        <v>6</v>
      </c>
      <c r="AG101" s="374">
        <v>7</v>
      </c>
      <c r="AH101" s="374">
        <v>8</v>
      </c>
      <c r="AI101" s="374">
        <v>9</v>
      </c>
      <c r="AJ101" s="374">
        <v>10</v>
      </c>
      <c r="AK101" s="374">
        <v>11</v>
      </c>
      <c r="AL101" s="374">
        <v>12</v>
      </c>
      <c r="AM101" s="374">
        <v>13</v>
      </c>
      <c r="AN101" s="374">
        <v>14</v>
      </c>
      <c r="AO101" s="374">
        <v>15</v>
      </c>
      <c r="AP101" s="374">
        <v>16</v>
      </c>
      <c r="AQ101" s="374">
        <v>17</v>
      </c>
      <c r="AR101" s="374">
        <v>18</v>
      </c>
      <c r="AS101" s="374">
        <v>19</v>
      </c>
      <c r="AT101" s="374">
        <v>20</v>
      </c>
      <c r="AU101" s="374">
        <v>21</v>
      </c>
      <c r="AV101" s="374">
        <v>22</v>
      </c>
      <c r="AW101" s="374">
        <v>23</v>
      </c>
      <c r="AX101" s="374">
        <v>24</v>
      </c>
      <c r="AY101" s="374">
        <v>25</v>
      </c>
      <c r="AZ101" s="374">
        <v>26</v>
      </c>
      <c r="BA101" s="374">
        <v>27</v>
      </c>
      <c r="BB101" s="374">
        <v>28</v>
      </c>
      <c r="BC101" s="374">
        <v>29</v>
      </c>
      <c r="BD101" s="374">
        <v>30</v>
      </c>
      <c r="BE101" s="374">
        <v>31</v>
      </c>
      <c r="BF101" s="374">
        <v>32</v>
      </c>
      <c r="BG101" s="374">
        <v>33</v>
      </c>
      <c r="BH101" s="374">
        <v>34</v>
      </c>
      <c r="BI101" s="374">
        <v>35</v>
      </c>
      <c r="BJ101" s="374">
        <v>36</v>
      </c>
      <c r="BK101" s="374">
        <v>37</v>
      </c>
      <c r="BL101" s="374">
        <v>38</v>
      </c>
      <c r="BM101" s="374">
        <v>39</v>
      </c>
      <c r="BN101" s="374">
        <v>40</v>
      </c>
      <c r="BO101" s="374">
        <v>50</v>
      </c>
      <c r="BP101" s="374">
        <v>60</v>
      </c>
      <c r="BQ101" s="374">
        <v>0</v>
      </c>
      <c r="BR101" s="374">
        <v>0</v>
      </c>
      <c r="BS101" s="374">
        <v>0</v>
      </c>
      <c r="BT101" s="374">
        <v>0</v>
      </c>
      <c r="BU101" s="374">
        <v>0</v>
      </c>
      <c r="BV101" s="374">
        <v>0</v>
      </c>
      <c r="BW101" s="374">
        <v>0</v>
      </c>
      <c r="BX101" s="374">
        <v>0</v>
      </c>
      <c r="BY101" s="374">
        <v>0</v>
      </c>
      <c r="BZ101" s="374">
        <v>0</v>
      </c>
      <c r="CA101" s="387">
        <v>0</v>
      </c>
      <c r="CB101" s="347">
        <v>0</v>
      </c>
      <c r="CC101" s="347">
        <v>0</v>
      </c>
      <c r="CD101" s="347">
        <v>0</v>
      </c>
      <c r="CE101" s="347">
        <v>0</v>
      </c>
      <c r="CF101" s="347">
        <v>0</v>
      </c>
      <c r="CG101" s="347">
        <v>0</v>
      </c>
      <c r="CH101" s="347">
        <v>0</v>
      </c>
      <c r="CI101" s="347">
        <v>0</v>
      </c>
      <c r="CJ101" s="347">
        <v>0</v>
      </c>
      <c r="CK101" s="347">
        <v>0</v>
      </c>
      <c r="CL101" s="347">
        <v>0</v>
      </c>
      <c r="CM101" s="347">
        <v>0</v>
      </c>
      <c r="CN101" s="347">
        <v>0</v>
      </c>
      <c r="CO101" s="347">
        <v>0</v>
      </c>
      <c r="CP101" s="347">
        <v>0</v>
      </c>
      <c r="CQ101" s="347">
        <v>0</v>
      </c>
      <c r="CR101" s="347">
        <v>0</v>
      </c>
      <c r="CS101" s="347">
        <v>0</v>
      </c>
      <c r="CT101" s="347">
        <v>0</v>
      </c>
      <c r="CU101" s="347">
        <v>0</v>
      </c>
      <c r="CV101" s="347">
        <v>0</v>
      </c>
      <c r="CW101" s="347">
        <v>0</v>
      </c>
      <c r="CX101" s="347">
        <v>0</v>
      </c>
      <c r="CY101" s="347">
        <v>0</v>
      </c>
      <c r="CZ101" s="347">
        <v>0</v>
      </c>
      <c r="DA101" s="347">
        <v>0</v>
      </c>
      <c r="DB101" s="347">
        <v>0</v>
      </c>
      <c r="DC101" s="347">
        <v>0</v>
      </c>
      <c r="DD101" s="347">
        <v>0</v>
      </c>
      <c r="DE101" s="347">
        <v>0</v>
      </c>
      <c r="DF101" s="347">
        <v>0</v>
      </c>
      <c r="DG101" s="347">
        <v>0</v>
      </c>
      <c r="DH101" s="347">
        <v>0</v>
      </c>
      <c r="DI101" s="347">
        <v>0</v>
      </c>
      <c r="DJ101" s="347">
        <v>0</v>
      </c>
      <c r="DK101" s="347">
        <v>0</v>
      </c>
      <c r="DL101" s="347">
        <v>0</v>
      </c>
      <c r="DM101" s="347">
        <v>0</v>
      </c>
      <c r="DN101" s="347">
        <v>0</v>
      </c>
      <c r="DO101" s="347">
        <v>0</v>
      </c>
      <c r="DP101" s="347">
        <v>0</v>
      </c>
      <c r="DQ101" s="347">
        <v>0</v>
      </c>
      <c r="DR101" s="347">
        <v>0</v>
      </c>
      <c r="DS101" s="347">
        <v>0</v>
      </c>
      <c r="DT101" s="347">
        <v>0</v>
      </c>
      <c r="DU101" s="347">
        <v>0</v>
      </c>
      <c r="DV101" s="347">
        <v>0</v>
      </c>
      <c r="DW101" s="347">
        <v>0</v>
      </c>
      <c r="DX101" s="347">
        <v>0</v>
      </c>
      <c r="DY101" s="347">
        <v>0</v>
      </c>
      <c r="DZ101" s="347">
        <v>0</v>
      </c>
      <c r="EA101" s="347">
        <v>0</v>
      </c>
      <c r="EB101" s="347">
        <v>0</v>
      </c>
      <c r="EC101" s="347">
        <v>0</v>
      </c>
      <c r="ED101" s="347">
        <v>0</v>
      </c>
      <c r="EE101" s="347">
        <v>0</v>
      </c>
      <c r="EF101" s="347">
        <v>0</v>
      </c>
      <c r="EG101" s="347">
        <v>0</v>
      </c>
      <c r="EH101" s="347">
        <v>0</v>
      </c>
      <c r="EI101" s="347">
        <v>0</v>
      </c>
      <c r="EJ101" s="347">
        <v>0</v>
      </c>
      <c r="EK101" s="347">
        <v>0</v>
      </c>
      <c r="EL101" s="347">
        <v>0</v>
      </c>
      <c r="EM101" s="347">
        <v>0</v>
      </c>
      <c r="EN101" s="347">
        <v>0</v>
      </c>
      <c r="EO101" s="347">
        <v>0</v>
      </c>
      <c r="EP101" s="347">
        <v>0</v>
      </c>
      <c r="EQ101" s="347">
        <v>0</v>
      </c>
      <c r="ER101" s="347">
        <v>0</v>
      </c>
      <c r="ES101" s="347">
        <v>0</v>
      </c>
      <c r="ET101" s="347">
        <v>0</v>
      </c>
      <c r="EU101" s="347">
        <v>0</v>
      </c>
      <c r="EV101" s="347">
        <v>0</v>
      </c>
      <c r="EW101" s="347">
        <v>0</v>
      </c>
      <c r="EX101" s="348">
        <v>0</v>
      </c>
    </row>
    <row r="102" spans="1:154" x14ac:dyDescent="0.2">
      <c r="D102" s="384">
        <f t="array" ref="D102:D190">A11:A99</f>
        <v>41089</v>
      </c>
      <c r="E102" s="364">
        <f t="shared" ref="E102:AJ102" si="0">IF(NOT(ISNA(E11)),IF(LEN(E11)&gt;0,(E11-$B11)/(rateShift*0.0001),""),"")</f>
        <v>0</v>
      </c>
      <c r="F102" s="365">
        <f t="shared" si="0"/>
        <v>0</v>
      </c>
      <c r="G102" s="365">
        <f t="shared" si="0"/>
        <v>0</v>
      </c>
      <c r="H102" s="365">
        <f t="shared" si="0"/>
        <v>0</v>
      </c>
      <c r="I102" s="365">
        <f t="shared" si="0"/>
        <v>0</v>
      </c>
      <c r="J102" s="365">
        <f t="shared" si="0"/>
        <v>0</v>
      </c>
      <c r="K102" s="365">
        <f t="shared" si="0"/>
        <v>0</v>
      </c>
      <c r="L102" s="365">
        <f t="shared" si="0"/>
        <v>0</v>
      </c>
      <c r="M102" s="365">
        <f t="shared" si="0"/>
        <v>0</v>
      </c>
      <c r="N102" s="365">
        <f t="shared" si="0"/>
        <v>0</v>
      </c>
      <c r="O102" s="365">
        <f t="shared" si="0"/>
        <v>0</v>
      </c>
      <c r="P102" s="365">
        <f t="shared" si="0"/>
        <v>0</v>
      </c>
      <c r="Q102" s="365">
        <f t="shared" si="0"/>
        <v>0</v>
      </c>
      <c r="R102" s="365">
        <f t="shared" si="0"/>
        <v>0</v>
      </c>
      <c r="S102" s="365">
        <f t="shared" si="0"/>
        <v>0</v>
      </c>
      <c r="T102" s="365">
        <f t="shared" si="0"/>
        <v>0</v>
      </c>
      <c r="U102" s="365">
        <f t="shared" si="0"/>
        <v>0</v>
      </c>
      <c r="V102" s="365">
        <f t="shared" si="0"/>
        <v>0</v>
      </c>
      <c r="W102" s="365">
        <f t="shared" si="0"/>
        <v>0</v>
      </c>
      <c r="X102" s="365">
        <f t="shared" si="0"/>
        <v>0</v>
      </c>
      <c r="Y102" s="365">
        <f t="shared" si="0"/>
        <v>0</v>
      </c>
      <c r="Z102" s="365">
        <f t="shared" si="0"/>
        <v>0</v>
      </c>
      <c r="AA102" s="365">
        <f t="shared" si="0"/>
        <v>0</v>
      </c>
      <c r="AB102" s="365">
        <f t="shared" si="0"/>
        <v>0</v>
      </c>
      <c r="AC102" s="365">
        <f t="shared" si="0"/>
        <v>0</v>
      </c>
      <c r="AD102" s="365">
        <f t="shared" si="0"/>
        <v>0</v>
      </c>
      <c r="AE102" s="365">
        <f t="shared" si="0"/>
        <v>0</v>
      </c>
      <c r="AF102" s="365">
        <f t="shared" si="0"/>
        <v>0</v>
      </c>
      <c r="AG102" s="365">
        <f t="shared" si="0"/>
        <v>0</v>
      </c>
      <c r="AH102" s="365">
        <f t="shared" si="0"/>
        <v>0</v>
      </c>
      <c r="AI102" s="365">
        <f t="shared" si="0"/>
        <v>0</v>
      </c>
      <c r="AJ102" s="365">
        <f t="shared" si="0"/>
        <v>0</v>
      </c>
      <c r="AK102" s="365">
        <f t="shared" ref="AK102:BP102" si="1">IF(NOT(ISNA(AK11)),IF(LEN(AK11)&gt;0,(AK11-$B11)/(rateShift*0.0001),""),"")</f>
        <v>0</v>
      </c>
      <c r="AL102" s="365">
        <f t="shared" si="1"/>
        <v>0</v>
      </c>
      <c r="AM102" s="365">
        <f t="shared" si="1"/>
        <v>0</v>
      </c>
      <c r="AN102" s="365">
        <f t="shared" si="1"/>
        <v>0</v>
      </c>
      <c r="AO102" s="365">
        <f t="shared" si="1"/>
        <v>0</v>
      </c>
      <c r="AP102" s="365">
        <f t="shared" si="1"/>
        <v>0</v>
      </c>
      <c r="AQ102" s="365">
        <f t="shared" si="1"/>
        <v>0</v>
      </c>
      <c r="AR102" s="365">
        <f t="shared" si="1"/>
        <v>0</v>
      </c>
      <c r="AS102" s="365">
        <f t="shared" si="1"/>
        <v>0</v>
      </c>
      <c r="AT102" s="365">
        <f t="shared" si="1"/>
        <v>0</v>
      </c>
      <c r="AU102" s="365">
        <f t="shared" si="1"/>
        <v>0</v>
      </c>
      <c r="AV102" s="365">
        <f t="shared" si="1"/>
        <v>0</v>
      </c>
      <c r="AW102" s="365">
        <f t="shared" si="1"/>
        <v>0</v>
      </c>
      <c r="AX102" s="365">
        <f t="shared" si="1"/>
        <v>0</v>
      </c>
      <c r="AY102" s="365">
        <f t="shared" si="1"/>
        <v>0</v>
      </c>
      <c r="AZ102" s="365">
        <f t="shared" si="1"/>
        <v>0</v>
      </c>
      <c r="BA102" s="365">
        <f t="shared" si="1"/>
        <v>0</v>
      </c>
      <c r="BB102" s="365">
        <f t="shared" si="1"/>
        <v>0</v>
      </c>
      <c r="BC102" s="365">
        <f t="shared" si="1"/>
        <v>0</v>
      </c>
      <c r="BD102" s="365">
        <f t="shared" si="1"/>
        <v>0</v>
      </c>
      <c r="BE102" s="365">
        <f t="shared" si="1"/>
        <v>0</v>
      </c>
      <c r="BF102" s="365">
        <f t="shared" si="1"/>
        <v>0</v>
      </c>
      <c r="BG102" s="365">
        <f t="shared" si="1"/>
        <v>0</v>
      </c>
      <c r="BH102" s="365">
        <f t="shared" si="1"/>
        <v>0</v>
      </c>
      <c r="BI102" s="365">
        <f t="shared" si="1"/>
        <v>0</v>
      </c>
      <c r="BJ102" s="365">
        <f t="shared" si="1"/>
        <v>0</v>
      </c>
      <c r="BK102" s="365">
        <f t="shared" si="1"/>
        <v>0</v>
      </c>
      <c r="BL102" s="365">
        <f t="shared" si="1"/>
        <v>0</v>
      </c>
      <c r="BM102" s="365">
        <f t="shared" si="1"/>
        <v>0</v>
      </c>
      <c r="BN102" s="365">
        <f t="shared" si="1"/>
        <v>0</v>
      </c>
      <c r="BO102" s="365">
        <f t="shared" si="1"/>
        <v>0</v>
      </c>
      <c r="BP102" s="365">
        <f t="shared" si="1"/>
        <v>0</v>
      </c>
      <c r="BQ102" s="356" t="str">
        <f t="shared" ref="BQ102:CA102" si="2">IF(NOT(ISNA(BQ11)),IF(LEN(BQ11)&gt;0,(BQ11-$B11)/(rateShift*0.0001),""),"")</f>
        <v/>
      </c>
      <c r="BR102" s="356" t="str">
        <f t="shared" si="2"/>
        <v/>
      </c>
      <c r="BS102" s="356" t="str">
        <f t="shared" si="2"/>
        <v/>
      </c>
      <c r="BT102" s="356" t="str">
        <f t="shared" si="2"/>
        <v/>
      </c>
      <c r="BU102" s="356" t="str">
        <f t="shared" si="2"/>
        <v/>
      </c>
      <c r="BV102" s="356" t="str">
        <f t="shared" si="2"/>
        <v/>
      </c>
      <c r="BW102" s="356" t="str">
        <f t="shared" si="2"/>
        <v/>
      </c>
      <c r="BX102" s="356" t="str">
        <f t="shared" si="2"/>
        <v/>
      </c>
      <c r="BY102" s="356" t="str">
        <f t="shared" si="2"/>
        <v/>
      </c>
      <c r="BZ102" s="356" t="str">
        <f t="shared" si="2"/>
        <v/>
      </c>
      <c r="CA102" s="357" t="str">
        <f t="shared" si="2"/>
        <v/>
      </c>
      <c r="CB102" s="254" t="str">
        <f t="shared" ref="CB102:DG102" si="3">IF(NOT(ISNA(CB11)),IF(LEN(CB11)&gt;0,ABS(CB11-$C11),""),"")</f>
        <v/>
      </c>
      <c r="CC102" s="254" t="str">
        <f t="shared" si="3"/>
        <v/>
      </c>
      <c r="CD102" s="254" t="str">
        <f t="shared" si="3"/>
        <v/>
      </c>
      <c r="CE102" s="254" t="str">
        <f t="shared" si="3"/>
        <v/>
      </c>
      <c r="CF102" s="254" t="str">
        <f t="shared" si="3"/>
        <v/>
      </c>
      <c r="CG102" s="254" t="str">
        <f t="shared" si="3"/>
        <v/>
      </c>
      <c r="CH102" s="254" t="str">
        <f t="shared" si="3"/>
        <v/>
      </c>
      <c r="CI102" s="254" t="str">
        <f t="shared" si="3"/>
        <v/>
      </c>
      <c r="CJ102" s="254" t="str">
        <f t="shared" si="3"/>
        <v/>
      </c>
      <c r="CK102" s="254" t="str">
        <f t="shared" si="3"/>
        <v/>
      </c>
      <c r="CL102" s="254" t="str">
        <f t="shared" si="3"/>
        <v/>
      </c>
      <c r="CM102" s="254" t="str">
        <f t="shared" si="3"/>
        <v/>
      </c>
      <c r="CN102" s="254" t="str">
        <f t="shared" si="3"/>
        <v/>
      </c>
      <c r="CO102" s="254" t="str">
        <f t="shared" si="3"/>
        <v/>
      </c>
      <c r="CP102" s="254" t="str">
        <f t="shared" si="3"/>
        <v/>
      </c>
      <c r="CQ102" s="254" t="str">
        <f t="shared" si="3"/>
        <v/>
      </c>
      <c r="CR102" s="254" t="str">
        <f t="shared" si="3"/>
        <v/>
      </c>
      <c r="CS102" s="254" t="str">
        <f t="shared" si="3"/>
        <v/>
      </c>
      <c r="CT102" s="254" t="str">
        <f t="shared" si="3"/>
        <v/>
      </c>
      <c r="CU102" s="254" t="str">
        <f t="shared" si="3"/>
        <v/>
      </c>
      <c r="CV102" s="254" t="str">
        <f t="shared" si="3"/>
        <v/>
      </c>
      <c r="CW102" s="254" t="str">
        <f t="shared" si="3"/>
        <v/>
      </c>
      <c r="CX102" s="254" t="str">
        <f t="shared" si="3"/>
        <v/>
      </c>
      <c r="CY102" s="254" t="str">
        <f t="shared" si="3"/>
        <v/>
      </c>
      <c r="CZ102" s="254" t="str">
        <f t="shared" si="3"/>
        <v/>
      </c>
      <c r="DA102" s="254" t="str">
        <f t="shared" si="3"/>
        <v/>
      </c>
      <c r="DB102" s="254" t="str">
        <f t="shared" si="3"/>
        <v/>
      </c>
      <c r="DC102" s="254" t="str">
        <f t="shared" si="3"/>
        <v/>
      </c>
      <c r="DD102" s="254" t="str">
        <f t="shared" si="3"/>
        <v/>
      </c>
      <c r="DE102" s="254" t="str">
        <f t="shared" si="3"/>
        <v/>
      </c>
      <c r="DF102" s="254" t="str">
        <f t="shared" si="3"/>
        <v/>
      </c>
      <c r="DG102" s="254" t="str">
        <f t="shared" si="3"/>
        <v/>
      </c>
      <c r="DH102" s="254" t="str">
        <f t="shared" ref="DH102:EM102" si="4">IF(NOT(ISNA(DH11)),IF(LEN(DH11)&gt;0,ABS(DH11-$C11),""),"")</f>
        <v/>
      </c>
      <c r="DI102" s="254" t="str">
        <f t="shared" si="4"/>
        <v/>
      </c>
      <c r="DJ102" s="254" t="str">
        <f t="shared" si="4"/>
        <v/>
      </c>
      <c r="DK102" s="254" t="str">
        <f t="shared" si="4"/>
        <v/>
      </c>
      <c r="DL102" s="254" t="str">
        <f t="shared" si="4"/>
        <v/>
      </c>
      <c r="DM102" s="254" t="str">
        <f t="shared" si="4"/>
        <v/>
      </c>
      <c r="DN102" s="254" t="str">
        <f t="shared" si="4"/>
        <v/>
      </c>
      <c r="DO102" s="254" t="str">
        <f t="shared" si="4"/>
        <v/>
      </c>
      <c r="DP102" s="254" t="str">
        <f t="shared" si="4"/>
        <v/>
      </c>
      <c r="DQ102" s="254" t="str">
        <f t="shared" si="4"/>
        <v/>
      </c>
      <c r="DR102" s="254" t="str">
        <f t="shared" si="4"/>
        <v/>
      </c>
      <c r="DS102" s="254" t="str">
        <f t="shared" si="4"/>
        <v/>
      </c>
      <c r="DT102" s="254" t="str">
        <f t="shared" si="4"/>
        <v/>
      </c>
      <c r="DU102" s="254" t="str">
        <f t="shared" si="4"/>
        <v/>
      </c>
      <c r="DV102" s="254" t="str">
        <f t="shared" si="4"/>
        <v/>
      </c>
      <c r="DW102" s="254" t="str">
        <f t="shared" si="4"/>
        <v/>
      </c>
      <c r="DX102" s="254" t="str">
        <f t="shared" si="4"/>
        <v/>
      </c>
      <c r="DY102" s="254" t="str">
        <f t="shared" si="4"/>
        <v/>
      </c>
      <c r="DZ102" s="254" t="str">
        <f t="shared" si="4"/>
        <v/>
      </c>
      <c r="EA102" s="254" t="str">
        <f t="shared" si="4"/>
        <v/>
      </c>
      <c r="EB102" s="254" t="str">
        <f t="shared" si="4"/>
        <v/>
      </c>
      <c r="EC102" s="254" t="str">
        <f t="shared" si="4"/>
        <v/>
      </c>
      <c r="ED102" s="254" t="str">
        <f t="shared" si="4"/>
        <v/>
      </c>
      <c r="EE102" s="254" t="str">
        <f t="shared" si="4"/>
        <v/>
      </c>
      <c r="EF102" s="254" t="str">
        <f t="shared" si="4"/>
        <v/>
      </c>
      <c r="EG102" s="254" t="str">
        <f t="shared" si="4"/>
        <v/>
      </c>
      <c r="EH102" s="254" t="str">
        <f t="shared" si="4"/>
        <v/>
      </c>
      <c r="EI102" s="254" t="str">
        <f t="shared" si="4"/>
        <v/>
      </c>
      <c r="EJ102" s="254" t="str">
        <f t="shared" si="4"/>
        <v/>
      </c>
      <c r="EK102" s="254" t="str">
        <f t="shared" si="4"/>
        <v/>
      </c>
      <c r="EL102" s="254" t="str">
        <f t="shared" si="4"/>
        <v/>
      </c>
      <c r="EM102" s="254" t="str">
        <f t="shared" si="4"/>
        <v/>
      </c>
      <c r="EN102" s="254" t="str">
        <f t="shared" ref="EN102:EX102" si="5">IF(NOT(ISNA(EN11)),IF(LEN(EN11)&gt;0,ABS(EN11-$C11),""),"")</f>
        <v/>
      </c>
      <c r="EO102" s="254" t="str">
        <f t="shared" si="5"/>
        <v/>
      </c>
      <c r="EP102" s="254" t="str">
        <f t="shared" si="5"/>
        <v/>
      </c>
      <c r="EQ102" s="254" t="str">
        <f t="shared" si="5"/>
        <v/>
      </c>
      <c r="ER102" s="254" t="str">
        <f t="shared" si="5"/>
        <v/>
      </c>
      <c r="ES102" s="254" t="str">
        <f t="shared" si="5"/>
        <v/>
      </c>
      <c r="ET102" s="254" t="str">
        <f t="shared" si="5"/>
        <v/>
      </c>
      <c r="EU102" s="254" t="str">
        <f t="shared" si="5"/>
        <v/>
      </c>
      <c r="EV102" s="254" t="str">
        <f t="shared" si="5"/>
        <v/>
      </c>
      <c r="EW102" s="254" t="str">
        <f t="shared" si="5"/>
        <v/>
      </c>
      <c r="EX102" s="255" t="str">
        <f t="shared" si="5"/>
        <v/>
      </c>
    </row>
    <row r="103" spans="1:154" x14ac:dyDescent="0.2">
      <c r="D103" s="385">
        <v>41092</v>
      </c>
      <c r="E103" s="367">
        <f t="shared" ref="E103:AJ103" si="6">IF(NOT(ISNA(E12)),IF(LEN(E12)&gt;0,(E12-$B12)/(rateShift*0.0001),""),"")</f>
        <v>1.0138542488981415</v>
      </c>
      <c r="F103" s="368">
        <f t="shared" si="6"/>
        <v>0</v>
      </c>
      <c r="G103" s="368">
        <f t="shared" si="6"/>
        <v>0</v>
      </c>
      <c r="H103" s="368">
        <f t="shared" si="6"/>
        <v>0</v>
      </c>
      <c r="I103" s="368">
        <f t="shared" si="6"/>
        <v>0</v>
      </c>
      <c r="J103" s="368">
        <f t="shared" si="6"/>
        <v>0</v>
      </c>
      <c r="K103" s="368">
        <f t="shared" si="6"/>
        <v>0</v>
      </c>
      <c r="L103" s="368">
        <f t="shared" si="6"/>
        <v>0</v>
      </c>
      <c r="M103" s="368">
        <f t="shared" si="6"/>
        <v>0</v>
      </c>
      <c r="N103" s="368">
        <f t="shared" si="6"/>
        <v>0</v>
      </c>
      <c r="O103" s="368">
        <f t="shared" si="6"/>
        <v>0</v>
      </c>
      <c r="P103" s="368">
        <f t="shared" si="6"/>
        <v>0</v>
      </c>
      <c r="Q103" s="368">
        <f t="shared" si="6"/>
        <v>0</v>
      </c>
      <c r="R103" s="368">
        <f t="shared" si="6"/>
        <v>0</v>
      </c>
      <c r="S103" s="368">
        <f t="shared" si="6"/>
        <v>0</v>
      </c>
      <c r="T103" s="368">
        <f t="shared" si="6"/>
        <v>0</v>
      </c>
      <c r="U103" s="368">
        <f t="shared" si="6"/>
        <v>0</v>
      </c>
      <c r="V103" s="368">
        <f t="shared" si="6"/>
        <v>0</v>
      </c>
      <c r="W103" s="368">
        <f t="shared" si="6"/>
        <v>0</v>
      </c>
      <c r="X103" s="368">
        <f t="shared" si="6"/>
        <v>0</v>
      </c>
      <c r="Y103" s="368">
        <f t="shared" si="6"/>
        <v>0</v>
      </c>
      <c r="Z103" s="368">
        <f t="shared" si="6"/>
        <v>0</v>
      </c>
      <c r="AA103" s="368">
        <f t="shared" si="6"/>
        <v>0</v>
      </c>
      <c r="AB103" s="368">
        <f t="shared" si="6"/>
        <v>0</v>
      </c>
      <c r="AC103" s="368">
        <f t="shared" si="6"/>
        <v>0</v>
      </c>
      <c r="AD103" s="368">
        <f t="shared" si="6"/>
        <v>0</v>
      </c>
      <c r="AE103" s="368">
        <f t="shared" si="6"/>
        <v>0</v>
      </c>
      <c r="AF103" s="368">
        <f t="shared" si="6"/>
        <v>0</v>
      </c>
      <c r="AG103" s="368">
        <f t="shared" si="6"/>
        <v>0</v>
      </c>
      <c r="AH103" s="368">
        <f t="shared" si="6"/>
        <v>0</v>
      </c>
      <c r="AI103" s="368">
        <f t="shared" si="6"/>
        <v>0</v>
      </c>
      <c r="AJ103" s="368">
        <f t="shared" si="6"/>
        <v>0</v>
      </c>
      <c r="AK103" s="368">
        <f t="shared" ref="AK103:BP103" si="7">IF(NOT(ISNA(AK12)),IF(LEN(AK12)&gt;0,(AK12-$B12)/(rateShift*0.0001),""),"")</f>
        <v>0</v>
      </c>
      <c r="AL103" s="368">
        <f t="shared" si="7"/>
        <v>0</v>
      </c>
      <c r="AM103" s="368">
        <f t="shared" si="7"/>
        <v>0</v>
      </c>
      <c r="AN103" s="368">
        <f t="shared" si="7"/>
        <v>0</v>
      </c>
      <c r="AO103" s="368">
        <f t="shared" si="7"/>
        <v>0</v>
      </c>
      <c r="AP103" s="368">
        <f t="shared" si="7"/>
        <v>0</v>
      </c>
      <c r="AQ103" s="368">
        <f t="shared" si="7"/>
        <v>0</v>
      </c>
      <c r="AR103" s="368">
        <f t="shared" si="7"/>
        <v>0</v>
      </c>
      <c r="AS103" s="368">
        <f t="shared" si="7"/>
        <v>0</v>
      </c>
      <c r="AT103" s="368">
        <f t="shared" si="7"/>
        <v>0</v>
      </c>
      <c r="AU103" s="368">
        <f t="shared" si="7"/>
        <v>0</v>
      </c>
      <c r="AV103" s="368">
        <f t="shared" si="7"/>
        <v>0</v>
      </c>
      <c r="AW103" s="368">
        <f t="shared" si="7"/>
        <v>0</v>
      </c>
      <c r="AX103" s="368">
        <f t="shared" si="7"/>
        <v>0</v>
      </c>
      <c r="AY103" s="368">
        <f t="shared" si="7"/>
        <v>0</v>
      </c>
      <c r="AZ103" s="368">
        <f t="shared" si="7"/>
        <v>0</v>
      </c>
      <c r="BA103" s="368">
        <f t="shared" si="7"/>
        <v>0</v>
      </c>
      <c r="BB103" s="368">
        <f t="shared" si="7"/>
        <v>0</v>
      </c>
      <c r="BC103" s="368">
        <f t="shared" si="7"/>
        <v>0</v>
      </c>
      <c r="BD103" s="368">
        <f t="shared" si="7"/>
        <v>0</v>
      </c>
      <c r="BE103" s="368">
        <f t="shared" si="7"/>
        <v>0</v>
      </c>
      <c r="BF103" s="368">
        <f t="shared" si="7"/>
        <v>0</v>
      </c>
      <c r="BG103" s="368">
        <f t="shared" si="7"/>
        <v>0</v>
      </c>
      <c r="BH103" s="368">
        <f t="shared" si="7"/>
        <v>0</v>
      </c>
      <c r="BI103" s="368">
        <f t="shared" si="7"/>
        <v>0</v>
      </c>
      <c r="BJ103" s="368">
        <f t="shared" si="7"/>
        <v>0</v>
      </c>
      <c r="BK103" s="368">
        <f t="shared" si="7"/>
        <v>0</v>
      </c>
      <c r="BL103" s="368">
        <f t="shared" si="7"/>
        <v>0</v>
      </c>
      <c r="BM103" s="368">
        <f t="shared" si="7"/>
        <v>0</v>
      </c>
      <c r="BN103" s="368">
        <f t="shared" si="7"/>
        <v>0</v>
      </c>
      <c r="BO103" s="368">
        <f t="shared" si="7"/>
        <v>0</v>
      </c>
      <c r="BP103" s="368">
        <f t="shared" si="7"/>
        <v>0</v>
      </c>
      <c r="BQ103" s="359" t="str">
        <f t="shared" ref="BQ103:CA103" si="8">IF(NOT(ISNA(BQ12)),IF(LEN(BQ12)&gt;0,(BQ12-$B12)/(rateShift*0.0001),""),"")</f>
        <v/>
      </c>
      <c r="BR103" s="359" t="str">
        <f t="shared" si="8"/>
        <v/>
      </c>
      <c r="BS103" s="359" t="str">
        <f t="shared" si="8"/>
        <v/>
      </c>
      <c r="BT103" s="359" t="str">
        <f t="shared" si="8"/>
        <v/>
      </c>
      <c r="BU103" s="359" t="str">
        <f t="shared" si="8"/>
        <v/>
      </c>
      <c r="BV103" s="359" t="str">
        <f t="shared" si="8"/>
        <v/>
      </c>
      <c r="BW103" s="359" t="str">
        <f t="shared" si="8"/>
        <v/>
      </c>
      <c r="BX103" s="359" t="str">
        <f t="shared" si="8"/>
        <v/>
      </c>
      <c r="BY103" s="359" t="str">
        <f t="shared" si="8"/>
        <v/>
      </c>
      <c r="BZ103" s="359" t="str">
        <f t="shared" si="8"/>
        <v/>
      </c>
      <c r="CA103" s="360" t="str">
        <f t="shared" si="8"/>
        <v/>
      </c>
      <c r="CB103" s="257">
        <f t="shared" ref="CB103:DG103" si="9">IF(NOT(ISNA(CB12)),IF(LEN(CB12)&gt;0,ABS(CB12-$C12),""),"")</f>
        <v>3.3299363249444935E-9</v>
      </c>
      <c r="CC103" s="257">
        <f t="shared" si="9"/>
        <v>1.0932094334104719E-6</v>
      </c>
      <c r="CD103" s="257">
        <f t="shared" si="9"/>
        <v>0</v>
      </c>
      <c r="CE103" s="257">
        <f t="shared" si="9"/>
        <v>0</v>
      </c>
      <c r="CF103" s="257">
        <f t="shared" si="9"/>
        <v>0</v>
      </c>
      <c r="CG103" s="257">
        <f t="shared" si="9"/>
        <v>0</v>
      </c>
      <c r="CH103" s="257">
        <f t="shared" si="9"/>
        <v>0</v>
      </c>
      <c r="CI103" s="257">
        <f t="shared" si="9"/>
        <v>0</v>
      </c>
      <c r="CJ103" s="257">
        <f t="shared" si="9"/>
        <v>0</v>
      </c>
      <c r="CK103" s="257">
        <f t="shared" si="9"/>
        <v>0</v>
      </c>
      <c r="CL103" s="257">
        <f t="shared" si="9"/>
        <v>6.3937510820545607E-6</v>
      </c>
      <c r="CM103" s="257">
        <f t="shared" si="9"/>
        <v>1.9251602141619369E-4</v>
      </c>
      <c r="CN103" s="257">
        <f t="shared" si="9"/>
        <v>0</v>
      </c>
      <c r="CO103" s="257">
        <f t="shared" si="9"/>
        <v>0</v>
      </c>
      <c r="CP103" s="257">
        <f t="shared" si="9"/>
        <v>0</v>
      </c>
      <c r="CQ103" s="257">
        <f t="shared" si="9"/>
        <v>0</v>
      </c>
      <c r="CR103" s="257">
        <f t="shared" si="9"/>
        <v>0</v>
      </c>
      <c r="CS103" s="257">
        <f t="shared" si="9"/>
        <v>0</v>
      </c>
      <c r="CT103" s="257">
        <f t="shared" si="9"/>
        <v>0</v>
      </c>
      <c r="CU103" s="257">
        <f t="shared" si="9"/>
        <v>0</v>
      </c>
      <c r="CV103" s="257">
        <f t="shared" si="9"/>
        <v>0</v>
      </c>
      <c r="CW103" s="257">
        <f t="shared" si="9"/>
        <v>0</v>
      </c>
      <c r="CX103" s="257">
        <f t="shared" si="9"/>
        <v>0</v>
      </c>
      <c r="CY103" s="257">
        <f t="shared" si="9"/>
        <v>0</v>
      </c>
      <c r="CZ103" s="257">
        <f t="shared" si="9"/>
        <v>0</v>
      </c>
      <c r="DA103" s="257">
        <f t="shared" si="9"/>
        <v>0</v>
      </c>
      <c r="DB103" s="257">
        <f t="shared" si="9"/>
        <v>0</v>
      </c>
      <c r="DC103" s="257">
        <f t="shared" si="9"/>
        <v>0</v>
      </c>
      <c r="DD103" s="257">
        <f t="shared" si="9"/>
        <v>0</v>
      </c>
      <c r="DE103" s="257">
        <f t="shared" si="9"/>
        <v>0</v>
      </c>
      <c r="DF103" s="257">
        <f t="shared" si="9"/>
        <v>0</v>
      </c>
      <c r="DG103" s="257">
        <f t="shared" si="9"/>
        <v>0</v>
      </c>
      <c r="DH103" s="257">
        <f t="shared" ref="DH103:EM103" si="10">IF(NOT(ISNA(DH12)),IF(LEN(DH12)&gt;0,ABS(DH12-$C12),""),"")</f>
        <v>0</v>
      </c>
      <c r="DI103" s="257">
        <f t="shared" si="10"/>
        <v>0</v>
      </c>
      <c r="DJ103" s="257">
        <f t="shared" si="10"/>
        <v>0</v>
      </c>
      <c r="DK103" s="257">
        <f t="shared" si="10"/>
        <v>0</v>
      </c>
      <c r="DL103" s="257">
        <f t="shared" si="10"/>
        <v>0</v>
      </c>
      <c r="DM103" s="257">
        <f t="shared" si="10"/>
        <v>0</v>
      </c>
      <c r="DN103" s="257">
        <f t="shared" si="10"/>
        <v>0</v>
      </c>
      <c r="DO103" s="257">
        <f t="shared" si="10"/>
        <v>0</v>
      </c>
      <c r="DP103" s="257">
        <f t="shared" si="10"/>
        <v>0</v>
      </c>
      <c r="DQ103" s="257">
        <f t="shared" si="10"/>
        <v>0</v>
      </c>
      <c r="DR103" s="257">
        <f t="shared" si="10"/>
        <v>0</v>
      </c>
      <c r="DS103" s="257">
        <f t="shared" si="10"/>
        <v>0</v>
      </c>
      <c r="DT103" s="257">
        <f t="shared" si="10"/>
        <v>0</v>
      </c>
      <c r="DU103" s="257">
        <f t="shared" si="10"/>
        <v>0</v>
      </c>
      <c r="DV103" s="257">
        <f t="shared" si="10"/>
        <v>0</v>
      </c>
      <c r="DW103" s="257">
        <f t="shared" si="10"/>
        <v>0</v>
      </c>
      <c r="DX103" s="257">
        <f t="shared" si="10"/>
        <v>0</v>
      </c>
      <c r="DY103" s="257">
        <f t="shared" si="10"/>
        <v>0</v>
      </c>
      <c r="DZ103" s="257">
        <f t="shared" si="10"/>
        <v>0</v>
      </c>
      <c r="EA103" s="257">
        <f t="shared" si="10"/>
        <v>0</v>
      </c>
      <c r="EB103" s="257">
        <f t="shared" si="10"/>
        <v>0</v>
      </c>
      <c r="EC103" s="257">
        <f t="shared" si="10"/>
        <v>0</v>
      </c>
      <c r="ED103" s="257">
        <f t="shared" si="10"/>
        <v>0</v>
      </c>
      <c r="EE103" s="257">
        <f t="shared" si="10"/>
        <v>0</v>
      </c>
      <c r="EF103" s="257">
        <f t="shared" si="10"/>
        <v>0</v>
      </c>
      <c r="EG103" s="257">
        <f t="shared" si="10"/>
        <v>0</v>
      </c>
      <c r="EH103" s="257">
        <f t="shared" si="10"/>
        <v>0</v>
      </c>
      <c r="EI103" s="257">
        <f t="shared" si="10"/>
        <v>0</v>
      </c>
      <c r="EJ103" s="257">
        <f t="shared" si="10"/>
        <v>0</v>
      </c>
      <c r="EK103" s="257">
        <f t="shared" si="10"/>
        <v>0</v>
      </c>
      <c r="EL103" s="257">
        <f t="shared" si="10"/>
        <v>0</v>
      </c>
      <c r="EM103" s="257">
        <f t="shared" si="10"/>
        <v>0</v>
      </c>
      <c r="EN103" s="257" t="str">
        <f t="shared" ref="EN103:EX103" si="11">IF(NOT(ISNA(EN12)),IF(LEN(EN12)&gt;0,ABS(EN12-$C12),""),"")</f>
        <v/>
      </c>
      <c r="EO103" s="257" t="str">
        <f t="shared" si="11"/>
        <v/>
      </c>
      <c r="EP103" s="257" t="str">
        <f t="shared" si="11"/>
        <v/>
      </c>
      <c r="EQ103" s="257" t="str">
        <f t="shared" si="11"/>
        <v/>
      </c>
      <c r="ER103" s="257" t="str">
        <f t="shared" si="11"/>
        <v/>
      </c>
      <c r="ES103" s="257" t="str">
        <f t="shared" si="11"/>
        <v/>
      </c>
      <c r="ET103" s="257" t="str">
        <f t="shared" si="11"/>
        <v/>
      </c>
      <c r="EU103" s="257" t="str">
        <f t="shared" si="11"/>
        <v/>
      </c>
      <c r="EV103" s="257" t="str">
        <f t="shared" si="11"/>
        <v/>
      </c>
      <c r="EW103" s="257" t="str">
        <f t="shared" si="11"/>
        <v/>
      </c>
      <c r="EX103" s="258" t="str">
        <f t="shared" si="11"/>
        <v/>
      </c>
    </row>
    <row r="104" spans="1:154" x14ac:dyDescent="0.2">
      <c r="D104" s="385">
        <v>41093</v>
      </c>
      <c r="E104" s="367">
        <f t="shared" ref="E104:AJ104" si="12">IF(NOT(ISNA(E13)),IF(LEN(E13)&gt;0,(E13-$B13)/(rateShift*0.0001),""),"")</f>
        <v>0.76039068669382426</v>
      </c>
      <c r="F104" s="368">
        <f t="shared" si="12"/>
        <v>0.25347003963781339</v>
      </c>
      <c r="G104" s="368">
        <f t="shared" si="12"/>
        <v>0</v>
      </c>
      <c r="H104" s="368">
        <f t="shared" si="12"/>
        <v>0</v>
      </c>
      <c r="I104" s="368">
        <f t="shared" si="12"/>
        <v>0</v>
      </c>
      <c r="J104" s="368">
        <f t="shared" si="12"/>
        <v>0</v>
      </c>
      <c r="K104" s="368">
        <f t="shared" si="12"/>
        <v>0</v>
      </c>
      <c r="L104" s="368">
        <f t="shared" si="12"/>
        <v>0</v>
      </c>
      <c r="M104" s="368">
        <f t="shared" si="12"/>
        <v>0</v>
      </c>
      <c r="N104" s="368">
        <f t="shared" si="12"/>
        <v>0</v>
      </c>
      <c r="O104" s="368">
        <f t="shared" si="12"/>
        <v>0</v>
      </c>
      <c r="P104" s="368">
        <f t="shared" si="12"/>
        <v>0</v>
      </c>
      <c r="Q104" s="368">
        <f t="shared" si="12"/>
        <v>0</v>
      </c>
      <c r="R104" s="368">
        <f t="shared" si="12"/>
        <v>0</v>
      </c>
      <c r="S104" s="368">
        <f t="shared" si="12"/>
        <v>0</v>
      </c>
      <c r="T104" s="368">
        <f t="shared" si="12"/>
        <v>0</v>
      </c>
      <c r="U104" s="368">
        <f t="shared" si="12"/>
        <v>0</v>
      </c>
      <c r="V104" s="368">
        <f t="shared" si="12"/>
        <v>0</v>
      </c>
      <c r="W104" s="368">
        <f t="shared" si="12"/>
        <v>0</v>
      </c>
      <c r="X104" s="368">
        <f t="shared" si="12"/>
        <v>0</v>
      </c>
      <c r="Y104" s="368">
        <f t="shared" si="12"/>
        <v>0</v>
      </c>
      <c r="Z104" s="368">
        <f t="shared" si="12"/>
        <v>0</v>
      </c>
      <c r="AA104" s="368">
        <f t="shared" si="12"/>
        <v>0</v>
      </c>
      <c r="AB104" s="368">
        <f t="shared" si="12"/>
        <v>0</v>
      </c>
      <c r="AC104" s="368">
        <f t="shared" si="12"/>
        <v>0</v>
      </c>
      <c r="AD104" s="368">
        <f t="shared" si="12"/>
        <v>0</v>
      </c>
      <c r="AE104" s="368">
        <f t="shared" si="12"/>
        <v>0</v>
      </c>
      <c r="AF104" s="368">
        <f t="shared" si="12"/>
        <v>0</v>
      </c>
      <c r="AG104" s="368">
        <f t="shared" si="12"/>
        <v>0</v>
      </c>
      <c r="AH104" s="368">
        <f t="shared" si="12"/>
        <v>0</v>
      </c>
      <c r="AI104" s="368">
        <f t="shared" si="12"/>
        <v>0</v>
      </c>
      <c r="AJ104" s="368">
        <f t="shared" si="12"/>
        <v>0</v>
      </c>
      <c r="AK104" s="368">
        <f t="shared" ref="AK104:BP104" si="13">IF(NOT(ISNA(AK13)),IF(LEN(AK13)&gt;0,(AK13-$B13)/(rateShift*0.0001),""),"")</f>
        <v>0</v>
      </c>
      <c r="AL104" s="368">
        <f t="shared" si="13"/>
        <v>0</v>
      </c>
      <c r="AM104" s="368">
        <f t="shared" si="13"/>
        <v>0</v>
      </c>
      <c r="AN104" s="368">
        <f t="shared" si="13"/>
        <v>0</v>
      </c>
      <c r="AO104" s="368">
        <f t="shared" si="13"/>
        <v>0</v>
      </c>
      <c r="AP104" s="368">
        <f t="shared" si="13"/>
        <v>0</v>
      </c>
      <c r="AQ104" s="368">
        <f t="shared" si="13"/>
        <v>0</v>
      </c>
      <c r="AR104" s="368">
        <f t="shared" si="13"/>
        <v>0</v>
      </c>
      <c r="AS104" s="368">
        <f t="shared" si="13"/>
        <v>0</v>
      </c>
      <c r="AT104" s="368">
        <f t="shared" si="13"/>
        <v>0</v>
      </c>
      <c r="AU104" s="368">
        <f t="shared" si="13"/>
        <v>0</v>
      </c>
      <c r="AV104" s="368">
        <f t="shared" si="13"/>
        <v>0</v>
      </c>
      <c r="AW104" s="368">
        <f t="shared" si="13"/>
        <v>0</v>
      </c>
      <c r="AX104" s="368">
        <f t="shared" si="13"/>
        <v>0</v>
      </c>
      <c r="AY104" s="368">
        <f t="shared" si="13"/>
        <v>0</v>
      </c>
      <c r="AZ104" s="368">
        <f t="shared" si="13"/>
        <v>0</v>
      </c>
      <c r="BA104" s="368">
        <f t="shared" si="13"/>
        <v>0</v>
      </c>
      <c r="BB104" s="368">
        <f t="shared" si="13"/>
        <v>0</v>
      </c>
      <c r="BC104" s="368">
        <f t="shared" si="13"/>
        <v>0</v>
      </c>
      <c r="BD104" s="368">
        <f t="shared" si="13"/>
        <v>0</v>
      </c>
      <c r="BE104" s="368">
        <f t="shared" si="13"/>
        <v>0</v>
      </c>
      <c r="BF104" s="368">
        <f t="shared" si="13"/>
        <v>0</v>
      </c>
      <c r="BG104" s="368">
        <f t="shared" si="13"/>
        <v>0</v>
      </c>
      <c r="BH104" s="368">
        <f t="shared" si="13"/>
        <v>0</v>
      </c>
      <c r="BI104" s="368">
        <f t="shared" si="13"/>
        <v>0</v>
      </c>
      <c r="BJ104" s="368">
        <f t="shared" si="13"/>
        <v>0</v>
      </c>
      <c r="BK104" s="368">
        <f t="shared" si="13"/>
        <v>0</v>
      </c>
      <c r="BL104" s="368">
        <f t="shared" si="13"/>
        <v>0</v>
      </c>
      <c r="BM104" s="368">
        <f t="shared" si="13"/>
        <v>0</v>
      </c>
      <c r="BN104" s="368">
        <f t="shared" si="13"/>
        <v>0</v>
      </c>
      <c r="BO104" s="368">
        <f t="shared" si="13"/>
        <v>0</v>
      </c>
      <c r="BP104" s="368">
        <f t="shared" si="13"/>
        <v>0</v>
      </c>
      <c r="BQ104" s="359" t="str">
        <f t="shared" ref="BQ104:CA104" si="14">IF(NOT(ISNA(BQ13)),IF(LEN(BQ13)&gt;0,(BQ13-$B13)/(rateShift*0.0001),""),"")</f>
        <v/>
      </c>
      <c r="BR104" s="359" t="str">
        <f t="shared" si="14"/>
        <v/>
      </c>
      <c r="BS104" s="359" t="str">
        <f t="shared" si="14"/>
        <v/>
      </c>
      <c r="BT104" s="359" t="str">
        <f t="shared" si="14"/>
        <v/>
      </c>
      <c r="BU104" s="359" t="str">
        <f t="shared" si="14"/>
        <v/>
      </c>
      <c r="BV104" s="359" t="str">
        <f t="shared" si="14"/>
        <v/>
      </c>
      <c r="BW104" s="359" t="str">
        <f t="shared" si="14"/>
        <v/>
      </c>
      <c r="BX104" s="359" t="str">
        <f t="shared" si="14"/>
        <v/>
      </c>
      <c r="BY104" s="359" t="str">
        <f t="shared" si="14"/>
        <v/>
      </c>
      <c r="BZ104" s="359" t="str">
        <f t="shared" si="14"/>
        <v/>
      </c>
      <c r="CA104" s="360" t="str">
        <f t="shared" si="14"/>
        <v/>
      </c>
      <c r="CB104" s="257">
        <f t="shared" ref="CB104:DG104" si="15">IF(NOT(ISNA(CB13)),IF(LEN(CB13)&gt;0,ABS(CB13-$C13),""),"")</f>
        <v>0</v>
      </c>
      <c r="CC104" s="257">
        <f t="shared" si="15"/>
        <v>4.3368086899420177E-16</v>
      </c>
      <c r="CD104" s="257">
        <f t="shared" si="15"/>
        <v>0</v>
      </c>
      <c r="CE104" s="257">
        <f t="shared" si="15"/>
        <v>0</v>
      </c>
      <c r="CF104" s="257">
        <f t="shared" si="15"/>
        <v>0</v>
      </c>
      <c r="CG104" s="257">
        <f t="shared" si="15"/>
        <v>0</v>
      </c>
      <c r="CH104" s="257">
        <f t="shared" si="15"/>
        <v>0</v>
      </c>
      <c r="CI104" s="257">
        <f t="shared" si="15"/>
        <v>0</v>
      </c>
      <c r="CJ104" s="257">
        <f t="shared" si="15"/>
        <v>0</v>
      </c>
      <c r="CK104" s="257">
        <f t="shared" si="15"/>
        <v>0</v>
      </c>
      <c r="CL104" s="257">
        <f t="shared" si="15"/>
        <v>0</v>
      </c>
      <c r="CM104" s="257">
        <f t="shared" si="15"/>
        <v>2.0000000000044288E-4</v>
      </c>
      <c r="CN104" s="257">
        <f t="shared" si="15"/>
        <v>0</v>
      </c>
      <c r="CO104" s="257">
        <f t="shared" si="15"/>
        <v>0</v>
      </c>
      <c r="CP104" s="257">
        <f t="shared" si="15"/>
        <v>0</v>
      </c>
      <c r="CQ104" s="257">
        <f t="shared" si="15"/>
        <v>0</v>
      </c>
      <c r="CR104" s="257">
        <f t="shared" si="15"/>
        <v>0</v>
      </c>
      <c r="CS104" s="257">
        <f t="shared" si="15"/>
        <v>0</v>
      </c>
      <c r="CT104" s="257">
        <f t="shared" si="15"/>
        <v>0</v>
      </c>
      <c r="CU104" s="257">
        <f t="shared" si="15"/>
        <v>0</v>
      </c>
      <c r="CV104" s="257">
        <f t="shared" si="15"/>
        <v>0</v>
      </c>
      <c r="CW104" s="257">
        <f t="shared" si="15"/>
        <v>0</v>
      </c>
      <c r="CX104" s="257">
        <f t="shared" si="15"/>
        <v>0</v>
      </c>
      <c r="CY104" s="257">
        <f t="shared" si="15"/>
        <v>0</v>
      </c>
      <c r="CZ104" s="257">
        <f t="shared" si="15"/>
        <v>0</v>
      </c>
      <c r="DA104" s="257">
        <f t="shared" si="15"/>
        <v>0</v>
      </c>
      <c r="DB104" s="257">
        <f t="shared" si="15"/>
        <v>0</v>
      </c>
      <c r="DC104" s="257">
        <f t="shared" si="15"/>
        <v>0</v>
      </c>
      <c r="DD104" s="257">
        <f t="shared" si="15"/>
        <v>0</v>
      </c>
      <c r="DE104" s="257">
        <f t="shared" si="15"/>
        <v>0</v>
      </c>
      <c r="DF104" s="257">
        <f t="shared" si="15"/>
        <v>0</v>
      </c>
      <c r="DG104" s="257">
        <f t="shared" si="15"/>
        <v>0</v>
      </c>
      <c r="DH104" s="257">
        <f t="shared" ref="DH104:EM104" si="16">IF(NOT(ISNA(DH13)),IF(LEN(DH13)&gt;0,ABS(DH13-$C13),""),"")</f>
        <v>0</v>
      </c>
      <c r="DI104" s="257">
        <f t="shared" si="16"/>
        <v>0</v>
      </c>
      <c r="DJ104" s="257">
        <f t="shared" si="16"/>
        <v>0</v>
      </c>
      <c r="DK104" s="257">
        <f t="shared" si="16"/>
        <v>0</v>
      </c>
      <c r="DL104" s="257">
        <f t="shared" si="16"/>
        <v>0</v>
      </c>
      <c r="DM104" s="257">
        <f t="shared" si="16"/>
        <v>0</v>
      </c>
      <c r="DN104" s="257">
        <f t="shared" si="16"/>
        <v>0</v>
      </c>
      <c r="DO104" s="257">
        <f t="shared" si="16"/>
        <v>0</v>
      </c>
      <c r="DP104" s="257">
        <f t="shared" si="16"/>
        <v>0</v>
      </c>
      <c r="DQ104" s="257">
        <f t="shared" si="16"/>
        <v>0</v>
      </c>
      <c r="DR104" s="257">
        <f t="shared" si="16"/>
        <v>0</v>
      </c>
      <c r="DS104" s="257">
        <f t="shared" si="16"/>
        <v>0</v>
      </c>
      <c r="DT104" s="257">
        <f t="shared" si="16"/>
        <v>0</v>
      </c>
      <c r="DU104" s="257">
        <f t="shared" si="16"/>
        <v>0</v>
      </c>
      <c r="DV104" s="257">
        <f t="shared" si="16"/>
        <v>0</v>
      </c>
      <c r="DW104" s="257">
        <f t="shared" si="16"/>
        <v>0</v>
      </c>
      <c r="DX104" s="257">
        <f t="shared" si="16"/>
        <v>0</v>
      </c>
      <c r="DY104" s="257">
        <f t="shared" si="16"/>
        <v>0</v>
      </c>
      <c r="DZ104" s="257">
        <f t="shared" si="16"/>
        <v>0</v>
      </c>
      <c r="EA104" s="257">
        <f t="shared" si="16"/>
        <v>0</v>
      </c>
      <c r="EB104" s="257">
        <f t="shared" si="16"/>
        <v>0</v>
      </c>
      <c r="EC104" s="257">
        <f t="shared" si="16"/>
        <v>0</v>
      </c>
      <c r="ED104" s="257">
        <f t="shared" si="16"/>
        <v>0</v>
      </c>
      <c r="EE104" s="257">
        <f t="shared" si="16"/>
        <v>0</v>
      </c>
      <c r="EF104" s="257">
        <f t="shared" si="16"/>
        <v>0</v>
      </c>
      <c r="EG104" s="257">
        <f t="shared" si="16"/>
        <v>0</v>
      </c>
      <c r="EH104" s="257">
        <f t="shared" si="16"/>
        <v>0</v>
      </c>
      <c r="EI104" s="257">
        <f t="shared" si="16"/>
        <v>0</v>
      </c>
      <c r="EJ104" s="257">
        <f t="shared" si="16"/>
        <v>0</v>
      </c>
      <c r="EK104" s="257">
        <f t="shared" si="16"/>
        <v>0</v>
      </c>
      <c r="EL104" s="257">
        <f t="shared" si="16"/>
        <v>0</v>
      </c>
      <c r="EM104" s="257">
        <f t="shared" si="16"/>
        <v>0</v>
      </c>
      <c r="EN104" s="257" t="str">
        <f t="shared" ref="EN104:EX104" si="17">IF(NOT(ISNA(EN13)),IF(LEN(EN13)&gt;0,ABS(EN13-$C13),""),"")</f>
        <v/>
      </c>
      <c r="EO104" s="257" t="str">
        <f t="shared" si="17"/>
        <v/>
      </c>
      <c r="EP104" s="257" t="str">
        <f t="shared" si="17"/>
        <v/>
      </c>
      <c r="EQ104" s="257" t="str">
        <f t="shared" si="17"/>
        <v/>
      </c>
      <c r="ER104" s="257" t="str">
        <f t="shared" si="17"/>
        <v/>
      </c>
      <c r="ES104" s="257" t="str">
        <f t="shared" si="17"/>
        <v/>
      </c>
      <c r="ET104" s="257" t="str">
        <f t="shared" si="17"/>
        <v/>
      </c>
      <c r="EU104" s="257" t="str">
        <f t="shared" si="17"/>
        <v/>
      </c>
      <c r="EV104" s="257" t="str">
        <f t="shared" si="17"/>
        <v/>
      </c>
      <c r="EW104" s="257" t="str">
        <f t="shared" si="17"/>
        <v/>
      </c>
      <c r="EX104" s="258" t="str">
        <f t="shared" si="17"/>
        <v/>
      </c>
    </row>
    <row r="105" spans="1:154" x14ac:dyDescent="0.2">
      <c r="D105" s="385">
        <v>41094</v>
      </c>
      <c r="E105" s="367">
        <f t="shared" ref="E105:AJ105" si="18">IF(NOT(ISNA(E14)),IF(LEN(E14)&gt;0,(E14-$B14)/(rateShift*0.0001),""),"")</f>
        <v>0.60831254936136769</v>
      </c>
      <c r="F105" s="368">
        <f t="shared" si="18"/>
        <v>0.20277603167355004</v>
      </c>
      <c r="G105" s="368">
        <f t="shared" si="18"/>
        <v>0.20277351668965182</v>
      </c>
      <c r="H105" s="368">
        <f t="shared" si="18"/>
        <v>0</v>
      </c>
      <c r="I105" s="368">
        <f t="shared" si="18"/>
        <v>0</v>
      </c>
      <c r="J105" s="368">
        <f t="shared" si="18"/>
        <v>0</v>
      </c>
      <c r="K105" s="368">
        <f t="shared" si="18"/>
        <v>0</v>
      </c>
      <c r="L105" s="368">
        <f t="shared" si="18"/>
        <v>0</v>
      </c>
      <c r="M105" s="368">
        <f t="shared" si="18"/>
        <v>0</v>
      </c>
      <c r="N105" s="368">
        <f t="shared" si="18"/>
        <v>0</v>
      </c>
      <c r="O105" s="368">
        <f t="shared" si="18"/>
        <v>0</v>
      </c>
      <c r="P105" s="368">
        <f t="shared" si="18"/>
        <v>0</v>
      </c>
      <c r="Q105" s="368">
        <f t="shared" si="18"/>
        <v>0</v>
      </c>
      <c r="R105" s="368">
        <f t="shared" si="18"/>
        <v>0</v>
      </c>
      <c r="S105" s="368">
        <f t="shared" si="18"/>
        <v>0</v>
      </c>
      <c r="T105" s="368">
        <f t="shared" si="18"/>
        <v>0</v>
      </c>
      <c r="U105" s="368">
        <f t="shared" si="18"/>
        <v>0</v>
      </c>
      <c r="V105" s="368">
        <f t="shared" si="18"/>
        <v>0</v>
      </c>
      <c r="W105" s="368">
        <f t="shared" si="18"/>
        <v>0</v>
      </c>
      <c r="X105" s="368">
        <f t="shared" si="18"/>
        <v>0</v>
      </c>
      <c r="Y105" s="368">
        <f t="shared" si="18"/>
        <v>0</v>
      </c>
      <c r="Z105" s="368">
        <f t="shared" si="18"/>
        <v>0</v>
      </c>
      <c r="AA105" s="368">
        <f t="shared" si="18"/>
        <v>0</v>
      </c>
      <c r="AB105" s="368">
        <f t="shared" si="18"/>
        <v>0</v>
      </c>
      <c r="AC105" s="368">
        <f t="shared" si="18"/>
        <v>0</v>
      </c>
      <c r="AD105" s="368">
        <f t="shared" si="18"/>
        <v>0</v>
      </c>
      <c r="AE105" s="368">
        <f t="shared" si="18"/>
        <v>0</v>
      </c>
      <c r="AF105" s="368">
        <f t="shared" si="18"/>
        <v>0</v>
      </c>
      <c r="AG105" s="368">
        <f t="shared" si="18"/>
        <v>0</v>
      </c>
      <c r="AH105" s="368">
        <f t="shared" si="18"/>
        <v>0</v>
      </c>
      <c r="AI105" s="368">
        <f t="shared" si="18"/>
        <v>0</v>
      </c>
      <c r="AJ105" s="368">
        <f t="shared" si="18"/>
        <v>0</v>
      </c>
      <c r="AK105" s="368">
        <f t="shared" ref="AK105:BP105" si="19">IF(NOT(ISNA(AK14)),IF(LEN(AK14)&gt;0,(AK14-$B14)/(rateShift*0.0001),""),"")</f>
        <v>0</v>
      </c>
      <c r="AL105" s="368">
        <f t="shared" si="19"/>
        <v>0</v>
      </c>
      <c r="AM105" s="368">
        <f t="shared" si="19"/>
        <v>0</v>
      </c>
      <c r="AN105" s="368">
        <f t="shared" si="19"/>
        <v>0</v>
      </c>
      <c r="AO105" s="368">
        <f t="shared" si="19"/>
        <v>0</v>
      </c>
      <c r="AP105" s="368">
        <f t="shared" si="19"/>
        <v>0</v>
      </c>
      <c r="AQ105" s="368">
        <f t="shared" si="19"/>
        <v>0</v>
      </c>
      <c r="AR105" s="368">
        <f t="shared" si="19"/>
        <v>0</v>
      </c>
      <c r="AS105" s="368">
        <f t="shared" si="19"/>
        <v>0</v>
      </c>
      <c r="AT105" s="368">
        <f t="shared" si="19"/>
        <v>0</v>
      </c>
      <c r="AU105" s="368">
        <f t="shared" si="19"/>
        <v>0</v>
      </c>
      <c r="AV105" s="368">
        <f t="shared" si="19"/>
        <v>0</v>
      </c>
      <c r="AW105" s="368">
        <f t="shared" si="19"/>
        <v>0</v>
      </c>
      <c r="AX105" s="368">
        <f t="shared" si="19"/>
        <v>0</v>
      </c>
      <c r="AY105" s="368">
        <f t="shared" si="19"/>
        <v>0</v>
      </c>
      <c r="AZ105" s="368">
        <f t="shared" si="19"/>
        <v>0</v>
      </c>
      <c r="BA105" s="368">
        <f t="shared" si="19"/>
        <v>0</v>
      </c>
      <c r="BB105" s="368">
        <f t="shared" si="19"/>
        <v>0</v>
      </c>
      <c r="BC105" s="368">
        <f t="shared" si="19"/>
        <v>0</v>
      </c>
      <c r="BD105" s="368">
        <f t="shared" si="19"/>
        <v>0</v>
      </c>
      <c r="BE105" s="368">
        <f t="shared" si="19"/>
        <v>0</v>
      </c>
      <c r="BF105" s="368">
        <f t="shared" si="19"/>
        <v>0</v>
      </c>
      <c r="BG105" s="368">
        <f t="shared" si="19"/>
        <v>0</v>
      </c>
      <c r="BH105" s="368">
        <f t="shared" si="19"/>
        <v>0</v>
      </c>
      <c r="BI105" s="368">
        <f t="shared" si="19"/>
        <v>0</v>
      </c>
      <c r="BJ105" s="368">
        <f t="shared" si="19"/>
        <v>0</v>
      </c>
      <c r="BK105" s="368">
        <f t="shared" si="19"/>
        <v>0</v>
      </c>
      <c r="BL105" s="368">
        <f t="shared" si="19"/>
        <v>0</v>
      </c>
      <c r="BM105" s="368">
        <f t="shared" si="19"/>
        <v>0</v>
      </c>
      <c r="BN105" s="368">
        <f t="shared" si="19"/>
        <v>0</v>
      </c>
      <c r="BO105" s="368">
        <f t="shared" si="19"/>
        <v>0</v>
      </c>
      <c r="BP105" s="368">
        <f t="shared" si="19"/>
        <v>0</v>
      </c>
      <c r="BQ105" s="359" t="str">
        <f t="shared" ref="BQ105:CA105" si="20">IF(NOT(ISNA(BQ14)),IF(LEN(BQ14)&gt;0,(BQ14-$B14)/(rateShift*0.0001),""),"")</f>
        <v/>
      </c>
      <c r="BR105" s="359" t="str">
        <f t="shared" si="20"/>
        <v/>
      </c>
      <c r="BS105" s="359" t="str">
        <f t="shared" si="20"/>
        <v/>
      </c>
      <c r="BT105" s="359" t="str">
        <f t="shared" si="20"/>
        <v/>
      </c>
      <c r="BU105" s="359" t="str">
        <f t="shared" si="20"/>
        <v/>
      </c>
      <c r="BV105" s="359" t="str">
        <f t="shared" si="20"/>
        <v/>
      </c>
      <c r="BW105" s="359" t="str">
        <f t="shared" si="20"/>
        <v/>
      </c>
      <c r="BX105" s="359" t="str">
        <f t="shared" si="20"/>
        <v/>
      </c>
      <c r="BY105" s="359" t="str">
        <f t="shared" si="20"/>
        <v/>
      </c>
      <c r="BZ105" s="359" t="str">
        <f t="shared" si="20"/>
        <v/>
      </c>
      <c r="CA105" s="360" t="str">
        <f t="shared" si="20"/>
        <v/>
      </c>
      <c r="CB105" s="257">
        <f t="shared" ref="CB105:DG105" si="21">IF(NOT(ISNA(CB14)),IF(LEN(CB14)&gt;0,ABS(CB14-$C14),""),"")</f>
        <v>2.4556087597354948E-9</v>
      </c>
      <c r="CC105" s="257">
        <f t="shared" si="21"/>
        <v>8.1855739721137244E-10</v>
      </c>
      <c r="CD105" s="257">
        <f t="shared" si="21"/>
        <v>1.0920999309223245E-6</v>
      </c>
      <c r="CE105" s="257">
        <f t="shared" si="21"/>
        <v>0</v>
      </c>
      <c r="CF105" s="257">
        <f t="shared" si="21"/>
        <v>0</v>
      </c>
      <c r="CG105" s="257">
        <f t="shared" si="21"/>
        <v>0</v>
      </c>
      <c r="CH105" s="257">
        <f t="shared" si="21"/>
        <v>0</v>
      </c>
      <c r="CI105" s="257">
        <f t="shared" si="21"/>
        <v>0</v>
      </c>
      <c r="CJ105" s="257">
        <f t="shared" si="21"/>
        <v>0</v>
      </c>
      <c r="CK105" s="257">
        <f t="shared" si="21"/>
        <v>0</v>
      </c>
      <c r="CL105" s="257">
        <f t="shared" si="21"/>
        <v>0</v>
      </c>
      <c r="CM105" s="257">
        <f t="shared" si="21"/>
        <v>1.9478042479665128E-4</v>
      </c>
      <c r="CN105" s="257">
        <f t="shared" si="21"/>
        <v>6.2986062591679354E-6</v>
      </c>
      <c r="CO105" s="257">
        <f t="shared" si="21"/>
        <v>0</v>
      </c>
      <c r="CP105" s="257">
        <f t="shared" si="21"/>
        <v>0</v>
      </c>
      <c r="CQ105" s="257">
        <f t="shared" si="21"/>
        <v>0</v>
      </c>
      <c r="CR105" s="257">
        <f t="shared" si="21"/>
        <v>0</v>
      </c>
      <c r="CS105" s="257">
        <f t="shared" si="21"/>
        <v>0</v>
      </c>
      <c r="CT105" s="257">
        <f t="shared" si="21"/>
        <v>0</v>
      </c>
      <c r="CU105" s="257">
        <f t="shared" si="21"/>
        <v>0</v>
      </c>
      <c r="CV105" s="257">
        <f t="shared" si="21"/>
        <v>0</v>
      </c>
      <c r="CW105" s="257">
        <f t="shared" si="21"/>
        <v>0</v>
      </c>
      <c r="CX105" s="257">
        <f t="shared" si="21"/>
        <v>0</v>
      </c>
      <c r="CY105" s="257">
        <f t="shared" si="21"/>
        <v>0</v>
      </c>
      <c r="CZ105" s="257">
        <f t="shared" si="21"/>
        <v>0</v>
      </c>
      <c r="DA105" s="257">
        <f t="shared" si="21"/>
        <v>0</v>
      </c>
      <c r="DB105" s="257">
        <f t="shared" si="21"/>
        <v>0</v>
      </c>
      <c r="DC105" s="257">
        <f t="shared" si="21"/>
        <v>0</v>
      </c>
      <c r="DD105" s="257">
        <f t="shared" si="21"/>
        <v>0</v>
      </c>
      <c r="DE105" s="257">
        <f t="shared" si="21"/>
        <v>0</v>
      </c>
      <c r="DF105" s="257">
        <f t="shared" si="21"/>
        <v>0</v>
      </c>
      <c r="DG105" s="257">
        <f t="shared" si="21"/>
        <v>0</v>
      </c>
      <c r="DH105" s="257">
        <f t="shared" ref="DH105:EM105" si="22">IF(NOT(ISNA(DH14)),IF(LEN(DH14)&gt;0,ABS(DH14-$C14),""),"")</f>
        <v>0</v>
      </c>
      <c r="DI105" s="257">
        <f t="shared" si="22"/>
        <v>0</v>
      </c>
      <c r="DJ105" s="257">
        <f t="shared" si="22"/>
        <v>0</v>
      </c>
      <c r="DK105" s="257">
        <f t="shared" si="22"/>
        <v>0</v>
      </c>
      <c r="DL105" s="257">
        <f t="shared" si="22"/>
        <v>0</v>
      </c>
      <c r="DM105" s="257">
        <f t="shared" si="22"/>
        <v>0</v>
      </c>
      <c r="DN105" s="257">
        <f t="shared" si="22"/>
        <v>0</v>
      </c>
      <c r="DO105" s="257">
        <f t="shared" si="22"/>
        <v>0</v>
      </c>
      <c r="DP105" s="257">
        <f t="shared" si="22"/>
        <v>0</v>
      </c>
      <c r="DQ105" s="257">
        <f t="shared" si="22"/>
        <v>0</v>
      </c>
      <c r="DR105" s="257">
        <f t="shared" si="22"/>
        <v>0</v>
      </c>
      <c r="DS105" s="257">
        <f t="shared" si="22"/>
        <v>0</v>
      </c>
      <c r="DT105" s="257">
        <f t="shared" si="22"/>
        <v>0</v>
      </c>
      <c r="DU105" s="257">
        <f t="shared" si="22"/>
        <v>0</v>
      </c>
      <c r="DV105" s="257">
        <f t="shared" si="22"/>
        <v>0</v>
      </c>
      <c r="DW105" s="257">
        <f t="shared" si="22"/>
        <v>0</v>
      </c>
      <c r="DX105" s="257">
        <f t="shared" si="22"/>
        <v>0</v>
      </c>
      <c r="DY105" s="257">
        <f t="shared" si="22"/>
        <v>0</v>
      </c>
      <c r="DZ105" s="257">
        <f t="shared" si="22"/>
        <v>0</v>
      </c>
      <c r="EA105" s="257">
        <f t="shared" si="22"/>
        <v>0</v>
      </c>
      <c r="EB105" s="257">
        <f t="shared" si="22"/>
        <v>0</v>
      </c>
      <c r="EC105" s="257">
        <f t="shared" si="22"/>
        <v>0</v>
      </c>
      <c r="ED105" s="257">
        <f t="shared" si="22"/>
        <v>0</v>
      </c>
      <c r="EE105" s="257">
        <f t="shared" si="22"/>
        <v>0</v>
      </c>
      <c r="EF105" s="257">
        <f t="shared" si="22"/>
        <v>0</v>
      </c>
      <c r="EG105" s="257">
        <f t="shared" si="22"/>
        <v>0</v>
      </c>
      <c r="EH105" s="257">
        <f t="shared" si="22"/>
        <v>0</v>
      </c>
      <c r="EI105" s="257">
        <f t="shared" si="22"/>
        <v>0</v>
      </c>
      <c r="EJ105" s="257">
        <f t="shared" si="22"/>
        <v>0</v>
      </c>
      <c r="EK105" s="257">
        <f t="shared" si="22"/>
        <v>0</v>
      </c>
      <c r="EL105" s="257">
        <f t="shared" si="22"/>
        <v>0</v>
      </c>
      <c r="EM105" s="257">
        <f t="shared" si="22"/>
        <v>0</v>
      </c>
      <c r="EN105" s="257" t="str">
        <f t="shared" ref="EN105:EX105" si="23">IF(NOT(ISNA(EN14)),IF(LEN(EN14)&gt;0,ABS(EN14-$C14),""),"")</f>
        <v/>
      </c>
      <c r="EO105" s="257" t="str">
        <f t="shared" si="23"/>
        <v/>
      </c>
      <c r="EP105" s="257" t="str">
        <f t="shared" si="23"/>
        <v/>
      </c>
      <c r="EQ105" s="257" t="str">
        <f t="shared" si="23"/>
        <v/>
      </c>
      <c r="ER105" s="257" t="str">
        <f t="shared" si="23"/>
        <v/>
      </c>
      <c r="ES105" s="257" t="str">
        <f t="shared" si="23"/>
        <v/>
      </c>
      <c r="ET105" s="257" t="str">
        <f t="shared" si="23"/>
        <v/>
      </c>
      <c r="EU105" s="257" t="str">
        <f t="shared" si="23"/>
        <v/>
      </c>
      <c r="EV105" s="257" t="str">
        <f t="shared" si="23"/>
        <v/>
      </c>
      <c r="EW105" s="257" t="str">
        <f t="shared" si="23"/>
        <v/>
      </c>
      <c r="EX105" s="258" t="str">
        <f t="shared" si="23"/>
        <v/>
      </c>
    </row>
    <row r="106" spans="1:154" x14ac:dyDescent="0.2">
      <c r="D106" s="385">
        <v>41100</v>
      </c>
      <c r="E106" s="367">
        <f t="shared" ref="E106:AJ106" si="24">IF(NOT(ISNA(E15)),IF(LEN(E15)&gt;0,(E15-$B15)/(rateShift*0.0001),""),"")</f>
        <v>0.27650570424518106</v>
      </c>
      <c r="F106" s="368">
        <f t="shared" si="24"/>
        <v>9.2170923475442743E-2</v>
      </c>
      <c r="G106" s="368">
        <f t="shared" si="24"/>
        <v>0</v>
      </c>
      <c r="H106" s="368">
        <f t="shared" si="24"/>
        <v>0.64503017876443858</v>
      </c>
      <c r="I106" s="368">
        <f t="shared" si="24"/>
        <v>0</v>
      </c>
      <c r="J106" s="368">
        <f t="shared" si="24"/>
        <v>0</v>
      </c>
      <c r="K106" s="368">
        <f t="shared" si="24"/>
        <v>0</v>
      </c>
      <c r="L106" s="368">
        <f t="shared" si="24"/>
        <v>0</v>
      </c>
      <c r="M106" s="368">
        <f t="shared" si="24"/>
        <v>0</v>
      </c>
      <c r="N106" s="368">
        <f t="shared" si="24"/>
        <v>0</v>
      </c>
      <c r="O106" s="368">
        <f t="shared" si="24"/>
        <v>0</v>
      </c>
      <c r="P106" s="368">
        <f t="shared" si="24"/>
        <v>0</v>
      </c>
      <c r="Q106" s="368">
        <f t="shared" si="24"/>
        <v>0</v>
      </c>
      <c r="R106" s="368">
        <f t="shared" si="24"/>
        <v>0</v>
      </c>
      <c r="S106" s="368">
        <f t="shared" si="24"/>
        <v>0</v>
      </c>
      <c r="T106" s="368">
        <f t="shared" si="24"/>
        <v>0</v>
      </c>
      <c r="U106" s="368">
        <f t="shared" si="24"/>
        <v>0</v>
      </c>
      <c r="V106" s="368">
        <f t="shared" si="24"/>
        <v>0</v>
      </c>
      <c r="W106" s="368">
        <f t="shared" si="24"/>
        <v>0</v>
      </c>
      <c r="X106" s="368">
        <f t="shared" si="24"/>
        <v>0</v>
      </c>
      <c r="Y106" s="368">
        <f t="shared" si="24"/>
        <v>0</v>
      </c>
      <c r="Z106" s="368">
        <f t="shared" si="24"/>
        <v>0</v>
      </c>
      <c r="AA106" s="368">
        <f t="shared" si="24"/>
        <v>0</v>
      </c>
      <c r="AB106" s="368">
        <f t="shared" si="24"/>
        <v>0</v>
      </c>
      <c r="AC106" s="368">
        <f t="shared" si="24"/>
        <v>0</v>
      </c>
      <c r="AD106" s="368">
        <f t="shared" si="24"/>
        <v>0</v>
      </c>
      <c r="AE106" s="368">
        <f t="shared" si="24"/>
        <v>0</v>
      </c>
      <c r="AF106" s="368">
        <f t="shared" si="24"/>
        <v>0</v>
      </c>
      <c r="AG106" s="368">
        <f t="shared" si="24"/>
        <v>0</v>
      </c>
      <c r="AH106" s="368">
        <f t="shared" si="24"/>
        <v>0</v>
      </c>
      <c r="AI106" s="368">
        <f t="shared" si="24"/>
        <v>0</v>
      </c>
      <c r="AJ106" s="368">
        <f t="shared" si="24"/>
        <v>0</v>
      </c>
      <c r="AK106" s="368">
        <f t="shared" ref="AK106:BP106" si="25">IF(NOT(ISNA(AK15)),IF(LEN(AK15)&gt;0,(AK15-$B15)/(rateShift*0.0001),""),"")</f>
        <v>0</v>
      </c>
      <c r="AL106" s="368">
        <f t="shared" si="25"/>
        <v>0</v>
      </c>
      <c r="AM106" s="368">
        <f t="shared" si="25"/>
        <v>0</v>
      </c>
      <c r="AN106" s="368">
        <f t="shared" si="25"/>
        <v>0</v>
      </c>
      <c r="AO106" s="368">
        <f t="shared" si="25"/>
        <v>0</v>
      </c>
      <c r="AP106" s="368">
        <f t="shared" si="25"/>
        <v>0</v>
      </c>
      <c r="AQ106" s="368">
        <f t="shared" si="25"/>
        <v>0</v>
      </c>
      <c r="AR106" s="368">
        <f t="shared" si="25"/>
        <v>0</v>
      </c>
      <c r="AS106" s="368">
        <f t="shared" si="25"/>
        <v>0</v>
      </c>
      <c r="AT106" s="368">
        <f t="shared" si="25"/>
        <v>0</v>
      </c>
      <c r="AU106" s="368">
        <f t="shared" si="25"/>
        <v>0</v>
      </c>
      <c r="AV106" s="368">
        <f t="shared" si="25"/>
        <v>0</v>
      </c>
      <c r="AW106" s="368">
        <f t="shared" si="25"/>
        <v>0</v>
      </c>
      <c r="AX106" s="368">
        <f t="shared" si="25"/>
        <v>0</v>
      </c>
      <c r="AY106" s="368">
        <f t="shared" si="25"/>
        <v>0</v>
      </c>
      <c r="AZ106" s="368">
        <f t="shared" si="25"/>
        <v>0</v>
      </c>
      <c r="BA106" s="368">
        <f t="shared" si="25"/>
        <v>0</v>
      </c>
      <c r="BB106" s="368">
        <f t="shared" si="25"/>
        <v>0</v>
      </c>
      <c r="BC106" s="368">
        <f t="shared" si="25"/>
        <v>0</v>
      </c>
      <c r="BD106" s="368">
        <f t="shared" si="25"/>
        <v>0</v>
      </c>
      <c r="BE106" s="368">
        <f t="shared" si="25"/>
        <v>0</v>
      </c>
      <c r="BF106" s="368">
        <f t="shared" si="25"/>
        <v>0</v>
      </c>
      <c r="BG106" s="368">
        <f t="shared" si="25"/>
        <v>0</v>
      </c>
      <c r="BH106" s="368">
        <f t="shared" si="25"/>
        <v>0</v>
      </c>
      <c r="BI106" s="368">
        <f t="shared" si="25"/>
        <v>0</v>
      </c>
      <c r="BJ106" s="368">
        <f t="shared" si="25"/>
        <v>0</v>
      </c>
      <c r="BK106" s="368">
        <f t="shared" si="25"/>
        <v>0</v>
      </c>
      <c r="BL106" s="368">
        <f t="shared" si="25"/>
        <v>0</v>
      </c>
      <c r="BM106" s="368">
        <f t="shared" si="25"/>
        <v>0</v>
      </c>
      <c r="BN106" s="368">
        <f t="shared" si="25"/>
        <v>0</v>
      </c>
      <c r="BO106" s="368">
        <f t="shared" si="25"/>
        <v>0</v>
      </c>
      <c r="BP106" s="368">
        <f t="shared" si="25"/>
        <v>0</v>
      </c>
      <c r="BQ106" s="359" t="str">
        <f t="shared" ref="BQ106:CA106" si="26">IF(NOT(ISNA(BQ15)),IF(LEN(BQ15)&gt;0,(BQ15-$B15)/(rateShift*0.0001),""),"")</f>
        <v/>
      </c>
      <c r="BR106" s="359" t="str">
        <f t="shared" si="26"/>
        <v/>
      </c>
      <c r="BS106" s="359" t="str">
        <f t="shared" si="26"/>
        <v/>
      </c>
      <c r="BT106" s="359" t="str">
        <f t="shared" si="26"/>
        <v/>
      </c>
      <c r="BU106" s="359" t="str">
        <f t="shared" si="26"/>
        <v/>
      </c>
      <c r="BV106" s="359" t="str">
        <f t="shared" si="26"/>
        <v/>
      </c>
      <c r="BW106" s="359" t="str">
        <f t="shared" si="26"/>
        <v/>
      </c>
      <c r="BX106" s="359" t="str">
        <f t="shared" si="26"/>
        <v/>
      </c>
      <c r="BY106" s="359" t="str">
        <f t="shared" si="26"/>
        <v/>
      </c>
      <c r="BZ106" s="359" t="str">
        <f t="shared" si="26"/>
        <v/>
      </c>
      <c r="CA106" s="360" t="str">
        <f t="shared" si="26"/>
        <v/>
      </c>
      <c r="CB106" s="257">
        <f t="shared" ref="CB106:DG106" si="27">IF(NOT(ISNA(CB15)),IF(LEN(CB15)&gt;0,ABS(CB15-$C15),""),"")</f>
        <v>1.3860684338132256E-8</v>
      </c>
      <c r="CC106" s="257">
        <f t="shared" si="27"/>
        <v>4.6203462809174534E-9</v>
      </c>
      <c r="CD106" s="257">
        <f t="shared" si="27"/>
        <v>0</v>
      </c>
      <c r="CE106" s="257">
        <f t="shared" si="27"/>
        <v>7.6419157484623745E-6</v>
      </c>
      <c r="CF106" s="257">
        <f t="shared" si="27"/>
        <v>0</v>
      </c>
      <c r="CG106" s="257">
        <f t="shared" si="27"/>
        <v>0</v>
      </c>
      <c r="CH106" s="257">
        <f t="shared" si="27"/>
        <v>0</v>
      </c>
      <c r="CI106" s="257">
        <f t="shared" si="27"/>
        <v>0</v>
      </c>
      <c r="CJ106" s="257">
        <f t="shared" si="27"/>
        <v>0</v>
      </c>
      <c r="CK106" s="257">
        <f t="shared" si="27"/>
        <v>0</v>
      </c>
      <c r="CL106" s="257">
        <f t="shared" si="27"/>
        <v>0</v>
      </c>
      <c r="CM106" s="257">
        <f t="shared" si="27"/>
        <v>1.620473467672575E-4</v>
      </c>
      <c r="CN106" s="257">
        <f t="shared" si="27"/>
        <v>4.5485057083401864E-5</v>
      </c>
      <c r="CO106" s="257">
        <f t="shared" si="27"/>
        <v>0</v>
      </c>
      <c r="CP106" s="257">
        <f t="shared" si="27"/>
        <v>0</v>
      </c>
      <c r="CQ106" s="257">
        <f t="shared" si="27"/>
        <v>0</v>
      </c>
      <c r="CR106" s="257">
        <f t="shared" si="27"/>
        <v>0</v>
      </c>
      <c r="CS106" s="257">
        <f t="shared" si="27"/>
        <v>0</v>
      </c>
      <c r="CT106" s="257">
        <f t="shared" si="27"/>
        <v>0</v>
      </c>
      <c r="CU106" s="257">
        <f t="shared" si="27"/>
        <v>0</v>
      </c>
      <c r="CV106" s="257">
        <f t="shared" si="27"/>
        <v>0</v>
      </c>
      <c r="CW106" s="257">
        <f t="shared" si="27"/>
        <v>0</v>
      </c>
      <c r="CX106" s="257">
        <f t="shared" si="27"/>
        <v>0</v>
      </c>
      <c r="CY106" s="257">
        <f t="shared" si="27"/>
        <v>0</v>
      </c>
      <c r="CZ106" s="257">
        <f t="shared" si="27"/>
        <v>0</v>
      </c>
      <c r="DA106" s="257">
        <f t="shared" si="27"/>
        <v>0</v>
      </c>
      <c r="DB106" s="257">
        <f t="shared" si="27"/>
        <v>0</v>
      </c>
      <c r="DC106" s="257">
        <f t="shared" si="27"/>
        <v>0</v>
      </c>
      <c r="DD106" s="257">
        <f t="shared" si="27"/>
        <v>0</v>
      </c>
      <c r="DE106" s="257">
        <f t="shared" si="27"/>
        <v>0</v>
      </c>
      <c r="DF106" s="257">
        <f t="shared" si="27"/>
        <v>0</v>
      </c>
      <c r="DG106" s="257">
        <f t="shared" si="27"/>
        <v>0</v>
      </c>
      <c r="DH106" s="257">
        <f t="shared" ref="DH106:EM106" si="28">IF(NOT(ISNA(DH15)),IF(LEN(DH15)&gt;0,ABS(DH15-$C15),""),"")</f>
        <v>0</v>
      </c>
      <c r="DI106" s="257">
        <f t="shared" si="28"/>
        <v>0</v>
      </c>
      <c r="DJ106" s="257">
        <f t="shared" si="28"/>
        <v>0</v>
      </c>
      <c r="DK106" s="257">
        <f t="shared" si="28"/>
        <v>0</v>
      </c>
      <c r="DL106" s="257">
        <f t="shared" si="28"/>
        <v>0</v>
      </c>
      <c r="DM106" s="257">
        <f t="shared" si="28"/>
        <v>0</v>
      </c>
      <c r="DN106" s="257">
        <f t="shared" si="28"/>
        <v>0</v>
      </c>
      <c r="DO106" s="257">
        <f t="shared" si="28"/>
        <v>0</v>
      </c>
      <c r="DP106" s="257">
        <f t="shared" si="28"/>
        <v>0</v>
      </c>
      <c r="DQ106" s="257">
        <f t="shared" si="28"/>
        <v>0</v>
      </c>
      <c r="DR106" s="257">
        <f t="shared" si="28"/>
        <v>0</v>
      </c>
      <c r="DS106" s="257">
        <f t="shared" si="28"/>
        <v>0</v>
      </c>
      <c r="DT106" s="257">
        <f t="shared" si="28"/>
        <v>0</v>
      </c>
      <c r="DU106" s="257">
        <f t="shared" si="28"/>
        <v>0</v>
      </c>
      <c r="DV106" s="257">
        <f t="shared" si="28"/>
        <v>0</v>
      </c>
      <c r="DW106" s="257">
        <f t="shared" si="28"/>
        <v>0</v>
      </c>
      <c r="DX106" s="257">
        <f t="shared" si="28"/>
        <v>0</v>
      </c>
      <c r="DY106" s="257">
        <f t="shared" si="28"/>
        <v>0</v>
      </c>
      <c r="DZ106" s="257">
        <f t="shared" si="28"/>
        <v>0</v>
      </c>
      <c r="EA106" s="257">
        <f t="shared" si="28"/>
        <v>0</v>
      </c>
      <c r="EB106" s="257">
        <f t="shared" si="28"/>
        <v>0</v>
      </c>
      <c r="EC106" s="257">
        <f t="shared" si="28"/>
        <v>0</v>
      </c>
      <c r="ED106" s="257">
        <f t="shared" si="28"/>
        <v>0</v>
      </c>
      <c r="EE106" s="257">
        <f t="shared" si="28"/>
        <v>0</v>
      </c>
      <c r="EF106" s="257">
        <f t="shared" si="28"/>
        <v>0</v>
      </c>
      <c r="EG106" s="257">
        <f t="shared" si="28"/>
        <v>0</v>
      </c>
      <c r="EH106" s="257">
        <f t="shared" si="28"/>
        <v>0</v>
      </c>
      <c r="EI106" s="257">
        <f t="shared" si="28"/>
        <v>0</v>
      </c>
      <c r="EJ106" s="257">
        <f t="shared" si="28"/>
        <v>0</v>
      </c>
      <c r="EK106" s="257">
        <f t="shared" si="28"/>
        <v>0</v>
      </c>
      <c r="EL106" s="257">
        <f t="shared" si="28"/>
        <v>0</v>
      </c>
      <c r="EM106" s="257">
        <f t="shared" si="28"/>
        <v>0</v>
      </c>
      <c r="EN106" s="257" t="str">
        <f t="shared" ref="EN106:EX106" si="29">IF(NOT(ISNA(EN15)),IF(LEN(EN15)&gt;0,ABS(EN15-$C15),""),"")</f>
        <v/>
      </c>
      <c r="EO106" s="257" t="str">
        <f t="shared" si="29"/>
        <v/>
      </c>
      <c r="EP106" s="257" t="str">
        <f t="shared" si="29"/>
        <v/>
      </c>
      <c r="EQ106" s="257" t="str">
        <f t="shared" si="29"/>
        <v/>
      </c>
      <c r="ER106" s="257" t="str">
        <f t="shared" si="29"/>
        <v/>
      </c>
      <c r="ES106" s="257" t="str">
        <f t="shared" si="29"/>
        <v/>
      </c>
      <c r="ET106" s="257" t="str">
        <f t="shared" si="29"/>
        <v/>
      </c>
      <c r="EU106" s="257" t="str">
        <f t="shared" si="29"/>
        <v/>
      </c>
      <c r="EV106" s="257" t="str">
        <f t="shared" si="29"/>
        <v/>
      </c>
      <c r="EW106" s="257" t="str">
        <f t="shared" si="29"/>
        <v/>
      </c>
      <c r="EX106" s="258" t="str">
        <f t="shared" si="29"/>
        <v/>
      </c>
    </row>
    <row r="107" spans="1:154" x14ac:dyDescent="0.2">
      <c r="D107" s="385">
        <v>41107</v>
      </c>
      <c r="E107" s="367">
        <f t="shared" ref="E107:AJ107" si="30">IF(NOT(ISNA(E16)),IF(LEN(E16)&gt;0,(E16-$B16)/(rateShift*0.0001),""),"")</f>
        <v>0.16897570815634436</v>
      </c>
      <c r="F107" s="368">
        <f t="shared" si="30"/>
        <v>5.6326675479979882E-2</v>
      </c>
      <c r="G107" s="368">
        <f t="shared" si="30"/>
        <v>0</v>
      </c>
      <c r="H107" s="368">
        <f t="shared" si="30"/>
        <v>0</v>
      </c>
      <c r="I107" s="368">
        <f t="shared" si="30"/>
        <v>0.78814639421376054</v>
      </c>
      <c r="J107" s="368">
        <f t="shared" si="30"/>
        <v>0</v>
      </c>
      <c r="K107" s="368">
        <f t="shared" si="30"/>
        <v>0</v>
      </c>
      <c r="L107" s="368">
        <f t="shared" si="30"/>
        <v>0</v>
      </c>
      <c r="M107" s="368">
        <f t="shared" si="30"/>
        <v>0</v>
      </c>
      <c r="N107" s="368">
        <f t="shared" si="30"/>
        <v>0</v>
      </c>
      <c r="O107" s="368">
        <f t="shared" si="30"/>
        <v>0</v>
      </c>
      <c r="P107" s="368">
        <f t="shared" si="30"/>
        <v>0</v>
      </c>
      <c r="Q107" s="368">
        <f t="shared" si="30"/>
        <v>0</v>
      </c>
      <c r="R107" s="368">
        <f t="shared" si="30"/>
        <v>0</v>
      </c>
      <c r="S107" s="368">
        <f t="shared" si="30"/>
        <v>0</v>
      </c>
      <c r="T107" s="368">
        <f t="shared" si="30"/>
        <v>0</v>
      </c>
      <c r="U107" s="368">
        <f t="shared" si="30"/>
        <v>0</v>
      </c>
      <c r="V107" s="368">
        <f t="shared" si="30"/>
        <v>0</v>
      </c>
      <c r="W107" s="368">
        <f t="shared" si="30"/>
        <v>0</v>
      </c>
      <c r="X107" s="368">
        <f t="shared" si="30"/>
        <v>0</v>
      </c>
      <c r="Y107" s="368">
        <f t="shared" si="30"/>
        <v>0</v>
      </c>
      <c r="Z107" s="368">
        <f t="shared" si="30"/>
        <v>0</v>
      </c>
      <c r="AA107" s="368">
        <f t="shared" si="30"/>
        <v>0</v>
      </c>
      <c r="AB107" s="368">
        <f t="shared" si="30"/>
        <v>0</v>
      </c>
      <c r="AC107" s="368">
        <f t="shared" si="30"/>
        <v>0</v>
      </c>
      <c r="AD107" s="368">
        <f t="shared" si="30"/>
        <v>0</v>
      </c>
      <c r="AE107" s="368">
        <f t="shared" si="30"/>
        <v>0</v>
      </c>
      <c r="AF107" s="368">
        <f t="shared" si="30"/>
        <v>0</v>
      </c>
      <c r="AG107" s="368">
        <f t="shared" si="30"/>
        <v>0</v>
      </c>
      <c r="AH107" s="368">
        <f t="shared" si="30"/>
        <v>0</v>
      </c>
      <c r="AI107" s="368">
        <f t="shared" si="30"/>
        <v>0</v>
      </c>
      <c r="AJ107" s="368">
        <f t="shared" si="30"/>
        <v>0</v>
      </c>
      <c r="AK107" s="368">
        <f t="shared" ref="AK107:BP107" si="31">IF(NOT(ISNA(AK16)),IF(LEN(AK16)&gt;0,(AK16-$B16)/(rateShift*0.0001),""),"")</f>
        <v>0</v>
      </c>
      <c r="AL107" s="368">
        <f t="shared" si="31"/>
        <v>0</v>
      </c>
      <c r="AM107" s="368">
        <f t="shared" si="31"/>
        <v>0</v>
      </c>
      <c r="AN107" s="368">
        <f t="shared" si="31"/>
        <v>0</v>
      </c>
      <c r="AO107" s="368">
        <f t="shared" si="31"/>
        <v>0</v>
      </c>
      <c r="AP107" s="368">
        <f t="shared" si="31"/>
        <v>0</v>
      </c>
      <c r="AQ107" s="368">
        <f t="shared" si="31"/>
        <v>0</v>
      </c>
      <c r="AR107" s="368">
        <f t="shared" si="31"/>
        <v>0</v>
      </c>
      <c r="AS107" s="368">
        <f t="shared" si="31"/>
        <v>0</v>
      </c>
      <c r="AT107" s="368">
        <f t="shared" si="31"/>
        <v>0</v>
      </c>
      <c r="AU107" s="368">
        <f t="shared" si="31"/>
        <v>0</v>
      </c>
      <c r="AV107" s="368">
        <f t="shared" si="31"/>
        <v>0</v>
      </c>
      <c r="AW107" s="368">
        <f t="shared" si="31"/>
        <v>0</v>
      </c>
      <c r="AX107" s="368">
        <f t="shared" si="31"/>
        <v>0</v>
      </c>
      <c r="AY107" s="368">
        <f t="shared" si="31"/>
        <v>0</v>
      </c>
      <c r="AZ107" s="368">
        <f t="shared" si="31"/>
        <v>0</v>
      </c>
      <c r="BA107" s="368">
        <f t="shared" si="31"/>
        <v>0</v>
      </c>
      <c r="BB107" s="368">
        <f t="shared" si="31"/>
        <v>0</v>
      </c>
      <c r="BC107" s="368">
        <f t="shared" si="31"/>
        <v>0</v>
      </c>
      <c r="BD107" s="368">
        <f t="shared" si="31"/>
        <v>0</v>
      </c>
      <c r="BE107" s="368">
        <f t="shared" si="31"/>
        <v>0</v>
      </c>
      <c r="BF107" s="368">
        <f t="shared" si="31"/>
        <v>0</v>
      </c>
      <c r="BG107" s="368">
        <f t="shared" si="31"/>
        <v>0</v>
      </c>
      <c r="BH107" s="368">
        <f t="shared" si="31"/>
        <v>0</v>
      </c>
      <c r="BI107" s="368">
        <f t="shared" si="31"/>
        <v>0</v>
      </c>
      <c r="BJ107" s="368">
        <f t="shared" si="31"/>
        <v>0</v>
      </c>
      <c r="BK107" s="368">
        <f t="shared" si="31"/>
        <v>0</v>
      </c>
      <c r="BL107" s="368">
        <f t="shared" si="31"/>
        <v>0</v>
      </c>
      <c r="BM107" s="368">
        <f t="shared" si="31"/>
        <v>0</v>
      </c>
      <c r="BN107" s="368">
        <f t="shared" si="31"/>
        <v>0</v>
      </c>
      <c r="BO107" s="368">
        <f t="shared" si="31"/>
        <v>0</v>
      </c>
      <c r="BP107" s="368">
        <f t="shared" si="31"/>
        <v>0</v>
      </c>
      <c r="BQ107" s="359" t="str">
        <f t="shared" ref="BQ107:CA107" si="32">IF(NOT(ISNA(BQ16)),IF(LEN(BQ16)&gt;0,(BQ16-$B16)/(rateShift*0.0001),""),"")</f>
        <v/>
      </c>
      <c r="BR107" s="359" t="str">
        <f t="shared" si="32"/>
        <v/>
      </c>
      <c r="BS107" s="359" t="str">
        <f t="shared" si="32"/>
        <v/>
      </c>
      <c r="BT107" s="359" t="str">
        <f t="shared" si="32"/>
        <v/>
      </c>
      <c r="BU107" s="359" t="str">
        <f t="shared" si="32"/>
        <v/>
      </c>
      <c r="BV107" s="359" t="str">
        <f t="shared" si="32"/>
        <v/>
      </c>
      <c r="BW107" s="359" t="str">
        <f t="shared" si="32"/>
        <v/>
      </c>
      <c r="BX107" s="359" t="str">
        <f t="shared" si="32"/>
        <v/>
      </c>
      <c r="BY107" s="359" t="str">
        <f t="shared" si="32"/>
        <v/>
      </c>
      <c r="BZ107" s="359" t="str">
        <f t="shared" si="32"/>
        <v/>
      </c>
      <c r="CA107" s="360" t="str">
        <f t="shared" si="32"/>
        <v/>
      </c>
      <c r="CB107" s="257">
        <f t="shared" ref="CB107:DG107" si="33">IF(NOT(ISNA(CB16)),IF(LEN(CB16)&gt;0,ABS(CB16-$C16),""),"")</f>
        <v>1.9956662409420511E-8</v>
      </c>
      <c r="CC107" s="257">
        <f t="shared" si="33"/>
        <v>6.6523903781423588E-9</v>
      </c>
      <c r="CD107" s="257">
        <f t="shared" si="33"/>
        <v>0</v>
      </c>
      <c r="CE107" s="257">
        <f t="shared" si="33"/>
        <v>0</v>
      </c>
      <c r="CF107" s="257">
        <f t="shared" si="33"/>
        <v>1.5277378098676672E-5</v>
      </c>
      <c r="CG107" s="257">
        <f t="shared" si="33"/>
        <v>0</v>
      </c>
      <c r="CH107" s="257">
        <f t="shared" si="33"/>
        <v>0</v>
      </c>
      <c r="CI107" s="257">
        <f t="shared" si="33"/>
        <v>0</v>
      </c>
      <c r="CJ107" s="257">
        <f t="shared" si="33"/>
        <v>0</v>
      </c>
      <c r="CK107" s="257">
        <f t="shared" si="33"/>
        <v>0</v>
      </c>
      <c r="CL107" s="257">
        <f t="shared" si="33"/>
        <v>0</v>
      </c>
      <c r="CM107" s="257">
        <f t="shared" si="33"/>
        <v>1.2084463554785582E-4</v>
      </c>
      <c r="CN107" s="257">
        <f t="shared" si="33"/>
        <v>9.4224020259202693E-5</v>
      </c>
      <c r="CO107" s="257">
        <f t="shared" si="33"/>
        <v>0</v>
      </c>
      <c r="CP107" s="257">
        <f t="shared" si="33"/>
        <v>0</v>
      </c>
      <c r="CQ107" s="257">
        <f t="shared" si="33"/>
        <v>0</v>
      </c>
      <c r="CR107" s="257">
        <f t="shared" si="33"/>
        <v>0</v>
      </c>
      <c r="CS107" s="257">
        <f t="shared" si="33"/>
        <v>0</v>
      </c>
      <c r="CT107" s="257">
        <f t="shared" si="33"/>
        <v>0</v>
      </c>
      <c r="CU107" s="257">
        <f t="shared" si="33"/>
        <v>0</v>
      </c>
      <c r="CV107" s="257">
        <f t="shared" si="33"/>
        <v>0</v>
      </c>
      <c r="CW107" s="257">
        <f t="shared" si="33"/>
        <v>0</v>
      </c>
      <c r="CX107" s="257">
        <f t="shared" si="33"/>
        <v>0</v>
      </c>
      <c r="CY107" s="257">
        <f t="shared" si="33"/>
        <v>0</v>
      </c>
      <c r="CZ107" s="257">
        <f t="shared" si="33"/>
        <v>0</v>
      </c>
      <c r="DA107" s="257">
        <f t="shared" si="33"/>
        <v>0</v>
      </c>
      <c r="DB107" s="257">
        <f t="shared" si="33"/>
        <v>0</v>
      </c>
      <c r="DC107" s="257">
        <f t="shared" si="33"/>
        <v>0</v>
      </c>
      <c r="DD107" s="257">
        <f t="shared" si="33"/>
        <v>0</v>
      </c>
      <c r="DE107" s="257">
        <f t="shared" si="33"/>
        <v>0</v>
      </c>
      <c r="DF107" s="257">
        <f t="shared" si="33"/>
        <v>0</v>
      </c>
      <c r="DG107" s="257">
        <f t="shared" si="33"/>
        <v>0</v>
      </c>
      <c r="DH107" s="257">
        <f t="shared" ref="DH107:EM107" si="34">IF(NOT(ISNA(DH16)),IF(LEN(DH16)&gt;0,ABS(DH16-$C16),""),"")</f>
        <v>0</v>
      </c>
      <c r="DI107" s="257">
        <f t="shared" si="34"/>
        <v>0</v>
      </c>
      <c r="DJ107" s="257">
        <f t="shared" si="34"/>
        <v>0</v>
      </c>
      <c r="DK107" s="257">
        <f t="shared" si="34"/>
        <v>0</v>
      </c>
      <c r="DL107" s="257">
        <f t="shared" si="34"/>
        <v>0</v>
      </c>
      <c r="DM107" s="257">
        <f t="shared" si="34"/>
        <v>0</v>
      </c>
      <c r="DN107" s="257">
        <f t="shared" si="34"/>
        <v>0</v>
      </c>
      <c r="DO107" s="257">
        <f t="shared" si="34"/>
        <v>0</v>
      </c>
      <c r="DP107" s="257">
        <f t="shared" si="34"/>
        <v>0</v>
      </c>
      <c r="DQ107" s="257">
        <f t="shared" si="34"/>
        <v>0</v>
      </c>
      <c r="DR107" s="257">
        <f t="shared" si="34"/>
        <v>0</v>
      </c>
      <c r="DS107" s="257">
        <f t="shared" si="34"/>
        <v>0</v>
      </c>
      <c r="DT107" s="257">
        <f t="shared" si="34"/>
        <v>0</v>
      </c>
      <c r="DU107" s="257">
        <f t="shared" si="34"/>
        <v>0</v>
      </c>
      <c r="DV107" s="257">
        <f t="shared" si="34"/>
        <v>0</v>
      </c>
      <c r="DW107" s="257">
        <f t="shared" si="34"/>
        <v>0</v>
      </c>
      <c r="DX107" s="257">
        <f t="shared" si="34"/>
        <v>0</v>
      </c>
      <c r="DY107" s="257">
        <f t="shared" si="34"/>
        <v>0</v>
      </c>
      <c r="DZ107" s="257">
        <f t="shared" si="34"/>
        <v>0</v>
      </c>
      <c r="EA107" s="257">
        <f t="shared" si="34"/>
        <v>0</v>
      </c>
      <c r="EB107" s="257">
        <f t="shared" si="34"/>
        <v>0</v>
      </c>
      <c r="EC107" s="257">
        <f t="shared" si="34"/>
        <v>0</v>
      </c>
      <c r="ED107" s="257">
        <f t="shared" si="34"/>
        <v>0</v>
      </c>
      <c r="EE107" s="257">
        <f t="shared" si="34"/>
        <v>0</v>
      </c>
      <c r="EF107" s="257">
        <f t="shared" si="34"/>
        <v>0</v>
      </c>
      <c r="EG107" s="257">
        <f t="shared" si="34"/>
        <v>0</v>
      </c>
      <c r="EH107" s="257">
        <f t="shared" si="34"/>
        <v>0</v>
      </c>
      <c r="EI107" s="257">
        <f t="shared" si="34"/>
        <v>0</v>
      </c>
      <c r="EJ107" s="257">
        <f t="shared" si="34"/>
        <v>0</v>
      </c>
      <c r="EK107" s="257">
        <f t="shared" si="34"/>
        <v>0</v>
      </c>
      <c r="EL107" s="257">
        <f t="shared" si="34"/>
        <v>0</v>
      </c>
      <c r="EM107" s="257">
        <f t="shared" si="34"/>
        <v>0</v>
      </c>
      <c r="EN107" s="257" t="str">
        <f t="shared" ref="EN107:EX107" si="35">IF(NOT(ISNA(EN16)),IF(LEN(EN16)&gt;0,ABS(EN16-$C16),""),"")</f>
        <v/>
      </c>
      <c r="EO107" s="257" t="str">
        <f t="shared" si="35"/>
        <v/>
      </c>
      <c r="EP107" s="257" t="str">
        <f t="shared" si="35"/>
        <v/>
      </c>
      <c r="EQ107" s="257" t="str">
        <f t="shared" si="35"/>
        <v/>
      </c>
      <c r="ER107" s="257" t="str">
        <f t="shared" si="35"/>
        <v/>
      </c>
      <c r="ES107" s="257" t="str">
        <f t="shared" si="35"/>
        <v/>
      </c>
      <c r="ET107" s="257" t="str">
        <f t="shared" si="35"/>
        <v/>
      </c>
      <c r="EU107" s="257" t="str">
        <f t="shared" si="35"/>
        <v/>
      </c>
      <c r="EV107" s="257" t="str">
        <f t="shared" si="35"/>
        <v/>
      </c>
      <c r="EW107" s="257" t="str">
        <f t="shared" si="35"/>
        <v/>
      </c>
      <c r="EX107" s="258" t="str">
        <f t="shared" si="35"/>
        <v/>
      </c>
    </row>
    <row r="108" spans="1:154" x14ac:dyDescent="0.2">
      <c r="D108" s="385">
        <v>41114</v>
      </c>
      <c r="E108" s="367">
        <f t="shared" ref="E108:AJ108" si="36">IF(NOT(ISNA(E17)),IF(LEN(E17)&gt;0,(E17-$B17)/(rateShift*0.0001),""),"")</f>
        <v>0.12166250987239759</v>
      </c>
      <c r="F108" s="368">
        <f t="shared" si="36"/>
        <v>4.0555206345513004E-2</v>
      </c>
      <c r="G108" s="368">
        <f t="shared" si="36"/>
        <v>0</v>
      </c>
      <c r="H108" s="368">
        <f t="shared" si="36"/>
        <v>0</v>
      </c>
      <c r="I108" s="368">
        <f t="shared" si="36"/>
        <v>0</v>
      </c>
      <c r="J108" s="368">
        <f t="shared" si="36"/>
        <v>0.85096396898813076</v>
      </c>
      <c r="K108" s="368">
        <f t="shared" si="36"/>
        <v>0</v>
      </c>
      <c r="L108" s="368">
        <f t="shared" si="36"/>
        <v>0</v>
      </c>
      <c r="M108" s="368">
        <f t="shared" si="36"/>
        <v>0</v>
      </c>
      <c r="N108" s="368">
        <f t="shared" si="36"/>
        <v>0</v>
      </c>
      <c r="O108" s="368">
        <f t="shared" si="36"/>
        <v>0</v>
      </c>
      <c r="P108" s="368">
        <f t="shared" si="36"/>
        <v>0</v>
      </c>
      <c r="Q108" s="368">
        <f t="shared" si="36"/>
        <v>0</v>
      </c>
      <c r="R108" s="368">
        <f t="shared" si="36"/>
        <v>0</v>
      </c>
      <c r="S108" s="368">
        <f t="shared" si="36"/>
        <v>0</v>
      </c>
      <c r="T108" s="368">
        <f t="shared" si="36"/>
        <v>0</v>
      </c>
      <c r="U108" s="368">
        <f t="shared" si="36"/>
        <v>0</v>
      </c>
      <c r="V108" s="368">
        <f t="shared" si="36"/>
        <v>0</v>
      </c>
      <c r="W108" s="368">
        <f t="shared" si="36"/>
        <v>0</v>
      </c>
      <c r="X108" s="368">
        <f t="shared" si="36"/>
        <v>0</v>
      </c>
      <c r="Y108" s="368">
        <f t="shared" si="36"/>
        <v>0</v>
      </c>
      <c r="Z108" s="368">
        <f t="shared" si="36"/>
        <v>0</v>
      </c>
      <c r="AA108" s="368">
        <f t="shared" si="36"/>
        <v>0</v>
      </c>
      <c r="AB108" s="368">
        <f t="shared" si="36"/>
        <v>0</v>
      </c>
      <c r="AC108" s="368">
        <f t="shared" si="36"/>
        <v>0</v>
      </c>
      <c r="AD108" s="368">
        <f t="shared" si="36"/>
        <v>0</v>
      </c>
      <c r="AE108" s="368">
        <f t="shared" si="36"/>
        <v>0</v>
      </c>
      <c r="AF108" s="368">
        <f t="shared" si="36"/>
        <v>0</v>
      </c>
      <c r="AG108" s="368">
        <f t="shared" si="36"/>
        <v>0</v>
      </c>
      <c r="AH108" s="368">
        <f t="shared" si="36"/>
        <v>0</v>
      </c>
      <c r="AI108" s="368">
        <f t="shared" si="36"/>
        <v>0</v>
      </c>
      <c r="AJ108" s="368">
        <f t="shared" si="36"/>
        <v>0</v>
      </c>
      <c r="AK108" s="368">
        <f t="shared" ref="AK108:BP108" si="37">IF(NOT(ISNA(AK17)),IF(LEN(AK17)&gt;0,(AK17-$B17)/(rateShift*0.0001),""),"")</f>
        <v>0</v>
      </c>
      <c r="AL108" s="368">
        <f t="shared" si="37"/>
        <v>0</v>
      </c>
      <c r="AM108" s="368">
        <f t="shared" si="37"/>
        <v>0</v>
      </c>
      <c r="AN108" s="368">
        <f t="shared" si="37"/>
        <v>0</v>
      </c>
      <c r="AO108" s="368">
        <f t="shared" si="37"/>
        <v>0</v>
      </c>
      <c r="AP108" s="368">
        <f t="shared" si="37"/>
        <v>0</v>
      </c>
      <c r="AQ108" s="368">
        <f t="shared" si="37"/>
        <v>0</v>
      </c>
      <c r="AR108" s="368">
        <f t="shared" si="37"/>
        <v>0</v>
      </c>
      <c r="AS108" s="368">
        <f t="shared" si="37"/>
        <v>0</v>
      </c>
      <c r="AT108" s="368">
        <f t="shared" si="37"/>
        <v>0</v>
      </c>
      <c r="AU108" s="368">
        <f t="shared" si="37"/>
        <v>0</v>
      </c>
      <c r="AV108" s="368">
        <f t="shared" si="37"/>
        <v>0</v>
      </c>
      <c r="AW108" s="368">
        <f t="shared" si="37"/>
        <v>0</v>
      </c>
      <c r="AX108" s="368">
        <f t="shared" si="37"/>
        <v>0</v>
      </c>
      <c r="AY108" s="368">
        <f t="shared" si="37"/>
        <v>0</v>
      </c>
      <c r="AZ108" s="368">
        <f t="shared" si="37"/>
        <v>0</v>
      </c>
      <c r="BA108" s="368">
        <f t="shared" si="37"/>
        <v>0</v>
      </c>
      <c r="BB108" s="368">
        <f t="shared" si="37"/>
        <v>0</v>
      </c>
      <c r="BC108" s="368">
        <f t="shared" si="37"/>
        <v>0</v>
      </c>
      <c r="BD108" s="368">
        <f t="shared" si="37"/>
        <v>0</v>
      </c>
      <c r="BE108" s="368">
        <f t="shared" si="37"/>
        <v>0</v>
      </c>
      <c r="BF108" s="368">
        <f t="shared" si="37"/>
        <v>0</v>
      </c>
      <c r="BG108" s="368">
        <f t="shared" si="37"/>
        <v>0</v>
      </c>
      <c r="BH108" s="368">
        <f t="shared" si="37"/>
        <v>0</v>
      </c>
      <c r="BI108" s="368">
        <f t="shared" si="37"/>
        <v>0</v>
      </c>
      <c r="BJ108" s="368">
        <f t="shared" si="37"/>
        <v>0</v>
      </c>
      <c r="BK108" s="368">
        <f t="shared" si="37"/>
        <v>0</v>
      </c>
      <c r="BL108" s="368">
        <f t="shared" si="37"/>
        <v>0</v>
      </c>
      <c r="BM108" s="368">
        <f t="shared" si="37"/>
        <v>0</v>
      </c>
      <c r="BN108" s="368">
        <f t="shared" si="37"/>
        <v>0</v>
      </c>
      <c r="BO108" s="368">
        <f t="shared" si="37"/>
        <v>0</v>
      </c>
      <c r="BP108" s="368">
        <f t="shared" si="37"/>
        <v>0</v>
      </c>
      <c r="BQ108" s="359" t="str">
        <f t="shared" ref="BQ108:CA108" si="38">IF(NOT(ISNA(BQ17)),IF(LEN(BQ17)&gt;0,(BQ17-$B17)/(rateShift*0.0001),""),"")</f>
        <v/>
      </c>
      <c r="BR108" s="359" t="str">
        <f t="shared" si="38"/>
        <v/>
      </c>
      <c r="BS108" s="359" t="str">
        <f t="shared" si="38"/>
        <v/>
      </c>
      <c r="BT108" s="359" t="str">
        <f t="shared" si="38"/>
        <v/>
      </c>
      <c r="BU108" s="359" t="str">
        <f t="shared" si="38"/>
        <v/>
      </c>
      <c r="BV108" s="359" t="str">
        <f t="shared" si="38"/>
        <v/>
      </c>
      <c r="BW108" s="359" t="str">
        <f t="shared" si="38"/>
        <v/>
      </c>
      <c r="BX108" s="359" t="str">
        <f t="shared" si="38"/>
        <v/>
      </c>
      <c r="BY108" s="359" t="str">
        <f t="shared" si="38"/>
        <v/>
      </c>
      <c r="BZ108" s="359" t="str">
        <f t="shared" si="38"/>
        <v/>
      </c>
      <c r="CA108" s="360" t="str">
        <f t="shared" si="38"/>
        <v/>
      </c>
      <c r="CB108" s="257">
        <f t="shared" ref="CB108:DG108" si="39">IF(NOT(ISNA(CB17)),IF(LEN(CB17)&gt;0,ABS(CB17-$C17),""),"")</f>
        <v>1.8291233312706101E-8</v>
      </c>
      <c r="CC108" s="257">
        <f t="shared" si="39"/>
        <v>6.097233154131465E-9</v>
      </c>
      <c r="CD108" s="257">
        <f t="shared" si="39"/>
        <v>0</v>
      </c>
      <c r="CE108" s="257">
        <f t="shared" si="39"/>
        <v>0</v>
      </c>
      <c r="CF108" s="257">
        <f t="shared" si="39"/>
        <v>0</v>
      </c>
      <c r="CG108" s="257">
        <f t="shared" si="39"/>
        <v>2.2906746339756978E-5</v>
      </c>
      <c r="CH108" s="257">
        <f t="shared" si="39"/>
        <v>0</v>
      </c>
      <c r="CI108" s="257">
        <f t="shared" si="39"/>
        <v>0</v>
      </c>
      <c r="CJ108" s="257">
        <f t="shared" si="39"/>
        <v>0</v>
      </c>
      <c r="CK108" s="257">
        <f t="shared" si="39"/>
        <v>0</v>
      </c>
      <c r="CL108" s="257">
        <f t="shared" si="39"/>
        <v>0</v>
      </c>
      <c r="CM108" s="257">
        <f t="shared" si="39"/>
        <v>7.6397861799413699E-5</v>
      </c>
      <c r="CN108" s="257">
        <f t="shared" si="39"/>
        <v>1.4621677238067267E-4</v>
      </c>
      <c r="CO108" s="257">
        <f t="shared" si="39"/>
        <v>0</v>
      </c>
      <c r="CP108" s="257">
        <f t="shared" si="39"/>
        <v>0</v>
      </c>
      <c r="CQ108" s="257">
        <f t="shared" si="39"/>
        <v>0</v>
      </c>
      <c r="CR108" s="257">
        <f t="shared" si="39"/>
        <v>0</v>
      </c>
      <c r="CS108" s="257">
        <f t="shared" si="39"/>
        <v>0</v>
      </c>
      <c r="CT108" s="257">
        <f t="shared" si="39"/>
        <v>0</v>
      </c>
      <c r="CU108" s="257">
        <f t="shared" si="39"/>
        <v>0</v>
      </c>
      <c r="CV108" s="257">
        <f t="shared" si="39"/>
        <v>0</v>
      </c>
      <c r="CW108" s="257">
        <f t="shared" si="39"/>
        <v>0</v>
      </c>
      <c r="CX108" s="257">
        <f t="shared" si="39"/>
        <v>0</v>
      </c>
      <c r="CY108" s="257">
        <f t="shared" si="39"/>
        <v>0</v>
      </c>
      <c r="CZ108" s="257">
        <f t="shared" si="39"/>
        <v>0</v>
      </c>
      <c r="DA108" s="257">
        <f t="shared" si="39"/>
        <v>0</v>
      </c>
      <c r="DB108" s="257">
        <f t="shared" si="39"/>
        <v>0</v>
      </c>
      <c r="DC108" s="257">
        <f t="shared" si="39"/>
        <v>0</v>
      </c>
      <c r="DD108" s="257">
        <f t="shared" si="39"/>
        <v>0</v>
      </c>
      <c r="DE108" s="257">
        <f t="shared" si="39"/>
        <v>0</v>
      </c>
      <c r="DF108" s="257">
        <f t="shared" si="39"/>
        <v>0</v>
      </c>
      <c r="DG108" s="257">
        <f t="shared" si="39"/>
        <v>0</v>
      </c>
      <c r="DH108" s="257">
        <f t="shared" ref="DH108:EM108" si="40">IF(NOT(ISNA(DH17)),IF(LEN(DH17)&gt;0,ABS(DH17-$C17),""),"")</f>
        <v>0</v>
      </c>
      <c r="DI108" s="257">
        <f t="shared" si="40"/>
        <v>0</v>
      </c>
      <c r="DJ108" s="257">
        <f t="shared" si="40"/>
        <v>0</v>
      </c>
      <c r="DK108" s="257">
        <f t="shared" si="40"/>
        <v>0</v>
      </c>
      <c r="DL108" s="257">
        <f t="shared" si="40"/>
        <v>0</v>
      </c>
      <c r="DM108" s="257">
        <f t="shared" si="40"/>
        <v>0</v>
      </c>
      <c r="DN108" s="257">
        <f t="shared" si="40"/>
        <v>0</v>
      </c>
      <c r="DO108" s="257">
        <f t="shared" si="40"/>
        <v>0</v>
      </c>
      <c r="DP108" s="257">
        <f t="shared" si="40"/>
        <v>0</v>
      </c>
      <c r="DQ108" s="257">
        <f t="shared" si="40"/>
        <v>0</v>
      </c>
      <c r="DR108" s="257">
        <f t="shared" si="40"/>
        <v>0</v>
      </c>
      <c r="DS108" s="257">
        <f t="shared" si="40"/>
        <v>0</v>
      </c>
      <c r="DT108" s="257">
        <f t="shared" si="40"/>
        <v>0</v>
      </c>
      <c r="DU108" s="257">
        <f t="shared" si="40"/>
        <v>0</v>
      </c>
      <c r="DV108" s="257">
        <f t="shared" si="40"/>
        <v>0</v>
      </c>
      <c r="DW108" s="257">
        <f t="shared" si="40"/>
        <v>0</v>
      </c>
      <c r="DX108" s="257">
        <f t="shared" si="40"/>
        <v>0</v>
      </c>
      <c r="DY108" s="257">
        <f t="shared" si="40"/>
        <v>0</v>
      </c>
      <c r="DZ108" s="257">
        <f t="shared" si="40"/>
        <v>0</v>
      </c>
      <c r="EA108" s="257">
        <f t="shared" si="40"/>
        <v>0</v>
      </c>
      <c r="EB108" s="257">
        <f t="shared" si="40"/>
        <v>0</v>
      </c>
      <c r="EC108" s="257">
        <f t="shared" si="40"/>
        <v>0</v>
      </c>
      <c r="ED108" s="257">
        <f t="shared" si="40"/>
        <v>0</v>
      </c>
      <c r="EE108" s="257">
        <f t="shared" si="40"/>
        <v>0</v>
      </c>
      <c r="EF108" s="257">
        <f t="shared" si="40"/>
        <v>0</v>
      </c>
      <c r="EG108" s="257">
        <f t="shared" si="40"/>
        <v>0</v>
      </c>
      <c r="EH108" s="257">
        <f t="shared" si="40"/>
        <v>0</v>
      </c>
      <c r="EI108" s="257">
        <f t="shared" si="40"/>
        <v>0</v>
      </c>
      <c r="EJ108" s="257">
        <f t="shared" si="40"/>
        <v>0</v>
      </c>
      <c r="EK108" s="257">
        <f t="shared" si="40"/>
        <v>0</v>
      </c>
      <c r="EL108" s="257">
        <f t="shared" si="40"/>
        <v>0</v>
      </c>
      <c r="EM108" s="257">
        <f t="shared" si="40"/>
        <v>0</v>
      </c>
      <c r="EN108" s="257" t="str">
        <f t="shared" ref="EN108:EX108" si="41">IF(NOT(ISNA(EN17)),IF(LEN(EN17)&gt;0,ABS(EN17-$C17),""),"")</f>
        <v/>
      </c>
      <c r="EO108" s="257" t="str">
        <f t="shared" si="41"/>
        <v/>
      </c>
      <c r="EP108" s="257" t="str">
        <f t="shared" si="41"/>
        <v/>
      </c>
      <c r="EQ108" s="257" t="str">
        <f t="shared" si="41"/>
        <v/>
      </c>
      <c r="ER108" s="257" t="str">
        <f t="shared" si="41"/>
        <v/>
      </c>
      <c r="ES108" s="257" t="str">
        <f t="shared" si="41"/>
        <v/>
      </c>
      <c r="ET108" s="257" t="str">
        <f t="shared" si="41"/>
        <v/>
      </c>
      <c r="EU108" s="257" t="str">
        <f t="shared" si="41"/>
        <v/>
      </c>
      <c r="EV108" s="257" t="str">
        <f t="shared" si="41"/>
        <v/>
      </c>
      <c r="EW108" s="257" t="str">
        <f t="shared" si="41"/>
        <v/>
      </c>
      <c r="EX108" s="258" t="str">
        <f t="shared" si="41"/>
        <v/>
      </c>
    </row>
    <row r="109" spans="1:154" x14ac:dyDescent="0.2">
      <c r="D109" s="385">
        <v>41124</v>
      </c>
      <c r="E109" s="367">
        <f t="shared" ref="E109:AJ109" si="42">IF(NOT(ISNA(E18)),IF(LEN(E18)&gt;0,(E18-$B18)/(rateShift*0.0001),""),"")</f>
        <v>8.6901792767570679E-2</v>
      </c>
      <c r="F109" s="368">
        <f t="shared" si="42"/>
        <v>2.8968004524782334E-2</v>
      </c>
      <c r="G109" s="368">
        <f t="shared" si="42"/>
        <v>0</v>
      </c>
      <c r="H109" s="368">
        <f t="shared" si="42"/>
        <v>0</v>
      </c>
      <c r="I109" s="368">
        <f t="shared" si="42"/>
        <v>0</v>
      </c>
      <c r="J109" s="368">
        <f t="shared" si="42"/>
        <v>0</v>
      </c>
      <c r="K109" s="368">
        <f t="shared" si="42"/>
        <v>0.89691335475660516</v>
      </c>
      <c r="L109" s="368">
        <f t="shared" si="42"/>
        <v>0</v>
      </c>
      <c r="M109" s="368">
        <f t="shared" si="42"/>
        <v>0</v>
      </c>
      <c r="N109" s="368">
        <f t="shared" si="42"/>
        <v>0</v>
      </c>
      <c r="O109" s="368">
        <f t="shared" si="42"/>
        <v>0</v>
      </c>
      <c r="P109" s="368">
        <f t="shared" si="42"/>
        <v>0</v>
      </c>
      <c r="Q109" s="368">
        <f t="shared" si="42"/>
        <v>0</v>
      </c>
      <c r="R109" s="368">
        <f t="shared" si="42"/>
        <v>0</v>
      </c>
      <c r="S109" s="368">
        <f t="shared" si="42"/>
        <v>0</v>
      </c>
      <c r="T109" s="368">
        <f t="shared" si="42"/>
        <v>0</v>
      </c>
      <c r="U109" s="368">
        <f t="shared" si="42"/>
        <v>0</v>
      </c>
      <c r="V109" s="368">
        <f t="shared" si="42"/>
        <v>0</v>
      </c>
      <c r="W109" s="368">
        <f t="shared" si="42"/>
        <v>0</v>
      </c>
      <c r="X109" s="368">
        <f t="shared" si="42"/>
        <v>0</v>
      </c>
      <c r="Y109" s="368">
        <f t="shared" si="42"/>
        <v>0</v>
      </c>
      <c r="Z109" s="368">
        <f t="shared" si="42"/>
        <v>0</v>
      </c>
      <c r="AA109" s="368">
        <f t="shared" si="42"/>
        <v>0</v>
      </c>
      <c r="AB109" s="368">
        <f t="shared" si="42"/>
        <v>0</v>
      </c>
      <c r="AC109" s="368">
        <f t="shared" si="42"/>
        <v>0</v>
      </c>
      <c r="AD109" s="368">
        <f t="shared" si="42"/>
        <v>0</v>
      </c>
      <c r="AE109" s="368">
        <f t="shared" si="42"/>
        <v>0</v>
      </c>
      <c r="AF109" s="368">
        <f t="shared" si="42"/>
        <v>0</v>
      </c>
      <c r="AG109" s="368">
        <f t="shared" si="42"/>
        <v>0</v>
      </c>
      <c r="AH109" s="368">
        <f t="shared" si="42"/>
        <v>0</v>
      </c>
      <c r="AI109" s="368">
        <f t="shared" si="42"/>
        <v>0</v>
      </c>
      <c r="AJ109" s="368">
        <f t="shared" si="42"/>
        <v>0</v>
      </c>
      <c r="AK109" s="368">
        <f t="shared" ref="AK109:BP109" si="43">IF(NOT(ISNA(AK18)),IF(LEN(AK18)&gt;0,(AK18-$B18)/(rateShift*0.0001),""),"")</f>
        <v>0</v>
      </c>
      <c r="AL109" s="368">
        <f t="shared" si="43"/>
        <v>0</v>
      </c>
      <c r="AM109" s="368">
        <f t="shared" si="43"/>
        <v>0</v>
      </c>
      <c r="AN109" s="368">
        <f t="shared" si="43"/>
        <v>0</v>
      </c>
      <c r="AO109" s="368">
        <f t="shared" si="43"/>
        <v>0</v>
      </c>
      <c r="AP109" s="368">
        <f t="shared" si="43"/>
        <v>0</v>
      </c>
      <c r="AQ109" s="368">
        <f t="shared" si="43"/>
        <v>0</v>
      </c>
      <c r="AR109" s="368">
        <f t="shared" si="43"/>
        <v>0</v>
      </c>
      <c r="AS109" s="368">
        <f t="shared" si="43"/>
        <v>0</v>
      </c>
      <c r="AT109" s="368">
        <f t="shared" si="43"/>
        <v>0</v>
      </c>
      <c r="AU109" s="368">
        <f t="shared" si="43"/>
        <v>0</v>
      </c>
      <c r="AV109" s="368">
        <f t="shared" si="43"/>
        <v>0</v>
      </c>
      <c r="AW109" s="368">
        <f t="shared" si="43"/>
        <v>0</v>
      </c>
      <c r="AX109" s="368">
        <f t="shared" si="43"/>
        <v>0</v>
      </c>
      <c r="AY109" s="368">
        <f t="shared" si="43"/>
        <v>0</v>
      </c>
      <c r="AZ109" s="368">
        <f t="shared" si="43"/>
        <v>0</v>
      </c>
      <c r="BA109" s="368">
        <f t="shared" si="43"/>
        <v>0</v>
      </c>
      <c r="BB109" s="368">
        <f t="shared" si="43"/>
        <v>0</v>
      </c>
      <c r="BC109" s="368">
        <f t="shared" si="43"/>
        <v>0</v>
      </c>
      <c r="BD109" s="368">
        <f t="shared" si="43"/>
        <v>0</v>
      </c>
      <c r="BE109" s="368">
        <f t="shared" si="43"/>
        <v>0</v>
      </c>
      <c r="BF109" s="368">
        <f t="shared" si="43"/>
        <v>0</v>
      </c>
      <c r="BG109" s="368">
        <f t="shared" si="43"/>
        <v>0</v>
      </c>
      <c r="BH109" s="368">
        <f t="shared" si="43"/>
        <v>0</v>
      </c>
      <c r="BI109" s="368">
        <f t="shared" si="43"/>
        <v>0</v>
      </c>
      <c r="BJ109" s="368">
        <f t="shared" si="43"/>
        <v>0</v>
      </c>
      <c r="BK109" s="368">
        <f t="shared" si="43"/>
        <v>0</v>
      </c>
      <c r="BL109" s="368">
        <f t="shared" si="43"/>
        <v>0</v>
      </c>
      <c r="BM109" s="368">
        <f t="shared" si="43"/>
        <v>0</v>
      </c>
      <c r="BN109" s="368">
        <f t="shared" si="43"/>
        <v>0</v>
      </c>
      <c r="BO109" s="368">
        <f t="shared" si="43"/>
        <v>0</v>
      </c>
      <c r="BP109" s="368">
        <f t="shared" si="43"/>
        <v>0</v>
      </c>
      <c r="BQ109" s="359" t="str">
        <f t="shared" ref="BQ109:CA109" si="44">IF(NOT(ISNA(BQ18)),IF(LEN(BQ18)&gt;0,(BQ18-$B18)/(rateShift*0.0001),""),"")</f>
        <v/>
      </c>
      <c r="BR109" s="359" t="str">
        <f t="shared" si="44"/>
        <v/>
      </c>
      <c r="BS109" s="359" t="str">
        <f t="shared" si="44"/>
        <v/>
      </c>
      <c r="BT109" s="359" t="str">
        <f t="shared" si="44"/>
        <v/>
      </c>
      <c r="BU109" s="359" t="str">
        <f t="shared" si="44"/>
        <v/>
      </c>
      <c r="BV109" s="359" t="str">
        <f t="shared" si="44"/>
        <v/>
      </c>
      <c r="BW109" s="359" t="str">
        <f t="shared" si="44"/>
        <v/>
      </c>
      <c r="BX109" s="359" t="str">
        <f t="shared" si="44"/>
        <v/>
      </c>
      <c r="BY109" s="359" t="str">
        <f t="shared" si="44"/>
        <v/>
      </c>
      <c r="BZ109" s="359" t="str">
        <f t="shared" si="44"/>
        <v/>
      </c>
      <c r="CA109" s="360" t="str">
        <f t="shared" si="44"/>
        <v/>
      </c>
      <c r="CB109" s="257">
        <f t="shared" ref="CB109:DG109" si="45">IF(NOT(ISNA(CB18)),IF(LEN(CB18)&gt;0,ABS(CB18-$C18),""),"")</f>
        <v>0</v>
      </c>
      <c r="CC109" s="257">
        <f t="shared" si="45"/>
        <v>0</v>
      </c>
      <c r="CD109" s="257">
        <f t="shared" si="45"/>
        <v>0</v>
      </c>
      <c r="CE109" s="257">
        <f t="shared" si="45"/>
        <v>0</v>
      </c>
      <c r="CF109" s="257">
        <f t="shared" si="45"/>
        <v>0</v>
      </c>
      <c r="CG109" s="257">
        <f t="shared" si="45"/>
        <v>0</v>
      </c>
      <c r="CH109" s="257">
        <f t="shared" si="45"/>
        <v>3.3612263370888171E-5</v>
      </c>
      <c r="CI109" s="257">
        <f t="shared" si="45"/>
        <v>0</v>
      </c>
      <c r="CJ109" s="257">
        <f t="shared" si="45"/>
        <v>0</v>
      </c>
      <c r="CK109" s="257">
        <f t="shared" si="45"/>
        <v>0</v>
      </c>
      <c r="CL109" s="257">
        <f t="shared" si="45"/>
        <v>0</v>
      </c>
      <c r="CM109" s="257">
        <f t="shared" si="45"/>
        <v>0</v>
      </c>
      <c r="CN109" s="257">
        <f t="shared" si="45"/>
        <v>2.3322882857477502E-4</v>
      </c>
      <c r="CO109" s="257">
        <f t="shared" si="45"/>
        <v>0</v>
      </c>
      <c r="CP109" s="257">
        <f t="shared" si="45"/>
        <v>0</v>
      </c>
      <c r="CQ109" s="257">
        <f t="shared" si="45"/>
        <v>0</v>
      </c>
      <c r="CR109" s="257">
        <f t="shared" si="45"/>
        <v>0</v>
      </c>
      <c r="CS109" s="257">
        <f t="shared" si="45"/>
        <v>0</v>
      </c>
      <c r="CT109" s="257">
        <f t="shared" si="45"/>
        <v>0</v>
      </c>
      <c r="CU109" s="257">
        <f t="shared" si="45"/>
        <v>0</v>
      </c>
      <c r="CV109" s="257">
        <f t="shared" si="45"/>
        <v>0</v>
      </c>
      <c r="CW109" s="257">
        <f t="shared" si="45"/>
        <v>0</v>
      </c>
      <c r="CX109" s="257">
        <f t="shared" si="45"/>
        <v>0</v>
      </c>
      <c r="CY109" s="257">
        <f t="shared" si="45"/>
        <v>0</v>
      </c>
      <c r="CZ109" s="257">
        <f t="shared" si="45"/>
        <v>0</v>
      </c>
      <c r="DA109" s="257">
        <f t="shared" si="45"/>
        <v>0</v>
      </c>
      <c r="DB109" s="257">
        <f t="shared" si="45"/>
        <v>0</v>
      </c>
      <c r="DC109" s="257">
        <f t="shared" si="45"/>
        <v>0</v>
      </c>
      <c r="DD109" s="257">
        <f t="shared" si="45"/>
        <v>0</v>
      </c>
      <c r="DE109" s="257">
        <f t="shared" si="45"/>
        <v>0</v>
      </c>
      <c r="DF109" s="257">
        <f t="shared" si="45"/>
        <v>0</v>
      </c>
      <c r="DG109" s="257">
        <f t="shared" si="45"/>
        <v>0</v>
      </c>
      <c r="DH109" s="257">
        <f t="shared" ref="DH109:EM109" si="46">IF(NOT(ISNA(DH18)),IF(LEN(DH18)&gt;0,ABS(DH18-$C18),""),"")</f>
        <v>0</v>
      </c>
      <c r="DI109" s="257">
        <f t="shared" si="46"/>
        <v>0</v>
      </c>
      <c r="DJ109" s="257">
        <f t="shared" si="46"/>
        <v>0</v>
      </c>
      <c r="DK109" s="257">
        <f t="shared" si="46"/>
        <v>0</v>
      </c>
      <c r="DL109" s="257">
        <f t="shared" si="46"/>
        <v>0</v>
      </c>
      <c r="DM109" s="257">
        <f t="shared" si="46"/>
        <v>0</v>
      </c>
      <c r="DN109" s="257">
        <f t="shared" si="46"/>
        <v>0</v>
      </c>
      <c r="DO109" s="257">
        <f t="shared" si="46"/>
        <v>0</v>
      </c>
      <c r="DP109" s="257">
        <f t="shared" si="46"/>
        <v>0</v>
      </c>
      <c r="DQ109" s="257">
        <f t="shared" si="46"/>
        <v>0</v>
      </c>
      <c r="DR109" s="257">
        <f t="shared" si="46"/>
        <v>0</v>
      </c>
      <c r="DS109" s="257">
        <f t="shared" si="46"/>
        <v>0</v>
      </c>
      <c r="DT109" s="257">
        <f t="shared" si="46"/>
        <v>0</v>
      </c>
      <c r="DU109" s="257">
        <f t="shared" si="46"/>
        <v>0</v>
      </c>
      <c r="DV109" s="257">
        <f t="shared" si="46"/>
        <v>0</v>
      </c>
      <c r="DW109" s="257">
        <f t="shared" si="46"/>
        <v>0</v>
      </c>
      <c r="DX109" s="257">
        <f t="shared" si="46"/>
        <v>0</v>
      </c>
      <c r="DY109" s="257">
        <f t="shared" si="46"/>
        <v>0</v>
      </c>
      <c r="DZ109" s="257">
        <f t="shared" si="46"/>
        <v>0</v>
      </c>
      <c r="EA109" s="257">
        <f t="shared" si="46"/>
        <v>0</v>
      </c>
      <c r="EB109" s="257">
        <f t="shared" si="46"/>
        <v>0</v>
      </c>
      <c r="EC109" s="257">
        <f t="shared" si="46"/>
        <v>0</v>
      </c>
      <c r="ED109" s="257">
        <f t="shared" si="46"/>
        <v>0</v>
      </c>
      <c r="EE109" s="257">
        <f t="shared" si="46"/>
        <v>0</v>
      </c>
      <c r="EF109" s="257">
        <f t="shared" si="46"/>
        <v>0</v>
      </c>
      <c r="EG109" s="257">
        <f t="shared" si="46"/>
        <v>0</v>
      </c>
      <c r="EH109" s="257">
        <f t="shared" si="46"/>
        <v>0</v>
      </c>
      <c r="EI109" s="257">
        <f t="shared" si="46"/>
        <v>0</v>
      </c>
      <c r="EJ109" s="257">
        <f t="shared" si="46"/>
        <v>0</v>
      </c>
      <c r="EK109" s="257">
        <f t="shared" si="46"/>
        <v>0</v>
      </c>
      <c r="EL109" s="257">
        <f t="shared" si="46"/>
        <v>0</v>
      </c>
      <c r="EM109" s="257">
        <f t="shared" si="46"/>
        <v>0</v>
      </c>
      <c r="EN109" s="257" t="str">
        <f t="shared" ref="EN109:EX109" si="47">IF(NOT(ISNA(EN18)),IF(LEN(EN18)&gt;0,ABS(EN18-$C18),""),"")</f>
        <v/>
      </c>
      <c r="EO109" s="257" t="str">
        <f t="shared" si="47"/>
        <v/>
      </c>
      <c r="EP109" s="257" t="str">
        <f t="shared" si="47"/>
        <v/>
      </c>
      <c r="EQ109" s="257" t="str">
        <f t="shared" si="47"/>
        <v/>
      </c>
      <c r="ER109" s="257" t="str">
        <f t="shared" si="47"/>
        <v/>
      </c>
      <c r="ES109" s="257" t="str">
        <f t="shared" si="47"/>
        <v/>
      </c>
      <c r="ET109" s="257" t="str">
        <f t="shared" si="47"/>
        <v/>
      </c>
      <c r="EU109" s="257" t="str">
        <f t="shared" si="47"/>
        <v/>
      </c>
      <c r="EV109" s="257" t="str">
        <f t="shared" si="47"/>
        <v/>
      </c>
      <c r="EW109" s="257" t="str">
        <f t="shared" si="47"/>
        <v/>
      </c>
      <c r="EX109" s="258" t="str">
        <f t="shared" si="47"/>
        <v/>
      </c>
    </row>
    <row r="110" spans="1:154" x14ac:dyDescent="0.2">
      <c r="D110" s="385">
        <v>41155</v>
      </c>
      <c r="E110" s="367">
        <f t="shared" ref="E110:AJ110" si="48">IF(NOT(ISNA(E19)),IF(LEN(E19)&gt;0,(E19-$B19)/(rateShift*0.0001),""),"")</f>
        <v>4.6084284045112139E-2</v>
      </c>
      <c r="F110" s="368">
        <f t="shared" si="48"/>
        <v>1.53618205844374E-2</v>
      </c>
      <c r="G110" s="368">
        <f t="shared" si="48"/>
        <v>0</v>
      </c>
      <c r="H110" s="368">
        <f t="shared" si="48"/>
        <v>0</v>
      </c>
      <c r="I110" s="368">
        <f t="shared" si="48"/>
        <v>0</v>
      </c>
      <c r="J110" s="368">
        <f t="shared" si="48"/>
        <v>0</v>
      </c>
      <c r="K110" s="368">
        <f t="shared" si="48"/>
        <v>0</v>
      </c>
      <c r="L110" s="368">
        <f t="shared" si="48"/>
        <v>0.95051155492241113</v>
      </c>
      <c r="M110" s="368">
        <f t="shared" si="48"/>
        <v>0</v>
      </c>
      <c r="N110" s="368">
        <f t="shared" si="48"/>
        <v>0</v>
      </c>
      <c r="O110" s="368">
        <f t="shared" si="48"/>
        <v>0</v>
      </c>
      <c r="P110" s="368">
        <f t="shared" si="48"/>
        <v>0</v>
      </c>
      <c r="Q110" s="368">
        <f t="shared" si="48"/>
        <v>0</v>
      </c>
      <c r="R110" s="368">
        <f t="shared" si="48"/>
        <v>0</v>
      </c>
      <c r="S110" s="368">
        <f t="shared" si="48"/>
        <v>0</v>
      </c>
      <c r="T110" s="368">
        <f t="shared" si="48"/>
        <v>0</v>
      </c>
      <c r="U110" s="368">
        <f t="shared" si="48"/>
        <v>0</v>
      </c>
      <c r="V110" s="368">
        <f t="shared" si="48"/>
        <v>0</v>
      </c>
      <c r="W110" s="368">
        <f t="shared" si="48"/>
        <v>0</v>
      </c>
      <c r="X110" s="368">
        <f t="shared" si="48"/>
        <v>0</v>
      </c>
      <c r="Y110" s="368">
        <f t="shared" si="48"/>
        <v>0</v>
      </c>
      <c r="Z110" s="368">
        <f t="shared" si="48"/>
        <v>0</v>
      </c>
      <c r="AA110" s="368">
        <f t="shared" si="48"/>
        <v>0</v>
      </c>
      <c r="AB110" s="368">
        <f t="shared" si="48"/>
        <v>0</v>
      </c>
      <c r="AC110" s="368">
        <f t="shared" si="48"/>
        <v>0</v>
      </c>
      <c r="AD110" s="368">
        <f t="shared" si="48"/>
        <v>0</v>
      </c>
      <c r="AE110" s="368">
        <f t="shared" si="48"/>
        <v>0</v>
      </c>
      <c r="AF110" s="368">
        <f t="shared" si="48"/>
        <v>0</v>
      </c>
      <c r="AG110" s="368">
        <f t="shared" si="48"/>
        <v>0</v>
      </c>
      <c r="AH110" s="368">
        <f t="shared" si="48"/>
        <v>0</v>
      </c>
      <c r="AI110" s="368">
        <f t="shared" si="48"/>
        <v>0</v>
      </c>
      <c r="AJ110" s="368">
        <f t="shared" si="48"/>
        <v>0</v>
      </c>
      <c r="AK110" s="368">
        <f t="shared" ref="AK110:BP110" si="49">IF(NOT(ISNA(AK19)),IF(LEN(AK19)&gt;0,(AK19-$B19)/(rateShift*0.0001),""),"")</f>
        <v>0</v>
      </c>
      <c r="AL110" s="368">
        <f t="shared" si="49"/>
        <v>0</v>
      </c>
      <c r="AM110" s="368">
        <f t="shared" si="49"/>
        <v>0</v>
      </c>
      <c r="AN110" s="368">
        <f t="shared" si="49"/>
        <v>0</v>
      </c>
      <c r="AO110" s="368">
        <f t="shared" si="49"/>
        <v>0</v>
      </c>
      <c r="AP110" s="368">
        <f t="shared" si="49"/>
        <v>0</v>
      </c>
      <c r="AQ110" s="368">
        <f t="shared" si="49"/>
        <v>0</v>
      </c>
      <c r="AR110" s="368">
        <f t="shared" si="49"/>
        <v>0</v>
      </c>
      <c r="AS110" s="368">
        <f t="shared" si="49"/>
        <v>0</v>
      </c>
      <c r="AT110" s="368">
        <f t="shared" si="49"/>
        <v>0</v>
      </c>
      <c r="AU110" s="368">
        <f t="shared" si="49"/>
        <v>0</v>
      </c>
      <c r="AV110" s="368">
        <f t="shared" si="49"/>
        <v>0</v>
      </c>
      <c r="AW110" s="368">
        <f t="shared" si="49"/>
        <v>0</v>
      </c>
      <c r="AX110" s="368">
        <f t="shared" si="49"/>
        <v>0</v>
      </c>
      <c r="AY110" s="368">
        <f t="shared" si="49"/>
        <v>0</v>
      </c>
      <c r="AZ110" s="368">
        <f t="shared" si="49"/>
        <v>0</v>
      </c>
      <c r="BA110" s="368">
        <f t="shared" si="49"/>
        <v>0</v>
      </c>
      <c r="BB110" s="368">
        <f t="shared" si="49"/>
        <v>0</v>
      </c>
      <c r="BC110" s="368">
        <f t="shared" si="49"/>
        <v>0</v>
      </c>
      <c r="BD110" s="368">
        <f t="shared" si="49"/>
        <v>0</v>
      </c>
      <c r="BE110" s="368">
        <f t="shared" si="49"/>
        <v>0</v>
      </c>
      <c r="BF110" s="368">
        <f t="shared" si="49"/>
        <v>0</v>
      </c>
      <c r="BG110" s="368">
        <f t="shared" si="49"/>
        <v>0</v>
      </c>
      <c r="BH110" s="368">
        <f t="shared" si="49"/>
        <v>0</v>
      </c>
      <c r="BI110" s="368">
        <f t="shared" si="49"/>
        <v>0</v>
      </c>
      <c r="BJ110" s="368">
        <f t="shared" si="49"/>
        <v>0</v>
      </c>
      <c r="BK110" s="368">
        <f t="shared" si="49"/>
        <v>0</v>
      </c>
      <c r="BL110" s="368">
        <f t="shared" si="49"/>
        <v>0</v>
      </c>
      <c r="BM110" s="368">
        <f t="shared" si="49"/>
        <v>0</v>
      </c>
      <c r="BN110" s="368">
        <f t="shared" si="49"/>
        <v>0</v>
      </c>
      <c r="BO110" s="368">
        <f t="shared" si="49"/>
        <v>0</v>
      </c>
      <c r="BP110" s="368">
        <f t="shared" si="49"/>
        <v>0</v>
      </c>
      <c r="BQ110" s="359" t="str">
        <f t="shared" ref="BQ110:CA110" si="50">IF(NOT(ISNA(BQ19)),IF(LEN(BQ19)&gt;0,(BQ19-$B19)/(rateShift*0.0001),""),"")</f>
        <v/>
      </c>
      <c r="BR110" s="359" t="str">
        <f t="shared" si="50"/>
        <v/>
      </c>
      <c r="BS110" s="359" t="str">
        <f t="shared" si="50"/>
        <v/>
      </c>
      <c r="BT110" s="359" t="str">
        <f t="shared" si="50"/>
        <v/>
      </c>
      <c r="BU110" s="359" t="str">
        <f t="shared" si="50"/>
        <v/>
      </c>
      <c r="BV110" s="359" t="str">
        <f t="shared" si="50"/>
        <v/>
      </c>
      <c r="BW110" s="359" t="str">
        <f t="shared" si="50"/>
        <v/>
      </c>
      <c r="BX110" s="359" t="str">
        <f t="shared" si="50"/>
        <v/>
      </c>
      <c r="BY110" s="359" t="str">
        <f t="shared" si="50"/>
        <v/>
      </c>
      <c r="BZ110" s="359" t="str">
        <f t="shared" si="50"/>
        <v/>
      </c>
      <c r="CA110" s="360" t="str">
        <f t="shared" si="50"/>
        <v/>
      </c>
      <c r="CB110" s="257">
        <f t="shared" ref="CB110:DG110" si="51">IF(NOT(ISNA(CB19)),IF(LEN(CB19)&gt;0,ABS(CB19-$C19),""),"")</f>
        <v>0</v>
      </c>
      <c r="CC110" s="257">
        <f t="shared" si="51"/>
        <v>0</v>
      </c>
      <c r="CD110" s="257">
        <f t="shared" si="51"/>
        <v>0</v>
      </c>
      <c r="CE110" s="257">
        <f t="shared" si="51"/>
        <v>0</v>
      </c>
      <c r="CF110" s="257">
        <f t="shared" si="51"/>
        <v>0</v>
      </c>
      <c r="CG110" s="257">
        <f t="shared" si="51"/>
        <v>0</v>
      </c>
      <c r="CH110" s="257">
        <f t="shared" si="51"/>
        <v>0</v>
      </c>
      <c r="CI110" s="257">
        <f t="shared" si="51"/>
        <v>6.826031304855637E-5</v>
      </c>
      <c r="CJ110" s="257">
        <f t="shared" si="51"/>
        <v>0</v>
      </c>
      <c r="CK110" s="257">
        <f t="shared" si="51"/>
        <v>0</v>
      </c>
      <c r="CL110" s="257">
        <f t="shared" si="51"/>
        <v>0</v>
      </c>
      <c r="CM110" s="257">
        <f t="shared" si="51"/>
        <v>0</v>
      </c>
      <c r="CN110" s="257">
        <f t="shared" si="51"/>
        <v>0</v>
      </c>
      <c r="CO110" s="257">
        <f t="shared" si="51"/>
        <v>2.6759326681096134E-4</v>
      </c>
      <c r="CP110" s="257">
        <f t="shared" si="51"/>
        <v>0</v>
      </c>
      <c r="CQ110" s="257">
        <f t="shared" si="51"/>
        <v>0</v>
      </c>
      <c r="CR110" s="257">
        <f t="shared" si="51"/>
        <v>0</v>
      </c>
      <c r="CS110" s="257">
        <f t="shared" si="51"/>
        <v>0</v>
      </c>
      <c r="CT110" s="257">
        <f t="shared" si="51"/>
        <v>0</v>
      </c>
      <c r="CU110" s="257">
        <f t="shared" si="51"/>
        <v>0</v>
      </c>
      <c r="CV110" s="257">
        <f t="shared" si="51"/>
        <v>0</v>
      </c>
      <c r="CW110" s="257">
        <f t="shared" si="51"/>
        <v>0</v>
      </c>
      <c r="CX110" s="257">
        <f t="shared" si="51"/>
        <v>0</v>
      </c>
      <c r="CY110" s="257">
        <f t="shared" si="51"/>
        <v>0</v>
      </c>
      <c r="CZ110" s="257">
        <f t="shared" si="51"/>
        <v>0</v>
      </c>
      <c r="DA110" s="257">
        <f t="shared" si="51"/>
        <v>0</v>
      </c>
      <c r="DB110" s="257">
        <f t="shared" si="51"/>
        <v>0</v>
      </c>
      <c r="DC110" s="257">
        <f t="shared" si="51"/>
        <v>0</v>
      </c>
      <c r="DD110" s="257">
        <f t="shared" si="51"/>
        <v>0</v>
      </c>
      <c r="DE110" s="257">
        <f t="shared" si="51"/>
        <v>0</v>
      </c>
      <c r="DF110" s="257">
        <f t="shared" si="51"/>
        <v>0</v>
      </c>
      <c r="DG110" s="257">
        <f t="shared" si="51"/>
        <v>0</v>
      </c>
      <c r="DH110" s="257">
        <f t="shared" ref="DH110:EM110" si="52">IF(NOT(ISNA(DH19)),IF(LEN(DH19)&gt;0,ABS(DH19-$C19),""),"")</f>
        <v>0</v>
      </c>
      <c r="DI110" s="257">
        <f t="shared" si="52"/>
        <v>0</v>
      </c>
      <c r="DJ110" s="257">
        <f t="shared" si="52"/>
        <v>0</v>
      </c>
      <c r="DK110" s="257">
        <f t="shared" si="52"/>
        <v>0</v>
      </c>
      <c r="DL110" s="257">
        <f t="shared" si="52"/>
        <v>0</v>
      </c>
      <c r="DM110" s="257">
        <f t="shared" si="52"/>
        <v>0</v>
      </c>
      <c r="DN110" s="257">
        <f t="shared" si="52"/>
        <v>0</v>
      </c>
      <c r="DO110" s="257">
        <f t="shared" si="52"/>
        <v>0</v>
      </c>
      <c r="DP110" s="257">
        <f t="shared" si="52"/>
        <v>0</v>
      </c>
      <c r="DQ110" s="257">
        <f t="shared" si="52"/>
        <v>0</v>
      </c>
      <c r="DR110" s="257">
        <f t="shared" si="52"/>
        <v>0</v>
      </c>
      <c r="DS110" s="257">
        <f t="shared" si="52"/>
        <v>0</v>
      </c>
      <c r="DT110" s="257">
        <f t="shared" si="52"/>
        <v>0</v>
      </c>
      <c r="DU110" s="257">
        <f t="shared" si="52"/>
        <v>0</v>
      </c>
      <c r="DV110" s="257">
        <f t="shared" si="52"/>
        <v>0</v>
      </c>
      <c r="DW110" s="257">
        <f t="shared" si="52"/>
        <v>0</v>
      </c>
      <c r="DX110" s="257">
        <f t="shared" si="52"/>
        <v>0</v>
      </c>
      <c r="DY110" s="257">
        <f t="shared" si="52"/>
        <v>0</v>
      </c>
      <c r="DZ110" s="257">
        <f t="shared" si="52"/>
        <v>0</v>
      </c>
      <c r="EA110" s="257">
        <f t="shared" si="52"/>
        <v>0</v>
      </c>
      <c r="EB110" s="257">
        <f t="shared" si="52"/>
        <v>0</v>
      </c>
      <c r="EC110" s="257">
        <f t="shared" si="52"/>
        <v>0</v>
      </c>
      <c r="ED110" s="257">
        <f t="shared" si="52"/>
        <v>0</v>
      </c>
      <c r="EE110" s="257">
        <f t="shared" si="52"/>
        <v>0</v>
      </c>
      <c r="EF110" s="257">
        <f t="shared" si="52"/>
        <v>0</v>
      </c>
      <c r="EG110" s="257">
        <f t="shared" si="52"/>
        <v>0</v>
      </c>
      <c r="EH110" s="257">
        <f t="shared" si="52"/>
        <v>0</v>
      </c>
      <c r="EI110" s="257">
        <f t="shared" si="52"/>
        <v>0</v>
      </c>
      <c r="EJ110" s="257">
        <f t="shared" si="52"/>
        <v>0</v>
      </c>
      <c r="EK110" s="257">
        <f t="shared" si="52"/>
        <v>0</v>
      </c>
      <c r="EL110" s="257">
        <f t="shared" si="52"/>
        <v>0</v>
      </c>
      <c r="EM110" s="257">
        <f t="shared" si="52"/>
        <v>0</v>
      </c>
      <c r="EN110" s="257" t="str">
        <f t="shared" ref="EN110:EX110" si="53">IF(NOT(ISNA(EN19)),IF(LEN(EN19)&gt;0,ABS(EN19-$C19),""),"")</f>
        <v/>
      </c>
      <c r="EO110" s="257" t="str">
        <f t="shared" si="53"/>
        <v/>
      </c>
      <c r="EP110" s="257" t="str">
        <f t="shared" si="53"/>
        <v/>
      </c>
      <c r="EQ110" s="257" t="str">
        <f t="shared" si="53"/>
        <v/>
      </c>
      <c r="ER110" s="257" t="str">
        <f t="shared" si="53"/>
        <v/>
      </c>
      <c r="ES110" s="257" t="str">
        <f t="shared" si="53"/>
        <v/>
      </c>
      <c r="ET110" s="257" t="str">
        <f t="shared" si="53"/>
        <v/>
      </c>
      <c r="EU110" s="257" t="str">
        <f t="shared" si="53"/>
        <v/>
      </c>
      <c r="EV110" s="257" t="str">
        <f t="shared" si="53"/>
        <v/>
      </c>
      <c r="EW110" s="257" t="str">
        <f t="shared" si="53"/>
        <v/>
      </c>
      <c r="EX110" s="258" t="str">
        <f t="shared" si="53"/>
        <v/>
      </c>
    </row>
    <row r="111" spans="1:154" x14ac:dyDescent="0.2">
      <c r="D111" s="385">
        <v>41185</v>
      </c>
      <c r="E111" s="367">
        <f t="shared" ref="E111:AJ111" si="54">IF(NOT(ISNA(E20)),IF(LEN(E20)&gt;0,(E20-$B20)/(rateShift*0.0001),""),"")</f>
        <v>3.1682945279450092E-2</v>
      </c>
      <c r="F111" s="368">
        <f t="shared" si="54"/>
        <v>1.0561251648777414E-2</v>
      </c>
      <c r="G111" s="368">
        <f t="shared" si="54"/>
        <v>0</v>
      </c>
      <c r="H111" s="368">
        <f t="shared" si="54"/>
        <v>0</v>
      </c>
      <c r="I111" s="368">
        <f t="shared" si="54"/>
        <v>0</v>
      </c>
      <c r="J111" s="368">
        <f t="shared" si="54"/>
        <v>0</v>
      </c>
      <c r="K111" s="368">
        <f t="shared" si="54"/>
        <v>0</v>
      </c>
      <c r="L111" s="368">
        <f t="shared" si="54"/>
        <v>0</v>
      </c>
      <c r="M111" s="368">
        <f t="shared" si="54"/>
        <v>0.96898916670308877</v>
      </c>
      <c r="N111" s="368">
        <f t="shared" si="54"/>
        <v>0</v>
      </c>
      <c r="O111" s="368">
        <f t="shared" si="54"/>
        <v>0</v>
      </c>
      <c r="P111" s="368">
        <f t="shared" si="54"/>
        <v>0</v>
      </c>
      <c r="Q111" s="368">
        <f t="shared" si="54"/>
        <v>0</v>
      </c>
      <c r="R111" s="368">
        <f t="shared" si="54"/>
        <v>0</v>
      </c>
      <c r="S111" s="368">
        <f t="shared" si="54"/>
        <v>0</v>
      </c>
      <c r="T111" s="368">
        <f t="shared" si="54"/>
        <v>0</v>
      </c>
      <c r="U111" s="368">
        <f t="shared" si="54"/>
        <v>0</v>
      </c>
      <c r="V111" s="368">
        <f t="shared" si="54"/>
        <v>0</v>
      </c>
      <c r="W111" s="368">
        <f t="shared" si="54"/>
        <v>0</v>
      </c>
      <c r="X111" s="368">
        <f t="shared" si="54"/>
        <v>0</v>
      </c>
      <c r="Y111" s="368">
        <f t="shared" si="54"/>
        <v>0</v>
      </c>
      <c r="Z111" s="368">
        <f t="shared" si="54"/>
        <v>0</v>
      </c>
      <c r="AA111" s="368">
        <f t="shared" si="54"/>
        <v>0</v>
      </c>
      <c r="AB111" s="368">
        <f t="shared" si="54"/>
        <v>0</v>
      </c>
      <c r="AC111" s="368">
        <f t="shared" si="54"/>
        <v>0</v>
      </c>
      <c r="AD111" s="368">
        <f t="shared" si="54"/>
        <v>0</v>
      </c>
      <c r="AE111" s="368">
        <f t="shared" si="54"/>
        <v>0</v>
      </c>
      <c r="AF111" s="368">
        <f t="shared" si="54"/>
        <v>0</v>
      </c>
      <c r="AG111" s="368">
        <f t="shared" si="54"/>
        <v>0</v>
      </c>
      <c r="AH111" s="368">
        <f t="shared" si="54"/>
        <v>0</v>
      </c>
      <c r="AI111" s="368">
        <f t="shared" si="54"/>
        <v>0</v>
      </c>
      <c r="AJ111" s="368">
        <f t="shared" si="54"/>
        <v>0</v>
      </c>
      <c r="AK111" s="368">
        <f t="shared" ref="AK111:BP111" si="55">IF(NOT(ISNA(AK20)),IF(LEN(AK20)&gt;0,(AK20-$B20)/(rateShift*0.0001),""),"")</f>
        <v>0</v>
      </c>
      <c r="AL111" s="368">
        <f t="shared" si="55"/>
        <v>0</v>
      </c>
      <c r="AM111" s="368">
        <f t="shared" si="55"/>
        <v>0</v>
      </c>
      <c r="AN111" s="368">
        <f t="shared" si="55"/>
        <v>0</v>
      </c>
      <c r="AO111" s="368">
        <f t="shared" si="55"/>
        <v>0</v>
      </c>
      <c r="AP111" s="368">
        <f t="shared" si="55"/>
        <v>0</v>
      </c>
      <c r="AQ111" s="368">
        <f t="shared" si="55"/>
        <v>0</v>
      </c>
      <c r="AR111" s="368">
        <f t="shared" si="55"/>
        <v>0</v>
      </c>
      <c r="AS111" s="368">
        <f t="shared" si="55"/>
        <v>0</v>
      </c>
      <c r="AT111" s="368">
        <f t="shared" si="55"/>
        <v>0</v>
      </c>
      <c r="AU111" s="368">
        <f t="shared" si="55"/>
        <v>0</v>
      </c>
      <c r="AV111" s="368">
        <f t="shared" si="55"/>
        <v>0</v>
      </c>
      <c r="AW111" s="368">
        <f t="shared" si="55"/>
        <v>0</v>
      </c>
      <c r="AX111" s="368">
        <f t="shared" si="55"/>
        <v>0</v>
      </c>
      <c r="AY111" s="368">
        <f t="shared" si="55"/>
        <v>0</v>
      </c>
      <c r="AZ111" s="368">
        <f t="shared" si="55"/>
        <v>0</v>
      </c>
      <c r="BA111" s="368">
        <f t="shared" si="55"/>
        <v>0</v>
      </c>
      <c r="BB111" s="368">
        <f t="shared" si="55"/>
        <v>0</v>
      </c>
      <c r="BC111" s="368">
        <f t="shared" si="55"/>
        <v>0</v>
      </c>
      <c r="BD111" s="368">
        <f t="shared" si="55"/>
        <v>0</v>
      </c>
      <c r="BE111" s="368">
        <f t="shared" si="55"/>
        <v>0</v>
      </c>
      <c r="BF111" s="368">
        <f t="shared" si="55"/>
        <v>0</v>
      </c>
      <c r="BG111" s="368">
        <f t="shared" si="55"/>
        <v>0</v>
      </c>
      <c r="BH111" s="368">
        <f t="shared" si="55"/>
        <v>0</v>
      </c>
      <c r="BI111" s="368">
        <f t="shared" si="55"/>
        <v>0</v>
      </c>
      <c r="BJ111" s="368">
        <f t="shared" si="55"/>
        <v>0</v>
      </c>
      <c r="BK111" s="368">
        <f t="shared" si="55"/>
        <v>0</v>
      </c>
      <c r="BL111" s="368">
        <f t="shared" si="55"/>
        <v>0</v>
      </c>
      <c r="BM111" s="368">
        <f t="shared" si="55"/>
        <v>0</v>
      </c>
      <c r="BN111" s="368">
        <f t="shared" si="55"/>
        <v>0</v>
      </c>
      <c r="BO111" s="368">
        <f t="shared" si="55"/>
        <v>0</v>
      </c>
      <c r="BP111" s="368">
        <f t="shared" si="55"/>
        <v>0</v>
      </c>
      <c r="BQ111" s="359" t="str">
        <f t="shared" ref="BQ111:CA111" si="56">IF(NOT(ISNA(BQ20)),IF(LEN(BQ20)&gt;0,(BQ20-$B20)/(rateShift*0.0001),""),"")</f>
        <v/>
      </c>
      <c r="BR111" s="359" t="str">
        <f t="shared" si="56"/>
        <v/>
      </c>
      <c r="BS111" s="359" t="str">
        <f t="shared" si="56"/>
        <v/>
      </c>
      <c r="BT111" s="359" t="str">
        <f t="shared" si="56"/>
        <v/>
      </c>
      <c r="BU111" s="359" t="str">
        <f t="shared" si="56"/>
        <v/>
      </c>
      <c r="BV111" s="359" t="str">
        <f t="shared" si="56"/>
        <v/>
      </c>
      <c r="BW111" s="359" t="str">
        <f t="shared" si="56"/>
        <v/>
      </c>
      <c r="BX111" s="359" t="str">
        <f t="shared" si="56"/>
        <v/>
      </c>
      <c r="BY111" s="359" t="str">
        <f t="shared" si="56"/>
        <v/>
      </c>
      <c r="BZ111" s="359" t="str">
        <f t="shared" si="56"/>
        <v/>
      </c>
      <c r="CA111" s="360" t="str">
        <f t="shared" si="56"/>
        <v/>
      </c>
      <c r="CB111" s="257">
        <f t="shared" ref="CB111:DG111" si="57">IF(NOT(ISNA(CB20)),IF(LEN(CB20)&gt;0,ABS(CB20-$C20),""),"")</f>
        <v>3.8450179303504972E-8</v>
      </c>
      <c r="CC111" s="257">
        <f t="shared" si="57"/>
        <v>1.2817053792434085E-8</v>
      </c>
      <c r="CD111" s="257">
        <f t="shared" si="57"/>
        <v>0</v>
      </c>
      <c r="CE111" s="257">
        <f t="shared" si="57"/>
        <v>0</v>
      </c>
      <c r="CF111" s="257">
        <f t="shared" si="57"/>
        <v>0</v>
      </c>
      <c r="CG111" s="257">
        <f t="shared" si="57"/>
        <v>0</v>
      </c>
      <c r="CH111" s="257">
        <f t="shared" si="57"/>
        <v>0</v>
      </c>
      <c r="CI111" s="257">
        <f t="shared" si="57"/>
        <v>0</v>
      </c>
      <c r="CJ111" s="257">
        <f t="shared" si="57"/>
        <v>1.0120732768463623E-4</v>
      </c>
      <c r="CK111" s="257">
        <f t="shared" si="57"/>
        <v>0</v>
      </c>
      <c r="CL111" s="257">
        <f t="shared" si="57"/>
        <v>0</v>
      </c>
      <c r="CM111" s="257">
        <f t="shared" si="57"/>
        <v>0</v>
      </c>
      <c r="CN111" s="257">
        <f t="shared" si="57"/>
        <v>0</v>
      </c>
      <c r="CO111" s="257">
        <f t="shared" si="57"/>
        <v>0</v>
      </c>
      <c r="CP111" s="257">
        <f t="shared" si="57"/>
        <v>0</v>
      </c>
      <c r="CQ111" s="257">
        <f t="shared" si="57"/>
        <v>2.8834060075017855E-4</v>
      </c>
      <c r="CR111" s="257">
        <f t="shared" si="57"/>
        <v>1.2035930548917953E-5</v>
      </c>
      <c r="CS111" s="257">
        <f t="shared" si="57"/>
        <v>0</v>
      </c>
      <c r="CT111" s="257">
        <f t="shared" si="57"/>
        <v>0</v>
      </c>
      <c r="CU111" s="257">
        <f t="shared" si="57"/>
        <v>0</v>
      </c>
      <c r="CV111" s="257">
        <f t="shared" si="57"/>
        <v>0</v>
      </c>
      <c r="CW111" s="257">
        <f t="shared" si="57"/>
        <v>0</v>
      </c>
      <c r="CX111" s="257">
        <f t="shared" si="57"/>
        <v>0</v>
      </c>
      <c r="CY111" s="257">
        <f t="shared" si="57"/>
        <v>0</v>
      </c>
      <c r="CZ111" s="257">
        <f t="shared" si="57"/>
        <v>0</v>
      </c>
      <c r="DA111" s="257">
        <f t="shared" si="57"/>
        <v>0</v>
      </c>
      <c r="DB111" s="257">
        <f t="shared" si="57"/>
        <v>0</v>
      </c>
      <c r="DC111" s="257">
        <f t="shared" si="57"/>
        <v>0</v>
      </c>
      <c r="DD111" s="257">
        <f t="shared" si="57"/>
        <v>0</v>
      </c>
      <c r="DE111" s="257">
        <f t="shared" si="57"/>
        <v>0</v>
      </c>
      <c r="DF111" s="257">
        <f t="shared" si="57"/>
        <v>0</v>
      </c>
      <c r="DG111" s="257">
        <f t="shared" si="57"/>
        <v>0</v>
      </c>
      <c r="DH111" s="257">
        <f t="shared" ref="DH111:EM111" si="58">IF(NOT(ISNA(DH20)),IF(LEN(DH20)&gt;0,ABS(DH20-$C20),""),"")</f>
        <v>0</v>
      </c>
      <c r="DI111" s="257">
        <f t="shared" si="58"/>
        <v>0</v>
      </c>
      <c r="DJ111" s="257">
        <f t="shared" si="58"/>
        <v>0</v>
      </c>
      <c r="DK111" s="257">
        <f t="shared" si="58"/>
        <v>0</v>
      </c>
      <c r="DL111" s="257">
        <f t="shared" si="58"/>
        <v>0</v>
      </c>
      <c r="DM111" s="257">
        <f t="shared" si="58"/>
        <v>0</v>
      </c>
      <c r="DN111" s="257">
        <f t="shared" si="58"/>
        <v>0</v>
      </c>
      <c r="DO111" s="257">
        <f t="shared" si="58"/>
        <v>0</v>
      </c>
      <c r="DP111" s="257">
        <f t="shared" si="58"/>
        <v>0</v>
      </c>
      <c r="DQ111" s="257">
        <f t="shared" si="58"/>
        <v>0</v>
      </c>
      <c r="DR111" s="257">
        <f t="shared" si="58"/>
        <v>0</v>
      </c>
      <c r="DS111" s="257">
        <f t="shared" si="58"/>
        <v>0</v>
      </c>
      <c r="DT111" s="257">
        <f t="shared" si="58"/>
        <v>0</v>
      </c>
      <c r="DU111" s="257">
        <f t="shared" si="58"/>
        <v>0</v>
      </c>
      <c r="DV111" s="257">
        <f t="shared" si="58"/>
        <v>0</v>
      </c>
      <c r="DW111" s="257">
        <f t="shared" si="58"/>
        <v>0</v>
      </c>
      <c r="DX111" s="257">
        <f t="shared" si="58"/>
        <v>0</v>
      </c>
      <c r="DY111" s="257">
        <f t="shared" si="58"/>
        <v>0</v>
      </c>
      <c r="DZ111" s="257">
        <f t="shared" si="58"/>
        <v>0</v>
      </c>
      <c r="EA111" s="257">
        <f t="shared" si="58"/>
        <v>0</v>
      </c>
      <c r="EB111" s="257">
        <f t="shared" si="58"/>
        <v>0</v>
      </c>
      <c r="EC111" s="257">
        <f t="shared" si="58"/>
        <v>0</v>
      </c>
      <c r="ED111" s="257">
        <f t="shared" si="58"/>
        <v>0</v>
      </c>
      <c r="EE111" s="257">
        <f t="shared" si="58"/>
        <v>0</v>
      </c>
      <c r="EF111" s="257">
        <f t="shared" si="58"/>
        <v>0</v>
      </c>
      <c r="EG111" s="257">
        <f t="shared" si="58"/>
        <v>0</v>
      </c>
      <c r="EH111" s="257">
        <f t="shared" si="58"/>
        <v>0</v>
      </c>
      <c r="EI111" s="257">
        <f t="shared" si="58"/>
        <v>0</v>
      </c>
      <c r="EJ111" s="257">
        <f t="shared" si="58"/>
        <v>0</v>
      </c>
      <c r="EK111" s="257">
        <f t="shared" si="58"/>
        <v>0</v>
      </c>
      <c r="EL111" s="257">
        <f t="shared" si="58"/>
        <v>0</v>
      </c>
      <c r="EM111" s="257">
        <f t="shared" si="58"/>
        <v>0</v>
      </c>
      <c r="EN111" s="257" t="str">
        <f t="shared" ref="EN111:EX111" si="59">IF(NOT(ISNA(EN20)),IF(LEN(EN20)&gt;0,ABS(EN20-$C20),""),"")</f>
        <v/>
      </c>
      <c r="EO111" s="257" t="str">
        <f t="shared" si="59"/>
        <v/>
      </c>
      <c r="EP111" s="257" t="str">
        <f t="shared" si="59"/>
        <v/>
      </c>
      <c r="EQ111" s="257" t="str">
        <f t="shared" si="59"/>
        <v/>
      </c>
      <c r="ER111" s="257" t="str">
        <f t="shared" si="59"/>
        <v/>
      </c>
      <c r="ES111" s="257" t="str">
        <f t="shared" si="59"/>
        <v/>
      </c>
      <c r="ET111" s="257" t="str">
        <f t="shared" si="59"/>
        <v/>
      </c>
      <c r="EU111" s="257" t="str">
        <f t="shared" si="59"/>
        <v/>
      </c>
      <c r="EV111" s="257" t="str">
        <f t="shared" si="59"/>
        <v/>
      </c>
      <c r="EW111" s="257" t="str">
        <f t="shared" si="59"/>
        <v/>
      </c>
      <c r="EX111" s="258" t="str">
        <f t="shared" si="59"/>
        <v/>
      </c>
    </row>
    <row r="112" spans="1:154" x14ac:dyDescent="0.2">
      <c r="D112" s="385">
        <v>41218</v>
      </c>
      <c r="E112" s="367">
        <f t="shared" ref="E112:AJ112" si="60">IF(NOT(ISNA(E21)),IF(LEN(E21)&gt;0,(E21-$B21)/(rateShift*0.0001),""),"")</f>
        <v>2.3578005790333284E-2</v>
      </c>
      <c r="F112" s="368">
        <f t="shared" si="60"/>
        <v>7.8595361111509499E-3</v>
      </c>
      <c r="G112" s="368">
        <f t="shared" si="60"/>
        <v>0</v>
      </c>
      <c r="H112" s="368">
        <f t="shared" si="60"/>
        <v>0</v>
      </c>
      <c r="I112" s="368">
        <f t="shared" si="60"/>
        <v>0</v>
      </c>
      <c r="J112" s="368">
        <f t="shared" si="60"/>
        <v>0</v>
      </c>
      <c r="K112" s="368">
        <f t="shared" si="60"/>
        <v>0</v>
      </c>
      <c r="L112" s="368">
        <f t="shared" si="60"/>
        <v>0</v>
      </c>
      <c r="M112" s="368">
        <f t="shared" si="60"/>
        <v>0</v>
      </c>
      <c r="N112" s="368">
        <f t="shared" si="60"/>
        <v>0.97903777958309623</v>
      </c>
      <c r="O112" s="368">
        <f t="shared" si="60"/>
        <v>0</v>
      </c>
      <c r="P112" s="368">
        <f t="shared" si="60"/>
        <v>0</v>
      </c>
      <c r="Q112" s="368">
        <f t="shared" si="60"/>
        <v>0</v>
      </c>
      <c r="R112" s="368">
        <f t="shared" si="60"/>
        <v>0</v>
      </c>
      <c r="S112" s="368">
        <f t="shared" si="60"/>
        <v>0</v>
      </c>
      <c r="T112" s="368">
        <f t="shared" si="60"/>
        <v>0</v>
      </c>
      <c r="U112" s="368">
        <f t="shared" si="60"/>
        <v>0</v>
      </c>
      <c r="V112" s="368">
        <f t="shared" si="60"/>
        <v>0</v>
      </c>
      <c r="W112" s="368">
        <f t="shared" si="60"/>
        <v>0</v>
      </c>
      <c r="X112" s="368">
        <f t="shared" si="60"/>
        <v>0</v>
      </c>
      <c r="Y112" s="368">
        <f t="shared" si="60"/>
        <v>0</v>
      </c>
      <c r="Z112" s="368">
        <f t="shared" si="60"/>
        <v>0</v>
      </c>
      <c r="AA112" s="368">
        <f t="shared" si="60"/>
        <v>0</v>
      </c>
      <c r="AB112" s="368">
        <f t="shared" si="60"/>
        <v>0</v>
      </c>
      <c r="AC112" s="368">
        <f t="shared" si="60"/>
        <v>0</v>
      </c>
      <c r="AD112" s="368">
        <f t="shared" si="60"/>
        <v>0</v>
      </c>
      <c r="AE112" s="368">
        <f t="shared" si="60"/>
        <v>0</v>
      </c>
      <c r="AF112" s="368">
        <f t="shared" si="60"/>
        <v>0</v>
      </c>
      <c r="AG112" s="368">
        <f t="shared" si="60"/>
        <v>0</v>
      </c>
      <c r="AH112" s="368">
        <f t="shared" si="60"/>
        <v>0</v>
      </c>
      <c r="AI112" s="368">
        <f t="shared" si="60"/>
        <v>0</v>
      </c>
      <c r="AJ112" s="368">
        <f t="shared" si="60"/>
        <v>0</v>
      </c>
      <c r="AK112" s="368">
        <f t="shared" ref="AK112:BP112" si="61">IF(NOT(ISNA(AK21)),IF(LEN(AK21)&gt;0,(AK21-$B21)/(rateShift*0.0001),""),"")</f>
        <v>0</v>
      </c>
      <c r="AL112" s="368">
        <f t="shared" si="61"/>
        <v>0</v>
      </c>
      <c r="AM112" s="368">
        <f t="shared" si="61"/>
        <v>0</v>
      </c>
      <c r="AN112" s="368">
        <f t="shared" si="61"/>
        <v>0</v>
      </c>
      <c r="AO112" s="368">
        <f t="shared" si="61"/>
        <v>0</v>
      </c>
      <c r="AP112" s="368">
        <f t="shared" si="61"/>
        <v>0</v>
      </c>
      <c r="AQ112" s="368">
        <f t="shared" si="61"/>
        <v>0</v>
      </c>
      <c r="AR112" s="368">
        <f t="shared" si="61"/>
        <v>0</v>
      </c>
      <c r="AS112" s="368">
        <f t="shared" si="61"/>
        <v>0</v>
      </c>
      <c r="AT112" s="368">
        <f t="shared" si="61"/>
        <v>0</v>
      </c>
      <c r="AU112" s="368">
        <f t="shared" si="61"/>
        <v>0</v>
      </c>
      <c r="AV112" s="368">
        <f t="shared" si="61"/>
        <v>0</v>
      </c>
      <c r="AW112" s="368">
        <f t="shared" si="61"/>
        <v>0</v>
      </c>
      <c r="AX112" s="368">
        <f t="shared" si="61"/>
        <v>0</v>
      </c>
      <c r="AY112" s="368">
        <f t="shared" si="61"/>
        <v>0</v>
      </c>
      <c r="AZ112" s="368">
        <f t="shared" si="61"/>
        <v>0</v>
      </c>
      <c r="BA112" s="368">
        <f t="shared" si="61"/>
        <v>0</v>
      </c>
      <c r="BB112" s="368">
        <f t="shared" si="61"/>
        <v>0</v>
      </c>
      <c r="BC112" s="368">
        <f t="shared" si="61"/>
        <v>0</v>
      </c>
      <c r="BD112" s="368">
        <f t="shared" si="61"/>
        <v>0</v>
      </c>
      <c r="BE112" s="368">
        <f t="shared" si="61"/>
        <v>0</v>
      </c>
      <c r="BF112" s="368">
        <f t="shared" si="61"/>
        <v>0</v>
      </c>
      <c r="BG112" s="368">
        <f t="shared" si="61"/>
        <v>0</v>
      </c>
      <c r="BH112" s="368">
        <f t="shared" si="61"/>
        <v>0</v>
      </c>
      <c r="BI112" s="368">
        <f t="shared" si="61"/>
        <v>0</v>
      </c>
      <c r="BJ112" s="368">
        <f t="shared" si="61"/>
        <v>0</v>
      </c>
      <c r="BK112" s="368">
        <f t="shared" si="61"/>
        <v>0</v>
      </c>
      <c r="BL112" s="368">
        <f t="shared" si="61"/>
        <v>0</v>
      </c>
      <c r="BM112" s="368">
        <f t="shared" si="61"/>
        <v>0</v>
      </c>
      <c r="BN112" s="368">
        <f t="shared" si="61"/>
        <v>0</v>
      </c>
      <c r="BO112" s="368">
        <f t="shared" si="61"/>
        <v>0</v>
      </c>
      <c r="BP112" s="368">
        <f t="shared" si="61"/>
        <v>0</v>
      </c>
      <c r="BQ112" s="359" t="str">
        <f t="shared" ref="BQ112:CA112" si="62">IF(NOT(ISNA(BQ21)),IF(LEN(BQ21)&gt;0,(BQ21-$B21)/(rateShift*0.0001),""),"")</f>
        <v/>
      </c>
      <c r="BR112" s="359" t="str">
        <f t="shared" si="62"/>
        <v/>
      </c>
      <c r="BS112" s="359" t="str">
        <f t="shared" si="62"/>
        <v/>
      </c>
      <c r="BT112" s="359" t="str">
        <f t="shared" si="62"/>
        <v/>
      </c>
      <c r="BU112" s="359" t="str">
        <f t="shared" si="62"/>
        <v/>
      </c>
      <c r="BV112" s="359" t="str">
        <f t="shared" si="62"/>
        <v/>
      </c>
      <c r="BW112" s="359" t="str">
        <f t="shared" si="62"/>
        <v/>
      </c>
      <c r="BX112" s="359" t="str">
        <f t="shared" si="62"/>
        <v/>
      </c>
      <c r="BY112" s="359" t="str">
        <f t="shared" si="62"/>
        <v/>
      </c>
      <c r="BZ112" s="359" t="str">
        <f t="shared" si="62"/>
        <v/>
      </c>
      <c r="CA112" s="360" t="str">
        <f t="shared" si="62"/>
        <v/>
      </c>
      <c r="CB112" s="257">
        <f t="shared" ref="CB112:DG112" si="63">IF(NOT(ISNA(CB21)),IF(LEN(CB21)&gt;0,ABS(CB21-$C21),""),"")</f>
        <v>7.4469266358491437E-8</v>
      </c>
      <c r="CC112" s="257">
        <f t="shared" si="63"/>
        <v>2.4823722858530184E-8</v>
      </c>
      <c r="CD112" s="257">
        <f t="shared" si="63"/>
        <v>0</v>
      </c>
      <c r="CE112" s="257">
        <f t="shared" si="63"/>
        <v>0</v>
      </c>
      <c r="CF112" s="257">
        <f t="shared" si="63"/>
        <v>0</v>
      </c>
      <c r="CG112" s="257">
        <f t="shared" si="63"/>
        <v>0</v>
      </c>
      <c r="CH112" s="257">
        <f t="shared" si="63"/>
        <v>0</v>
      </c>
      <c r="CI112" s="257">
        <f t="shared" si="63"/>
        <v>0</v>
      </c>
      <c r="CJ112" s="257">
        <f t="shared" si="63"/>
        <v>0</v>
      </c>
      <c r="CK112" s="257">
        <f t="shared" si="63"/>
        <v>1.3740355654805973E-4</v>
      </c>
      <c r="CL112" s="257">
        <f t="shared" si="63"/>
        <v>0</v>
      </c>
      <c r="CM112" s="257">
        <f t="shared" si="63"/>
        <v>0</v>
      </c>
      <c r="CN112" s="257">
        <f t="shared" si="63"/>
        <v>0</v>
      </c>
      <c r="CO112" s="257">
        <f t="shared" si="63"/>
        <v>0</v>
      </c>
      <c r="CP112" s="257">
        <f t="shared" si="63"/>
        <v>0</v>
      </c>
      <c r="CQ112" s="257">
        <f t="shared" si="63"/>
        <v>2.9143725892138289E-4</v>
      </c>
      <c r="CR112" s="257">
        <f t="shared" si="63"/>
        <v>4.5202211642299435E-5</v>
      </c>
      <c r="CS112" s="257">
        <f t="shared" si="63"/>
        <v>0</v>
      </c>
      <c r="CT112" s="257">
        <f t="shared" si="63"/>
        <v>0</v>
      </c>
      <c r="CU112" s="257">
        <f t="shared" si="63"/>
        <v>0</v>
      </c>
      <c r="CV112" s="257">
        <f t="shared" si="63"/>
        <v>0</v>
      </c>
      <c r="CW112" s="257">
        <f t="shared" si="63"/>
        <v>0</v>
      </c>
      <c r="CX112" s="257">
        <f t="shared" si="63"/>
        <v>0</v>
      </c>
      <c r="CY112" s="257">
        <f t="shared" si="63"/>
        <v>0</v>
      </c>
      <c r="CZ112" s="257">
        <f t="shared" si="63"/>
        <v>0</v>
      </c>
      <c r="DA112" s="257">
        <f t="shared" si="63"/>
        <v>0</v>
      </c>
      <c r="DB112" s="257">
        <f t="shared" si="63"/>
        <v>0</v>
      </c>
      <c r="DC112" s="257">
        <f t="shared" si="63"/>
        <v>0</v>
      </c>
      <c r="DD112" s="257">
        <f t="shared" si="63"/>
        <v>0</v>
      </c>
      <c r="DE112" s="257">
        <f t="shared" si="63"/>
        <v>0</v>
      </c>
      <c r="DF112" s="257">
        <f t="shared" si="63"/>
        <v>0</v>
      </c>
      <c r="DG112" s="257">
        <f t="shared" si="63"/>
        <v>0</v>
      </c>
      <c r="DH112" s="257">
        <f t="shared" ref="DH112:EM112" si="64">IF(NOT(ISNA(DH21)),IF(LEN(DH21)&gt;0,ABS(DH21-$C21),""),"")</f>
        <v>0</v>
      </c>
      <c r="DI112" s="257">
        <f t="shared" si="64"/>
        <v>0</v>
      </c>
      <c r="DJ112" s="257">
        <f t="shared" si="64"/>
        <v>0</v>
      </c>
      <c r="DK112" s="257">
        <f t="shared" si="64"/>
        <v>0</v>
      </c>
      <c r="DL112" s="257">
        <f t="shared" si="64"/>
        <v>0</v>
      </c>
      <c r="DM112" s="257">
        <f t="shared" si="64"/>
        <v>0</v>
      </c>
      <c r="DN112" s="257">
        <f t="shared" si="64"/>
        <v>0</v>
      </c>
      <c r="DO112" s="257">
        <f t="shared" si="64"/>
        <v>0</v>
      </c>
      <c r="DP112" s="257">
        <f t="shared" si="64"/>
        <v>0</v>
      </c>
      <c r="DQ112" s="257">
        <f t="shared" si="64"/>
        <v>0</v>
      </c>
      <c r="DR112" s="257">
        <f t="shared" si="64"/>
        <v>0</v>
      </c>
      <c r="DS112" s="257">
        <f t="shared" si="64"/>
        <v>0</v>
      </c>
      <c r="DT112" s="257">
        <f t="shared" si="64"/>
        <v>0</v>
      </c>
      <c r="DU112" s="257">
        <f t="shared" si="64"/>
        <v>0</v>
      </c>
      <c r="DV112" s="257">
        <f t="shared" si="64"/>
        <v>0</v>
      </c>
      <c r="DW112" s="257">
        <f t="shared" si="64"/>
        <v>0</v>
      </c>
      <c r="DX112" s="257">
        <f t="shared" si="64"/>
        <v>0</v>
      </c>
      <c r="DY112" s="257">
        <f t="shared" si="64"/>
        <v>0</v>
      </c>
      <c r="DZ112" s="257">
        <f t="shared" si="64"/>
        <v>0</v>
      </c>
      <c r="EA112" s="257">
        <f t="shared" si="64"/>
        <v>0</v>
      </c>
      <c r="EB112" s="257">
        <f t="shared" si="64"/>
        <v>0</v>
      </c>
      <c r="EC112" s="257">
        <f t="shared" si="64"/>
        <v>0</v>
      </c>
      <c r="ED112" s="257">
        <f t="shared" si="64"/>
        <v>0</v>
      </c>
      <c r="EE112" s="257">
        <f t="shared" si="64"/>
        <v>0</v>
      </c>
      <c r="EF112" s="257">
        <f t="shared" si="64"/>
        <v>0</v>
      </c>
      <c r="EG112" s="257">
        <f t="shared" si="64"/>
        <v>0</v>
      </c>
      <c r="EH112" s="257">
        <f t="shared" si="64"/>
        <v>0</v>
      </c>
      <c r="EI112" s="257">
        <f t="shared" si="64"/>
        <v>0</v>
      </c>
      <c r="EJ112" s="257">
        <f t="shared" si="64"/>
        <v>0</v>
      </c>
      <c r="EK112" s="257">
        <f t="shared" si="64"/>
        <v>0</v>
      </c>
      <c r="EL112" s="257">
        <f t="shared" si="64"/>
        <v>0</v>
      </c>
      <c r="EM112" s="257">
        <f t="shared" si="64"/>
        <v>0</v>
      </c>
      <c r="EN112" s="257" t="str">
        <f t="shared" ref="EN112:EX112" si="65">IF(NOT(ISNA(EN21)),IF(LEN(EN21)&gt;0,ABS(EN21-$C21),""),"")</f>
        <v/>
      </c>
      <c r="EO112" s="257" t="str">
        <f t="shared" si="65"/>
        <v/>
      </c>
      <c r="EP112" s="257" t="str">
        <f t="shared" si="65"/>
        <v/>
      </c>
      <c r="EQ112" s="257" t="str">
        <f t="shared" si="65"/>
        <v/>
      </c>
      <c r="ER112" s="257" t="str">
        <f t="shared" si="65"/>
        <v/>
      </c>
      <c r="ES112" s="257" t="str">
        <f t="shared" si="65"/>
        <v/>
      </c>
      <c r="ET112" s="257" t="str">
        <f t="shared" si="65"/>
        <v/>
      </c>
      <c r="EU112" s="257" t="str">
        <f t="shared" si="65"/>
        <v/>
      </c>
      <c r="EV112" s="257" t="str">
        <f t="shared" si="65"/>
        <v/>
      </c>
      <c r="EW112" s="257" t="str">
        <f t="shared" si="65"/>
        <v/>
      </c>
      <c r="EX112" s="258" t="str">
        <f t="shared" si="65"/>
        <v/>
      </c>
    </row>
    <row r="113" spans="3:154" x14ac:dyDescent="0.2">
      <c r="D113" s="385">
        <v>41246</v>
      </c>
      <c r="E113" s="367">
        <f t="shared" ref="E113:AJ113" si="66">IF(NOT(ISNA(E22)),IF(LEN(E22)&gt;0,(E22-$B22)/(rateShift*0.0001),""),"")</f>
        <v>1.9373011125693729E-2</v>
      </c>
      <c r="F113" s="368">
        <f t="shared" si="66"/>
        <v>6.4578354033468371E-3</v>
      </c>
      <c r="G113" s="368">
        <f t="shared" si="66"/>
        <v>0</v>
      </c>
      <c r="H113" s="368">
        <f t="shared" si="66"/>
        <v>0</v>
      </c>
      <c r="I113" s="368">
        <f t="shared" si="66"/>
        <v>0</v>
      </c>
      <c r="J113" s="368">
        <f t="shared" si="66"/>
        <v>0</v>
      </c>
      <c r="K113" s="368">
        <f t="shared" si="66"/>
        <v>0</v>
      </c>
      <c r="L113" s="368">
        <f t="shared" si="66"/>
        <v>0</v>
      </c>
      <c r="M113" s="368">
        <f t="shared" si="66"/>
        <v>0</v>
      </c>
      <c r="N113" s="368">
        <f t="shared" si="66"/>
        <v>0</v>
      </c>
      <c r="O113" s="368">
        <f t="shared" si="66"/>
        <v>0.98401036141620635</v>
      </c>
      <c r="P113" s="368">
        <f t="shared" si="66"/>
        <v>0</v>
      </c>
      <c r="Q113" s="368">
        <f t="shared" si="66"/>
        <v>0</v>
      </c>
      <c r="R113" s="368">
        <f t="shared" si="66"/>
        <v>0</v>
      </c>
      <c r="S113" s="368">
        <f t="shared" si="66"/>
        <v>0</v>
      </c>
      <c r="T113" s="368">
        <f t="shared" si="66"/>
        <v>0</v>
      </c>
      <c r="U113" s="368">
        <f t="shared" si="66"/>
        <v>0</v>
      </c>
      <c r="V113" s="368">
        <f t="shared" si="66"/>
        <v>0</v>
      </c>
      <c r="W113" s="368">
        <f t="shared" si="66"/>
        <v>0</v>
      </c>
      <c r="X113" s="368">
        <f t="shared" si="66"/>
        <v>0</v>
      </c>
      <c r="Y113" s="368">
        <f t="shared" si="66"/>
        <v>0</v>
      </c>
      <c r="Z113" s="368">
        <f t="shared" si="66"/>
        <v>0</v>
      </c>
      <c r="AA113" s="368">
        <f t="shared" si="66"/>
        <v>0</v>
      </c>
      <c r="AB113" s="368">
        <f t="shared" si="66"/>
        <v>0</v>
      </c>
      <c r="AC113" s="368">
        <f t="shared" si="66"/>
        <v>0</v>
      </c>
      <c r="AD113" s="368">
        <f t="shared" si="66"/>
        <v>0</v>
      </c>
      <c r="AE113" s="368">
        <f t="shared" si="66"/>
        <v>0</v>
      </c>
      <c r="AF113" s="368">
        <f t="shared" si="66"/>
        <v>0</v>
      </c>
      <c r="AG113" s="368">
        <f t="shared" si="66"/>
        <v>0</v>
      </c>
      <c r="AH113" s="368">
        <f t="shared" si="66"/>
        <v>0</v>
      </c>
      <c r="AI113" s="368">
        <f t="shared" si="66"/>
        <v>0</v>
      </c>
      <c r="AJ113" s="368">
        <f t="shared" si="66"/>
        <v>0</v>
      </c>
      <c r="AK113" s="368">
        <f t="shared" ref="AK113:BP113" si="67">IF(NOT(ISNA(AK22)),IF(LEN(AK22)&gt;0,(AK22-$B22)/(rateShift*0.0001),""),"")</f>
        <v>0</v>
      </c>
      <c r="AL113" s="368">
        <f t="shared" si="67"/>
        <v>0</v>
      </c>
      <c r="AM113" s="368">
        <f t="shared" si="67"/>
        <v>0</v>
      </c>
      <c r="AN113" s="368">
        <f t="shared" si="67"/>
        <v>0</v>
      </c>
      <c r="AO113" s="368">
        <f t="shared" si="67"/>
        <v>0</v>
      </c>
      <c r="AP113" s="368">
        <f t="shared" si="67"/>
        <v>0</v>
      </c>
      <c r="AQ113" s="368">
        <f t="shared" si="67"/>
        <v>0</v>
      </c>
      <c r="AR113" s="368">
        <f t="shared" si="67"/>
        <v>0</v>
      </c>
      <c r="AS113" s="368">
        <f t="shared" si="67"/>
        <v>0</v>
      </c>
      <c r="AT113" s="368">
        <f t="shared" si="67"/>
        <v>0</v>
      </c>
      <c r="AU113" s="368">
        <f t="shared" si="67"/>
        <v>0</v>
      </c>
      <c r="AV113" s="368">
        <f t="shared" si="67"/>
        <v>0</v>
      </c>
      <c r="AW113" s="368">
        <f t="shared" si="67"/>
        <v>0</v>
      </c>
      <c r="AX113" s="368">
        <f t="shared" si="67"/>
        <v>0</v>
      </c>
      <c r="AY113" s="368">
        <f t="shared" si="67"/>
        <v>0</v>
      </c>
      <c r="AZ113" s="368">
        <f t="shared" si="67"/>
        <v>0</v>
      </c>
      <c r="BA113" s="368">
        <f t="shared" si="67"/>
        <v>0</v>
      </c>
      <c r="BB113" s="368">
        <f t="shared" si="67"/>
        <v>0</v>
      </c>
      <c r="BC113" s="368">
        <f t="shared" si="67"/>
        <v>0</v>
      </c>
      <c r="BD113" s="368">
        <f t="shared" si="67"/>
        <v>0</v>
      </c>
      <c r="BE113" s="368">
        <f t="shared" si="67"/>
        <v>0</v>
      </c>
      <c r="BF113" s="368">
        <f t="shared" si="67"/>
        <v>0</v>
      </c>
      <c r="BG113" s="368">
        <f t="shared" si="67"/>
        <v>0</v>
      </c>
      <c r="BH113" s="368">
        <f t="shared" si="67"/>
        <v>0</v>
      </c>
      <c r="BI113" s="368">
        <f t="shared" si="67"/>
        <v>0</v>
      </c>
      <c r="BJ113" s="368">
        <f t="shared" si="67"/>
        <v>0</v>
      </c>
      <c r="BK113" s="368">
        <f t="shared" si="67"/>
        <v>0</v>
      </c>
      <c r="BL113" s="368">
        <f t="shared" si="67"/>
        <v>0</v>
      </c>
      <c r="BM113" s="368">
        <f t="shared" si="67"/>
        <v>0</v>
      </c>
      <c r="BN113" s="368">
        <f t="shared" si="67"/>
        <v>0</v>
      </c>
      <c r="BO113" s="368">
        <f t="shared" si="67"/>
        <v>0</v>
      </c>
      <c r="BP113" s="368">
        <f t="shared" si="67"/>
        <v>0</v>
      </c>
      <c r="BQ113" s="359" t="str">
        <f t="shared" ref="BQ113:CA113" si="68">IF(NOT(ISNA(BQ22)),IF(LEN(BQ22)&gt;0,(BQ22-$B22)/(rateShift*0.0001),""),"")</f>
        <v/>
      </c>
      <c r="BR113" s="359" t="str">
        <f t="shared" si="68"/>
        <v/>
      </c>
      <c r="BS113" s="359" t="str">
        <f t="shared" si="68"/>
        <v/>
      </c>
      <c r="BT113" s="359" t="str">
        <f t="shared" si="68"/>
        <v/>
      </c>
      <c r="BU113" s="359" t="str">
        <f t="shared" si="68"/>
        <v/>
      </c>
      <c r="BV113" s="359" t="str">
        <f t="shared" si="68"/>
        <v/>
      </c>
      <c r="BW113" s="359" t="str">
        <f t="shared" si="68"/>
        <v/>
      </c>
      <c r="BX113" s="359" t="str">
        <f t="shared" si="68"/>
        <v/>
      </c>
      <c r="BY113" s="359" t="str">
        <f t="shared" si="68"/>
        <v/>
      </c>
      <c r="BZ113" s="359" t="str">
        <f t="shared" si="68"/>
        <v/>
      </c>
      <c r="CA113" s="360" t="str">
        <f t="shared" si="68"/>
        <v/>
      </c>
      <c r="CB113" s="257">
        <f t="shared" ref="CB113:DG113" si="69">IF(NOT(ISNA(CB22)),IF(LEN(CB22)&gt;0,ABS(CB22-$C22),""),"")</f>
        <v>4.4891829154188045E-8</v>
      </c>
      <c r="CC113" s="257">
        <f t="shared" si="69"/>
        <v>1.4964325163561998E-8</v>
      </c>
      <c r="CD113" s="257">
        <f t="shared" si="69"/>
        <v>0</v>
      </c>
      <c r="CE113" s="257">
        <f t="shared" si="69"/>
        <v>0</v>
      </c>
      <c r="CF113" s="257">
        <f t="shared" si="69"/>
        <v>0</v>
      </c>
      <c r="CG113" s="257">
        <f t="shared" si="69"/>
        <v>0</v>
      </c>
      <c r="CH113" s="257">
        <f t="shared" si="69"/>
        <v>0</v>
      </c>
      <c r="CI113" s="257">
        <f t="shared" si="69"/>
        <v>0</v>
      </c>
      <c r="CJ113" s="257">
        <f t="shared" si="69"/>
        <v>0</v>
      </c>
      <c r="CK113" s="257">
        <f t="shared" si="69"/>
        <v>0</v>
      </c>
      <c r="CL113" s="257">
        <f t="shared" si="69"/>
        <v>1.6807193541088818E-4</v>
      </c>
      <c r="CM113" s="257">
        <f t="shared" si="69"/>
        <v>0</v>
      </c>
      <c r="CN113" s="257">
        <f t="shared" si="69"/>
        <v>0</v>
      </c>
      <c r="CO113" s="257">
        <f t="shared" si="69"/>
        <v>0</v>
      </c>
      <c r="CP113" s="257">
        <f t="shared" si="69"/>
        <v>0</v>
      </c>
      <c r="CQ113" s="257">
        <f t="shared" si="69"/>
        <v>2.8888325145301312E-4</v>
      </c>
      <c r="CR113" s="257">
        <f t="shared" si="69"/>
        <v>7.8624242290395441E-5</v>
      </c>
      <c r="CS113" s="257">
        <f t="shared" si="69"/>
        <v>0</v>
      </c>
      <c r="CT113" s="257">
        <f t="shared" si="69"/>
        <v>0</v>
      </c>
      <c r="CU113" s="257">
        <f t="shared" si="69"/>
        <v>0</v>
      </c>
      <c r="CV113" s="257">
        <f t="shared" si="69"/>
        <v>0</v>
      </c>
      <c r="CW113" s="257">
        <f t="shared" si="69"/>
        <v>0</v>
      </c>
      <c r="CX113" s="257">
        <f t="shared" si="69"/>
        <v>0</v>
      </c>
      <c r="CY113" s="257">
        <f t="shared" si="69"/>
        <v>0</v>
      </c>
      <c r="CZ113" s="257">
        <f t="shared" si="69"/>
        <v>0</v>
      </c>
      <c r="DA113" s="257">
        <f t="shared" si="69"/>
        <v>0</v>
      </c>
      <c r="DB113" s="257">
        <f t="shared" si="69"/>
        <v>0</v>
      </c>
      <c r="DC113" s="257">
        <f t="shared" si="69"/>
        <v>0</v>
      </c>
      <c r="DD113" s="257">
        <f t="shared" si="69"/>
        <v>0</v>
      </c>
      <c r="DE113" s="257">
        <f t="shared" si="69"/>
        <v>0</v>
      </c>
      <c r="DF113" s="257">
        <f t="shared" si="69"/>
        <v>0</v>
      </c>
      <c r="DG113" s="257">
        <f t="shared" si="69"/>
        <v>0</v>
      </c>
      <c r="DH113" s="257">
        <f t="shared" ref="DH113:EM113" si="70">IF(NOT(ISNA(DH22)),IF(LEN(DH22)&gt;0,ABS(DH22-$C22),""),"")</f>
        <v>0</v>
      </c>
      <c r="DI113" s="257">
        <f t="shared" si="70"/>
        <v>0</v>
      </c>
      <c r="DJ113" s="257">
        <f t="shared" si="70"/>
        <v>0</v>
      </c>
      <c r="DK113" s="257">
        <f t="shared" si="70"/>
        <v>0</v>
      </c>
      <c r="DL113" s="257">
        <f t="shared" si="70"/>
        <v>0</v>
      </c>
      <c r="DM113" s="257">
        <f t="shared" si="70"/>
        <v>0</v>
      </c>
      <c r="DN113" s="257">
        <f t="shared" si="70"/>
        <v>0</v>
      </c>
      <c r="DO113" s="257">
        <f t="shared" si="70"/>
        <v>0</v>
      </c>
      <c r="DP113" s="257">
        <f t="shared" si="70"/>
        <v>0</v>
      </c>
      <c r="DQ113" s="257">
        <f t="shared" si="70"/>
        <v>0</v>
      </c>
      <c r="DR113" s="257">
        <f t="shared" si="70"/>
        <v>0</v>
      </c>
      <c r="DS113" s="257">
        <f t="shared" si="70"/>
        <v>0</v>
      </c>
      <c r="DT113" s="257">
        <f t="shared" si="70"/>
        <v>0</v>
      </c>
      <c r="DU113" s="257">
        <f t="shared" si="70"/>
        <v>0</v>
      </c>
      <c r="DV113" s="257">
        <f t="shared" si="70"/>
        <v>0</v>
      </c>
      <c r="DW113" s="257">
        <f t="shared" si="70"/>
        <v>0</v>
      </c>
      <c r="DX113" s="257">
        <f t="shared" si="70"/>
        <v>0</v>
      </c>
      <c r="DY113" s="257">
        <f t="shared" si="70"/>
        <v>0</v>
      </c>
      <c r="DZ113" s="257">
        <f t="shared" si="70"/>
        <v>0</v>
      </c>
      <c r="EA113" s="257">
        <f t="shared" si="70"/>
        <v>0</v>
      </c>
      <c r="EB113" s="257">
        <f t="shared" si="70"/>
        <v>0</v>
      </c>
      <c r="EC113" s="257">
        <f t="shared" si="70"/>
        <v>0</v>
      </c>
      <c r="ED113" s="257">
        <f t="shared" si="70"/>
        <v>0</v>
      </c>
      <c r="EE113" s="257">
        <f t="shared" si="70"/>
        <v>0</v>
      </c>
      <c r="EF113" s="257">
        <f t="shared" si="70"/>
        <v>0</v>
      </c>
      <c r="EG113" s="257">
        <f t="shared" si="70"/>
        <v>0</v>
      </c>
      <c r="EH113" s="257">
        <f t="shared" si="70"/>
        <v>0</v>
      </c>
      <c r="EI113" s="257">
        <f t="shared" si="70"/>
        <v>0</v>
      </c>
      <c r="EJ113" s="257">
        <f t="shared" si="70"/>
        <v>0</v>
      </c>
      <c r="EK113" s="257">
        <f t="shared" si="70"/>
        <v>0</v>
      </c>
      <c r="EL113" s="257">
        <f t="shared" si="70"/>
        <v>0</v>
      </c>
      <c r="EM113" s="257">
        <f t="shared" si="70"/>
        <v>0</v>
      </c>
      <c r="EN113" s="257" t="str">
        <f t="shared" ref="EN113:EX113" si="71">IF(NOT(ISNA(EN22)),IF(LEN(EN22)&gt;0,ABS(EN22-$C22),""),"")</f>
        <v/>
      </c>
      <c r="EO113" s="257" t="str">
        <f t="shared" si="71"/>
        <v/>
      </c>
      <c r="EP113" s="257" t="str">
        <f t="shared" si="71"/>
        <v/>
      </c>
      <c r="EQ113" s="257" t="str">
        <f t="shared" si="71"/>
        <v/>
      </c>
      <c r="ER113" s="257" t="str">
        <f t="shared" si="71"/>
        <v/>
      </c>
      <c r="ES113" s="257" t="str">
        <f t="shared" si="71"/>
        <v/>
      </c>
      <c r="ET113" s="257" t="str">
        <f t="shared" si="71"/>
        <v/>
      </c>
      <c r="EU113" s="257" t="str">
        <f t="shared" si="71"/>
        <v/>
      </c>
      <c r="EV113" s="257" t="str">
        <f t="shared" si="71"/>
        <v/>
      </c>
      <c r="EW113" s="257" t="str">
        <f t="shared" si="71"/>
        <v/>
      </c>
      <c r="EX113" s="258" t="str">
        <f t="shared" si="71"/>
        <v/>
      </c>
    </row>
    <row r="114" spans="3:154" x14ac:dyDescent="0.2">
      <c r="D114" s="385">
        <v>41277</v>
      </c>
      <c r="E114" s="367">
        <f t="shared" ref="E114:AJ114" si="72">IF(NOT(ISNA(E23)),IF(LEN(E23)&gt;0,(E23-$B23)/(rateShift*0.0001),""),"")</f>
        <v>1.6178525248412845E-2</v>
      </c>
      <c r="F114" s="368">
        <f t="shared" si="72"/>
        <v>5.392979565204889E-3</v>
      </c>
      <c r="G114" s="368">
        <f t="shared" si="72"/>
        <v>0</v>
      </c>
      <c r="H114" s="368">
        <f t="shared" si="72"/>
        <v>0</v>
      </c>
      <c r="I114" s="368">
        <f t="shared" si="72"/>
        <v>0</v>
      </c>
      <c r="J114" s="368">
        <f t="shared" si="72"/>
        <v>0</v>
      </c>
      <c r="K114" s="368">
        <f t="shared" si="72"/>
        <v>0</v>
      </c>
      <c r="L114" s="368">
        <f t="shared" si="72"/>
        <v>0</v>
      </c>
      <c r="M114" s="368">
        <f t="shared" si="72"/>
        <v>0</v>
      </c>
      <c r="N114" s="368">
        <f t="shared" si="72"/>
        <v>0</v>
      </c>
      <c r="O114" s="368">
        <f t="shared" si="72"/>
        <v>0</v>
      </c>
      <c r="P114" s="368">
        <f t="shared" si="72"/>
        <v>0.98757255302078617</v>
      </c>
      <c r="Q114" s="368">
        <f t="shared" si="72"/>
        <v>0</v>
      </c>
      <c r="R114" s="368">
        <f t="shared" si="72"/>
        <v>0</v>
      </c>
      <c r="S114" s="368">
        <f t="shared" si="72"/>
        <v>0</v>
      </c>
      <c r="T114" s="368">
        <f t="shared" si="72"/>
        <v>0</v>
      </c>
      <c r="U114" s="368">
        <f t="shared" si="72"/>
        <v>0</v>
      </c>
      <c r="V114" s="368">
        <f t="shared" si="72"/>
        <v>0</v>
      </c>
      <c r="W114" s="368">
        <f t="shared" si="72"/>
        <v>0</v>
      </c>
      <c r="X114" s="368">
        <f t="shared" si="72"/>
        <v>0</v>
      </c>
      <c r="Y114" s="368">
        <f t="shared" si="72"/>
        <v>0</v>
      </c>
      <c r="Z114" s="368">
        <f t="shared" si="72"/>
        <v>0</v>
      </c>
      <c r="AA114" s="368">
        <f t="shared" si="72"/>
        <v>0</v>
      </c>
      <c r="AB114" s="368">
        <f t="shared" si="72"/>
        <v>0</v>
      </c>
      <c r="AC114" s="368">
        <f t="shared" si="72"/>
        <v>0</v>
      </c>
      <c r="AD114" s="368">
        <f t="shared" si="72"/>
        <v>0</v>
      </c>
      <c r="AE114" s="368">
        <f t="shared" si="72"/>
        <v>0</v>
      </c>
      <c r="AF114" s="368">
        <f t="shared" si="72"/>
        <v>0</v>
      </c>
      <c r="AG114" s="368">
        <f t="shared" si="72"/>
        <v>0</v>
      </c>
      <c r="AH114" s="368">
        <f t="shared" si="72"/>
        <v>0</v>
      </c>
      <c r="AI114" s="368">
        <f t="shared" si="72"/>
        <v>0</v>
      </c>
      <c r="AJ114" s="368">
        <f t="shared" si="72"/>
        <v>0</v>
      </c>
      <c r="AK114" s="368">
        <f t="shared" ref="AK114:BP114" si="73">IF(NOT(ISNA(AK23)),IF(LEN(AK23)&gt;0,(AK23-$B23)/(rateShift*0.0001),""),"")</f>
        <v>0</v>
      </c>
      <c r="AL114" s="368">
        <f t="shared" si="73"/>
        <v>0</v>
      </c>
      <c r="AM114" s="368">
        <f t="shared" si="73"/>
        <v>0</v>
      </c>
      <c r="AN114" s="368">
        <f t="shared" si="73"/>
        <v>0</v>
      </c>
      <c r="AO114" s="368">
        <f t="shared" si="73"/>
        <v>0</v>
      </c>
      <c r="AP114" s="368">
        <f t="shared" si="73"/>
        <v>0</v>
      </c>
      <c r="AQ114" s="368">
        <f t="shared" si="73"/>
        <v>0</v>
      </c>
      <c r="AR114" s="368">
        <f t="shared" si="73"/>
        <v>0</v>
      </c>
      <c r="AS114" s="368">
        <f t="shared" si="73"/>
        <v>0</v>
      </c>
      <c r="AT114" s="368">
        <f t="shared" si="73"/>
        <v>0</v>
      </c>
      <c r="AU114" s="368">
        <f t="shared" si="73"/>
        <v>0</v>
      </c>
      <c r="AV114" s="368">
        <f t="shared" si="73"/>
        <v>0</v>
      </c>
      <c r="AW114" s="368">
        <f t="shared" si="73"/>
        <v>0</v>
      </c>
      <c r="AX114" s="368">
        <f t="shared" si="73"/>
        <v>0</v>
      </c>
      <c r="AY114" s="368">
        <f t="shared" si="73"/>
        <v>0</v>
      </c>
      <c r="AZ114" s="368">
        <f t="shared" si="73"/>
        <v>0</v>
      </c>
      <c r="BA114" s="368">
        <f t="shared" si="73"/>
        <v>0</v>
      </c>
      <c r="BB114" s="368">
        <f t="shared" si="73"/>
        <v>0</v>
      </c>
      <c r="BC114" s="368">
        <f t="shared" si="73"/>
        <v>0</v>
      </c>
      <c r="BD114" s="368">
        <f t="shared" si="73"/>
        <v>0</v>
      </c>
      <c r="BE114" s="368">
        <f t="shared" si="73"/>
        <v>0</v>
      </c>
      <c r="BF114" s="368">
        <f t="shared" si="73"/>
        <v>0</v>
      </c>
      <c r="BG114" s="368">
        <f t="shared" si="73"/>
        <v>0</v>
      </c>
      <c r="BH114" s="368">
        <f t="shared" si="73"/>
        <v>0</v>
      </c>
      <c r="BI114" s="368">
        <f t="shared" si="73"/>
        <v>0</v>
      </c>
      <c r="BJ114" s="368">
        <f t="shared" si="73"/>
        <v>0</v>
      </c>
      <c r="BK114" s="368">
        <f t="shared" si="73"/>
        <v>0</v>
      </c>
      <c r="BL114" s="368">
        <f t="shared" si="73"/>
        <v>0</v>
      </c>
      <c r="BM114" s="368">
        <f t="shared" si="73"/>
        <v>0</v>
      </c>
      <c r="BN114" s="368">
        <f t="shared" si="73"/>
        <v>0</v>
      </c>
      <c r="BO114" s="368">
        <f t="shared" si="73"/>
        <v>0</v>
      </c>
      <c r="BP114" s="368">
        <f t="shared" si="73"/>
        <v>0</v>
      </c>
      <c r="BQ114" s="359" t="str">
        <f t="shared" ref="BQ114:CA114" si="74">IF(NOT(ISNA(BQ23)),IF(LEN(BQ23)&gt;0,(BQ23-$B23)/(rateShift*0.0001),""),"")</f>
        <v/>
      </c>
      <c r="BR114" s="359" t="str">
        <f t="shared" si="74"/>
        <v/>
      </c>
      <c r="BS114" s="359" t="str">
        <f t="shared" si="74"/>
        <v/>
      </c>
      <c r="BT114" s="359" t="str">
        <f t="shared" si="74"/>
        <v/>
      </c>
      <c r="BU114" s="359" t="str">
        <f t="shared" si="74"/>
        <v/>
      </c>
      <c r="BV114" s="359" t="str">
        <f t="shared" si="74"/>
        <v/>
      </c>
      <c r="BW114" s="359" t="str">
        <f t="shared" si="74"/>
        <v/>
      </c>
      <c r="BX114" s="359" t="str">
        <f t="shared" si="74"/>
        <v/>
      </c>
      <c r="BY114" s="359" t="str">
        <f t="shared" si="74"/>
        <v/>
      </c>
      <c r="BZ114" s="359" t="str">
        <f t="shared" si="74"/>
        <v/>
      </c>
      <c r="CA114" s="360" t="str">
        <f t="shared" si="74"/>
        <v/>
      </c>
      <c r="CB114" s="257">
        <f t="shared" ref="CB114:DG114" si="75">IF(NOT(ISNA(CB23)),IF(LEN(CB23)&gt;0,ABS(CB23-$C23),""),"")</f>
        <v>2.1581351954645667E-8</v>
      </c>
      <c r="CC114" s="257">
        <f t="shared" si="75"/>
        <v>7.1939678528490369E-9</v>
      </c>
      <c r="CD114" s="257">
        <f t="shared" si="75"/>
        <v>0</v>
      </c>
      <c r="CE114" s="257">
        <f t="shared" si="75"/>
        <v>0</v>
      </c>
      <c r="CF114" s="257">
        <f t="shared" si="75"/>
        <v>0</v>
      </c>
      <c r="CG114" s="257">
        <f t="shared" si="75"/>
        <v>0</v>
      </c>
      <c r="CH114" s="257">
        <f t="shared" si="75"/>
        <v>0</v>
      </c>
      <c r="CI114" s="257">
        <f t="shared" si="75"/>
        <v>0</v>
      </c>
      <c r="CJ114" s="257">
        <f t="shared" si="75"/>
        <v>0</v>
      </c>
      <c r="CK114" s="257">
        <f t="shared" si="75"/>
        <v>0</v>
      </c>
      <c r="CL114" s="257">
        <f t="shared" si="75"/>
        <v>0</v>
      </c>
      <c r="CM114" s="257">
        <f t="shared" si="75"/>
        <v>2.0309195710006313E-4</v>
      </c>
      <c r="CN114" s="257">
        <f t="shared" si="75"/>
        <v>0</v>
      </c>
      <c r="CO114" s="257">
        <f t="shared" si="75"/>
        <v>0</v>
      </c>
      <c r="CP114" s="257">
        <f t="shared" si="75"/>
        <v>0</v>
      </c>
      <c r="CQ114" s="257">
        <f t="shared" si="75"/>
        <v>2.8843741398647E-4</v>
      </c>
      <c r="CR114" s="257">
        <f t="shared" si="75"/>
        <v>1.0232294040709352E-4</v>
      </c>
      <c r="CS114" s="257">
        <f t="shared" si="75"/>
        <v>1.2009709606466794E-5</v>
      </c>
      <c r="CT114" s="257">
        <f t="shared" si="75"/>
        <v>0</v>
      </c>
      <c r="CU114" s="257">
        <f t="shared" si="75"/>
        <v>0</v>
      </c>
      <c r="CV114" s="257">
        <f t="shared" si="75"/>
        <v>0</v>
      </c>
      <c r="CW114" s="257">
        <f t="shared" si="75"/>
        <v>0</v>
      </c>
      <c r="CX114" s="257">
        <f t="shared" si="75"/>
        <v>0</v>
      </c>
      <c r="CY114" s="257">
        <f t="shared" si="75"/>
        <v>0</v>
      </c>
      <c r="CZ114" s="257">
        <f t="shared" si="75"/>
        <v>0</v>
      </c>
      <c r="DA114" s="257">
        <f t="shared" si="75"/>
        <v>0</v>
      </c>
      <c r="DB114" s="257">
        <f t="shared" si="75"/>
        <v>0</v>
      </c>
      <c r="DC114" s="257">
        <f t="shared" si="75"/>
        <v>0</v>
      </c>
      <c r="DD114" s="257">
        <f t="shared" si="75"/>
        <v>0</v>
      </c>
      <c r="DE114" s="257">
        <f t="shared" si="75"/>
        <v>0</v>
      </c>
      <c r="DF114" s="257">
        <f t="shared" si="75"/>
        <v>0</v>
      </c>
      <c r="DG114" s="257">
        <f t="shared" si="75"/>
        <v>0</v>
      </c>
      <c r="DH114" s="257">
        <f t="shared" ref="DH114:EM114" si="76">IF(NOT(ISNA(DH23)),IF(LEN(DH23)&gt;0,ABS(DH23-$C23),""),"")</f>
        <v>0</v>
      </c>
      <c r="DI114" s="257">
        <f t="shared" si="76"/>
        <v>0</v>
      </c>
      <c r="DJ114" s="257">
        <f t="shared" si="76"/>
        <v>0</v>
      </c>
      <c r="DK114" s="257">
        <f t="shared" si="76"/>
        <v>0</v>
      </c>
      <c r="DL114" s="257">
        <f t="shared" si="76"/>
        <v>0</v>
      </c>
      <c r="DM114" s="257">
        <f t="shared" si="76"/>
        <v>0</v>
      </c>
      <c r="DN114" s="257">
        <f t="shared" si="76"/>
        <v>0</v>
      </c>
      <c r="DO114" s="257">
        <f t="shared" si="76"/>
        <v>0</v>
      </c>
      <c r="DP114" s="257">
        <f t="shared" si="76"/>
        <v>0</v>
      </c>
      <c r="DQ114" s="257">
        <f t="shared" si="76"/>
        <v>0</v>
      </c>
      <c r="DR114" s="257">
        <f t="shared" si="76"/>
        <v>0</v>
      </c>
      <c r="DS114" s="257">
        <f t="shared" si="76"/>
        <v>0</v>
      </c>
      <c r="DT114" s="257">
        <f t="shared" si="76"/>
        <v>0</v>
      </c>
      <c r="DU114" s="257">
        <f t="shared" si="76"/>
        <v>0</v>
      </c>
      <c r="DV114" s="257">
        <f t="shared" si="76"/>
        <v>0</v>
      </c>
      <c r="DW114" s="257">
        <f t="shared" si="76"/>
        <v>0</v>
      </c>
      <c r="DX114" s="257">
        <f t="shared" si="76"/>
        <v>0</v>
      </c>
      <c r="DY114" s="257">
        <f t="shared" si="76"/>
        <v>0</v>
      </c>
      <c r="DZ114" s="257">
        <f t="shared" si="76"/>
        <v>0</v>
      </c>
      <c r="EA114" s="257">
        <f t="shared" si="76"/>
        <v>0</v>
      </c>
      <c r="EB114" s="257">
        <f t="shared" si="76"/>
        <v>0</v>
      </c>
      <c r="EC114" s="257">
        <f t="shared" si="76"/>
        <v>0</v>
      </c>
      <c r="ED114" s="257">
        <f t="shared" si="76"/>
        <v>0</v>
      </c>
      <c r="EE114" s="257">
        <f t="shared" si="76"/>
        <v>0</v>
      </c>
      <c r="EF114" s="257">
        <f t="shared" si="76"/>
        <v>0</v>
      </c>
      <c r="EG114" s="257">
        <f t="shared" si="76"/>
        <v>0</v>
      </c>
      <c r="EH114" s="257">
        <f t="shared" si="76"/>
        <v>0</v>
      </c>
      <c r="EI114" s="257">
        <f t="shared" si="76"/>
        <v>0</v>
      </c>
      <c r="EJ114" s="257">
        <f t="shared" si="76"/>
        <v>0</v>
      </c>
      <c r="EK114" s="257">
        <f t="shared" si="76"/>
        <v>0</v>
      </c>
      <c r="EL114" s="257">
        <f t="shared" si="76"/>
        <v>0</v>
      </c>
      <c r="EM114" s="257">
        <f t="shared" si="76"/>
        <v>0</v>
      </c>
      <c r="EN114" s="257" t="str">
        <f t="shared" ref="EN114:EX114" si="77">IF(NOT(ISNA(EN23)),IF(LEN(EN23)&gt;0,ABS(EN23-$C23),""),"")</f>
        <v/>
      </c>
      <c r="EO114" s="257" t="str">
        <f t="shared" si="77"/>
        <v/>
      </c>
      <c r="EP114" s="257" t="str">
        <f t="shared" si="77"/>
        <v/>
      </c>
      <c r="EQ114" s="257" t="str">
        <f t="shared" si="77"/>
        <v/>
      </c>
      <c r="ER114" s="257" t="str">
        <f t="shared" si="77"/>
        <v/>
      </c>
      <c r="ES114" s="257" t="str">
        <f t="shared" si="77"/>
        <v/>
      </c>
      <c r="ET114" s="257" t="str">
        <f t="shared" si="77"/>
        <v/>
      </c>
      <c r="EU114" s="257" t="str">
        <f t="shared" si="77"/>
        <v/>
      </c>
      <c r="EV114" s="257" t="str">
        <f t="shared" si="77"/>
        <v/>
      </c>
      <c r="EW114" s="257" t="str">
        <f t="shared" si="77"/>
        <v/>
      </c>
      <c r="EX114" s="258" t="str">
        <f t="shared" si="77"/>
        <v/>
      </c>
    </row>
    <row r="115" spans="3:154" x14ac:dyDescent="0.2">
      <c r="D115" s="385">
        <v>41309</v>
      </c>
      <c r="E115" s="367">
        <f t="shared" ref="E115:AJ115" si="78">IF(NOT(ISNA(E24)),IF(LEN(E24)&gt;0,(E24-$B24)/(rateShift*0.0001),""),"")</f>
        <v>1.3825285213528438E-2</v>
      </c>
      <c r="F115" s="368">
        <f t="shared" si="78"/>
        <v>4.6085461753893331E-3</v>
      </c>
      <c r="G115" s="368">
        <f t="shared" si="78"/>
        <v>0</v>
      </c>
      <c r="H115" s="368">
        <f t="shared" si="78"/>
        <v>0</v>
      </c>
      <c r="I115" s="368">
        <f t="shared" si="78"/>
        <v>0</v>
      </c>
      <c r="J115" s="368">
        <f t="shared" si="78"/>
        <v>0</v>
      </c>
      <c r="K115" s="368">
        <f t="shared" si="78"/>
        <v>0</v>
      </c>
      <c r="L115" s="368">
        <f t="shared" si="78"/>
        <v>0</v>
      </c>
      <c r="M115" s="368">
        <f t="shared" si="78"/>
        <v>0</v>
      </c>
      <c r="N115" s="368">
        <f t="shared" si="78"/>
        <v>0</v>
      </c>
      <c r="O115" s="368">
        <f t="shared" si="78"/>
        <v>0</v>
      </c>
      <c r="P115" s="368">
        <f t="shared" si="78"/>
        <v>0</v>
      </c>
      <c r="Q115" s="368">
        <f t="shared" si="78"/>
        <v>0.99003529145844604</v>
      </c>
      <c r="R115" s="368">
        <f t="shared" si="78"/>
        <v>0</v>
      </c>
      <c r="S115" s="368">
        <f t="shared" si="78"/>
        <v>0</v>
      </c>
      <c r="T115" s="368">
        <f t="shared" si="78"/>
        <v>0</v>
      </c>
      <c r="U115" s="368">
        <f t="shared" si="78"/>
        <v>0</v>
      </c>
      <c r="V115" s="368">
        <f t="shared" si="78"/>
        <v>0</v>
      </c>
      <c r="W115" s="368">
        <f t="shared" si="78"/>
        <v>0</v>
      </c>
      <c r="X115" s="368">
        <f t="shared" si="78"/>
        <v>0</v>
      </c>
      <c r="Y115" s="368">
        <f t="shared" si="78"/>
        <v>0</v>
      </c>
      <c r="Z115" s="368">
        <f t="shared" si="78"/>
        <v>0</v>
      </c>
      <c r="AA115" s="368">
        <f t="shared" si="78"/>
        <v>0</v>
      </c>
      <c r="AB115" s="368">
        <f t="shared" si="78"/>
        <v>0</v>
      </c>
      <c r="AC115" s="368">
        <f t="shared" si="78"/>
        <v>0</v>
      </c>
      <c r="AD115" s="368">
        <f t="shared" si="78"/>
        <v>0</v>
      </c>
      <c r="AE115" s="368">
        <f t="shared" si="78"/>
        <v>0</v>
      </c>
      <c r="AF115" s="368">
        <f t="shared" si="78"/>
        <v>0</v>
      </c>
      <c r="AG115" s="368">
        <f t="shared" si="78"/>
        <v>0</v>
      </c>
      <c r="AH115" s="368">
        <f t="shared" si="78"/>
        <v>0</v>
      </c>
      <c r="AI115" s="368">
        <f t="shared" si="78"/>
        <v>0</v>
      </c>
      <c r="AJ115" s="368">
        <f t="shared" si="78"/>
        <v>0</v>
      </c>
      <c r="AK115" s="368">
        <f t="shared" ref="AK115:BP115" si="79">IF(NOT(ISNA(AK24)),IF(LEN(AK24)&gt;0,(AK24-$B24)/(rateShift*0.0001),""),"")</f>
        <v>0</v>
      </c>
      <c r="AL115" s="368">
        <f t="shared" si="79"/>
        <v>0</v>
      </c>
      <c r="AM115" s="368">
        <f t="shared" si="79"/>
        <v>0</v>
      </c>
      <c r="AN115" s="368">
        <f t="shared" si="79"/>
        <v>0</v>
      </c>
      <c r="AO115" s="368">
        <f t="shared" si="79"/>
        <v>0</v>
      </c>
      <c r="AP115" s="368">
        <f t="shared" si="79"/>
        <v>0</v>
      </c>
      <c r="AQ115" s="368">
        <f t="shared" si="79"/>
        <v>0</v>
      </c>
      <c r="AR115" s="368">
        <f t="shared" si="79"/>
        <v>0</v>
      </c>
      <c r="AS115" s="368">
        <f t="shared" si="79"/>
        <v>0</v>
      </c>
      <c r="AT115" s="368">
        <f t="shared" si="79"/>
        <v>0</v>
      </c>
      <c r="AU115" s="368">
        <f t="shared" si="79"/>
        <v>0</v>
      </c>
      <c r="AV115" s="368">
        <f t="shared" si="79"/>
        <v>0</v>
      </c>
      <c r="AW115" s="368">
        <f t="shared" si="79"/>
        <v>0</v>
      </c>
      <c r="AX115" s="368">
        <f t="shared" si="79"/>
        <v>0</v>
      </c>
      <c r="AY115" s="368">
        <f t="shared" si="79"/>
        <v>0</v>
      </c>
      <c r="AZ115" s="368">
        <f t="shared" si="79"/>
        <v>0</v>
      </c>
      <c r="BA115" s="368">
        <f t="shared" si="79"/>
        <v>0</v>
      </c>
      <c r="BB115" s="368">
        <f t="shared" si="79"/>
        <v>0</v>
      </c>
      <c r="BC115" s="368">
        <f t="shared" si="79"/>
        <v>0</v>
      </c>
      <c r="BD115" s="368">
        <f t="shared" si="79"/>
        <v>0</v>
      </c>
      <c r="BE115" s="368">
        <f t="shared" si="79"/>
        <v>0</v>
      </c>
      <c r="BF115" s="368">
        <f t="shared" si="79"/>
        <v>0</v>
      </c>
      <c r="BG115" s="368">
        <f t="shared" si="79"/>
        <v>0</v>
      </c>
      <c r="BH115" s="368">
        <f t="shared" si="79"/>
        <v>0</v>
      </c>
      <c r="BI115" s="368">
        <f t="shared" si="79"/>
        <v>0</v>
      </c>
      <c r="BJ115" s="368">
        <f t="shared" si="79"/>
        <v>0</v>
      </c>
      <c r="BK115" s="368">
        <f t="shared" si="79"/>
        <v>0</v>
      </c>
      <c r="BL115" s="368">
        <f t="shared" si="79"/>
        <v>0</v>
      </c>
      <c r="BM115" s="368">
        <f t="shared" si="79"/>
        <v>0</v>
      </c>
      <c r="BN115" s="368">
        <f t="shared" si="79"/>
        <v>0</v>
      </c>
      <c r="BO115" s="368">
        <f t="shared" si="79"/>
        <v>0</v>
      </c>
      <c r="BP115" s="368">
        <f t="shared" si="79"/>
        <v>0</v>
      </c>
      <c r="BQ115" s="359" t="str">
        <f t="shared" ref="BQ115:CA115" si="80">IF(NOT(ISNA(BQ24)),IF(LEN(BQ24)&gt;0,(BQ24-$B24)/(rateShift*0.0001),""),"")</f>
        <v/>
      </c>
      <c r="BR115" s="359" t="str">
        <f t="shared" si="80"/>
        <v/>
      </c>
      <c r="BS115" s="359" t="str">
        <f t="shared" si="80"/>
        <v/>
      </c>
      <c r="BT115" s="359" t="str">
        <f t="shared" si="80"/>
        <v/>
      </c>
      <c r="BU115" s="359" t="str">
        <f t="shared" si="80"/>
        <v/>
      </c>
      <c r="BV115" s="359" t="str">
        <f t="shared" si="80"/>
        <v/>
      </c>
      <c r="BW115" s="359" t="str">
        <f t="shared" si="80"/>
        <v/>
      </c>
      <c r="BX115" s="359" t="str">
        <f t="shared" si="80"/>
        <v/>
      </c>
      <c r="BY115" s="359" t="str">
        <f t="shared" si="80"/>
        <v/>
      </c>
      <c r="BZ115" s="359" t="str">
        <f t="shared" si="80"/>
        <v/>
      </c>
      <c r="CA115" s="360" t="str">
        <f t="shared" si="80"/>
        <v/>
      </c>
      <c r="CB115" s="257">
        <f t="shared" ref="CB115:DG115" si="81">IF(NOT(ISNA(CB24)),IF(LEN(CB24)&gt;0,ABS(CB24-$C24),""),"")</f>
        <v>4.450173109096095E-8</v>
      </c>
      <c r="CC115" s="257">
        <f t="shared" si="81"/>
        <v>1.4834289401022271E-8</v>
      </c>
      <c r="CD115" s="257">
        <f t="shared" si="81"/>
        <v>0</v>
      </c>
      <c r="CE115" s="257">
        <f t="shared" si="81"/>
        <v>0</v>
      </c>
      <c r="CF115" s="257">
        <f t="shared" si="81"/>
        <v>0</v>
      </c>
      <c r="CG115" s="257">
        <f t="shared" si="81"/>
        <v>0</v>
      </c>
      <c r="CH115" s="257">
        <f t="shared" si="81"/>
        <v>0</v>
      </c>
      <c r="CI115" s="257">
        <f t="shared" si="81"/>
        <v>0</v>
      </c>
      <c r="CJ115" s="257">
        <f t="shared" si="81"/>
        <v>0</v>
      </c>
      <c r="CK115" s="257">
        <f t="shared" si="81"/>
        <v>0</v>
      </c>
      <c r="CL115" s="257">
        <f t="shared" si="81"/>
        <v>0</v>
      </c>
      <c r="CM115" s="257">
        <f t="shared" si="81"/>
        <v>0</v>
      </c>
      <c r="CN115" s="257">
        <f t="shared" si="81"/>
        <v>2.3695293141063386E-4</v>
      </c>
      <c r="CO115" s="257">
        <f t="shared" si="81"/>
        <v>0</v>
      </c>
      <c r="CP115" s="257">
        <f t="shared" si="81"/>
        <v>0</v>
      </c>
      <c r="CQ115" s="257">
        <f t="shared" si="81"/>
        <v>2.8884990247404936E-4</v>
      </c>
      <c r="CR115" s="257">
        <f t="shared" si="81"/>
        <v>1.0197202295174519E-4</v>
      </c>
      <c r="CS115" s="257">
        <f t="shared" si="81"/>
        <v>4.6044428981245784E-5</v>
      </c>
      <c r="CT115" s="257">
        <f t="shared" si="81"/>
        <v>0</v>
      </c>
      <c r="CU115" s="257">
        <f t="shared" si="81"/>
        <v>0</v>
      </c>
      <c r="CV115" s="257">
        <f t="shared" si="81"/>
        <v>0</v>
      </c>
      <c r="CW115" s="257">
        <f t="shared" si="81"/>
        <v>0</v>
      </c>
      <c r="CX115" s="257">
        <f t="shared" si="81"/>
        <v>0</v>
      </c>
      <c r="CY115" s="257">
        <f t="shared" si="81"/>
        <v>0</v>
      </c>
      <c r="CZ115" s="257">
        <f t="shared" si="81"/>
        <v>0</v>
      </c>
      <c r="DA115" s="257">
        <f t="shared" si="81"/>
        <v>0</v>
      </c>
      <c r="DB115" s="257">
        <f t="shared" si="81"/>
        <v>0</v>
      </c>
      <c r="DC115" s="257">
        <f t="shared" si="81"/>
        <v>0</v>
      </c>
      <c r="DD115" s="257">
        <f t="shared" si="81"/>
        <v>0</v>
      </c>
      <c r="DE115" s="257">
        <f t="shared" si="81"/>
        <v>0</v>
      </c>
      <c r="DF115" s="257">
        <f t="shared" si="81"/>
        <v>0</v>
      </c>
      <c r="DG115" s="257">
        <f t="shared" si="81"/>
        <v>0</v>
      </c>
      <c r="DH115" s="257">
        <f t="shared" ref="DH115:EM115" si="82">IF(NOT(ISNA(DH24)),IF(LEN(DH24)&gt;0,ABS(DH24-$C24),""),"")</f>
        <v>0</v>
      </c>
      <c r="DI115" s="257">
        <f t="shared" si="82"/>
        <v>0</v>
      </c>
      <c r="DJ115" s="257">
        <f t="shared" si="82"/>
        <v>0</v>
      </c>
      <c r="DK115" s="257">
        <f t="shared" si="82"/>
        <v>0</v>
      </c>
      <c r="DL115" s="257">
        <f t="shared" si="82"/>
        <v>0</v>
      </c>
      <c r="DM115" s="257">
        <f t="shared" si="82"/>
        <v>0</v>
      </c>
      <c r="DN115" s="257">
        <f t="shared" si="82"/>
        <v>0</v>
      </c>
      <c r="DO115" s="257">
        <f t="shared" si="82"/>
        <v>0</v>
      </c>
      <c r="DP115" s="257">
        <f t="shared" si="82"/>
        <v>0</v>
      </c>
      <c r="DQ115" s="257">
        <f t="shared" si="82"/>
        <v>0</v>
      </c>
      <c r="DR115" s="257">
        <f t="shared" si="82"/>
        <v>0</v>
      </c>
      <c r="DS115" s="257">
        <f t="shared" si="82"/>
        <v>0</v>
      </c>
      <c r="DT115" s="257">
        <f t="shared" si="82"/>
        <v>0</v>
      </c>
      <c r="DU115" s="257">
        <f t="shared" si="82"/>
        <v>0</v>
      </c>
      <c r="DV115" s="257">
        <f t="shared" si="82"/>
        <v>0</v>
      </c>
      <c r="DW115" s="257">
        <f t="shared" si="82"/>
        <v>0</v>
      </c>
      <c r="DX115" s="257">
        <f t="shared" si="82"/>
        <v>0</v>
      </c>
      <c r="DY115" s="257">
        <f t="shared" si="82"/>
        <v>0</v>
      </c>
      <c r="DZ115" s="257">
        <f t="shared" si="82"/>
        <v>0</v>
      </c>
      <c r="EA115" s="257">
        <f t="shared" si="82"/>
        <v>0</v>
      </c>
      <c r="EB115" s="257">
        <f t="shared" si="82"/>
        <v>0</v>
      </c>
      <c r="EC115" s="257">
        <f t="shared" si="82"/>
        <v>0</v>
      </c>
      <c r="ED115" s="257">
        <f t="shared" si="82"/>
        <v>0</v>
      </c>
      <c r="EE115" s="257">
        <f t="shared" si="82"/>
        <v>0</v>
      </c>
      <c r="EF115" s="257">
        <f t="shared" si="82"/>
        <v>0</v>
      </c>
      <c r="EG115" s="257">
        <f t="shared" si="82"/>
        <v>0</v>
      </c>
      <c r="EH115" s="257">
        <f t="shared" si="82"/>
        <v>0</v>
      </c>
      <c r="EI115" s="257">
        <f t="shared" si="82"/>
        <v>0</v>
      </c>
      <c r="EJ115" s="257">
        <f t="shared" si="82"/>
        <v>0</v>
      </c>
      <c r="EK115" s="257">
        <f t="shared" si="82"/>
        <v>0</v>
      </c>
      <c r="EL115" s="257">
        <f t="shared" si="82"/>
        <v>0</v>
      </c>
      <c r="EM115" s="257">
        <f t="shared" si="82"/>
        <v>0</v>
      </c>
      <c r="EN115" s="257" t="str">
        <f t="shared" ref="EN115:EX115" si="83">IF(NOT(ISNA(EN24)),IF(LEN(EN24)&gt;0,ABS(EN24-$C24),""),"")</f>
        <v/>
      </c>
      <c r="EO115" s="257" t="str">
        <f t="shared" si="83"/>
        <v/>
      </c>
      <c r="EP115" s="257" t="str">
        <f t="shared" si="83"/>
        <v/>
      </c>
      <c r="EQ115" s="257" t="str">
        <f t="shared" si="83"/>
        <v/>
      </c>
      <c r="ER115" s="257" t="str">
        <f t="shared" si="83"/>
        <v/>
      </c>
      <c r="ES115" s="257" t="str">
        <f t="shared" si="83"/>
        <v/>
      </c>
      <c r="ET115" s="257" t="str">
        <f t="shared" si="83"/>
        <v/>
      </c>
      <c r="EU115" s="257" t="str">
        <f t="shared" si="83"/>
        <v/>
      </c>
      <c r="EV115" s="257" t="str">
        <f t="shared" si="83"/>
        <v/>
      </c>
      <c r="EW115" s="257" t="str">
        <f t="shared" si="83"/>
        <v/>
      </c>
      <c r="EX115" s="258" t="str">
        <f t="shared" si="83"/>
        <v/>
      </c>
    </row>
    <row r="116" spans="3:154" x14ac:dyDescent="0.2">
      <c r="D116" s="385">
        <v>41337</v>
      </c>
      <c r="E116" s="367">
        <f t="shared" ref="E116:AJ116" si="84">IF(NOT(ISNA(E25)),IF(LEN(E25)&gt;0,(E25-$B25)/(rateShift*0.0001),""),"")</f>
        <v>1.2264365914244763E-2</v>
      </c>
      <c r="F116" s="368">
        <f t="shared" si="84"/>
        <v>4.0882264449020739E-3</v>
      </c>
      <c r="G116" s="368">
        <f t="shared" si="84"/>
        <v>0</v>
      </c>
      <c r="H116" s="368">
        <f t="shared" si="84"/>
        <v>0</v>
      </c>
      <c r="I116" s="368">
        <f t="shared" si="84"/>
        <v>0</v>
      </c>
      <c r="J116" s="368">
        <f t="shared" si="84"/>
        <v>0</v>
      </c>
      <c r="K116" s="368">
        <f t="shared" si="84"/>
        <v>0</v>
      </c>
      <c r="L116" s="368">
        <f t="shared" si="84"/>
        <v>0</v>
      </c>
      <c r="M116" s="368">
        <f t="shared" si="84"/>
        <v>0</v>
      </c>
      <c r="N116" s="368">
        <f t="shared" si="84"/>
        <v>0</v>
      </c>
      <c r="O116" s="368">
        <f t="shared" si="84"/>
        <v>0</v>
      </c>
      <c r="P116" s="368">
        <f t="shared" si="84"/>
        <v>0</v>
      </c>
      <c r="Q116" s="368">
        <f t="shared" si="84"/>
        <v>0</v>
      </c>
      <c r="R116" s="368">
        <f t="shared" si="84"/>
        <v>0.99156191463166909</v>
      </c>
      <c r="S116" s="368">
        <f t="shared" si="84"/>
        <v>0</v>
      </c>
      <c r="T116" s="368">
        <f t="shared" si="84"/>
        <v>0</v>
      </c>
      <c r="U116" s="368">
        <f t="shared" si="84"/>
        <v>0</v>
      </c>
      <c r="V116" s="368">
        <f t="shared" si="84"/>
        <v>0</v>
      </c>
      <c r="W116" s="368">
        <f t="shared" si="84"/>
        <v>0</v>
      </c>
      <c r="X116" s="368">
        <f t="shared" si="84"/>
        <v>0</v>
      </c>
      <c r="Y116" s="368">
        <f t="shared" si="84"/>
        <v>0</v>
      </c>
      <c r="Z116" s="368">
        <f t="shared" si="84"/>
        <v>0</v>
      </c>
      <c r="AA116" s="368">
        <f t="shared" si="84"/>
        <v>0</v>
      </c>
      <c r="AB116" s="368">
        <f t="shared" si="84"/>
        <v>0</v>
      </c>
      <c r="AC116" s="368">
        <f t="shared" si="84"/>
        <v>0</v>
      </c>
      <c r="AD116" s="368">
        <f t="shared" si="84"/>
        <v>0</v>
      </c>
      <c r="AE116" s="368">
        <f t="shared" si="84"/>
        <v>0</v>
      </c>
      <c r="AF116" s="368">
        <f t="shared" si="84"/>
        <v>0</v>
      </c>
      <c r="AG116" s="368">
        <f t="shared" si="84"/>
        <v>0</v>
      </c>
      <c r="AH116" s="368">
        <f t="shared" si="84"/>
        <v>0</v>
      </c>
      <c r="AI116" s="368">
        <f t="shared" si="84"/>
        <v>0</v>
      </c>
      <c r="AJ116" s="368">
        <f t="shared" si="84"/>
        <v>0</v>
      </c>
      <c r="AK116" s="368">
        <f t="shared" ref="AK116:BP116" si="85">IF(NOT(ISNA(AK25)),IF(LEN(AK25)&gt;0,(AK25-$B25)/(rateShift*0.0001),""),"")</f>
        <v>0</v>
      </c>
      <c r="AL116" s="368">
        <f t="shared" si="85"/>
        <v>0</v>
      </c>
      <c r="AM116" s="368">
        <f t="shared" si="85"/>
        <v>0</v>
      </c>
      <c r="AN116" s="368">
        <f t="shared" si="85"/>
        <v>0</v>
      </c>
      <c r="AO116" s="368">
        <f t="shared" si="85"/>
        <v>0</v>
      </c>
      <c r="AP116" s="368">
        <f t="shared" si="85"/>
        <v>0</v>
      </c>
      <c r="AQ116" s="368">
        <f t="shared" si="85"/>
        <v>0</v>
      </c>
      <c r="AR116" s="368">
        <f t="shared" si="85"/>
        <v>0</v>
      </c>
      <c r="AS116" s="368">
        <f t="shared" si="85"/>
        <v>0</v>
      </c>
      <c r="AT116" s="368">
        <f t="shared" si="85"/>
        <v>0</v>
      </c>
      <c r="AU116" s="368">
        <f t="shared" si="85"/>
        <v>0</v>
      </c>
      <c r="AV116" s="368">
        <f t="shared" si="85"/>
        <v>0</v>
      </c>
      <c r="AW116" s="368">
        <f t="shared" si="85"/>
        <v>0</v>
      </c>
      <c r="AX116" s="368">
        <f t="shared" si="85"/>
        <v>0</v>
      </c>
      <c r="AY116" s="368">
        <f t="shared" si="85"/>
        <v>0</v>
      </c>
      <c r="AZ116" s="368">
        <f t="shared" si="85"/>
        <v>0</v>
      </c>
      <c r="BA116" s="368">
        <f t="shared" si="85"/>
        <v>0</v>
      </c>
      <c r="BB116" s="368">
        <f t="shared" si="85"/>
        <v>0</v>
      </c>
      <c r="BC116" s="368">
        <f t="shared" si="85"/>
        <v>0</v>
      </c>
      <c r="BD116" s="368">
        <f t="shared" si="85"/>
        <v>0</v>
      </c>
      <c r="BE116" s="368">
        <f t="shared" si="85"/>
        <v>0</v>
      </c>
      <c r="BF116" s="368">
        <f t="shared" si="85"/>
        <v>0</v>
      </c>
      <c r="BG116" s="368">
        <f t="shared" si="85"/>
        <v>0</v>
      </c>
      <c r="BH116" s="368">
        <f t="shared" si="85"/>
        <v>0</v>
      </c>
      <c r="BI116" s="368">
        <f t="shared" si="85"/>
        <v>0</v>
      </c>
      <c r="BJ116" s="368">
        <f t="shared" si="85"/>
        <v>0</v>
      </c>
      <c r="BK116" s="368">
        <f t="shared" si="85"/>
        <v>0</v>
      </c>
      <c r="BL116" s="368">
        <f t="shared" si="85"/>
        <v>0</v>
      </c>
      <c r="BM116" s="368">
        <f t="shared" si="85"/>
        <v>0</v>
      </c>
      <c r="BN116" s="368">
        <f t="shared" si="85"/>
        <v>0</v>
      </c>
      <c r="BO116" s="368">
        <f t="shared" si="85"/>
        <v>0</v>
      </c>
      <c r="BP116" s="368">
        <f t="shared" si="85"/>
        <v>0</v>
      </c>
      <c r="BQ116" s="359" t="str">
        <f t="shared" ref="BQ116:CA116" si="86">IF(NOT(ISNA(BQ25)),IF(LEN(BQ25)&gt;0,(BQ25-$B25)/(rateShift*0.0001),""),"")</f>
        <v/>
      </c>
      <c r="BR116" s="359" t="str">
        <f t="shared" si="86"/>
        <v/>
      </c>
      <c r="BS116" s="359" t="str">
        <f t="shared" si="86"/>
        <v/>
      </c>
      <c r="BT116" s="359" t="str">
        <f t="shared" si="86"/>
        <v/>
      </c>
      <c r="BU116" s="359" t="str">
        <f t="shared" si="86"/>
        <v/>
      </c>
      <c r="BV116" s="359" t="str">
        <f t="shared" si="86"/>
        <v/>
      </c>
      <c r="BW116" s="359" t="str">
        <f t="shared" si="86"/>
        <v/>
      </c>
      <c r="BX116" s="359" t="str">
        <f t="shared" si="86"/>
        <v/>
      </c>
      <c r="BY116" s="359" t="str">
        <f t="shared" si="86"/>
        <v/>
      </c>
      <c r="BZ116" s="359" t="str">
        <f t="shared" si="86"/>
        <v/>
      </c>
      <c r="CA116" s="360" t="str">
        <f t="shared" si="86"/>
        <v/>
      </c>
      <c r="CB116" s="257">
        <f t="shared" ref="CB116:DG116" si="87">IF(NOT(ISNA(CB25)),IF(LEN(CB25)&gt;0,ABS(CB25-$C25),""),"")</f>
        <v>2.6008694326701276E-8</v>
      </c>
      <c r="CC116" s="257">
        <f t="shared" si="87"/>
        <v>8.6697861927803599E-9</v>
      </c>
      <c r="CD116" s="257">
        <f t="shared" si="87"/>
        <v>0</v>
      </c>
      <c r="CE116" s="257">
        <f t="shared" si="87"/>
        <v>0</v>
      </c>
      <c r="CF116" s="257">
        <f t="shared" si="87"/>
        <v>0</v>
      </c>
      <c r="CG116" s="257">
        <f t="shared" si="87"/>
        <v>0</v>
      </c>
      <c r="CH116" s="257">
        <f t="shared" si="87"/>
        <v>0</v>
      </c>
      <c r="CI116" s="257">
        <f t="shared" si="87"/>
        <v>0</v>
      </c>
      <c r="CJ116" s="257">
        <f t="shared" si="87"/>
        <v>0</v>
      </c>
      <c r="CK116" s="257">
        <f t="shared" si="87"/>
        <v>0</v>
      </c>
      <c r="CL116" s="257">
        <f t="shared" si="87"/>
        <v>0</v>
      </c>
      <c r="CM116" s="257">
        <f t="shared" si="87"/>
        <v>0</v>
      </c>
      <c r="CN116" s="257">
        <f t="shared" si="87"/>
        <v>0</v>
      </c>
      <c r="CO116" s="257">
        <f t="shared" si="87"/>
        <v>2.6463637790825889E-4</v>
      </c>
      <c r="CP116" s="257">
        <f t="shared" si="87"/>
        <v>0</v>
      </c>
      <c r="CQ116" s="257">
        <f t="shared" si="87"/>
        <v>2.8418432364601693E-4</v>
      </c>
      <c r="CR116" s="257">
        <f t="shared" si="87"/>
        <v>9.980508519939757E-5</v>
      </c>
      <c r="CS116" s="257">
        <f t="shared" si="87"/>
        <v>8.0869934353424398E-5</v>
      </c>
      <c r="CT116" s="257">
        <f t="shared" si="87"/>
        <v>0</v>
      </c>
      <c r="CU116" s="257">
        <f t="shared" si="87"/>
        <v>0</v>
      </c>
      <c r="CV116" s="257">
        <f t="shared" si="87"/>
        <v>0</v>
      </c>
      <c r="CW116" s="257">
        <f t="shared" si="87"/>
        <v>0</v>
      </c>
      <c r="CX116" s="257">
        <f t="shared" si="87"/>
        <v>0</v>
      </c>
      <c r="CY116" s="257">
        <f t="shared" si="87"/>
        <v>0</v>
      </c>
      <c r="CZ116" s="257">
        <f t="shared" si="87"/>
        <v>0</v>
      </c>
      <c r="DA116" s="257">
        <f t="shared" si="87"/>
        <v>0</v>
      </c>
      <c r="DB116" s="257">
        <f t="shared" si="87"/>
        <v>0</v>
      </c>
      <c r="DC116" s="257">
        <f t="shared" si="87"/>
        <v>0</v>
      </c>
      <c r="DD116" s="257">
        <f t="shared" si="87"/>
        <v>0</v>
      </c>
      <c r="DE116" s="257">
        <f t="shared" si="87"/>
        <v>0</v>
      </c>
      <c r="DF116" s="257">
        <f t="shared" si="87"/>
        <v>0</v>
      </c>
      <c r="DG116" s="257">
        <f t="shared" si="87"/>
        <v>0</v>
      </c>
      <c r="DH116" s="257">
        <f t="shared" ref="DH116:EM116" si="88">IF(NOT(ISNA(DH25)),IF(LEN(DH25)&gt;0,ABS(DH25-$C25),""),"")</f>
        <v>0</v>
      </c>
      <c r="DI116" s="257">
        <f t="shared" si="88"/>
        <v>0</v>
      </c>
      <c r="DJ116" s="257">
        <f t="shared" si="88"/>
        <v>0</v>
      </c>
      <c r="DK116" s="257">
        <f t="shared" si="88"/>
        <v>0</v>
      </c>
      <c r="DL116" s="257">
        <f t="shared" si="88"/>
        <v>0</v>
      </c>
      <c r="DM116" s="257">
        <f t="shared" si="88"/>
        <v>0</v>
      </c>
      <c r="DN116" s="257">
        <f t="shared" si="88"/>
        <v>0</v>
      </c>
      <c r="DO116" s="257">
        <f t="shared" si="88"/>
        <v>0</v>
      </c>
      <c r="DP116" s="257">
        <f t="shared" si="88"/>
        <v>0</v>
      </c>
      <c r="DQ116" s="257">
        <f t="shared" si="88"/>
        <v>0</v>
      </c>
      <c r="DR116" s="257">
        <f t="shared" si="88"/>
        <v>0</v>
      </c>
      <c r="DS116" s="257">
        <f t="shared" si="88"/>
        <v>0</v>
      </c>
      <c r="DT116" s="257">
        <f t="shared" si="88"/>
        <v>0</v>
      </c>
      <c r="DU116" s="257">
        <f t="shared" si="88"/>
        <v>0</v>
      </c>
      <c r="DV116" s="257">
        <f t="shared" si="88"/>
        <v>0</v>
      </c>
      <c r="DW116" s="257">
        <f t="shared" si="88"/>
        <v>0</v>
      </c>
      <c r="DX116" s="257">
        <f t="shared" si="88"/>
        <v>0</v>
      </c>
      <c r="DY116" s="257">
        <f t="shared" si="88"/>
        <v>0</v>
      </c>
      <c r="DZ116" s="257">
        <f t="shared" si="88"/>
        <v>0</v>
      </c>
      <c r="EA116" s="257">
        <f t="shared" si="88"/>
        <v>0</v>
      </c>
      <c r="EB116" s="257">
        <f t="shared" si="88"/>
        <v>0</v>
      </c>
      <c r="EC116" s="257">
        <f t="shared" si="88"/>
        <v>0</v>
      </c>
      <c r="ED116" s="257">
        <f t="shared" si="88"/>
        <v>0</v>
      </c>
      <c r="EE116" s="257">
        <f t="shared" si="88"/>
        <v>0</v>
      </c>
      <c r="EF116" s="257">
        <f t="shared" si="88"/>
        <v>0</v>
      </c>
      <c r="EG116" s="257">
        <f t="shared" si="88"/>
        <v>0</v>
      </c>
      <c r="EH116" s="257">
        <f t="shared" si="88"/>
        <v>0</v>
      </c>
      <c r="EI116" s="257">
        <f t="shared" si="88"/>
        <v>0</v>
      </c>
      <c r="EJ116" s="257">
        <f t="shared" si="88"/>
        <v>0</v>
      </c>
      <c r="EK116" s="257">
        <f t="shared" si="88"/>
        <v>0</v>
      </c>
      <c r="EL116" s="257">
        <f t="shared" si="88"/>
        <v>0</v>
      </c>
      <c r="EM116" s="257">
        <f t="shared" si="88"/>
        <v>0</v>
      </c>
      <c r="EN116" s="257" t="str">
        <f t="shared" ref="EN116:EX116" si="89">IF(NOT(ISNA(EN25)),IF(LEN(EN25)&gt;0,ABS(EN25-$C25),""),"")</f>
        <v/>
      </c>
      <c r="EO116" s="257" t="str">
        <f t="shared" si="89"/>
        <v/>
      </c>
      <c r="EP116" s="257" t="str">
        <f t="shared" si="89"/>
        <v/>
      </c>
      <c r="EQ116" s="257" t="str">
        <f t="shared" si="89"/>
        <v/>
      </c>
      <c r="ER116" s="257" t="str">
        <f t="shared" si="89"/>
        <v/>
      </c>
      <c r="ES116" s="257" t="str">
        <f t="shared" si="89"/>
        <v/>
      </c>
      <c r="ET116" s="257" t="str">
        <f t="shared" si="89"/>
        <v/>
      </c>
      <c r="EU116" s="257" t="str">
        <f t="shared" si="89"/>
        <v/>
      </c>
      <c r="EV116" s="257" t="str">
        <f t="shared" si="89"/>
        <v/>
      </c>
      <c r="EW116" s="257" t="str">
        <f t="shared" si="89"/>
        <v/>
      </c>
      <c r="EX116" s="258" t="str">
        <f t="shared" si="89"/>
        <v/>
      </c>
    </row>
    <row r="117" spans="3:154" x14ac:dyDescent="0.2">
      <c r="C117" s="294" t="s">
        <v>249</v>
      </c>
      <c r="D117" s="385">
        <v>41353</v>
      </c>
      <c r="E117" s="367">
        <f t="shared" ref="E117:AJ117" si="90">IF(NOT(ISNA(E26)),IF(LEN(E26)&gt;0,(E26-$B26)/(rateShift*0.0001),""),"")</f>
        <v>1.1521071010779302E-2</v>
      </c>
      <c r="F117" s="368">
        <f t="shared" si="90"/>
        <v>3.8404551452094621E-3</v>
      </c>
      <c r="G117" s="368">
        <f t="shared" si="90"/>
        <v>0</v>
      </c>
      <c r="H117" s="368">
        <f t="shared" si="90"/>
        <v>0</v>
      </c>
      <c r="I117" s="368">
        <f t="shared" si="90"/>
        <v>0</v>
      </c>
      <c r="J117" s="368">
        <f t="shared" si="90"/>
        <v>0</v>
      </c>
      <c r="K117" s="368">
        <f t="shared" si="90"/>
        <v>0</v>
      </c>
      <c r="L117" s="368">
        <f t="shared" si="90"/>
        <v>0</v>
      </c>
      <c r="M117" s="368">
        <f t="shared" si="90"/>
        <v>0</v>
      </c>
      <c r="N117" s="368">
        <f t="shared" si="90"/>
        <v>0</v>
      </c>
      <c r="O117" s="368">
        <f t="shared" si="90"/>
        <v>0</v>
      </c>
      <c r="P117" s="368">
        <f t="shared" si="90"/>
        <v>0</v>
      </c>
      <c r="Q117" s="368">
        <f t="shared" si="90"/>
        <v>0</v>
      </c>
      <c r="R117" s="368">
        <f t="shared" si="90"/>
        <v>0</v>
      </c>
      <c r="S117" s="368">
        <f t="shared" si="90"/>
        <v>0</v>
      </c>
      <c r="T117" s="368">
        <f t="shared" si="90"/>
        <v>0.99224859500520413</v>
      </c>
      <c r="U117" s="368">
        <f t="shared" si="90"/>
        <v>0</v>
      </c>
      <c r="V117" s="368">
        <f t="shared" si="90"/>
        <v>0</v>
      </c>
      <c r="W117" s="368">
        <f t="shared" si="90"/>
        <v>0</v>
      </c>
      <c r="X117" s="368">
        <f t="shared" si="90"/>
        <v>0</v>
      </c>
      <c r="Y117" s="368">
        <f t="shared" si="90"/>
        <v>0</v>
      </c>
      <c r="Z117" s="368">
        <f t="shared" si="90"/>
        <v>0</v>
      </c>
      <c r="AA117" s="368">
        <f t="shared" si="90"/>
        <v>0</v>
      </c>
      <c r="AB117" s="368">
        <f t="shared" si="90"/>
        <v>0</v>
      </c>
      <c r="AC117" s="368">
        <f t="shared" si="90"/>
        <v>0</v>
      </c>
      <c r="AD117" s="368">
        <f t="shared" si="90"/>
        <v>0</v>
      </c>
      <c r="AE117" s="368">
        <f t="shared" si="90"/>
        <v>0</v>
      </c>
      <c r="AF117" s="368">
        <f t="shared" si="90"/>
        <v>0</v>
      </c>
      <c r="AG117" s="368">
        <f t="shared" si="90"/>
        <v>0</v>
      </c>
      <c r="AH117" s="368">
        <f t="shared" si="90"/>
        <v>0</v>
      </c>
      <c r="AI117" s="368">
        <f t="shared" si="90"/>
        <v>0</v>
      </c>
      <c r="AJ117" s="368">
        <f t="shared" si="90"/>
        <v>0</v>
      </c>
      <c r="AK117" s="368">
        <f t="shared" ref="AK117:BP117" si="91">IF(NOT(ISNA(AK26)),IF(LEN(AK26)&gt;0,(AK26-$B26)/(rateShift*0.0001),""),"")</f>
        <v>0</v>
      </c>
      <c r="AL117" s="368">
        <f t="shared" si="91"/>
        <v>0</v>
      </c>
      <c r="AM117" s="368">
        <f t="shared" si="91"/>
        <v>0</v>
      </c>
      <c r="AN117" s="368">
        <f t="shared" si="91"/>
        <v>0</v>
      </c>
      <c r="AO117" s="368">
        <f t="shared" si="91"/>
        <v>0</v>
      </c>
      <c r="AP117" s="368">
        <f t="shared" si="91"/>
        <v>0</v>
      </c>
      <c r="AQ117" s="368">
        <f t="shared" si="91"/>
        <v>0</v>
      </c>
      <c r="AR117" s="368">
        <f t="shared" si="91"/>
        <v>0</v>
      </c>
      <c r="AS117" s="368">
        <f t="shared" si="91"/>
        <v>0</v>
      </c>
      <c r="AT117" s="368">
        <f t="shared" si="91"/>
        <v>0</v>
      </c>
      <c r="AU117" s="368">
        <f t="shared" si="91"/>
        <v>0</v>
      </c>
      <c r="AV117" s="368">
        <f t="shared" si="91"/>
        <v>0</v>
      </c>
      <c r="AW117" s="368">
        <f t="shared" si="91"/>
        <v>0</v>
      </c>
      <c r="AX117" s="368">
        <f t="shared" si="91"/>
        <v>0</v>
      </c>
      <c r="AY117" s="368">
        <f t="shared" si="91"/>
        <v>0</v>
      </c>
      <c r="AZ117" s="368">
        <f t="shared" si="91"/>
        <v>0</v>
      </c>
      <c r="BA117" s="368">
        <f t="shared" si="91"/>
        <v>0</v>
      </c>
      <c r="BB117" s="368">
        <f t="shared" si="91"/>
        <v>0</v>
      </c>
      <c r="BC117" s="368">
        <f t="shared" si="91"/>
        <v>0</v>
      </c>
      <c r="BD117" s="368">
        <f t="shared" si="91"/>
        <v>0</v>
      </c>
      <c r="BE117" s="368">
        <f t="shared" si="91"/>
        <v>0</v>
      </c>
      <c r="BF117" s="368">
        <f t="shared" si="91"/>
        <v>0</v>
      </c>
      <c r="BG117" s="368">
        <f t="shared" si="91"/>
        <v>0</v>
      </c>
      <c r="BH117" s="368">
        <f t="shared" si="91"/>
        <v>0</v>
      </c>
      <c r="BI117" s="368">
        <f t="shared" si="91"/>
        <v>0</v>
      </c>
      <c r="BJ117" s="368">
        <f t="shared" si="91"/>
        <v>0</v>
      </c>
      <c r="BK117" s="368">
        <f t="shared" si="91"/>
        <v>0</v>
      </c>
      <c r="BL117" s="368">
        <f t="shared" si="91"/>
        <v>0</v>
      </c>
      <c r="BM117" s="368">
        <f t="shared" si="91"/>
        <v>0</v>
      </c>
      <c r="BN117" s="368">
        <f t="shared" si="91"/>
        <v>0</v>
      </c>
      <c r="BO117" s="368">
        <f t="shared" si="91"/>
        <v>0</v>
      </c>
      <c r="BP117" s="368">
        <f t="shared" si="91"/>
        <v>0</v>
      </c>
      <c r="BQ117" s="359" t="str">
        <f t="shared" ref="BQ117:CA117" si="92">IF(NOT(ISNA(BQ26)),IF(LEN(BQ26)&gt;0,(BQ26-$B26)/(rateShift*0.0001),""),"")</f>
        <v/>
      </c>
      <c r="BR117" s="359" t="str">
        <f t="shared" si="92"/>
        <v/>
      </c>
      <c r="BS117" s="359" t="str">
        <f t="shared" si="92"/>
        <v/>
      </c>
      <c r="BT117" s="359" t="str">
        <f t="shared" si="92"/>
        <v/>
      </c>
      <c r="BU117" s="359" t="str">
        <f t="shared" si="92"/>
        <v/>
      </c>
      <c r="BV117" s="359" t="str">
        <f t="shared" si="92"/>
        <v/>
      </c>
      <c r="BW117" s="359" t="str">
        <f t="shared" si="92"/>
        <v/>
      </c>
      <c r="BX117" s="359" t="str">
        <f t="shared" si="92"/>
        <v/>
      </c>
      <c r="BY117" s="359" t="str">
        <f t="shared" si="92"/>
        <v/>
      </c>
      <c r="BZ117" s="359" t="str">
        <f t="shared" si="92"/>
        <v/>
      </c>
      <c r="CA117" s="360" t="str">
        <f t="shared" si="92"/>
        <v/>
      </c>
      <c r="CB117" s="257">
        <f t="shared" ref="CB117:DG117" si="93">IF(NOT(ISNA(CB26)),IF(LEN(CB26)&gt;0,ABS(CB26-$C26),""),"")</f>
        <v>4.4013240881740634E-9</v>
      </c>
      <c r="CC117" s="257">
        <f t="shared" si="93"/>
        <v>1.4671455361367491E-9</v>
      </c>
      <c r="CD117" s="257">
        <f t="shared" si="93"/>
        <v>0</v>
      </c>
      <c r="CE117" s="257">
        <f t="shared" si="93"/>
        <v>0</v>
      </c>
      <c r="CF117" s="257">
        <f t="shared" si="93"/>
        <v>0</v>
      </c>
      <c r="CG117" s="257">
        <f t="shared" si="93"/>
        <v>0</v>
      </c>
      <c r="CH117" s="257">
        <f t="shared" si="93"/>
        <v>0</v>
      </c>
      <c r="CI117" s="257">
        <f t="shared" si="93"/>
        <v>0</v>
      </c>
      <c r="CJ117" s="257">
        <f t="shared" si="93"/>
        <v>0</v>
      </c>
      <c r="CK117" s="257">
        <f t="shared" si="93"/>
        <v>0</v>
      </c>
      <c r="CL117" s="257">
        <f t="shared" si="93"/>
        <v>0</v>
      </c>
      <c r="CM117" s="257">
        <f t="shared" si="93"/>
        <v>0</v>
      </c>
      <c r="CN117" s="257">
        <f t="shared" si="93"/>
        <v>0</v>
      </c>
      <c r="CO117" s="257">
        <f t="shared" si="93"/>
        <v>0</v>
      </c>
      <c r="CP117" s="257">
        <f t="shared" si="93"/>
        <v>0</v>
      </c>
      <c r="CQ117" s="257">
        <f t="shared" si="93"/>
        <v>3.7906264996508121E-7</v>
      </c>
      <c r="CR117" s="257">
        <f t="shared" si="93"/>
        <v>9.8864669859451484E-5</v>
      </c>
      <c r="CS117" s="257">
        <f t="shared" si="93"/>
        <v>1.0022247907060574E-4</v>
      </c>
      <c r="CT117" s="257">
        <f t="shared" si="93"/>
        <v>9.1860393813293639E-7</v>
      </c>
      <c r="CU117" s="257">
        <f t="shared" si="93"/>
        <v>0</v>
      </c>
      <c r="CV117" s="257">
        <f t="shared" si="93"/>
        <v>0</v>
      </c>
      <c r="CW117" s="257">
        <f t="shared" si="93"/>
        <v>0</v>
      </c>
      <c r="CX117" s="257">
        <f t="shared" si="93"/>
        <v>0</v>
      </c>
      <c r="CY117" s="257">
        <f t="shared" si="93"/>
        <v>0</v>
      </c>
      <c r="CZ117" s="257">
        <f t="shared" si="93"/>
        <v>0</v>
      </c>
      <c r="DA117" s="257">
        <f t="shared" si="93"/>
        <v>0</v>
      </c>
      <c r="DB117" s="257">
        <f t="shared" si="93"/>
        <v>0</v>
      </c>
      <c r="DC117" s="257">
        <f t="shared" si="93"/>
        <v>0</v>
      </c>
      <c r="DD117" s="257">
        <f t="shared" si="93"/>
        <v>0</v>
      </c>
      <c r="DE117" s="257">
        <f t="shared" si="93"/>
        <v>0</v>
      </c>
      <c r="DF117" s="257">
        <f t="shared" si="93"/>
        <v>0</v>
      </c>
      <c r="DG117" s="257">
        <f t="shared" si="93"/>
        <v>0</v>
      </c>
      <c r="DH117" s="257">
        <f t="shared" ref="DH117:EM117" si="94">IF(NOT(ISNA(DH26)),IF(LEN(DH26)&gt;0,ABS(DH26-$C26),""),"")</f>
        <v>0</v>
      </c>
      <c r="DI117" s="257">
        <f t="shared" si="94"/>
        <v>0</v>
      </c>
      <c r="DJ117" s="257">
        <f t="shared" si="94"/>
        <v>0</v>
      </c>
      <c r="DK117" s="257">
        <f t="shared" si="94"/>
        <v>0</v>
      </c>
      <c r="DL117" s="257">
        <f t="shared" si="94"/>
        <v>0</v>
      </c>
      <c r="DM117" s="257">
        <f t="shared" si="94"/>
        <v>0</v>
      </c>
      <c r="DN117" s="257">
        <f t="shared" si="94"/>
        <v>0</v>
      </c>
      <c r="DO117" s="257">
        <f t="shared" si="94"/>
        <v>0</v>
      </c>
      <c r="DP117" s="257">
        <f t="shared" si="94"/>
        <v>0</v>
      </c>
      <c r="DQ117" s="257">
        <f t="shared" si="94"/>
        <v>0</v>
      </c>
      <c r="DR117" s="257">
        <f t="shared" si="94"/>
        <v>0</v>
      </c>
      <c r="DS117" s="257">
        <f t="shared" si="94"/>
        <v>0</v>
      </c>
      <c r="DT117" s="257">
        <f t="shared" si="94"/>
        <v>0</v>
      </c>
      <c r="DU117" s="257">
        <f t="shared" si="94"/>
        <v>0</v>
      </c>
      <c r="DV117" s="257">
        <f t="shared" si="94"/>
        <v>0</v>
      </c>
      <c r="DW117" s="257">
        <f t="shared" si="94"/>
        <v>0</v>
      </c>
      <c r="DX117" s="257">
        <f t="shared" si="94"/>
        <v>0</v>
      </c>
      <c r="DY117" s="257">
        <f t="shared" si="94"/>
        <v>0</v>
      </c>
      <c r="DZ117" s="257">
        <f t="shared" si="94"/>
        <v>0</v>
      </c>
      <c r="EA117" s="257">
        <f t="shared" si="94"/>
        <v>0</v>
      </c>
      <c r="EB117" s="257">
        <f t="shared" si="94"/>
        <v>0</v>
      </c>
      <c r="EC117" s="257">
        <f t="shared" si="94"/>
        <v>0</v>
      </c>
      <c r="ED117" s="257">
        <f t="shared" si="94"/>
        <v>0</v>
      </c>
      <c r="EE117" s="257">
        <f t="shared" si="94"/>
        <v>0</v>
      </c>
      <c r="EF117" s="257">
        <f t="shared" si="94"/>
        <v>0</v>
      </c>
      <c r="EG117" s="257">
        <f t="shared" si="94"/>
        <v>0</v>
      </c>
      <c r="EH117" s="257">
        <f t="shared" si="94"/>
        <v>0</v>
      </c>
      <c r="EI117" s="257">
        <f t="shared" si="94"/>
        <v>0</v>
      </c>
      <c r="EJ117" s="257">
        <f t="shared" si="94"/>
        <v>0</v>
      </c>
      <c r="EK117" s="257">
        <f t="shared" si="94"/>
        <v>0</v>
      </c>
      <c r="EL117" s="257">
        <f t="shared" si="94"/>
        <v>0</v>
      </c>
      <c r="EM117" s="257">
        <f t="shared" si="94"/>
        <v>0</v>
      </c>
      <c r="EN117" s="257" t="str">
        <f t="shared" ref="EN117:EX117" si="95">IF(NOT(ISNA(EN26)),IF(LEN(EN26)&gt;0,ABS(EN26-$C26),""),"")</f>
        <v/>
      </c>
      <c r="EO117" s="257" t="str">
        <f t="shared" si="95"/>
        <v/>
      </c>
      <c r="EP117" s="257" t="str">
        <f t="shared" si="95"/>
        <v/>
      </c>
      <c r="EQ117" s="257" t="str">
        <f t="shared" si="95"/>
        <v/>
      </c>
      <c r="ER117" s="257" t="str">
        <f t="shared" si="95"/>
        <v/>
      </c>
      <c r="ES117" s="257" t="str">
        <f t="shared" si="95"/>
        <v/>
      </c>
      <c r="ET117" s="257" t="str">
        <f t="shared" si="95"/>
        <v/>
      </c>
      <c r="EU117" s="257" t="str">
        <f t="shared" si="95"/>
        <v/>
      </c>
      <c r="EV117" s="257" t="str">
        <f t="shared" si="95"/>
        <v/>
      </c>
      <c r="EW117" s="257" t="str">
        <f t="shared" si="95"/>
        <v/>
      </c>
      <c r="EX117" s="258" t="str">
        <f t="shared" si="95"/>
        <v/>
      </c>
    </row>
    <row r="118" spans="3:154" x14ac:dyDescent="0.2">
      <c r="C118" s="294" t="s">
        <v>250</v>
      </c>
      <c r="D118" s="385">
        <v>41445</v>
      </c>
      <c r="E118" s="367">
        <f t="shared" ref="E118:AJ118" si="96">IF(NOT(ISNA(E27)),IF(LEN(E27)&gt;0,(E27-$B27)/(rateShift*0.0001),""),"")</f>
        <v>8.5437155809917759E-3</v>
      </c>
      <c r="F118" s="368">
        <f t="shared" si="96"/>
        <v>2.8479779727499238E-3</v>
      </c>
      <c r="G118" s="368">
        <f t="shared" si="96"/>
        <v>0</v>
      </c>
      <c r="H118" s="368">
        <f t="shared" si="96"/>
        <v>0</v>
      </c>
      <c r="I118" s="368">
        <f t="shared" si="96"/>
        <v>0</v>
      </c>
      <c r="J118" s="368">
        <f t="shared" si="96"/>
        <v>0</v>
      </c>
      <c r="K118" s="368">
        <f t="shared" si="96"/>
        <v>0</v>
      </c>
      <c r="L118" s="368">
        <f t="shared" si="96"/>
        <v>0</v>
      </c>
      <c r="M118" s="368">
        <f t="shared" si="96"/>
        <v>0</v>
      </c>
      <c r="N118" s="368">
        <f t="shared" si="96"/>
        <v>0</v>
      </c>
      <c r="O118" s="368">
        <f t="shared" si="96"/>
        <v>0</v>
      </c>
      <c r="P118" s="368">
        <f t="shared" si="96"/>
        <v>0</v>
      </c>
      <c r="Q118" s="368">
        <f t="shared" si="96"/>
        <v>0</v>
      </c>
      <c r="R118" s="368">
        <f t="shared" si="96"/>
        <v>0</v>
      </c>
      <c r="S118" s="368">
        <f t="shared" si="96"/>
        <v>0</v>
      </c>
      <c r="T118" s="368">
        <f t="shared" si="96"/>
        <v>0.73582480079049417</v>
      </c>
      <c r="U118" s="368">
        <f t="shared" si="96"/>
        <v>0.2614932490818504</v>
      </c>
      <c r="V118" s="368">
        <f t="shared" si="96"/>
        <v>0</v>
      </c>
      <c r="W118" s="368">
        <f t="shared" si="96"/>
        <v>0</v>
      </c>
      <c r="X118" s="368">
        <f t="shared" si="96"/>
        <v>0</v>
      </c>
      <c r="Y118" s="368">
        <f t="shared" si="96"/>
        <v>0</v>
      </c>
      <c r="Z118" s="368">
        <f t="shared" si="96"/>
        <v>0</v>
      </c>
      <c r="AA118" s="368">
        <f t="shared" si="96"/>
        <v>0</v>
      </c>
      <c r="AB118" s="368">
        <f t="shared" si="96"/>
        <v>0</v>
      </c>
      <c r="AC118" s="368">
        <f t="shared" si="96"/>
        <v>0</v>
      </c>
      <c r="AD118" s="368">
        <f t="shared" si="96"/>
        <v>0</v>
      </c>
      <c r="AE118" s="368">
        <f t="shared" si="96"/>
        <v>0</v>
      </c>
      <c r="AF118" s="368">
        <f t="shared" si="96"/>
        <v>0</v>
      </c>
      <c r="AG118" s="368">
        <f t="shared" si="96"/>
        <v>0</v>
      </c>
      <c r="AH118" s="368">
        <f t="shared" si="96"/>
        <v>0</v>
      </c>
      <c r="AI118" s="368">
        <f t="shared" si="96"/>
        <v>0</v>
      </c>
      <c r="AJ118" s="368">
        <f t="shared" si="96"/>
        <v>0</v>
      </c>
      <c r="AK118" s="368">
        <f t="shared" ref="AK118:BP118" si="97">IF(NOT(ISNA(AK27)),IF(LEN(AK27)&gt;0,(AK27-$B27)/(rateShift*0.0001),""),"")</f>
        <v>0</v>
      </c>
      <c r="AL118" s="368">
        <f t="shared" si="97"/>
        <v>0</v>
      </c>
      <c r="AM118" s="368">
        <f t="shared" si="97"/>
        <v>0</v>
      </c>
      <c r="AN118" s="368">
        <f t="shared" si="97"/>
        <v>0</v>
      </c>
      <c r="AO118" s="368">
        <f t="shared" si="97"/>
        <v>0</v>
      </c>
      <c r="AP118" s="368">
        <f t="shared" si="97"/>
        <v>0</v>
      </c>
      <c r="AQ118" s="368">
        <f t="shared" si="97"/>
        <v>0</v>
      </c>
      <c r="AR118" s="368">
        <f t="shared" si="97"/>
        <v>0</v>
      </c>
      <c r="AS118" s="368">
        <f t="shared" si="97"/>
        <v>0</v>
      </c>
      <c r="AT118" s="368">
        <f t="shared" si="97"/>
        <v>0</v>
      </c>
      <c r="AU118" s="368">
        <f t="shared" si="97"/>
        <v>0</v>
      </c>
      <c r="AV118" s="368">
        <f t="shared" si="97"/>
        <v>0</v>
      </c>
      <c r="AW118" s="368">
        <f t="shared" si="97"/>
        <v>0</v>
      </c>
      <c r="AX118" s="368">
        <f t="shared" si="97"/>
        <v>0</v>
      </c>
      <c r="AY118" s="368">
        <f t="shared" si="97"/>
        <v>0</v>
      </c>
      <c r="AZ118" s="368">
        <f t="shared" si="97"/>
        <v>0</v>
      </c>
      <c r="BA118" s="368">
        <f t="shared" si="97"/>
        <v>0</v>
      </c>
      <c r="BB118" s="368">
        <f t="shared" si="97"/>
        <v>0</v>
      </c>
      <c r="BC118" s="368">
        <f t="shared" si="97"/>
        <v>0</v>
      </c>
      <c r="BD118" s="368">
        <f t="shared" si="97"/>
        <v>0</v>
      </c>
      <c r="BE118" s="368">
        <f t="shared" si="97"/>
        <v>0</v>
      </c>
      <c r="BF118" s="368">
        <f t="shared" si="97"/>
        <v>0</v>
      </c>
      <c r="BG118" s="368">
        <f t="shared" si="97"/>
        <v>0</v>
      </c>
      <c r="BH118" s="368">
        <f t="shared" si="97"/>
        <v>0</v>
      </c>
      <c r="BI118" s="368">
        <f t="shared" si="97"/>
        <v>0</v>
      </c>
      <c r="BJ118" s="368">
        <f t="shared" si="97"/>
        <v>0</v>
      </c>
      <c r="BK118" s="368">
        <f t="shared" si="97"/>
        <v>0</v>
      </c>
      <c r="BL118" s="368">
        <f t="shared" si="97"/>
        <v>0</v>
      </c>
      <c r="BM118" s="368">
        <f t="shared" si="97"/>
        <v>0</v>
      </c>
      <c r="BN118" s="368">
        <f t="shared" si="97"/>
        <v>0</v>
      </c>
      <c r="BO118" s="368">
        <f t="shared" si="97"/>
        <v>0</v>
      </c>
      <c r="BP118" s="368">
        <f t="shared" si="97"/>
        <v>0</v>
      </c>
      <c r="BQ118" s="359" t="str">
        <f t="shared" ref="BQ118:CA118" si="98">IF(NOT(ISNA(BQ27)),IF(LEN(BQ27)&gt;0,(BQ27-$B27)/(rateShift*0.0001),""),"")</f>
        <v/>
      </c>
      <c r="BR118" s="359" t="str">
        <f t="shared" si="98"/>
        <v/>
      </c>
      <c r="BS118" s="359" t="str">
        <f t="shared" si="98"/>
        <v/>
      </c>
      <c r="BT118" s="359" t="str">
        <f t="shared" si="98"/>
        <v/>
      </c>
      <c r="BU118" s="359" t="str">
        <f t="shared" si="98"/>
        <v/>
      </c>
      <c r="BV118" s="359" t="str">
        <f t="shared" si="98"/>
        <v/>
      </c>
      <c r="BW118" s="359" t="str">
        <f t="shared" si="98"/>
        <v/>
      </c>
      <c r="BX118" s="359" t="str">
        <f t="shared" si="98"/>
        <v/>
      </c>
      <c r="BY118" s="359" t="str">
        <f t="shared" si="98"/>
        <v/>
      </c>
      <c r="BZ118" s="359" t="str">
        <f t="shared" si="98"/>
        <v/>
      </c>
      <c r="CA118" s="360" t="str">
        <f t="shared" si="98"/>
        <v/>
      </c>
      <c r="CB118" s="257">
        <f t="shared" ref="CB118:DG118" si="99">IF(NOT(ISNA(CB27)),IF(LEN(CB27)&gt;0,ABS(CB27-$C27),""),"")</f>
        <v>6.7298940188004197E-9</v>
      </c>
      <c r="CC118" s="257">
        <f t="shared" si="99"/>
        <v>2.243354790126828E-9</v>
      </c>
      <c r="CD118" s="257">
        <f t="shared" si="99"/>
        <v>0</v>
      </c>
      <c r="CE118" s="257">
        <f t="shared" si="99"/>
        <v>0</v>
      </c>
      <c r="CF118" s="257">
        <f t="shared" si="99"/>
        <v>0</v>
      </c>
      <c r="CG118" s="257">
        <f t="shared" si="99"/>
        <v>0</v>
      </c>
      <c r="CH118" s="257">
        <f t="shared" si="99"/>
        <v>0</v>
      </c>
      <c r="CI118" s="257">
        <f t="shared" si="99"/>
        <v>0</v>
      </c>
      <c r="CJ118" s="257">
        <f t="shared" si="99"/>
        <v>0</v>
      </c>
      <c r="CK118" s="257">
        <f t="shared" si="99"/>
        <v>0</v>
      </c>
      <c r="CL118" s="257">
        <f t="shared" si="99"/>
        <v>0</v>
      </c>
      <c r="CM118" s="257">
        <f t="shared" si="99"/>
        <v>0</v>
      </c>
      <c r="CN118" s="257">
        <f t="shared" si="99"/>
        <v>0</v>
      </c>
      <c r="CO118" s="257">
        <f t="shared" si="99"/>
        <v>0</v>
      </c>
      <c r="CP118" s="257">
        <f t="shared" si="99"/>
        <v>0</v>
      </c>
      <c r="CQ118" s="257">
        <f t="shared" si="99"/>
        <v>5.7961009412681175E-7</v>
      </c>
      <c r="CR118" s="257">
        <f t="shared" si="99"/>
        <v>1.2478576912767353E-6</v>
      </c>
      <c r="CS118" s="257">
        <f t="shared" si="99"/>
        <v>9.9472240506626522E-5</v>
      </c>
      <c r="CT118" s="257">
        <f t="shared" si="99"/>
        <v>9.9699793439624734E-5</v>
      </c>
      <c r="CU118" s="257">
        <f t="shared" si="99"/>
        <v>1.8824425878204848E-6</v>
      </c>
      <c r="CV118" s="257">
        <f t="shared" si="99"/>
        <v>0</v>
      </c>
      <c r="CW118" s="257">
        <f t="shared" si="99"/>
        <v>0</v>
      </c>
      <c r="CX118" s="257">
        <f t="shared" si="99"/>
        <v>0</v>
      </c>
      <c r="CY118" s="257">
        <f t="shared" si="99"/>
        <v>0</v>
      </c>
      <c r="CZ118" s="257">
        <f t="shared" si="99"/>
        <v>0</v>
      </c>
      <c r="DA118" s="257">
        <f t="shared" si="99"/>
        <v>0</v>
      </c>
      <c r="DB118" s="257">
        <f t="shared" si="99"/>
        <v>0</v>
      </c>
      <c r="DC118" s="257">
        <f t="shared" si="99"/>
        <v>0</v>
      </c>
      <c r="DD118" s="257">
        <f t="shared" si="99"/>
        <v>0</v>
      </c>
      <c r="DE118" s="257">
        <f t="shared" si="99"/>
        <v>0</v>
      </c>
      <c r="DF118" s="257">
        <f t="shared" si="99"/>
        <v>0</v>
      </c>
      <c r="DG118" s="257">
        <f t="shared" si="99"/>
        <v>0</v>
      </c>
      <c r="DH118" s="257">
        <f t="shared" ref="DH118:EM118" si="100">IF(NOT(ISNA(DH27)),IF(LEN(DH27)&gt;0,ABS(DH27-$C27),""),"")</f>
        <v>0</v>
      </c>
      <c r="DI118" s="257">
        <f t="shared" si="100"/>
        <v>0</v>
      </c>
      <c r="DJ118" s="257">
        <f t="shared" si="100"/>
        <v>0</v>
      </c>
      <c r="DK118" s="257">
        <f t="shared" si="100"/>
        <v>0</v>
      </c>
      <c r="DL118" s="257">
        <f t="shared" si="100"/>
        <v>0</v>
      </c>
      <c r="DM118" s="257">
        <f t="shared" si="100"/>
        <v>0</v>
      </c>
      <c r="DN118" s="257">
        <f t="shared" si="100"/>
        <v>0</v>
      </c>
      <c r="DO118" s="257">
        <f t="shared" si="100"/>
        <v>0</v>
      </c>
      <c r="DP118" s="257">
        <f t="shared" si="100"/>
        <v>0</v>
      </c>
      <c r="DQ118" s="257">
        <f t="shared" si="100"/>
        <v>0</v>
      </c>
      <c r="DR118" s="257">
        <f t="shared" si="100"/>
        <v>0</v>
      </c>
      <c r="DS118" s="257">
        <f t="shared" si="100"/>
        <v>0</v>
      </c>
      <c r="DT118" s="257">
        <f t="shared" si="100"/>
        <v>0</v>
      </c>
      <c r="DU118" s="257">
        <f t="shared" si="100"/>
        <v>0</v>
      </c>
      <c r="DV118" s="257">
        <f t="shared" si="100"/>
        <v>0</v>
      </c>
      <c r="DW118" s="257">
        <f t="shared" si="100"/>
        <v>0</v>
      </c>
      <c r="DX118" s="257">
        <f t="shared" si="100"/>
        <v>0</v>
      </c>
      <c r="DY118" s="257">
        <f t="shared" si="100"/>
        <v>0</v>
      </c>
      <c r="DZ118" s="257">
        <f t="shared" si="100"/>
        <v>0</v>
      </c>
      <c r="EA118" s="257">
        <f t="shared" si="100"/>
        <v>0</v>
      </c>
      <c r="EB118" s="257">
        <f t="shared" si="100"/>
        <v>0</v>
      </c>
      <c r="EC118" s="257">
        <f t="shared" si="100"/>
        <v>0</v>
      </c>
      <c r="ED118" s="257">
        <f t="shared" si="100"/>
        <v>0</v>
      </c>
      <c r="EE118" s="257">
        <f t="shared" si="100"/>
        <v>0</v>
      </c>
      <c r="EF118" s="257">
        <f t="shared" si="100"/>
        <v>0</v>
      </c>
      <c r="EG118" s="257">
        <f t="shared" si="100"/>
        <v>0</v>
      </c>
      <c r="EH118" s="257">
        <f t="shared" si="100"/>
        <v>0</v>
      </c>
      <c r="EI118" s="257">
        <f t="shared" si="100"/>
        <v>0</v>
      </c>
      <c r="EJ118" s="257">
        <f t="shared" si="100"/>
        <v>0</v>
      </c>
      <c r="EK118" s="257">
        <f t="shared" si="100"/>
        <v>0</v>
      </c>
      <c r="EL118" s="257">
        <f t="shared" si="100"/>
        <v>0</v>
      </c>
      <c r="EM118" s="257">
        <f t="shared" si="100"/>
        <v>0</v>
      </c>
      <c r="EN118" s="257" t="str">
        <f t="shared" ref="EN118:EX118" si="101">IF(NOT(ISNA(EN27)),IF(LEN(EN27)&gt;0,ABS(EN27-$C27),""),"")</f>
        <v/>
      </c>
      <c r="EO118" s="257" t="str">
        <f t="shared" si="101"/>
        <v/>
      </c>
      <c r="EP118" s="257" t="str">
        <f t="shared" si="101"/>
        <v/>
      </c>
      <c r="EQ118" s="257" t="str">
        <f t="shared" si="101"/>
        <v/>
      </c>
      <c r="ER118" s="257" t="str">
        <f t="shared" si="101"/>
        <v/>
      </c>
      <c r="ES118" s="257" t="str">
        <f t="shared" si="101"/>
        <v/>
      </c>
      <c r="ET118" s="257" t="str">
        <f t="shared" si="101"/>
        <v/>
      </c>
      <c r="EU118" s="257" t="str">
        <f t="shared" si="101"/>
        <v/>
      </c>
      <c r="EV118" s="257" t="str">
        <f t="shared" si="101"/>
        <v/>
      </c>
      <c r="EW118" s="257" t="str">
        <f t="shared" si="101"/>
        <v/>
      </c>
      <c r="EX118" s="258" t="str">
        <f t="shared" si="101"/>
        <v/>
      </c>
    </row>
    <row r="119" spans="3:154" x14ac:dyDescent="0.2">
      <c r="D119" s="385">
        <v>41536</v>
      </c>
      <c r="E119" s="367">
        <f t="shared" ref="E119:AJ119" si="102">IF(NOT(ISNA(E28)),IF(LEN(E28)&gt;0,(E28-$B28)/(rateShift*0.0001),""),"")</f>
        <v>6.8109792834229049E-3</v>
      </c>
      <c r="F119" s="368">
        <f t="shared" si="102"/>
        <v>2.2703844464698475E-3</v>
      </c>
      <c r="G119" s="368">
        <f t="shared" si="102"/>
        <v>0</v>
      </c>
      <c r="H119" s="368">
        <f t="shared" si="102"/>
        <v>0</v>
      </c>
      <c r="I119" s="368">
        <f t="shared" si="102"/>
        <v>0</v>
      </c>
      <c r="J119" s="368">
        <f t="shared" si="102"/>
        <v>0</v>
      </c>
      <c r="K119" s="368">
        <f t="shared" si="102"/>
        <v>0</v>
      </c>
      <c r="L119" s="368">
        <f t="shared" si="102"/>
        <v>0</v>
      </c>
      <c r="M119" s="368">
        <f t="shared" si="102"/>
        <v>0</v>
      </c>
      <c r="N119" s="368">
        <f t="shared" si="102"/>
        <v>0</v>
      </c>
      <c r="O119" s="368">
        <f t="shared" si="102"/>
        <v>0</v>
      </c>
      <c r="P119" s="368">
        <f t="shared" si="102"/>
        <v>0</v>
      </c>
      <c r="Q119" s="368">
        <f t="shared" si="102"/>
        <v>0</v>
      </c>
      <c r="R119" s="368">
        <f t="shared" si="102"/>
        <v>0</v>
      </c>
      <c r="S119" s="368">
        <f t="shared" si="102"/>
        <v>0</v>
      </c>
      <c r="T119" s="368">
        <f t="shared" si="102"/>
        <v>0.58659343548233234</v>
      </c>
      <c r="U119" s="368">
        <f t="shared" si="102"/>
        <v>0.20541628760725564</v>
      </c>
      <c r="V119" s="368">
        <f t="shared" si="102"/>
        <v>0.20826434215632031</v>
      </c>
      <c r="W119" s="368">
        <f t="shared" si="102"/>
        <v>0</v>
      </c>
      <c r="X119" s="368">
        <f t="shared" si="102"/>
        <v>0</v>
      </c>
      <c r="Y119" s="368">
        <f t="shared" si="102"/>
        <v>0</v>
      </c>
      <c r="Z119" s="368">
        <f t="shared" si="102"/>
        <v>0</v>
      </c>
      <c r="AA119" s="368">
        <f t="shared" si="102"/>
        <v>0</v>
      </c>
      <c r="AB119" s="368">
        <f t="shared" si="102"/>
        <v>0</v>
      </c>
      <c r="AC119" s="368">
        <f t="shared" si="102"/>
        <v>0</v>
      </c>
      <c r="AD119" s="368">
        <f t="shared" si="102"/>
        <v>0</v>
      </c>
      <c r="AE119" s="368">
        <f t="shared" si="102"/>
        <v>0</v>
      </c>
      <c r="AF119" s="368">
        <f t="shared" si="102"/>
        <v>0</v>
      </c>
      <c r="AG119" s="368">
        <f t="shared" si="102"/>
        <v>0</v>
      </c>
      <c r="AH119" s="368">
        <f t="shared" si="102"/>
        <v>0</v>
      </c>
      <c r="AI119" s="368">
        <f t="shared" si="102"/>
        <v>0</v>
      </c>
      <c r="AJ119" s="368">
        <f t="shared" si="102"/>
        <v>0</v>
      </c>
      <c r="AK119" s="368">
        <f t="shared" ref="AK119:BP119" si="103">IF(NOT(ISNA(AK28)),IF(LEN(AK28)&gt;0,(AK28-$B28)/(rateShift*0.0001),""),"")</f>
        <v>0</v>
      </c>
      <c r="AL119" s="368">
        <f t="shared" si="103"/>
        <v>0</v>
      </c>
      <c r="AM119" s="368">
        <f t="shared" si="103"/>
        <v>0</v>
      </c>
      <c r="AN119" s="368">
        <f t="shared" si="103"/>
        <v>0</v>
      </c>
      <c r="AO119" s="368">
        <f t="shared" si="103"/>
        <v>0</v>
      </c>
      <c r="AP119" s="368">
        <f t="shared" si="103"/>
        <v>0</v>
      </c>
      <c r="AQ119" s="368">
        <f t="shared" si="103"/>
        <v>0</v>
      </c>
      <c r="AR119" s="368">
        <f t="shared" si="103"/>
        <v>0</v>
      </c>
      <c r="AS119" s="368">
        <f t="shared" si="103"/>
        <v>0</v>
      </c>
      <c r="AT119" s="368">
        <f t="shared" si="103"/>
        <v>0</v>
      </c>
      <c r="AU119" s="368">
        <f t="shared" si="103"/>
        <v>0</v>
      </c>
      <c r="AV119" s="368">
        <f t="shared" si="103"/>
        <v>0</v>
      </c>
      <c r="AW119" s="368">
        <f t="shared" si="103"/>
        <v>0</v>
      </c>
      <c r="AX119" s="368">
        <f t="shared" si="103"/>
        <v>0</v>
      </c>
      <c r="AY119" s="368">
        <f t="shared" si="103"/>
        <v>0</v>
      </c>
      <c r="AZ119" s="368">
        <f t="shared" si="103"/>
        <v>0</v>
      </c>
      <c r="BA119" s="368">
        <f t="shared" si="103"/>
        <v>0</v>
      </c>
      <c r="BB119" s="368">
        <f t="shared" si="103"/>
        <v>0</v>
      </c>
      <c r="BC119" s="368">
        <f t="shared" si="103"/>
        <v>0</v>
      </c>
      <c r="BD119" s="368">
        <f t="shared" si="103"/>
        <v>0</v>
      </c>
      <c r="BE119" s="368">
        <f t="shared" si="103"/>
        <v>0</v>
      </c>
      <c r="BF119" s="368">
        <f t="shared" si="103"/>
        <v>0</v>
      </c>
      <c r="BG119" s="368">
        <f t="shared" si="103"/>
        <v>0</v>
      </c>
      <c r="BH119" s="368">
        <f t="shared" si="103"/>
        <v>0</v>
      </c>
      <c r="BI119" s="368">
        <f t="shared" si="103"/>
        <v>0</v>
      </c>
      <c r="BJ119" s="368">
        <f t="shared" si="103"/>
        <v>0</v>
      </c>
      <c r="BK119" s="368">
        <f t="shared" si="103"/>
        <v>0</v>
      </c>
      <c r="BL119" s="368">
        <f t="shared" si="103"/>
        <v>0</v>
      </c>
      <c r="BM119" s="368">
        <f t="shared" si="103"/>
        <v>0</v>
      </c>
      <c r="BN119" s="368">
        <f t="shared" si="103"/>
        <v>0</v>
      </c>
      <c r="BO119" s="368">
        <f t="shared" si="103"/>
        <v>0</v>
      </c>
      <c r="BP119" s="368">
        <f t="shared" si="103"/>
        <v>0</v>
      </c>
      <c r="BQ119" s="359" t="str">
        <f t="shared" ref="BQ119:CA119" si="104">IF(NOT(ISNA(BQ28)),IF(LEN(BQ28)&gt;0,(BQ28-$B28)/(rateShift*0.0001),""),"")</f>
        <v/>
      </c>
      <c r="BR119" s="359" t="str">
        <f t="shared" si="104"/>
        <v/>
      </c>
      <c r="BS119" s="359" t="str">
        <f t="shared" si="104"/>
        <v/>
      </c>
      <c r="BT119" s="359" t="str">
        <f t="shared" si="104"/>
        <v/>
      </c>
      <c r="BU119" s="359" t="str">
        <f t="shared" si="104"/>
        <v/>
      </c>
      <c r="BV119" s="359" t="str">
        <f t="shared" si="104"/>
        <v/>
      </c>
      <c r="BW119" s="359" t="str">
        <f t="shared" si="104"/>
        <v/>
      </c>
      <c r="BX119" s="359" t="str">
        <f t="shared" si="104"/>
        <v/>
      </c>
      <c r="BY119" s="359" t="str">
        <f t="shared" si="104"/>
        <v/>
      </c>
      <c r="BZ119" s="359" t="str">
        <f t="shared" si="104"/>
        <v/>
      </c>
      <c r="CA119" s="360" t="str">
        <f t="shared" si="104"/>
        <v/>
      </c>
      <c r="CB119" s="257">
        <f t="shared" ref="CB119:DG119" si="105">IF(NOT(ISNA(CB28)),IF(LEN(CB28)&gt;0,ABS(CB28-$C28),""),"")</f>
        <v>2.5257970298619981E-9</v>
      </c>
      <c r="CC119" s="257">
        <f t="shared" si="105"/>
        <v>8.4195412967946748E-10</v>
      </c>
      <c r="CD119" s="257">
        <f t="shared" si="105"/>
        <v>0</v>
      </c>
      <c r="CE119" s="257">
        <f t="shared" si="105"/>
        <v>0</v>
      </c>
      <c r="CF119" s="257">
        <f t="shared" si="105"/>
        <v>0</v>
      </c>
      <c r="CG119" s="257">
        <f t="shared" si="105"/>
        <v>0</v>
      </c>
      <c r="CH119" s="257">
        <f t="shared" si="105"/>
        <v>0</v>
      </c>
      <c r="CI119" s="257">
        <f t="shared" si="105"/>
        <v>0</v>
      </c>
      <c r="CJ119" s="257">
        <f t="shared" si="105"/>
        <v>0</v>
      </c>
      <c r="CK119" s="257">
        <f t="shared" si="105"/>
        <v>0</v>
      </c>
      <c r="CL119" s="257">
        <f t="shared" si="105"/>
        <v>0</v>
      </c>
      <c r="CM119" s="257">
        <f t="shared" si="105"/>
        <v>0</v>
      </c>
      <c r="CN119" s="257">
        <f t="shared" si="105"/>
        <v>0</v>
      </c>
      <c r="CO119" s="257">
        <f t="shared" si="105"/>
        <v>0</v>
      </c>
      <c r="CP119" s="257">
        <f t="shared" si="105"/>
        <v>0</v>
      </c>
      <c r="CQ119" s="257">
        <f t="shared" si="105"/>
        <v>2.1753344142498576E-7</v>
      </c>
      <c r="CR119" s="257">
        <f t="shared" si="105"/>
        <v>9.6661319832005987E-8</v>
      </c>
      <c r="CS119" s="257">
        <f t="shared" si="105"/>
        <v>1.3242806714188621E-6</v>
      </c>
      <c r="CT119" s="257">
        <f t="shared" si="105"/>
        <v>1.0078736651452334E-4</v>
      </c>
      <c r="CU119" s="257">
        <f t="shared" si="105"/>
        <v>9.9669540713977212E-5</v>
      </c>
      <c r="CV119" s="257">
        <f t="shared" si="105"/>
        <v>9.642269179765961E-7</v>
      </c>
      <c r="CW119" s="257">
        <f t="shared" si="105"/>
        <v>0</v>
      </c>
      <c r="CX119" s="257">
        <f t="shared" si="105"/>
        <v>0</v>
      </c>
      <c r="CY119" s="257">
        <f t="shared" si="105"/>
        <v>0</v>
      </c>
      <c r="CZ119" s="257">
        <f t="shared" si="105"/>
        <v>0</v>
      </c>
      <c r="DA119" s="257">
        <f t="shared" si="105"/>
        <v>0</v>
      </c>
      <c r="DB119" s="257">
        <f t="shared" si="105"/>
        <v>0</v>
      </c>
      <c r="DC119" s="257">
        <f t="shared" si="105"/>
        <v>0</v>
      </c>
      <c r="DD119" s="257">
        <f t="shared" si="105"/>
        <v>0</v>
      </c>
      <c r="DE119" s="257">
        <f t="shared" si="105"/>
        <v>0</v>
      </c>
      <c r="DF119" s="257">
        <f t="shared" si="105"/>
        <v>0</v>
      </c>
      <c r="DG119" s="257">
        <f t="shared" si="105"/>
        <v>0</v>
      </c>
      <c r="DH119" s="257">
        <f t="shared" ref="DH119:EM119" si="106">IF(NOT(ISNA(DH28)),IF(LEN(DH28)&gt;0,ABS(DH28-$C28),""),"")</f>
        <v>0</v>
      </c>
      <c r="DI119" s="257">
        <f t="shared" si="106"/>
        <v>0</v>
      </c>
      <c r="DJ119" s="257">
        <f t="shared" si="106"/>
        <v>0</v>
      </c>
      <c r="DK119" s="257">
        <f t="shared" si="106"/>
        <v>0</v>
      </c>
      <c r="DL119" s="257">
        <f t="shared" si="106"/>
        <v>0</v>
      </c>
      <c r="DM119" s="257">
        <f t="shared" si="106"/>
        <v>0</v>
      </c>
      <c r="DN119" s="257">
        <f t="shared" si="106"/>
        <v>0</v>
      </c>
      <c r="DO119" s="257">
        <f t="shared" si="106"/>
        <v>0</v>
      </c>
      <c r="DP119" s="257">
        <f t="shared" si="106"/>
        <v>0</v>
      </c>
      <c r="DQ119" s="257">
        <f t="shared" si="106"/>
        <v>0</v>
      </c>
      <c r="DR119" s="257">
        <f t="shared" si="106"/>
        <v>0</v>
      </c>
      <c r="DS119" s="257">
        <f t="shared" si="106"/>
        <v>0</v>
      </c>
      <c r="DT119" s="257">
        <f t="shared" si="106"/>
        <v>0</v>
      </c>
      <c r="DU119" s="257">
        <f t="shared" si="106"/>
        <v>0</v>
      </c>
      <c r="DV119" s="257">
        <f t="shared" si="106"/>
        <v>0</v>
      </c>
      <c r="DW119" s="257">
        <f t="shared" si="106"/>
        <v>0</v>
      </c>
      <c r="DX119" s="257">
        <f t="shared" si="106"/>
        <v>0</v>
      </c>
      <c r="DY119" s="257">
        <f t="shared" si="106"/>
        <v>0</v>
      </c>
      <c r="DZ119" s="257">
        <f t="shared" si="106"/>
        <v>0</v>
      </c>
      <c r="EA119" s="257">
        <f t="shared" si="106"/>
        <v>0</v>
      </c>
      <c r="EB119" s="257">
        <f t="shared" si="106"/>
        <v>0</v>
      </c>
      <c r="EC119" s="257">
        <f t="shared" si="106"/>
        <v>0</v>
      </c>
      <c r="ED119" s="257">
        <f t="shared" si="106"/>
        <v>0</v>
      </c>
      <c r="EE119" s="257">
        <f t="shared" si="106"/>
        <v>0</v>
      </c>
      <c r="EF119" s="257">
        <f t="shared" si="106"/>
        <v>0</v>
      </c>
      <c r="EG119" s="257">
        <f t="shared" si="106"/>
        <v>0</v>
      </c>
      <c r="EH119" s="257">
        <f t="shared" si="106"/>
        <v>0</v>
      </c>
      <c r="EI119" s="257">
        <f t="shared" si="106"/>
        <v>0</v>
      </c>
      <c r="EJ119" s="257">
        <f t="shared" si="106"/>
        <v>0</v>
      </c>
      <c r="EK119" s="257">
        <f t="shared" si="106"/>
        <v>0</v>
      </c>
      <c r="EL119" s="257">
        <f t="shared" si="106"/>
        <v>0</v>
      </c>
      <c r="EM119" s="257">
        <f t="shared" si="106"/>
        <v>0</v>
      </c>
      <c r="EN119" s="257" t="str">
        <f t="shared" ref="EN119:EX119" si="107">IF(NOT(ISNA(EN28)),IF(LEN(EN28)&gt;0,ABS(EN28-$C28),""),"")</f>
        <v/>
      </c>
      <c r="EO119" s="257" t="str">
        <f t="shared" si="107"/>
        <v/>
      </c>
      <c r="EP119" s="257" t="str">
        <f t="shared" si="107"/>
        <v/>
      </c>
      <c r="EQ119" s="257" t="str">
        <f t="shared" si="107"/>
        <v/>
      </c>
      <c r="ER119" s="257" t="str">
        <f t="shared" si="107"/>
        <v/>
      </c>
      <c r="ES119" s="257" t="str">
        <f t="shared" si="107"/>
        <v/>
      </c>
      <c r="ET119" s="257" t="str">
        <f t="shared" si="107"/>
        <v/>
      </c>
      <c r="EU119" s="257" t="str">
        <f t="shared" si="107"/>
        <v/>
      </c>
      <c r="EV119" s="257" t="str">
        <f t="shared" si="107"/>
        <v/>
      </c>
      <c r="EW119" s="257" t="str">
        <f t="shared" si="107"/>
        <v/>
      </c>
      <c r="EX119" s="258" t="str">
        <f t="shared" si="107"/>
        <v/>
      </c>
    </row>
    <row r="120" spans="3:154" x14ac:dyDescent="0.2">
      <c r="D120" s="385">
        <v>41626</v>
      </c>
      <c r="E120" s="367">
        <f t="shared" ref="E120:AJ120" si="108">IF(NOT(ISNA(E29)),IF(LEN(E29)&gt;0,(E29-$B29)/(rateShift*0.0001),""),"")</f>
        <v>5.6726053491648609E-3</v>
      </c>
      <c r="F120" s="368">
        <f t="shared" si="108"/>
        <v>1.8909167707938795E-3</v>
      </c>
      <c r="G120" s="368">
        <f t="shared" si="108"/>
        <v>0</v>
      </c>
      <c r="H120" s="368">
        <f t="shared" si="108"/>
        <v>0</v>
      </c>
      <c r="I120" s="368">
        <f t="shared" si="108"/>
        <v>0</v>
      </c>
      <c r="J120" s="368">
        <f t="shared" si="108"/>
        <v>0</v>
      </c>
      <c r="K120" s="368">
        <f t="shared" si="108"/>
        <v>0</v>
      </c>
      <c r="L120" s="368">
        <f t="shared" si="108"/>
        <v>0</v>
      </c>
      <c r="M120" s="368">
        <f t="shared" si="108"/>
        <v>0</v>
      </c>
      <c r="N120" s="368">
        <f t="shared" si="108"/>
        <v>0</v>
      </c>
      <c r="O120" s="368">
        <f t="shared" si="108"/>
        <v>0</v>
      </c>
      <c r="P120" s="368">
        <f t="shared" si="108"/>
        <v>0</v>
      </c>
      <c r="Q120" s="368">
        <f t="shared" si="108"/>
        <v>0</v>
      </c>
      <c r="R120" s="368">
        <f t="shared" si="108"/>
        <v>0</v>
      </c>
      <c r="S120" s="368">
        <f t="shared" si="108"/>
        <v>0</v>
      </c>
      <c r="T120" s="368">
        <f t="shared" si="108"/>
        <v>0.4885513406060939</v>
      </c>
      <c r="U120" s="368">
        <f t="shared" si="108"/>
        <v>0.1711182551341825</v>
      </c>
      <c r="V120" s="368">
        <f t="shared" si="108"/>
        <v>0.17107108466155907</v>
      </c>
      <c r="W120" s="368">
        <f t="shared" si="108"/>
        <v>0.17146241740261489</v>
      </c>
      <c r="X120" s="368">
        <f t="shared" si="108"/>
        <v>0</v>
      </c>
      <c r="Y120" s="368">
        <f t="shared" si="108"/>
        <v>0</v>
      </c>
      <c r="Z120" s="368">
        <f t="shared" si="108"/>
        <v>0</v>
      </c>
      <c r="AA120" s="368">
        <f t="shared" si="108"/>
        <v>0</v>
      </c>
      <c r="AB120" s="368">
        <f t="shared" si="108"/>
        <v>0</v>
      </c>
      <c r="AC120" s="368">
        <f t="shared" si="108"/>
        <v>0</v>
      </c>
      <c r="AD120" s="368">
        <f t="shared" si="108"/>
        <v>0</v>
      </c>
      <c r="AE120" s="368">
        <f t="shared" si="108"/>
        <v>0</v>
      </c>
      <c r="AF120" s="368">
        <f t="shared" si="108"/>
        <v>0</v>
      </c>
      <c r="AG120" s="368">
        <f t="shared" si="108"/>
        <v>0</v>
      </c>
      <c r="AH120" s="368">
        <f t="shared" si="108"/>
        <v>0</v>
      </c>
      <c r="AI120" s="368">
        <f t="shared" si="108"/>
        <v>0</v>
      </c>
      <c r="AJ120" s="368">
        <f t="shared" si="108"/>
        <v>0</v>
      </c>
      <c r="AK120" s="368">
        <f t="shared" ref="AK120:BP120" si="109">IF(NOT(ISNA(AK29)),IF(LEN(AK29)&gt;0,(AK29-$B29)/(rateShift*0.0001),""),"")</f>
        <v>0</v>
      </c>
      <c r="AL120" s="368">
        <f t="shared" si="109"/>
        <v>0</v>
      </c>
      <c r="AM120" s="368">
        <f t="shared" si="109"/>
        <v>0</v>
      </c>
      <c r="AN120" s="368">
        <f t="shared" si="109"/>
        <v>0</v>
      </c>
      <c r="AO120" s="368">
        <f t="shared" si="109"/>
        <v>0</v>
      </c>
      <c r="AP120" s="368">
        <f t="shared" si="109"/>
        <v>0</v>
      </c>
      <c r="AQ120" s="368">
        <f t="shared" si="109"/>
        <v>0</v>
      </c>
      <c r="AR120" s="368">
        <f t="shared" si="109"/>
        <v>0</v>
      </c>
      <c r="AS120" s="368">
        <f t="shared" si="109"/>
        <v>0</v>
      </c>
      <c r="AT120" s="368">
        <f t="shared" si="109"/>
        <v>0</v>
      </c>
      <c r="AU120" s="368">
        <f t="shared" si="109"/>
        <v>0</v>
      </c>
      <c r="AV120" s="368">
        <f t="shared" si="109"/>
        <v>0</v>
      </c>
      <c r="AW120" s="368">
        <f t="shared" si="109"/>
        <v>0</v>
      </c>
      <c r="AX120" s="368">
        <f t="shared" si="109"/>
        <v>0</v>
      </c>
      <c r="AY120" s="368">
        <f t="shared" si="109"/>
        <v>0</v>
      </c>
      <c r="AZ120" s="368">
        <f t="shared" si="109"/>
        <v>0</v>
      </c>
      <c r="BA120" s="368">
        <f t="shared" si="109"/>
        <v>0</v>
      </c>
      <c r="BB120" s="368">
        <f t="shared" si="109"/>
        <v>0</v>
      </c>
      <c r="BC120" s="368">
        <f t="shared" si="109"/>
        <v>0</v>
      </c>
      <c r="BD120" s="368">
        <f t="shared" si="109"/>
        <v>0</v>
      </c>
      <c r="BE120" s="368">
        <f t="shared" si="109"/>
        <v>0</v>
      </c>
      <c r="BF120" s="368">
        <f t="shared" si="109"/>
        <v>0</v>
      </c>
      <c r="BG120" s="368">
        <f t="shared" si="109"/>
        <v>0</v>
      </c>
      <c r="BH120" s="368">
        <f t="shared" si="109"/>
        <v>0</v>
      </c>
      <c r="BI120" s="368">
        <f t="shared" si="109"/>
        <v>0</v>
      </c>
      <c r="BJ120" s="368">
        <f t="shared" si="109"/>
        <v>0</v>
      </c>
      <c r="BK120" s="368">
        <f t="shared" si="109"/>
        <v>0</v>
      </c>
      <c r="BL120" s="368">
        <f t="shared" si="109"/>
        <v>0</v>
      </c>
      <c r="BM120" s="368">
        <f t="shared" si="109"/>
        <v>0</v>
      </c>
      <c r="BN120" s="368">
        <f t="shared" si="109"/>
        <v>0</v>
      </c>
      <c r="BO120" s="368">
        <f t="shared" si="109"/>
        <v>0</v>
      </c>
      <c r="BP120" s="368">
        <f t="shared" si="109"/>
        <v>0</v>
      </c>
      <c r="BQ120" s="359" t="str">
        <f t="shared" ref="BQ120:CA120" si="110">IF(NOT(ISNA(BQ29)),IF(LEN(BQ29)&gt;0,(BQ29-$B29)/(rateShift*0.0001),""),"")</f>
        <v/>
      </c>
      <c r="BR120" s="359" t="str">
        <f t="shared" si="110"/>
        <v/>
      </c>
      <c r="BS120" s="359" t="str">
        <f t="shared" si="110"/>
        <v/>
      </c>
      <c r="BT120" s="359" t="str">
        <f t="shared" si="110"/>
        <v/>
      </c>
      <c r="BU120" s="359" t="str">
        <f t="shared" si="110"/>
        <v/>
      </c>
      <c r="BV120" s="359" t="str">
        <f t="shared" si="110"/>
        <v/>
      </c>
      <c r="BW120" s="359" t="str">
        <f t="shared" si="110"/>
        <v/>
      </c>
      <c r="BX120" s="359" t="str">
        <f t="shared" si="110"/>
        <v/>
      </c>
      <c r="BY120" s="359" t="str">
        <f t="shared" si="110"/>
        <v/>
      </c>
      <c r="BZ120" s="359" t="str">
        <f t="shared" si="110"/>
        <v/>
      </c>
      <c r="CA120" s="360" t="str">
        <f t="shared" si="110"/>
        <v/>
      </c>
      <c r="CB120" s="257">
        <f t="shared" ref="CB120:DG120" si="111">IF(NOT(ISNA(CB29)),IF(LEN(CB29)&gt;0,ABS(CB29-$C29),""),"")</f>
        <v>1.34973790477666E-9</v>
      </c>
      <c r="CC120" s="257">
        <f t="shared" si="111"/>
        <v>4.4992493411499801E-10</v>
      </c>
      <c r="CD120" s="257">
        <f t="shared" si="111"/>
        <v>0</v>
      </c>
      <c r="CE120" s="257">
        <f t="shared" si="111"/>
        <v>0</v>
      </c>
      <c r="CF120" s="257">
        <f t="shared" si="111"/>
        <v>0</v>
      </c>
      <c r="CG120" s="257">
        <f t="shared" si="111"/>
        <v>0</v>
      </c>
      <c r="CH120" s="257">
        <f t="shared" si="111"/>
        <v>0</v>
      </c>
      <c r="CI120" s="257">
        <f t="shared" si="111"/>
        <v>0</v>
      </c>
      <c r="CJ120" s="257">
        <f t="shared" si="111"/>
        <v>0</v>
      </c>
      <c r="CK120" s="257">
        <f t="shared" si="111"/>
        <v>0</v>
      </c>
      <c r="CL120" s="257">
        <f t="shared" si="111"/>
        <v>0</v>
      </c>
      <c r="CM120" s="257">
        <f t="shared" si="111"/>
        <v>0</v>
      </c>
      <c r="CN120" s="257">
        <f t="shared" si="111"/>
        <v>0</v>
      </c>
      <c r="CO120" s="257">
        <f t="shared" si="111"/>
        <v>0</v>
      </c>
      <c r="CP120" s="257">
        <f t="shared" si="111"/>
        <v>0</v>
      </c>
      <c r="CQ120" s="257">
        <f t="shared" si="111"/>
        <v>1.1624572513434239E-7</v>
      </c>
      <c r="CR120" s="257">
        <f t="shared" si="111"/>
        <v>4.0715813578312554E-8</v>
      </c>
      <c r="CS120" s="257">
        <f t="shared" si="111"/>
        <v>4.070459003018001E-8</v>
      </c>
      <c r="CT120" s="257">
        <f t="shared" si="111"/>
        <v>4.0797703677181163E-8</v>
      </c>
      <c r="CU120" s="257">
        <f t="shared" si="111"/>
        <v>9.9166444181560814E-5</v>
      </c>
      <c r="CV120" s="257">
        <f t="shared" si="111"/>
        <v>1.0103274417918445E-4</v>
      </c>
      <c r="CW120" s="257">
        <f t="shared" si="111"/>
        <v>0</v>
      </c>
      <c r="CX120" s="257">
        <f t="shared" si="111"/>
        <v>0</v>
      </c>
      <c r="CY120" s="257">
        <f t="shared" si="111"/>
        <v>0</v>
      </c>
      <c r="CZ120" s="257">
        <f t="shared" si="111"/>
        <v>0</v>
      </c>
      <c r="DA120" s="257">
        <f t="shared" si="111"/>
        <v>0</v>
      </c>
      <c r="DB120" s="257">
        <f t="shared" si="111"/>
        <v>0</v>
      </c>
      <c r="DC120" s="257">
        <f t="shared" si="111"/>
        <v>0</v>
      </c>
      <c r="DD120" s="257">
        <f t="shared" si="111"/>
        <v>0</v>
      </c>
      <c r="DE120" s="257">
        <f t="shared" si="111"/>
        <v>0</v>
      </c>
      <c r="DF120" s="257">
        <f t="shared" si="111"/>
        <v>0</v>
      </c>
      <c r="DG120" s="257">
        <f t="shared" si="111"/>
        <v>0</v>
      </c>
      <c r="DH120" s="257">
        <f t="shared" ref="DH120:EM120" si="112">IF(NOT(ISNA(DH29)),IF(LEN(DH29)&gt;0,ABS(DH29-$C29),""),"")</f>
        <v>0</v>
      </c>
      <c r="DI120" s="257">
        <f t="shared" si="112"/>
        <v>0</v>
      </c>
      <c r="DJ120" s="257">
        <f t="shared" si="112"/>
        <v>0</v>
      </c>
      <c r="DK120" s="257">
        <f t="shared" si="112"/>
        <v>0</v>
      </c>
      <c r="DL120" s="257">
        <f t="shared" si="112"/>
        <v>0</v>
      </c>
      <c r="DM120" s="257">
        <f t="shared" si="112"/>
        <v>0</v>
      </c>
      <c r="DN120" s="257">
        <f t="shared" si="112"/>
        <v>0</v>
      </c>
      <c r="DO120" s="257">
        <f t="shared" si="112"/>
        <v>0</v>
      </c>
      <c r="DP120" s="257">
        <f t="shared" si="112"/>
        <v>0</v>
      </c>
      <c r="DQ120" s="257">
        <f t="shared" si="112"/>
        <v>0</v>
      </c>
      <c r="DR120" s="257">
        <f t="shared" si="112"/>
        <v>0</v>
      </c>
      <c r="DS120" s="257">
        <f t="shared" si="112"/>
        <v>0</v>
      </c>
      <c r="DT120" s="257">
        <f t="shared" si="112"/>
        <v>0</v>
      </c>
      <c r="DU120" s="257">
        <f t="shared" si="112"/>
        <v>0</v>
      </c>
      <c r="DV120" s="257">
        <f t="shared" si="112"/>
        <v>0</v>
      </c>
      <c r="DW120" s="257">
        <f t="shared" si="112"/>
        <v>0</v>
      </c>
      <c r="DX120" s="257">
        <f t="shared" si="112"/>
        <v>0</v>
      </c>
      <c r="DY120" s="257">
        <f t="shared" si="112"/>
        <v>0</v>
      </c>
      <c r="DZ120" s="257">
        <f t="shared" si="112"/>
        <v>0</v>
      </c>
      <c r="EA120" s="257">
        <f t="shared" si="112"/>
        <v>0</v>
      </c>
      <c r="EB120" s="257">
        <f t="shared" si="112"/>
        <v>0</v>
      </c>
      <c r="EC120" s="257">
        <f t="shared" si="112"/>
        <v>0</v>
      </c>
      <c r="ED120" s="257">
        <f t="shared" si="112"/>
        <v>0</v>
      </c>
      <c r="EE120" s="257">
        <f t="shared" si="112"/>
        <v>0</v>
      </c>
      <c r="EF120" s="257">
        <f t="shared" si="112"/>
        <v>0</v>
      </c>
      <c r="EG120" s="257">
        <f t="shared" si="112"/>
        <v>0</v>
      </c>
      <c r="EH120" s="257">
        <f t="shared" si="112"/>
        <v>0</v>
      </c>
      <c r="EI120" s="257">
        <f t="shared" si="112"/>
        <v>0</v>
      </c>
      <c r="EJ120" s="257">
        <f t="shared" si="112"/>
        <v>0</v>
      </c>
      <c r="EK120" s="257">
        <f t="shared" si="112"/>
        <v>0</v>
      </c>
      <c r="EL120" s="257">
        <f t="shared" si="112"/>
        <v>0</v>
      </c>
      <c r="EM120" s="257">
        <f t="shared" si="112"/>
        <v>0</v>
      </c>
      <c r="EN120" s="257" t="str">
        <f t="shared" ref="EN120:EX120" si="113">IF(NOT(ISNA(EN29)),IF(LEN(EN29)&gt;0,ABS(EN29-$C29),""),"")</f>
        <v/>
      </c>
      <c r="EO120" s="257" t="str">
        <f t="shared" si="113"/>
        <v/>
      </c>
      <c r="EP120" s="257" t="str">
        <f t="shared" si="113"/>
        <v/>
      </c>
      <c r="EQ120" s="257" t="str">
        <f t="shared" si="113"/>
        <v/>
      </c>
      <c r="ER120" s="257" t="str">
        <f t="shared" si="113"/>
        <v/>
      </c>
      <c r="ES120" s="257" t="str">
        <f t="shared" si="113"/>
        <v/>
      </c>
      <c r="ET120" s="257" t="str">
        <f t="shared" si="113"/>
        <v/>
      </c>
      <c r="EU120" s="257" t="str">
        <f t="shared" si="113"/>
        <v/>
      </c>
      <c r="EV120" s="257" t="str">
        <f t="shared" si="113"/>
        <v/>
      </c>
      <c r="EW120" s="257" t="str">
        <f t="shared" si="113"/>
        <v/>
      </c>
      <c r="EX120" s="258" t="str">
        <f t="shared" si="113"/>
        <v/>
      </c>
    </row>
    <row r="121" spans="3:154" x14ac:dyDescent="0.2">
      <c r="D121" s="385">
        <v>41716</v>
      </c>
      <c r="E121" s="367">
        <f t="shared" ref="E121:AJ121" si="114">IF(NOT(ISNA(E30)),IF(LEN(E30)&gt;0,(E30-$B30)/(rateShift*0.0001),""),"")</f>
        <v>4.8583557779157543E-3</v>
      </c>
      <c r="F121" s="368">
        <f t="shared" si="114"/>
        <v>1.619493311417336E-3</v>
      </c>
      <c r="G121" s="368">
        <f t="shared" si="114"/>
        <v>0</v>
      </c>
      <c r="H121" s="368">
        <f t="shared" si="114"/>
        <v>0</v>
      </c>
      <c r="I121" s="368">
        <f t="shared" si="114"/>
        <v>0</v>
      </c>
      <c r="J121" s="368">
        <f t="shared" si="114"/>
        <v>0</v>
      </c>
      <c r="K121" s="368">
        <f t="shared" si="114"/>
        <v>0</v>
      </c>
      <c r="L121" s="368">
        <f t="shared" si="114"/>
        <v>0</v>
      </c>
      <c r="M121" s="368">
        <f t="shared" si="114"/>
        <v>0</v>
      </c>
      <c r="N121" s="368">
        <f t="shared" si="114"/>
        <v>0</v>
      </c>
      <c r="O121" s="368">
        <f t="shared" si="114"/>
        <v>0</v>
      </c>
      <c r="P121" s="368">
        <f t="shared" si="114"/>
        <v>0</v>
      </c>
      <c r="Q121" s="368">
        <f t="shared" si="114"/>
        <v>0</v>
      </c>
      <c r="R121" s="368">
        <f t="shared" si="114"/>
        <v>0</v>
      </c>
      <c r="S121" s="368">
        <f t="shared" si="114"/>
        <v>0</v>
      </c>
      <c r="T121" s="368">
        <f t="shared" si="114"/>
        <v>0.41842435391590233</v>
      </c>
      <c r="U121" s="368">
        <f t="shared" si="114"/>
        <v>0.14655582616794788</v>
      </c>
      <c r="V121" s="368">
        <f t="shared" si="114"/>
        <v>0.14651542657580402</v>
      </c>
      <c r="W121" s="368">
        <f t="shared" si="114"/>
        <v>0.1468505871536456</v>
      </c>
      <c r="X121" s="368">
        <f t="shared" si="114"/>
        <v>0.14522191795566727</v>
      </c>
      <c r="Y121" s="368">
        <f t="shared" si="114"/>
        <v>0</v>
      </c>
      <c r="Z121" s="368">
        <f t="shared" si="114"/>
        <v>0</v>
      </c>
      <c r="AA121" s="368">
        <f t="shared" si="114"/>
        <v>0</v>
      </c>
      <c r="AB121" s="368">
        <f t="shared" si="114"/>
        <v>0</v>
      </c>
      <c r="AC121" s="368">
        <f t="shared" si="114"/>
        <v>0</v>
      </c>
      <c r="AD121" s="368">
        <f t="shared" si="114"/>
        <v>0</v>
      </c>
      <c r="AE121" s="368">
        <f t="shared" si="114"/>
        <v>0</v>
      </c>
      <c r="AF121" s="368">
        <f t="shared" si="114"/>
        <v>0</v>
      </c>
      <c r="AG121" s="368">
        <f t="shared" si="114"/>
        <v>0</v>
      </c>
      <c r="AH121" s="368">
        <f t="shared" si="114"/>
        <v>0</v>
      </c>
      <c r="AI121" s="368">
        <f t="shared" si="114"/>
        <v>0</v>
      </c>
      <c r="AJ121" s="368">
        <f t="shared" si="114"/>
        <v>0</v>
      </c>
      <c r="AK121" s="368">
        <f t="shared" ref="AK121:BP121" si="115">IF(NOT(ISNA(AK30)),IF(LEN(AK30)&gt;0,(AK30-$B30)/(rateShift*0.0001),""),"")</f>
        <v>0</v>
      </c>
      <c r="AL121" s="368">
        <f t="shared" si="115"/>
        <v>0</v>
      </c>
      <c r="AM121" s="368">
        <f t="shared" si="115"/>
        <v>0</v>
      </c>
      <c r="AN121" s="368">
        <f t="shared" si="115"/>
        <v>0</v>
      </c>
      <c r="AO121" s="368">
        <f t="shared" si="115"/>
        <v>0</v>
      </c>
      <c r="AP121" s="368">
        <f t="shared" si="115"/>
        <v>0</v>
      </c>
      <c r="AQ121" s="368">
        <f t="shared" si="115"/>
        <v>0</v>
      </c>
      <c r="AR121" s="368">
        <f t="shared" si="115"/>
        <v>0</v>
      </c>
      <c r="AS121" s="368">
        <f t="shared" si="115"/>
        <v>0</v>
      </c>
      <c r="AT121" s="368">
        <f t="shared" si="115"/>
        <v>0</v>
      </c>
      <c r="AU121" s="368">
        <f t="shared" si="115"/>
        <v>0</v>
      </c>
      <c r="AV121" s="368">
        <f t="shared" si="115"/>
        <v>0</v>
      </c>
      <c r="AW121" s="368">
        <f t="shared" si="115"/>
        <v>0</v>
      </c>
      <c r="AX121" s="368">
        <f t="shared" si="115"/>
        <v>0</v>
      </c>
      <c r="AY121" s="368">
        <f t="shared" si="115"/>
        <v>0</v>
      </c>
      <c r="AZ121" s="368">
        <f t="shared" si="115"/>
        <v>0</v>
      </c>
      <c r="BA121" s="368">
        <f t="shared" si="115"/>
        <v>0</v>
      </c>
      <c r="BB121" s="368">
        <f t="shared" si="115"/>
        <v>0</v>
      </c>
      <c r="BC121" s="368">
        <f t="shared" si="115"/>
        <v>0</v>
      </c>
      <c r="BD121" s="368">
        <f t="shared" si="115"/>
        <v>0</v>
      </c>
      <c r="BE121" s="368">
        <f t="shared" si="115"/>
        <v>0</v>
      </c>
      <c r="BF121" s="368">
        <f t="shared" si="115"/>
        <v>0</v>
      </c>
      <c r="BG121" s="368">
        <f t="shared" si="115"/>
        <v>0</v>
      </c>
      <c r="BH121" s="368">
        <f t="shared" si="115"/>
        <v>0</v>
      </c>
      <c r="BI121" s="368">
        <f t="shared" si="115"/>
        <v>0</v>
      </c>
      <c r="BJ121" s="368">
        <f t="shared" si="115"/>
        <v>0</v>
      </c>
      <c r="BK121" s="368">
        <f t="shared" si="115"/>
        <v>0</v>
      </c>
      <c r="BL121" s="368">
        <f t="shared" si="115"/>
        <v>0</v>
      </c>
      <c r="BM121" s="368">
        <f t="shared" si="115"/>
        <v>0</v>
      </c>
      <c r="BN121" s="368">
        <f t="shared" si="115"/>
        <v>0</v>
      </c>
      <c r="BO121" s="368">
        <f t="shared" si="115"/>
        <v>0</v>
      </c>
      <c r="BP121" s="368">
        <f t="shared" si="115"/>
        <v>0</v>
      </c>
      <c r="BQ121" s="359" t="str">
        <f t="shared" ref="BQ121:CA121" si="116">IF(NOT(ISNA(BQ30)),IF(LEN(BQ30)&gt;0,(BQ30-$B30)/(rateShift*0.0001),""),"")</f>
        <v/>
      </c>
      <c r="BR121" s="359" t="str">
        <f t="shared" si="116"/>
        <v/>
      </c>
      <c r="BS121" s="359" t="str">
        <f t="shared" si="116"/>
        <v/>
      </c>
      <c r="BT121" s="359" t="str">
        <f t="shared" si="116"/>
        <v/>
      </c>
      <c r="BU121" s="359" t="str">
        <f t="shared" si="116"/>
        <v/>
      </c>
      <c r="BV121" s="359" t="str">
        <f t="shared" si="116"/>
        <v/>
      </c>
      <c r="BW121" s="359" t="str">
        <f t="shared" si="116"/>
        <v/>
      </c>
      <c r="BX121" s="359" t="str">
        <f t="shared" si="116"/>
        <v/>
      </c>
      <c r="BY121" s="359" t="str">
        <f t="shared" si="116"/>
        <v/>
      </c>
      <c r="BZ121" s="359" t="str">
        <f t="shared" si="116"/>
        <v/>
      </c>
      <c r="CA121" s="360" t="str">
        <f t="shared" si="116"/>
        <v/>
      </c>
      <c r="CB121" s="257">
        <f t="shared" ref="CB121:DG121" si="117">IF(NOT(ISNA(CB30)),IF(LEN(CB30)&gt;0,ABS(CB30-$C30),""),"")</f>
        <v>1.3355203904580337E-9</v>
      </c>
      <c r="CC121" s="257">
        <f t="shared" si="117"/>
        <v>4.4518519426439696E-10</v>
      </c>
      <c r="CD121" s="257">
        <f t="shared" si="117"/>
        <v>0</v>
      </c>
      <c r="CE121" s="257">
        <f t="shared" si="117"/>
        <v>0</v>
      </c>
      <c r="CF121" s="257">
        <f t="shared" si="117"/>
        <v>0</v>
      </c>
      <c r="CG121" s="257">
        <f t="shared" si="117"/>
        <v>0</v>
      </c>
      <c r="CH121" s="257">
        <f t="shared" si="117"/>
        <v>0</v>
      </c>
      <c r="CI121" s="257">
        <f t="shared" si="117"/>
        <v>0</v>
      </c>
      <c r="CJ121" s="257">
        <f t="shared" si="117"/>
        <v>0</v>
      </c>
      <c r="CK121" s="257">
        <f t="shared" si="117"/>
        <v>0</v>
      </c>
      <c r="CL121" s="257">
        <f t="shared" si="117"/>
        <v>0</v>
      </c>
      <c r="CM121" s="257">
        <f t="shared" si="117"/>
        <v>0</v>
      </c>
      <c r="CN121" s="257">
        <f t="shared" si="117"/>
        <v>0</v>
      </c>
      <c r="CO121" s="257">
        <f t="shared" si="117"/>
        <v>0</v>
      </c>
      <c r="CP121" s="257">
        <f t="shared" si="117"/>
        <v>0</v>
      </c>
      <c r="CQ121" s="257">
        <f t="shared" si="117"/>
        <v>1.1502132507383578E-7</v>
      </c>
      <c r="CR121" s="257">
        <f t="shared" si="117"/>
        <v>4.0286958987584276E-8</v>
      </c>
      <c r="CS121" s="257">
        <f t="shared" si="117"/>
        <v>4.0275853957494334E-8</v>
      </c>
      <c r="CT121" s="257">
        <f t="shared" si="117"/>
        <v>4.0367986779699105E-8</v>
      </c>
      <c r="CU121" s="257">
        <f t="shared" si="117"/>
        <v>3.9920279257601998E-8</v>
      </c>
      <c r="CV121" s="257">
        <f t="shared" si="117"/>
        <v>9.9968580862929562E-5</v>
      </c>
      <c r="CW121" s="257">
        <f t="shared" si="117"/>
        <v>1.0022749801543059E-4</v>
      </c>
      <c r="CX121" s="257">
        <f t="shared" si="117"/>
        <v>0</v>
      </c>
      <c r="CY121" s="257">
        <f t="shared" si="117"/>
        <v>0</v>
      </c>
      <c r="CZ121" s="257">
        <f t="shared" si="117"/>
        <v>0</v>
      </c>
      <c r="DA121" s="257">
        <f t="shared" si="117"/>
        <v>0</v>
      </c>
      <c r="DB121" s="257">
        <f t="shared" si="117"/>
        <v>0</v>
      </c>
      <c r="DC121" s="257">
        <f t="shared" si="117"/>
        <v>0</v>
      </c>
      <c r="DD121" s="257">
        <f t="shared" si="117"/>
        <v>0</v>
      </c>
      <c r="DE121" s="257">
        <f t="shared" si="117"/>
        <v>0</v>
      </c>
      <c r="DF121" s="257">
        <f t="shared" si="117"/>
        <v>0</v>
      </c>
      <c r="DG121" s="257">
        <f t="shared" si="117"/>
        <v>0</v>
      </c>
      <c r="DH121" s="257">
        <f t="shared" ref="DH121:EM121" si="118">IF(NOT(ISNA(DH30)),IF(LEN(DH30)&gt;0,ABS(DH30-$C30),""),"")</f>
        <v>0</v>
      </c>
      <c r="DI121" s="257">
        <f t="shared" si="118"/>
        <v>0</v>
      </c>
      <c r="DJ121" s="257">
        <f t="shared" si="118"/>
        <v>0</v>
      </c>
      <c r="DK121" s="257">
        <f t="shared" si="118"/>
        <v>0</v>
      </c>
      <c r="DL121" s="257">
        <f t="shared" si="118"/>
        <v>0</v>
      </c>
      <c r="DM121" s="257">
        <f t="shared" si="118"/>
        <v>0</v>
      </c>
      <c r="DN121" s="257">
        <f t="shared" si="118"/>
        <v>0</v>
      </c>
      <c r="DO121" s="257">
        <f t="shared" si="118"/>
        <v>0</v>
      </c>
      <c r="DP121" s="257">
        <f t="shared" si="118"/>
        <v>0</v>
      </c>
      <c r="DQ121" s="257">
        <f t="shared" si="118"/>
        <v>0</v>
      </c>
      <c r="DR121" s="257">
        <f t="shared" si="118"/>
        <v>0</v>
      </c>
      <c r="DS121" s="257">
        <f t="shared" si="118"/>
        <v>0</v>
      </c>
      <c r="DT121" s="257">
        <f t="shared" si="118"/>
        <v>0</v>
      </c>
      <c r="DU121" s="257">
        <f t="shared" si="118"/>
        <v>0</v>
      </c>
      <c r="DV121" s="257">
        <f t="shared" si="118"/>
        <v>0</v>
      </c>
      <c r="DW121" s="257">
        <f t="shared" si="118"/>
        <v>0</v>
      </c>
      <c r="DX121" s="257">
        <f t="shared" si="118"/>
        <v>0</v>
      </c>
      <c r="DY121" s="257">
        <f t="shared" si="118"/>
        <v>0</v>
      </c>
      <c r="DZ121" s="257">
        <f t="shared" si="118"/>
        <v>0</v>
      </c>
      <c r="EA121" s="257">
        <f t="shared" si="118"/>
        <v>0</v>
      </c>
      <c r="EB121" s="257">
        <f t="shared" si="118"/>
        <v>0</v>
      </c>
      <c r="EC121" s="257">
        <f t="shared" si="118"/>
        <v>0</v>
      </c>
      <c r="ED121" s="257">
        <f t="shared" si="118"/>
        <v>0</v>
      </c>
      <c r="EE121" s="257">
        <f t="shared" si="118"/>
        <v>0</v>
      </c>
      <c r="EF121" s="257">
        <f t="shared" si="118"/>
        <v>0</v>
      </c>
      <c r="EG121" s="257">
        <f t="shared" si="118"/>
        <v>0</v>
      </c>
      <c r="EH121" s="257">
        <f t="shared" si="118"/>
        <v>0</v>
      </c>
      <c r="EI121" s="257">
        <f t="shared" si="118"/>
        <v>0</v>
      </c>
      <c r="EJ121" s="257">
        <f t="shared" si="118"/>
        <v>0</v>
      </c>
      <c r="EK121" s="257">
        <f t="shared" si="118"/>
        <v>0</v>
      </c>
      <c r="EL121" s="257">
        <f t="shared" si="118"/>
        <v>0</v>
      </c>
      <c r="EM121" s="257">
        <f t="shared" si="118"/>
        <v>0</v>
      </c>
      <c r="EN121" s="257" t="str">
        <f t="shared" ref="EN121:EX121" si="119">IF(NOT(ISNA(EN30)),IF(LEN(EN30)&gt;0,ABS(EN30-$C30),""),"")</f>
        <v/>
      </c>
      <c r="EO121" s="257" t="str">
        <f t="shared" si="119"/>
        <v/>
      </c>
      <c r="EP121" s="257" t="str">
        <f t="shared" si="119"/>
        <v/>
      </c>
      <c r="EQ121" s="257" t="str">
        <f t="shared" si="119"/>
        <v/>
      </c>
      <c r="ER121" s="257" t="str">
        <f t="shared" si="119"/>
        <v/>
      </c>
      <c r="ES121" s="257" t="str">
        <f t="shared" si="119"/>
        <v/>
      </c>
      <c r="ET121" s="257" t="str">
        <f t="shared" si="119"/>
        <v/>
      </c>
      <c r="EU121" s="257" t="str">
        <f t="shared" si="119"/>
        <v/>
      </c>
      <c r="EV121" s="257" t="str">
        <f t="shared" si="119"/>
        <v/>
      </c>
      <c r="EW121" s="257" t="str">
        <f t="shared" si="119"/>
        <v/>
      </c>
      <c r="EX121" s="258" t="str">
        <f t="shared" si="119"/>
        <v/>
      </c>
    </row>
    <row r="122" spans="3:154" x14ac:dyDescent="0.2">
      <c r="D122" s="385">
        <v>41809</v>
      </c>
      <c r="E122" s="367">
        <f t="shared" ref="E122:AJ122" si="120">IF(NOT(ISNA(E31)),IF(LEN(E31)&gt;0,(E31-$B31)/(rateShift*0.0001),""),"")</f>
        <v>4.2316885278011196E-3</v>
      </c>
      <c r="F122" s="368">
        <f t="shared" si="120"/>
        <v>1.4105988906023409E-3</v>
      </c>
      <c r="G122" s="368">
        <f t="shared" si="120"/>
        <v>0</v>
      </c>
      <c r="H122" s="368">
        <f t="shared" si="120"/>
        <v>0</v>
      </c>
      <c r="I122" s="368">
        <f t="shared" si="120"/>
        <v>0</v>
      </c>
      <c r="J122" s="368">
        <f t="shared" si="120"/>
        <v>0</v>
      </c>
      <c r="K122" s="368">
        <f t="shared" si="120"/>
        <v>0</v>
      </c>
      <c r="L122" s="368">
        <f t="shared" si="120"/>
        <v>0</v>
      </c>
      <c r="M122" s="368">
        <f t="shared" si="120"/>
        <v>0</v>
      </c>
      <c r="N122" s="368">
        <f t="shared" si="120"/>
        <v>0</v>
      </c>
      <c r="O122" s="368">
        <f t="shared" si="120"/>
        <v>0</v>
      </c>
      <c r="P122" s="368">
        <f t="shared" si="120"/>
        <v>0</v>
      </c>
      <c r="Q122" s="368">
        <f t="shared" si="120"/>
        <v>0</v>
      </c>
      <c r="R122" s="368">
        <f t="shared" si="120"/>
        <v>0</v>
      </c>
      <c r="S122" s="368">
        <f t="shared" si="120"/>
        <v>0</v>
      </c>
      <c r="T122" s="368">
        <f t="shared" si="120"/>
        <v>0.3644528353116856</v>
      </c>
      <c r="U122" s="368">
        <f t="shared" si="120"/>
        <v>0.12765195399935467</v>
      </c>
      <c r="V122" s="368">
        <f t="shared" si="120"/>
        <v>0.12761676545090805</v>
      </c>
      <c r="W122" s="368">
        <f t="shared" si="120"/>
        <v>0.12790869449767761</v>
      </c>
      <c r="X122" s="368">
        <f t="shared" si="120"/>
        <v>0.12649010329567922</v>
      </c>
      <c r="Y122" s="368">
        <f t="shared" si="120"/>
        <v>0.13047877609887945</v>
      </c>
      <c r="Z122" s="368">
        <f t="shared" si="120"/>
        <v>0</v>
      </c>
      <c r="AA122" s="368">
        <f t="shared" si="120"/>
        <v>0</v>
      </c>
      <c r="AB122" s="368">
        <f t="shared" si="120"/>
        <v>0</v>
      </c>
      <c r="AC122" s="368">
        <f t="shared" si="120"/>
        <v>0</v>
      </c>
      <c r="AD122" s="368">
        <f t="shared" si="120"/>
        <v>0</v>
      </c>
      <c r="AE122" s="368">
        <f t="shared" si="120"/>
        <v>0</v>
      </c>
      <c r="AF122" s="368">
        <f t="shared" si="120"/>
        <v>0</v>
      </c>
      <c r="AG122" s="368">
        <f t="shared" si="120"/>
        <v>0</v>
      </c>
      <c r="AH122" s="368">
        <f t="shared" si="120"/>
        <v>0</v>
      </c>
      <c r="AI122" s="368">
        <f t="shared" si="120"/>
        <v>0</v>
      </c>
      <c r="AJ122" s="368">
        <f t="shared" si="120"/>
        <v>0</v>
      </c>
      <c r="AK122" s="368">
        <f t="shared" ref="AK122:BP122" si="121">IF(NOT(ISNA(AK31)),IF(LEN(AK31)&gt;0,(AK31-$B31)/(rateShift*0.0001),""),"")</f>
        <v>0</v>
      </c>
      <c r="AL122" s="368">
        <f t="shared" si="121"/>
        <v>0</v>
      </c>
      <c r="AM122" s="368">
        <f t="shared" si="121"/>
        <v>0</v>
      </c>
      <c r="AN122" s="368">
        <f t="shared" si="121"/>
        <v>0</v>
      </c>
      <c r="AO122" s="368">
        <f t="shared" si="121"/>
        <v>0</v>
      </c>
      <c r="AP122" s="368">
        <f t="shared" si="121"/>
        <v>0</v>
      </c>
      <c r="AQ122" s="368">
        <f t="shared" si="121"/>
        <v>0</v>
      </c>
      <c r="AR122" s="368">
        <f t="shared" si="121"/>
        <v>0</v>
      </c>
      <c r="AS122" s="368">
        <f t="shared" si="121"/>
        <v>0</v>
      </c>
      <c r="AT122" s="368">
        <f t="shared" si="121"/>
        <v>0</v>
      </c>
      <c r="AU122" s="368">
        <f t="shared" si="121"/>
        <v>0</v>
      </c>
      <c r="AV122" s="368">
        <f t="shared" si="121"/>
        <v>0</v>
      </c>
      <c r="AW122" s="368">
        <f t="shared" si="121"/>
        <v>0</v>
      </c>
      <c r="AX122" s="368">
        <f t="shared" si="121"/>
        <v>0</v>
      </c>
      <c r="AY122" s="368">
        <f t="shared" si="121"/>
        <v>0</v>
      </c>
      <c r="AZ122" s="368">
        <f t="shared" si="121"/>
        <v>0</v>
      </c>
      <c r="BA122" s="368">
        <f t="shared" si="121"/>
        <v>0</v>
      </c>
      <c r="BB122" s="368">
        <f t="shared" si="121"/>
        <v>0</v>
      </c>
      <c r="BC122" s="368">
        <f t="shared" si="121"/>
        <v>0</v>
      </c>
      <c r="BD122" s="368">
        <f t="shared" si="121"/>
        <v>0</v>
      </c>
      <c r="BE122" s="368">
        <f t="shared" si="121"/>
        <v>0</v>
      </c>
      <c r="BF122" s="368">
        <f t="shared" si="121"/>
        <v>0</v>
      </c>
      <c r="BG122" s="368">
        <f t="shared" si="121"/>
        <v>0</v>
      </c>
      <c r="BH122" s="368">
        <f t="shared" si="121"/>
        <v>0</v>
      </c>
      <c r="BI122" s="368">
        <f t="shared" si="121"/>
        <v>0</v>
      </c>
      <c r="BJ122" s="368">
        <f t="shared" si="121"/>
        <v>0</v>
      </c>
      <c r="BK122" s="368">
        <f t="shared" si="121"/>
        <v>0</v>
      </c>
      <c r="BL122" s="368">
        <f t="shared" si="121"/>
        <v>0</v>
      </c>
      <c r="BM122" s="368">
        <f t="shared" si="121"/>
        <v>0</v>
      </c>
      <c r="BN122" s="368">
        <f t="shared" si="121"/>
        <v>0</v>
      </c>
      <c r="BO122" s="368">
        <f t="shared" si="121"/>
        <v>0</v>
      </c>
      <c r="BP122" s="368">
        <f t="shared" si="121"/>
        <v>0</v>
      </c>
      <c r="BQ122" s="359" t="str">
        <f t="shared" ref="BQ122:CA122" si="122">IF(NOT(ISNA(BQ31)),IF(LEN(BQ31)&gt;0,(BQ31-$B31)/(rateShift*0.0001),""),"")</f>
        <v/>
      </c>
      <c r="BR122" s="359" t="str">
        <f t="shared" si="122"/>
        <v/>
      </c>
      <c r="BS122" s="359" t="str">
        <f t="shared" si="122"/>
        <v/>
      </c>
      <c r="BT122" s="359" t="str">
        <f t="shared" si="122"/>
        <v/>
      </c>
      <c r="BU122" s="359" t="str">
        <f t="shared" si="122"/>
        <v/>
      </c>
      <c r="BV122" s="359" t="str">
        <f t="shared" si="122"/>
        <v/>
      </c>
      <c r="BW122" s="359" t="str">
        <f t="shared" si="122"/>
        <v/>
      </c>
      <c r="BX122" s="359" t="str">
        <f t="shared" si="122"/>
        <v/>
      </c>
      <c r="BY122" s="359" t="str">
        <f t="shared" si="122"/>
        <v/>
      </c>
      <c r="BZ122" s="359" t="str">
        <f t="shared" si="122"/>
        <v/>
      </c>
      <c r="CA122" s="360" t="str">
        <f t="shared" si="122"/>
        <v/>
      </c>
      <c r="CB122" s="257">
        <f t="shared" ref="CB122:DG122" si="123">IF(NOT(ISNA(CB31)),IF(LEN(CB31)&gt;0,ABS(CB31-$C31),""),"")</f>
        <v>6.4861242933880736E-8</v>
      </c>
      <c r="CC122" s="257">
        <f t="shared" si="123"/>
        <v>2.1620966437346789E-8</v>
      </c>
      <c r="CD122" s="257">
        <f t="shared" si="123"/>
        <v>0</v>
      </c>
      <c r="CE122" s="257">
        <f t="shared" si="123"/>
        <v>0</v>
      </c>
      <c r="CF122" s="257">
        <f t="shared" si="123"/>
        <v>0</v>
      </c>
      <c r="CG122" s="257">
        <f t="shared" si="123"/>
        <v>0</v>
      </c>
      <c r="CH122" s="257">
        <f t="shared" si="123"/>
        <v>0</v>
      </c>
      <c r="CI122" s="257">
        <f t="shared" si="123"/>
        <v>0</v>
      </c>
      <c r="CJ122" s="257">
        <f t="shared" si="123"/>
        <v>0</v>
      </c>
      <c r="CK122" s="257">
        <f t="shared" si="123"/>
        <v>0</v>
      </c>
      <c r="CL122" s="257">
        <f t="shared" si="123"/>
        <v>0</v>
      </c>
      <c r="CM122" s="257">
        <f t="shared" si="123"/>
        <v>5.3424451007786505E-5</v>
      </c>
      <c r="CN122" s="257">
        <f t="shared" si="123"/>
        <v>0</v>
      </c>
      <c r="CO122" s="257">
        <f t="shared" si="123"/>
        <v>0</v>
      </c>
      <c r="CP122" s="257">
        <f t="shared" si="123"/>
        <v>0</v>
      </c>
      <c r="CQ122" s="257">
        <f t="shared" si="123"/>
        <v>6.9803104400023575E-5</v>
      </c>
      <c r="CR122" s="257">
        <f t="shared" si="123"/>
        <v>2.4447179736772698E-5</v>
      </c>
      <c r="CS122" s="257">
        <f t="shared" si="123"/>
        <v>2.4449139242989706E-5</v>
      </c>
      <c r="CT122" s="257">
        <f t="shared" si="123"/>
        <v>2.4506391915540479E-5</v>
      </c>
      <c r="CU122" s="257">
        <f t="shared" si="123"/>
        <v>2.4232892201735134E-5</v>
      </c>
      <c r="CV122" s="257">
        <f t="shared" si="123"/>
        <v>2.5943712778527667E-5</v>
      </c>
      <c r="CW122" s="257">
        <f t="shared" si="123"/>
        <v>7.6065553114377377E-5</v>
      </c>
      <c r="CX122" s="257">
        <f t="shared" si="123"/>
        <v>0</v>
      </c>
      <c r="CY122" s="257">
        <f t="shared" si="123"/>
        <v>0</v>
      </c>
      <c r="CZ122" s="257">
        <f t="shared" si="123"/>
        <v>3.153624078669065E-4</v>
      </c>
      <c r="DA122" s="257">
        <f t="shared" si="123"/>
        <v>2.5314793946316916E-6</v>
      </c>
      <c r="DB122" s="257">
        <f t="shared" si="123"/>
        <v>0</v>
      </c>
      <c r="DC122" s="257">
        <f t="shared" si="123"/>
        <v>0</v>
      </c>
      <c r="DD122" s="257">
        <f t="shared" si="123"/>
        <v>0</v>
      </c>
      <c r="DE122" s="257">
        <f t="shared" si="123"/>
        <v>0</v>
      </c>
      <c r="DF122" s="257">
        <f t="shared" si="123"/>
        <v>0</v>
      </c>
      <c r="DG122" s="257">
        <f t="shared" si="123"/>
        <v>0</v>
      </c>
      <c r="DH122" s="257">
        <f t="shared" ref="DH122:EM122" si="124">IF(NOT(ISNA(DH31)),IF(LEN(DH31)&gt;0,ABS(DH31-$C31),""),"")</f>
        <v>0</v>
      </c>
      <c r="DI122" s="257">
        <f t="shared" si="124"/>
        <v>0</v>
      </c>
      <c r="DJ122" s="257">
        <f t="shared" si="124"/>
        <v>0</v>
      </c>
      <c r="DK122" s="257">
        <f t="shared" si="124"/>
        <v>0</v>
      </c>
      <c r="DL122" s="257">
        <f t="shared" si="124"/>
        <v>0</v>
      </c>
      <c r="DM122" s="257">
        <f t="shared" si="124"/>
        <v>0</v>
      </c>
      <c r="DN122" s="257">
        <f t="shared" si="124"/>
        <v>0</v>
      </c>
      <c r="DO122" s="257">
        <f t="shared" si="124"/>
        <v>0</v>
      </c>
      <c r="DP122" s="257">
        <f t="shared" si="124"/>
        <v>0</v>
      </c>
      <c r="DQ122" s="257">
        <f t="shared" si="124"/>
        <v>0</v>
      </c>
      <c r="DR122" s="257">
        <f t="shared" si="124"/>
        <v>0</v>
      </c>
      <c r="DS122" s="257">
        <f t="shared" si="124"/>
        <v>0</v>
      </c>
      <c r="DT122" s="257">
        <f t="shared" si="124"/>
        <v>0</v>
      </c>
      <c r="DU122" s="257">
        <f t="shared" si="124"/>
        <v>0</v>
      </c>
      <c r="DV122" s="257">
        <f t="shared" si="124"/>
        <v>0</v>
      </c>
      <c r="DW122" s="257">
        <f t="shared" si="124"/>
        <v>0</v>
      </c>
      <c r="DX122" s="257">
        <f t="shared" si="124"/>
        <v>0</v>
      </c>
      <c r="DY122" s="257">
        <f t="shared" si="124"/>
        <v>0</v>
      </c>
      <c r="DZ122" s="257">
        <f t="shared" si="124"/>
        <v>0</v>
      </c>
      <c r="EA122" s="257">
        <f t="shared" si="124"/>
        <v>0</v>
      </c>
      <c r="EB122" s="257">
        <f t="shared" si="124"/>
        <v>0</v>
      </c>
      <c r="EC122" s="257">
        <f t="shared" si="124"/>
        <v>0</v>
      </c>
      <c r="ED122" s="257">
        <f t="shared" si="124"/>
        <v>0</v>
      </c>
      <c r="EE122" s="257">
        <f t="shared" si="124"/>
        <v>0</v>
      </c>
      <c r="EF122" s="257">
        <f t="shared" si="124"/>
        <v>0</v>
      </c>
      <c r="EG122" s="257">
        <f t="shared" si="124"/>
        <v>0</v>
      </c>
      <c r="EH122" s="257">
        <f t="shared" si="124"/>
        <v>0</v>
      </c>
      <c r="EI122" s="257">
        <f t="shared" si="124"/>
        <v>0</v>
      </c>
      <c r="EJ122" s="257">
        <f t="shared" si="124"/>
        <v>0</v>
      </c>
      <c r="EK122" s="257">
        <f t="shared" si="124"/>
        <v>0</v>
      </c>
      <c r="EL122" s="257">
        <f t="shared" si="124"/>
        <v>0</v>
      </c>
      <c r="EM122" s="257">
        <f t="shared" si="124"/>
        <v>0</v>
      </c>
      <c r="EN122" s="257" t="str">
        <f t="shared" ref="EN122:EX122" si="125">IF(NOT(ISNA(EN31)),IF(LEN(EN31)&gt;0,ABS(EN31-$C31),""),"")</f>
        <v/>
      </c>
      <c r="EO122" s="257" t="str">
        <f t="shared" si="125"/>
        <v/>
      </c>
      <c r="EP122" s="257" t="str">
        <f t="shared" si="125"/>
        <v/>
      </c>
      <c r="EQ122" s="257" t="str">
        <f t="shared" si="125"/>
        <v/>
      </c>
      <c r="ER122" s="257" t="str">
        <f t="shared" si="125"/>
        <v/>
      </c>
      <c r="ES122" s="257" t="str">
        <f t="shared" si="125"/>
        <v/>
      </c>
      <c r="ET122" s="257" t="str">
        <f t="shared" si="125"/>
        <v/>
      </c>
      <c r="EU122" s="257" t="str">
        <f t="shared" si="125"/>
        <v/>
      </c>
      <c r="EV122" s="257" t="str">
        <f t="shared" si="125"/>
        <v/>
      </c>
      <c r="EW122" s="257" t="str">
        <f t="shared" si="125"/>
        <v/>
      </c>
      <c r="EX122" s="258" t="str">
        <f t="shared" si="125"/>
        <v/>
      </c>
    </row>
    <row r="123" spans="3:154" x14ac:dyDescent="0.2">
      <c r="D123" s="385">
        <v>41900</v>
      </c>
      <c r="E123" s="367">
        <f t="shared" ref="E123:AJ123" si="126">IF(NOT(ISNA(E32)),IF(LEN(E32)&gt;0,(E32-$B32)/(rateShift*0.0001),""),"")</f>
        <v>3.7576189029081553E-3</v>
      </c>
      <c r="F123" s="368">
        <f t="shared" si="126"/>
        <v>1.2525716437845891E-3</v>
      </c>
      <c r="G123" s="368">
        <f t="shared" si="126"/>
        <v>0</v>
      </c>
      <c r="H123" s="368">
        <f t="shared" si="126"/>
        <v>0</v>
      </c>
      <c r="I123" s="368">
        <f t="shared" si="126"/>
        <v>0</v>
      </c>
      <c r="J123" s="368">
        <f t="shared" si="126"/>
        <v>0</v>
      </c>
      <c r="K123" s="368">
        <f t="shared" si="126"/>
        <v>0</v>
      </c>
      <c r="L123" s="368">
        <f t="shared" si="126"/>
        <v>0</v>
      </c>
      <c r="M123" s="368">
        <f t="shared" si="126"/>
        <v>0</v>
      </c>
      <c r="N123" s="368">
        <f t="shared" si="126"/>
        <v>0</v>
      </c>
      <c r="O123" s="368">
        <f t="shared" si="126"/>
        <v>0</v>
      </c>
      <c r="P123" s="368">
        <f t="shared" si="126"/>
        <v>0</v>
      </c>
      <c r="Q123" s="368">
        <f t="shared" si="126"/>
        <v>0</v>
      </c>
      <c r="R123" s="368">
        <f t="shared" si="126"/>
        <v>0</v>
      </c>
      <c r="S123" s="368">
        <f t="shared" si="126"/>
        <v>0</v>
      </c>
      <c r="T123" s="368">
        <f t="shared" si="126"/>
        <v>0.32362373892104096</v>
      </c>
      <c r="U123" s="368">
        <f t="shared" si="126"/>
        <v>0.1133512998971551</v>
      </c>
      <c r="V123" s="368">
        <f t="shared" si="126"/>
        <v>0.11332005346811717</v>
      </c>
      <c r="W123" s="368">
        <f t="shared" si="126"/>
        <v>0.11357927814806788</v>
      </c>
      <c r="X123" s="368">
        <f t="shared" si="126"/>
        <v>0.11231960955953267</v>
      </c>
      <c r="Y123" s="368">
        <f t="shared" si="126"/>
        <v>0.11443339672726448</v>
      </c>
      <c r="Z123" s="368">
        <f t="shared" si="126"/>
        <v>0.11472976998438099</v>
      </c>
      <c r="AA123" s="368">
        <f t="shared" si="126"/>
        <v>0</v>
      </c>
      <c r="AB123" s="368">
        <f t="shared" si="126"/>
        <v>0</v>
      </c>
      <c r="AC123" s="368">
        <f t="shared" si="126"/>
        <v>0</v>
      </c>
      <c r="AD123" s="368">
        <f t="shared" si="126"/>
        <v>0</v>
      </c>
      <c r="AE123" s="368">
        <f t="shared" si="126"/>
        <v>0</v>
      </c>
      <c r="AF123" s="368">
        <f t="shared" si="126"/>
        <v>0</v>
      </c>
      <c r="AG123" s="368">
        <f t="shared" si="126"/>
        <v>0</v>
      </c>
      <c r="AH123" s="368">
        <f t="shared" si="126"/>
        <v>0</v>
      </c>
      <c r="AI123" s="368">
        <f t="shared" si="126"/>
        <v>0</v>
      </c>
      <c r="AJ123" s="368">
        <f t="shared" si="126"/>
        <v>0</v>
      </c>
      <c r="AK123" s="368">
        <f t="shared" ref="AK123:BP123" si="127">IF(NOT(ISNA(AK32)),IF(LEN(AK32)&gt;0,(AK32-$B32)/(rateShift*0.0001),""),"")</f>
        <v>0</v>
      </c>
      <c r="AL123" s="368">
        <f t="shared" si="127"/>
        <v>0</v>
      </c>
      <c r="AM123" s="368">
        <f t="shared" si="127"/>
        <v>0</v>
      </c>
      <c r="AN123" s="368">
        <f t="shared" si="127"/>
        <v>0</v>
      </c>
      <c r="AO123" s="368">
        <f t="shared" si="127"/>
        <v>0</v>
      </c>
      <c r="AP123" s="368">
        <f t="shared" si="127"/>
        <v>0</v>
      </c>
      <c r="AQ123" s="368">
        <f t="shared" si="127"/>
        <v>0</v>
      </c>
      <c r="AR123" s="368">
        <f t="shared" si="127"/>
        <v>0</v>
      </c>
      <c r="AS123" s="368">
        <f t="shared" si="127"/>
        <v>0</v>
      </c>
      <c r="AT123" s="368">
        <f t="shared" si="127"/>
        <v>0</v>
      </c>
      <c r="AU123" s="368">
        <f t="shared" si="127"/>
        <v>0</v>
      </c>
      <c r="AV123" s="368">
        <f t="shared" si="127"/>
        <v>0</v>
      </c>
      <c r="AW123" s="368">
        <f t="shared" si="127"/>
        <v>0</v>
      </c>
      <c r="AX123" s="368">
        <f t="shared" si="127"/>
        <v>0</v>
      </c>
      <c r="AY123" s="368">
        <f t="shared" si="127"/>
        <v>0</v>
      </c>
      <c r="AZ123" s="368">
        <f t="shared" si="127"/>
        <v>0</v>
      </c>
      <c r="BA123" s="368">
        <f t="shared" si="127"/>
        <v>0</v>
      </c>
      <c r="BB123" s="368">
        <f t="shared" si="127"/>
        <v>0</v>
      </c>
      <c r="BC123" s="368">
        <f t="shared" si="127"/>
        <v>0</v>
      </c>
      <c r="BD123" s="368">
        <f t="shared" si="127"/>
        <v>0</v>
      </c>
      <c r="BE123" s="368">
        <f t="shared" si="127"/>
        <v>0</v>
      </c>
      <c r="BF123" s="368">
        <f t="shared" si="127"/>
        <v>0</v>
      </c>
      <c r="BG123" s="368">
        <f t="shared" si="127"/>
        <v>0</v>
      </c>
      <c r="BH123" s="368">
        <f t="shared" si="127"/>
        <v>0</v>
      </c>
      <c r="BI123" s="368">
        <f t="shared" si="127"/>
        <v>0</v>
      </c>
      <c r="BJ123" s="368">
        <f t="shared" si="127"/>
        <v>0</v>
      </c>
      <c r="BK123" s="368">
        <f t="shared" si="127"/>
        <v>0</v>
      </c>
      <c r="BL123" s="368">
        <f t="shared" si="127"/>
        <v>0</v>
      </c>
      <c r="BM123" s="368">
        <f t="shared" si="127"/>
        <v>0</v>
      </c>
      <c r="BN123" s="368">
        <f t="shared" si="127"/>
        <v>0</v>
      </c>
      <c r="BO123" s="368">
        <f t="shared" si="127"/>
        <v>0</v>
      </c>
      <c r="BP123" s="368">
        <f t="shared" si="127"/>
        <v>0</v>
      </c>
      <c r="BQ123" s="359" t="str">
        <f t="shared" ref="BQ123:CA123" si="128">IF(NOT(ISNA(BQ32)),IF(LEN(BQ32)&gt;0,(BQ32-$B32)/(rateShift*0.0001),""),"")</f>
        <v/>
      </c>
      <c r="BR123" s="359" t="str">
        <f t="shared" si="128"/>
        <v/>
      </c>
      <c r="BS123" s="359" t="str">
        <f t="shared" si="128"/>
        <v/>
      </c>
      <c r="BT123" s="359" t="str">
        <f t="shared" si="128"/>
        <v/>
      </c>
      <c r="BU123" s="359" t="str">
        <f t="shared" si="128"/>
        <v/>
      </c>
      <c r="BV123" s="359" t="str">
        <f t="shared" si="128"/>
        <v/>
      </c>
      <c r="BW123" s="359" t="str">
        <f t="shared" si="128"/>
        <v/>
      </c>
      <c r="BX123" s="359" t="str">
        <f t="shared" si="128"/>
        <v/>
      </c>
      <c r="BY123" s="359" t="str">
        <f t="shared" si="128"/>
        <v/>
      </c>
      <c r="BZ123" s="359" t="str">
        <f t="shared" si="128"/>
        <v/>
      </c>
      <c r="CA123" s="360" t="str">
        <f t="shared" si="128"/>
        <v/>
      </c>
      <c r="CB123" s="257">
        <f t="shared" ref="CB123:DG123" si="129">IF(NOT(ISNA(CB32)),IF(LEN(CB32)&gt;0,ABS(CB32-$C32),""),"")</f>
        <v>6.6868467008332488E-8</v>
      </c>
      <c r="CC123" s="257">
        <f t="shared" si="129"/>
        <v>2.2290058422289039E-8</v>
      </c>
      <c r="CD123" s="257">
        <f t="shared" si="129"/>
        <v>0</v>
      </c>
      <c r="CE123" s="257">
        <f t="shared" si="129"/>
        <v>0</v>
      </c>
      <c r="CF123" s="257">
        <f t="shared" si="129"/>
        <v>0</v>
      </c>
      <c r="CG123" s="257">
        <f t="shared" si="129"/>
        <v>0</v>
      </c>
      <c r="CH123" s="257">
        <f t="shared" si="129"/>
        <v>0</v>
      </c>
      <c r="CI123" s="257">
        <f t="shared" si="129"/>
        <v>0</v>
      </c>
      <c r="CJ123" s="257">
        <f t="shared" si="129"/>
        <v>0</v>
      </c>
      <c r="CK123" s="257">
        <f t="shared" si="129"/>
        <v>0</v>
      </c>
      <c r="CL123" s="257">
        <f t="shared" si="129"/>
        <v>0</v>
      </c>
      <c r="CM123" s="257">
        <f t="shared" si="129"/>
        <v>1.1679648626637153E-4</v>
      </c>
      <c r="CN123" s="257">
        <f t="shared" si="129"/>
        <v>0</v>
      </c>
      <c r="CO123" s="257">
        <f t="shared" si="129"/>
        <v>0</v>
      </c>
      <c r="CP123" s="257">
        <f t="shared" si="129"/>
        <v>0</v>
      </c>
      <c r="CQ123" s="257">
        <f t="shared" si="129"/>
        <v>1.5905068729286931E-4</v>
      </c>
      <c r="CR123" s="257">
        <f t="shared" si="129"/>
        <v>5.5705403096921804E-5</v>
      </c>
      <c r="CS123" s="257">
        <f t="shared" si="129"/>
        <v>5.5709063781496718E-5</v>
      </c>
      <c r="CT123" s="257">
        <f t="shared" si="129"/>
        <v>5.5839394550435961E-5</v>
      </c>
      <c r="CU123" s="257">
        <f t="shared" si="129"/>
        <v>5.5216370575926141E-5</v>
      </c>
      <c r="CV123" s="257">
        <f t="shared" si="129"/>
        <v>5.6255572070285087E-5</v>
      </c>
      <c r="CW123" s="257">
        <f t="shared" si="129"/>
        <v>5.6381099528768353E-5</v>
      </c>
      <c r="CX123" s="257">
        <f t="shared" si="129"/>
        <v>0</v>
      </c>
      <c r="CY123" s="257">
        <f t="shared" si="129"/>
        <v>0</v>
      </c>
      <c r="CZ123" s="257">
        <f t="shared" si="129"/>
        <v>6.8949803226119391E-4</v>
      </c>
      <c r="DA123" s="257">
        <f t="shared" si="129"/>
        <v>5.5342270311176112E-6</v>
      </c>
      <c r="DB123" s="257">
        <f t="shared" si="129"/>
        <v>0</v>
      </c>
      <c r="DC123" s="257">
        <f t="shared" si="129"/>
        <v>0</v>
      </c>
      <c r="DD123" s="257">
        <f t="shared" si="129"/>
        <v>0</v>
      </c>
      <c r="DE123" s="257">
        <f t="shared" si="129"/>
        <v>0</v>
      </c>
      <c r="DF123" s="257">
        <f t="shared" si="129"/>
        <v>0</v>
      </c>
      <c r="DG123" s="257">
        <f t="shared" si="129"/>
        <v>0</v>
      </c>
      <c r="DH123" s="257">
        <f t="shared" ref="DH123:EM123" si="130">IF(NOT(ISNA(DH32)),IF(LEN(DH32)&gt;0,ABS(DH32-$C32),""),"")</f>
        <v>0</v>
      </c>
      <c r="DI123" s="257">
        <f t="shared" si="130"/>
        <v>0</v>
      </c>
      <c r="DJ123" s="257">
        <f t="shared" si="130"/>
        <v>0</v>
      </c>
      <c r="DK123" s="257">
        <f t="shared" si="130"/>
        <v>0</v>
      </c>
      <c r="DL123" s="257">
        <f t="shared" si="130"/>
        <v>0</v>
      </c>
      <c r="DM123" s="257">
        <f t="shared" si="130"/>
        <v>0</v>
      </c>
      <c r="DN123" s="257">
        <f t="shared" si="130"/>
        <v>0</v>
      </c>
      <c r="DO123" s="257">
        <f t="shared" si="130"/>
        <v>0</v>
      </c>
      <c r="DP123" s="257">
        <f t="shared" si="130"/>
        <v>0</v>
      </c>
      <c r="DQ123" s="257">
        <f t="shared" si="130"/>
        <v>0</v>
      </c>
      <c r="DR123" s="257">
        <f t="shared" si="130"/>
        <v>0</v>
      </c>
      <c r="DS123" s="257">
        <f t="shared" si="130"/>
        <v>0</v>
      </c>
      <c r="DT123" s="257">
        <f t="shared" si="130"/>
        <v>0</v>
      </c>
      <c r="DU123" s="257">
        <f t="shared" si="130"/>
        <v>0</v>
      </c>
      <c r="DV123" s="257">
        <f t="shared" si="130"/>
        <v>0</v>
      </c>
      <c r="DW123" s="257">
        <f t="shared" si="130"/>
        <v>0</v>
      </c>
      <c r="DX123" s="257">
        <f t="shared" si="130"/>
        <v>0</v>
      </c>
      <c r="DY123" s="257">
        <f t="shared" si="130"/>
        <v>0</v>
      </c>
      <c r="DZ123" s="257">
        <f t="shared" si="130"/>
        <v>0</v>
      </c>
      <c r="EA123" s="257">
        <f t="shared" si="130"/>
        <v>0</v>
      </c>
      <c r="EB123" s="257">
        <f t="shared" si="130"/>
        <v>0</v>
      </c>
      <c r="EC123" s="257">
        <f t="shared" si="130"/>
        <v>0</v>
      </c>
      <c r="ED123" s="257">
        <f t="shared" si="130"/>
        <v>0</v>
      </c>
      <c r="EE123" s="257">
        <f t="shared" si="130"/>
        <v>0</v>
      </c>
      <c r="EF123" s="257">
        <f t="shared" si="130"/>
        <v>0</v>
      </c>
      <c r="EG123" s="257">
        <f t="shared" si="130"/>
        <v>0</v>
      </c>
      <c r="EH123" s="257">
        <f t="shared" si="130"/>
        <v>0</v>
      </c>
      <c r="EI123" s="257">
        <f t="shared" si="130"/>
        <v>0</v>
      </c>
      <c r="EJ123" s="257">
        <f t="shared" si="130"/>
        <v>0</v>
      </c>
      <c r="EK123" s="257">
        <f t="shared" si="130"/>
        <v>0</v>
      </c>
      <c r="EL123" s="257">
        <f t="shared" si="130"/>
        <v>0</v>
      </c>
      <c r="EM123" s="257">
        <f t="shared" si="130"/>
        <v>0</v>
      </c>
      <c r="EN123" s="257" t="str">
        <f t="shared" ref="EN123:EX123" si="131">IF(NOT(ISNA(EN32)),IF(LEN(EN32)&gt;0,ABS(EN32-$C32),""),"")</f>
        <v/>
      </c>
      <c r="EO123" s="257" t="str">
        <f t="shared" si="131"/>
        <v/>
      </c>
      <c r="EP123" s="257" t="str">
        <f t="shared" si="131"/>
        <v/>
      </c>
      <c r="EQ123" s="257" t="str">
        <f t="shared" si="131"/>
        <v/>
      </c>
      <c r="ER123" s="257" t="str">
        <f t="shared" si="131"/>
        <v/>
      </c>
      <c r="ES123" s="257" t="str">
        <f t="shared" si="131"/>
        <v/>
      </c>
      <c r="ET123" s="257" t="str">
        <f t="shared" si="131"/>
        <v/>
      </c>
      <c r="EU123" s="257" t="str">
        <f t="shared" si="131"/>
        <v/>
      </c>
      <c r="EV123" s="257" t="str">
        <f t="shared" si="131"/>
        <v/>
      </c>
      <c r="EW123" s="257" t="str">
        <f t="shared" si="131"/>
        <v/>
      </c>
      <c r="EX123" s="258" t="str">
        <f t="shared" si="131"/>
        <v/>
      </c>
    </row>
    <row r="124" spans="3:154" x14ac:dyDescent="0.2">
      <c r="C124" s="294" t="s">
        <v>251</v>
      </c>
      <c r="D124" s="385">
        <v>42188</v>
      </c>
      <c r="E124" s="367">
        <f t="shared" ref="E124:AJ124" si="132">IF(NOT(ISNA(E33)),IF(LEN(E33)&gt;0,(E33-$B33)/(rateShift*0.0001),""),"")</f>
        <v>2.764549405075839E-3</v>
      </c>
      <c r="F124" s="368">
        <f t="shared" si="132"/>
        <v>9.2154001837471688E-4</v>
      </c>
      <c r="G124" s="368">
        <f t="shared" si="132"/>
        <v>0</v>
      </c>
      <c r="H124" s="368">
        <f t="shared" si="132"/>
        <v>0</v>
      </c>
      <c r="I124" s="368">
        <f t="shared" si="132"/>
        <v>0</v>
      </c>
      <c r="J124" s="368">
        <f t="shared" si="132"/>
        <v>0</v>
      </c>
      <c r="K124" s="368">
        <f t="shared" si="132"/>
        <v>0</v>
      </c>
      <c r="L124" s="368">
        <f t="shared" si="132"/>
        <v>0</v>
      </c>
      <c r="M124" s="368">
        <f t="shared" si="132"/>
        <v>0</v>
      </c>
      <c r="N124" s="368">
        <f t="shared" si="132"/>
        <v>0</v>
      </c>
      <c r="O124" s="368">
        <f t="shared" si="132"/>
        <v>0</v>
      </c>
      <c r="P124" s="368">
        <f t="shared" si="132"/>
        <v>0.17090941019540054</v>
      </c>
      <c r="Q124" s="368">
        <f t="shared" si="132"/>
        <v>0</v>
      </c>
      <c r="R124" s="368">
        <f t="shared" si="132"/>
        <v>0</v>
      </c>
      <c r="S124" s="368">
        <f t="shared" si="132"/>
        <v>0</v>
      </c>
      <c r="T124" s="368">
        <f t="shared" si="132"/>
        <v>-3.0879726180439715E-3</v>
      </c>
      <c r="U124" s="368">
        <f t="shared" si="132"/>
        <v>-1.0749033201203073E-3</v>
      </c>
      <c r="V124" s="368">
        <f t="shared" si="132"/>
        <v>-1.1024352254782738E-3</v>
      </c>
      <c r="W124" s="368">
        <f t="shared" si="132"/>
        <v>-1.1091944636387741E-3</v>
      </c>
      <c r="X124" s="368">
        <f t="shared" si="132"/>
        <v>-1.0914239810793508E-3</v>
      </c>
      <c r="Y124" s="368">
        <f t="shared" si="132"/>
        <v>-1.1120771634381271E-3</v>
      </c>
      <c r="Z124" s="368">
        <f t="shared" si="132"/>
        <v>-1.0854438146305073E-3</v>
      </c>
      <c r="AA124" s="368">
        <f t="shared" si="132"/>
        <v>0</v>
      </c>
      <c r="AB124" s="368">
        <f t="shared" si="132"/>
        <v>0</v>
      </c>
      <c r="AC124" s="368">
        <f t="shared" si="132"/>
        <v>1.0088046408689502</v>
      </c>
      <c r="AD124" s="368">
        <f t="shared" si="132"/>
        <v>-8.0985347143333608E-3</v>
      </c>
      <c r="AE124" s="368">
        <f t="shared" si="132"/>
        <v>0</v>
      </c>
      <c r="AF124" s="368">
        <f t="shared" si="132"/>
        <v>0</v>
      </c>
      <c r="AG124" s="368">
        <f t="shared" si="132"/>
        <v>0</v>
      </c>
      <c r="AH124" s="368">
        <f t="shared" si="132"/>
        <v>0</v>
      </c>
      <c r="AI124" s="368">
        <f t="shared" si="132"/>
        <v>0</v>
      </c>
      <c r="AJ124" s="368">
        <f t="shared" si="132"/>
        <v>0</v>
      </c>
      <c r="AK124" s="368">
        <f t="shared" ref="AK124:BP124" si="133">IF(NOT(ISNA(AK33)),IF(LEN(AK33)&gt;0,(AK33-$B33)/(rateShift*0.0001),""),"")</f>
        <v>0</v>
      </c>
      <c r="AL124" s="368">
        <f t="shared" si="133"/>
        <v>0</v>
      </c>
      <c r="AM124" s="368">
        <f t="shared" si="133"/>
        <v>0</v>
      </c>
      <c r="AN124" s="368">
        <f t="shared" si="133"/>
        <v>0</v>
      </c>
      <c r="AO124" s="368">
        <f t="shared" si="133"/>
        <v>0</v>
      </c>
      <c r="AP124" s="368">
        <f t="shared" si="133"/>
        <v>0</v>
      </c>
      <c r="AQ124" s="368">
        <f t="shared" si="133"/>
        <v>0</v>
      </c>
      <c r="AR124" s="368">
        <f t="shared" si="133"/>
        <v>0</v>
      </c>
      <c r="AS124" s="368">
        <f t="shared" si="133"/>
        <v>0</v>
      </c>
      <c r="AT124" s="368">
        <f t="shared" si="133"/>
        <v>0</v>
      </c>
      <c r="AU124" s="368">
        <f t="shared" si="133"/>
        <v>0</v>
      </c>
      <c r="AV124" s="368">
        <f t="shared" si="133"/>
        <v>0</v>
      </c>
      <c r="AW124" s="368">
        <f t="shared" si="133"/>
        <v>0</v>
      </c>
      <c r="AX124" s="368">
        <f t="shared" si="133"/>
        <v>0</v>
      </c>
      <c r="AY124" s="368">
        <f t="shared" si="133"/>
        <v>0</v>
      </c>
      <c r="AZ124" s="368">
        <f t="shared" si="133"/>
        <v>0</v>
      </c>
      <c r="BA124" s="368">
        <f t="shared" si="133"/>
        <v>0</v>
      </c>
      <c r="BB124" s="368">
        <f t="shared" si="133"/>
        <v>0</v>
      </c>
      <c r="BC124" s="368">
        <f t="shared" si="133"/>
        <v>0</v>
      </c>
      <c r="BD124" s="368">
        <f t="shared" si="133"/>
        <v>0</v>
      </c>
      <c r="BE124" s="368">
        <f t="shared" si="133"/>
        <v>0</v>
      </c>
      <c r="BF124" s="368">
        <f t="shared" si="133"/>
        <v>0</v>
      </c>
      <c r="BG124" s="368">
        <f t="shared" si="133"/>
        <v>0</v>
      </c>
      <c r="BH124" s="368">
        <f t="shared" si="133"/>
        <v>0</v>
      </c>
      <c r="BI124" s="368">
        <f t="shared" si="133"/>
        <v>0</v>
      </c>
      <c r="BJ124" s="368">
        <f t="shared" si="133"/>
        <v>0</v>
      </c>
      <c r="BK124" s="368">
        <f t="shared" si="133"/>
        <v>0</v>
      </c>
      <c r="BL124" s="368">
        <f t="shared" si="133"/>
        <v>0</v>
      </c>
      <c r="BM124" s="368">
        <f t="shared" si="133"/>
        <v>0</v>
      </c>
      <c r="BN124" s="368">
        <f t="shared" si="133"/>
        <v>0</v>
      </c>
      <c r="BO124" s="368">
        <f t="shared" si="133"/>
        <v>0</v>
      </c>
      <c r="BP124" s="368">
        <f t="shared" si="133"/>
        <v>0</v>
      </c>
      <c r="BQ124" s="359" t="str">
        <f t="shared" ref="BQ124:CA124" si="134">IF(NOT(ISNA(BQ33)),IF(LEN(BQ33)&gt;0,(BQ33-$B33)/(rateShift*0.0001),""),"")</f>
        <v/>
      </c>
      <c r="BR124" s="359" t="str">
        <f t="shared" si="134"/>
        <v/>
      </c>
      <c r="BS124" s="359" t="str">
        <f t="shared" si="134"/>
        <v/>
      </c>
      <c r="BT124" s="359" t="str">
        <f t="shared" si="134"/>
        <v/>
      </c>
      <c r="BU124" s="359" t="str">
        <f t="shared" si="134"/>
        <v/>
      </c>
      <c r="BV124" s="359" t="str">
        <f t="shared" si="134"/>
        <v/>
      </c>
      <c r="BW124" s="359" t="str">
        <f t="shared" si="134"/>
        <v/>
      </c>
      <c r="BX124" s="359" t="str">
        <f t="shared" si="134"/>
        <v/>
      </c>
      <c r="BY124" s="359" t="str">
        <f t="shared" si="134"/>
        <v/>
      </c>
      <c r="BZ124" s="359" t="str">
        <f t="shared" si="134"/>
        <v/>
      </c>
      <c r="CA124" s="360" t="str">
        <f t="shared" si="134"/>
        <v/>
      </c>
      <c r="CB124" s="257">
        <f t="shared" ref="CB124:DG124" si="135">IF(NOT(ISNA(CB33)),IF(LEN(CB33)&gt;0,ABS(CB33-$C33),""),"")</f>
        <v>6.8095291131525792E-8</v>
      </c>
      <c r="CC124" s="257">
        <f t="shared" si="135"/>
        <v>2.2699010671090036E-8</v>
      </c>
      <c r="CD124" s="257">
        <f t="shared" si="135"/>
        <v>0</v>
      </c>
      <c r="CE124" s="257">
        <f t="shared" si="135"/>
        <v>0</v>
      </c>
      <c r="CF124" s="257">
        <f t="shared" si="135"/>
        <v>0</v>
      </c>
      <c r="CG124" s="257">
        <f t="shared" si="135"/>
        <v>0</v>
      </c>
      <c r="CH124" s="257">
        <f t="shared" si="135"/>
        <v>0</v>
      </c>
      <c r="CI124" s="257">
        <f t="shared" si="135"/>
        <v>0</v>
      </c>
      <c r="CJ124" s="257">
        <f t="shared" si="135"/>
        <v>0</v>
      </c>
      <c r="CK124" s="257">
        <f t="shared" si="135"/>
        <v>0</v>
      </c>
      <c r="CL124" s="257">
        <f t="shared" si="135"/>
        <v>0</v>
      </c>
      <c r="CM124" s="257">
        <f t="shared" si="135"/>
        <v>4.2097737196714752E-6</v>
      </c>
      <c r="CN124" s="257">
        <f t="shared" si="135"/>
        <v>0</v>
      </c>
      <c r="CO124" s="257">
        <f t="shared" si="135"/>
        <v>0</v>
      </c>
      <c r="CP124" s="257">
        <f t="shared" si="135"/>
        <v>0</v>
      </c>
      <c r="CQ124" s="257">
        <f t="shared" si="135"/>
        <v>7.6061723837742012E-8</v>
      </c>
      <c r="CR124" s="257">
        <f t="shared" si="135"/>
        <v>2.6476594755173166E-8</v>
      </c>
      <c r="CS124" s="257">
        <f t="shared" si="135"/>
        <v>2.7154749802915656E-8</v>
      </c>
      <c r="CT124" s="257">
        <f t="shared" si="135"/>
        <v>2.7321240620575837E-8</v>
      </c>
      <c r="CU124" s="257">
        <f t="shared" si="135"/>
        <v>2.6883525031107247E-8</v>
      </c>
      <c r="CV124" s="257">
        <f t="shared" si="135"/>
        <v>2.7392246306282009E-8</v>
      </c>
      <c r="CW124" s="257">
        <f t="shared" si="135"/>
        <v>2.6736224045462165E-8</v>
      </c>
      <c r="CX124" s="257">
        <f t="shared" si="135"/>
        <v>0</v>
      </c>
      <c r="CY124" s="257">
        <f t="shared" si="135"/>
        <v>0</v>
      </c>
      <c r="CZ124" s="257">
        <f t="shared" si="135"/>
        <v>4.9496687694613496E-4</v>
      </c>
      <c r="DA124" s="257">
        <f t="shared" si="135"/>
        <v>6.9145279312653705E-4</v>
      </c>
      <c r="DB124" s="257">
        <f t="shared" si="135"/>
        <v>0</v>
      </c>
      <c r="DC124" s="257">
        <f t="shared" si="135"/>
        <v>0</v>
      </c>
      <c r="DD124" s="257">
        <f t="shared" si="135"/>
        <v>0</v>
      </c>
      <c r="DE124" s="257">
        <f t="shared" si="135"/>
        <v>0</v>
      </c>
      <c r="DF124" s="257">
        <f t="shared" si="135"/>
        <v>0</v>
      </c>
      <c r="DG124" s="257">
        <f t="shared" si="135"/>
        <v>0</v>
      </c>
      <c r="DH124" s="257">
        <f t="shared" ref="DH124:EM124" si="136">IF(NOT(ISNA(DH33)),IF(LEN(DH33)&gt;0,ABS(DH33-$C33),""),"")</f>
        <v>0</v>
      </c>
      <c r="DI124" s="257">
        <f t="shared" si="136"/>
        <v>0</v>
      </c>
      <c r="DJ124" s="257">
        <f t="shared" si="136"/>
        <v>0</v>
      </c>
      <c r="DK124" s="257">
        <f t="shared" si="136"/>
        <v>0</v>
      </c>
      <c r="DL124" s="257">
        <f t="shared" si="136"/>
        <v>0</v>
      </c>
      <c r="DM124" s="257">
        <f t="shared" si="136"/>
        <v>0</v>
      </c>
      <c r="DN124" s="257">
        <f t="shared" si="136"/>
        <v>0</v>
      </c>
      <c r="DO124" s="257">
        <f t="shared" si="136"/>
        <v>0</v>
      </c>
      <c r="DP124" s="257">
        <f t="shared" si="136"/>
        <v>0</v>
      </c>
      <c r="DQ124" s="257">
        <f t="shared" si="136"/>
        <v>0</v>
      </c>
      <c r="DR124" s="257">
        <f t="shared" si="136"/>
        <v>0</v>
      </c>
      <c r="DS124" s="257">
        <f t="shared" si="136"/>
        <v>0</v>
      </c>
      <c r="DT124" s="257">
        <f t="shared" si="136"/>
        <v>0</v>
      </c>
      <c r="DU124" s="257">
        <f t="shared" si="136"/>
        <v>0</v>
      </c>
      <c r="DV124" s="257">
        <f t="shared" si="136"/>
        <v>0</v>
      </c>
      <c r="DW124" s="257">
        <f t="shared" si="136"/>
        <v>0</v>
      </c>
      <c r="DX124" s="257">
        <f t="shared" si="136"/>
        <v>0</v>
      </c>
      <c r="DY124" s="257">
        <f t="shared" si="136"/>
        <v>0</v>
      </c>
      <c r="DZ124" s="257">
        <f t="shared" si="136"/>
        <v>0</v>
      </c>
      <c r="EA124" s="257">
        <f t="shared" si="136"/>
        <v>0</v>
      </c>
      <c r="EB124" s="257">
        <f t="shared" si="136"/>
        <v>0</v>
      </c>
      <c r="EC124" s="257">
        <f t="shared" si="136"/>
        <v>0</v>
      </c>
      <c r="ED124" s="257">
        <f t="shared" si="136"/>
        <v>0</v>
      </c>
      <c r="EE124" s="257">
        <f t="shared" si="136"/>
        <v>0</v>
      </c>
      <c r="EF124" s="257">
        <f t="shared" si="136"/>
        <v>0</v>
      </c>
      <c r="EG124" s="257">
        <f t="shared" si="136"/>
        <v>0</v>
      </c>
      <c r="EH124" s="257">
        <f t="shared" si="136"/>
        <v>0</v>
      </c>
      <c r="EI124" s="257">
        <f t="shared" si="136"/>
        <v>0</v>
      </c>
      <c r="EJ124" s="257">
        <f t="shared" si="136"/>
        <v>0</v>
      </c>
      <c r="EK124" s="257">
        <f t="shared" si="136"/>
        <v>0</v>
      </c>
      <c r="EL124" s="257">
        <f t="shared" si="136"/>
        <v>0</v>
      </c>
      <c r="EM124" s="257">
        <f t="shared" si="136"/>
        <v>0</v>
      </c>
      <c r="EN124" s="257" t="str">
        <f t="shared" ref="EN124:EX124" si="137">IF(NOT(ISNA(EN33)),IF(LEN(EN33)&gt;0,ABS(EN33-$C33),""),"")</f>
        <v/>
      </c>
      <c r="EO124" s="257" t="str">
        <f t="shared" si="137"/>
        <v/>
      </c>
      <c r="EP124" s="257" t="str">
        <f t="shared" si="137"/>
        <v/>
      </c>
      <c r="EQ124" s="257" t="str">
        <f t="shared" si="137"/>
        <v/>
      </c>
      <c r="ER124" s="257" t="str">
        <f t="shared" si="137"/>
        <v/>
      </c>
      <c r="ES124" s="257" t="str">
        <f t="shared" si="137"/>
        <v/>
      </c>
      <c r="ET124" s="257" t="str">
        <f t="shared" si="137"/>
        <v/>
      </c>
      <c r="EU124" s="257" t="str">
        <f t="shared" si="137"/>
        <v/>
      </c>
      <c r="EV124" s="257" t="str">
        <f t="shared" si="137"/>
        <v/>
      </c>
      <c r="EW124" s="257" t="str">
        <f t="shared" si="137"/>
        <v/>
      </c>
      <c r="EX124" s="258" t="str">
        <f t="shared" si="137"/>
        <v/>
      </c>
    </row>
    <row r="125" spans="3:154" x14ac:dyDescent="0.2">
      <c r="D125" s="385">
        <v>42555</v>
      </c>
      <c r="E125" s="367">
        <f t="shared" ref="E125:AJ125" si="138">IF(NOT(ISNA(E34)),IF(LEN(E34)&gt;0,(E34-$B34)/(rateShift*0.0001),""),"")</f>
        <v>2.0722883771560202E-3</v>
      </c>
      <c r="F125" s="368">
        <f t="shared" si="138"/>
        <v>6.9078044561375618E-4</v>
      </c>
      <c r="G125" s="368">
        <f t="shared" si="138"/>
        <v>0</v>
      </c>
      <c r="H125" s="368">
        <f t="shared" si="138"/>
        <v>0</v>
      </c>
      <c r="I125" s="368">
        <f t="shared" si="138"/>
        <v>0</v>
      </c>
      <c r="J125" s="368">
        <f t="shared" si="138"/>
        <v>0</v>
      </c>
      <c r="K125" s="368">
        <f t="shared" si="138"/>
        <v>0</v>
      </c>
      <c r="L125" s="368">
        <f t="shared" si="138"/>
        <v>0</v>
      </c>
      <c r="M125" s="368">
        <f t="shared" si="138"/>
        <v>0</v>
      </c>
      <c r="N125" s="368">
        <f t="shared" si="138"/>
        <v>0</v>
      </c>
      <c r="O125" s="368">
        <f t="shared" si="138"/>
        <v>0</v>
      </c>
      <c r="P125" s="368">
        <f t="shared" si="138"/>
        <v>0.12811258426897662</v>
      </c>
      <c r="Q125" s="368">
        <f t="shared" si="138"/>
        <v>0</v>
      </c>
      <c r="R125" s="368">
        <f t="shared" si="138"/>
        <v>0</v>
      </c>
      <c r="S125" s="368">
        <f t="shared" si="138"/>
        <v>0</v>
      </c>
      <c r="T125" s="368">
        <f t="shared" si="138"/>
        <v>-2.3147243323386885E-3</v>
      </c>
      <c r="U125" s="368">
        <f t="shared" si="138"/>
        <v>-8.0574058669916071E-4</v>
      </c>
      <c r="V125" s="368">
        <f t="shared" si="138"/>
        <v>-8.2637832502299724E-4</v>
      </c>
      <c r="W125" s="368">
        <f t="shared" si="138"/>
        <v>-8.3144500634228791E-4</v>
      </c>
      <c r="X125" s="368">
        <f t="shared" si="138"/>
        <v>-8.1812436746216133E-4</v>
      </c>
      <c r="Y125" s="368">
        <f t="shared" si="138"/>
        <v>-8.3360585949668331E-4</v>
      </c>
      <c r="Z125" s="368">
        <f t="shared" si="138"/>
        <v>-8.1364167335042092E-4</v>
      </c>
      <c r="AA125" s="368">
        <f t="shared" si="138"/>
        <v>0</v>
      </c>
      <c r="AB125" s="368">
        <f t="shared" si="138"/>
        <v>0</v>
      </c>
      <c r="AC125" s="368">
        <f t="shared" si="138"/>
        <v>8.6336521492279272E-3</v>
      </c>
      <c r="AD125" s="368">
        <f t="shared" si="138"/>
        <v>0.98831745173962204</v>
      </c>
      <c r="AE125" s="368">
        <f t="shared" si="138"/>
        <v>0</v>
      </c>
      <c r="AF125" s="368">
        <f t="shared" si="138"/>
        <v>0</v>
      </c>
      <c r="AG125" s="368">
        <f t="shared" si="138"/>
        <v>0</v>
      </c>
      <c r="AH125" s="368">
        <f t="shared" si="138"/>
        <v>0</v>
      </c>
      <c r="AI125" s="368">
        <f t="shared" si="138"/>
        <v>0</v>
      </c>
      <c r="AJ125" s="368">
        <f t="shared" si="138"/>
        <v>0</v>
      </c>
      <c r="AK125" s="368">
        <f t="shared" ref="AK125:BP125" si="139">IF(NOT(ISNA(AK34)),IF(LEN(AK34)&gt;0,(AK34-$B34)/(rateShift*0.0001),""),"")</f>
        <v>0</v>
      </c>
      <c r="AL125" s="368">
        <f t="shared" si="139"/>
        <v>0</v>
      </c>
      <c r="AM125" s="368">
        <f t="shared" si="139"/>
        <v>0</v>
      </c>
      <c r="AN125" s="368">
        <f t="shared" si="139"/>
        <v>0</v>
      </c>
      <c r="AO125" s="368">
        <f t="shared" si="139"/>
        <v>0</v>
      </c>
      <c r="AP125" s="368">
        <f t="shared" si="139"/>
        <v>0</v>
      </c>
      <c r="AQ125" s="368">
        <f t="shared" si="139"/>
        <v>0</v>
      </c>
      <c r="AR125" s="368">
        <f t="shared" si="139"/>
        <v>0</v>
      </c>
      <c r="AS125" s="368">
        <f t="shared" si="139"/>
        <v>0</v>
      </c>
      <c r="AT125" s="368">
        <f t="shared" si="139"/>
        <v>0</v>
      </c>
      <c r="AU125" s="368">
        <f t="shared" si="139"/>
        <v>0</v>
      </c>
      <c r="AV125" s="368">
        <f t="shared" si="139"/>
        <v>0</v>
      </c>
      <c r="AW125" s="368">
        <f t="shared" si="139"/>
        <v>0</v>
      </c>
      <c r="AX125" s="368">
        <f t="shared" si="139"/>
        <v>0</v>
      </c>
      <c r="AY125" s="368">
        <f t="shared" si="139"/>
        <v>0</v>
      </c>
      <c r="AZ125" s="368">
        <f t="shared" si="139"/>
        <v>0</v>
      </c>
      <c r="BA125" s="368">
        <f t="shared" si="139"/>
        <v>0</v>
      </c>
      <c r="BB125" s="368">
        <f t="shared" si="139"/>
        <v>0</v>
      </c>
      <c r="BC125" s="368">
        <f t="shared" si="139"/>
        <v>0</v>
      </c>
      <c r="BD125" s="368">
        <f t="shared" si="139"/>
        <v>0</v>
      </c>
      <c r="BE125" s="368">
        <f t="shared" si="139"/>
        <v>0</v>
      </c>
      <c r="BF125" s="368">
        <f t="shared" si="139"/>
        <v>0</v>
      </c>
      <c r="BG125" s="368">
        <f t="shared" si="139"/>
        <v>0</v>
      </c>
      <c r="BH125" s="368">
        <f t="shared" si="139"/>
        <v>0</v>
      </c>
      <c r="BI125" s="368">
        <f t="shared" si="139"/>
        <v>0</v>
      </c>
      <c r="BJ125" s="368">
        <f t="shared" si="139"/>
        <v>0</v>
      </c>
      <c r="BK125" s="368">
        <f t="shared" si="139"/>
        <v>0</v>
      </c>
      <c r="BL125" s="368">
        <f t="shared" si="139"/>
        <v>0</v>
      </c>
      <c r="BM125" s="368">
        <f t="shared" si="139"/>
        <v>0</v>
      </c>
      <c r="BN125" s="368">
        <f t="shared" si="139"/>
        <v>0</v>
      </c>
      <c r="BO125" s="368">
        <f t="shared" si="139"/>
        <v>0</v>
      </c>
      <c r="BP125" s="368">
        <f t="shared" si="139"/>
        <v>0</v>
      </c>
      <c r="BQ125" s="359" t="str">
        <f t="shared" ref="BQ125:CA125" si="140">IF(NOT(ISNA(BQ34)),IF(LEN(BQ34)&gt;0,(BQ34-$B34)/(rateShift*0.0001),""),"")</f>
        <v/>
      </c>
      <c r="BR125" s="359" t="str">
        <f t="shared" si="140"/>
        <v/>
      </c>
      <c r="BS125" s="359" t="str">
        <f t="shared" si="140"/>
        <v/>
      </c>
      <c r="BT125" s="359" t="str">
        <f t="shared" si="140"/>
        <v/>
      </c>
      <c r="BU125" s="359" t="str">
        <f t="shared" si="140"/>
        <v/>
      </c>
      <c r="BV125" s="359" t="str">
        <f t="shared" si="140"/>
        <v/>
      </c>
      <c r="BW125" s="359" t="str">
        <f t="shared" si="140"/>
        <v/>
      </c>
      <c r="BX125" s="359" t="str">
        <f t="shared" si="140"/>
        <v/>
      </c>
      <c r="BY125" s="359" t="str">
        <f t="shared" si="140"/>
        <v/>
      </c>
      <c r="BZ125" s="359" t="str">
        <f t="shared" si="140"/>
        <v/>
      </c>
      <c r="CA125" s="360" t="str">
        <f t="shared" si="140"/>
        <v/>
      </c>
      <c r="CB125" s="257">
        <f t="shared" ref="CB125:DG125" si="141">IF(NOT(ISNA(CB34)),IF(LEN(CB34)&gt;0,ABS(CB34-$C34),""),"")</f>
        <v>4.0589254998724122E-8</v>
      </c>
      <c r="CC125" s="257">
        <f t="shared" si="141"/>
        <v>1.3530097042746547E-8</v>
      </c>
      <c r="CD125" s="257">
        <f t="shared" si="141"/>
        <v>0</v>
      </c>
      <c r="CE125" s="257">
        <f t="shared" si="141"/>
        <v>0</v>
      </c>
      <c r="CF125" s="257">
        <f t="shared" si="141"/>
        <v>0</v>
      </c>
      <c r="CG125" s="257">
        <f t="shared" si="141"/>
        <v>0</v>
      </c>
      <c r="CH125" s="257">
        <f t="shared" si="141"/>
        <v>0</v>
      </c>
      <c r="CI125" s="257">
        <f t="shared" si="141"/>
        <v>0</v>
      </c>
      <c r="CJ125" s="257">
        <f t="shared" si="141"/>
        <v>0</v>
      </c>
      <c r="CK125" s="257">
        <f t="shared" si="141"/>
        <v>0</v>
      </c>
      <c r="CL125" s="257">
        <f t="shared" si="141"/>
        <v>0</v>
      </c>
      <c r="CM125" s="257">
        <f t="shared" si="141"/>
        <v>2.5093006681235763E-6</v>
      </c>
      <c r="CN125" s="257">
        <f t="shared" si="141"/>
        <v>0</v>
      </c>
      <c r="CO125" s="257">
        <f t="shared" si="141"/>
        <v>0</v>
      </c>
      <c r="CP125" s="257">
        <f t="shared" si="141"/>
        <v>0</v>
      </c>
      <c r="CQ125" s="257">
        <f t="shared" si="141"/>
        <v>4.5337770926412446E-8</v>
      </c>
      <c r="CR125" s="257">
        <f t="shared" si="141"/>
        <v>1.5781785007301652E-8</v>
      </c>
      <c r="CS125" s="257">
        <f t="shared" si="141"/>
        <v>1.6186009921259625E-8</v>
      </c>
      <c r="CT125" s="257">
        <f t="shared" si="141"/>
        <v>1.6285249673092528E-8</v>
      </c>
      <c r="CU125" s="257">
        <f t="shared" si="141"/>
        <v>1.6024342290588134E-8</v>
      </c>
      <c r="CV125" s="257">
        <f t="shared" si="141"/>
        <v>1.6327573206659229E-8</v>
      </c>
      <c r="CW125" s="257">
        <f t="shared" si="141"/>
        <v>1.5936541215150202E-8</v>
      </c>
      <c r="CX125" s="257">
        <f t="shared" si="141"/>
        <v>0</v>
      </c>
      <c r="CY125" s="257">
        <f t="shared" si="141"/>
        <v>0</v>
      </c>
      <c r="CZ125" s="257">
        <f t="shared" si="141"/>
        <v>1.6910460510360936E-7</v>
      </c>
      <c r="DA125" s="257">
        <f t="shared" si="141"/>
        <v>7.0728598386430794E-4</v>
      </c>
      <c r="DB125" s="257">
        <f t="shared" si="141"/>
        <v>9.0373115005612514E-4</v>
      </c>
      <c r="DC125" s="257">
        <f t="shared" si="141"/>
        <v>0</v>
      </c>
      <c r="DD125" s="257">
        <f t="shared" si="141"/>
        <v>0</v>
      </c>
      <c r="DE125" s="257">
        <f t="shared" si="141"/>
        <v>0</v>
      </c>
      <c r="DF125" s="257">
        <f t="shared" si="141"/>
        <v>0</v>
      </c>
      <c r="DG125" s="257">
        <f t="shared" si="141"/>
        <v>0</v>
      </c>
      <c r="DH125" s="257">
        <f t="shared" ref="DH125:EM125" si="142">IF(NOT(ISNA(DH34)),IF(LEN(DH34)&gt;0,ABS(DH34-$C34),""),"")</f>
        <v>0</v>
      </c>
      <c r="DI125" s="257">
        <f t="shared" si="142"/>
        <v>0</v>
      </c>
      <c r="DJ125" s="257">
        <f t="shared" si="142"/>
        <v>0</v>
      </c>
      <c r="DK125" s="257">
        <f t="shared" si="142"/>
        <v>0</v>
      </c>
      <c r="DL125" s="257">
        <f t="shared" si="142"/>
        <v>0</v>
      </c>
      <c r="DM125" s="257">
        <f t="shared" si="142"/>
        <v>0</v>
      </c>
      <c r="DN125" s="257">
        <f t="shared" si="142"/>
        <v>0</v>
      </c>
      <c r="DO125" s="257">
        <f t="shared" si="142"/>
        <v>0</v>
      </c>
      <c r="DP125" s="257">
        <f t="shared" si="142"/>
        <v>0</v>
      </c>
      <c r="DQ125" s="257">
        <f t="shared" si="142"/>
        <v>0</v>
      </c>
      <c r="DR125" s="257">
        <f t="shared" si="142"/>
        <v>0</v>
      </c>
      <c r="DS125" s="257">
        <f t="shared" si="142"/>
        <v>0</v>
      </c>
      <c r="DT125" s="257">
        <f t="shared" si="142"/>
        <v>0</v>
      </c>
      <c r="DU125" s="257">
        <f t="shared" si="142"/>
        <v>0</v>
      </c>
      <c r="DV125" s="257">
        <f t="shared" si="142"/>
        <v>0</v>
      </c>
      <c r="DW125" s="257">
        <f t="shared" si="142"/>
        <v>0</v>
      </c>
      <c r="DX125" s="257">
        <f t="shared" si="142"/>
        <v>0</v>
      </c>
      <c r="DY125" s="257">
        <f t="shared" si="142"/>
        <v>0</v>
      </c>
      <c r="DZ125" s="257">
        <f t="shared" si="142"/>
        <v>0</v>
      </c>
      <c r="EA125" s="257">
        <f t="shared" si="142"/>
        <v>0</v>
      </c>
      <c r="EB125" s="257">
        <f t="shared" si="142"/>
        <v>0</v>
      </c>
      <c r="EC125" s="257">
        <f t="shared" si="142"/>
        <v>0</v>
      </c>
      <c r="ED125" s="257">
        <f t="shared" si="142"/>
        <v>0</v>
      </c>
      <c r="EE125" s="257">
        <f t="shared" si="142"/>
        <v>0</v>
      </c>
      <c r="EF125" s="257">
        <f t="shared" si="142"/>
        <v>0</v>
      </c>
      <c r="EG125" s="257">
        <f t="shared" si="142"/>
        <v>0</v>
      </c>
      <c r="EH125" s="257">
        <f t="shared" si="142"/>
        <v>0</v>
      </c>
      <c r="EI125" s="257">
        <f t="shared" si="142"/>
        <v>0</v>
      </c>
      <c r="EJ125" s="257">
        <f t="shared" si="142"/>
        <v>0</v>
      </c>
      <c r="EK125" s="257">
        <f t="shared" si="142"/>
        <v>0</v>
      </c>
      <c r="EL125" s="257">
        <f t="shared" si="142"/>
        <v>0</v>
      </c>
      <c r="EM125" s="257">
        <f t="shared" si="142"/>
        <v>0</v>
      </c>
      <c r="EN125" s="257" t="str">
        <f t="shared" ref="EN125:EX125" si="143">IF(NOT(ISNA(EN34)),IF(LEN(EN34)&gt;0,ABS(EN34-$C34),""),"")</f>
        <v/>
      </c>
      <c r="EO125" s="257" t="str">
        <f t="shared" si="143"/>
        <v/>
      </c>
      <c r="EP125" s="257" t="str">
        <f t="shared" si="143"/>
        <v/>
      </c>
      <c r="EQ125" s="257" t="str">
        <f t="shared" si="143"/>
        <v/>
      </c>
      <c r="ER125" s="257" t="str">
        <f t="shared" si="143"/>
        <v/>
      </c>
      <c r="ES125" s="257" t="str">
        <f t="shared" si="143"/>
        <v/>
      </c>
      <c r="ET125" s="257" t="str">
        <f t="shared" si="143"/>
        <v/>
      </c>
      <c r="EU125" s="257" t="str">
        <f t="shared" si="143"/>
        <v/>
      </c>
      <c r="EV125" s="257" t="str">
        <f t="shared" si="143"/>
        <v/>
      </c>
      <c r="EW125" s="257" t="str">
        <f t="shared" si="143"/>
        <v/>
      </c>
      <c r="EX125" s="258" t="str">
        <f t="shared" si="143"/>
        <v/>
      </c>
    </row>
    <row r="126" spans="3:154" x14ac:dyDescent="0.2">
      <c r="D126" s="385">
        <v>42919</v>
      </c>
      <c r="E126" s="367">
        <f t="shared" ref="E126:AJ126" si="144">IF(NOT(ISNA(E35)),IF(LEN(E35)&gt;0,(E35-$B35)/(rateShift*0.0001),""),"")</f>
        <v>1.6600739193798481E-3</v>
      </c>
      <c r="F126" s="368">
        <f t="shared" si="144"/>
        <v>5.533721147542997E-4</v>
      </c>
      <c r="G126" s="368">
        <f t="shared" si="144"/>
        <v>0</v>
      </c>
      <c r="H126" s="368">
        <f t="shared" si="144"/>
        <v>0</v>
      </c>
      <c r="I126" s="368">
        <f t="shared" si="144"/>
        <v>0</v>
      </c>
      <c r="J126" s="368">
        <f t="shared" si="144"/>
        <v>0</v>
      </c>
      <c r="K126" s="368">
        <f t="shared" si="144"/>
        <v>0</v>
      </c>
      <c r="L126" s="368">
        <f t="shared" si="144"/>
        <v>0</v>
      </c>
      <c r="M126" s="368">
        <f t="shared" si="144"/>
        <v>0</v>
      </c>
      <c r="N126" s="368">
        <f t="shared" si="144"/>
        <v>0</v>
      </c>
      <c r="O126" s="368">
        <f t="shared" si="144"/>
        <v>0</v>
      </c>
      <c r="P126" s="368">
        <f t="shared" si="144"/>
        <v>0.10262874557027957</v>
      </c>
      <c r="Q126" s="368">
        <f t="shared" si="144"/>
        <v>0</v>
      </c>
      <c r="R126" s="368">
        <f t="shared" si="144"/>
        <v>0</v>
      </c>
      <c r="S126" s="368">
        <f t="shared" si="144"/>
        <v>0</v>
      </c>
      <c r="T126" s="368">
        <f t="shared" si="144"/>
        <v>-1.8542851173541236E-3</v>
      </c>
      <c r="U126" s="368">
        <f t="shared" si="144"/>
        <v>-6.4546467024549636E-4</v>
      </c>
      <c r="V126" s="368">
        <f t="shared" si="144"/>
        <v>-6.6199720110196592E-4</v>
      </c>
      <c r="W126" s="368">
        <f t="shared" si="144"/>
        <v>-6.6605603081526521E-4</v>
      </c>
      <c r="X126" s="368">
        <f t="shared" si="144"/>
        <v>-6.5538510019176599E-4</v>
      </c>
      <c r="Y126" s="368">
        <f t="shared" si="144"/>
        <v>-6.677870523479762E-4</v>
      </c>
      <c r="Z126" s="368">
        <f t="shared" si="144"/>
        <v>-6.5179409258764309E-4</v>
      </c>
      <c r="AA126" s="368">
        <f t="shared" si="144"/>
        <v>0</v>
      </c>
      <c r="AB126" s="368">
        <f t="shared" si="144"/>
        <v>0</v>
      </c>
      <c r="AC126" s="368">
        <f t="shared" si="144"/>
        <v>6.9162674982709699E-3</v>
      </c>
      <c r="AD126" s="368">
        <f t="shared" si="144"/>
        <v>-1.3036935882868722E-2</v>
      </c>
      <c r="AE126" s="368">
        <f t="shared" si="144"/>
        <v>1.0004824473645433</v>
      </c>
      <c r="AF126" s="368">
        <f t="shared" si="144"/>
        <v>0</v>
      </c>
      <c r="AG126" s="368">
        <f t="shared" si="144"/>
        <v>0</v>
      </c>
      <c r="AH126" s="368">
        <f t="shared" si="144"/>
        <v>0</v>
      </c>
      <c r="AI126" s="368">
        <f t="shared" si="144"/>
        <v>0</v>
      </c>
      <c r="AJ126" s="368">
        <f t="shared" si="144"/>
        <v>0</v>
      </c>
      <c r="AK126" s="368">
        <f t="shared" ref="AK126:BP126" si="145">IF(NOT(ISNA(AK35)),IF(LEN(AK35)&gt;0,(AK35-$B35)/(rateShift*0.0001),""),"")</f>
        <v>0</v>
      </c>
      <c r="AL126" s="368">
        <f t="shared" si="145"/>
        <v>0</v>
      </c>
      <c r="AM126" s="368">
        <f t="shared" si="145"/>
        <v>0</v>
      </c>
      <c r="AN126" s="368">
        <f t="shared" si="145"/>
        <v>0</v>
      </c>
      <c r="AO126" s="368">
        <f t="shared" si="145"/>
        <v>0</v>
      </c>
      <c r="AP126" s="368">
        <f t="shared" si="145"/>
        <v>0</v>
      </c>
      <c r="AQ126" s="368">
        <f t="shared" si="145"/>
        <v>0</v>
      </c>
      <c r="AR126" s="368">
        <f t="shared" si="145"/>
        <v>0</v>
      </c>
      <c r="AS126" s="368">
        <f t="shared" si="145"/>
        <v>0</v>
      </c>
      <c r="AT126" s="368">
        <f t="shared" si="145"/>
        <v>0</v>
      </c>
      <c r="AU126" s="368">
        <f t="shared" si="145"/>
        <v>0</v>
      </c>
      <c r="AV126" s="368">
        <f t="shared" si="145"/>
        <v>0</v>
      </c>
      <c r="AW126" s="368">
        <f t="shared" si="145"/>
        <v>0</v>
      </c>
      <c r="AX126" s="368">
        <f t="shared" si="145"/>
        <v>0</v>
      </c>
      <c r="AY126" s="368">
        <f t="shared" si="145"/>
        <v>0</v>
      </c>
      <c r="AZ126" s="368">
        <f t="shared" si="145"/>
        <v>0</v>
      </c>
      <c r="BA126" s="368">
        <f t="shared" si="145"/>
        <v>0</v>
      </c>
      <c r="BB126" s="368">
        <f t="shared" si="145"/>
        <v>0</v>
      </c>
      <c r="BC126" s="368">
        <f t="shared" si="145"/>
        <v>0</v>
      </c>
      <c r="BD126" s="368">
        <f t="shared" si="145"/>
        <v>0</v>
      </c>
      <c r="BE126" s="368">
        <f t="shared" si="145"/>
        <v>0</v>
      </c>
      <c r="BF126" s="368">
        <f t="shared" si="145"/>
        <v>0</v>
      </c>
      <c r="BG126" s="368">
        <f t="shared" si="145"/>
        <v>0</v>
      </c>
      <c r="BH126" s="368">
        <f t="shared" si="145"/>
        <v>0</v>
      </c>
      <c r="BI126" s="368">
        <f t="shared" si="145"/>
        <v>0</v>
      </c>
      <c r="BJ126" s="368">
        <f t="shared" si="145"/>
        <v>0</v>
      </c>
      <c r="BK126" s="368">
        <f t="shared" si="145"/>
        <v>0</v>
      </c>
      <c r="BL126" s="368">
        <f t="shared" si="145"/>
        <v>0</v>
      </c>
      <c r="BM126" s="368">
        <f t="shared" si="145"/>
        <v>0</v>
      </c>
      <c r="BN126" s="368">
        <f t="shared" si="145"/>
        <v>0</v>
      </c>
      <c r="BO126" s="368">
        <f t="shared" si="145"/>
        <v>0</v>
      </c>
      <c r="BP126" s="368">
        <f t="shared" si="145"/>
        <v>0</v>
      </c>
      <c r="BQ126" s="359" t="str">
        <f t="shared" ref="BQ126:CA126" si="146">IF(NOT(ISNA(BQ35)),IF(LEN(BQ35)&gt;0,(BQ35-$B35)/(rateShift*0.0001),""),"")</f>
        <v/>
      </c>
      <c r="BR126" s="359" t="str">
        <f t="shared" si="146"/>
        <v/>
      </c>
      <c r="BS126" s="359" t="str">
        <f t="shared" si="146"/>
        <v/>
      </c>
      <c r="BT126" s="359" t="str">
        <f t="shared" si="146"/>
        <v/>
      </c>
      <c r="BU126" s="359" t="str">
        <f t="shared" si="146"/>
        <v/>
      </c>
      <c r="BV126" s="359" t="str">
        <f t="shared" si="146"/>
        <v/>
      </c>
      <c r="BW126" s="359" t="str">
        <f t="shared" si="146"/>
        <v/>
      </c>
      <c r="BX126" s="359" t="str">
        <f t="shared" si="146"/>
        <v/>
      </c>
      <c r="BY126" s="359" t="str">
        <f t="shared" si="146"/>
        <v/>
      </c>
      <c r="BZ126" s="359" t="str">
        <f t="shared" si="146"/>
        <v/>
      </c>
      <c r="CA126" s="360" t="str">
        <f t="shared" si="146"/>
        <v/>
      </c>
      <c r="CB126" s="257">
        <f t="shared" ref="CB126:DG126" si="147">IF(NOT(ISNA(CB35)),IF(LEN(CB35)&gt;0,ABS(CB35-$C35),""),"")</f>
        <v>2.7212941035997806E-8</v>
      </c>
      <c r="CC126" s="257">
        <f t="shared" si="147"/>
        <v>9.0712120419389475E-9</v>
      </c>
      <c r="CD126" s="257">
        <f t="shared" si="147"/>
        <v>0</v>
      </c>
      <c r="CE126" s="257">
        <f t="shared" si="147"/>
        <v>0</v>
      </c>
      <c r="CF126" s="257">
        <f t="shared" si="147"/>
        <v>0</v>
      </c>
      <c r="CG126" s="257">
        <f t="shared" si="147"/>
        <v>0</v>
      </c>
      <c r="CH126" s="257">
        <f t="shared" si="147"/>
        <v>0</v>
      </c>
      <c r="CI126" s="257">
        <f t="shared" si="147"/>
        <v>0</v>
      </c>
      <c r="CJ126" s="257">
        <f t="shared" si="147"/>
        <v>0</v>
      </c>
      <c r="CK126" s="257">
        <f t="shared" si="147"/>
        <v>0</v>
      </c>
      <c r="CL126" s="257">
        <f t="shared" si="147"/>
        <v>0</v>
      </c>
      <c r="CM126" s="257">
        <f t="shared" si="147"/>
        <v>1.6823528435627733E-6</v>
      </c>
      <c r="CN126" s="257">
        <f t="shared" si="147"/>
        <v>0</v>
      </c>
      <c r="CO126" s="257">
        <f t="shared" si="147"/>
        <v>0</v>
      </c>
      <c r="CP126" s="257">
        <f t="shared" si="147"/>
        <v>0</v>
      </c>
      <c r="CQ126" s="257">
        <f t="shared" si="147"/>
        <v>3.0396568734269991E-8</v>
      </c>
      <c r="CR126" s="257">
        <f t="shared" si="147"/>
        <v>1.0580849245378499E-8</v>
      </c>
      <c r="CS126" s="257">
        <f t="shared" si="147"/>
        <v>1.0851860705179961E-8</v>
      </c>
      <c r="CT126" s="257">
        <f t="shared" si="147"/>
        <v>1.0918395316333873E-8</v>
      </c>
      <c r="CU126" s="257">
        <f t="shared" si="147"/>
        <v>1.0743470897633944E-8</v>
      </c>
      <c r="CV126" s="257">
        <f t="shared" si="147"/>
        <v>1.0946771315800685E-8</v>
      </c>
      <c r="CW126" s="257">
        <f t="shared" si="147"/>
        <v>1.0684604940386366E-8</v>
      </c>
      <c r="CX126" s="257">
        <f t="shared" si="147"/>
        <v>0</v>
      </c>
      <c r="CY126" s="257">
        <f t="shared" si="147"/>
        <v>0</v>
      </c>
      <c r="CZ126" s="257">
        <f t="shared" si="147"/>
        <v>1.1337566234101426E-7</v>
      </c>
      <c r="DA126" s="257">
        <f t="shared" si="147"/>
        <v>2.1370937845419102E-7</v>
      </c>
      <c r="DB126" s="257">
        <f t="shared" si="147"/>
        <v>9.1642798111005175E-4</v>
      </c>
      <c r="DC126" s="257">
        <f t="shared" si="147"/>
        <v>1.1129407250396288E-3</v>
      </c>
      <c r="DD126" s="257">
        <f t="shared" si="147"/>
        <v>0</v>
      </c>
      <c r="DE126" s="257">
        <f t="shared" si="147"/>
        <v>0</v>
      </c>
      <c r="DF126" s="257">
        <f t="shared" si="147"/>
        <v>0</v>
      </c>
      <c r="DG126" s="257">
        <f t="shared" si="147"/>
        <v>0</v>
      </c>
      <c r="DH126" s="257">
        <f t="shared" ref="DH126:EM126" si="148">IF(NOT(ISNA(DH35)),IF(LEN(DH35)&gt;0,ABS(DH35-$C35),""),"")</f>
        <v>0</v>
      </c>
      <c r="DI126" s="257">
        <f t="shared" si="148"/>
        <v>0</v>
      </c>
      <c r="DJ126" s="257">
        <f t="shared" si="148"/>
        <v>0</v>
      </c>
      <c r="DK126" s="257">
        <f t="shared" si="148"/>
        <v>0</v>
      </c>
      <c r="DL126" s="257">
        <f t="shared" si="148"/>
        <v>0</v>
      </c>
      <c r="DM126" s="257">
        <f t="shared" si="148"/>
        <v>0</v>
      </c>
      <c r="DN126" s="257">
        <f t="shared" si="148"/>
        <v>0</v>
      </c>
      <c r="DO126" s="257">
        <f t="shared" si="148"/>
        <v>0</v>
      </c>
      <c r="DP126" s="257">
        <f t="shared" si="148"/>
        <v>0</v>
      </c>
      <c r="DQ126" s="257">
        <f t="shared" si="148"/>
        <v>0</v>
      </c>
      <c r="DR126" s="257">
        <f t="shared" si="148"/>
        <v>0</v>
      </c>
      <c r="DS126" s="257">
        <f t="shared" si="148"/>
        <v>0</v>
      </c>
      <c r="DT126" s="257">
        <f t="shared" si="148"/>
        <v>0</v>
      </c>
      <c r="DU126" s="257">
        <f t="shared" si="148"/>
        <v>0</v>
      </c>
      <c r="DV126" s="257">
        <f t="shared" si="148"/>
        <v>0</v>
      </c>
      <c r="DW126" s="257">
        <f t="shared" si="148"/>
        <v>0</v>
      </c>
      <c r="DX126" s="257">
        <f t="shared" si="148"/>
        <v>0</v>
      </c>
      <c r="DY126" s="257">
        <f t="shared" si="148"/>
        <v>0</v>
      </c>
      <c r="DZ126" s="257">
        <f t="shared" si="148"/>
        <v>0</v>
      </c>
      <c r="EA126" s="257">
        <f t="shared" si="148"/>
        <v>0</v>
      </c>
      <c r="EB126" s="257">
        <f t="shared" si="148"/>
        <v>0</v>
      </c>
      <c r="EC126" s="257">
        <f t="shared" si="148"/>
        <v>0</v>
      </c>
      <c r="ED126" s="257">
        <f t="shared" si="148"/>
        <v>0</v>
      </c>
      <c r="EE126" s="257">
        <f t="shared" si="148"/>
        <v>0</v>
      </c>
      <c r="EF126" s="257">
        <f t="shared" si="148"/>
        <v>0</v>
      </c>
      <c r="EG126" s="257">
        <f t="shared" si="148"/>
        <v>0</v>
      </c>
      <c r="EH126" s="257">
        <f t="shared" si="148"/>
        <v>0</v>
      </c>
      <c r="EI126" s="257">
        <f t="shared" si="148"/>
        <v>0</v>
      </c>
      <c r="EJ126" s="257">
        <f t="shared" si="148"/>
        <v>0</v>
      </c>
      <c r="EK126" s="257">
        <f t="shared" si="148"/>
        <v>0</v>
      </c>
      <c r="EL126" s="257">
        <f t="shared" si="148"/>
        <v>0</v>
      </c>
      <c r="EM126" s="257">
        <f t="shared" si="148"/>
        <v>0</v>
      </c>
      <c r="EN126" s="257" t="str">
        <f t="shared" ref="EN126:EX126" si="149">IF(NOT(ISNA(EN35)),IF(LEN(EN35)&gt;0,ABS(EN35-$C35),""),"")</f>
        <v/>
      </c>
      <c r="EO126" s="257" t="str">
        <f t="shared" si="149"/>
        <v/>
      </c>
      <c r="EP126" s="257" t="str">
        <f t="shared" si="149"/>
        <v/>
      </c>
      <c r="EQ126" s="257" t="str">
        <f t="shared" si="149"/>
        <v/>
      </c>
      <c r="ER126" s="257" t="str">
        <f t="shared" si="149"/>
        <v/>
      </c>
      <c r="ES126" s="257" t="str">
        <f t="shared" si="149"/>
        <v/>
      </c>
      <c r="ET126" s="257" t="str">
        <f t="shared" si="149"/>
        <v/>
      </c>
      <c r="EU126" s="257" t="str">
        <f t="shared" si="149"/>
        <v/>
      </c>
      <c r="EV126" s="257" t="str">
        <f t="shared" si="149"/>
        <v/>
      </c>
      <c r="EW126" s="257" t="str">
        <f t="shared" si="149"/>
        <v/>
      </c>
      <c r="EX126" s="258" t="str">
        <f t="shared" si="149"/>
        <v/>
      </c>
    </row>
    <row r="127" spans="3:154" x14ac:dyDescent="0.2">
      <c r="D127" s="385">
        <v>43284</v>
      </c>
      <c r="E127" s="367">
        <f t="shared" ref="E127:AJ127" si="150">IF(NOT(ISNA(E36)),IF(LEN(E36)&gt;0,(E36-$B36)/(rateShift*0.0001),""),"")</f>
        <v>1.3839294726262358E-3</v>
      </c>
      <c r="F127" s="368">
        <f t="shared" si="150"/>
        <v>4.6132161330564303E-4</v>
      </c>
      <c r="G127" s="368">
        <f t="shared" si="150"/>
        <v>0</v>
      </c>
      <c r="H127" s="368">
        <f t="shared" si="150"/>
        <v>0</v>
      </c>
      <c r="I127" s="368">
        <f t="shared" si="150"/>
        <v>0</v>
      </c>
      <c r="J127" s="368">
        <f t="shared" si="150"/>
        <v>0</v>
      </c>
      <c r="K127" s="368">
        <f t="shared" si="150"/>
        <v>0</v>
      </c>
      <c r="L127" s="368">
        <f t="shared" si="150"/>
        <v>0</v>
      </c>
      <c r="M127" s="368">
        <f t="shared" si="150"/>
        <v>0</v>
      </c>
      <c r="N127" s="368">
        <f t="shared" si="150"/>
        <v>0</v>
      </c>
      <c r="O127" s="368">
        <f t="shared" si="150"/>
        <v>0</v>
      </c>
      <c r="P127" s="368">
        <f t="shared" si="150"/>
        <v>8.5557000263280711E-2</v>
      </c>
      <c r="Q127" s="368">
        <f t="shared" si="150"/>
        <v>0</v>
      </c>
      <c r="R127" s="368">
        <f t="shared" si="150"/>
        <v>0</v>
      </c>
      <c r="S127" s="368">
        <f t="shared" si="150"/>
        <v>0</v>
      </c>
      <c r="T127" s="368">
        <f t="shared" si="150"/>
        <v>-1.5458346735996997E-3</v>
      </c>
      <c r="U127" s="368">
        <f t="shared" si="150"/>
        <v>-5.3809506335086854E-4</v>
      </c>
      <c r="V127" s="368">
        <f t="shared" si="150"/>
        <v>-5.5187749595057844E-4</v>
      </c>
      <c r="W127" s="368">
        <f t="shared" si="150"/>
        <v>-5.5526116090470756E-4</v>
      </c>
      <c r="X127" s="368">
        <f t="shared" si="150"/>
        <v>-5.4636528266926998E-4</v>
      </c>
      <c r="Y127" s="368">
        <f t="shared" si="150"/>
        <v>-5.5670423626877352E-4</v>
      </c>
      <c r="Z127" s="368">
        <f t="shared" si="150"/>
        <v>-5.4337162013785856E-4</v>
      </c>
      <c r="AA127" s="368">
        <f t="shared" si="150"/>
        <v>0</v>
      </c>
      <c r="AB127" s="368">
        <f t="shared" si="150"/>
        <v>0</v>
      </c>
      <c r="AC127" s="368">
        <f t="shared" si="150"/>
        <v>5.7657832685728549E-3</v>
      </c>
      <c r="AD127" s="368">
        <f t="shared" si="150"/>
        <v>-1.0868311109578019E-2</v>
      </c>
      <c r="AE127" s="368">
        <f t="shared" si="150"/>
        <v>-1.3269990774746748E-2</v>
      </c>
      <c r="AF127" s="368">
        <f t="shared" si="150"/>
        <v>1.0104170930098302</v>
      </c>
      <c r="AG127" s="368">
        <f t="shared" si="150"/>
        <v>0</v>
      </c>
      <c r="AH127" s="368">
        <f t="shared" si="150"/>
        <v>0</v>
      </c>
      <c r="AI127" s="368">
        <f t="shared" si="150"/>
        <v>0</v>
      </c>
      <c r="AJ127" s="368">
        <f t="shared" si="150"/>
        <v>0</v>
      </c>
      <c r="AK127" s="368">
        <f t="shared" ref="AK127:BP127" si="151">IF(NOT(ISNA(AK36)),IF(LEN(AK36)&gt;0,(AK36-$B36)/(rateShift*0.0001),""),"")</f>
        <v>0</v>
      </c>
      <c r="AL127" s="368">
        <f t="shared" si="151"/>
        <v>0</v>
      </c>
      <c r="AM127" s="368">
        <f t="shared" si="151"/>
        <v>0</v>
      </c>
      <c r="AN127" s="368">
        <f t="shared" si="151"/>
        <v>0</v>
      </c>
      <c r="AO127" s="368">
        <f t="shared" si="151"/>
        <v>0</v>
      </c>
      <c r="AP127" s="368">
        <f t="shared" si="151"/>
        <v>0</v>
      </c>
      <c r="AQ127" s="368">
        <f t="shared" si="151"/>
        <v>0</v>
      </c>
      <c r="AR127" s="368">
        <f t="shared" si="151"/>
        <v>0</v>
      </c>
      <c r="AS127" s="368">
        <f t="shared" si="151"/>
        <v>0</v>
      </c>
      <c r="AT127" s="368">
        <f t="shared" si="151"/>
        <v>0</v>
      </c>
      <c r="AU127" s="368">
        <f t="shared" si="151"/>
        <v>0</v>
      </c>
      <c r="AV127" s="368">
        <f t="shared" si="151"/>
        <v>0</v>
      </c>
      <c r="AW127" s="368">
        <f t="shared" si="151"/>
        <v>0</v>
      </c>
      <c r="AX127" s="368">
        <f t="shared" si="151"/>
        <v>0</v>
      </c>
      <c r="AY127" s="368">
        <f t="shared" si="151"/>
        <v>0</v>
      </c>
      <c r="AZ127" s="368">
        <f t="shared" si="151"/>
        <v>0</v>
      </c>
      <c r="BA127" s="368">
        <f t="shared" si="151"/>
        <v>0</v>
      </c>
      <c r="BB127" s="368">
        <f t="shared" si="151"/>
        <v>0</v>
      </c>
      <c r="BC127" s="368">
        <f t="shared" si="151"/>
        <v>0</v>
      </c>
      <c r="BD127" s="368">
        <f t="shared" si="151"/>
        <v>0</v>
      </c>
      <c r="BE127" s="368">
        <f t="shared" si="151"/>
        <v>0</v>
      </c>
      <c r="BF127" s="368">
        <f t="shared" si="151"/>
        <v>0</v>
      </c>
      <c r="BG127" s="368">
        <f t="shared" si="151"/>
        <v>0</v>
      </c>
      <c r="BH127" s="368">
        <f t="shared" si="151"/>
        <v>0</v>
      </c>
      <c r="BI127" s="368">
        <f t="shared" si="151"/>
        <v>0</v>
      </c>
      <c r="BJ127" s="368">
        <f t="shared" si="151"/>
        <v>0</v>
      </c>
      <c r="BK127" s="368">
        <f t="shared" si="151"/>
        <v>0</v>
      </c>
      <c r="BL127" s="368">
        <f t="shared" si="151"/>
        <v>0</v>
      </c>
      <c r="BM127" s="368">
        <f t="shared" si="151"/>
        <v>0</v>
      </c>
      <c r="BN127" s="368">
        <f t="shared" si="151"/>
        <v>0</v>
      </c>
      <c r="BO127" s="368">
        <f t="shared" si="151"/>
        <v>0</v>
      </c>
      <c r="BP127" s="368">
        <f t="shared" si="151"/>
        <v>0</v>
      </c>
      <c r="BQ127" s="359" t="str">
        <f t="shared" ref="BQ127:CA127" si="152">IF(NOT(ISNA(BQ36)),IF(LEN(BQ36)&gt;0,(BQ36-$B36)/(rateShift*0.0001),""),"")</f>
        <v/>
      </c>
      <c r="BR127" s="359" t="str">
        <f t="shared" si="152"/>
        <v/>
      </c>
      <c r="BS127" s="359" t="str">
        <f t="shared" si="152"/>
        <v/>
      </c>
      <c r="BT127" s="359" t="str">
        <f t="shared" si="152"/>
        <v/>
      </c>
      <c r="BU127" s="359" t="str">
        <f t="shared" si="152"/>
        <v/>
      </c>
      <c r="BV127" s="359" t="str">
        <f t="shared" si="152"/>
        <v/>
      </c>
      <c r="BW127" s="359" t="str">
        <f t="shared" si="152"/>
        <v/>
      </c>
      <c r="BX127" s="359" t="str">
        <f t="shared" si="152"/>
        <v/>
      </c>
      <c r="BY127" s="359" t="str">
        <f t="shared" si="152"/>
        <v/>
      </c>
      <c r="BZ127" s="359" t="str">
        <f t="shared" si="152"/>
        <v/>
      </c>
      <c r="CA127" s="360" t="str">
        <f t="shared" si="152"/>
        <v/>
      </c>
      <c r="CB127" s="257">
        <f t="shared" ref="CB127:DG127" si="153">IF(NOT(ISNA(CB36)),IF(LEN(CB36)&gt;0,ABS(CB36-$C36),""),"")</f>
        <v>1.9458509140785063E-8</v>
      </c>
      <c r="CC127" s="257">
        <f t="shared" si="153"/>
        <v>6.4863358052724696E-9</v>
      </c>
      <c r="CD127" s="257">
        <f t="shared" si="153"/>
        <v>0</v>
      </c>
      <c r="CE127" s="257">
        <f t="shared" si="153"/>
        <v>0</v>
      </c>
      <c r="CF127" s="257">
        <f t="shared" si="153"/>
        <v>0</v>
      </c>
      <c r="CG127" s="257">
        <f t="shared" si="153"/>
        <v>0</v>
      </c>
      <c r="CH127" s="257">
        <f t="shared" si="153"/>
        <v>0</v>
      </c>
      <c r="CI127" s="257">
        <f t="shared" si="153"/>
        <v>0</v>
      </c>
      <c r="CJ127" s="257">
        <f t="shared" si="153"/>
        <v>0</v>
      </c>
      <c r="CK127" s="257">
        <f t="shared" si="153"/>
        <v>0</v>
      </c>
      <c r="CL127" s="257">
        <f t="shared" si="153"/>
        <v>0</v>
      </c>
      <c r="CM127" s="257">
        <f t="shared" si="153"/>
        <v>1.2029599229766708E-6</v>
      </c>
      <c r="CN127" s="257">
        <f t="shared" si="153"/>
        <v>0</v>
      </c>
      <c r="CO127" s="257">
        <f t="shared" si="153"/>
        <v>0</v>
      </c>
      <c r="CP127" s="257">
        <f t="shared" si="153"/>
        <v>0</v>
      </c>
      <c r="CQ127" s="257">
        <f t="shared" si="153"/>
        <v>2.1734949933599479E-8</v>
      </c>
      <c r="CR127" s="257">
        <f t="shared" si="153"/>
        <v>7.5657958231722944E-9</v>
      </c>
      <c r="CS127" s="257">
        <f t="shared" si="153"/>
        <v>7.7595812449093859E-9</v>
      </c>
      <c r="CT127" s="257">
        <f t="shared" si="153"/>
        <v>7.8071566676773951E-9</v>
      </c>
      <c r="CU127" s="257">
        <f t="shared" si="153"/>
        <v>7.6820775886388137E-9</v>
      </c>
      <c r="CV127" s="257">
        <f t="shared" si="153"/>
        <v>7.8274469579586725E-9</v>
      </c>
      <c r="CW127" s="257">
        <f t="shared" si="153"/>
        <v>7.6399856094311325E-9</v>
      </c>
      <c r="CX127" s="257">
        <f t="shared" si="153"/>
        <v>0</v>
      </c>
      <c r="CY127" s="257">
        <f t="shared" si="153"/>
        <v>0</v>
      </c>
      <c r="CZ127" s="257">
        <f t="shared" si="153"/>
        <v>8.1068832070985142E-8</v>
      </c>
      <c r="DA127" s="257">
        <f t="shared" si="153"/>
        <v>1.5281207169440258E-7</v>
      </c>
      <c r="DB127" s="257">
        <f t="shared" si="153"/>
        <v>1.8658048716105324E-7</v>
      </c>
      <c r="DC127" s="257">
        <f t="shared" si="153"/>
        <v>1.1351895061588214E-3</v>
      </c>
      <c r="DD127" s="257">
        <f t="shared" si="153"/>
        <v>1.3317180327605017E-3</v>
      </c>
      <c r="DE127" s="257">
        <f t="shared" si="153"/>
        <v>0</v>
      </c>
      <c r="DF127" s="257">
        <f t="shared" si="153"/>
        <v>0</v>
      </c>
      <c r="DG127" s="257">
        <f t="shared" si="153"/>
        <v>0</v>
      </c>
      <c r="DH127" s="257">
        <f t="shared" ref="DH127:EM127" si="154">IF(NOT(ISNA(DH36)),IF(LEN(DH36)&gt;0,ABS(DH36-$C36),""),"")</f>
        <v>0</v>
      </c>
      <c r="DI127" s="257">
        <f t="shared" si="154"/>
        <v>0</v>
      </c>
      <c r="DJ127" s="257">
        <f t="shared" si="154"/>
        <v>0</v>
      </c>
      <c r="DK127" s="257">
        <f t="shared" si="154"/>
        <v>0</v>
      </c>
      <c r="DL127" s="257">
        <f t="shared" si="154"/>
        <v>0</v>
      </c>
      <c r="DM127" s="257">
        <f t="shared" si="154"/>
        <v>0</v>
      </c>
      <c r="DN127" s="257">
        <f t="shared" si="154"/>
        <v>0</v>
      </c>
      <c r="DO127" s="257">
        <f t="shared" si="154"/>
        <v>0</v>
      </c>
      <c r="DP127" s="257">
        <f t="shared" si="154"/>
        <v>0</v>
      </c>
      <c r="DQ127" s="257">
        <f t="shared" si="154"/>
        <v>0</v>
      </c>
      <c r="DR127" s="257">
        <f t="shared" si="154"/>
        <v>0</v>
      </c>
      <c r="DS127" s="257">
        <f t="shared" si="154"/>
        <v>0</v>
      </c>
      <c r="DT127" s="257">
        <f t="shared" si="154"/>
        <v>0</v>
      </c>
      <c r="DU127" s="257">
        <f t="shared" si="154"/>
        <v>0</v>
      </c>
      <c r="DV127" s="257">
        <f t="shared" si="154"/>
        <v>0</v>
      </c>
      <c r="DW127" s="257">
        <f t="shared" si="154"/>
        <v>0</v>
      </c>
      <c r="DX127" s="257">
        <f t="shared" si="154"/>
        <v>0</v>
      </c>
      <c r="DY127" s="257">
        <f t="shared" si="154"/>
        <v>0</v>
      </c>
      <c r="DZ127" s="257">
        <f t="shared" si="154"/>
        <v>0</v>
      </c>
      <c r="EA127" s="257">
        <f t="shared" si="154"/>
        <v>0</v>
      </c>
      <c r="EB127" s="257">
        <f t="shared" si="154"/>
        <v>0</v>
      </c>
      <c r="EC127" s="257">
        <f t="shared" si="154"/>
        <v>0</v>
      </c>
      <c r="ED127" s="257">
        <f t="shared" si="154"/>
        <v>0</v>
      </c>
      <c r="EE127" s="257">
        <f t="shared" si="154"/>
        <v>0</v>
      </c>
      <c r="EF127" s="257">
        <f t="shared" si="154"/>
        <v>0</v>
      </c>
      <c r="EG127" s="257">
        <f t="shared" si="154"/>
        <v>0</v>
      </c>
      <c r="EH127" s="257">
        <f t="shared" si="154"/>
        <v>0</v>
      </c>
      <c r="EI127" s="257">
        <f t="shared" si="154"/>
        <v>0</v>
      </c>
      <c r="EJ127" s="257">
        <f t="shared" si="154"/>
        <v>0</v>
      </c>
      <c r="EK127" s="257">
        <f t="shared" si="154"/>
        <v>0</v>
      </c>
      <c r="EL127" s="257">
        <f t="shared" si="154"/>
        <v>0</v>
      </c>
      <c r="EM127" s="257">
        <f t="shared" si="154"/>
        <v>0</v>
      </c>
      <c r="EN127" s="257" t="str">
        <f t="shared" ref="EN127:EX127" si="155">IF(NOT(ISNA(EN36)),IF(LEN(EN36)&gt;0,ABS(EN36-$C36),""),"")</f>
        <v/>
      </c>
      <c r="EO127" s="257" t="str">
        <f t="shared" si="155"/>
        <v/>
      </c>
      <c r="EP127" s="257" t="str">
        <f t="shared" si="155"/>
        <v/>
      </c>
      <c r="EQ127" s="257" t="str">
        <f t="shared" si="155"/>
        <v/>
      </c>
      <c r="ER127" s="257" t="str">
        <f t="shared" si="155"/>
        <v/>
      </c>
      <c r="ES127" s="257" t="str">
        <f t="shared" si="155"/>
        <v/>
      </c>
      <c r="ET127" s="257" t="str">
        <f t="shared" si="155"/>
        <v/>
      </c>
      <c r="EU127" s="257" t="str">
        <f t="shared" si="155"/>
        <v/>
      </c>
      <c r="EV127" s="257" t="str">
        <f t="shared" si="155"/>
        <v/>
      </c>
      <c r="EW127" s="257" t="str">
        <f t="shared" si="155"/>
        <v/>
      </c>
      <c r="EX127" s="258" t="str">
        <f t="shared" si="155"/>
        <v/>
      </c>
    </row>
    <row r="128" spans="3:154" x14ac:dyDescent="0.2">
      <c r="D128" s="385">
        <v>43649</v>
      </c>
      <c r="E128" s="367">
        <f t="shared" ref="E128:AJ128" si="156">IF(NOT(ISNA(E37)),IF(LEN(E37)&gt;0,(E37-$B37)/(rateShift*0.0001),""),"")</f>
        <v>1.1865440063818511E-3</v>
      </c>
      <c r="F128" s="368">
        <f t="shared" si="156"/>
        <v>3.9552477664600572E-4</v>
      </c>
      <c r="G128" s="368">
        <f t="shared" si="156"/>
        <v>0</v>
      </c>
      <c r="H128" s="368">
        <f t="shared" si="156"/>
        <v>0</v>
      </c>
      <c r="I128" s="368">
        <f t="shared" si="156"/>
        <v>0</v>
      </c>
      <c r="J128" s="368">
        <f t="shared" si="156"/>
        <v>0</v>
      </c>
      <c r="K128" s="368">
        <f t="shared" si="156"/>
        <v>0</v>
      </c>
      <c r="L128" s="368">
        <f t="shared" si="156"/>
        <v>0</v>
      </c>
      <c r="M128" s="368">
        <f t="shared" si="156"/>
        <v>0</v>
      </c>
      <c r="N128" s="368">
        <f t="shared" si="156"/>
        <v>0</v>
      </c>
      <c r="O128" s="368">
        <f t="shared" si="156"/>
        <v>0</v>
      </c>
      <c r="P128" s="368">
        <f t="shared" si="156"/>
        <v>7.3354276727312373E-2</v>
      </c>
      <c r="Q128" s="368">
        <f t="shared" si="156"/>
        <v>0</v>
      </c>
      <c r="R128" s="368">
        <f t="shared" si="156"/>
        <v>0</v>
      </c>
      <c r="S128" s="368">
        <f t="shared" si="156"/>
        <v>0</v>
      </c>
      <c r="T128" s="368">
        <f t="shared" si="156"/>
        <v>-1.3253571827520627E-3</v>
      </c>
      <c r="U128" s="368">
        <f t="shared" si="156"/>
        <v>-4.6134827310848059E-4</v>
      </c>
      <c r="V128" s="368">
        <f t="shared" si="156"/>
        <v>-4.7316496108382178E-4</v>
      </c>
      <c r="W128" s="368">
        <f t="shared" si="156"/>
        <v>-4.7606602467456516E-4</v>
      </c>
      <c r="X128" s="368">
        <f t="shared" si="156"/>
        <v>-4.6843893715398099E-4</v>
      </c>
      <c r="Y128" s="368">
        <f t="shared" si="156"/>
        <v>-4.7730327882786194E-4</v>
      </c>
      <c r="Z128" s="368">
        <f t="shared" si="156"/>
        <v>-4.6587225133176702E-4</v>
      </c>
      <c r="AA128" s="368">
        <f t="shared" si="156"/>
        <v>0</v>
      </c>
      <c r="AB128" s="368">
        <f t="shared" si="156"/>
        <v>0</v>
      </c>
      <c r="AC128" s="368">
        <f t="shared" si="156"/>
        <v>4.9434279085491806E-3</v>
      </c>
      <c r="AD128" s="368">
        <f t="shared" si="156"/>
        <v>-9.3181984114551475E-3</v>
      </c>
      <c r="AE128" s="368">
        <f t="shared" si="156"/>
        <v>-1.1377334134445721E-2</v>
      </c>
      <c r="AF128" s="368">
        <f t="shared" si="156"/>
        <v>-1.6734762989106811E-2</v>
      </c>
      <c r="AG128" s="368">
        <f t="shared" si="156"/>
        <v>1.022477327797342</v>
      </c>
      <c r="AH128" s="368">
        <f t="shared" si="156"/>
        <v>0</v>
      </c>
      <c r="AI128" s="368">
        <f t="shared" si="156"/>
        <v>0</v>
      </c>
      <c r="AJ128" s="368">
        <f t="shared" si="156"/>
        <v>0</v>
      </c>
      <c r="AK128" s="368">
        <f t="shared" ref="AK128:BP128" si="157">IF(NOT(ISNA(AK37)),IF(LEN(AK37)&gt;0,(AK37-$B37)/(rateShift*0.0001),""),"")</f>
        <v>0</v>
      </c>
      <c r="AL128" s="368">
        <f t="shared" si="157"/>
        <v>0</v>
      </c>
      <c r="AM128" s="368">
        <f t="shared" si="157"/>
        <v>0</v>
      </c>
      <c r="AN128" s="368">
        <f t="shared" si="157"/>
        <v>0</v>
      </c>
      <c r="AO128" s="368">
        <f t="shared" si="157"/>
        <v>0</v>
      </c>
      <c r="AP128" s="368">
        <f t="shared" si="157"/>
        <v>0</v>
      </c>
      <c r="AQ128" s="368">
        <f t="shared" si="157"/>
        <v>0</v>
      </c>
      <c r="AR128" s="368">
        <f t="shared" si="157"/>
        <v>0</v>
      </c>
      <c r="AS128" s="368">
        <f t="shared" si="157"/>
        <v>0</v>
      </c>
      <c r="AT128" s="368">
        <f t="shared" si="157"/>
        <v>0</v>
      </c>
      <c r="AU128" s="368">
        <f t="shared" si="157"/>
        <v>0</v>
      </c>
      <c r="AV128" s="368">
        <f t="shared" si="157"/>
        <v>0</v>
      </c>
      <c r="AW128" s="368">
        <f t="shared" si="157"/>
        <v>0</v>
      </c>
      <c r="AX128" s="368">
        <f t="shared" si="157"/>
        <v>0</v>
      </c>
      <c r="AY128" s="368">
        <f t="shared" si="157"/>
        <v>0</v>
      </c>
      <c r="AZ128" s="368">
        <f t="shared" si="157"/>
        <v>0</v>
      </c>
      <c r="BA128" s="368">
        <f t="shared" si="157"/>
        <v>0</v>
      </c>
      <c r="BB128" s="368">
        <f t="shared" si="157"/>
        <v>0</v>
      </c>
      <c r="BC128" s="368">
        <f t="shared" si="157"/>
        <v>0</v>
      </c>
      <c r="BD128" s="368">
        <f t="shared" si="157"/>
        <v>0</v>
      </c>
      <c r="BE128" s="368">
        <f t="shared" si="157"/>
        <v>0</v>
      </c>
      <c r="BF128" s="368">
        <f t="shared" si="157"/>
        <v>0</v>
      </c>
      <c r="BG128" s="368">
        <f t="shared" si="157"/>
        <v>0</v>
      </c>
      <c r="BH128" s="368">
        <f t="shared" si="157"/>
        <v>0</v>
      </c>
      <c r="BI128" s="368">
        <f t="shared" si="157"/>
        <v>0</v>
      </c>
      <c r="BJ128" s="368">
        <f t="shared" si="157"/>
        <v>0</v>
      </c>
      <c r="BK128" s="368">
        <f t="shared" si="157"/>
        <v>0</v>
      </c>
      <c r="BL128" s="368">
        <f t="shared" si="157"/>
        <v>0</v>
      </c>
      <c r="BM128" s="368">
        <f t="shared" si="157"/>
        <v>0</v>
      </c>
      <c r="BN128" s="368">
        <f t="shared" si="157"/>
        <v>0</v>
      </c>
      <c r="BO128" s="368">
        <f t="shared" si="157"/>
        <v>0</v>
      </c>
      <c r="BP128" s="368">
        <f t="shared" si="157"/>
        <v>0</v>
      </c>
      <c r="BQ128" s="359" t="str">
        <f t="shared" ref="BQ128:CA128" si="158">IF(NOT(ISNA(BQ37)),IF(LEN(BQ37)&gt;0,(BQ37-$B37)/(rateShift*0.0001),""),"")</f>
        <v/>
      </c>
      <c r="BR128" s="359" t="str">
        <f t="shared" si="158"/>
        <v/>
      </c>
      <c r="BS128" s="359" t="str">
        <f t="shared" si="158"/>
        <v/>
      </c>
      <c r="BT128" s="359" t="str">
        <f t="shared" si="158"/>
        <v/>
      </c>
      <c r="BU128" s="359" t="str">
        <f t="shared" si="158"/>
        <v/>
      </c>
      <c r="BV128" s="359" t="str">
        <f t="shared" si="158"/>
        <v/>
      </c>
      <c r="BW128" s="359" t="str">
        <f t="shared" si="158"/>
        <v/>
      </c>
      <c r="BX128" s="359" t="str">
        <f t="shared" si="158"/>
        <v/>
      </c>
      <c r="BY128" s="359" t="str">
        <f t="shared" si="158"/>
        <v/>
      </c>
      <c r="BZ128" s="359" t="str">
        <f t="shared" si="158"/>
        <v/>
      </c>
      <c r="CA128" s="360" t="str">
        <f t="shared" si="158"/>
        <v/>
      </c>
      <c r="CB128" s="257">
        <f t="shared" ref="CB128:DG128" si="159">IF(NOT(ISNA(CB37)),IF(LEN(CB37)&gt;0,ABS(CB37-$C37),""),"")</f>
        <v>1.4680852613441209E-8</v>
      </c>
      <c r="CC128" s="257">
        <f t="shared" si="159"/>
        <v>4.8937427964135249E-9</v>
      </c>
      <c r="CD128" s="257">
        <f t="shared" si="159"/>
        <v>0</v>
      </c>
      <c r="CE128" s="257">
        <f t="shared" si="159"/>
        <v>0</v>
      </c>
      <c r="CF128" s="257">
        <f t="shared" si="159"/>
        <v>0</v>
      </c>
      <c r="CG128" s="257">
        <f t="shared" si="159"/>
        <v>0</v>
      </c>
      <c r="CH128" s="257">
        <f t="shared" si="159"/>
        <v>0</v>
      </c>
      <c r="CI128" s="257">
        <f t="shared" si="159"/>
        <v>0</v>
      </c>
      <c r="CJ128" s="257">
        <f t="shared" si="159"/>
        <v>0</v>
      </c>
      <c r="CK128" s="257">
        <f t="shared" si="159"/>
        <v>0</v>
      </c>
      <c r="CL128" s="257">
        <f t="shared" si="159"/>
        <v>0</v>
      </c>
      <c r="CM128" s="257">
        <f t="shared" si="159"/>
        <v>9.0759660569331158E-7</v>
      </c>
      <c r="CN128" s="257">
        <f t="shared" si="159"/>
        <v>0</v>
      </c>
      <c r="CO128" s="257">
        <f t="shared" si="159"/>
        <v>0</v>
      </c>
      <c r="CP128" s="257">
        <f t="shared" si="159"/>
        <v>0</v>
      </c>
      <c r="CQ128" s="257">
        <f t="shared" si="159"/>
        <v>1.639835746358731E-8</v>
      </c>
      <c r="CR128" s="257">
        <f t="shared" si="159"/>
        <v>5.7081622067967075E-9</v>
      </c>
      <c r="CS128" s="257">
        <f t="shared" si="159"/>
        <v>5.8543674352762309E-9</v>
      </c>
      <c r="CT128" s="257">
        <f t="shared" si="159"/>
        <v>5.8902617644518429E-9</v>
      </c>
      <c r="CU128" s="257">
        <f t="shared" si="159"/>
        <v>5.7958933381840883E-9</v>
      </c>
      <c r="CV128" s="257">
        <f t="shared" si="159"/>
        <v>5.9055699531962436E-9</v>
      </c>
      <c r="CW128" s="257">
        <f t="shared" si="159"/>
        <v>5.7641361336790986E-9</v>
      </c>
      <c r="CX128" s="257">
        <f t="shared" si="159"/>
        <v>0</v>
      </c>
      <c r="CY128" s="257">
        <f t="shared" si="159"/>
        <v>0</v>
      </c>
      <c r="CZ128" s="257">
        <f t="shared" si="159"/>
        <v>6.1163964320404274E-8</v>
      </c>
      <c r="DA128" s="257">
        <f t="shared" si="159"/>
        <v>1.1529205286991973E-7</v>
      </c>
      <c r="DB128" s="257">
        <f t="shared" si="159"/>
        <v>1.4076929318387887E-7</v>
      </c>
      <c r="DC128" s="257">
        <f t="shared" si="159"/>
        <v>2.0705560136585754E-7</v>
      </c>
      <c r="DD128" s="257">
        <f t="shared" si="159"/>
        <v>1.356465445890135E-3</v>
      </c>
      <c r="DE128" s="257">
        <f t="shared" si="159"/>
        <v>1.5525192858474798E-3</v>
      </c>
      <c r="DF128" s="257">
        <f t="shared" si="159"/>
        <v>0</v>
      </c>
      <c r="DG128" s="257">
        <f t="shared" si="159"/>
        <v>0</v>
      </c>
      <c r="DH128" s="257">
        <f t="shared" ref="DH128:EM128" si="160">IF(NOT(ISNA(DH37)),IF(LEN(DH37)&gt;0,ABS(DH37-$C37),""),"")</f>
        <v>0</v>
      </c>
      <c r="DI128" s="257">
        <f t="shared" si="160"/>
        <v>0</v>
      </c>
      <c r="DJ128" s="257">
        <f t="shared" si="160"/>
        <v>0</v>
      </c>
      <c r="DK128" s="257">
        <f t="shared" si="160"/>
        <v>0</v>
      </c>
      <c r="DL128" s="257">
        <f t="shared" si="160"/>
        <v>0</v>
      </c>
      <c r="DM128" s="257">
        <f t="shared" si="160"/>
        <v>0</v>
      </c>
      <c r="DN128" s="257">
        <f t="shared" si="160"/>
        <v>0</v>
      </c>
      <c r="DO128" s="257">
        <f t="shared" si="160"/>
        <v>0</v>
      </c>
      <c r="DP128" s="257">
        <f t="shared" si="160"/>
        <v>0</v>
      </c>
      <c r="DQ128" s="257">
        <f t="shared" si="160"/>
        <v>0</v>
      </c>
      <c r="DR128" s="257">
        <f t="shared" si="160"/>
        <v>0</v>
      </c>
      <c r="DS128" s="257">
        <f t="shared" si="160"/>
        <v>0</v>
      </c>
      <c r="DT128" s="257">
        <f t="shared" si="160"/>
        <v>0</v>
      </c>
      <c r="DU128" s="257">
        <f t="shared" si="160"/>
        <v>0</v>
      </c>
      <c r="DV128" s="257">
        <f t="shared" si="160"/>
        <v>0</v>
      </c>
      <c r="DW128" s="257">
        <f t="shared" si="160"/>
        <v>0</v>
      </c>
      <c r="DX128" s="257">
        <f t="shared" si="160"/>
        <v>0</v>
      </c>
      <c r="DY128" s="257">
        <f t="shared" si="160"/>
        <v>0</v>
      </c>
      <c r="DZ128" s="257">
        <f t="shared" si="160"/>
        <v>0</v>
      </c>
      <c r="EA128" s="257">
        <f t="shared" si="160"/>
        <v>0</v>
      </c>
      <c r="EB128" s="257">
        <f t="shared" si="160"/>
        <v>0</v>
      </c>
      <c r="EC128" s="257">
        <f t="shared" si="160"/>
        <v>0</v>
      </c>
      <c r="ED128" s="257">
        <f t="shared" si="160"/>
        <v>0</v>
      </c>
      <c r="EE128" s="257">
        <f t="shared" si="160"/>
        <v>0</v>
      </c>
      <c r="EF128" s="257">
        <f t="shared" si="160"/>
        <v>0</v>
      </c>
      <c r="EG128" s="257">
        <f t="shared" si="160"/>
        <v>0</v>
      </c>
      <c r="EH128" s="257">
        <f t="shared" si="160"/>
        <v>0</v>
      </c>
      <c r="EI128" s="257">
        <f t="shared" si="160"/>
        <v>0</v>
      </c>
      <c r="EJ128" s="257">
        <f t="shared" si="160"/>
        <v>0</v>
      </c>
      <c r="EK128" s="257">
        <f t="shared" si="160"/>
        <v>0</v>
      </c>
      <c r="EL128" s="257">
        <f t="shared" si="160"/>
        <v>0</v>
      </c>
      <c r="EM128" s="257">
        <f t="shared" si="160"/>
        <v>0</v>
      </c>
      <c r="EN128" s="257" t="str">
        <f t="shared" ref="EN128:EX128" si="161">IF(NOT(ISNA(EN37)),IF(LEN(EN37)&gt;0,ABS(EN37-$C37),""),"")</f>
        <v/>
      </c>
      <c r="EO128" s="257" t="str">
        <f t="shared" si="161"/>
        <v/>
      </c>
      <c r="EP128" s="257" t="str">
        <f t="shared" si="161"/>
        <v/>
      </c>
      <c r="EQ128" s="257" t="str">
        <f t="shared" si="161"/>
        <v/>
      </c>
      <c r="ER128" s="257" t="str">
        <f t="shared" si="161"/>
        <v/>
      </c>
      <c r="ES128" s="257" t="str">
        <f t="shared" si="161"/>
        <v/>
      </c>
      <c r="ET128" s="257" t="str">
        <f t="shared" si="161"/>
        <v/>
      </c>
      <c r="EU128" s="257" t="str">
        <f t="shared" si="161"/>
        <v/>
      </c>
      <c r="EV128" s="257" t="str">
        <f t="shared" si="161"/>
        <v/>
      </c>
      <c r="EW128" s="257" t="str">
        <f t="shared" si="161"/>
        <v/>
      </c>
      <c r="EX128" s="258" t="str">
        <f t="shared" si="161"/>
        <v/>
      </c>
    </row>
    <row r="129" spans="4:154" x14ac:dyDescent="0.2">
      <c r="D129" s="385">
        <v>44015</v>
      </c>
      <c r="E129" s="367">
        <f t="shared" ref="E129:AJ129" si="162">IF(NOT(ISNA(E38)),IF(LEN(E38)&gt;0,(E38-$B38)/(rateShift*0.0001),""),"")</f>
        <v>1.0380761642642122E-3</v>
      </c>
      <c r="F129" s="368">
        <f t="shared" si="162"/>
        <v>3.4603423126888799E-4</v>
      </c>
      <c r="G129" s="368">
        <f t="shared" si="162"/>
        <v>0</v>
      </c>
      <c r="H129" s="368">
        <f t="shared" si="162"/>
        <v>0</v>
      </c>
      <c r="I129" s="368">
        <f t="shared" si="162"/>
        <v>0</v>
      </c>
      <c r="J129" s="368">
        <f t="shared" si="162"/>
        <v>0</v>
      </c>
      <c r="K129" s="368">
        <f t="shared" si="162"/>
        <v>0</v>
      </c>
      <c r="L129" s="368">
        <f t="shared" si="162"/>
        <v>0</v>
      </c>
      <c r="M129" s="368">
        <f t="shared" si="162"/>
        <v>0</v>
      </c>
      <c r="N129" s="368">
        <f t="shared" si="162"/>
        <v>0</v>
      </c>
      <c r="O129" s="368">
        <f t="shared" si="162"/>
        <v>0</v>
      </c>
      <c r="P129" s="368">
        <f t="shared" si="162"/>
        <v>6.4175728550098371E-2</v>
      </c>
      <c r="Q129" s="368">
        <f t="shared" si="162"/>
        <v>0</v>
      </c>
      <c r="R129" s="368">
        <f t="shared" si="162"/>
        <v>0</v>
      </c>
      <c r="S129" s="368">
        <f t="shared" si="162"/>
        <v>0</v>
      </c>
      <c r="T129" s="368">
        <f t="shared" si="162"/>
        <v>-1.1595201638084363E-3</v>
      </c>
      <c r="U129" s="368">
        <f t="shared" si="162"/>
        <v>-4.036214781150127E-4</v>
      </c>
      <c r="V129" s="368">
        <f t="shared" si="162"/>
        <v>-4.1395958785828135E-4</v>
      </c>
      <c r="W129" s="368">
        <f t="shared" si="162"/>
        <v>-4.1649765213092049E-4</v>
      </c>
      <c r="X129" s="368">
        <f t="shared" si="162"/>
        <v>-4.098249138141663E-4</v>
      </c>
      <c r="Y129" s="368">
        <f t="shared" si="162"/>
        <v>-4.1758009326417489E-4</v>
      </c>
      <c r="Z129" s="368">
        <f t="shared" si="162"/>
        <v>-4.075793877227063E-4</v>
      </c>
      <c r="AA129" s="368">
        <f t="shared" si="162"/>
        <v>0</v>
      </c>
      <c r="AB129" s="368">
        <f t="shared" si="162"/>
        <v>0</v>
      </c>
      <c r="AC129" s="368">
        <f t="shared" si="162"/>
        <v>4.3248751447136358E-3</v>
      </c>
      <c r="AD129" s="368">
        <f t="shared" si="162"/>
        <v>-8.1522468749900545E-3</v>
      </c>
      <c r="AE129" s="368">
        <f t="shared" si="162"/>
        <v>-9.9537305981584057E-3</v>
      </c>
      <c r="AF129" s="368">
        <f t="shared" si="162"/>
        <v>-1.4640804293485771E-2</v>
      </c>
      <c r="AG129" s="368">
        <f t="shared" si="162"/>
        <v>-1.9303079886023172E-2</v>
      </c>
      <c r="AH129" s="368">
        <f t="shared" si="162"/>
        <v>1.0355006526566526</v>
      </c>
      <c r="AI129" s="368">
        <f t="shared" si="162"/>
        <v>0</v>
      </c>
      <c r="AJ129" s="368">
        <f t="shared" si="162"/>
        <v>0</v>
      </c>
      <c r="AK129" s="368">
        <f t="shared" ref="AK129:BP129" si="163">IF(NOT(ISNA(AK38)),IF(LEN(AK38)&gt;0,(AK38-$B38)/(rateShift*0.0001),""),"")</f>
        <v>0</v>
      </c>
      <c r="AL129" s="368">
        <f t="shared" si="163"/>
        <v>0</v>
      </c>
      <c r="AM129" s="368">
        <f t="shared" si="163"/>
        <v>0</v>
      </c>
      <c r="AN129" s="368">
        <f t="shared" si="163"/>
        <v>0</v>
      </c>
      <c r="AO129" s="368">
        <f t="shared" si="163"/>
        <v>0</v>
      </c>
      <c r="AP129" s="368">
        <f t="shared" si="163"/>
        <v>0</v>
      </c>
      <c r="AQ129" s="368">
        <f t="shared" si="163"/>
        <v>0</v>
      </c>
      <c r="AR129" s="368">
        <f t="shared" si="163"/>
        <v>0</v>
      </c>
      <c r="AS129" s="368">
        <f t="shared" si="163"/>
        <v>0</v>
      </c>
      <c r="AT129" s="368">
        <f t="shared" si="163"/>
        <v>0</v>
      </c>
      <c r="AU129" s="368">
        <f t="shared" si="163"/>
        <v>0</v>
      </c>
      <c r="AV129" s="368">
        <f t="shared" si="163"/>
        <v>0</v>
      </c>
      <c r="AW129" s="368">
        <f t="shared" si="163"/>
        <v>0</v>
      </c>
      <c r="AX129" s="368">
        <f t="shared" si="163"/>
        <v>0</v>
      </c>
      <c r="AY129" s="368">
        <f t="shared" si="163"/>
        <v>0</v>
      </c>
      <c r="AZ129" s="368">
        <f t="shared" si="163"/>
        <v>0</v>
      </c>
      <c r="BA129" s="368">
        <f t="shared" si="163"/>
        <v>0</v>
      </c>
      <c r="BB129" s="368">
        <f t="shared" si="163"/>
        <v>0</v>
      </c>
      <c r="BC129" s="368">
        <f t="shared" si="163"/>
        <v>0</v>
      </c>
      <c r="BD129" s="368">
        <f t="shared" si="163"/>
        <v>0</v>
      </c>
      <c r="BE129" s="368">
        <f t="shared" si="163"/>
        <v>0</v>
      </c>
      <c r="BF129" s="368">
        <f t="shared" si="163"/>
        <v>0</v>
      </c>
      <c r="BG129" s="368">
        <f t="shared" si="163"/>
        <v>0</v>
      </c>
      <c r="BH129" s="368">
        <f t="shared" si="163"/>
        <v>0</v>
      </c>
      <c r="BI129" s="368">
        <f t="shared" si="163"/>
        <v>0</v>
      </c>
      <c r="BJ129" s="368">
        <f t="shared" si="163"/>
        <v>0</v>
      </c>
      <c r="BK129" s="368">
        <f t="shared" si="163"/>
        <v>0</v>
      </c>
      <c r="BL129" s="368">
        <f t="shared" si="163"/>
        <v>0</v>
      </c>
      <c r="BM129" s="368">
        <f t="shared" si="163"/>
        <v>0</v>
      </c>
      <c r="BN129" s="368">
        <f t="shared" si="163"/>
        <v>0</v>
      </c>
      <c r="BO129" s="368">
        <f t="shared" si="163"/>
        <v>0</v>
      </c>
      <c r="BP129" s="368">
        <f t="shared" si="163"/>
        <v>0</v>
      </c>
      <c r="BQ129" s="359" t="str">
        <f t="shared" ref="BQ129:CA129" si="164">IF(NOT(ISNA(BQ38)),IF(LEN(BQ38)&gt;0,(BQ38-$B38)/(rateShift*0.0001),""),"")</f>
        <v/>
      </c>
      <c r="BR129" s="359" t="str">
        <f t="shared" si="164"/>
        <v/>
      </c>
      <c r="BS129" s="359" t="str">
        <f t="shared" si="164"/>
        <v/>
      </c>
      <c r="BT129" s="359" t="str">
        <f t="shared" si="164"/>
        <v/>
      </c>
      <c r="BU129" s="359" t="str">
        <f t="shared" si="164"/>
        <v/>
      </c>
      <c r="BV129" s="359" t="str">
        <f t="shared" si="164"/>
        <v/>
      </c>
      <c r="BW129" s="359" t="str">
        <f t="shared" si="164"/>
        <v/>
      </c>
      <c r="BX129" s="359" t="str">
        <f t="shared" si="164"/>
        <v/>
      </c>
      <c r="BY129" s="359" t="str">
        <f t="shared" si="164"/>
        <v/>
      </c>
      <c r="BZ129" s="359" t="str">
        <f t="shared" si="164"/>
        <v/>
      </c>
      <c r="CA129" s="360" t="str">
        <f t="shared" si="164"/>
        <v/>
      </c>
      <c r="CB129" s="257">
        <f t="shared" ref="CB129:DG129" si="165">IF(NOT(ISNA(CB38)),IF(LEN(CB38)&gt;0,ABS(CB38-$C38),""),"")</f>
        <v>1.1415096763667254E-8</v>
      </c>
      <c r="CC129" s="257">
        <f t="shared" si="165"/>
        <v>3.8051296245844579E-9</v>
      </c>
      <c r="CD129" s="257">
        <f t="shared" si="165"/>
        <v>0</v>
      </c>
      <c r="CE129" s="257">
        <f t="shared" si="165"/>
        <v>0</v>
      </c>
      <c r="CF129" s="257">
        <f t="shared" si="165"/>
        <v>0</v>
      </c>
      <c r="CG129" s="257">
        <f t="shared" si="165"/>
        <v>0</v>
      </c>
      <c r="CH129" s="257">
        <f t="shared" si="165"/>
        <v>0</v>
      </c>
      <c r="CI129" s="257">
        <f t="shared" si="165"/>
        <v>0</v>
      </c>
      <c r="CJ129" s="257">
        <f t="shared" si="165"/>
        <v>0</v>
      </c>
      <c r="CK129" s="257">
        <f t="shared" si="165"/>
        <v>0</v>
      </c>
      <c r="CL129" s="257">
        <f t="shared" si="165"/>
        <v>0</v>
      </c>
      <c r="CM129" s="257">
        <f t="shared" si="165"/>
        <v>7.0570173013595472E-7</v>
      </c>
      <c r="CN129" s="257">
        <f t="shared" si="165"/>
        <v>0</v>
      </c>
      <c r="CO129" s="257">
        <f t="shared" si="165"/>
        <v>0</v>
      </c>
      <c r="CP129" s="257">
        <f t="shared" si="165"/>
        <v>0</v>
      </c>
      <c r="CQ129" s="257">
        <f t="shared" si="165"/>
        <v>1.2750542677242294E-8</v>
      </c>
      <c r="CR129" s="257">
        <f t="shared" si="165"/>
        <v>4.4383817697501993E-9</v>
      </c>
      <c r="CS129" s="257">
        <f t="shared" si="165"/>
        <v>4.5520633720763648E-9</v>
      </c>
      <c r="CT129" s="257">
        <f t="shared" si="165"/>
        <v>4.5799731542006672E-9</v>
      </c>
      <c r="CU129" s="257">
        <f t="shared" si="165"/>
        <v>4.506597039988236E-9</v>
      </c>
      <c r="CV129" s="257">
        <f t="shared" si="165"/>
        <v>4.5918758552476735E-9</v>
      </c>
      <c r="CW129" s="257">
        <f t="shared" si="165"/>
        <v>4.4819041429555728E-9</v>
      </c>
      <c r="CX129" s="257">
        <f t="shared" si="165"/>
        <v>0</v>
      </c>
      <c r="CY129" s="257">
        <f t="shared" si="165"/>
        <v>0</v>
      </c>
      <c r="CZ129" s="257">
        <f t="shared" si="165"/>
        <v>4.7558040106726596E-8</v>
      </c>
      <c r="DA129" s="257">
        <f t="shared" si="165"/>
        <v>8.9645334610394256E-8</v>
      </c>
      <c r="DB129" s="257">
        <f t="shared" si="165"/>
        <v>1.0945516363408681E-7</v>
      </c>
      <c r="DC129" s="257">
        <f t="shared" si="165"/>
        <v>1.609960813241107E-7</v>
      </c>
      <c r="DD129" s="257">
        <f t="shared" si="165"/>
        <v>2.1226431034387927E-7</v>
      </c>
      <c r="DE129" s="257">
        <f t="shared" si="165"/>
        <v>1.5844033004371108E-3</v>
      </c>
      <c r="DF129" s="257">
        <f t="shared" si="165"/>
        <v>1.7810088634159435E-3</v>
      </c>
      <c r="DG129" s="257">
        <f t="shared" si="165"/>
        <v>0</v>
      </c>
      <c r="DH129" s="257">
        <f t="shared" ref="DH129:EM129" si="166">IF(NOT(ISNA(DH38)),IF(LEN(DH38)&gt;0,ABS(DH38-$C38),""),"")</f>
        <v>0</v>
      </c>
      <c r="DI129" s="257">
        <f t="shared" si="166"/>
        <v>0</v>
      </c>
      <c r="DJ129" s="257">
        <f t="shared" si="166"/>
        <v>0</v>
      </c>
      <c r="DK129" s="257">
        <f t="shared" si="166"/>
        <v>0</v>
      </c>
      <c r="DL129" s="257">
        <f t="shared" si="166"/>
        <v>0</v>
      </c>
      <c r="DM129" s="257">
        <f t="shared" si="166"/>
        <v>0</v>
      </c>
      <c r="DN129" s="257">
        <f t="shared" si="166"/>
        <v>0</v>
      </c>
      <c r="DO129" s="257">
        <f t="shared" si="166"/>
        <v>0</v>
      </c>
      <c r="DP129" s="257">
        <f t="shared" si="166"/>
        <v>0</v>
      </c>
      <c r="DQ129" s="257">
        <f t="shared" si="166"/>
        <v>0</v>
      </c>
      <c r="DR129" s="257">
        <f t="shared" si="166"/>
        <v>0</v>
      </c>
      <c r="DS129" s="257">
        <f t="shared" si="166"/>
        <v>0</v>
      </c>
      <c r="DT129" s="257">
        <f t="shared" si="166"/>
        <v>0</v>
      </c>
      <c r="DU129" s="257">
        <f t="shared" si="166"/>
        <v>0</v>
      </c>
      <c r="DV129" s="257">
        <f t="shared" si="166"/>
        <v>0</v>
      </c>
      <c r="DW129" s="257">
        <f t="shared" si="166"/>
        <v>0</v>
      </c>
      <c r="DX129" s="257">
        <f t="shared" si="166"/>
        <v>0</v>
      </c>
      <c r="DY129" s="257">
        <f t="shared" si="166"/>
        <v>0</v>
      </c>
      <c r="DZ129" s="257">
        <f t="shared" si="166"/>
        <v>0</v>
      </c>
      <c r="EA129" s="257">
        <f t="shared" si="166"/>
        <v>0</v>
      </c>
      <c r="EB129" s="257">
        <f t="shared" si="166"/>
        <v>0</v>
      </c>
      <c r="EC129" s="257">
        <f t="shared" si="166"/>
        <v>0</v>
      </c>
      <c r="ED129" s="257">
        <f t="shared" si="166"/>
        <v>0</v>
      </c>
      <c r="EE129" s="257">
        <f t="shared" si="166"/>
        <v>0</v>
      </c>
      <c r="EF129" s="257">
        <f t="shared" si="166"/>
        <v>0</v>
      </c>
      <c r="EG129" s="257">
        <f t="shared" si="166"/>
        <v>0</v>
      </c>
      <c r="EH129" s="257">
        <f t="shared" si="166"/>
        <v>0</v>
      </c>
      <c r="EI129" s="257">
        <f t="shared" si="166"/>
        <v>0</v>
      </c>
      <c r="EJ129" s="257">
        <f t="shared" si="166"/>
        <v>0</v>
      </c>
      <c r="EK129" s="257">
        <f t="shared" si="166"/>
        <v>0</v>
      </c>
      <c r="EL129" s="257">
        <f t="shared" si="166"/>
        <v>0</v>
      </c>
      <c r="EM129" s="257">
        <f t="shared" si="166"/>
        <v>0</v>
      </c>
      <c r="EN129" s="257" t="str">
        <f t="shared" ref="EN129:EX129" si="167">IF(NOT(ISNA(EN38)),IF(LEN(EN38)&gt;0,ABS(EN38-$C38),""),"")</f>
        <v/>
      </c>
      <c r="EO129" s="257" t="str">
        <f t="shared" si="167"/>
        <v/>
      </c>
      <c r="EP129" s="257" t="str">
        <f t="shared" si="167"/>
        <v/>
      </c>
      <c r="EQ129" s="257" t="str">
        <f t="shared" si="167"/>
        <v/>
      </c>
      <c r="ER129" s="257" t="str">
        <f t="shared" si="167"/>
        <v/>
      </c>
      <c r="ES129" s="257" t="str">
        <f t="shared" si="167"/>
        <v/>
      </c>
      <c r="ET129" s="257" t="str">
        <f t="shared" si="167"/>
        <v/>
      </c>
      <c r="EU129" s="257" t="str">
        <f t="shared" si="167"/>
        <v/>
      </c>
      <c r="EV129" s="257" t="str">
        <f t="shared" si="167"/>
        <v/>
      </c>
      <c r="EW129" s="257" t="str">
        <f t="shared" si="167"/>
        <v/>
      </c>
      <c r="EX129" s="258" t="str">
        <f t="shared" si="167"/>
        <v/>
      </c>
    </row>
    <row r="130" spans="4:154" x14ac:dyDescent="0.2">
      <c r="D130" s="385">
        <v>44382</v>
      </c>
      <c r="E130" s="367">
        <f t="shared" ref="E130:AJ130" si="168">IF(NOT(ISNA(E39)),IF(LEN(E39)&gt;0,(E39-$B39)/(rateShift*0.0001),""),"")</f>
        <v>9.2234770574656233E-4</v>
      </c>
      <c r="F130" s="368">
        <f t="shared" si="168"/>
        <v>3.0745709261523202E-4</v>
      </c>
      <c r="G130" s="368">
        <f t="shared" si="168"/>
        <v>0</v>
      </c>
      <c r="H130" s="368">
        <f t="shared" si="168"/>
        <v>0</v>
      </c>
      <c r="I130" s="368">
        <f t="shared" si="168"/>
        <v>0</v>
      </c>
      <c r="J130" s="368">
        <f t="shared" si="168"/>
        <v>0</v>
      </c>
      <c r="K130" s="368">
        <f t="shared" si="168"/>
        <v>0</v>
      </c>
      <c r="L130" s="368">
        <f t="shared" si="168"/>
        <v>0</v>
      </c>
      <c r="M130" s="368">
        <f t="shared" si="168"/>
        <v>0</v>
      </c>
      <c r="N130" s="368">
        <f t="shared" si="168"/>
        <v>0</v>
      </c>
      <c r="O130" s="368">
        <f t="shared" si="168"/>
        <v>0</v>
      </c>
      <c r="P130" s="368">
        <f t="shared" si="168"/>
        <v>5.7021187802250295E-2</v>
      </c>
      <c r="Q130" s="368">
        <f t="shared" si="168"/>
        <v>0</v>
      </c>
      <c r="R130" s="368">
        <f t="shared" si="168"/>
        <v>0</v>
      </c>
      <c r="S130" s="368">
        <f t="shared" si="168"/>
        <v>0</v>
      </c>
      <c r="T130" s="368">
        <f t="shared" si="168"/>
        <v>-1.0302526919775401E-3</v>
      </c>
      <c r="U130" s="368">
        <f t="shared" si="168"/>
        <v>-3.5862430636246501E-4</v>
      </c>
      <c r="V130" s="368">
        <f t="shared" si="168"/>
        <v>-3.6780988633272615E-4</v>
      </c>
      <c r="W130" s="368">
        <f t="shared" si="168"/>
        <v>-3.7006499819386418E-4</v>
      </c>
      <c r="X130" s="368">
        <f t="shared" si="168"/>
        <v>-3.6413616070346544E-4</v>
      </c>
      <c r="Y130" s="368">
        <f t="shared" si="168"/>
        <v>-3.7102676486711061E-4</v>
      </c>
      <c r="Z130" s="368">
        <f t="shared" si="168"/>
        <v>-3.6214097385786626E-4</v>
      </c>
      <c r="AA130" s="368">
        <f t="shared" si="168"/>
        <v>0</v>
      </c>
      <c r="AB130" s="368">
        <f t="shared" si="168"/>
        <v>0</v>
      </c>
      <c r="AC130" s="368">
        <f t="shared" si="168"/>
        <v>3.8427225324509651E-3</v>
      </c>
      <c r="AD130" s="368">
        <f t="shared" si="168"/>
        <v>-7.2434051194558702E-3</v>
      </c>
      <c r="AE130" s="368">
        <f t="shared" si="168"/>
        <v>-8.8440529686512059E-3</v>
      </c>
      <c r="AF130" s="368">
        <f t="shared" si="168"/>
        <v>-1.3008594858861938E-2</v>
      </c>
      <c r="AG130" s="368">
        <f t="shared" si="168"/>
        <v>-1.7151103228699865E-2</v>
      </c>
      <c r="AH130" s="368">
        <f t="shared" si="168"/>
        <v>-2.1401731245800776E-2</v>
      </c>
      <c r="AI130" s="368">
        <f t="shared" si="168"/>
        <v>1.0498411919641903</v>
      </c>
      <c r="AJ130" s="368">
        <f t="shared" si="168"/>
        <v>0</v>
      </c>
      <c r="AK130" s="368">
        <f t="shared" ref="AK130:BP130" si="169">IF(NOT(ISNA(AK39)),IF(LEN(AK39)&gt;0,(AK39-$B39)/(rateShift*0.0001),""),"")</f>
        <v>0</v>
      </c>
      <c r="AL130" s="368">
        <f t="shared" si="169"/>
        <v>0</v>
      </c>
      <c r="AM130" s="368">
        <f t="shared" si="169"/>
        <v>0</v>
      </c>
      <c r="AN130" s="368">
        <f t="shared" si="169"/>
        <v>0</v>
      </c>
      <c r="AO130" s="368">
        <f t="shared" si="169"/>
        <v>0</v>
      </c>
      <c r="AP130" s="368">
        <f t="shared" si="169"/>
        <v>0</v>
      </c>
      <c r="AQ130" s="368">
        <f t="shared" si="169"/>
        <v>0</v>
      </c>
      <c r="AR130" s="368">
        <f t="shared" si="169"/>
        <v>0</v>
      </c>
      <c r="AS130" s="368">
        <f t="shared" si="169"/>
        <v>0</v>
      </c>
      <c r="AT130" s="368">
        <f t="shared" si="169"/>
        <v>0</v>
      </c>
      <c r="AU130" s="368">
        <f t="shared" si="169"/>
        <v>0</v>
      </c>
      <c r="AV130" s="368">
        <f t="shared" si="169"/>
        <v>0</v>
      </c>
      <c r="AW130" s="368">
        <f t="shared" si="169"/>
        <v>0</v>
      </c>
      <c r="AX130" s="368">
        <f t="shared" si="169"/>
        <v>0</v>
      </c>
      <c r="AY130" s="368">
        <f t="shared" si="169"/>
        <v>0</v>
      </c>
      <c r="AZ130" s="368">
        <f t="shared" si="169"/>
        <v>0</v>
      </c>
      <c r="BA130" s="368">
        <f t="shared" si="169"/>
        <v>0</v>
      </c>
      <c r="BB130" s="368">
        <f t="shared" si="169"/>
        <v>0</v>
      </c>
      <c r="BC130" s="368">
        <f t="shared" si="169"/>
        <v>0</v>
      </c>
      <c r="BD130" s="368">
        <f t="shared" si="169"/>
        <v>0</v>
      </c>
      <c r="BE130" s="368">
        <f t="shared" si="169"/>
        <v>0</v>
      </c>
      <c r="BF130" s="368">
        <f t="shared" si="169"/>
        <v>0</v>
      </c>
      <c r="BG130" s="368">
        <f t="shared" si="169"/>
        <v>0</v>
      </c>
      <c r="BH130" s="368">
        <f t="shared" si="169"/>
        <v>0</v>
      </c>
      <c r="BI130" s="368">
        <f t="shared" si="169"/>
        <v>0</v>
      </c>
      <c r="BJ130" s="368">
        <f t="shared" si="169"/>
        <v>0</v>
      </c>
      <c r="BK130" s="368">
        <f t="shared" si="169"/>
        <v>0</v>
      </c>
      <c r="BL130" s="368">
        <f t="shared" si="169"/>
        <v>0</v>
      </c>
      <c r="BM130" s="368">
        <f t="shared" si="169"/>
        <v>0</v>
      </c>
      <c r="BN130" s="368">
        <f t="shared" si="169"/>
        <v>0</v>
      </c>
      <c r="BO130" s="368">
        <f t="shared" si="169"/>
        <v>0</v>
      </c>
      <c r="BP130" s="368">
        <f t="shared" si="169"/>
        <v>0</v>
      </c>
      <c r="BQ130" s="359" t="str">
        <f t="shared" ref="BQ130:CA130" si="170">IF(NOT(ISNA(BQ39)),IF(LEN(BQ39)&gt;0,(BQ39-$B39)/(rateShift*0.0001),""),"")</f>
        <v/>
      </c>
      <c r="BR130" s="359" t="str">
        <f t="shared" si="170"/>
        <v/>
      </c>
      <c r="BS130" s="359" t="str">
        <f t="shared" si="170"/>
        <v/>
      </c>
      <c r="BT130" s="359" t="str">
        <f t="shared" si="170"/>
        <v/>
      </c>
      <c r="BU130" s="359" t="str">
        <f t="shared" si="170"/>
        <v/>
      </c>
      <c r="BV130" s="359" t="str">
        <f t="shared" si="170"/>
        <v/>
      </c>
      <c r="BW130" s="359" t="str">
        <f t="shared" si="170"/>
        <v/>
      </c>
      <c r="BX130" s="359" t="str">
        <f t="shared" si="170"/>
        <v/>
      </c>
      <c r="BY130" s="359" t="str">
        <f t="shared" si="170"/>
        <v/>
      </c>
      <c r="BZ130" s="359" t="str">
        <f t="shared" si="170"/>
        <v/>
      </c>
      <c r="CA130" s="360" t="str">
        <f t="shared" si="170"/>
        <v/>
      </c>
      <c r="CB130" s="257">
        <f t="shared" ref="CB130:DG130" si="171">IF(NOT(ISNA(CB39)),IF(LEN(CB39)&gt;0,ABS(CB39-$C39),""),"")</f>
        <v>9.081632394020156E-9</v>
      </c>
      <c r="CC130" s="257">
        <f t="shared" si="171"/>
        <v>3.0272879827930588E-9</v>
      </c>
      <c r="CD130" s="257">
        <f t="shared" si="171"/>
        <v>0</v>
      </c>
      <c r="CE130" s="257">
        <f t="shared" si="171"/>
        <v>0</v>
      </c>
      <c r="CF130" s="257">
        <f t="shared" si="171"/>
        <v>0</v>
      </c>
      <c r="CG130" s="257">
        <f t="shared" si="171"/>
        <v>0</v>
      </c>
      <c r="CH130" s="257">
        <f t="shared" si="171"/>
        <v>0</v>
      </c>
      <c r="CI130" s="257">
        <f t="shared" si="171"/>
        <v>0</v>
      </c>
      <c r="CJ130" s="257">
        <f t="shared" si="171"/>
        <v>0</v>
      </c>
      <c r="CK130" s="257">
        <f t="shared" si="171"/>
        <v>0</v>
      </c>
      <c r="CL130" s="257">
        <f t="shared" si="171"/>
        <v>0</v>
      </c>
      <c r="CM130" s="257">
        <f t="shared" si="171"/>
        <v>5.6144278964484484E-7</v>
      </c>
      <c r="CN130" s="257">
        <f t="shared" si="171"/>
        <v>0</v>
      </c>
      <c r="CO130" s="257">
        <f t="shared" si="171"/>
        <v>0</v>
      </c>
      <c r="CP130" s="257">
        <f t="shared" si="171"/>
        <v>0</v>
      </c>
      <c r="CQ130" s="257">
        <f t="shared" si="171"/>
        <v>1.0144088184033118E-8</v>
      </c>
      <c r="CR130" s="257">
        <f t="shared" si="171"/>
        <v>3.531091509467732E-9</v>
      </c>
      <c r="CS130" s="257">
        <f t="shared" si="171"/>
        <v>3.6215348150903104E-9</v>
      </c>
      <c r="CT130" s="257">
        <f t="shared" si="171"/>
        <v>3.6437387933296872E-9</v>
      </c>
      <c r="CU130" s="257">
        <f t="shared" si="171"/>
        <v>3.5853624409665219E-9</v>
      </c>
      <c r="CV130" s="257">
        <f t="shared" si="171"/>
        <v>3.6532086036822342E-9</v>
      </c>
      <c r="CW130" s="257">
        <f t="shared" si="171"/>
        <v>3.5657172908765133E-9</v>
      </c>
      <c r="CX130" s="257">
        <f t="shared" si="171"/>
        <v>0</v>
      </c>
      <c r="CY130" s="257">
        <f t="shared" si="171"/>
        <v>0</v>
      </c>
      <c r="CZ130" s="257">
        <f t="shared" si="171"/>
        <v>3.7836266290197651E-8</v>
      </c>
      <c r="DA130" s="257">
        <f t="shared" si="171"/>
        <v>7.1320112867562235E-8</v>
      </c>
      <c r="DB130" s="257">
        <f t="shared" si="171"/>
        <v>8.7080433298220017E-8</v>
      </c>
      <c r="DC130" s="257">
        <f t="shared" si="171"/>
        <v>1.2808540185427209E-7</v>
      </c>
      <c r="DD130" s="257">
        <f t="shared" si="171"/>
        <v>1.6887342307522757E-7</v>
      </c>
      <c r="DE130" s="257">
        <f t="shared" si="171"/>
        <v>2.1072601360389021E-7</v>
      </c>
      <c r="DF130" s="257">
        <f t="shared" si="171"/>
        <v>1.840769372368576E-3</v>
      </c>
      <c r="DG130" s="257">
        <f t="shared" si="171"/>
        <v>2.0373480963799782E-3</v>
      </c>
      <c r="DH130" s="257">
        <f t="shared" ref="DH130:EM130" si="172">IF(NOT(ISNA(DH39)),IF(LEN(DH39)&gt;0,ABS(DH39-$C39),""),"")</f>
        <v>0</v>
      </c>
      <c r="DI130" s="257">
        <f t="shared" si="172"/>
        <v>0</v>
      </c>
      <c r="DJ130" s="257">
        <f t="shared" si="172"/>
        <v>0</v>
      </c>
      <c r="DK130" s="257">
        <f t="shared" si="172"/>
        <v>0</v>
      </c>
      <c r="DL130" s="257">
        <f t="shared" si="172"/>
        <v>0</v>
      </c>
      <c r="DM130" s="257">
        <f t="shared" si="172"/>
        <v>0</v>
      </c>
      <c r="DN130" s="257">
        <f t="shared" si="172"/>
        <v>0</v>
      </c>
      <c r="DO130" s="257">
        <f t="shared" si="172"/>
        <v>0</v>
      </c>
      <c r="DP130" s="257">
        <f t="shared" si="172"/>
        <v>0</v>
      </c>
      <c r="DQ130" s="257">
        <f t="shared" si="172"/>
        <v>0</v>
      </c>
      <c r="DR130" s="257">
        <f t="shared" si="172"/>
        <v>0</v>
      </c>
      <c r="DS130" s="257">
        <f t="shared" si="172"/>
        <v>0</v>
      </c>
      <c r="DT130" s="257">
        <f t="shared" si="172"/>
        <v>0</v>
      </c>
      <c r="DU130" s="257">
        <f t="shared" si="172"/>
        <v>0</v>
      </c>
      <c r="DV130" s="257">
        <f t="shared" si="172"/>
        <v>0</v>
      </c>
      <c r="DW130" s="257">
        <f t="shared" si="172"/>
        <v>0</v>
      </c>
      <c r="DX130" s="257">
        <f t="shared" si="172"/>
        <v>0</v>
      </c>
      <c r="DY130" s="257">
        <f t="shared" si="172"/>
        <v>0</v>
      </c>
      <c r="DZ130" s="257">
        <f t="shared" si="172"/>
        <v>0</v>
      </c>
      <c r="EA130" s="257">
        <f t="shared" si="172"/>
        <v>0</v>
      </c>
      <c r="EB130" s="257">
        <f t="shared" si="172"/>
        <v>0</v>
      </c>
      <c r="EC130" s="257">
        <f t="shared" si="172"/>
        <v>0</v>
      </c>
      <c r="ED130" s="257">
        <f t="shared" si="172"/>
        <v>0</v>
      </c>
      <c r="EE130" s="257">
        <f t="shared" si="172"/>
        <v>0</v>
      </c>
      <c r="EF130" s="257">
        <f t="shared" si="172"/>
        <v>0</v>
      </c>
      <c r="EG130" s="257">
        <f t="shared" si="172"/>
        <v>0</v>
      </c>
      <c r="EH130" s="257">
        <f t="shared" si="172"/>
        <v>0</v>
      </c>
      <c r="EI130" s="257">
        <f t="shared" si="172"/>
        <v>0</v>
      </c>
      <c r="EJ130" s="257">
        <f t="shared" si="172"/>
        <v>0</v>
      </c>
      <c r="EK130" s="257">
        <f t="shared" si="172"/>
        <v>0</v>
      </c>
      <c r="EL130" s="257">
        <f t="shared" si="172"/>
        <v>0</v>
      </c>
      <c r="EM130" s="257">
        <f t="shared" si="172"/>
        <v>0</v>
      </c>
      <c r="EN130" s="257" t="str">
        <f t="shared" ref="EN130:EX130" si="173">IF(NOT(ISNA(EN39)),IF(LEN(EN39)&gt;0,ABS(EN39-$C39),""),"")</f>
        <v/>
      </c>
      <c r="EO130" s="257" t="str">
        <f t="shared" si="173"/>
        <v/>
      </c>
      <c r="EP130" s="257" t="str">
        <f t="shared" si="173"/>
        <v/>
      </c>
      <c r="EQ130" s="257" t="str">
        <f t="shared" si="173"/>
        <v/>
      </c>
      <c r="ER130" s="257" t="str">
        <f t="shared" si="173"/>
        <v/>
      </c>
      <c r="ES130" s="257" t="str">
        <f t="shared" si="173"/>
        <v/>
      </c>
      <c r="ET130" s="257" t="str">
        <f t="shared" si="173"/>
        <v/>
      </c>
      <c r="EU130" s="257" t="str">
        <f t="shared" si="173"/>
        <v/>
      </c>
      <c r="EV130" s="257" t="str">
        <f t="shared" si="173"/>
        <v/>
      </c>
      <c r="EW130" s="257" t="str">
        <f t="shared" si="173"/>
        <v/>
      </c>
      <c r="EX130" s="258" t="str">
        <f t="shared" si="173"/>
        <v/>
      </c>
    </row>
    <row r="131" spans="4:154" x14ac:dyDescent="0.2">
      <c r="D131" s="385">
        <v>44746</v>
      </c>
      <c r="E131" s="367">
        <f t="shared" ref="E131:AJ131" si="174">IF(NOT(ISNA(E40)),IF(LEN(E40)&gt;0,(E40-$B40)/(rateShift*0.0001),""),"")</f>
        <v>8.3053922309006545E-4</v>
      </c>
      <c r="F131" s="368">
        <f t="shared" si="174"/>
        <v>2.7685348288203349E-4</v>
      </c>
      <c r="G131" s="368">
        <f t="shared" si="174"/>
        <v>0</v>
      </c>
      <c r="H131" s="368">
        <f t="shared" si="174"/>
        <v>0</v>
      </c>
      <c r="I131" s="368">
        <f t="shared" si="174"/>
        <v>0</v>
      </c>
      <c r="J131" s="368">
        <f t="shared" si="174"/>
        <v>0</v>
      </c>
      <c r="K131" s="368">
        <f t="shared" si="174"/>
        <v>0</v>
      </c>
      <c r="L131" s="368">
        <f t="shared" si="174"/>
        <v>0</v>
      </c>
      <c r="M131" s="368">
        <f t="shared" si="174"/>
        <v>0</v>
      </c>
      <c r="N131" s="368">
        <f t="shared" si="174"/>
        <v>0</v>
      </c>
      <c r="O131" s="368">
        <f t="shared" si="174"/>
        <v>0</v>
      </c>
      <c r="P131" s="368">
        <f t="shared" si="174"/>
        <v>5.134542286551122E-2</v>
      </c>
      <c r="Q131" s="368">
        <f t="shared" si="174"/>
        <v>0</v>
      </c>
      <c r="R131" s="368">
        <f t="shared" si="174"/>
        <v>0</v>
      </c>
      <c r="S131" s="368">
        <f t="shared" si="174"/>
        <v>0</v>
      </c>
      <c r="T131" s="368">
        <f t="shared" si="174"/>
        <v>-9.2770358211397008E-4</v>
      </c>
      <c r="U131" s="368">
        <f t="shared" si="174"/>
        <v>-3.2292762373875572E-4</v>
      </c>
      <c r="V131" s="368">
        <f t="shared" si="174"/>
        <v>-3.3119889117708134E-4</v>
      </c>
      <c r="W131" s="368">
        <f t="shared" si="174"/>
        <v>-3.3322953400111155E-4</v>
      </c>
      <c r="X131" s="368">
        <f t="shared" si="174"/>
        <v>-3.2789084008708058E-4</v>
      </c>
      <c r="Y131" s="368">
        <f t="shared" si="174"/>
        <v>-3.3409556855421019E-4</v>
      </c>
      <c r="Z131" s="368">
        <f t="shared" si="174"/>
        <v>-3.2609424972795953E-4</v>
      </c>
      <c r="AA131" s="368">
        <f t="shared" si="174"/>
        <v>0</v>
      </c>
      <c r="AB131" s="368">
        <f t="shared" si="174"/>
        <v>0</v>
      </c>
      <c r="AC131" s="368">
        <f t="shared" si="174"/>
        <v>3.460226297002239E-3</v>
      </c>
      <c r="AD131" s="368">
        <f t="shared" si="174"/>
        <v>-6.5224123436957715E-3</v>
      </c>
      <c r="AE131" s="368">
        <f t="shared" si="174"/>
        <v>-7.963735190966853E-3</v>
      </c>
      <c r="AF131" s="368">
        <f t="shared" si="174"/>
        <v>-1.1713747648921941E-2</v>
      </c>
      <c r="AG131" s="368">
        <f t="shared" si="174"/>
        <v>-1.5443919755518676E-2</v>
      </c>
      <c r="AH131" s="368">
        <f t="shared" si="174"/>
        <v>-1.9271449515530226E-2</v>
      </c>
      <c r="AI131" s="368">
        <f t="shared" si="174"/>
        <v>-2.3337678369070997E-2</v>
      </c>
      <c r="AJ131" s="368">
        <f t="shared" si="174"/>
        <v>1.0651018003732768</v>
      </c>
      <c r="AK131" s="368">
        <f t="shared" ref="AK131:BP131" si="175">IF(NOT(ISNA(AK40)),IF(LEN(AK40)&gt;0,(AK40-$B40)/(rateShift*0.0001),""),"")</f>
        <v>0</v>
      </c>
      <c r="AL131" s="368">
        <f t="shared" si="175"/>
        <v>0</v>
      </c>
      <c r="AM131" s="368">
        <f t="shared" si="175"/>
        <v>0</v>
      </c>
      <c r="AN131" s="368">
        <f t="shared" si="175"/>
        <v>0</v>
      </c>
      <c r="AO131" s="368">
        <f t="shared" si="175"/>
        <v>0</v>
      </c>
      <c r="AP131" s="368">
        <f t="shared" si="175"/>
        <v>0</v>
      </c>
      <c r="AQ131" s="368">
        <f t="shared" si="175"/>
        <v>0</v>
      </c>
      <c r="AR131" s="368">
        <f t="shared" si="175"/>
        <v>0</v>
      </c>
      <c r="AS131" s="368">
        <f t="shared" si="175"/>
        <v>0</v>
      </c>
      <c r="AT131" s="368">
        <f t="shared" si="175"/>
        <v>0</v>
      </c>
      <c r="AU131" s="368">
        <f t="shared" si="175"/>
        <v>0</v>
      </c>
      <c r="AV131" s="368">
        <f t="shared" si="175"/>
        <v>0</v>
      </c>
      <c r="AW131" s="368">
        <f t="shared" si="175"/>
        <v>0</v>
      </c>
      <c r="AX131" s="368">
        <f t="shared" si="175"/>
        <v>0</v>
      </c>
      <c r="AY131" s="368">
        <f t="shared" si="175"/>
        <v>0</v>
      </c>
      <c r="AZ131" s="368">
        <f t="shared" si="175"/>
        <v>0</v>
      </c>
      <c r="BA131" s="368">
        <f t="shared" si="175"/>
        <v>0</v>
      </c>
      <c r="BB131" s="368">
        <f t="shared" si="175"/>
        <v>0</v>
      </c>
      <c r="BC131" s="368">
        <f t="shared" si="175"/>
        <v>0</v>
      </c>
      <c r="BD131" s="368">
        <f t="shared" si="175"/>
        <v>0</v>
      </c>
      <c r="BE131" s="368">
        <f t="shared" si="175"/>
        <v>0</v>
      </c>
      <c r="BF131" s="368">
        <f t="shared" si="175"/>
        <v>0</v>
      </c>
      <c r="BG131" s="368">
        <f t="shared" si="175"/>
        <v>0</v>
      </c>
      <c r="BH131" s="368">
        <f t="shared" si="175"/>
        <v>0</v>
      </c>
      <c r="BI131" s="368">
        <f t="shared" si="175"/>
        <v>0</v>
      </c>
      <c r="BJ131" s="368">
        <f t="shared" si="175"/>
        <v>0</v>
      </c>
      <c r="BK131" s="368">
        <f t="shared" si="175"/>
        <v>0</v>
      </c>
      <c r="BL131" s="368">
        <f t="shared" si="175"/>
        <v>0</v>
      </c>
      <c r="BM131" s="368">
        <f t="shared" si="175"/>
        <v>0</v>
      </c>
      <c r="BN131" s="368">
        <f t="shared" si="175"/>
        <v>0</v>
      </c>
      <c r="BO131" s="368">
        <f t="shared" si="175"/>
        <v>0</v>
      </c>
      <c r="BP131" s="368">
        <f t="shared" si="175"/>
        <v>0</v>
      </c>
      <c r="BQ131" s="359" t="str">
        <f t="shared" ref="BQ131:CA131" si="176">IF(NOT(ISNA(BQ40)),IF(LEN(BQ40)&gt;0,(BQ40-$B40)/(rateShift*0.0001),""),"")</f>
        <v/>
      </c>
      <c r="BR131" s="359" t="str">
        <f t="shared" si="176"/>
        <v/>
      </c>
      <c r="BS131" s="359" t="str">
        <f t="shared" si="176"/>
        <v/>
      </c>
      <c r="BT131" s="359" t="str">
        <f t="shared" si="176"/>
        <v/>
      </c>
      <c r="BU131" s="359" t="str">
        <f t="shared" si="176"/>
        <v/>
      </c>
      <c r="BV131" s="359" t="str">
        <f t="shared" si="176"/>
        <v/>
      </c>
      <c r="BW131" s="359" t="str">
        <f t="shared" si="176"/>
        <v/>
      </c>
      <c r="BX131" s="359" t="str">
        <f t="shared" si="176"/>
        <v/>
      </c>
      <c r="BY131" s="359" t="str">
        <f t="shared" si="176"/>
        <v/>
      </c>
      <c r="BZ131" s="359" t="str">
        <f t="shared" si="176"/>
        <v/>
      </c>
      <c r="CA131" s="360" t="str">
        <f t="shared" si="176"/>
        <v/>
      </c>
      <c r="CB131" s="257">
        <f t="shared" ref="CB131:DG131" si="177">IF(NOT(ISNA(CB40)),IF(LEN(CB40)&gt;0,ABS(CB40-$C40),""),"")</f>
        <v>7.4194467930555064E-9</v>
      </c>
      <c r="CC131" s="257">
        <f t="shared" si="177"/>
        <v>2.4732120691706161E-9</v>
      </c>
      <c r="CD131" s="257">
        <f t="shared" si="177"/>
        <v>0</v>
      </c>
      <c r="CE131" s="257">
        <f t="shared" si="177"/>
        <v>0</v>
      </c>
      <c r="CF131" s="257">
        <f t="shared" si="177"/>
        <v>0</v>
      </c>
      <c r="CG131" s="257">
        <f t="shared" si="177"/>
        <v>0</v>
      </c>
      <c r="CH131" s="257">
        <f t="shared" si="177"/>
        <v>0</v>
      </c>
      <c r="CI131" s="257">
        <f t="shared" si="177"/>
        <v>0</v>
      </c>
      <c r="CJ131" s="257">
        <f t="shared" si="177"/>
        <v>0</v>
      </c>
      <c r="CK131" s="257">
        <f t="shared" si="177"/>
        <v>0</v>
      </c>
      <c r="CL131" s="257">
        <f t="shared" si="177"/>
        <v>0</v>
      </c>
      <c r="CM131" s="257">
        <f t="shared" si="177"/>
        <v>4.5868351116959416E-7</v>
      </c>
      <c r="CN131" s="257">
        <f t="shared" si="177"/>
        <v>0</v>
      </c>
      <c r="CO131" s="257">
        <f t="shared" si="177"/>
        <v>0</v>
      </c>
      <c r="CP131" s="257">
        <f t="shared" si="177"/>
        <v>0</v>
      </c>
      <c r="CQ131" s="257">
        <f t="shared" si="177"/>
        <v>8.2874442169922347E-9</v>
      </c>
      <c r="CR131" s="257">
        <f t="shared" si="177"/>
        <v>2.8848058802877219E-9</v>
      </c>
      <c r="CS131" s="257">
        <f t="shared" si="177"/>
        <v>2.9586954622407013E-9</v>
      </c>
      <c r="CT131" s="257">
        <f t="shared" si="177"/>
        <v>2.9768357397153E-9</v>
      </c>
      <c r="CU131" s="257">
        <f t="shared" si="177"/>
        <v>2.9291438892464772E-9</v>
      </c>
      <c r="CV131" s="257">
        <f t="shared" si="177"/>
        <v>2.9845725890709218E-9</v>
      </c>
      <c r="CW131" s="257">
        <f t="shared" si="177"/>
        <v>2.9130941200938842E-9</v>
      </c>
      <c r="CX131" s="257">
        <f t="shared" si="177"/>
        <v>0</v>
      </c>
      <c r="CY131" s="257">
        <f t="shared" si="177"/>
        <v>0</v>
      </c>
      <c r="CZ131" s="257">
        <f t="shared" si="177"/>
        <v>3.0911202288791406E-8</v>
      </c>
      <c r="DA131" s="257">
        <f t="shared" si="177"/>
        <v>5.8266595461681225E-8</v>
      </c>
      <c r="DB131" s="257">
        <f t="shared" si="177"/>
        <v>7.1142349407360417E-8</v>
      </c>
      <c r="DC131" s="257">
        <f t="shared" si="177"/>
        <v>1.0464229483267418E-7</v>
      </c>
      <c r="DD131" s="257">
        <f t="shared" si="177"/>
        <v>1.3796500073284812E-7</v>
      </c>
      <c r="DE131" s="257">
        <f t="shared" si="177"/>
        <v>1.7215743048845655E-7</v>
      </c>
      <c r="DF131" s="257">
        <f t="shared" si="177"/>
        <v>2.0848222887642764E-7</v>
      </c>
      <c r="DG131" s="257">
        <f t="shared" si="177"/>
        <v>2.0908705137476676E-3</v>
      </c>
      <c r="DH131" s="257">
        <f t="shared" ref="DH131:EM131" si="178">IF(NOT(ISNA(DH40)),IF(LEN(DH40)&gt;0,ABS(DH40-$C40),""),"")</f>
        <v>2.2874906388524845E-3</v>
      </c>
      <c r="DI131" s="257">
        <f t="shared" si="178"/>
        <v>0</v>
      </c>
      <c r="DJ131" s="257">
        <f t="shared" si="178"/>
        <v>0</v>
      </c>
      <c r="DK131" s="257">
        <f t="shared" si="178"/>
        <v>0</v>
      </c>
      <c r="DL131" s="257">
        <f t="shared" si="178"/>
        <v>0</v>
      </c>
      <c r="DM131" s="257">
        <f t="shared" si="178"/>
        <v>0</v>
      </c>
      <c r="DN131" s="257">
        <f t="shared" si="178"/>
        <v>0</v>
      </c>
      <c r="DO131" s="257">
        <f t="shared" si="178"/>
        <v>0</v>
      </c>
      <c r="DP131" s="257">
        <f t="shared" si="178"/>
        <v>0</v>
      </c>
      <c r="DQ131" s="257">
        <f t="shared" si="178"/>
        <v>0</v>
      </c>
      <c r="DR131" s="257">
        <f t="shared" si="178"/>
        <v>0</v>
      </c>
      <c r="DS131" s="257">
        <f t="shared" si="178"/>
        <v>0</v>
      </c>
      <c r="DT131" s="257">
        <f t="shared" si="178"/>
        <v>0</v>
      </c>
      <c r="DU131" s="257">
        <f t="shared" si="178"/>
        <v>0</v>
      </c>
      <c r="DV131" s="257">
        <f t="shared" si="178"/>
        <v>0</v>
      </c>
      <c r="DW131" s="257">
        <f t="shared" si="178"/>
        <v>0</v>
      </c>
      <c r="DX131" s="257">
        <f t="shared" si="178"/>
        <v>0</v>
      </c>
      <c r="DY131" s="257">
        <f t="shared" si="178"/>
        <v>0</v>
      </c>
      <c r="DZ131" s="257">
        <f t="shared" si="178"/>
        <v>0</v>
      </c>
      <c r="EA131" s="257">
        <f t="shared" si="178"/>
        <v>0</v>
      </c>
      <c r="EB131" s="257">
        <f t="shared" si="178"/>
        <v>0</v>
      </c>
      <c r="EC131" s="257">
        <f t="shared" si="178"/>
        <v>0</v>
      </c>
      <c r="ED131" s="257">
        <f t="shared" si="178"/>
        <v>0</v>
      </c>
      <c r="EE131" s="257">
        <f t="shared" si="178"/>
        <v>0</v>
      </c>
      <c r="EF131" s="257">
        <f t="shared" si="178"/>
        <v>0</v>
      </c>
      <c r="EG131" s="257">
        <f t="shared" si="178"/>
        <v>0</v>
      </c>
      <c r="EH131" s="257">
        <f t="shared" si="178"/>
        <v>0</v>
      </c>
      <c r="EI131" s="257">
        <f t="shared" si="178"/>
        <v>0</v>
      </c>
      <c r="EJ131" s="257">
        <f t="shared" si="178"/>
        <v>0</v>
      </c>
      <c r="EK131" s="257">
        <f t="shared" si="178"/>
        <v>0</v>
      </c>
      <c r="EL131" s="257">
        <f t="shared" si="178"/>
        <v>0</v>
      </c>
      <c r="EM131" s="257">
        <f t="shared" si="178"/>
        <v>0</v>
      </c>
      <c r="EN131" s="257" t="str">
        <f t="shared" ref="EN131:EX131" si="179">IF(NOT(ISNA(EN40)),IF(LEN(EN40)&gt;0,ABS(EN40-$C40),""),"")</f>
        <v/>
      </c>
      <c r="EO131" s="257" t="str">
        <f t="shared" si="179"/>
        <v/>
      </c>
      <c r="EP131" s="257" t="str">
        <f t="shared" si="179"/>
        <v/>
      </c>
      <c r="EQ131" s="257" t="str">
        <f t="shared" si="179"/>
        <v/>
      </c>
      <c r="ER131" s="257" t="str">
        <f t="shared" si="179"/>
        <v/>
      </c>
      <c r="ES131" s="257" t="str">
        <f t="shared" si="179"/>
        <v/>
      </c>
      <c r="ET131" s="257" t="str">
        <f t="shared" si="179"/>
        <v/>
      </c>
      <c r="EU131" s="257" t="str">
        <f t="shared" si="179"/>
        <v/>
      </c>
      <c r="EV131" s="257" t="str">
        <f t="shared" si="179"/>
        <v/>
      </c>
      <c r="EW131" s="257" t="str">
        <f t="shared" si="179"/>
        <v/>
      </c>
      <c r="EX131" s="258" t="str">
        <f t="shared" si="179"/>
        <v/>
      </c>
    </row>
    <row r="132" spans="4:154" x14ac:dyDescent="0.2">
      <c r="D132" s="385">
        <v>45110</v>
      </c>
      <c r="E132" s="367">
        <f t="shared" ref="E132:AJ132" si="180">IF(NOT(ISNA(E41)),IF(LEN(E41)&gt;0,(E41-$B41)/(rateShift*0.0001),""),"")</f>
        <v>7.553427779430355E-4</v>
      </c>
      <c r="F132" s="368">
        <f t="shared" si="180"/>
        <v>2.5178736052719475E-4</v>
      </c>
      <c r="G132" s="368">
        <f t="shared" si="180"/>
        <v>0</v>
      </c>
      <c r="H132" s="368">
        <f t="shared" si="180"/>
        <v>0</v>
      </c>
      <c r="I132" s="368">
        <f t="shared" si="180"/>
        <v>0</v>
      </c>
      <c r="J132" s="368">
        <f t="shared" si="180"/>
        <v>0</v>
      </c>
      <c r="K132" s="368">
        <f t="shared" si="180"/>
        <v>0</v>
      </c>
      <c r="L132" s="368">
        <f t="shared" si="180"/>
        <v>0</v>
      </c>
      <c r="M132" s="368">
        <f t="shared" si="180"/>
        <v>0</v>
      </c>
      <c r="N132" s="368">
        <f t="shared" si="180"/>
        <v>0</v>
      </c>
      <c r="O132" s="368">
        <f t="shared" si="180"/>
        <v>0</v>
      </c>
      <c r="P132" s="368">
        <f t="shared" si="180"/>
        <v>4.669664388275846E-2</v>
      </c>
      <c r="Q132" s="368">
        <f t="shared" si="180"/>
        <v>0</v>
      </c>
      <c r="R132" s="368">
        <f t="shared" si="180"/>
        <v>0</v>
      </c>
      <c r="S132" s="368">
        <f t="shared" si="180"/>
        <v>0</v>
      </c>
      <c r="T132" s="368">
        <f t="shared" si="180"/>
        <v>-8.4370994350713158E-4</v>
      </c>
      <c r="U132" s="368">
        <f t="shared" si="180"/>
        <v>-2.9368998085907427E-4</v>
      </c>
      <c r="V132" s="368">
        <f t="shared" si="180"/>
        <v>-3.0121237339433837E-4</v>
      </c>
      <c r="W132" s="368">
        <f t="shared" si="180"/>
        <v>-3.0305916321610171E-4</v>
      </c>
      <c r="X132" s="368">
        <f t="shared" si="180"/>
        <v>-2.9820383107281856E-4</v>
      </c>
      <c r="Y132" s="368">
        <f t="shared" si="180"/>
        <v>-3.0384678773032192E-4</v>
      </c>
      <c r="Z132" s="368">
        <f t="shared" si="180"/>
        <v>-2.9656990262888483E-4</v>
      </c>
      <c r="AA132" s="368">
        <f t="shared" si="180"/>
        <v>0</v>
      </c>
      <c r="AB132" s="368">
        <f t="shared" si="180"/>
        <v>0</v>
      </c>
      <c r="AC132" s="368">
        <f t="shared" si="180"/>
        <v>3.146939808913729E-3</v>
      </c>
      <c r="AD132" s="368">
        <f t="shared" si="180"/>
        <v>-5.9318776563302422E-3</v>
      </c>
      <c r="AE132" s="368">
        <f t="shared" si="180"/>
        <v>-7.2427041333811282E-3</v>
      </c>
      <c r="AF132" s="368">
        <f t="shared" si="180"/>
        <v>-1.0653193066104127E-2</v>
      </c>
      <c r="AG132" s="368">
        <f t="shared" si="180"/>
        <v>-1.4045637979440834E-2</v>
      </c>
      <c r="AH132" s="368">
        <f t="shared" si="180"/>
        <v>-1.7526625851957411E-2</v>
      </c>
      <c r="AI132" s="368">
        <f t="shared" si="180"/>
        <v>-2.1224701168380544E-2</v>
      </c>
      <c r="AJ132" s="368">
        <f t="shared" si="180"/>
        <v>-2.5860962028449036E-2</v>
      </c>
      <c r="AK132" s="368">
        <f t="shared" ref="AK132:BP132" si="181">IF(NOT(ISNA(AK41)),IF(LEN(AK41)&gt;0,(AK41-$B41)/(rateShift*0.0001),""),"")</f>
        <v>1.0819326742231987</v>
      </c>
      <c r="AL132" s="368">
        <f t="shared" si="181"/>
        <v>0</v>
      </c>
      <c r="AM132" s="368">
        <f t="shared" si="181"/>
        <v>0</v>
      </c>
      <c r="AN132" s="368">
        <f t="shared" si="181"/>
        <v>0</v>
      </c>
      <c r="AO132" s="368">
        <f t="shared" si="181"/>
        <v>0</v>
      </c>
      <c r="AP132" s="368">
        <f t="shared" si="181"/>
        <v>0</v>
      </c>
      <c r="AQ132" s="368">
        <f t="shared" si="181"/>
        <v>0</v>
      </c>
      <c r="AR132" s="368">
        <f t="shared" si="181"/>
        <v>0</v>
      </c>
      <c r="AS132" s="368">
        <f t="shared" si="181"/>
        <v>0</v>
      </c>
      <c r="AT132" s="368">
        <f t="shared" si="181"/>
        <v>0</v>
      </c>
      <c r="AU132" s="368">
        <f t="shared" si="181"/>
        <v>0</v>
      </c>
      <c r="AV132" s="368">
        <f t="shared" si="181"/>
        <v>0</v>
      </c>
      <c r="AW132" s="368">
        <f t="shared" si="181"/>
        <v>0</v>
      </c>
      <c r="AX132" s="368">
        <f t="shared" si="181"/>
        <v>0</v>
      </c>
      <c r="AY132" s="368">
        <f t="shared" si="181"/>
        <v>0</v>
      </c>
      <c r="AZ132" s="368">
        <f t="shared" si="181"/>
        <v>0</v>
      </c>
      <c r="BA132" s="368">
        <f t="shared" si="181"/>
        <v>0</v>
      </c>
      <c r="BB132" s="368">
        <f t="shared" si="181"/>
        <v>0</v>
      </c>
      <c r="BC132" s="368">
        <f t="shared" si="181"/>
        <v>0</v>
      </c>
      <c r="BD132" s="368">
        <f t="shared" si="181"/>
        <v>0</v>
      </c>
      <c r="BE132" s="368">
        <f t="shared" si="181"/>
        <v>0</v>
      </c>
      <c r="BF132" s="368">
        <f t="shared" si="181"/>
        <v>0</v>
      </c>
      <c r="BG132" s="368">
        <f t="shared" si="181"/>
        <v>0</v>
      </c>
      <c r="BH132" s="368">
        <f t="shared" si="181"/>
        <v>0</v>
      </c>
      <c r="BI132" s="368">
        <f t="shared" si="181"/>
        <v>0</v>
      </c>
      <c r="BJ132" s="368">
        <f t="shared" si="181"/>
        <v>0</v>
      </c>
      <c r="BK132" s="368">
        <f t="shared" si="181"/>
        <v>0</v>
      </c>
      <c r="BL132" s="368">
        <f t="shared" si="181"/>
        <v>0</v>
      </c>
      <c r="BM132" s="368">
        <f t="shared" si="181"/>
        <v>0</v>
      </c>
      <c r="BN132" s="368">
        <f t="shared" si="181"/>
        <v>0</v>
      </c>
      <c r="BO132" s="368">
        <f t="shared" si="181"/>
        <v>0</v>
      </c>
      <c r="BP132" s="368">
        <f t="shared" si="181"/>
        <v>0</v>
      </c>
      <c r="BQ132" s="359" t="str">
        <f t="shared" ref="BQ132:CA132" si="182">IF(NOT(ISNA(BQ41)),IF(LEN(BQ41)&gt;0,(BQ41-$B41)/(rateShift*0.0001),""),"")</f>
        <v/>
      </c>
      <c r="BR132" s="359" t="str">
        <f t="shared" si="182"/>
        <v/>
      </c>
      <c r="BS132" s="359" t="str">
        <f t="shared" si="182"/>
        <v/>
      </c>
      <c r="BT132" s="359" t="str">
        <f t="shared" si="182"/>
        <v/>
      </c>
      <c r="BU132" s="359" t="str">
        <f t="shared" si="182"/>
        <v/>
      </c>
      <c r="BV132" s="359" t="str">
        <f t="shared" si="182"/>
        <v/>
      </c>
      <c r="BW132" s="359" t="str">
        <f t="shared" si="182"/>
        <v/>
      </c>
      <c r="BX132" s="359" t="str">
        <f t="shared" si="182"/>
        <v/>
      </c>
      <c r="BY132" s="359" t="str">
        <f t="shared" si="182"/>
        <v/>
      </c>
      <c r="BZ132" s="359" t="str">
        <f t="shared" si="182"/>
        <v/>
      </c>
      <c r="CA132" s="360" t="str">
        <f t="shared" si="182"/>
        <v/>
      </c>
      <c r="CB132" s="257">
        <f t="shared" ref="CB132:DG132" si="183">IF(NOT(ISNA(CB41)),IF(LEN(CB41)&gt;0,ABS(CB41-$C41),""),"")</f>
        <v>6.2378897741632855E-9</v>
      </c>
      <c r="CC132" s="257">
        <f t="shared" si="183"/>
        <v>2.0793497375326542E-9</v>
      </c>
      <c r="CD132" s="257">
        <f t="shared" si="183"/>
        <v>0</v>
      </c>
      <c r="CE132" s="257">
        <f t="shared" si="183"/>
        <v>0</v>
      </c>
      <c r="CF132" s="257">
        <f t="shared" si="183"/>
        <v>0</v>
      </c>
      <c r="CG132" s="257">
        <f t="shared" si="183"/>
        <v>0</v>
      </c>
      <c r="CH132" s="257">
        <f t="shared" si="183"/>
        <v>0</v>
      </c>
      <c r="CI132" s="257">
        <f t="shared" si="183"/>
        <v>0</v>
      </c>
      <c r="CJ132" s="257">
        <f t="shared" si="183"/>
        <v>0</v>
      </c>
      <c r="CK132" s="257">
        <f t="shared" si="183"/>
        <v>0</v>
      </c>
      <c r="CL132" s="257">
        <f t="shared" si="183"/>
        <v>0</v>
      </c>
      <c r="CM132" s="257">
        <f t="shared" si="183"/>
        <v>3.8563751236439514E-7</v>
      </c>
      <c r="CN132" s="257">
        <f t="shared" si="183"/>
        <v>0</v>
      </c>
      <c r="CO132" s="257">
        <f t="shared" si="183"/>
        <v>0</v>
      </c>
      <c r="CP132" s="257">
        <f t="shared" si="183"/>
        <v>0</v>
      </c>
      <c r="CQ132" s="257">
        <f t="shared" si="183"/>
        <v>6.9676568854870613E-9</v>
      </c>
      <c r="CR132" s="257">
        <f t="shared" si="183"/>
        <v>2.4253964045484189E-9</v>
      </c>
      <c r="CS132" s="257">
        <f t="shared" si="183"/>
        <v>2.4875188853190622E-9</v>
      </c>
      <c r="CT132" s="257">
        <f t="shared" si="183"/>
        <v>2.5027701647251099E-9</v>
      </c>
      <c r="CU132" s="257">
        <f t="shared" si="183"/>
        <v>2.4626731001675672E-9</v>
      </c>
      <c r="CV132" s="257">
        <f t="shared" si="183"/>
        <v>2.5092745277455197E-9</v>
      </c>
      <c r="CW132" s="257">
        <f t="shared" si="183"/>
        <v>2.4491795536096816E-9</v>
      </c>
      <c r="CX132" s="257">
        <f t="shared" si="183"/>
        <v>0</v>
      </c>
      <c r="CY132" s="257">
        <f t="shared" si="183"/>
        <v>0</v>
      </c>
      <c r="CZ132" s="257">
        <f t="shared" si="183"/>
        <v>2.5988550009931055E-8</v>
      </c>
      <c r="DA132" s="257">
        <f t="shared" si="183"/>
        <v>4.8987557482726984E-8</v>
      </c>
      <c r="DB132" s="257">
        <f t="shared" si="183"/>
        <v>5.9812829033417669E-8</v>
      </c>
      <c r="DC132" s="257">
        <f t="shared" si="183"/>
        <v>8.7977861076143915E-8</v>
      </c>
      <c r="DD132" s="257">
        <f t="shared" si="183"/>
        <v>1.1599387928287741E-7</v>
      </c>
      <c r="DE132" s="257">
        <f t="shared" si="183"/>
        <v>1.4474111604753648E-7</v>
      </c>
      <c r="DF132" s="257">
        <f t="shared" si="183"/>
        <v>1.752811387319142E-7</v>
      </c>
      <c r="DG132" s="257">
        <f t="shared" si="183"/>
        <v>2.135690315881178E-7</v>
      </c>
      <c r="DH132" s="257">
        <f t="shared" ref="DH132:EM132" si="184">IF(NOT(ISNA(DH41)),IF(LEN(DH41)&gt;0,ABS(DH41-$C41),""),"")</f>
        <v>2.3341304708055302E-3</v>
      </c>
      <c r="DI132" s="257">
        <f t="shared" si="184"/>
        <v>2.5303077171145542E-3</v>
      </c>
      <c r="DJ132" s="257">
        <f t="shared" si="184"/>
        <v>0</v>
      </c>
      <c r="DK132" s="257">
        <f t="shared" si="184"/>
        <v>0</v>
      </c>
      <c r="DL132" s="257">
        <f t="shared" si="184"/>
        <v>0</v>
      </c>
      <c r="DM132" s="257">
        <f t="shared" si="184"/>
        <v>0</v>
      </c>
      <c r="DN132" s="257">
        <f t="shared" si="184"/>
        <v>0</v>
      </c>
      <c r="DO132" s="257">
        <f t="shared" si="184"/>
        <v>0</v>
      </c>
      <c r="DP132" s="257">
        <f t="shared" si="184"/>
        <v>0</v>
      </c>
      <c r="DQ132" s="257">
        <f t="shared" si="184"/>
        <v>0</v>
      </c>
      <c r="DR132" s="257">
        <f t="shared" si="184"/>
        <v>0</v>
      </c>
      <c r="DS132" s="257">
        <f t="shared" si="184"/>
        <v>0</v>
      </c>
      <c r="DT132" s="257">
        <f t="shared" si="184"/>
        <v>0</v>
      </c>
      <c r="DU132" s="257">
        <f t="shared" si="184"/>
        <v>0</v>
      </c>
      <c r="DV132" s="257">
        <f t="shared" si="184"/>
        <v>0</v>
      </c>
      <c r="DW132" s="257">
        <f t="shared" si="184"/>
        <v>0</v>
      </c>
      <c r="DX132" s="257">
        <f t="shared" si="184"/>
        <v>0</v>
      </c>
      <c r="DY132" s="257">
        <f t="shared" si="184"/>
        <v>0</v>
      </c>
      <c r="DZ132" s="257">
        <f t="shared" si="184"/>
        <v>0</v>
      </c>
      <c r="EA132" s="257">
        <f t="shared" si="184"/>
        <v>0</v>
      </c>
      <c r="EB132" s="257">
        <f t="shared" si="184"/>
        <v>0</v>
      </c>
      <c r="EC132" s="257">
        <f t="shared" si="184"/>
        <v>0</v>
      </c>
      <c r="ED132" s="257">
        <f t="shared" si="184"/>
        <v>0</v>
      </c>
      <c r="EE132" s="257">
        <f t="shared" si="184"/>
        <v>0</v>
      </c>
      <c r="EF132" s="257">
        <f t="shared" si="184"/>
        <v>0</v>
      </c>
      <c r="EG132" s="257">
        <f t="shared" si="184"/>
        <v>0</v>
      </c>
      <c r="EH132" s="257">
        <f t="shared" si="184"/>
        <v>0</v>
      </c>
      <c r="EI132" s="257">
        <f t="shared" si="184"/>
        <v>0</v>
      </c>
      <c r="EJ132" s="257">
        <f t="shared" si="184"/>
        <v>0</v>
      </c>
      <c r="EK132" s="257">
        <f t="shared" si="184"/>
        <v>0</v>
      </c>
      <c r="EL132" s="257">
        <f t="shared" si="184"/>
        <v>0</v>
      </c>
      <c r="EM132" s="257">
        <f t="shared" si="184"/>
        <v>0</v>
      </c>
      <c r="EN132" s="257" t="str">
        <f t="shared" ref="EN132:EX132" si="185">IF(NOT(ISNA(EN41)),IF(LEN(EN41)&gt;0,ABS(EN41-$C41),""),"")</f>
        <v/>
      </c>
      <c r="EO132" s="257" t="str">
        <f t="shared" si="185"/>
        <v/>
      </c>
      <c r="EP132" s="257" t="str">
        <f t="shared" si="185"/>
        <v/>
      </c>
      <c r="EQ132" s="257" t="str">
        <f t="shared" si="185"/>
        <v/>
      </c>
      <c r="ER132" s="257" t="str">
        <f t="shared" si="185"/>
        <v/>
      </c>
      <c r="ES132" s="257" t="str">
        <f t="shared" si="185"/>
        <v/>
      </c>
      <c r="ET132" s="257" t="str">
        <f t="shared" si="185"/>
        <v/>
      </c>
      <c r="EU132" s="257" t="str">
        <f t="shared" si="185"/>
        <v/>
      </c>
      <c r="EV132" s="257" t="str">
        <f t="shared" si="185"/>
        <v/>
      </c>
      <c r="EW132" s="257" t="str">
        <f t="shared" si="185"/>
        <v/>
      </c>
      <c r="EX132" s="258" t="str">
        <f t="shared" si="185"/>
        <v/>
      </c>
    </row>
    <row r="133" spans="4:154" x14ac:dyDescent="0.2">
      <c r="D133" s="385">
        <v>45476</v>
      </c>
      <c r="E133" s="367">
        <f t="shared" ref="E133:AJ133" si="186">IF(NOT(ISNA(E42)),IF(LEN(E42)&gt;0,(E42-$B42)/(rateShift*0.0001),""),"")</f>
        <v>6.9230922583249366E-4</v>
      </c>
      <c r="F133" s="368">
        <f t="shared" si="186"/>
        <v>2.3077563962234371E-4</v>
      </c>
      <c r="G133" s="368">
        <f t="shared" si="186"/>
        <v>0</v>
      </c>
      <c r="H133" s="368">
        <f t="shared" si="186"/>
        <v>0</v>
      </c>
      <c r="I133" s="368">
        <f t="shared" si="186"/>
        <v>0</v>
      </c>
      <c r="J133" s="368">
        <f t="shared" si="186"/>
        <v>0</v>
      </c>
      <c r="K133" s="368">
        <f t="shared" si="186"/>
        <v>0</v>
      </c>
      <c r="L133" s="368">
        <f t="shared" si="186"/>
        <v>0</v>
      </c>
      <c r="M133" s="368">
        <f t="shared" si="186"/>
        <v>0</v>
      </c>
      <c r="N133" s="368">
        <f t="shared" si="186"/>
        <v>0</v>
      </c>
      <c r="O133" s="368">
        <f t="shared" si="186"/>
        <v>0</v>
      </c>
      <c r="P133" s="368">
        <f t="shared" si="186"/>
        <v>4.2799796731753104E-2</v>
      </c>
      <c r="Q133" s="368">
        <f t="shared" si="186"/>
        <v>0</v>
      </c>
      <c r="R133" s="368">
        <f t="shared" si="186"/>
        <v>0</v>
      </c>
      <c r="S133" s="368">
        <f t="shared" si="186"/>
        <v>0</v>
      </c>
      <c r="T133" s="368">
        <f t="shared" si="186"/>
        <v>-7.7330212813059296E-4</v>
      </c>
      <c r="U133" s="368">
        <f t="shared" si="186"/>
        <v>-2.6918147516541424E-4</v>
      </c>
      <c r="V133" s="368">
        <f t="shared" si="186"/>
        <v>-2.7607612203273124E-4</v>
      </c>
      <c r="W133" s="368">
        <f t="shared" si="186"/>
        <v>-2.7776879674840105E-4</v>
      </c>
      <c r="X133" s="368">
        <f t="shared" si="186"/>
        <v>-2.7331864336024858E-4</v>
      </c>
      <c r="Y133" s="368">
        <f t="shared" si="186"/>
        <v>-2.7849069382177016E-4</v>
      </c>
      <c r="Z133" s="368">
        <f t="shared" si="186"/>
        <v>-2.718210666621812E-4</v>
      </c>
      <c r="AA133" s="368">
        <f t="shared" si="186"/>
        <v>0</v>
      </c>
      <c r="AB133" s="368">
        <f t="shared" si="186"/>
        <v>0</v>
      </c>
      <c r="AC133" s="368">
        <f t="shared" si="186"/>
        <v>2.8843268595930838E-3</v>
      </c>
      <c r="AD133" s="368">
        <f t="shared" si="186"/>
        <v>-5.4368609158673975E-3</v>
      </c>
      <c r="AE133" s="368">
        <f t="shared" si="186"/>
        <v>-6.6382985809167183E-3</v>
      </c>
      <c r="AF133" s="368">
        <f t="shared" si="186"/>
        <v>-9.7641813214845163E-3</v>
      </c>
      <c r="AG133" s="368">
        <f t="shared" si="186"/>
        <v>-1.287352582084178E-2</v>
      </c>
      <c r="AH133" s="368">
        <f t="shared" si="186"/>
        <v>-1.6064024346475886E-2</v>
      </c>
      <c r="AI133" s="368">
        <f t="shared" si="186"/>
        <v>-1.9453494312354075E-2</v>
      </c>
      <c r="AJ133" s="368">
        <f t="shared" si="186"/>
        <v>-2.3702857993648796E-2</v>
      </c>
      <c r="AK133" s="368">
        <f t="shared" ref="AK133:BP133" si="187">IF(NOT(ISNA(AK42)),IF(LEN(AK42)&gt;0,(AK42-$B42)/(rateShift*0.0001),""),"")</f>
        <v>-2.7218091697856633E-2</v>
      </c>
      <c r="AL133" s="368">
        <f t="shared" si="187"/>
        <v>1.0989401606478419</v>
      </c>
      <c r="AM133" s="368">
        <f t="shared" si="187"/>
        <v>0</v>
      </c>
      <c r="AN133" s="368">
        <f t="shared" si="187"/>
        <v>0</v>
      </c>
      <c r="AO133" s="368">
        <f t="shared" si="187"/>
        <v>0</v>
      </c>
      <c r="AP133" s="368">
        <f t="shared" si="187"/>
        <v>0</v>
      </c>
      <c r="AQ133" s="368">
        <f t="shared" si="187"/>
        <v>0</v>
      </c>
      <c r="AR133" s="368">
        <f t="shared" si="187"/>
        <v>0</v>
      </c>
      <c r="AS133" s="368">
        <f t="shared" si="187"/>
        <v>0</v>
      </c>
      <c r="AT133" s="368">
        <f t="shared" si="187"/>
        <v>0</v>
      </c>
      <c r="AU133" s="368">
        <f t="shared" si="187"/>
        <v>0</v>
      </c>
      <c r="AV133" s="368">
        <f t="shared" si="187"/>
        <v>0</v>
      </c>
      <c r="AW133" s="368">
        <f t="shared" si="187"/>
        <v>0</v>
      </c>
      <c r="AX133" s="368">
        <f t="shared" si="187"/>
        <v>0</v>
      </c>
      <c r="AY133" s="368">
        <f t="shared" si="187"/>
        <v>0</v>
      </c>
      <c r="AZ133" s="368">
        <f t="shared" si="187"/>
        <v>0</v>
      </c>
      <c r="BA133" s="368">
        <f t="shared" si="187"/>
        <v>0</v>
      </c>
      <c r="BB133" s="368">
        <f t="shared" si="187"/>
        <v>0</v>
      </c>
      <c r="BC133" s="368">
        <f t="shared" si="187"/>
        <v>0</v>
      </c>
      <c r="BD133" s="368">
        <f t="shared" si="187"/>
        <v>0</v>
      </c>
      <c r="BE133" s="368">
        <f t="shared" si="187"/>
        <v>0</v>
      </c>
      <c r="BF133" s="368">
        <f t="shared" si="187"/>
        <v>0</v>
      </c>
      <c r="BG133" s="368">
        <f t="shared" si="187"/>
        <v>0</v>
      </c>
      <c r="BH133" s="368">
        <f t="shared" si="187"/>
        <v>0</v>
      </c>
      <c r="BI133" s="368">
        <f t="shared" si="187"/>
        <v>0</v>
      </c>
      <c r="BJ133" s="368">
        <f t="shared" si="187"/>
        <v>0</v>
      </c>
      <c r="BK133" s="368">
        <f t="shared" si="187"/>
        <v>0</v>
      </c>
      <c r="BL133" s="368">
        <f t="shared" si="187"/>
        <v>0</v>
      </c>
      <c r="BM133" s="368">
        <f t="shared" si="187"/>
        <v>0</v>
      </c>
      <c r="BN133" s="368">
        <f t="shared" si="187"/>
        <v>0</v>
      </c>
      <c r="BO133" s="368">
        <f t="shared" si="187"/>
        <v>0</v>
      </c>
      <c r="BP133" s="368">
        <f t="shared" si="187"/>
        <v>0</v>
      </c>
      <c r="BQ133" s="359" t="str">
        <f t="shared" ref="BQ133:CA133" si="188">IF(NOT(ISNA(BQ42)),IF(LEN(BQ42)&gt;0,(BQ42-$B42)/(rateShift*0.0001),""),"")</f>
        <v/>
      </c>
      <c r="BR133" s="359" t="str">
        <f t="shared" si="188"/>
        <v/>
      </c>
      <c r="BS133" s="359" t="str">
        <f t="shared" si="188"/>
        <v/>
      </c>
      <c r="BT133" s="359" t="str">
        <f t="shared" si="188"/>
        <v/>
      </c>
      <c r="BU133" s="359" t="str">
        <f t="shared" si="188"/>
        <v/>
      </c>
      <c r="BV133" s="359" t="str">
        <f t="shared" si="188"/>
        <v/>
      </c>
      <c r="BW133" s="359" t="str">
        <f t="shared" si="188"/>
        <v/>
      </c>
      <c r="BX133" s="359" t="str">
        <f t="shared" si="188"/>
        <v/>
      </c>
      <c r="BY133" s="359" t="str">
        <f t="shared" si="188"/>
        <v/>
      </c>
      <c r="BZ133" s="359" t="str">
        <f t="shared" si="188"/>
        <v/>
      </c>
      <c r="CA133" s="360" t="str">
        <f t="shared" si="188"/>
        <v/>
      </c>
      <c r="CB133" s="257">
        <f t="shared" ref="CB133:DG133" si="189">IF(NOT(ISNA(CB42)),IF(LEN(CB42)&gt;0,ABS(CB42-$C42),""),"")</f>
        <v>5.2483117816970459E-9</v>
      </c>
      <c r="CC133" s="257">
        <f t="shared" si="189"/>
        <v>1.7494818614627317E-9</v>
      </c>
      <c r="CD133" s="257">
        <f t="shared" si="189"/>
        <v>0</v>
      </c>
      <c r="CE133" s="257">
        <f t="shared" si="189"/>
        <v>0</v>
      </c>
      <c r="CF133" s="257">
        <f t="shared" si="189"/>
        <v>0</v>
      </c>
      <c r="CG133" s="257">
        <f t="shared" si="189"/>
        <v>0</v>
      </c>
      <c r="CH133" s="257">
        <f t="shared" si="189"/>
        <v>0</v>
      </c>
      <c r="CI133" s="257">
        <f t="shared" si="189"/>
        <v>0</v>
      </c>
      <c r="CJ133" s="257">
        <f t="shared" si="189"/>
        <v>0</v>
      </c>
      <c r="CK133" s="257">
        <f t="shared" si="189"/>
        <v>0</v>
      </c>
      <c r="CL133" s="257">
        <f t="shared" si="189"/>
        <v>0</v>
      </c>
      <c r="CM133" s="257">
        <f t="shared" si="189"/>
        <v>3.244600757651428E-7</v>
      </c>
      <c r="CN133" s="257">
        <f t="shared" si="189"/>
        <v>0</v>
      </c>
      <c r="CO133" s="257">
        <f t="shared" si="189"/>
        <v>0</v>
      </c>
      <c r="CP133" s="257">
        <f t="shared" si="189"/>
        <v>0</v>
      </c>
      <c r="CQ133" s="257">
        <f t="shared" si="189"/>
        <v>5.8623101997778981E-9</v>
      </c>
      <c r="CR133" s="257">
        <f t="shared" si="189"/>
        <v>2.0406324477417748E-9</v>
      </c>
      <c r="CS133" s="257">
        <f t="shared" si="189"/>
        <v>2.0929001968983396E-9</v>
      </c>
      <c r="CT133" s="257">
        <f t="shared" si="189"/>
        <v>2.1057321060446998E-9</v>
      </c>
      <c r="CU133" s="257">
        <f t="shared" si="189"/>
        <v>2.0719956167480902E-9</v>
      </c>
      <c r="CV133" s="257">
        <f t="shared" si="189"/>
        <v>2.1112046867666212E-9</v>
      </c>
      <c r="CW133" s="257">
        <f t="shared" si="189"/>
        <v>2.0606429514125058E-9</v>
      </c>
      <c r="CX133" s="257">
        <f t="shared" si="189"/>
        <v>0</v>
      </c>
      <c r="CY133" s="257">
        <f t="shared" si="189"/>
        <v>0</v>
      </c>
      <c r="CZ133" s="257">
        <f t="shared" si="189"/>
        <v>2.1865731836268054E-8</v>
      </c>
      <c r="DA133" s="257">
        <f t="shared" si="189"/>
        <v>4.1216184808873235E-8</v>
      </c>
      <c r="DB133" s="257">
        <f t="shared" si="189"/>
        <v>5.0324138332197288E-8</v>
      </c>
      <c r="DC133" s="257">
        <f t="shared" si="189"/>
        <v>7.4021076656993756E-8</v>
      </c>
      <c r="DD133" s="257">
        <f t="shared" si="189"/>
        <v>9.7592640486282578E-8</v>
      </c>
      <c r="DE133" s="257">
        <f t="shared" si="189"/>
        <v>1.2177942350366511E-7</v>
      </c>
      <c r="DF133" s="257">
        <f t="shared" si="189"/>
        <v>1.4747458515484979E-7</v>
      </c>
      <c r="DG133" s="257">
        <f t="shared" si="189"/>
        <v>1.7968849625599193E-7</v>
      </c>
      <c r="DH133" s="257">
        <f t="shared" ref="DH133:EM133" si="190">IF(NOT(ISNA(DH42)),IF(LEN(DH42)&gt;0,ABS(DH42-$C42),""),"")</f>
        <v>2.0633705700295879E-7</v>
      </c>
      <c r="DI133" s="257">
        <f t="shared" si="190"/>
        <v>2.6041072531177017E-3</v>
      </c>
      <c r="DJ133" s="257">
        <f t="shared" si="190"/>
        <v>2.8008937685362403E-3</v>
      </c>
      <c r="DK133" s="257">
        <f t="shared" si="190"/>
        <v>0</v>
      </c>
      <c r="DL133" s="257">
        <f t="shared" si="190"/>
        <v>0</v>
      </c>
      <c r="DM133" s="257">
        <f t="shared" si="190"/>
        <v>0</v>
      </c>
      <c r="DN133" s="257">
        <f t="shared" si="190"/>
        <v>0</v>
      </c>
      <c r="DO133" s="257">
        <f t="shared" si="190"/>
        <v>0</v>
      </c>
      <c r="DP133" s="257">
        <f t="shared" si="190"/>
        <v>0</v>
      </c>
      <c r="DQ133" s="257">
        <f t="shared" si="190"/>
        <v>0</v>
      </c>
      <c r="DR133" s="257">
        <f t="shared" si="190"/>
        <v>0</v>
      </c>
      <c r="DS133" s="257">
        <f t="shared" si="190"/>
        <v>0</v>
      </c>
      <c r="DT133" s="257">
        <f t="shared" si="190"/>
        <v>0</v>
      </c>
      <c r="DU133" s="257">
        <f t="shared" si="190"/>
        <v>0</v>
      </c>
      <c r="DV133" s="257">
        <f t="shared" si="190"/>
        <v>0</v>
      </c>
      <c r="DW133" s="257">
        <f t="shared" si="190"/>
        <v>0</v>
      </c>
      <c r="DX133" s="257">
        <f t="shared" si="190"/>
        <v>0</v>
      </c>
      <c r="DY133" s="257">
        <f t="shared" si="190"/>
        <v>0</v>
      </c>
      <c r="DZ133" s="257">
        <f t="shared" si="190"/>
        <v>0</v>
      </c>
      <c r="EA133" s="257">
        <f t="shared" si="190"/>
        <v>0</v>
      </c>
      <c r="EB133" s="257">
        <f t="shared" si="190"/>
        <v>0</v>
      </c>
      <c r="EC133" s="257">
        <f t="shared" si="190"/>
        <v>0</v>
      </c>
      <c r="ED133" s="257">
        <f t="shared" si="190"/>
        <v>0</v>
      </c>
      <c r="EE133" s="257">
        <f t="shared" si="190"/>
        <v>0</v>
      </c>
      <c r="EF133" s="257">
        <f t="shared" si="190"/>
        <v>0</v>
      </c>
      <c r="EG133" s="257">
        <f t="shared" si="190"/>
        <v>0</v>
      </c>
      <c r="EH133" s="257">
        <f t="shared" si="190"/>
        <v>0</v>
      </c>
      <c r="EI133" s="257">
        <f t="shared" si="190"/>
        <v>0</v>
      </c>
      <c r="EJ133" s="257">
        <f t="shared" si="190"/>
        <v>0</v>
      </c>
      <c r="EK133" s="257">
        <f t="shared" si="190"/>
        <v>0</v>
      </c>
      <c r="EL133" s="257">
        <f t="shared" si="190"/>
        <v>0</v>
      </c>
      <c r="EM133" s="257">
        <f t="shared" si="190"/>
        <v>0</v>
      </c>
      <c r="EN133" s="257" t="str">
        <f t="shared" ref="EN133:EX133" si="191">IF(NOT(ISNA(EN42)),IF(LEN(EN42)&gt;0,ABS(EN42-$C42),""),"")</f>
        <v/>
      </c>
      <c r="EO133" s="257" t="str">
        <f t="shared" si="191"/>
        <v/>
      </c>
      <c r="EP133" s="257" t="str">
        <f t="shared" si="191"/>
        <v/>
      </c>
      <c r="EQ133" s="257" t="str">
        <f t="shared" si="191"/>
        <v/>
      </c>
      <c r="ER133" s="257" t="str">
        <f t="shared" si="191"/>
        <v/>
      </c>
      <c r="ES133" s="257" t="str">
        <f t="shared" si="191"/>
        <v/>
      </c>
      <c r="ET133" s="257" t="str">
        <f t="shared" si="191"/>
        <v/>
      </c>
      <c r="EU133" s="257" t="str">
        <f t="shared" si="191"/>
        <v/>
      </c>
      <c r="EV133" s="257" t="str">
        <f t="shared" si="191"/>
        <v/>
      </c>
      <c r="EW133" s="257" t="str">
        <f t="shared" si="191"/>
        <v/>
      </c>
      <c r="EX133" s="258" t="str">
        <f t="shared" si="191"/>
        <v/>
      </c>
    </row>
    <row r="134" spans="4:154" x14ac:dyDescent="0.2">
      <c r="D134" s="385">
        <v>45841</v>
      </c>
      <c r="E134" s="367">
        <f t="shared" ref="E134:AJ134" si="192">IF(NOT(ISNA(E43)),IF(LEN(E43)&gt;0,(E43-$B43)/(rateShift*0.0001),""),"")</f>
        <v>6.3912037976190939E-4</v>
      </c>
      <c r="F134" s="368">
        <f t="shared" si="192"/>
        <v>2.1304557116727518E-4</v>
      </c>
      <c r="G134" s="368">
        <f t="shared" si="192"/>
        <v>0</v>
      </c>
      <c r="H134" s="368">
        <f t="shared" si="192"/>
        <v>0</v>
      </c>
      <c r="I134" s="368">
        <f t="shared" si="192"/>
        <v>0</v>
      </c>
      <c r="J134" s="368">
        <f t="shared" si="192"/>
        <v>0</v>
      </c>
      <c r="K134" s="368">
        <f t="shared" si="192"/>
        <v>0</v>
      </c>
      <c r="L134" s="368">
        <f t="shared" si="192"/>
        <v>0</v>
      </c>
      <c r="M134" s="368">
        <f t="shared" si="192"/>
        <v>0</v>
      </c>
      <c r="N134" s="368">
        <f t="shared" si="192"/>
        <v>0</v>
      </c>
      <c r="O134" s="368">
        <f t="shared" si="192"/>
        <v>0</v>
      </c>
      <c r="P134" s="368">
        <f t="shared" si="192"/>
        <v>3.9511566971277973E-2</v>
      </c>
      <c r="Q134" s="368">
        <f t="shared" si="192"/>
        <v>0</v>
      </c>
      <c r="R134" s="368">
        <f t="shared" si="192"/>
        <v>0</v>
      </c>
      <c r="S134" s="368">
        <f t="shared" si="192"/>
        <v>0</v>
      </c>
      <c r="T134" s="368">
        <f t="shared" si="192"/>
        <v>-7.1389074643088413E-4</v>
      </c>
      <c r="U134" s="368">
        <f t="shared" si="192"/>
        <v>-2.4850075700313945E-4</v>
      </c>
      <c r="V134" s="368">
        <f t="shared" si="192"/>
        <v>-2.5486570090493821E-4</v>
      </c>
      <c r="W134" s="368">
        <f t="shared" si="192"/>
        <v>-2.5642833053132752E-4</v>
      </c>
      <c r="X134" s="368">
        <f t="shared" si="192"/>
        <v>-2.5232007415734725E-4</v>
      </c>
      <c r="Y134" s="368">
        <f t="shared" si="192"/>
        <v>-2.5709476552879251E-4</v>
      </c>
      <c r="Z134" s="368">
        <f t="shared" si="192"/>
        <v>-2.5093755360097725E-4</v>
      </c>
      <c r="AA134" s="368">
        <f t="shared" si="192"/>
        <v>0</v>
      </c>
      <c r="AB134" s="368">
        <f t="shared" si="192"/>
        <v>0</v>
      </c>
      <c r="AC134" s="368">
        <f t="shared" si="192"/>
        <v>2.6627293259542939E-3</v>
      </c>
      <c r="AD134" s="368">
        <f t="shared" si="192"/>
        <v>-5.019156880670117E-3</v>
      </c>
      <c r="AE134" s="368">
        <f t="shared" si="192"/>
        <v>-6.128290297360145E-3</v>
      </c>
      <c r="AF134" s="368">
        <f t="shared" si="192"/>
        <v>-9.0140172101169092E-3</v>
      </c>
      <c r="AG134" s="368">
        <f t="shared" si="192"/>
        <v>-1.1884476484591566E-2</v>
      </c>
      <c r="AH134" s="368">
        <f t="shared" si="192"/>
        <v>-1.4829854870657827E-2</v>
      </c>
      <c r="AI134" s="368">
        <f t="shared" si="192"/>
        <v>-1.79589180870042E-2</v>
      </c>
      <c r="AJ134" s="368">
        <f t="shared" si="192"/>
        <v>-2.1881810964644033E-2</v>
      </c>
      <c r="AK134" s="368">
        <f t="shared" ref="AK134:BP134" si="193">IF(NOT(ISNA(AK43)),IF(LEN(AK43)&gt;0,(AK43-$B43)/(rateShift*0.0001),""),"")</f>
        <v>-2.5126975722652295E-2</v>
      </c>
      <c r="AL134" s="368">
        <f t="shared" si="193"/>
        <v>-2.7948684764283332E-2</v>
      </c>
      <c r="AM134" s="368">
        <f t="shared" si="193"/>
        <v>1.1161426374512415</v>
      </c>
      <c r="AN134" s="368">
        <f t="shared" si="193"/>
        <v>0</v>
      </c>
      <c r="AO134" s="368">
        <f t="shared" si="193"/>
        <v>0</v>
      </c>
      <c r="AP134" s="368">
        <f t="shared" si="193"/>
        <v>0</v>
      </c>
      <c r="AQ134" s="368">
        <f t="shared" si="193"/>
        <v>0</v>
      </c>
      <c r="AR134" s="368">
        <f t="shared" si="193"/>
        <v>0</v>
      </c>
      <c r="AS134" s="368">
        <f t="shared" si="193"/>
        <v>0</v>
      </c>
      <c r="AT134" s="368">
        <f t="shared" si="193"/>
        <v>0</v>
      </c>
      <c r="AU134" s="368">
        <f t="shared" si="193"/>
        <v>0</v>
      </c>
      <c r="AV134" s="368">
        <f t="shared" si="193"/>
        <v>0</v>
      </c>
      <c r="AW134" s="368">
        <f t="shared" si="193"/>
        <v>0</v>
      </c>
      <c r="AX134" s="368">
        <f t="shared" si="193"/>
        <v>0</v>
      </c>
      <c r="AY134" s="368">
        <f t="shared" si="193"/>
        <v>0</v>
      </c>
      <c r="AZ134" s="368">
        <f t="shared" si="193"/>
        <v>0</v>
      </c>
      <c r="BA134" s="368">
        <f t="shared" si="193"/>
        <v>0</v>
      </c>
      <c r="BB134" s="368">
        <f t="shared" si="193"/>
        <v>0</v>
      </c>
      <c r="BC134" s="368">
        <f t="shared" si="193"/>
        <v>0</v>
      </c>
      <c r="BD134" s="368">
        <f t="shared" si="193"/>
        <v>0</v>
      </c>
      <c r="BE134" s="368">
        <f t="shared" si="193"/>
        <v>0</v>
      </c>
      <c r="BF134" s="368">
        <f t="shared" si="193"/>
        <v>0</v>
      </c>
      <c r="BG134" s="368">
        <f t="shared" si="193"/>
        <v>0</v>
      </c>
      <c r="BH134" s="368">
        <f t="shared" si="193"/>
        <v>0</v>
      </c>
      <c r="BI134" s="368">
        <f t="shared" si="193"/>
        <v>0</v>
      </c>
      <c r="BJ134" s="368">
        <f t="shared" si="193"/>
        <v>0</v>
      </c>
      <c r="BK134" s="368">
        <f t="shared" si="193"/>
        <v>0</v>
      </c>
      <c r="BL134" s="368">
        <f t="shared" si="193"/>
        <v>0</v>
      </c>
      <c r="BM134" s="368">
        <f t="shared" si="193"/>
        <v>0</v>
      </c>
      <c r="BN134" s="368">
        <f t="shared" si="193"/>
        <v>0</v>
      </c>
      <c r="BO134" s="368">
        <f t="shared" si="193"/>
        <v>0</v>
      </c>
      <c r="BP134" s="368">
        <f t="shared" si="193"/>
        <v>0</v>
      </c>
      <c r="BQ134" s="359" t="str">
        <f t="shared" ref="BQ134:CA134" si="194">IF(NOT(ISNA(BQ43)),IF(LEN(BQ43)&gt;0,(BQ43-$B43)/(rateShift*0.0001),""),"")</f>
        <v/>
      </c>
      <c r="BR134" s="359" t="str">
        <f t="shared" si="194"/>
        <v/>
      </c>
      <c r="BS134" s="359" t="str">
        <f t="shared" si="194"/>
        <v/>
      </c>
      <c r="BT134" s="359" t="str">
        <f t="shared" si="194"/>
        <v/>
      </c>
      <c r="BU134" s="359" t="str">
        <f t="shared" si="194"/>
        <v/>
      </c>
      <c r="BV134" s="359" t="str">
        <f t="shared" si="194"/>
        <v/>
      </c>
      <c r="BW134" s="359" t="str">
        <f t="shared" si="194"/>
        <v/>
      </c>
      <c r="BX134" s="359" t="str">
        <f t="shared" si="194"/>
        <v/>
      </c>
      <c r="BY134" s="359" t="str">
        <f t="shared" si="194"/>
        <v/>
      </c>
      <c r="BZ134" s="359" t="str">
        <f t="shared" si="194"/>
        <v/>
      </c>
      <c r="CA134" s="360" t="str">
        <f t="shared" si="194"/>
        <v/>
      </c>
      <c r="CB134" s="257">
        <f t="shared" ref="CB134:DG134" si="195">IF(NOT(ISNA(CB43)),IF(LEN(CB43)&gt;0,ABS(CB43-$C43),""),"")</f>
        <v>4.3506544547544657E-9</v>
      </c>
      <c r="CC134" s="257">
        <f t="shared" si="195"/>
        <v>1.4502549577910528E-9</v>
      </c>
      <c r="CD134" s="257">
        <f t="shared" si="195"/>
        <v>0</v>
      </c>
      <c r="CE134" s="257">
        <f t="shared" si="195"/>
        <v>0</v>
      </c>
      <c r="CF134" s="257">
        <f t="shared" si="195"/>
        <v>0</v>
      </c>
      <c r="CG134" s="257">
        <f t="shared" si="195"/>
        <v>0</v>
      </c>
      <c r="CH134" s="257">
        <f t="shared" si="195"/>
        <v>0</v>
      </c>
      <c r="CI134" s="257">
        <f t="shared" si="195"/>
        <v>0</v>
      </c>
      <c r="CJ134" s="257">
        <f t="shared" si="195"/>
        <v>0</v>
      </c>
      <c r="CK134" s="257">
        <f t="shared" si="195"/>
        <v>0</v>
      </c>
      <c r="CL134" s="257">
        <f t="shared" si="195"/>
        <v>0</v>
      </c>
      <c r="CM134" s="257">
        <f t="shared" si="195"/>
        <v>2.6896525565783813E-7</v>
      </c>
      <c r="CN134" s="257">
        <f t="shared" si="195"/>
        <v>0</v>
      </c>
      <c r="CO134" s="257">
        <f t="shared" si="195"/>
        <v>0</v>
      </c>
      <c r="CP134" s="257">
        <f t="shared" si="195"/>
        <v>0</v>
      </c>
      <c r="CQ134" s="257">
        <f t="shared" si="195"/>
        <v>4.8596357112018485E-9</v>
      </c>
      <c r="CR134" s="257">
        <f t="shared" si="195"/>
        <v>1.6916081521656245E-9</v>
      </c>
      <c r="CS134" s="257">
        <f t="shared" si="195"/>
        <v>1.7349356465357069E-9</v>
      </c>
      <c r="CT134" s="257">
        <f t="shared" si="195"/>
        <v>1.7455731478321912E-9</v>
      </c>
      <c r="CU134" s="257">
        <f t="shared" si="195"/>
        <v>1.7176071329116915E-9</v>
      </c>
      <c r="CV134" s="257">
        <f t="shared" si="195"/>
        <v>1.7501097411554145E-9</v>
      </c>
      <c r="CW134" s="257">
        <f t="shared" si="195"/>
        <v>1.7081953108954995E-9</v>
      </c>
      <c r="CX134" s="257">
        <f t="shared" si="195"/>
        <v>0</v>
      </c>
      <c r="CY134" s="257">
        <f t="shared" si="195"/>
        <v>0</v>
      </c>
      <c r="CZ134" s="257">
        <f t="shared" si="195"/>
        <v>1.8125873697816264E-8</v>
      </c>
      <c r="DA134" s="257">
        <f t="shared" si="195"/>
        <v>3.416667379921301E-8</v>
      </c>
      <c r="DB134" s="257">
        <f t="shared" si="195"/>
        <v>4.1716826128940232E-8</v>
      </c>
      <c r="DC134" s="257">
        <f t="shared" si="195"/>
        <v>6.1360701044538279E-8</v>
      </c>
      <c r="DD134" s="257">
        <f t="shared" si="195"/>
        <v>8.0900645332143695E-8</v>
      </c>
      <c r="DE134" s="257">
        <f t="shared" si="195"/>
        <v>1.0095058295550574E-7</v>
      </c>
      <c r="DF134" s="257">
        <f t="shared" si="195"/>
        <v>1.2225090918749348E-7</v>
      </c>
      <c r="DG134" s="257">
        <f t="shared" si="195"/>
        <v>1.4895503626724538E-7</v>
      </c>
      <c r="DH134" s="257">
        <f t="shared" ref="DH134:EM134" si="196">IF(NOT(ISNA(DH43)),IF(LEN(DH43)&gt;0,ABS(DH43-$C43),""),"")</f>
        <v>1.710456954615025E-7</v>
      </c>
      <c r="DI134" s="257">
        <f t="shared" si="196"/>
        <v>1.9025378477505184E-7</v>
      </c>
      <c r="DJ134" s="257">
        <f t="shared" si="196"/>
        <v>2.8979884676164254E-3</v>
      </c>
      <c r="DK134" s="257">
        <f t="shared" si="196"/>
        <v>3.1200552986537268E-3</v>
      </c>
      <c r="DL134" s="257">
        <f t="shared" si="196"/>
        <v>2.5091198523636421E-5</v>
      </c>
      <c r="DM134" s="257">
        <f t="shared" si="196"/>
        <v>0</v>
      </c>
      <c r="DN134" s="257">
        <f t="shared" si="196"/>
        <v>0</v>
      </c>
      <c r="DO134" s="257">
        <f t="shared" si="196"/>
        <v>0</v>
      </c>
      <c r="DP134" s="257">
        <f t="shared" si="196"/>
        <v>0</v>
      </c>
      <c r="DQ134" s="257">
        <f t="shared" si="196"/>
        <v>0</v>
      </c>
      <c r="DR134" s="257">
        <f t="shared" si="196"/>
        <v>0</v>
      </c>
      <c r="DS134" s="257">
        <f t="shared" si="196"/>
        <v>0</v>
      </c>
      <c r="DT134" s="257">
        <f t="shared" si="196"/>
        <v>0</v>
      </c>
      <c r="DU134" s="257">
        <f t="shared" si="196"/>
        <v>0</v>
      </c>
      <c r="DV134" s="257">
        <f t="shared" si="196"/>
        <v>0</v>
      </c>
      <c r="DW134" s="257">
        <f t="shared" si="196"/>
        <v>0</v>
      </c>
      <c r="DX134" s="257">
        <f t="shared" si="196"/>
        <v>0</v>
      </c>
      <c r="DY134" s="257">
        <f t="shared" si="196"/>
        <v>0</v>
      </c>
      <c r="DZ134" s="257">
        <f t="shared" si="196"/>
        <v>0</v>
      </c>
      <c r="EA134" s="257">
        <f t="shared" si="196"/>
        <v>0</v>
      </c>
      <c r="EB134" s="257">
        <f t="shared" si="196"/>
        <v>0</v>
      </c>
      <c r="EC134" s="257">
        <f t="shared" si="196"/>
        <v>0</v>
      </c>
      <c r="ED134" s="257">
        <f t="shared" si="196"/>
        <v>0</v>
      </c>
      <c r="EE134" s="257">
        <f t="shared" si="196"/>
        <v>0</v>
      </c>
      <c r="EF134" s="257">
        <f t="shared" si="196"/>
        <v>0</v>
      </c>
      <c r="EG134" s="257">
        <f t="shared" si="196"/>
        <v>0</v>
      </c>
      <c r="EH134" s="257">
        <f t="shared" si="196"/>
        <v>0</v>
      </c>
      <c r="EI134" s="257">
        <f t="shared" si="196"/>
        <v>0</v>
      </c>
      <c r="EJ134" s="257">
        <f t="shared" si="196"/>
        <v>0</v>
      </c>
      <c r="EK134" s="257">
        <f t="shared" si="196"/>
        <v>0</v>
      </c>
      <c r="EL134" s="257">
        <f t="shared" si="196"/>
        <v>0</v>
      </c>
      <c r="EM134" s="257">
        <f t="shared" si="196"/>
        <v>0</v>
      </c>
      <c r="EN134" s="257" t="str">
        <f t="shared" ref="EN134:EX134" si="197">IF(NOT(ISNA(EN43)),IF(LEN(EN43)&gt;0,ABS(EN43-$C43),""),"")</f>
        <v/>
      </c>
      <c r="EO134" s="257" t="str">
        <f t="shared" si="197"/>
        <v/>
      </c>
      <c r="EP134" s="257" t="str">
        <f t="shared" si="197"/>
        <v/>
      </c>
      <c r="EQ134" s="257" t="str">
        <f t="shared" si="197"/>
        <v/>
      </c>
      <c r="ER134" s="257" t="str">
        <f t="shared" si="197"/>
        <v/>
      </c>
      <c r="ES134" s="257" t="str">
        <f t="shared" si="197"/>
        <v/>
      </c>
      <c r="ET134" s="257" t="str">
        <f t="shared" si="197"/>
        <v/>
      </c>
      <c r="EU134" s="257" t="str">
        <f t="shared" si="197"/>
        <v/>
      </c>
      <c r="EV134" s="257" t="str">
        <f t="shared" si="197"/>
        <v/>
      </c>
      <c r="EW134" s="257" t="str">
        <f t="shared" si="197"/>
        <v/>
      </c>
      <c r="EX134" s="258" t="str">
        <f t="shared" si="197"/>
        <v/>
      </c>
    </row>
    <row r="135" spans="4:154" x14ac:dyDescent="0.2">
      <c r="D135" s="385">
        <v>46206</v>
      </c>
      <c r="E135" s="367">
        <f t="shared" ref="E135:AJ135" si="198">IF(NOT(ISNA(E44)),IF(LEN(E44)&gt;0,(E44-$B44)/(rateShift*0.0001),""),"")</f>
        <v>5.9348527578495514E-4</v>
      </c>
      <c r="F135" s="368">
        <f t="shared" si="198"/>
        <v>1.9783348105539833E-4</v>
      </c>
      <c r="G135" s="368">
        <f t="shared" si="198"/>
        <v>0</v>
      </c>
      <c r="H135" s="368">
        <f t="shared" si="198"/>
        <v>0</v>
      </c>
      <c r="I135" s="368">
        <f t="shared" si="198"/>
        <v>0</v>
      </c>
      <c r="J135" s="368">
        <f t="shared" si="198"/>
        <v>0</v>
      </c>
      <c r="K135" s="368">
        <f t="shared" si="198"/>
        <v>0</v>
      </c>
      <c r="L135" s="368">
        <f t="shared" si="198"/>
        <v>0</v>
      </c>
      <c r="M135" s="368">
        <f t="shared" si="198"/>
        <v>0</v>
      </c>
      <c r="N135" s="368">
        <f t="shared" si="198"/>
        <v>0</v>
      </c>
      <c r="O135" s="368">
        <f t="shared" si="198"/>
        <v>0</v>
      </c>
      <c r="P135" s="368">
        <f t="shared" si="198"/>
        <v>3.6690323072970099E-2</v>
      </c>
      <c r="Q135" s="368">
        <f t="shared" si="198"/>
        <v>0</v>
      </c>
      <c r="R135" s="368">
        <f t="shared" si="198"/>
        <v>0</v>
      </c>
      <c r="S135" s="368">
        <f t="shared" si="198"/>
        <v>0</v>
      </c>
      <c r="T135" s="368">
        <f t="shared" si="198"/>
        <v>-6.6291681501823296E-4</v>
      </c>
      <c r="U135" s="368">
        <f t="shared" si="198"/>
        <v>-2.307570607859577E-4</v>
      </c>
      <c r="V135" s="368">
        <f t="shared" si="198"/>
        <v>-2.3666752861292717E-4</v>
      </c>
      <c r="W135" s="368">
        <f t="shared" si="198"/>
        <v>-2.3811858183148127E-4</v>
      </c>
      <c r="X135" s="368">
        <f t="shared" si="198"/>
        <v>-2.3430366728402485E-4</v>
      </c>
      <c r="Y135" s="368">
        <f t="shared" si="198"/>
        <v>-2.3873743143845716E-4</v>
      </c>
      <c r="Z135" s="368">
        <f t="shared" si="198"/>
        <v>-2.3301986279769538E-4</v>
      </c>
      <c r="AA135" s="368">
        <f t="shared" si="198"/>
        <v>0</v>
      </c>
      <c r="AB135" s="368">
        <f t="shared" si="198"/>
        <v>0</v>
      </c>
      <c r="AC135" s="368">
        <f t="shared" si="198"/>
        <v>2.4726024992934026E-3</v>
      </c>
      <c r="AD135" s="368">
        <f t="shared" si="198"/>
        <v>-4.6607740887202875E-3</v>
      </c>
      <c r="AE135" s="368">
        <f t="shared" si="198"/>
        <v>-5.6907120667658295E-3</v>
      </c>
      <c r="AF135" s="368">
        <f t="shared" si="198"/>
        <v>-8.3703894594201744E-3</v>
      </c>
      <c r="AG135" s="368">
        <f t="shared" si="198"/>
        <v>-1.1035889368720547E-2</v>
      </c>
      <c r="AH135" s="368">
        <f t="shared" si="198"/>
        <v>-1.3770958941349692E-2</v>
      </c>
      <c r="AI135" s="368">
        <f t="shared" si="198"/>
        <v>-1.6676597698779549E-2</v>
      </c>
      <c r="AJ135" s="368">
        <f t="shared" si="198"/>
        <v>-2.0319384309141347E-2</v>
      </c>
      <c r="AK135" s="368">
        <f t="shared" ref="AK135:BP135" si="199">IF(NOT(ISNA(AK44)),IF(LEN(AK44)&gt;0,(AK44-$B44)/(rateShift*0.0001),""),"")</f>
        <v>-2.3332834611696635E-2</v>
      </c>
      <c r="AL135" s="368">
        <f t="shared" si="199"/>
        <v>-2.5953065200846892E-2</v>
      </c>
      <c r="AM135" s="368">
        <f t="shared" si="199"/>
        <v>-3.7231373524061057E-2</v>
      </c>
      <c r="AN135" s="368">
        <f t="shared" si="199"/>
        <v>1.1511664821855192</v>
      </c>
      <c r="AO135" s="368">
        <f t="shared" si="199"/>
        <v>-9.2649853878669364E-3</v>
      </c>
      <c r="AP135" s="368">
        <f t="shared" si="199"/>
        <v>0</v>
      </c>
      <c r="AQ135" s="368">
        <f t="shared" si="199"/>
        <v>0</v>
      </c>
      <c r="AR135" s="368">
        <f t="shared" si="199"/>
        <v>0</v>
      </c>
      <c r="AS135" s="368">
        <f t="shared" si="199"/>
        <v>0</v>
      </c>
      <c r="AT135" s="368">
        <f t="shared" si="199"/>
        <v>0</v>
      </c>
      <c r="AU135" s="368">
        <f t="shared" si="199"/>
        <v>0</v>
      </c>
      <c r="AV135" s="368">
        <f t="shared" si="199"/>
        <v>0</v>
      </c>
      <c r="AW135" s="368">
        <f t="shared" si="199"/>
        <v>0</v>
      </c>
      <c r="AX135" s="368">
        <f t="shared" si="199"/>
        <v>0</v>
      </c>
      <c r="AY135" s="368">
        <f t="shared" si="199"/>
        <v>0</v>
      </c>
      <c r="AZ135" s="368">
        <f t="shared" si="199"/>
        <v>0</v>
      </c>
      <c r="BA135" s="368">
        <f t="shared" si="199"/>
        <v>0</v>
      </c>
      <c r="BB135" s="368">
        <f t="shared" si="199"/>
        <v>0</v>
      </c>
      <c r="BC135" s="368">
        <f t="shared" si="199"/>
        <v>0</v>
      </c>
      <c r="BD135" s="368">
        <f t="shared" si="199"/>
        <v>0</v>
      </c>
      <c r="BE135" s="368">
        <f t="shared" si="199"/>
        <v>0</v>
      </c>
      <c r="BF135" s="368">
        <f t="shared" si="199"/>
        <v>0</v>
      </c>
      <c r="BG135" s="368">
        <f t="shared" si="199"/>
        <v>0</v>
      </c>
      <c r="BH135" s="368">
        <f t="shared" si="199"/>
        <v>0</v>
      </c>
      <c r="BI135" s="368">
        <f t="shared" si="199"/>
        <v>0</v>
      </c>
      <c r="BJ135" s="368">
        <f t="shared" si="199"/>
        <v>0</v>
      </c>
      <c r="BK135" s="368">
        <f t="shared" si="199"/>
        <v>0</v>
      </c>
      <c r="BL135" s="368">
        <f t="shared" si="199"/>
        <v>0</v>
      </c>
      <c r="BM135" s="368">
        <f t="shared" si="199"/>
        <v>0</v>
      </c>
      <c r="BN135" s="368">
        <f t="shared" si="199"/>
        <v>0</v>
      </c>
      <c r="BO135" s="368">
        <f t="shared" si="199"/>
        <v>0</v>
      </c>
      <c r="BP135" s="368">
        <f t="shared" si="199"/>
        <v>0</v>
      </c>
      <c r="BQ135" s="359" t="str">
        <f t="shared" ref="BQ135:CA135" si="200">IF(NOT(ISNA(BQ44)),IF(LEN(BQ44)&gt;0,(BQ44-$B44)/(rateShift*0.0001),""),"")</f>
        <v/>
      </c>
      <c r="BR135" s="359" t="str">
        <f t="shared" si="200"/>
        <v/>
      </c>
      <c r="BS135" s="359" t="str">
        <f t="shared" si="200"/>
        <v/>
      </c>
      <c r="BT135" s="359" t="str">
        <f t="shared" si="200"/>
        <v/>
      </c>
      <c r="BU135" s="359" t="str">
        <f t="shared" si="200"/>
        <v/>
      </c>
      <c r="BV135" s="359" t="str">
        <f t="shared" si="200"/>
        <v/>
      </c>
      <c r="BW135" s="359" t="str">
        <f t="shared" si="200"/>
        <v/>
      </c>
      <c r="BX135" s="359" t="str">
        <f t="shared" si="200"/>
        <v/>
      </c>
      <c r="BY135" s="359" t="str">
        <f t="shared" si="200"/>
        <v/>
      </c>
      <c r="BZ135" s="359" t="str">
        <f t="shared" si="200"/>
        <v/>
      </c>
      <c r="CA135" s="360" t="str">
        <f t="shared" si="200"/>
        <v/>
      </c>
      <c r="CB135" s="257">
        <f t="shared" ref="CB135:DG135" si="201">IF(NOT(ISNA(CB44)),IF(LEN(CB44)&gt;0,ABS(CB44-$C44),""),"")</f>
        <v>3.9174734810243361E-9</v>
      </c>
      <c r="CC135" s="257">
        <f t="shared" si="201"/>
        <v>1.305857907918373E-9</v>
      </c>
      <c r="CD135" s="257">
        <f t="shared" si="201"/>
        <v>0</v>
      </c>
      <c r="CE135" s="257">
        <f t="shared" si="201"/>
        <v>0</v>
      </c>
      <c r="CF135" s="257">
        <f t="shared" si="201"/>
        <v>0</v>
      </c>
      <c r="CG135" s="257">
        <f t="shared" si="201"/>
        <v>0</v>
      </c>
      <c r="CH135" s="257">
        <f t="shared" si="201"/>
        <v>0</v>
      </c>
      <c r="CI135" s="257">
        <f t="shared" si="201"/>
        <v>0</v>
      </c>
      <c r="CJ135" s="257">
        <f t="shared" si="201"/>
        <v>0</v>
      </c>
      <c r="CK135" s="257">
        <f t="shared" si="201"/>
        <v>0</v>
      </c>
      <c r="CL135" s="257">
        <f t="shared" si="201"/>
        <v>0</v>
      </c>
      <c r="CM135" s="257">
        <f t="shared" si="201"/>
        <v>2.4218527378341848E-7</v>
      </c>
      <c r="CN135" s="257">
        <f t="shared" si="201"/>
        <v>0</v>
      </c>
      <c r="CO135" s="257">
        <f t="shared" si="201"/>
        <v>0</v>
      </c>
      <c r="CP135" s="257">
        <f t="shared" si="201"/>
        <v>0</v>
      </c>
      <c r="CQ135" s="257">
        <f t="shared" si="201"/>
        <v>4.3757775805564059E-9</v>
      </c>
      <c r="CR135" s="257">
        <f t="shared" si="201"/>
        <v>1.5231798530801477E-9</v>
      </c>
      <c r="CS135" s="257">
        <f t="shared" si="201"/>
        <v>1.5621938326271234E-9</v>
      </c>
      <c r="CT135" s="257">
        <f t="shared" si="201"/>
        <v>1.5717719001329122E-9</v>
      </c>
      <c r="CU135" s="257">
        <f t="shared" si="201"/>
        <v>1.5465907443612537E-9</v>
      </c>
      <c r="CV135" s="257">
        <f t="shared" si="201"/>
        <v>1.5758568477908241E-9</v>
      </c>
      <c r="CW135" s="257">
        <f t="shared" si="201"/>
        <v>1.5381166583450234E-9</v>
      </c>
      <c r="CX135" s="257">
        <f t="shared" si="201"/>
        <v>0</v>
      </c>
      <c r="CY135" s="257">
        <f t="shared" si="201"/>
        <v>0</v>
      </c>
      <c r="CZ135" s="257">
        <f t="shared" si="201"/>
        <v>1.6321140328123818E-8</v>
      </c>
      <c r="DA135" s="257">
        <f t="shared" si="201"/>
        <v>3.0764811240202583E-8</v>
      </c>
      <c r="DB135" s="257">
        <f t="shared" si="201"/>
        <v>3.7563219559139105E-8</v>
      </c>
      <c r="DC135" s="257">
        <f t="shared" si="201"/>
        <v>5.5251218950697067E-8</v>
      </c>
      <c r="DD135" s="257">
        <f t="shared" si="201"/>
        <v>7.2845635683271848E-8</v>
      </c>
      <c r="DE135" s="257">
        <f t="shared" si="201"/>
        <v>9.0899266926014466E-8</v>
      </c>
      <c r="DF135" s="257">
        <f t="shared" si="201"/>
        <v>1.1007879062441273E-7</v>
      </c>
      <c r="DG135" s="257">
        <f t="shared" si="201"/>
        <v>1.3412407530444259E-7</v>
      </c>
      <c r="DH135" s="257">
        <f t="shared" ref="DH135:EM135" si="202">IF(NOT(ISNA(DH44)),IF(LEN(DH44)&gt;0,ABS(DH44-$C44),""),"")</f>
        <v>1.5401524077959805E-7</v>
      </c>
      <c r="DI135" s="257">
        <f t="shared" si="202"/>
        <v>1.7131084356289406E-7</v>
      </c>
      <c r="DJ135" s="257">
        <f t="shared" si="202"/>
        <v>2.4575663623224719E-7</v>
      </c>
      <c r="DK135" s="257">
        <f t="shared" si="202"/>
        <v>3.1260353407673892E-3</v>
      </c>
      <c r="DL135" s="257">
        <f t="shared" si="202"/>
        <v>3.3230888997125875E-3</v>
      </c>
      <c r="DM135" s="257">
        <f t="shared" si="202"/>
        <v>0</v>
      </c>
      <c r="DN135" s="257">
        <f t="shared" si="202"/>
        <v>0</v>
      </c>
      <c r="DO135" s="257">
        <f t="shared" si="202"/>
        <v>0</v>
      </c>
      <c r="DP135" s="257">
        <f t="shared" si="202"/>
        <v>0</v>
      </c>
      <c r="DQ135" s="257">
        <f t="shared" si="202"/>
        <v>0</v>
      </c>
      <c r="DR135" s="257">
        <f t="shared" si="202"/>
        <v>0</v>
      </c>
      <c r="DS135" s="257">
        <f t="shared" si="202"/>
        <v>0</v>
      </c>
      <c r="DT135" s="257">
        <f t="shared" si="202"/>
        <v>0</v>
      </c>
      <c r="DU135" s="257">
        <f t="shared" si="202"/>
        <v>0</v>
      </c>
      <c r="DV135" s="257">
        <f t="shared" si="202"/>
        <v>0</v>
      </c>
      <c r="DW135" s="257">
        <f t="shared" si="202"/>
        <v>0</v>
      </c>
      <c r="DX135" s="257">
        <f t="shared" si="202"/>
        <v>0</v>
      </c>
      <c r="DY135" s="257">
        <f t="shared" si="202"/>
        <v>0</v>
      </c>
      <c r="DZ135" s="257">
        <f t="shared" si="202"/>
        <v>0</v>
      </c>
      <c r="EA135" s="257">
        <f t="shared" si="202"/>
        <v>0</v>
      </c>
      <c r="EB135" s="257">
        <f t="shared" si="202"/>
        <v>0</v>
      </c>
      <c r="EC135" s="257">
        <f t="shared" si="202"/>
        <v>0</v>
      </c>
      <c r="ED135" s="257">
        <f t="shared" si="202"/>
        <v>0</v>
      </c>
      <c r="EE135" s="257">
        <f t="shared" si="202"/>
        <v>0</v>
      </c>
      <c r="EF135" s="257">
        <f t="shared" si="202"/>
        <v>0</v>
      </c>
      <c r="EG135" s="257">
        <f t="shared" si="202"/>
        <v>0</v>
      </c>
      <c r="EH135" s="257">
        <f t="shared" si="202"/>
        <v>0</v>
      </c>
      <c r="EI135" s="257">
        <f t="shared" si="202"/>
        <v>0</v>
      </c>
      <c r="EJ135" s="257">
        <f t="shared" si="202"/>
        <v>0</v>
      </c>
      <c r="EK135" s="257">
        <f t="shared" si="202"/>
        <v>0</v>
      </c>
      <c r="EL135" s="257">
        <f t="shared" si="202"/>
        <v>0</v>
      </c>
      <c r="EM135" s="257">
        <f t="shared" si="202"/>
        <v>0</v>
      </c>
      <c r="EN135" s="257" t="str">
        <f t="shared" ref="EN135:EX135" si="203">IF(NOT(ISNA(EN44)),IF(LEN(EN44)&gt;0,ABS(EN44-$C44),""),"")</f>
        <v/>
      </c>
      <c r="EO135" s="257" t="str">
        <f t="shared" si="203"/>
        <v/>
      </c>
      <c r="EP135" s="257" t="str">
        <f t="shared" si="203"/>
        <v/>
      </c>
      <c r="EQ135" s="257" t="str">
        <f t="shared" si="203"/>
        <v/>
      </c>
      <c r="ER135" s="257" t="str">
        <f t="shared" si="203"/>
        <v/>
      </c>
      <c r="ES135" s="257" t="str">
        <f t="shared" si="203"/>
        <v/>
      </c>
      <c r="ET135" s="257" t="str">
        <f t="shared" si="203"/>
        <v/>
      </c>
      <c r="EU135" s="257" t="str">
        <f t="shared" si="203"/>
        <v/>
      </c>
      <c r="EV135" s="257" t="str">
        <f t="shared" si="203"/>
        <v/>
      </c>
      <c r="EW135" s="257" t="str">
        <f t="shared" si="203"/>
        <v/>
      </c>
      <c r="EX135" s="258" t="str">
        <f t="shared" si="203"/>
        <v/>
      </c>
    </row>
    <row r="136" spans="4:154" x14ac:dyDescent="0.2">
      <c r="D136" s="385">
        <v>46573</v>
      </c>
      <c r="E136" s="367">
        <f t="shared" ref="E136:AJ136" si="204">IF(NOT(ISNA(E45)),IF(LEN(E45)&gt;0,(E45-$B45)/(rateShift*0.0001),""),"")</f>
        <v>5.5376041665361475E-4</v>
      </c>
      <c r="F136" s="368">
        <f t="shared" si="204"/>
        <v>1.8459152302183202E-4</v>
      </c>
      <c r="G136" s="368">
        <f t="shared" si="204"/>
        <v>0</v>
      </c>
      <c r="H136" s="368">
        <f t="shared" si="204"/>
        <v>0</v>
      </c>
      <c r="I136" s="368">
        <f t="shared" si="204"/>
        <v>0</v>
      </c>
      <c r="J136" s="368">
        <f t="shared" si="204"/>
        <v>0</v>
      </c>
      <c r="K136" s="368">
        <f t="shared" si="204"/>
        <v>0</v>
      </c>
      <c r="L136" s="368">
        <f t="shared" si="204"/>
        <v>0</v>
      </c>
      <c r="M136" s="368">
        <f t="shared" si="204"/>
        <v>0</v>
      </c>
      <c r="N136" s="368">
        <f t="shared" si="204"/>
        <v>0</v>
      </c>
      <c r="O136" s="368">
        <f t="shared" si="204"/>
        <v>0</v>
      </c>
      <c r="P136" s="368">
        <f t="shared" si="204"/>
        <v>3.4234461106716352E-2</v>
      </c>
      <c r="Q136" s="368">
        <f t="shared" si="204"/>
        <v>0</v>
      </c>
      <c r="R136" s="368">
        <f t="shared" si="204"/>
        <v>0</v>
      </c>
      <c r="S136" s="368">
        <f t="shared" si="204"/>
        <v>0</v>
      </c>
      <c r="T136" s="368">
        <f t="shared" si="204"/>
        <v>-6.1854456495993859E-4</v>
      </c>
      <c r="U136" s="368">
        <f t="shared" si="204"/>
        <v>-2.1531136719030175E-4</v>
      </c>
      <c r="V136" s="368">
        <f t="shared" si="204"/>
        <v>-2.2082621857835716E-4</v>
      </c>
      <c r="W136" s="368">
        <f t="shared" si="204"/>
        <v>-2.2218014575706158E-4</v>
      </c>
      <c r="X136" s="368">
        <f t="shared" si="204"/>
        <v>-2.1862058203689361E-4</v>
      </c>
      <c r="Y136" s="368">
        <f t="shared" si="204"/>
        <v>-2.2275757275216912E-4</v>
      </c>
      <c r="Z136" s="368">
        <f t="shared" si="204"/>
        <v>-2.1742270884736459E-4</v>
      </c>
      <c r="AA136" s="368">
        <f t="shared" si="204"/>
        <v>0</v>
      </c>
      <c r="AB136" s="368">
        <f t="shared" si="204"/>
        <v>0</v>
      </c>
      <c r="AC136" s="368">
        <f t="shared" si="204"/>
        <v>2.3070991754005343E-3</v>
      </c>
      <c r="AD136" s="368">
        <f t="shared" si="204"/>
        <v>-4.3488057866435115E-3</v>
      </c>
      <c r="AE136" s="368">
        <f t="shared" si="204"/>
        <v>-5.3098050012759246E-3</v>
      </c>
      <c r="AF136" s="368">
        <f t="shared" si="204"/>
        <v>-7.810118539345462E-3</v>
      </c>
      <c r="AG136" s="368">
        <f t="shared" si="204"/>
        <v>-1.0297203562187329E-2</v>
      </c>
      <c r="AH136" s="368">
        <f t="shared" si="204"/>
        <v>-1.284920161203143E-2</v>
      </c>
      <c r="AI136" s="368">
        <f t="shared" si="204"/>
        <v>-1.5560351820827212E-2</v>
      </c>
      <c r="AJ136" s="368">
        <f t="shared" si="204"/>
        <v>-1.8959308987851614E-2</v>
      </c>
      <c r="AK136" s="368">
        <f t="shared" ref="AK136:BP136" si="205">IF(NOT(ISNA(AK45)),IF(LEN(AK45)&gt;0,(AK45-$B45)/(rateShift*0.0001),""),"")</f>
        <v>-2.1771054390194028E-2</v>
      </c>
      <c r="AL136" s="368">
        <f t="shared" si="205"/>
        <v>-2.4215900189111794E-2</v>
      </c>
      <c r="AM136" s="368">
        <f t="shared" si="205"/>
        <v>-3.4739296427121341E-2</v>
      </c>
      <c r="AN136" s="368">
        <f t="shared" si="205"/>
        <v>-1.118079037149694E-2</v>
      </c>
      <c r="AO136" s="368">
        <f t="shared" si="205"/>
        <v>1.1404087127717295</v>
      </c>
      <c r="AP136" s="368">
        <f t="shared" si="205"/>
        <v>0</v>
      </c>
      <c r="AQ136" s="368">
        <f t="shared" si="205"/>
        <v>0</v>
      </c>
      <c r="AR136" s="368">
        <f t="shared" si="205"/>
        <v>0</v>
      </c>
      <c r="AS136" s="368">
        <f t="shared" si="205"/>
        <v>0</v>
      </c>
      <c r="AT136" s="368">
        <f t="shared" si="205"/>
        <v>0</v>
      </c>
      <c r="AU136" s="368">
        <f t="shared" si="205"/>
        <v>0</v>
      </c>
      <c r="AV136" s="368">
        <f t="shared" si="205"/>
        <v>0</v>
      </c>
      <c r="AW136" s="368">
        <f t="shared" si="205"/>
        <v>0</v>
      </c>
      <c r="AX136" s="368">
        <f t="shared" si="205"/>
        <v>0</v>
      </c>
      <c r="AY136" s="368">
        <f t="shared" si="205"/>
        <v>0</v>
      </c>
      <c r="AZ136" s="368">
        <f t="shared" si="205"/>
        <v>0</v>
      </c>
      <c r="BA136" s="368">
        <f t="shared" si="205"/>
        <v>0</v>
      </c>
      <c r="BB136" s="368">
        <f t="shared" si="205"/>
        <v>0</v>
      </c>
      <c r="BC136" s="368">
        <f t="shared" si="205"/>
        <v>0</v>
      </c>
      <c r="BD136" s="368">
        <f t="shared" si="205"/>
        <v>0</v>
      </c>
      <c r="BE136" s="368">
        <f t="shared" si="205"/>
        <v>0</v>
      </c>
      <c r="BF136" s="368">
        <f t="shared" si="205"/>
        <v>0</v>
      </c>
      <c r="BG136" s="368">
        <f t="shared" si="205"/>
        <v>0</v>
      </c>
      <c r="BH136" s="368">
        <f t="shared" si="205"/>
        <v>0</v>
      </c>
      <c r="BI136" s="368">
        <f t="shared" si="205"/>
        <v>0</v>
      </c>
      <c r="BJ136" s="368">
        <f t="shared" si="205"/>
        <v>0</v>
      </c>
      <c r="BK136" s="368">
        <f t="shared" si="205"/>
        <v>0</v>
      </c>
      <c r="BL136" s="368">
        <f t="shared" si="205"/>
        <v>0</v>
      </c>
      <c r="BM136" s="368">
        <f t="shared" si="205"/>
        <v>0</v>
      </c>
      <c r="BN136" s="368">
        <f t="shared" si="205"/>
        <v>0</v>
      </c>
      <c r="BO136" s="368">
        <f t="shared" si="205"/>
        <v>0</v>
      </c>
      <c r="BP136" s="368">
        <f t="shared" si="205"/>
        <v>0</v>
      </c>
      <c r="BQ136" s="359" t="str">
        <f t="shared" ref="BQ136:CA136" si="206">IF(NOT(ISNA(BQ45)),IF(LEN(BQ45)&gt;0,(BQ45-$B45)/(rateShift*0.0001),""),"")</f>
        <v/>
      </c>
      <c r="BR136" s="359" t="str">
        <f t="shared" si="206"/>
        <v/>
      </c>
      <c r="BS136" s="359" t="str">
        <f t="shared" si="206"/>
        <v/>
      </c>
      <c r="BT136" s="359" t="str">
        <f t="shared" si="206"/>
        <v/>
      </c>
      <c r="BU136" s="359" t="str">
        <f t="shared" si="206"/>
        <v/>
      </c>
      <c r="BV136" s="359" t="str">
        <f t="shared" si="206"/>
        <v/>
      </c>
      <c r="BW136" s="359" t="str">
        <f t="shared" si="206"/>
        <v/>
      </c>
      <c r="BX136" s="359" t="str">
        <f t="shared" si="206"/>
        <v/>
      </c>
      <c r="BY136" s="359" t="str">
        <f t="shared" si="206"/>
        <v/>
      </c>
      <c r="BZ136" s="359" t="str">
        <f t="shared" si="206"/>
        <v/>
      </c>
      <c r="CA136" s="360" t="str">
        <f t="shared" si="206"/>
        <v/>
      </c>
      <c r="CB136" s="257">
        <f t="shared" ref="CB136:DG136" si="207">IF(NOT(ISNA(CB45)),IF(LEN(CB45)&gt;0,ABS(CB45-$C45),""),"")</f>
        <v>3.4066519119524408E-9</v>
      </c>
      <c r="CC136" s="257">
        <f t="shared" si="207"/>
        <v>1.1355794568568278E-9</v>
      </c>
      <c r="CD136" s="257">
        <f t="shared" si="207"/>
        <v>0</v>
      </c>
      <c r="CE136" s="257">
        <f t="shared" si="207"/>
        <v>0</v>
      </c>
      <c r="CF136" s="257">
        <f t="shared" si="207"/>
        <v>0</v>
      </c>
      <c r="CG136" s="257">
        <f t="shared" si="207"/>
        <v>0</v>
      </c>
      <c r="CH136" s="257">
        <f t="shared" si="207"/>
        <v>0</v>
      </c>
      <c r="CI136" s="257">
        <f t="shared" si="207"/>
        <v>0</v>
      </c>
      <c r="CJ136" s="257">
        <f t="shared" si="207"/>
        <v>0</v>
      </c>
      <c r="CK136" s="257">
        <f t="shared" si="207"/>
        <v>0</v>
      </c>
      <c r="CL136" s="257">
        <f t="shared" si="207"/>
        <v>0</v>
      </c>
      <c r="CM136" s="257">
        <f t="shared" si="207"/>
        <v>2.1060534837955003E-7</v>
      </c>
      <c r="CN136" s="257">
        <f t="shared" si="207"/>
        <v>0</v>
      </c>
      <c r="CO136" s="257">
        <f t="shared" si="207"/>
        <v>0</v>
      </c>
      <c r="CP136" s="257">
        <f t="shared" si="207"/>
        <v>0</v>
      </c>
      <c r="CQ136" s="257">
        <f t="shared" si="207"/>
        <v>3.8051952908069175E-9</v>
      </c>
      <c r="CR136" s="257">
        <f t="shared" si="207"/>
        <v>1.3245639376990859E-9</v>
      </c>
      <c r="CS136" s="257">
        <f t="shared" si="207"/>
        <v>1.3584907122832224E-9</v>
      </c>
      <c r="CT136" s="257">
        <f t="shared" si="207"/>
        <v>1.366819702558475E-9</v>
      </c>
      <c r="CU136" s="257">
        <f t="shared" si="207"/>
        <v>1.3449215664762537E-9</v>
      </c>
      <c r="CV136" s="257">
        <f t="shared" si="207"/>
        <v>1.3703720831703681E-9</v>
      </c>
      <c r="CW136" s="257">
        <f t="shared" si="207"/>
        <v>1.3375526831949092E-9</v>
      </c>
      <c r="CX136" s="257">
        <f t="shared" si="207"/>
        <v>0</v>
      </c>
      <c r="CY136" s="257">
        <f t="shared" si="207"/>
        <v>0</v>
      </c>
      <c r="CZ136" s="257">
        <f t="shared" si="207"/>
        <v>1.419293291921031E-8</v>
      </c>
      <c r="DA136" s="257">
        <f t="shared" si="207"/>
        <v>2.6753211385815989E-8</v>
      </c>
      <c r="DB136" s="257">
        <f t="shared" si="207"/>
        <v>3.2665136678877715E-8</v>
      </c>
      <c r="DC136" s="257">
        <f t="shared" si="207"/>
        <v>4.8046696187603599E-8</v>
      </c>
      <c r="DD136" s="257">
        <f t="shared" si="207"/>
        <v>6.3346876012088105E-8</v>
      </c>
      <c r="DE136" s="257">
        <f t="shared" si="207"/>
        <v>7.9046391172205022E-8</v>
      </c>
      <c r="DF136" s="257">
        <f t="shared" si="207"/>
        <v>9.5724986635264964E-8</v>
      </c>
      <c r="DG136" s="257">
        <f t="shared" si="207"/>
        <v>1.1663486958884972E-7</v>
      </c>
      <c r="DH136" s="257">
        <f t="shared" ref="DH136:EM136" si="208">IF(NOT(ISNA(DH45)),IF(LEN(DH45)&gt;0,ABS(DH45-$C45),""),"")</f>
        <v>1.3393231132474703E-7</v>
      </c>
      <c r="DI136" s="257">
        <f t="shared" si="208"/>
        <v>1.4897264161498058E-7</v>
      </c>
      <c r="DJ136" s="257">
        <f t="shared" si="208"/>
        <v>2.1371102105344209E-7</v>
      </c>
      <c r="DK136" s="257">
        <f t="shared" si="208"/>
        <v>6.8782571811809579E-8</v>
      </c>
      <c r="DL136" s="257">
        <f t="shared" si="208"/>
        <v>3.4262871968884952E-3</v>
      </c>
      <c r="DM136" s="257">
        <f t="shared" si="208"/>
        <v>3.6227668919917785E-3</v>
      </c>
      <c r="DN136" s="257">
        <f t="shared" si="208"/>
        <v>0</v>
      </c>
      <c r="DO136" s="257">
        <f t="shared" si="208"/>
        <v>0</v>
      </c>
      <c r="DP136" s="257">
        <f t="shared" si="208"/>
        <v>0</v>
      </c>
      <c r="DQ136" s="257">
        <f t="shared" si="208"/>
        <v>0</v>
      </c>
      <c r="DR136" s="257">
        <f t="shared" si="208"/>
        <v>0</v>
      </c>
      <c r="DS136" s="257">
        <f t="shared" si="208"/>
        <v>0</v>
      </c>
      <c r="DT136" s="257">
        <f t="shared" si="208"/>
        <v>0</v>
      </c>
      <c r="DU136" s="257">
        <f t="shared" si="208"/>
        <v>0</v>
      </c>
      <c r="DV136" s="257">
        <f t="shared" si="208"/>
        <v>0</v>
      </c>
      <c r="DW136" s="257">
        <f t="shared" si="208"/>
        <v>0</v>
      </c>
      <c r="DX136" s="257">
        <f t="shared" si="208"/>
        <v>0</v>
      </c>
      <c r="DY136" s="257">
        <f t="shared" si="208"/>
        <v>0</v>
      </c>
      <c r="DZ136" s="257">
        <f t="shared" si="208"/>
        <v>0</v>
      </c>
      <c r="EA136" s="257">
        <f t="shared" si="208"/>
        <v>0</v>
      </c>
      <c r="EB136" s="257">
        <f t="shared" si="208"/>
        <v>0</v>
      </c>
      <c r="EC136" s="257">
        <f t="shared" si="208"/>
        <v>0</v>
      </c>
      <c r="ED136" s="257">
        <f t="shared" si="208"/>
        <v>0</v>
      </c>
      <c r="EE136" s="257">
        <f t="shared" si="208"/>
        <v>0</v>
      </c>
      <c r="EF136" s="257">
        <f t="shared" si="208"/>
        <v>0</v>
      </c>
      <c r="EG136" s="257">
        <f t="shared" si="208"/>
        <v>0</v>
      </c>
      <c r="EH136" s="257">
        <f t="shared" si="208"/>
        <v>0</v>
      </c>
      <c r="EI136" s="257">
        <f t="shared" si="208"/>
        <v>0</v>
      </c>
      <c r="EJ136" s="257">
        <f t="shared" si="208"/>
        <v>0</v>
      </c>
      <c r="EK136" s="257">
        <f t="shared" si="208"/>
        <v>0</v>
      </c>
      <c r="EL136" s="257">
        <f t="shared" si="208"/>
        <v>0</v>
      </c>
      <c r="EM136" s="257">
        <f t="shared" si="208"/>
        <v>0</v>
      </c>
      <c r="EN136" s="257" t="str">
        <f t="shared" ref="EN136:EX136" si="209">IF(NOT(ISNA(EN45)),IF(LEN(EN45)&gt;0,ABS(EN45-$C45),""),"")</f>
        <v/>
      </c>
      <c r="EO136" s="257" t="str">
        <f t="shared" si="209"/>
        <v/>
      </c>
      <c r="EP136" s="257" t="str">
        <f t="shared" si="209"/>
        <v/>
      </c>
      <c r="EQ136" s="257" t="str">
        <f t="shared" si="209"/>
        <v/>
      </c>
      <c r="ER136" s="257" t="str">
        <f t="shared" si="209"/>
        <v/>
      </c>
      <c r="ES136" s="257" t="str">
        <f t="shared" si="209"/>
        <v/>
      </c>
      <c r="ET136" s="257" t="str">
        <f t="shared" si="209"/>
        <v/>
      </c>
      <c r="EU136" s="257" t="str">
        <f t="shared" si="209"/>
        <v/>
      </c>
      <c r="EV136" s="257" t="str">
        <f t="shared" si="209"/>
        <v/>
      </c>
      <c r="EW136" s="257" t="str">
        <f t="shared" si="209"/>
        <v/>
      </c>
      <c r="EX136" s="258" t="str">
        <f t="shared" si="209"/>
        <v/>
      </c>
    </row>
    <row r="137" spans="4:154" x14ac:dyDescent="0.2">
      <c r="D137" s="385">
        <v>46937</v>
      </c>
      <c r="E137" s="367">
        <f t="shared" ref="E137:AJ137" si="210">IF(NOT(ISNA(E46)),IF(LEN(E46)&gt;0,(E46-$B46)/(rateShift*0.0001),""),"")</f>
        <v>5.1929265023481497E-4</v>
      </c>
      <c r="F137" s="368">
        <f t="shared" si="210"/>
        <v>1.7310197386599668E-4</v>
      </c>
      <c r="G137" s="368">
        <f t="shared" si="210"/>
        <v>0</v>
      </c>
      <c r="H137" s="368">
        <f t="shared" si="210"/>
        <v>0</v>
      </c>
      <c r="I137" s="368">
        <f t="shared" si="210"/>
        <v>0</v>
      </c>
      <c r="J137" s="368">
        <f t="shared" si="210"/>
        <v>0</v>
      </c>
      <c r="K137" s="368">
        <f t="shared" si="210"/>
        <v>0</v>
      </c>
      <c r="L137" s="368">
        <f t="shared" si="210"/>
        <v>0</v>
      </c>
      <c r="M137" s="368">
        <f t="shared" si="210"/>
        <v>0</v>
      </c>
      <c r="N137" s="368">
        <f t="shared" si="210"/>
        <v>0</v>
      </c>
      <c r="O137" s="368">
        <f t="shared" si="210"/>
        <v>0</v>
      </c>
      <c r="P137" s="368">
        <f t="shared" si="210"/>
        <v>3.2103602024928513E-2</v>
      </c>
      <c r="Q137" s="368">
        <f t="shared" si="210"/>
        <v>0</v>
      </c>
      <c r="R137" s="368">
        <f t="shared" si="210"/>
        <v>0</v>
      </c>
      <c r="S137" s="368">
        <f t="shared" si="210"/>
        <v>0</v>
      </c>
      <c r="T137" s="368">
        <f t="shared" si="210"/>
        <v>-5.8004443208650724E-4</v>
      </c>
      <c r="U137" s="368">
        <f t="shared" si="210"/>
        <v>-2.0190971963818249E-4</v>
      </c>
      <c r="V137" s="368">
        <f t="shared" si="210"/>
        <v>-2.0708130961735738E-4</v>
      </c>
      <c r="W137" s="368">
        <f t="shared" si="210"/>
        <v>-2.0835096413776566E-4</v>
      </c>
      <c r="X137" s="368">
        <f t="shared" si="210"/>
        <v>-2.0501295864075453E-4</v>
      </c>
      <c r="Y137" s="368">
        <f t="shared" si="210"/>
        <v>-2.0889245031657788E-4</v>
      </c>
      <c r="Z137" s="368">
        <f t="shared" si="210"/>
        <v>-2.0388964485501537E-4</v>
      </c>
      <c r="AA137" s="368">
        <f t="shared" si="210"/>
        <v>0</v>
      </c>
      <c r="AB137" s="368">
        <f t="shared" si="210"/>
        <v>0</v>
      </c>
      <c r="AC137" s="368">
        <f t="shared" si="210"/>
        <v>2.1634981643876838E-3</v>
      </c>
      <c r="AD137" s="368">
        <f t="shared" si="210"/>
        <v>-4.0781226215425015E-3</v>
      </c>
      <c r="AE137" s="368">
        <f t="shared" si="210"/>
        <v>-4.9793062634716223E-3</v>
      </c>
      <c r="AF137" s="368">
        <f t="shared" si="210"/>
        <v>-7.3239925293087926E-3</v>
      </c>
      <c r="AG137" s="368">
        <f t="shared" si="210"/>
        <v>-9.6562736638314273E-3</v>
      </c>
      <c r="AH137" s="368">
        <f t="shared" si="210"/>
        <v>-1.204942743710663E-2</v>
      </c>
      <c r="AI137" s="368">
        <f t="shared" si="210"/>
        <v>-1.4591827245252764E-2</v>
      </c>
      <c r="AJ137" s="368">
        <f t="shared" si="210"/>
        <v>-1.7779222772750652E-2</v>
      </c>
      <c r="AK137" s="368">
        <f t="shared" ref="AK137:BP137" si="211">IF(NOT(ISNA(AK46)),IF(LEN(AK46)&gt;0,(AK46-$B46)/(rateShift*0.0001),""),"")</f>
        <v>-2.0415956417507014E-2</v>
      </c>
      <c r="AL137" s="368">
        <f t="shared" si="211"/>
        <v>-2.270862742863658E-2</v>
      </c>
      <c r="AM137" s="368">
        <f t="shared" si="211"/>
        <v>-3.2577014835843271E-2</v>
      </c>
      <c r="AN137" s="368">
        <f t="shared" si="211"/>
        <v>-1.0484863288660884E-2</v>
      </c>
      <c r="AO137" s="368">
        <f t="shared" si="211"/>
        <v>-3.4920769343121244E-2</v>
      </c>
      <c r="AP137" s="368">
        <f t="shared" si="211"/>
        <v>1.1632211627717568</v>
      </c>
      <c r="AQ137" s="368">
        <f t="shared" si="211"/>
        <v>0</v>
      </c>
      <c r="AR137" s="368">
        <f t="shared" si="211"/>
        <v>0</v>
      </c>
      <c r="AS137" s="368">
        <f t="shared" si="211"/>
        <v>0</v>
      </c>
      <c r="AT137" s="368">
        <f t="shared" si="211"/>
        <v>0</v>
      </c>
      <c r="AU137" s="368">
        <f t="shared" si="211"/>
        <v>0</v>
      </c>
      <c r="AV137" s="368">
        <f t="shared" si="211"/>
        <v>0</v>
      </c>
      <c r="AW137" s="368">
        <f t="shared" si="211"/>
        <v>0</v>
      </c>
      <c r="AX137" s="368">
        <f t="shared" si="211"/>
        <v>0</v>
      </c>
      <c r="AY137" s="368">
        <f t="shared" si="211"/>
        <v>0</v>
      </c>
      <c r="AZ137" s="368">
        <f t="shared" si="211"/>
        <v>0</v>
      </c>
      <c r="BA137" s="368">
        <f t="shared" si="211"/>
        <v>0</v>
      </c>
      <c r="BB137" s="368">
        <f t="shared" si="211"/>
        <v>0</v>
      </c>
      <c r="BC137" s="368">
        <f t="shared" si="211"/>
        <v>0</v>
      </c>
      <c r="BD137" s="368">
        <f t="shared" si="211"/>
        <v>0</v>
      </c>
      <c r="BE137" s="368">
        <f t="shared" si="211"/>
        <v>0</v>
      </c>
      <c r="BF137" s="368">
        <f t="shared" si="211"/>
        <v>0</v>
      </c>
      <c r="BG137" s="368">
        <f t="shared" si="211"/>
        <v>0</v>
      </c>
      <c r="BH137" s="368">
        <f t="shared" si="211"/>
        <v>0</v>
      </c>
      <c r="BI137" s="368">
        <f t="shared" si="211"/>
        <v>0</v>
      </c>
      <c r="BJ137" s="368">
        <f t="shared" si="211"/>
        <v>0</v>
      </c>
      <c r="BK137" s="368">
        <f t="shared" si="211"/>
        <v>0</v>
      </c>
      <c r="BL137" s="368">
        <f t="shared" si="211"/>
        <v>0</v>
      </c>
      <c r="BM137" s="368">
        <f t="shared" si="211"/>
        <v>0</v>
      </c>
      <c r="BN137" s="368">
        <f t="shared" si="211"/>
        <v>0</v>
      </c>
      <c r="BO137" s="368">
        <f t="shared" si="211"/>
        <v>0</v>
      </c>
      <c r="BP137" s="368">
        <f t="shared" si="211"/>
        <v>0</v>
      </c>
      <c r="BQ137" s="359" t="str">
        <f t="shared" ref="BQ137:CA137" si="212">IF(NOT(ISNA(BQ46)),IF(LEN(BQ46)&gt;0,(BQ46-$B46)/(rateShift*0.0001),""),"")</f>
        <v/>
      </c>
      <c r="BR137" s="359" t="str">
        <f t="shared" si="212"/>
        <v/>
      </c>
      <c r="BS137" s="359" t="str">
        <f t="shared" si="212"/>
        <v/>
      </c>
      <c r="BT137" s="359" t="str">
        <f t="shared" si="212"/>
        <v/>
      </c>
      <c r="BU137" s="359" t="str">
        <f t="shared" si="212"/>
        <v/>
      </c>
      <c r="BV137" s="359" t="str">
        <f t="shared" si="212"/>
        <v/>
      </c>
      <c r="BW137" s="359" t="str">
        <f t="shared" si="212"/>
        <v/>
      </c>
      <c r="BX137" s="359" t="str">
        <f t="shared" si="212"/>
        <v/>
      </c>
      <c r="BY137" s="359" t="str">
        <f t="shared" si="212"/>
        <v/>
      </c>
      <c r="BZ137" s="359" t="str">
        <f t="shared" si="212"/>
        <v/>
      </c>
      <c r="CA137" s="360" t="str">
        <f t="shared" si="212"/>
        <v/>
      </c>
      <c r="CB137" s="257">
        <f t="shared" ref="CB137:DG137" si="213">IF(NOT(ISNA(CB46)),IF(LEN(CB46)&gt;0,ABS(CB46-$C46),""),"")</f>
        <v>3.0060845132573455E-9</v>
      </c>
      <c r="CC137" s="257">
        <f t="shared" si="213"/>
        <v>1.0020536587995732E-9</v>
      </c>
      <c r="CD137" s="257">
        <f t="shared" si="213"/>
        <v>0</v>
      </c>
      <c r="CE137" s="257">
        <f t="shared" si="213"/>
        <v>0</v>
      </c>
      <c r="CF137" s="257">
        <f t="shared" si="213"/>
        <v>0</v>
      </c>
      <c r="CG137" s="257">
        <f t="shared" si="213"/>
        <v>0</v>
      </c>
      <c r="CH137" s="257">
        <f t="shared" si="213"/>
        <v>0</v>
      </c>
      <c r="CI137" s="257">
        <f t="shared" si="213"/>
        <v>0</v>
      </c>
      <c r="CJ137" s="257">
        <f t="shared" si="213"/>
        <v>0</v>
      </c>
      <c r="CK137" s="257">
        <f t="shared" si="213"/>
        <v>0</v>
      </c>
      <c r="CL137" s="257">
        <f t="shared" si="213"/>
        <v>0</v>
      </c>
      <c r="CM137" s="257">
        <f t="shared" si="213"/>
        <v>1.8584155084960807E-7</v>
      </c>
      <c r="CN137" s="257">
        <f t="shared" si="213"/>
        <v>0</v>
      </c>
      <c r="CO137" s="257">
        <f t="shared" si="213"/>
        <v>0</v>
      </c>
      <c r="CP137" s="257">
        <f t="shared" si="213"/>
        <v>0</v>
      </c>
      <c r="CQ137" s="257">
        <f t="shared" si="213"/>
        <v>3.3577658049843695E-9</v>
      </c>
      <c r="CR137" s="257">
        <f t="shared" si="213"/>
        <v>1.1688167829426721E-9</v>
      </c>
      <c r="CS137" s="257">
        <f t="shared" si="213"/>
        <v>1.1987541376212718E-9</v>
      </c>
      <c r="CT137" s="257">
        <f t="shared" si="213"/>
        <v>1.206103911188805E-9</v>
      </c>
      <c r="CU137" s="257">
        <f t="shared" si="213"/>
        <v>1.1867811074151025E-9</v>
      </c>
      <c r="CV137" s="257">
        <f t="shared" si="213"/>
        <v>1.2092383622208658E-9</v>
      </c>
      <c r="CW137" s="257">
        <f t="shared" si="213"/>
        <v>1.1802780489067466E-9</v>
      </c>
      <c r="CX137" s="257">
        <f t="shared" si="213"/>
        <v>0</v>
      </c>
      <c r="CY137" s="257">
        <f t="shared" si="213"/>
        <v>0</v>
      </c>
      <c r="CZ137" s="257">
        <f t="shared" si="213"/>
        <v>1.252407265048272E-8</v>
      </c>
      <c r="DA137" s="257">
        <f t="shared" si="213"/>
        <v>2.3607464670616363E-8</v>
      </c>
      <c r="DB137" s="257">
        <f t="shared" si="213"/>
        <v>2.8824242558761481E-8</v>
      </c>
      <c r="DC137" s="257">
        <f t="shared" si="213"/>
        <v>4.2397178375702671E-8</v>
      </c>
      <c r="DD137" s="257">
        <f t="shared" si="213"/>
        <v>5.5898303371465508E-8</v>
      </c>
      <c r="DE137" s="257">
        <f t="shared" si="213"/>
        <v>6.9751808676188354E-8</v>
      </c>
      <c r="DF137" s="257">
        <f t="shared" si="213"/>
        <v>8.4469269842624151E-8</v>
      </c>
      <c r="DG137" s="257">
        <f t="shared" si="213"/>
        <v>1.0292048691420974E-7</v>
      </c>
      <c r="DH137" s="257">
        <f t="shared" ref="DH137:EM137" si="214">IF(NOT(ISNA(DH46)),IF(LEN(DH46)&gt;0,ABS(DH46-$C46),""),"")</f>
        <v>1.1818402864335886E-7</v>
      </c>
      <c r="DI137" s="257">
        <f t="shared" si="214"/>
        <v>1.3145585837232021E-7</v>
      </c>
      <c r="DJ137" s="257">
        <f t="shared" si="214"/>
        <v>1.8858204736335593E-7</v>
      </c>
      <c r="DK137" s="257">
        <f t="shared" si="214"/>
        <v>6.0694848712933291E-8</v>
      </c>
      <c r="DL137" s="257">
        <f t="shared" si="214"/>
        <v>2.0214958924152926E-7</v>
      </c>
      <c r="DM137" s="257">
        <f t="shared" si="214"/>
        <v>3.6877941544295571E-3</v>
      </c>
      <c r="DN137" s="257">
        <f t="shared" si="214"/>
        <v>3.8849721016229084E-3</v>
      </c>
      <c r="DO137" s="257">
        <f t="shared" si="214"/>
        <v>0</v>
      </c>
      <c r="DP137" s="257">
        <f t="shared" si="214"/>
        <v>0</v>
      </c>
      <c r="DQ137" s="257">
        <f t="shared" si="214"/>
        <v>0</v>
      </c>
      <c r="DR137" s="257">
        <f t="shared" si="214"/>
        <v>0</v>
      </c>
      <c r="DS137" s="257">
        <f t="shared" si="214"/>
        <v>0</v>
      </c>
      <c r="DT137" s="257">
        <f t="shared" si="214"/>
        <v>0</v>
      </c>
      <c r="DU137" s="257">
        <f t="shared" si="214"/>
        <v>0</v>
      </c>
      <c r="DV137" s="257">
        <f t="shared" si="214"/>
        <v>0</v>
      </c>
      <c r="DW137" s="257">
        <f t="shared" si="214"/>
        <v>0</v>
      </c>
      <c r="DX137" s="257">
        <f t="shared" si="214"/>
        <v>0</v>
      </c>
      <c r="DY137" s="257">
        <f t="shared" si="214"/>
        <v>0</v>
      </c>
      <c r="DZ137" s="257">
        <f t="shared" si="214"/>
        <v>0</v>
      </c>
      <c r="EA137" s="257">
        <f t="shared" si="214"/>
        <v>0</v>
      </c>
      <c r="EB137" s="257">
        <f t="shared" si="214"/>
        <v>0</v>
      </c>
      <c r="EC137" s="257">
        <f t="shared" si="214"/>
        <v>0</v>
      </c>
      <c r="ED137" s="257">
        <f t="shared" si="214"/>
        <v>0</v>
      </c>
      <c r="EE137" s="257">
        <f t="shared" si="214"/>
        <v>0</v>
      </c>
      <c r="EF137" s="257">
        <f t="shared" si="214"/>
        <v>0</v>
      </c>
      <c r="EG137" s="257">
        <f t="shared" si="214"/>
        <v>0</v>
      </c>
      <c r="EH137" s="257">
        <f t="shared" si="214"/>
        <v>0</v>
      </c>
      <c r="EI137" s="257">
        <f t="shared" si="214"/>
        <v>0</v>
      </c>
      <c r="EJ137" s="257">
        <f t="shared" si="214"/>
        <v>0</v>
      </c>
      <c r="EK137" s="257">
        <f t="shared" si="214"/>
        <v>0</v>
      </c>
      <c r="EL137" s="257">
        <f t="shared" si="214"/>
        <v>0</v>
      </c>
      <c r="EM137" s="257">
        <f t="shared" si="214"/>
        <v>0</v>
      </c>
      <c r="EN137" s="257" t="str">
        <f t="shared" ref="EN137:EX137" si="215">IF(NOT(ISNA(EN46)),IF(LEN(EN46)&gt;0,ABS(EN46-$C46),""),"")</f>
        <v/>
      </c>
      <c r="EO137" s="257" t="str">
        <f t="shared" si="215"/>
        <v/>
      </c>
      <c r="EP137" s="257" t="str">
        <f t="shared" si="215"/>
        <v/>
      </c>
      <c r="EQ137" s="257" t="str">
        <f t="shared" si="215"/>
        <v/>
      </c>
      <c r="ER137" s="257" t="str">
        <f t="shared" si="215"/>
        <v/>
      </c>
      <c r="ES137" s="257" t="str">
        <f t="shared" si="215"/>
        <v/>
      </c>
      <c r="ET137" s="257" t="str">
        <f t="shared" si="215"/>
        <v/>
      </c>
      <c r="EU137" s="257" t="str">
        <f t="shared" si="215"/>
        <v/>
      </c>
      <c r="EV137" s="257" t="str">
        <f t="shared" si="215"/>
        <v/>
      </c>
      <c r="EW137" s="257" t="str">
        <f t="shared" si="215"/>
        <v/>
      </c>
      <c r="EX137" s="258" t="str">
        <f t="shared" si="215"/>
        <v/>
      </c>
    </row>
    <row r="138" spans="4:154" x14ac:dyDescent="0.2">
      <c r="D138" s="385">
        <v>47302</v>
      </c>
      <c r="E138" s="367">
        <f t="shared" ref="E138:AJ138" si="216">IF(NOT(ISNA(E47)),IF(LEN(E47)&gt;0,(E47-$B47)/(rateShift*0.0001),""),"")</f>
        <v>4.8878091133547352E-4</v>
      </c>
      <c r="F138" s="368">
        <f t="shared" si="216"/>
        <v>1.6293113429613482E-4</v>
      </c>
      <c r="G138" s="368">
        <f t="shared" si="216"/>
        <v>0</v>
      </c>
      <c r="H138" s="368">
        <f t="shared" si="216"/>
        <v>0</v>
      </c>
      <c r="I138" s="368">
        <f t="shared" si="216"/>
        <v>0</v>
      </c>
      <c r="J138" s="368">
        <f t="shared" si="216"/>
        <v>0</v>
      </c>
      <c r="K138" s="368">
        <f t="shared" si="216"/>
        <v>0</v>
      </c>
      <c r="L138" s="368">
        <f t="shared" si="216"/>
        <v>0</v>
      </c>
      <c r="M138" s="368">
        <f t="shared" si="216"/>
        <v>0</v>
      </c>
      <c r="N138" s="368">
        <f t="shared" si="216"/>
        <v>0</v>
      </c>
      <c r="O138" s="368">
        <f t="shared" si="216"/>
        <v>0</v>
      </c>
      <c r="P138" s="368">
        <f t="shared" si="216"/>
        <v>3.0217311663433694E-2</v>
      </c>
      <c r="Q138" s="368">
        <f t="shared" si="216"/>
        <v>0</v>
      </c>
      <c r="R138" s="368">
        <f t="shared" si="216"/>
        <v>0</v>
      </c>
      <c r="S138" s="368">
        <f t="shared" si="216"/>
        <v>0</v>
      </c>
      <c r="T138" s="368">
        <f t="shared" si="216"/>
        <v>-5.4596314063432017E-4</v>
      </c>
      <c r="U138" s="368">
        <f t="shared" si="216"/>
        <v>-1.9004624221552469E-4</v>
      </c>
      <c r="V138" s="368">
        <f t="shared" si="216"/>
        <v>-1.9491396852436282E-4</v>
      </c>
      <c r="W138" s="368">
        <f t="shared" si="216"/>
        <v>-1.9610902280559062E-4</v>
      </c>
      <c r="X138" s="368">
        <f t="shared" si="216"/>
        <v>-1.9296714630703815E-4</v>
      </c>
      <c r="Y138" s="368">
        <f t="shared" si="216"/>
        <v>-1.9661869314971381E-4</v>
      </c>
      <c r="Z138" s="368">
        <f t="shared" si="216"/>
        <v>-1.9190983430866781E-4</v>
      </c>
      <c r="AA138" s="368">
        <f t="shared" si="216"/>
        <v>0</v>
      </c>
      <c r="AB138" s="368">
        <f t="shared" si="216"/>
        <v>0</v>
      </c>
      <c r="AC138" s="368">
        <f t="shared" si="216"/>
        <v>2.0363789169502988E-3</v>
      </c>
      <c r="AD138" s="368">
        <f t="shared" si="216"/>
        <v>-3.8385070365992702E-3</v>
      </c>
      <c r="AE138" s="368">
        <f t="shared" si="216"/>
        <v>-4.6867404203398966E-3</v>
      </c>
      <c r="AF138" s="368">
        <f t="shared" si="216"/>
        <v>-6.8936614879173963E-3</v>
      </c>
      <c r="AG138" s="368">
        <f t="shared" si="216"/>
        <v>-9.0889063044698182E-3</v>
      </c>
      <c r="AH138" s="368">
        <f t="shared" si="216"/>
        <v>-1.1341447106096719E-2</v>
      </c>
      <c r="AI138" s="368">
        <f t="shared" si="216"/>
        <v>-1.3734464790748913E-2</v>
      </c>
      <c r="AJ138" s="368">
        <f t="shared" si="216"/>
        <v>-1.6734580603056104E-2</v>
      </c>
      <c r="AK138" s="368">
        <f t="shared" ref="AK138:BP138" si="217">IF(NOT(ISNA(AK47)),IF(LEN(AK47)&gt;0,(AK47-$B47)/(rateShift*0.0001),""),"")</f>
        <v>-1.9216389412820417E-2</v>
      </c>
      <c r="AL138" s="368">
        <f t="shared" si="217"/>
        <v>-2.1374351452229517E-2</v>
      </c>
      <c r="AM138" s="368">
        <f t="shared" si="217"/>
        <v>-3.0662908472832429E-2</v>
      </c>
      <c r="AN138" s="368">
        <f t="shared" si="217"/>
        <v>-9.8688110304265275E-3</v>
      </c>
      <c r="AO138" s="368">
        <f t="shared" si="217"/>
        <v>-3.2868952528838924E-2</v>
      </c>
      <c r="AP138" s="368">
        <f t="shared" si="217"/>
        <v>-2.5772101204819126E-2</v>
      </c>
      <c r="AQ138" s="368">
        <f t="shared" si="217"/>
        <v>1.1761646471058345</v>
      </c>
      <c r="AR138" s="368">
        <f t="shared" si="217"/>
        <v>0</v>
      </c>
      <c r="AS138" s="368">
        <f t="shared" si="217"/>
        <v>0</v>
      </c>
      <c r="AT138" s="368">
        <f t="shared" si="217"/>
        <v>0</v>
      </c>
      <c r="AU138" s="368">
        <f t="shared" si="217"/>
        <v>0</v>
      </c>
      <c r="AV138" s="368">
        <f t="shared" si="217"/>
        <v>0</v>
      </c>
      <c r="AW138" s="368">
        <f t="shared" si="217"/>
        <v>0</v>
      </c>
      <c r="AX138" s="368">
        <f t="shared" si="217"/>
        <v>0</v>
      </c>
      <c r="AY138" s="368">
        <f t="shared" si="217"/>
        <v>0</v>
      </c>
      <c r="AZ138" s="368">
        <f t="shared" si="217"/>
        <v>0</v>
      </c>
      <c r="BA138" s="368">
        <f t="shared" si="217"/>
        <v>0</v>
      </c>
      <c r="BB138" s="368">
        <f t="shared" si="217"/>
        <v>0</v>
      </c>
      <c r="BC138" s="368">
        <f t="shared" si="217"/>
        <v>0</v>
      </c>
      <c r="BD138" s="368">
        <f t="shared" si="217"/>
        <v>0</v>
      </c>
      <c r="BE138" s="368">
        <f t="shared" si="217"/>
        <v>0</v>
      </c>
      <c r="BF138" s="368">
        <f t="shared" si="217"/>
        <v>0</v>
      </c>
      <c r="BG138" s="368">
        <f t="shared" si="217"/>
        <v>0</v>
      </c>
      <c r="BH138" s="368">
        <f t="shared" si="217"/>
        <v>0</v>
      </c>
      <c r="BI138" s="368">
        <f t="shared" si="217"/>
        <v>0</v>
      </c>
      <c r="BJ138" s="368">
        <f t="shared" si="217"/>
        <v>0</v>
      </c>
      <c r="BK138" s="368">
        <f t="shared" si="217"/>
        <v>0</v>
      </c>
      <c r="BL138" s="368">
        <f t="shared" si="217"/>
        <v>0</v>
      </c>
      <c r="BM138" s="368">
        <f t="shared" si="217"/>
        <v>0</v>
      </c>
      <c r="BN138" s="368">
        <f t="shared" si="217"/>
        <v>0</v>
      </c>
      <c r="BO138" s="368">
        <f t="shared" si="217"/>
        <v>0</v>
      </c>
      <c r="BP138" s="368">
        <f t="shared" si="217"/>
        <v>0</v>
      </c>
      <c r="BQ138" s="359" t="str">
        <f t="shared" ref="BQ138:CA138" si="218">IF(NOT(ISNA(BQ47)),IF(LEN(BQ47)&gt;0,(BQ47-$B47)/(rateShift*0.0001),""),"")</f>
        <v/>
      </c>
      <c r="BR138" s="359" t="str">
        <f t="shared" si="218"/>
        <v/>
      </c>
      <c r="BS138" s="359" t="str">
        <f t="shared" si="218"/>
        <v/>
      </c>
      <c r="BT138" s="359" t="str">
        <f t="shared" si="218"/>
        <v/>
      </c>
      <c r="BU138" s="359" t="str">
        <f t="shared" si="218"/>
        <v/>
      </c>
      <c r="BV138" s="359" t="str">
        <f t="shared" si="218"/>
        <v/>
      </c>
      <c r="BW138" s="359" t="str">
        <f t="shared" si="218"/>
        <v/>
      </c>
      <c r="BX138" s="359" t="str">
        <f t="shared" si="218"/>
        <v/>
      </c>
      <c r="BY138" s="359" t="str">
        <f t="shared" si="218"/>
        <v/>
      </c>
      <c r="BZ138" s="359" t="str">
        <f t="shared" si="218"/>
        <v/>
      </c>
      <c r="CA138" s="360" t="str">
        <f t="shared" si="218"/>
        <v/>
      </c>
      <c r="CB138" s="257">
        <f t="shared" ref="CB138:DG138" si="219">IF(NOT(ISNA(CB47)),IF(LEN(CB47)&gt;0,ABS(CB47-$C47),""),"")</f>
        <v>2.6717406551024503E-9</v>
      </c>
      <c r="CC138" s="257">
        <f t="shared" si="219"/>
        <v>8.9060280678010528E-10</v>
      </c>
      <c r="CD138" s="257">
        <f t="shared" si="219"/>
        <v>0</v>
      </c>
      <c r="CE138" s="257">
        <f t="shared" si="219"/>
        <v>0</v>
      </c>
      <c r="CF138" s="257">
        <f t="shared" si="219"/>
        <v>0</v>
      </c>
      <c r="CG138" s="257">
        <f t="shared" si="219"/>
        <v>0</v>
      </c>
      <c r="CH138" s="257">
        <f t="shared" si="219"/>
        <v>0</v>
      </c>
      <c r="CI138" s="257">
        <f t="shared" si="219"/>
        <v>0</v>
      </c>
      <c r="CJ138" s="257">
        <f t="shared" si="219"/>
        <v>0</v>
      </c>
      <c r="CK138" s="257">
        <f t="shared" si="219"/>
        <v>0</v>
      </c>
      <c r="CL138" s="257">
        <f t="shared" si="219"/>
        <v>0</v>
      </c>
      <c r="CM138" s="257">
        <f t="shared" si="219"/>
        <v>1.6517178234518037E-7</v>
      </c>
      <c r="CN138" s="257">
        <f t="shared" si="219"/>
        <v>0</v>
      </c>
      <c r="CO138" s="257">
        <f t="shared" si="219"/>
        <v>0</v>
      </c>
      <c r="CP138" s="257">
        <f t="shared" si="219"/>
        <v>0</v>
      </c>
      <c r="CQ138" s="257">
        <f t="shared" si="219"/>
        <v>2.9843058406420209E-9</v>
      </c>
      <c r="CR138" s="257">
        <f t="shared" si="219"/>
        <v>1.0388177228148887E-9</v>
      </c>
      <c r="CS138" s="257">
        <f t="shared" si="219"/>
        <v>1.0654251370034729E-9</v>
      </c>
      <c r="CT138" s="257">
        <f t="shared" si="219"/>
        <v>1.0719573007023087E-9</v>
      </c>
      <c r="CU138" s="257">
        <f t="shared" si="219"/>
        <v>1.0547832191010187E-9</v>
      </c>
      <c r="CV138" s="257">
        <f t="shared" si="219"/>
        <v>1.0747429057822444E-9</v>
      </c>
      <c r="CW138" s="257">
        <f t="shared" si="219"/>
        <v>1.0490039219213099E-9</v>
      </c>
      <c r="CX138" s="257">
        <f t="shared" si="219"/>
        <v>0</v>
      </c>
      <c r="CY138" s="257">
        <f t="shared" si="219"/>
        <v>0</v>
      </c>
      <c r="CZ138" s="257">
        <f t="shared" si="219"/>
        <v>1.1131113857032471E-8</v>
      </c>
      <c r="DA138" s="257">
        <f t="shared" si="219"/>
        <v>2.0981781520545972E-8</v>
      </c>
      <c r="DB138" s="257">
        <f t="shared" si="219"/>
        <v>2.5618336143423681E-8</v>
      </c>
      <c r="DC138" s="257">
        <f t="shared" si="219"/>
        <v>3.7681656055860158E-8</v>
      </c>
      <c r="DD138" s="257">
        <f t="shared" si="219"/>
        <v>4.9681151796654444E-8</v>
      </c>
      <c r="DE138" s="257">
        <f t="shared" si="219"/>
        <v>6.1993833972567858E-8</v>
      </c>
      <c r="DF138" s="257">
        <f t="shared" si="219"/>
        <v>7.5074382360068581E-8</v>
      </c>
      <c r="DG138" s="257">
        <f t="shared" si="219"/>
        <v>9.1473407976688792E-8</v>
      </c>
      <c r="DH138" s="257">
        <f t="shared" ref="DH138:EM138" si="220">IF(NOT(ISNA(DH47)),IF(LEN(DH47)&gt;0,ABS(DH47-$C47),""),"")</f>
        <v>1.050392998622196E-7</v>
      </c>
      <c r="DI138" s="257">
        <f t="shared" si="220"/>
        <v>1.1683500297093863E-7</v>
      </c>
      <c r="DJ138" s="257">
        <f t="shared" si="220"/>
        <v>1.6760747137758991E-7</v>
      </c>
      <c r="DK138" s="257">
        <f t="shared" si="220"/>
        <v>5.3944212572570871E-8</v>
      </c>
      <c r="DL138" s="257">
        <f t="shared" si="220"/>
        <v>1.7966599728802546E-7</v>
      </c>
      <c r="DM138" s="257">
        <f t="shared" si="220"/>
        <v>1.4087367924270344E-7</v>
      </c>
      <c r="DN138" s="257">
        <f t="shared" si="220"/>
        <v>3.9597663017940411E-3</v>
      </c>
      <c r="DO138" s="257">
        <f t="shared" si="220"/>
        <v>4.1570063317228727E-3</v>
      </c>
      <c r="DP138" s="257">
        <f t="shared" si="220"/>
        <v>0</v>
      </c>
      <c r="DQ138" s="257">
        <f t="shared" si="220"/>
        <v>0</v>
      </c>
      <c r="DR138" s="257">
        <f t="shared" si="220"/>
        <v>0</v>
      </c>
      <c r="DS138" s="257">
        <f t="shared" si="220"/>
        <v>0</v>
      </c>
      <c r="DT138" s="257">
        <f t="shared" si="220"/>
        <v>0</v>
      </c>
      <c r="DU138" s="257">
        <f t="shared" si="220"/>
        <v>0</v>
      </c>
      <c r="DV138" s="257">
        <f t="shared" si="220"/>
        <v>0</v>
      </c>
      <c r="DW138" s="257">
        <f t="shared" si="220"/>
        <v>0</v>
      </c>
      <c r="DX138" s="257">
        <f t="shared" si="220"/>
        <v>0</v>
      </c>
      <c r="DY138" s="257">
        <f t="shared" si="220"/>
        <v>0</v>
      </c>
      <c r="DZ138" s="257">
        <f t="shared" si="220"/>
        <v>0</v>
      </c>
      <c r="EA138" s="257">
        <f t="shared" si="220"/>
        <v>0</v>
      </c>
      <c r="EB138" s="257">
        <f t="shared" si="220"/>
        <v>0</v>
      </c>
      <c r="EC138" s="257">
        <f t="shared" si="220"/>
        <v>0</v>
      </c>
      <c r="ED138" s="257">
        <f t="shared" si="220"/>
        <v>0</v>
      </c>
      <c r="EE138" s="257">
        <f t="shared" si="220"/>
        <v>0</v>
      </c>
      <c r="EF138" s="257">
        <f t="shared" si="220"/>
        <v>0</v>
      </c>
      <c r="EG138" s="257">
        <f t="shared" si="220"/>
        <v>0</v>
      </c>
      <c r="EH138" s="257">
        <f t="shared" si="220"/>
        <v>0</v>
      </c>
      <c r="EI138" s="257">
        <f t="shared" si="220"/>
        <v>0</v>
      </c>
      <c r="EJ138" s="257">
        <f t="shared" si="220"/>
        <v>0</v>
      </c>
      <c r="EK138" s="257">
        <f t="shared" si="220"/>
        <v>0</v>
      </c>
      <c r="EL138" s="257">
        <f t="shared" si="220"/>
        <v>0</v>
      </c>
      <c r="EM138" s="257">
        <f t="shared" si="220"/>
        <v>0</v>
      </c>
      <c r="EN138" s="257" t="str">
        <f t="shared" ref="EN138:EX138" si="221">IF(NOT(ISNA(EN47)),IF(LEN(EN47)&gt;0,ABS(EN47-$C47),""),"")</f>
        <v/>
      </c>
      <c r="EO138" s="257" t="str">
        <f t="shared" si="221"/>
        <v/>
      </c>
      <c r="EP138" s="257" t="str">
        <f t="shared" si="221"/>
        <v/>
      </c>
      <c r="EQ138" s="257" t="str">
        <f t="shared" si="221"/>
        <v/>
      </c>
      <c r="ER138" s="257" t="str">
        <f t="shared" si="221"/>
        <v/>
      </c>
      <c r="ES138" s="257" t="str">
        <f t="shared" si="221"/>
        <v/>
      </c>
      <c r="ET138" s="257" t="str">
        <f t="shared" si="221"/>
        <v/>
      </c>
      <c r="EU138" s="257" t="str">
        <f t="shared" si="221"/>
        <v/>
      </c>
      <c r="EV138" s="257" t="str">
        <f t="shared" si="221"/>
        <v/>
      </c>
      <c r="EW138" s="257" t="str">
        <f t="shared" si="221"/>
        <v/>
      </c>
      <c r="EX138" s="258" t="str">
        <f t="shared" si="221"/>
        <v/>
      </c>
    </row>
    <row r="139" spans="4:154" x14ac:dyDescent="0.2">
      <c r="D139" s="385">
        <v>47667</v>
      </c>
      <c r="E139" s="367">
        <f t="shared" ref="E139:AJ139" si="222">IF(NOT(ISNA(E48)),IF(LEN(E48)&gt;0,(E48-$B48)/(rateShift*0.0001),""),"")</f>
        <v>4.6165593080987888E-4</v>
      </c>
      <c r="F139" s="368">
        <f t="shared" si="222"/>
        <v>1.5388924308468166E-4</v>
      </c>
      <c r="G139" s="368">
        <f t="shared" si="222"/>
        <v>0</v>
      </c>
      <c r="H139" s="368">
        <f t="shared" si="222"/>
        <v>0</v>
      </c>
      <c r="I139" s="368">
        <f t="shared" si="222"/>
        <v>0</v>
      </c>
      <c r="J139" s="368">
        <f t="shared" si="222"/>
        <v>0</v>
      </c>
      <c r="K139" s="368">
        <f t="shared" si="222"/>
        <v>0</v>
      </c>
      <c r="L139" s="368">
        <f t="shared" si="222"/>
        <v>0</v>
      </c>
      <c r="M139" s="368">
        <f t="shared" si="222"/>
        <v>0</v>
      </c>
      <c r="N139" s="368">
        <f t="shared" si="222"/>
        <v>0</v>
      </c>
      <c r="O139" s="368">
        <f t="shared" si="222"/>
        <v>0</v>
      </c>
      <c r="P139" s="368">
        <f t="shared" si="222"/>
        <v>2.8540396763056947E-2</v>
      </c>
      <c r="Q139" s="368">
        <f t="shared" si="222"/>
        <v>0</v>
      </c>
      <c r="R139" s="368">
        <f t="shared" si="222"/>
        <v>0</v>
      </c>
      <c r="S139" s="368">
        <f t="shared" si="222"/>
        <v>0</v>
      </c>
      <c r="T139" s="368">
        <f t="shared" si="222"/>
        <v>-5.1566482230092081E-4</v>
      </c>
      <c r="U139" s="368">
        <f t="shared" si="222"/>
        <v>-1.7949959338348087E-4</v>
      </c>
      <c r="V139" s="368">
        <f t="shared" si="222"/>
        <v>-1.8409718428522015E-4</v>
      </c>
      <c r="W139" s="368">
        <f t="shared" si="222"/>
        <v>-1.8522591889100215E-4</v>
      </c>
      <c r="X139" s="368">
        <f t="shared" si="222"/>
        <v>-1.8225840132252147E-4</v>
      </c>
      <c r="Y139" s="368">
        <f t="shared" si="222"/>
        <v>-1.8570730491579424E-4</v>
      </c>
      <c r="Z139" s="368">
        <f t="shared" si="222"/>
        <v>-1.8125976500998897E-4</v>
      </c>
      <c r="AA139" s="368">
        <f t="shared" si="222"/>
        <v>0</v>
      </c>
      <c r="AB139" s="368">
        <f t="shared" si="222"/>
        <v>0</v>
      </c>
      <c r="AC139" s="368">
        <f t="shared" si="222"/>
        <v>1.9233697193948851E-3</v>
      </c>
      <c r="AD139" s="368">
        <f t="shared" si="222"/>
        <v>-3.6254884295226775E-3</v>
      </c>
      <c r="AE139" s="368">
        <f t="shared" si="222"/>
        <v>-4.4266489560192135E-3</v>
      </c>
      <c r="AF139" s="368">
        <f t="shared" si="222"/>
        <v>-6.5110965601945792E-3</v>
      </c>
      <c r="AG139" s="368">
        <f t="shared" si="222"/>
        <v>-8.5845158888722684E-3</v>
      </c>
      <c r="AH139" s="368">
        <f t="shared" si="222"/>
        <v>-1.0712051552001778E-2</v>
      </c>
      <c r="AI139" s="368">
        <f t="shared" si="222"/>
        <v>-1.2972268309541235E-2</v>
      </c>
      <c r="AJ139" s="368">
        <f t="shared" si="222"/>
        <v>-1.5805892180035391E-2</v>
      </c>
      <c r="AK139" s="368">
        <f t="shared" ref="AK139:BP139" si="223">IF(NOT(ISNA(AK48)),IF(LEN(AK48)&gt;0,(AK48-$B48)/(rateShift*0.0001),""),"")</f>
        <v>-1.8149972583984125E-2</v>
      </c>
      <c r="AL139" s="368">
        <f t="shared" si="223"/>
        <v>-2.0188178149731922E-2</v>
      </c>
      <c r="AM139" s="368">
        <f t="shared" si="223"/>
        <v>-2.8961265104744671E-2</v>
      </c>
      <c r="AN139" s="368">
        <f t="shared" si="223"/>
        <v>-9.3211396682071901E-3</v>
      </c>
      <c r="AO139" s="368">
        <f t="shared" si="223"/>
        <v>-3.1044884367496806E-2</v>
      </c>
      <c r="AP139" s="368">
        <f t="shared" si="223"/>
        <v>-2.4341874025318039E-2</v>
      </c>
      <c r="AQ139" s="368">
        <f t="shared" si="223"/>
        <v>-2.4217669198876857E-2</v>
      </c>
      <c r="AR139" s="368">
        <f t="shared" si="223"/>
        <v>1.1872854823504093</v>
      </c>
      <c r="AS139" s="368">
        <f t="shared" si="223"/>
        <v>0</v>
      </c>
      <c r="AT139" s="368">
        <f t="shared" si="223"/>
        <v>0</v>
      </c>
      <c r="AU139" s="368">
        <f t="shared" si="223"/>
        <v>0</v>
      </c>
      <c r="AV139" s="368">
        <f t="shared" si="223"/>
        <v>0</v>
      </c>
      <c r="AW139" s="368">
        <f t="shared" si="223"/>
        <v>0</v>
      </c>
      <c r="AX139" s="368">
        <f t="shared" si="223"/>
        <v>0</v>
      </c>
      <c r="AY139" s="368">
        <f t="shared" si="223"/>
        <v>0</v>
      </c>
      <c r="AZ139" s="368">
        <f t="shared" si="223"/>
        <v>0</v>
      </c>
      <c r="BA139" s="368">
        <f t="shared" si="223"/>
        <v>0</v>
      </c>
      <c r="BB139" s="368">
        <f t="shared" si="223"/>
        <v>0</v>
      </c>
      <c r="BC139" s="368">
        <f t="shared" si="223"/>
        <v>0</v>
      </c>
      <c r="BD139" s="368">
        <f t="shared" si="223"/>
        <v>0</v>
      </c>
      <c r="BE139" s="368">
        <f t="shared" si="223"/>
        <v>0</v>
      </c>
      <c r="BF139" s="368">
        <f t="shared" si="223"/>
        <v>0</v>
      </c>
      <c r="BG139" s="368">
        <f t="shared" si="223"/>
        <v>0</v>
      </c>
      <c r="BH139" s="368">
        <f t="shared" si="223"/>
        <v>0</v>
      </c>
      <c r="BI139" s="368">
        <f t="shared" si="223"/>
        <v>0</v>
      </c>
      <c r="BJ139" s="368">
        <f t="shared" si="223"/>
        <v>0</v>
      </c>
      <c r="BK139" s="368">
        <f t="shared" si="223"/>
        <v>0</v>
      </c>
      <c r="BL139" s="368">
        <f t="shared" si="223"/>
        <v>0</v>
      </c>
      <c r="BM139" s="368">
        <f t="shared" si="223"/>
        <v>0</v>
      </c>
      <c r="BN139" s="368">
        <f t="shared" si="223"/>
        <v>0</v>
      </c>
      <c r="BO139" s="368">
        <f t="shared" si="223"/>
        <v>0</v>
      </c>
      <c r="BP139" s="368">
        <f t="shared" si="223"/>
        <v>0</v>
      </c>
      <c r="BQ139" s="359" t="str">
        <f t="shared" ref="BQ139:CA139" si="224">IF(NOT(ISNA(BQ48)),IF(LEN(BQ48)&gt;0,(BQ48-$B48)/(rateShift*0.0001),""),"")</f>
        <v/>
      </c>
      <c r="BR139" s="359" t="str">
        <f t="shared" si="224"/>
        <v/>
      </c>
      <c r="BS139" s="359" t="str">
        <f t="shared" si="224"/>
        <v/>
      </c>
      <c r="BT139" s="359" t="str">
        <f t="shared" si="224"/>
        <v/>
      </c>
      <c r="BU139" s="359" t="str">
        <f t="shared" si="224"/>
        <v/>
      </c>
      <c r="BV139" s="359" t="str">
        <f t="shared" si="224"/>
        <v/>
      </c>
      <c r="BW139" s="359" t="str">
        <f t="shared" si="224"/>
        <v/>
      </c>
      <c r="BX139" s="359" t="str">
        <f t="shared" si="224"/>
        <v/>
      </c>
      <c r="BY139" s="359" t="str">
        <f t="shared" si="224"/>
        <v/>
      </c>
      <c r="BZ139" s="359" t="str">
        <f t="shared" si="224"/>
        <v/>
      </c>
      <c r="CA139" s="360" t="str">
        <f t="shared" si="224"/>
        <v/>
      </c>
      <c r="CB139" s="257">
        <f t="shared" ref="CB139:DG139" si="225">IF(NOT(ISNA(CB48)),IF(LEN(CB48)&gt;0,ABS(CB48-$C48),""),"")</f>
        <v>2.390354005010753E-9</v>
      </c>
      <c r="CC139" s="257">
        <f t="shared" si="225"/>
        <v>7.9680523290548422E-10</v>
      </c>
      <c r="CD139" s="257">
        <f t="shared" si="225"/>
        <v>0</v>
      </c>
      <c r="CE139" s="257">
        <f t="shared" si="225"/>
        <v>0</v>
      </c>
      <c r="CF139" s="257">
        <f t="shared" si="225"/>
        <v>0</v>
      </c>
      <c r="CG139" s="257">
        <f t="shared" si="225"/>
        <v>0</v>
      </c>
      <c r="CH139" s="257">
        <f t="shared" si="225"/>
        <v>0</v>
      </c>
      <c r="CI139" s="257">
        <f t="shared" si="225"/>
        <v>0</v>
      </c>
      <c r="CJ139" s="257">
        <f t="shared" si="225"/>
        <v>0</v>
      </c>
      <c r="CK139" s="257">
        <f t="shared" si="225"/>
        <v>0</v>
      </c>
      <c r="CL139" s="257">
        <f t="shared" si="225"/>
        <v>0</v>
      </c>
      <c r="CM139" s="257">
        <f t="shared" si="225"/>
        <v>1.4777598797074964E-7</v>
      </c>
      <c r="CN139" s="257">
        <f t="shared" si="225"/>
        <v>0</v>
      </c>
      <c r="CO139" s="257">
        <f t="shared" si="225"/>
        <v>0</v>
      </c>
      <c r="CP139" s="257">
        <f t="shared" si="225"/>
        <v>0</v>
      </c>
      <c r="CQ139" s="257">
        <f t="shared" si="225"/>
        <v>2.6700007378643864E-9</v>
      </c>
      <c r="CR139" s="257">
        <f t="shared" si="225"/>
        <v>9.2941002463597933E-10</v>
      </c>
      <c r="CS139" s="257">
        <f t="shared" si="225"/>
        <v>9.5321532611603033E-10</v>
      </c>
      <c r="CT139" s="257">
        <f t="shared" si="225"/>
        <v>9.5905978644839074E-10</v>
      </c>
      <c r="CU139" s="257">
        <f t="shared" si="225"/>
        <v>9.4369468489619024E-10</v>
      </c>
      <c r="CV139" s="257">
        <f t="shared" si="225"/>
        <v>9.6155257367502855E-10</v>
      </c>
      <c r="CW139" s="257">
        <f t="shared" si="225"/>
        <v>9.3852360605328755E-10</v>
      </c>
      <c r="CX139" s="257">
        <f t="shared" si="225"/>
        <v>0</v>
      </c>
      <c r="CY139" s="257">
        <f t="shared" si="225"/>
        <v>0</v>
      </c>
      <c r="CZ139" s="257">
        <f t="shared" si="225"/>
        <v>9.9587911840670618E-9</v>
      </c>
      <c r="DA139" s="257">
        <f t="shared" si="225"/>
        <v>1.8771993529065334E-8</v>
      </c>
      <c r="DB139" s="257">
        <f t="shared" si="225"/>
        <v>2.2920228756606598E-8</v>
      </c>
      <c r="DC139" s="257">
        <f t="shared" si="225"/>
        <v>3.3713046704991756E-8</v>
      </c>
      <c r="DD139" s="257">
        <f t="shared" si="225"/>
        <v>4.4448762927251639E-8</v>
      </c>
      <c r="DE139" s="257">
        <f t="shared" si="225"/>
        <v>5.5464681108369218E-8</v>
      </c>
      <c r="DF139" s="257">
        <f t="shared" si="225"/>
        <v>6.7167593664069214E-8</v>
      </c>
      <c r="DG139" s="257">
        <f t="shared" si="225"/>
        <v>8.1839483877244046E-8</v>
      </c>
      <c r="DH139" s="257">
        <f t="shared" ref="DH139:EM139" si="226">IF(NOT(ISNA(DH48)),IF(LEN(DH48)&gt;0,ABS(DH48-$C48),""),"")</f>
        <v>9.397662387167216E-8</v>
      </c>
      <c r="DI139" s="257">
        <f t="shared" si="226"/>
        <v>1.0453001029683828E-7</v>
      </c>
      <c r="DJ139" s="257">
        <f t="shared" si="226"/>
        <v>1.4995515350973987E-7</v>
      </c>
      <c r="DK139" s="257">
        <f t="shared" si="226"/>
        <v>4.8262840678797714E-8</v>
      </c>
      <c r="DL139" s="257">
        <f t="shared" si="226"/>
        <v>1.6074368184085253E-7</v>
      </c>
      <c r="DM139" s="257">
        <f t="shared" si="226"/>
        <v>1.2603694739266036E-7</v>
      </c>
      <c r="DN139" s="257">
        <f t="shared" si="226"/>
        <v>1.2539384139712006E-7</v>
      </c>
      <c r="DO139" s="257">
        <f t="shared" si="226"/>
        <v>4.2333051685332045E-3</v>
      </c>
      <c r="DP139" s="257">
        <f t="shared" si="226"/>
        <v>4.4305704022432682E-3</v>
      </c>
      <c r="DQ139" s="257">
        <f t="shared" si="226"/>
        <v>0</v>
      </c>
      <c r="DR139" s="257">
        <f t="shared" si="226"/>
        <v>0</v>
      </c>
      <c r="DS139" s="257">
        <f t="shared" si="226"/>
        <v>0</v>
      </c>
      <c r="DT139" s="257">
        <f t="shared" si="226"/>
        <v>0</v>
      </c>
      <c r="DU139" s="257">
        <f t="shared" si="226"/>
        <v>0</v>
      </c>
      <c r="DV139" s="257">
        <f t="shared" si="226"/>
        <v>0</v>
      </c>
      <c r="DW139" s="257">
        <f t="shared" si="226"/>
        <v>0</v>
      </c>
      <c r="DX139" s="257">
        <f t="shared" si="226"/>
        <v>0</v>
      </c>
      <c r="DY139" s="257">
        <f t="shared" si="226"/>
        <v>0</v>
      </c>
      <c r="DZ139" s="257">
        <f t="shared" si="226"/>
        <v>0</v>
      </c>
      <c r="EA139" s="257">
        <f t="shared" si="226"/>
        <v>0</v>
      </c>
      <c r="EB139" s="257">
        <f t="shared" si="226"/>
        <v>0</v>
      </c>
      <c r="EC139" s="257">
        <f t="shared" si="226"/>
        <v>0</v>
      </c>
      <c r="ED139" s="257">
        <f t="shared" si="226"/>
        <v>0</v>
      </c>
      <c r="EE139" s="257">
        <f t="shared" si="226"/>
        <v>0</v>
      </c>
      <c r="EF139" s="257">
        <f t="shared" si="226"/>
        <v>0</v>
      </c>
      <c r="EG139" s="257">
        <f t="shared" si="226"/>
        <v>0</v>
      </c>
      <c r="EH139" s="257">
        <f t="shared" si="226"/>
        <v>0</v>
      </c>
      <c r="EI139" s="257">
        <f t="shared" si="226"/>
        <v>0</v>
      </c>
      <c r="EJ139" s="257">
        <f t="shared" si="226"/>
        <v>0</v>
      </c>
      <c r="EK139" s="257">
        <f t="shared" si="226"/>
        <v>0</v>
      </c>
      <c r="EL139" s="257">
        <f t="shared" si="226"/>
        <v>0</v>
      </c>
      <c r="EM139" s="257">
        <f t="shared" si="226"/>
        <v>0</v>
      </c>
      <c r="EN139" s="257" t="str">
        <f t="shared" ref="EN139:EX139" si="227">IF(NOT(ISNA(EN48)),IF(LEN(EN48)&gt;0,ABS(EN48-$C48),""),"")</f>
        <v/>
      </c>
      <c r="EO139" s="257" t="str">
        <f t="shared" si="227"/>
        <v/>
      </c>
      <c r="EP139" s="257" t="str">
        <f t="shared" si="227"/>
        <v/>
      </c>
      <c r="EQ139" s="257" t="str">
        <f t="shared" si="227"/>
        <v/>
      </c>
      <c r="ER139" s="257" t="str">
        <f t="shared" si="227"/>
        <v/>
      </c>
      <c r="ES139" s="257" t="str">
        <f t="shared" si="227"/>
        <v/>
      </c>
      <c r="ET139" s="257" t="str">
        <f t="shared" si="227"/>
        <v/>
      </c>
      <c r="EU139" s="257" t="str">
        <f t="shared" si="227"/>
        <v/>
      </c>
      <c r="EV139" s="257" t="str">
        <f t="shared" si="227"/>
        <v/>
      </c>
      <c r="EW139" s="257" t="str">
        <f t="shared" si="227"/>
        <v/>
      </c>
      <c r="EX139" s="258" t="str">
        <f t="shared" si="227"/>
        <v/>
      </c>
    </row>
    <row r="140" spans="4:154" x14ac:dyDescent="0.2">
      <c r="D140" s="385">
        <v>48032</v>
      </c>
      <c r="E140" s="367">
        <f t="shared" ref="E140:AJ140" si="228">IF(NOT(ISNA(E49)),IF(LEN(E49)&gt;0,(E49-$B49)/(rateShift*0.0001),""),"")</f>
        <v>4.3738337464002686E-4</v>
      </c>
      <c r="F140" s="368">
        <f t="shared" si="228"/>
        <v>1.4579818427215563E-4</v>
      </c>
      <c r="G140" s="368">
        <f t="shared" si="228"/>
        <v>0</v>
      </c>
      <c r="H140" s="368">
        <f t="shared" si="228"/>
        <v>0</v>
      </c>
      <c r="I140" s="368">
        <f t="shared" si="228"/>
        <v>0</v>
      </c>
      <c r="J140" s="368">
        <f t="shared" si="228"/>
        <v>0</v>
      </c>
      <c r="K140" s="368">
        <f t="shared" si="228"/>
        <v>0</v>
      </c>
      <c r="L140" s="368">
        <f t="shared" si="228"/>
        <v>0</v>
      </c>
      <c r="M140" s="368">
        <f t="shared" si="228"/>
        <v>0</v>
      </c>
      <c r="N140" s="368">
        <f t="shared" si="228"/>
        <v>0</v>
      </c>
      <c r="O140" s="368">
        <f t="shared" si="228"/>
        <v>0</v>
      </c>
      <c r="P140" s="368">
        <f t="shared" si="228"/>
        <v>2.7039823855042749E-2</v>
      </c>
      <c r="Q140" s="368">
        <f t="shared" si="228"/>
        <v>0</v>
      </c>
      <c r="R140" s="368">
        <f t="shared" si="228"/>
        <v>0</v>
      </c>
      <c r="S140" s="368">
        <f t="shared" si="228"/>
        <v>0</v>
      </c>
      <c r="T140" s="368">
        <f t="shared" si="228"/>
        <v>-4.8855263235988988E-4</v>
      </c>
      <c r="U140" s="368">
        <f t="shared" si="228"/>
        <v>-1.7006201521660436E-4</v>
      </c>
      <c r="V140" s="368">
        <f t="shared" si="228"/>
        <v>-1.7441787788369245E-4</v>
      </c>
      <c r="W140" s="368">
        <f t="shared" si="228"/>
        <v>-1.7548726680138849E-4</v>
      </c>
      <c r="X140" s="368">
        <f t="shared" si="228"/>
        <v>-1.7267577289911684E-4</v>
      </c>
      <c r="Y140" s="368">
        <f t="shared" si="228"/>
        <v>-1.7594334298515202E-4</v>
      </c>
      <c r="Z140" s="368">
        <f t="shared" si="228"/>
        <v>-1.7172964201714325E-4</v>
      </c>
      <c r="AA140" s="368">
        <f t="shared" si="228"/>
        <v>0</v>
      </c>
      <c r="AB140" s="368">
        <f t="shared" si="228"/>
        <v>0</v>
      </c>
      <c r="AC140" s="368">
        <f t="shared" si="228"/>
        <v>1.8222444086654632E-3</v>
      </c>
      <c r="AD140" s="368">
        <f t="shared" si="228"/>
        <v>-3.4348705571334015E-3</v>
      </c>
      <c r="AE140" s="368">
        <f t="shared" si="228"/>
        <v>-4.1939083412871614E-3</v>
      </c>
      <c r="AF140" s="368">
        <f t="shared" si="228"/>
        <v>-6.1687616176309135E-3</v>
      </c>
      <c r="AG140" s="368">
        <f t="shared" si="228"/>
        <v>-8.1331664539448234E-3</v>
      </c>
      <c r="AH140" s="368">
        <f t="shared" si="228"/>
        <v>-1.014884234165625E-2</v>
      </c>
      <c r="AI140" s="368">
        <f t="shared" si="228"/>
        <v>-1.2290223329169264E-2</v>
      </c>
      <c r="AJ140" s="368">
        <f t="shared" si="228"/>
        <v>-1.4974863314261289E-2</v>
      </c>
      <c r="AK140" s="368">
        <f t="shared" ref="AK140:BP140" si="229">IF(NOT(ISNA(AK49)),IF(LEN(AK49)&gt;0,(AK49-$B49)/(rateShift*0.0001),""),"")</f>
        <v>-1.7195698635997375E-2</v>
      </c>
      <c r="AL140" s="368">
        <f t="shared" si="229"/>
        <v>-1.9126741148990656E-2</v>
      </c>
      <c r="AM140" s="368">
        <f t="shared" si="229"/>
        <v>-2.7438564139288524E-2</v>
      </c>
      <c r="AN140" s="368">
        <f t="shared" si="229"/>
        <v>-8.831060649538286E-3</v>
      </c>
      <c r="AO140" s="368">
        <f t="shared" si="229"/>
        <v>-2.9412632626228674E-2</v>
      </c>
      <c r="AP140" s="368">
        <f t="shared" si="229"/>
        <v>-2.3062047506960948E-2</v>
      </c>
      <c r="AQ140" s="368">
        <f t="shared" si="229"/>
        <v>-2.2944373017086406E-2</v>
      </c>
      <c r="AR140" s="368">
        <f t="shared" si="229"/>
        <v>-2.3437361400622386E-2</v>
      </c>
      <c r="AS140" s="368">
        <f t="shared" si="229"/>
        <v>1.197442489487121</v>
      </c>
      <c r="AT140" s="368">
        <f t="shared" si="229"/>
        <v>0</v>
      </c>
      <c r="AU140" s="368">
        <f t="shared" si="229"/>
        <v>0</v>
      </c>
      <c r="AV140" s="368">
        <f t="shared" si="229"/>
        <v>0</v>
      </c>
      <c r="AW140" s="368">
        <f t="shared" si="229"/>
        <v>0</v>
      </c>
      <c r="AX140" s="368">
        <f t="shared" si="229"/>
        <v>0</v>
      </c>
      <c r="AY140" s="368">
        <f t="shared" si="229"/>
        <v>0</v>
      </c>
      <c r="AZ140" s="368">
        <f t="shared" si="229"/>
        <v>0</v>
      </c>
      <c r="BA140" s="368">
        <f t="shared" si="229"/>
        <v>0</v>
      </c>
      <c r="BB140" s="368">
        <f t="shared" si="229"/>
        <v>0</v>
      </c>
      <c r="BC140" s="368">
        <f t="shared" si="229"/>
        <v>0</v>
      </c>
      <c r="BD140" s="368">
        <f t="shared" si="229"/>
        <v>0</v>
      </c>
      <c r="BE140" s="368">
        <f t="shared" si="229"/>
        <v>0</v>
      </c>
      <c r="BF140" s="368">
        <f t="shared" si="229"/>
        <v>0</v>
      </c>
      <c r="BG140" s="368">
        <f t="shared" si="229"/>
        <v>0</v>
      </c>
      <c r="BH140" s="368">
        <f t="shared" si="229"/>
        <v>0</v>
      </c>
      <c r="BI140" s="368">
        <f t="shared" si="229"/>
        <v>0</v>
      </c>
      <c r="BJ140" s="368">
        <f t="shared" si="229"/>
        <v>0</v>
      </c>
      <c r="BK140" s="368">
        <f t="shared" si="229"/>
        <v>0</v>
      </c>
      <c r="BL140" s="368">
        <f t="shared" si="229"/>
        <v>0</v>
      </c>
      <c r="BM140" s="368">
        <f t="shared" si="229"/>
        <v>0</v>
      </c>
      <c r="BN140" s="368">
        <f t="shared" si="229"/>
        <v>0</v>
      </c>
      <c r="BO140" s="368">
        <f t="shared" si="229"/>
        <v>0</v>
      </c>
      <c r="BP140" s="368">
        <f t="shared" si="229"/>
        <v>0</v>
      </c>
      <c r="BQ140" s="359" t="str">
        <f t="shared" ref="BQ140:CA140" si="230">IF(NOT(ISNA(BQ49)),IF(LEN(BQ49)&gt;0,(BQ49-$B49)/(rateShift*0.0001),""),"")</f>
        <v/>
      </c>
      <c r="BR140" s="359" t="str">
        <f t="shared" si="230"/>
        <v/>
      </c>
      <c r="BS140" s="359" t="str">
        <f t="shared" si="230"/>
        <v/>
      </c>
      <c r="BT140" s="359" t="str">
        <f t="shared" si="230"/>
        <v/>
      </c>
      <c r="BU140" s="359" t="str">
        <f t="shared" si="230"/>
        <v/>
      </c>
      <c r="BV140" s="359" t="str">
        <f t="shared" si="230"/>
        <v/>
      </c>
      <c r="BW140" s="359" t="str">
        <f t="shared" si="230"/>
        <v/>
      </c>
      <c r="BX140" s="359" t="str">
        <f t="shared" si="230"/>
        <v/>
      </c>
      <c r="BY140" s="359" t="str">
        <f t="shared" si="230"/>
        <v/>
      </c>
      <c r="BZ140" s="359" t="str">
        <f t="shared" si="230"/>
        <v/>
      </c>
      <c r="CA140" s="360" t="str">
        <f t="shared" si="230"/>
        <v/>
      </c>
      <c r="CB140" s="257">
        <f t="shared" ref="CB140:DG140" si="231">IF(NOT(ISNA(CB49)),IF(LEN(CB49)&gt;0,ABS(CB49-$C49),""),"")</f>
        <v>2.1627757640363399E-9</v>
      </c>
      <c r="CC140" s="257">
        <f t="shared" si="231"/>
        <v>7.2094416894707969E-10</v>
      </c>
      <c r="CD140" s="257">
        <f t="shared" si="231"/>
        <v>0</v>
      </c>
      <c r="CE140" s="257">
        <f t="shared" si="231"/>
        <v>0</v>
      </c>
      <c r="CF140" s="257">
        <f t="shared" si="231"/>
        <v>0</v>
      </c>
      <c r="CG140" s="257">
        <f t="shared" si="231"/>
        <v>0</v>
      </c>
      <c r="CH140" s="257">
        <f t="shared" si="231"/>
        <v>0</v>
      </c>
      <c r="CI140" s="257">
        <f t="shared" si="231"/>
        <v>0</v>
      </c>
      <c r="CJ140" s="257">
        <f t="shared" si="231"/>
        <v>0</v>
      </c>
      <c r="CK140" s="257">
        <f t="shared" si="231"/>
        <v>0</v>
      </c>
      <c r="CL140" s="257">
        <f t="shared" si="231"/>
        <v>0</v>
      </c>
      <c r="CM140" s="257">
        <f t="shared" si="231"/>
        <v>1.3370666681472576E-7</v>
      </c>
      <c r="CN140" s="257">
        <f t="shared" si="231"/>
        <v>0</v>
      </c>
      <c r="CO140" s="257">
        <f t="shared" si="231"/>
        <v>0</v>
      </c>
      <c r="CP140" s="257">
        <f t="shared" si="231"/>
        <v>0</v>
      </c>
      <c r="CQ140" s="257">
        <f t="shared" si="231"/>
        <v>2.4157974544414262E-9</v>
      </c>
      <c r="CR140" s="257">
        <f t="shared" si="231"/>
        <v>8.4092345933872714E-10</v>
      </c>
      <c r="CS140" s="257">
        <f t="shared" si="231"/>
        <v>8.6246235847520225E-10</v>
      </c>
      <c r="CT140" s="257">
        <f t="shared" si="231"/>
        <v>8.6775016686080342E-10</v>
      </c>
      <c r="CU140" s="257">
        <f t="shared" si="231"/>
        <v>8.5384774597963009E-10</v>
      </c>
      <c r="CV140" s="257">
        <f t="shared" si="231"/>
        <v>8.7000514084611957E-10</v>
      </c>
      <c r="CW140" s="257">
        <f t="shared" si="231"/>
        <v>8.4916932860390482E-10</v>
      </c>
      <c r="CX140" s="257">
        <f t="shared" si="231"/>
        <v>0</v>
      </c>
      <c r="CY140" s="257">
        <f t="shared" si="231"/>
        <v>0</v>
      </c>
      <c r="CZ140" s="257">
        <f t="shared" si="231"/>
        <v>9.0106442723891789E-9</v>
      </c>
      <c r="DA140" s="257">
        <f t="shared" si="231"/>
        <v>1.6984766280925268E-8</v>
      </c>
      <c r="DB140" s="257">
        <f t="shared" si="231"/>
        <v>2.0738059863106839E-8</v>
      </c>
      <c r="DC140" s="257">
        <f t="shared" si="231"/>
        <v>3.0503325025577066E-8</v>
      </c>
      <c r="DD140" s="257">
        <f t="shared" si="231"/>
        <v>4.0216924842434443E-8</v>
      </c>
      <c r="DE140" s="257">
        <f t="shared" si="231"/>
        <v>5.018405003359705E-8</v>
      </c>
      <c r="DF140" s="257">
        <f t="shared" si="231"/>
        <v>6.0772762305177919E-8</v>
      </c>
      <c r="DG140" s="257">
        <f t="shared" si="231"/>
        <v>7.4047784244524184E-8</v>
      </c>
      <c r="DH140" s="257">
        <f t="shared" ref="DH140:EM140" si="232">IF(NOT(ISNA(DH49)),IF(LEN(DH49)&gt;0,ABS(DH49-$C49),""),"")</f>
        <v>8.5029383103951695E-8</v>
      </c>
      <c r="DI140" s="257">
        <f t="shared" si="232"/>
        <v>9.4578012088675223E-8</v>
      </c>
      <c r="DJ140" s="257">
        <f t="shared" si="232"/>
        <v>1.3567835930802796E-7</v>
      </c>
      <c r="DK140" s="257">
        <f t="shared" si="232"/>
        <v>4.3667876193503874E-8</v>
      </c>
      <c r="DL140" s="257">
        <f t="shared" si="232"/>
        <v>1.4543974368591561E-7</v>
      </c>
      <c r="DM140" s="257">
        <f t="shared" si="232"/>
        <v>1.1403733613316036E-7</v>
      </c>
      <c r="DN140" s="257">
        <f t="shared" si="232"/>
        <v>1.1345545879171137E-7</v>
      </c>
      <c r="DO140" s="257">
        <f t="shared" si="232"/>
        <v>1.1589319052693337E-7</v>
      </c>
      <c r="DP140" s="257">
        <f t="shared" si="232"/>
        <v>4.4711320520116303E-3</v>
      </c>
      <c r="DQ140" s="257">
        <f t="shared" si="232"/>
        <v>4.6679499264683684E-3</v>
      </c>
      <c r="DR140" s="257">
        <f t="shared" si="232"/>
        <v>0</v>
      </c>
      <c r="DS140" s="257">
        <f t="shared" si="232"/>
        <v>0</v>
      </c>
      <c r="DT140" s="257">
        <f t="shared" si="232"/>
        <v>0</v>
      </c>
      <c r="DU140" s="257">
        <f t="shared" si="232"/>
        <v>0</v>
      </c>
      <c r="DV140" s="257">
        <f t="shared" si="232"/>
        <v>0</v>
      </c>
      <c r="DW140" s="257">
        <f t="shared" si="232"/>
        <v>0</v>
      </c>
      <c r="DX140" s="257">
        <f t="shared" si="232"/>
        <v>0</v>
      </c>
      <c r="DY140" s="257">
        <f t="shared" si="232"/>
        <v>0</v>
      </c>
      <c r="DZ140" s="257">
        <f t="shared" si="232"/>
        <v>0</v>
      </c>
      <c r="EA140" s="257">
        <f t="shared" si="232"/>
        <v>0</v>
      </c>
      <c r="EB140" s="257">
        <f t="shared" si="232"/>
        <v>0</v>
      </c>
      <c r="EC140" s="257">
        <f t="shared" si="232"/>
        <v>0</v>
      </c>
      <c r="ED140" s="257">
        <f t="shared" si="232"/>
        <v>0</v>
      </c>
      <c r="EE140" s="257">
        <f t="shared" si="232"/>
        <v>0</v>
      </c>
      <c r="EF140" s="257">
        <f t="shared" si="232"/>
        <v>0</v>
      </c>
      <c r="EG140" s="257">
        <f t="shared" si="232"/>
        <v>0</v>
      </c>
      <c r="EH140" s="257">
        <f t="shared" si="232"/>
        <v>0</v>
      </c>
      <c r="EI140" s="257">
        <f t="shared" si="232"/>
        <v>0</v>
      </c>
      <c r="EJ140" s="257">
        <f t="shared" si="232"/>
        <v>0</v>
      </c>
      <c r="EK140" s="257">
        <f t="shared" si="232"/>
        <v>0</v>
      </c>
      <c r="EL140" s="257">
        <f t="shared" si="232"/>
        <v>0</v>
      </c>
      <c r="EM140" s="257">
        <f t="shared" si="232"/>
        <v>0</v>
      </c>
      <c r="EN140" s="257" t="str">
        <f t="shared" ref="EN140:EX140" si="233">IF(NOT(ISNA(EN49)),IF(LEN(EN49)&gt;0,ABS(EN49-$C49),""),"")</f>
        <v/>
      </c>
      <c r="EO140" s="257" t="str">
        <f t="shared" si="233"/>
        <v/>
      </c>
      <c r="EP140" s="257" t="str">
        <f t="shared" si="233"/>
        <v/>
      </c>
      <c r="EQ140" s="257" t="str">
        <f t="shared" si="233"/>
        <v/>
      </c>
      <c r="ER140" s="257" t="str">
        <f t="shared" si="233"/>
        <v/>
      </c>
      <c r="ES140" s="257" t="str">
        <f t="shared" si="233"/>
        <v/>
      </c>
      <c r="ET140" s="257" t="str">
        <f t="shared" si="233"/>
        <v/>
      </c>
      <c r="EU140" s="257" t="str">
        <f t="shared" si="233"/>
        <v/>
      </c>
      <c r="EV140" s="257" t="str">
        <f t="shared" si="233"/>
        <v/>
      </c>
      <c r="EW140" s="257" t="str">
        <f t="shared" si="233"/>
        <v/>
      </c>
      <c r="EX140" s="258" t="str">
        <f t="shared" si="233"/>
        <v/>
      </c>
    </row>
    <row r="141" spans="4:154" x14ac:dyDescent="0.2">
      <c r="D141" s="385">
        <v>48400</v>
      </c>
      <c r="E141" s="367">
        <f t="shared" ref="E141:AJ141" si="234">IF(NOT(ISNA(E50)),IF(LEN(E50)&gt;0,(E50-$B50)/(rateShift*0.0001),""),"")</f>
        <v>4.1536521238130786E-4</v>
      </c>
      <c r="F141" s="368">
        <f t="shared" si="234"/>
        <v>1.3845860928271558E-4</v>
      </c>
      <c r="G141" s="368">
        <f t="shared" si="234"/>
        <v>0</v>
      </c>
      <c r="H141" s="368">
        <f t="shared" si="234"/>
        <v>0</v>
      </c>
      <c r="I141" s="368">
        <f t="shared" si="234"/>
        <v>0</v>
      </c>
      <c r="J141" s="368">
        <f t="shared" si="234"/>
        <v>0</v>
      </c>
      <c r="K141" s="368">
        <f t="shared" si="234"/>
        <v>0</v>
      </c>
      <c r="L141" s="368">
        <f t="shared" si="234"/>
        <v>0</v>
      </c>
      <c r="M141" s="368">
        <f t="shared" si="234"/>
        <v>0</v>
      </c>
      <c r="N141" s="368">
        <f t="shared" si="234"/>
        <v>0</v>
      </c>
      <c r="O141" s="368">
        <f t="shared" si="234"/>
        <v>0</v>
      </c>
      <c r="P141" s="368">
        <f t="shared" si="234"/>
        <v>2.5678621618577258E-2</v>
      </c>
      <c r="Q141" s="368">
        <f t="shared" si="234"/>
        <v>0</v>
      </c>
      <c r="R141" s="368">
        <f t="shared" si="234"/>
        <v>0</v>
      </c>
      <c r="S141" s="368">
        <f t="shared" si="234"/>
        <v>0</v>
      </c>
      <c r="T141" s="368">
        <f t="shared" si="234"/>
        <v>-4.6395857666164941E-4</v>
      </c>
      <c r="U141" s="368">
        <f t="shared" si="234"/>
        <v>-1.615009832811598E-4</v>
      </c>
      <c r="V141" s="368">
        <f t="shared" si="234"/>
        <v>-1.6563756909462879E-4</v>
      </c>
      <c r="W141" s="368">
        <f t="shared" si="234"/>
        <v>-1.6665312423461143E-4</v>
      </c>
      <c r="X141" s="368">
        <f t="shared" si="234"/>
        <v>-1.6398316270843649E-4</v>
      </c>
      <c r="Y141" s="368">
        <f t="shared" si="234"/>
        <v>-1.6708624121439253E-4</v>
      </c>
      <c r="Z141" s="368">
        <f t="shared" si="234"/>
        <v>-1.6308466070646954E-4</v>
      </c>
      <c r="AA141" s="368">
        <f t="shared" si="234"/>
        <v>0</v>
      </c>
      <c r="AB141" s="368">
        <f t="shared" si="234"/>
        <v>0</v>
      </c>
      <c r="AC141" s="368">
        <f t="shared" si="234"/>
        <v>1.7305114455648529E-3</v>
      </c>
      <c r="AD141" s="368">
        <f t="shared" si="234"/>
        <v>-3.2619569500375034E-3</v>
      </c>
      <c r="AE141" s="368">
        <f t="shared" si="234"/>
        <v>-3.9827842807961533E-3</v>
      </c>
      <c r="AF141" s="368">
        <f t="shared" si="234"/>
        <v>-5.8582221648846577E-3</v>
      </c>
      <c r="AG141" s="368">
        <f t="shared" si="234"/>
        <v>-7.7237375902677874E-3</v>
      </c>
      <c r="AH141" s="368">
        <f t="shared" si="234"/>
        <v>-9.6379430492357643E-3</v>
      </c>
      <c r="AI141" s="368">
        <f t="shared" si="234"/>
        <v>-1.1671525531782578E-2</v>
      </c>
      <c r="AJ141" s="368">
        <f t="shared" si="234"/>
        <v>-1.4221019002409047E-2</v>
      </c>
      <c r="AK141" s="368">
        <f t="shared" ref="AK141:BP141" si="235">IF(NOT(ISNA(AK50)),IF(LEN(AK50)&gt;0,(AK50-$B50)/(rateShift*0.0001),""),"")</f>
        <v>-1.6330056036677199E-2</v>
      </c>
      <c r="AL141" s="368">
        <f t="shared" si="235"/>
        <v>-1.8163888619773111E-2</v>
      </c>
      <c r="AM141" s="368">
        <f t="shared" si="235"/>
        <v>-2.6057289061204997E-2</v>
      </c>
      <c r="AN141" s="368">
        <f t="shared" si="235"/>
        <v>-8.386499340436171E-3</v>
      </c>
      <c r="AO141" s="368">
        <f t="shared" si="235"/>
        <v>-2.7931981662898675E-2</v>
      </c>
      <c r="AP141" s="368">
        <f t="shared" si="235"/>
        <v>-2.190108910869043E-2</v>
      </c>
      <c r="AQ141" s="368">
        <f t="shared" si="235"/>
        <v>-2.1789338428748056E-2</v>
      </c>
      <c r="AR141" s="368">
        <f t="shared" si="235"/>
        <v>-2.2257509458036007E-2</v>
      </c>
      <c r="AS141" s="368">
        <f t="shared" si="235"/>
        <v>-2.2623216008651331E-2</v>
      </c>
      <c r="AT141" s="368">
        <f t="shared" si="235"/>
        <v>1.2064199643740774</v>
      </c>
      <c r="AU141" s="368">
        <f t="shared" si="235"/>
        <v>0</v>
      </c>
      <c r="AV141" s="368">
        <f t="shared" si="235"/>
        <v>0</v>
      </c>
      <c r="AW141" s="368">
        <f t="shared" si="235"/>
        <v>0</v>
      </c>
      <c r="AX141" s="368">
        <f t="shared" si="235"/>
        <v>0</v>
      </c>
      <c r="AY141" s="368">
        <f t="shared" si="235"/>
        <v>0</v>
      </c>
      <c r="AZ141" s="368">
        <f t="shared" si="235"/>
        <v>0</v>
      </c>
      <c r="BA141" s="368">
        <f t="shared" si="235"/>
        <v>0</v>
      </c>
      <c r="BB141" s="368">
        <f t="shared" si="235"/>
        <v>0</v>
      </c>
      <c r="BC141" s="368">
        <f t="shared" si="235"/>
        <v>0</v>
      </c>
      <c r="BD141" s="368">
        <f t="shared" si="235"/>
        <v>0</v>
      </c>
      <c r="BE141" s="368">
        <f t="shared" si="235"/>
        <v>0</v>
      </c>
      <c r="BF141" s="368">
        <f t="shared" si="235"/>
        <v>0</v>
      </c>
      <c r="BG141" s="368">
        <f t="shared" si="235"/>
        <v>0</v>
      </c>
      <c r="BH141" s="368">
        <f t="shared" si="235"/>
        <v>0</v>
      </c>
      <c r="BI141" s="368">
        <f t="shared" si="235"/>
        <v>0</v>
      </c>
      <c r="BJ141" s="368">
        <f t="shared" si="235"/>
        <v>0</v>
      </c>
      <c r="BK141" s="368">
        <f t="shared" si="235"/>
        <v>0</v>
      </c>
      <c r="BL141" s="368">
        <f t="shared" si="235"/>
        <v>0</v>
      </c>
      <c r="BM141" s="368">
        <f t="shared" si="235"/>
        <v>0</v>
      </c>
      <c r="BN141" s="368">
        <f t="shared" si="235"/>
        <v>0</v>
      </c>
      <c r="BO141" s="368">
        <f t="shared" si="235"/>
        <v>0</v>
      </c>
      <c r="BP141" s="368">
        <f t="shared" si="235"/>
        <v>0</v>
      </c>
      <c r="BQ141" s="359" t="str">
        <f t="shared" ref="BQ141:CA141" si="236">IF(NOT(ISNA(BQ50)),IF(LEN(BQ50)&gt;0,(BQ50-$B50)/(rateShift*0.0001),""),"")</f>
        <v/>
      </c>
      <c r="BR141" s="359" t="str">
        <f t="shared" si="236"/>
        <v/>
      </c>
      <c r="BS141" s="359" t="str">
        <f t="shared" si="236"/>
        <v/>
      </c>
      <c r="BT141" s="359" t="str">
        <f t="shared" si="236"/>
        <v/>
      </c>
      <c r="BU141" s="359" t="str">
        <f t="shared" si="236"/>
        <v/>
      </c>
      <c r="BV141" s="359" t="str">
        <f t="shared" si="236"/>
        <v/>
      </c>
      <c r="BW141" s="359" t="str">
        <f t="shared" si="236"/>
        <v/>
      </c>
      <c r="BX141" s="359" t="str">
        <f t="shared" si="236"/>
        <v/>
      </c>
      <c r="BY141" s="359" t="str">
        <f t="shared" si="236"/>
        <v/>
      </c>
      <c r="BZ141" s="359" t="str">
        <f t="shared" si="236"/>
        <v/>
      </c>
      <c r="CA141" s="360" t="str">
        <f t="shared" si="236"/>
        <v/>
      </c>
      <c r="CB141" s="257">
        <f t="shared" ref="CB141:DG141" si="237">IF(NOT(ISNA(CB50)),IF(LEN(CB50)&gt;0,ABS(CB50-$C50),""),"")</f>
        <v>1.9453169526617575E-9</v>
      </c>
      <c r="CC141" s="257">
        <f t="shared" si="237"/>
        <v>6.4845520966749781E-10</v>
      </c>
      <c r="CD141" s="257">
        <f t="shared" si="237"/>
        <v>0</v>
      </c>
      <c r="CE141" s="257">
        <f t="shared" si="237"/>
        <v>0</v>
      </c>
      <c r="CF141" s="257">
        <f t="shared" si="237"/>
        <v>0</v>
      </c>
      <c r="CG141" s="257">
        <f t="shared" si="237"/>
        <v>0</v>
      </c>
      <c r="CH141" s="257">
        <f t="shared" si="237"/>
        <v>0</v>
      </c>
      <c r="CI141" s="257">
        <f t="shared" si="237"/>
        <v>0</v>
      </c>
      <c r="CJ141" s="257">
        <f t="shared" si="237"/>
        <v>0</v>
      </c>
      <c r="CK141" s="257">
        <f t="shared" si="237"/>
        <v>0</v>
      </c>
      <c r="CL141" s="257">
        <f t="shared" si="237"/>
        <v>0</v>
      </c>
      <c r="CM141" s="257">
        <f t="shared" si="237"/>
        <v>1.2026296784123369E-7</v>
      </c>
      <c r="CN141" s="257">
        <f t="shared" si="237"/>
        <v>0</v>
      </c>
      <c r="CO141" s="257">
        <f t="shared" si="237"/>
        <v>0</v>
      </c>
      <c r="CP141" s="257">
        <f t="shared" si="237"/>
        <v>0</v>
      </c>
      <c r="CQ141" s="257">
        <f t="shared" si="237"/>
        <v>2.1728988157387885E-9</v>
      </c>
      <c r="CR141" s="257">
        <f t="shared" si="237"/>
        <v>7.5637191995769903E-10</v>
      </c>
      <c r="CS141" s="257">
        <f t="shared" si="237"/>
        <v>7.7574468029806276E-10</v>
      </c>
      <c r="CT141" s="257">
        <f t="shared" si="237"/>
        <v>7.8050174656674187E-10</v>
      </c>
      <c r="CU141" s="257">
        <f t="shared" si="237"/>
        <v>7.6799696810403439E-10</v>
      </c>
      <c r="CV141" s="257">
        <f t="shared" si="237"/>
        <v>7.8252969035186304E-10</v>
      </c>
      <c r="CW141" s="257">
        <f t="shared" si="237"/>
        <v>7.6378903202112269E-10</v>
      </c>
      <c r="CX141" s="257">
        <f t="shared" si="237"/>
        <v>0</v>
      </c>
      <c r="CY141" s="257">
        <f t="shared" si="237"/>
        <v>0</v>
      </c>
      <c r="CZ141" s="257">
        <f t="shared" si="237"/>
        <v>8.1046578163934679E-9</v>
      </c>
      <c r="DA141" s="257">
        <f t="shared" si="237"/>
        <v>1.5277012696546244E-8</v>
      </c>
      <c r="DB141" s="257">
        <f t="shared" si="237"/>
        <v>1.8652927029350064E-8</v>
      </c>
      <c r="DC141" s="257">
        <f t="shared" si="237"/>
        <v>2.7436331900831945E-8</v>
      </c>
      <c r="DD141" s="257">
        <f t="shared" si="237"/>
        <v>3.6173265681449518E-8</v>
      </c>
      <c r="DE141" s="257">
        <f t="shared" si="237"/>
        <v>4.5138234018582413E-8</v>
      </c>
      <c r="DF141" s="257">
        <f t="shared" si="237"/>
        <v>5.466229121425803E-8</v>
      </c>
      <c r="DG141" s="257">
        <f t="shared" si="237"/>
        <v>6.6602560421652468E-8</v>
      </c>
      <c r="DH141" s="257">
        <f t="shared" ref="DH141:EM141" si="238">IF(NOT(ISNA(DH50)),IF(LEN(DH50)&gt;0,ABS(DH50-$C50),""),"")</f>
        <v>7.6480001019729738E-8</v>
      </c>
      <c r="DI141" s="257">
        <f t="shared" si="238"/>
        <v>8.5068551768791023E-8</v>
      </c>
      <c r="DJ141" s="257">
        <f t="shared" si="238"/>
        <v>1.2203641487976147E-7</v>
      </c>
      <c r="DK141" s="257">
        <f t="shared" si="238"/>
        <v>3.9277236674878369E-8</v>
      </c>
      <c r="DL141" s="257">
        <f t="shared" si="238"/>
        <v>1.3081632907127605E-7</v>
      </c>
      <c r="DM141" s="257">
        <f t="shared" si="238"/>
        <v>1.0257131447671819E-7</v>
      </c>
      <c r="DN141" s="257">
        <f t="shared" si="238"/>
        <v>1.0204794270371464E-7</v>
      </c>
      <c r="DO141" s="257">
        <f t="shared" si="238"/>
        <v>1.0424056965177564E-7</v>
      </c>
      <c r="DP141" s="257">
        <f t="shared" si="238"/>
        <v>1.0595331524990148E-7</v>
      </c>
      <c r="DQ141" s="257">
        <f t="shared" si="238"/>
        <v>4.8019039246763422E-3</v>
      </c>
      <c r="DR141" s="257">
        <f t="shared" si="238"/>
        <v>4.9991118857849633E-3</v>
      </c>
      <c r="DS141" s="257">
        <f t="shared" si="238"/>
        <v>0</v>
      </c>
      <c r="DT141" s="257">
        <f t="shared" si="238"/>
        <v>0</v>
      </c>
      <c r="DU141" s="257">
        <f t="shared" si="238"/>
        <v>0</v>
      </c>
      <c r="DV141" s="257">
        <f t="shared" si="238"/>
        <v>0</v>
      </c>
      <c r="DW141" s="257">
        <f t="shared" si="238"/>
        <v>0</v>
      </c>
      <c r="DX141" s="257">
        <f t="shared" si="238"/>
        <v>0</v>
      </c>
      <c r="DY141" s="257">
        <f t="shared" si="238"/>
        <v>0</v>
      </c>
      <c r="DZ141" s="257">
        <f t="shared" si="238"/>
        <v>0</v>
      </c>
      <c r="EA141" s="257">
        <f t="shared" si="238"/>
        <v>0</v>
      </c>
      <c r="EB141" s="257">
        <f t="shared" si="238"/>
        <v>0</v>
      </c>
      <c r="EC141" s="257">
        <f t="shared" si="238"/>
        <v>0</v>
      </c>
      <c r="ED141" s="257">
        <f t="shared" si="238"/>
        <v>0</v>
      </c>
      <c r="EE141" s="257">
        <f t="shared" si="238"/>
        <v>0</v>
      </c>
      <c r="EF141" s="257">
        <f t="shared" si="238"/>
        <v>0</v>
      </c>
      <c r="EG141" s="257">
        <f t="shared" si="238"/>
        <v>0</v>
      </c>
      <c r="EH141" s="257">
        <f t="shared" si="238"/>
        <v>0</v>
      </c>
      <c r="EI141" s="257">
        <f t="shared" si="238"/>
        <v>0</v>
      </c>
      <c r="EJ141" s="257">
        <f t="shared" si="238"/>
        <v>0</v>
      </c>
      <c r="EK141" s="257">
        <f t="shared" si="238"/>
        <v>0</v>
      </c>
      <c r="EL141" s="257">
        <f t="shared" si="238"/>
        <v>0</v>
      </c>
      <c r="EM141" s="257">
        <f t="shared" si="238"/>
        <v>0</v>
      </c>
      <c r="EN141" s="257" t="str">
        <f t="shared" ref="EN141:EX141" si="239">IF(NOT(ISNA(EN50)),IF(LEN(EN50)&gt;0,ABS(EN50-$C50),""),"")</f>
        <v/>
      </c>
      <c r="EO141" s="257" t="str">
        <f t="shared" si="239"/>
        <v/>
      </c>
      <c r="EP141" s="257" t="str">
        <f t="shared" si="239"/>
        <v/>
      </c>
      <c r="EQ141" s="257" t="str">
        <f t="shared" si="239"/>
        <v/>
      </c>
      <c r="ER141" s="257" t="str">
        <f t="shared" si="239"/>
        <v/>
      </c>
      <c r="ES141" s="257" t="str">
        <f t="shared" si="239"/>
        <v/>
      </c>
      <c r="ET141" s="257" t="str">
        <f t="shared" si="239"/>
        <v/>
      </c>
      <c r="EU141" s="257" t="str">
        <f t="shared" si="239"/>
        <v/>
      </c>
      <c r="EV141" s="257" t="str">
        <f t="shared" si="239"/>
        <v/>
      </c>
      <c r="EW141" s="257" t="str">
        <f t="shared" si="239"/>
        <v/>
      </c>
      <c r="EX141" s="258" t="str">
        <f t="shared" si="239"/>
        <v/>
      </c>
    </row>
    <row r="142" spans="4:154" x14ac:dyDescent="0.2">
      <c r="D142" s="385">
        <v>48764</v>
      </c>
      <c r="E142" s="367">
        <f t="shared" ref="E142:AJ142" si="240">IF(NOT(ISNA(E51)),IF(LEN(E51)&gt;0,(E51-$B51)/(rateShift*0.0001),""),"")</f>
        <v>3.9566632551932268E-4</v>
      </c>
      <c r="F142" s="368">
        <f t="shared" si="240"/>
        <v>1.3189214586803444E-4</v>
      </c>
      <c r="G142" s="368">
        <f t="shared" si="240"/>
        <v>0</v>
      </c>
      <c r="H142" s="368">
        <f t="shared" si="240"/>
        <v>0</v>
      </c>
      <c r="I142" s="368">
        <f t="shared" si="240"/>
        <v>0</v>
      </c>
      <c r="J142" s="368">
        <f t="shared" si="240"/>
        <v>0</v>
      </c>
      <c r="K142" s="368">
        <f t="shared" si="240"/>
        <v>0</v>
      </c>
      <c r="L142" s="368">
        <f t="shared" si="240"/>
        <v>0</v>
      </c>
      <c r="M142" s="368">
        <f t="shared" si="240"/>
        <v>0</v>
      </c>
      <c r="N142" s="368">
        <f t="shared" si="240"/>
        <v>0</v>
      </c>
      <c r="O142" s="368">
        <f t="shared" si="240"/>
        <v>0</v>
      </c>
      <c r="P142" s="368">
        <f t="shared" si="240"/>
        <v>2.4460801133305982E-2</v>
      </c>
      <c r="Q142" s="368">
        <f t="shared" si="240"/>
        <v>0</v>
      </c>
      <c r="R142" s="368">
        <f t="shared" si="240"/>
        <v>0</v>
      </c>
      <c r="S142" s="368">
        <f t="shared" si="240"/>
        <v>0</v>
      </c>
      <c r="T142" s="368">
        <f t="shared" si="240"/>
        <v>-4.4195512700906381E-4</v>
      </c>
      <c r="U142" s="368">
        <f t="shared" si="240"/>
        <v>-1.5384172455043532E-4</v>
      </c>
      <c r="V142" s="368">
        <f t="shared" si="240"/>
        <v>-1.5778213081560355E-4</v>
      </c>
      <c r="W142" s="368">
        <f t="shared" si="240"/>
        <v>-1.5874952283279065E-4</v>
      </c>
      <c r="X142" s="368">
        <f t="shared" si="240"/>
        <v>-1.5620618543446541E-4</v>
      </c>
      <c r="Y142" s="368">
        <f t="shared" si="240"/>
        <v>-1.5916209902128164E-4</v>
      </c>
      <c r="Z142" s="368">
        <f t="shared" si="240"/>
        <v>-1.5535029531874023E-4</v>
      </c>
      <c r="AA142" s="368">
        <f t="shared" si="240"/>
        <v>0</v>
      </c>
      <c r="AB142" s="368">
        <f t="shared" si="240"/>
        <v>0</v>
      </c>
      <c r="AC142" s="368">
        <f t="shared" si="240"/>
        <v>1.6484411415051969E-3</v>
      </c>
      <c r="AD142" s="368">
        <f t="shared" si="240"/>
        <v>-3.1072571357940171E-3</v>
      </c>
      <c r="AE142" s="368">
        <f t="shared" si="240"/>
        <v>-3.793898897628406E-3</v>
      </c>
      <c r="AF142" s="368">
        <f t="shared" si="240"/>
        <v>-5.5803932743486717E-3</v>
      </c>
      <c r="AG142" s="368">
        <f t="shared" si="240"/>
        <v>-7.3574357695171955E-3</v>
      </c>
      <c r="AH142" s="368">
        <f t="shared" si="240"/>
        <v>-9.1808591510048054E-3</v>
      </c>
      <c r="AI142" s="368">
        <f t="shared" si="240"/>
        <v>-1.1117998045592076E-2</v>
      </c>
      <c r="AJ142" s="368">
        <f t="shared" si="240"/>
        <v>-1.3546580611457915E-2</v>
      </c>
      <c r="AK142" s="368">
        <f t="shared" ref="AK142:BP142" si="241">IF(NOT(ISNA(AK51)),IF(LEN(AK51)&gt;0,(AK51-$B51)/(rateShift*0.0001),""),"")</f>
        <v>-1.5555595590903415E-2</v>
      </c>
      <c r="AL142" s="368">
        <f t="shared" si="241"/>
        <v>-1.7302457817336414E-2</v>
      </c>
      <c r="AM142" s="368">
        <f t="shared" si="241"/>
        <v>-2.4821510099456989E-2</v>
      </c>
      <c r="AN142" s="368">
        <f t="shared" si="241"/>
        <v>-7.9887657377687715E-3</v>
      </c>
      <c r="AO142" s="368">
        <f t="shared" si="241"/>
        <v>-2.6607294539189585E-2</v>
      </c>
      <c r="AP142" s="368">
        <f t="shared" si="241"/>
        <v>-2.0862419848003549E-2</v>
      </c>
      <c r="AQ142" s="368">
        <f t="shared" si="241"/>
        <v>-2.0755968995634505E-2</v>
      </c>
      <c r="AR142" s="368">
        <f t="shared" si="241"/>
        <v>-2.1201936797748955E-2</v>
      </c>
      <c r="AS142" s="368">
        <f t="shared" si="241"/>
        <v>-2.1550299546396756E-2</v>
      </c>
      <c r="AT142" s="368">
        <f t="shared" si="241"/>
        <v>-2.2695038520651606E-2</v>
      </c>
      <c r="AU142" s="368">
        <f t="shared" si="241"/>
        <v>1.2155818095710598</v>
      </c>
      <c r="AV142" s="368">
        <f t="shared" si="241"/>
        <v>0</v>
      </c>
      <c r="AW142" s="368">
        <f t="shared" si="241"/>
        <v>0</v>
      </c>
      <c r="AX142" s="368">
        <f t="shared" si="241"/>
        <v>0</v>
      </c>
      <c r="AY142" s="368">
        <f t="shared" si="241"/>
        <v>0</v>
      </c>
      <c r="AZ142" s="368">
        <f t="shared" si="241"/>
        <v>0</v>
      </c>
      <c r="BA142" s="368">
        <f t="shared" si="241"/>
        <v>0</v>
      </c>
      <c r="BB142" s="368">
        <f t="shared" si="241"/>
        <v>0</v>
      </c>
      <c r="BC142" s="368">
        <f t="shared" si="241"/>
        <v>0</v>
      </c>
      <c r="BD142" s="368">
        <f t="shared" si="241"/>
        <v>0</v>
      </c>
      <c r="BE142" s="368">
        <f t="shared" si="241"/>
        <v>0</v>
      </c>
      <c r="BF142" s="368">
        <f t="shared" si="241"/>
        <v>0</v>
      </c>
      <c r="BG142" s="368">
        <f t="shared" si="241"/>
        <v>0</v>
      </c>
      <c r="BH142" s="368">
        <f t="shared" si="241"/>
        <v>0</v>
      </c>
      <c r="BI142" s="368">
        <f t="shared" si="241"/>
        <v>0</v>
      </c>
      <c r="BJ142" s="368">
        <f t="shared" si="241"/>
        <v>0</v>
      </c>
      <c r="BK142" s="368">
        <f t="shared" si="241"/>
        <v>0</v>
      </c>
      <c r="BL142" s="368">
        <f t="shared" si="241"/>
        <v>0</v>
      </c>
      <c r="BM142" s="368">
        <f t="shared" si="241"/>
        <v>0</v>
      </c>
      <c r="BN142" s="368">
        <f t="shared" si="241"/>
        <v>0</v>
      </c>
      <c r="BO142" s="368">
        <f t="shared" si="241"/>
        <v>0</v>
      </c>
      <c r="BP142" s="368">
        <f t="shared" si="241"/>
        <v>0</v>
      </c>
      <c r="BQ142" s="359" t="str">
        <f t="shared" ref="BQ142:CA142" si="242">IF(NOT(ISNA(BQ51)),IF(LEN(BQ51)&gt;0,(BQ51-$B51)/(rateShift*0.0001),""),"")</f>
        <v/>
      </c>
      <c r="BR142" s="359" t="str">
        <f t="shared" si="242"/>
        <v/>
      </c>
      <c r="BS142" s="359" t="str">
        <f t="shared" si="242"/>
        <v/>
      </c>
      <c r="BT142" s="359" t="str">
        <f t="shared" si="242"/>
        <v/>
      </c>
      <c r="BU142" s="359" t="str">
        <f t="shared" si="242"/>
        <v/>
      </c>
      <c r="BV142" s="359" t="str">
        <f t="shared" si="242"/>
        <v/>
      </c>
      <c r="BW142" s="359" t="str">
        <f t="shared" si="242"/>
        <v/>
      </c>
      <c r="BX142" s="359" t="str">
        <f t="shared" si="242"/>
        <v/>
      </c>
      <c r="BY142" s="359" t="str">
        <f t="shared" si="242"/>
        <v/>
      </c>
      <c r="BZ142" s="359" t="str">
        <f t="shared" si="242"/>
        <v/>
      </c>
      <c r="CA142" s="360" t="str">
        <f t="shared" si="242"/>
        <v/>
      </c>
      <c r="CB142" s="257">
        <f t="shared" ref="CB142:DG142" si="243">IF(NOT(ISNA(CB51)),IF(LEN(CB51)&gt;0,ABS(CB51-$C51),""),"")</f>
        <v>1.7642939227624499E-9</v>
      </c>
      <c r="CC142" s="257">
        <f t="shared" si="243"/>
        <v>5.8811347111720202E-10</v>
      </c>
      <c r="CD142" s="257">
        <f t="shared" si="243"/>
        <v>0</v>
      </c>
      <c r="CE142" s="257">
        <f t="shared" si="243"/>
        <v>0</v>
      </c>
      <c r="CF142" s="257">
        <f t="shared" si="243"/>
        <v>0</v>
      </c>
      <c r="CG142" s="257">
        <f t="shared" si="243"/>
        <v>0</v>
      </c>
      <c r="CH142" s="257">
        <f t="shared" si="243"/>
        <v>0</v>
      </c>
      <c r="CI142" s="257">
        <f t="shared" si="243"/>
        <v>0</v>
      </c>
      <c r="CJ142" s="257">
        <f t="shared" si="243"/>
        <v>0</v>
      </c>
      <c r="CK142" s="257">
        <f t="shared" si="243"/>
        <v>0</v>
      </c>
      <c r="CL142" s="257">
        <f t="shared" si="243"/>
        <v>0</v>
      </c>
      <c r="CM142" s="257">
        <f t="shared" si="243"/>
        <v>1.0907182027355966E-7</v>
      </c>
      <c r="CN142" s="257">
        <f t="shared" si="243"/>
        <v>0</v>
      </c>
      <c r="CO142" s="257">
        <f t="shared" si="243"/>
        <v>0</v>
      </c>
      <c r="CP142" s="257">
        <f t="shared" si="243"/>
        <v>0</v>
      </c>
      <c r="CQ142" s="257">
        <f t="shared" si="243"/>
        <v>1.9706975218358735E-9</v>
      </c>
      <c r="CR142" s="257">
        <f t="shared" si="243"/>
        <v>6.8598735372682462E-10</v>
      </c>
      <c r="CS142" s="257">
        <f t="shared" si="243"/>
        <v>7.035576461700277E-10</v>
      </c>
      <c r="CT142" s="257">
        <f t="shared" si="243"/>
        <v>7.078707203733714E-10</v>
      </c>
      <c r="CU142" s="257">
        <f t="shared" si="243"/>
        <v>6.9653022585769442E-10</v>
      </c>
      <c r="CV142" s="257">
        <f t="shared" si="243"/>
        <v>7.0971055074475764E-10</v>
      </c>
      <c r="CW142" s="257">
        <f t="shared" si="243"/>
        <v>6.9271371277990212E-10</v>
      </c>
      <c r="CX142" s="257">
        <f t="shared" si="243"/>
        <v>0</v>
      </c>
      <c r="CY142" s="257">
        <f t="shared" si="243"/>
        <v>0</v>
      </c>
      <c r="CZ142" s="257">
        <f t="shared" si="243"/>
        <v>7.3504741425478581E-9</v>
      </c>
      <c r="DA142" s="257">
        <f t="shared" si="243"/>
        <v>1.3855399872558793E-8</v>
      </c>
      <c r="DB142" s="257">
        <f t="shared" si="243"/>
        <v>1.6917166799357286E-8</v>
      </c>
      <c r="DC142" s="257">
        <f t="shared" si="243"/>
        <v>2.4883226350941312E-8</v>
      </c>
      <c r="DD142" s="257">
        <f t="shared" si="243"/>
        <v>3.280713874870278E-8</v>
      </c>
      <c r="DE142" s="257">
        <f t="shared" si="243"/>
        <v>4.0937866572360315E-8</v>
      </c>
      <c r="DF142" s="257">
        <f t="shared" si="243"/>
        <v>4.9575656625028275E-8</v>
      </c>
      <c r="DG142" s="257">
        <f t="shared" si="243"/>
        <v>6.0404816367570779E-8</v>
      </c>
      <c r="DH142" s="257">
        <f t="shared" ref="DH142:EM142" si="244">IF(NOT(ISNA(DH51)),IF(LEN(DH51)&gt;0,ABS(DH51-$C51),""),"")</f>
        <v>6.9363104829300859E-8</v>
      </c>
      <c r="DI142" s="257">
        <f t="shared" si="244"/>
        <v>7.7152442261307908E-8</v>
      </c>
      <c r="DJ142" s="257">
        <f t="shared" si="244"/>
        <v>1.1068023714894126E-7</v>
      </c>
      <c r="DK142" s="257">
        <f t="shared" si="244"/>
        <v>3.5622267746671099E-8</v>
      </c>
      <c r="DL142" s="257">
        <f t="shared" si="244"/>
        <v>1.186431309758984E-7</v>
      </c>
      <c r="DM142" s="257">
        <f t="shared" si="244"/>
        <v>9.3026474350110799E-8</v>
      </c>
      <c r="DN142" s="257">
        <f t="shared" si="244"/>
        <v>9.2551804914409175E-8</v>
      </c>
      <c r="DO142" s="257">
        <f t="shared" si="244"/>
        <v>9.4540395945835742E-8</v>
      </c>
      <c r="DP142" s="257">
        <f t="shared" si="244"/>
        <v>9.6093761642324083E-8</v>
      </c>
      <c r="DQ142" s="257">
        <f t="shared" si="244"/>
        <v>1.0119820417070491E-7</v>
      </c>
      <c r="DR142" s="257">
        <f t="shared" si="244"/>
        <v>5.0881952968684363E-3</v>
      </c>
      <c r="DS142" s="257">
        <f t="shared" si="244"/>
        <v>5.2854144211930514E-3</v>
      </c>
      <c r="DT142" s="257">
        <f t="shared" si="244"/>
        <v>0</v>
      </c>
      <c r="DU142" s="257">
        <f t="shared" si="244"/>
        <v>0</v>
      </c>
      <c r="DV142" s="257">
        <f t="shared" si="244"/>
        <v>0</v>
      </c>
      <c r="DW142" s="257">
        <f t="shared" si="244"/>
        <v>0</v>
      </c>
      <c r="DX142" s="257">
        <f t="shared" si="244"/>
        <v>0</v>
      </c>
      <c r="DY142" s="257">
        <f t="shared" si="244"/>
        <v>0</v>
      </c>
      <c r="DZ142" s="257">
        <f t="shared" si="244"/>
        <v>0</v>
      </c>
      <c r="EA142" s="257">
        <f t="shared" si="244"/>
        <v>0</v>
      </c>
      <c r="EB142" s="257">
        <f t="shared" si="244"/>
        <v>0</v>
      </c>
      <c r="EC142" s="257">
        <f t="shared" si="244"/>
        <v>0</v>
      </c>
      <c r="ED142" s="257">
        <f t="shared" si="244"/>
        <v>0</v>
      </c>
      <c r="EE142" s="257">
        <f t="shared" si="244"/>
        <v>0</v>
      </c>
      <c r="EF142" s="257">
        <f t="shared" si="244"/>
        <v>0</v>
      </c>
      <c r="EG142" s="257">
        <f t="shared" si="244"/>
        <v>0</v>
      </c>
      <c r="EH142" s="257">
        <f t="shared" si="244"/>
        <v>0</v>
      </c>
      <c r="EI142" s="257">
        <f t="shared" si="244"/>
        <v>0</v>
      </c>
      <c r="EJ142" s="257">
        <f t="shared" si="244"/>
        <v>0</v>
      </c>
      <c r="EK142" s="257">
        <f t="shared" si="244"/>
        <v>0</v>
      </c>
      <c r="EL142" s="257">
        <f t="shared" si="244"/>
        <v>0</v>
      </c>
      <c r="EM142" s="257">
        <f t="shared" si="244"/>
        <v>0</v>
      </c>
      <c r="EN142" s="257" t="str">
        <f t="shared" ref="EN142:EX142" si="245">IF(NOT(ISNA(EN51)),IF(LEN(EN51)&gt;0,ABS(EN51-$C51),""),"")</f>
        <v/>
      </c>
      <c r="EO142" s="257" t="str">
        <f t="shared" si="245"/>
        <v/>
      </c>
      <c r="EP142" s="257" t="str">
        <f t="shared" si="245"/>
        <v/>
      </c>
      <c r="EQ142" s="257" t="str">
        <f t="shared" si="245"/>
        <v/>
      </c>
      <c r="ER142" s="257" t="str">
        <f t="shared" si="245"/>
        <v/>
      </c>
      <c r="ES142" s="257" t="str">
        <f t="shared" si="245"/>
        <v/>
      </c>
      <c r="ET142" s="257" t="str">
        <f t="shared" si="245"/>
        <v/>
      </c>
      <c r="EU142" s="257" t="str">
        <f t="shared" si="245"/>
        <v/>
      </c>
      <c r="EV142" s="257" t="str">
        <f t="shared" si="245"/>
        <v/>
      </c>
      <c r="EW142" s="257" t="str">
        <f t="shared" si="245"/>
        <v/>
      </c>
      <c r="EX142" s="258" t="str">
        <f t="shared" si="245"/>
        <v/>
      </c>
    </row>
    <row r="143" spans="4:154" x14ac:dyDescent="0.2">
      <c r="D143" s="385">
        <v>49128</v>
      </c>
      <c r="E143" s="367">
        <f t="shared" ref="E143:AJ143" si="246">IF(NOT(ISNA(E52)),IF(LEN(E52)&gt;0,(E52-$B52)/(rateShift*0.0001),""),"")</f>
        <v>3.7775015358787467E-4</v>
      </c>
      <c r="F143" s="368">
        <f t="shared" si="246"/>
        <v>1.2591993597127482E-4</v>
      </c>
      <c r="G143" s="368">
        <f t="shared" si="246"/>
        <v>0</v>
      </c>
      <c r="H143" s="368">
        <f t="shared" si="246"/>
        <v>0</v>
      </c>
      <c r="I143" s="368">
        <f t="shared" si="246"/>
        <v>0</v>
      </c>
      <c r="J143" s="368">
        <f t="shared" si="246"/>
        <v>0</v>
      </c>
      <c r="K143" s="368">
        <f t="shared" si="246"/>
        <v>0</v>
      </c>
      <c r="L143" s="368">
        <f t="shared" si="246"/>
        <v>0</v>
      </c>
      <c r="M143" s="368">
        <f t="shared" si="246"/>
        <v>0</v>
      </c>
      <c r="N143" s="368">
        <f t="shared" si="246"/>
        <v>0</v>
      </c>
      <c r="O143" s="368">
        <f t="shared" si="246"/>
        <v>0</v>
      </c>
      <c r="P143" s="368">
        <f t="shared" si="246"/>
        <v>2.3353191286462627E-2</v>
      </c>
      <c r="Q143" s="368">
        <f t="shared" si="246"/>
        <v>0</v>
      </c>
      <c r="R143" s="368">
        <f t="shared" si="246"/>
        <v>0</v>
      </c>
      <c r="S143" s="368">
        <f t="shared" si="246"/>
        <v>0</v>
      </c>
      <c r="T143" s="368">
        <f t="shared" si="246"/>
        <v>-4.2194295130776327E-4</v>
      </c>
      <c r="U143" s="368">
        <f t="shared" si="246"/>
        <v>-1.4687561555870587E-4</v>
      </c>
      <c r="V143" s="368">
        <f t="shared" si="246"/>
        <v>-1.5063759618155759E-4</v>
      </c>
      <c r="W143" s="368">
        <f t="shared" si="246"/>
        <v>-1.5156118365541871E-4</v>
      </c>
      <c r="X143" s="368">
        <f t="shared" si="246"/>
        <v>-1.4913301123534173E-4</v>
      </c>
      <c r="Y143" s="368">
        <f t="shared" si="246"/>
        <v>-1.5195507798229646E-4</v>
      </c>
      <c r="Z143" s="368">
        <f t="shared" si="246"/>
        <v>-1.4831587666352952E-4</v>
      </c>
      <c r="AA143" s="368">
        <f t="shared" si="246"/>
        <v>0</v>
      </c>
      <c r="AB143" s="368">
        <f t="shared" si="246"/>
        <v>0</v>
      </c>
      <c r="AC143" s="368">
        <f t="shared" si="246"/>
        <v>1.5737980572222421E-3</v>
      </c>
      <c r="AD143" s="368">
        <f t="shared" si="246"/>
        <v>-2.96655738604365E-3</v>
      </c>
      <c r="AE143" s="368">
        <f t="shared" si="246"/>
        <v>-3.6221073135972448E-3</v>
      </c>
      <c r="AF143" s="368">
        <f t="shared" si="246"/>
        <v>-5.327707415878763E-3</v>
      </c>
      <c r="AG143" s="368">
        <f t="shared" si="246"/>
        <v>-7.0242836272722819E-3</v>
      </c>
      <c r="AH143" s="368">
        <f t="shared" si="246"/>
        <v>-8.7651405515469516E-3</v>
      </c>
      <c r="AI143" s="368">
        <f t="shared" si="246"/>
        <v>-1.0614563835369822E-2</v>
      </c>
      <c r="AJ143" s="368">
        <f t="shared" si="246"/>
        <v>-1.2933177723391254E-2</v>
      </c>
      <c r="AK143" s="368">
        <f t="shared" ref="AK143:BP143" si="247">IF(NOT(ISNA(AK52)),IF(LEN(AK52)&gt;0,(AK52-$B52)/(rateShift*0.0001),""),"")</f>
        <v>-1.4851222470101122E-2</v>
      </c>
      <c r="AL143" s="368">
        <f t="shared" si="247"/>
        <v>-1.6518985005951892E-2</v>
      </c>
      <c r="AM143" s="368">
        <f t="shared" si="247"/>
        <v>-2.369756698678005E-2</v>
      </c>
      <c r="AN143" s="368">
        <f t="shared" si="247"/>
        <v>-7.627026335256526E-3</v>
      </c>
      <c r="AO143" s="368">
        <f t="shared" si="247"/>
        <v>-2.5402489298737702E-2</v>
      </c>
      <c r="AP143" s="368">
        <f t="shared" si="247"/>
        <v>-1.9917748350969239E-2</v>
      </c>
      <c r="AQ143" s="368">
        <f t="shared" si="247"/>
        <v>-1.9816117700945102E-2</v>
      </c>
      <c r="AR143" s="368">
        <f t="shared" si="247"/>
        <v>-2.0241891629402958E-2</v>
      </c>
      <c r="AS143" s="368">
        <f t="shared" si="247"/>
        <v>-2.0574480160146652E-2</v>
      </c>
      <c r="AT143" s="368">
        <f t="shared" si="247"/>
        <v>-2.166738419438069E-2</v>
      </c>
      <c r="AU143" s="368">
        <f t="shared" si="247"/>
        <v>-2.3631372173781029E-2</v>
      </c>
      <c r="AV143" s="368">
        <f t="shared" si="247"/>
        <v>1.2255448651756795</v>
      </c>
      <c r="AW143" s="368">
        <f t="shared" si="247"/>
        <v>0</v>
      </c>
      <c r="AX143" s="368">
        <f t="shared" si="247"/>
        <v>0</v>
      </c>
      <c r="AY143" s="368">
        <f t="shared" si="247"/>
        <v>0</v>
      </c>
      <c r="AZ143" s="368">
        <f t="shared" si="247"/>
        <v>0</v>
      </c>
      <c r="BA143" s="368">
        <f t="shared" si="247"/>
        <v>0</v>
      </c>
      <c r="BB143" s="368">
        <f t="shared" si="247"/>
        <v>0</v>
      </c>
      <c r="BC143" s="368">
        <f t="shared" si="247"/>
        <v>0</v>
      </c>
      <c r="BD143" s="368">
        <f t="shared" si="247"/>
        <v>0</v>
      </c>
      <c r="BE143" s="368">
        <f t="shared" si="247"/>
        <v>0</v>
      </c>
      <c r="BF143" s="368">
        <f t="shared" si="247"/>
        <v>0</v>
      </c>
      <c r="BG143" s="368">
        <f t="shared" si="247"/>
        <v>0</v>
      </c>
      <c r="BH143" s="368">
        <f t="shared" si="247"/>
        <v>0</v>
      </c>
      <c r="BI143" s="368">
        <f t="shared" si="247"/>
        <v>0</v>
      </c>
      <c r="BJ143" s="368">
        <f t="shared" si="247"/>
        <v>0</v>
      </c>
      <c r="BK143" s="368">
        <f t="shared" si="247"/>
        <v>0</v>
      </c>
      <c r="BL143" s="368">
        <f t="shared" si="247"/>
        <v>0</v>
      </c>
      <c r="BM143" s="368">
        <f t="shared" si="247"/>
        <v>0</v>
      </c>
      <c r="BN143" s="368">
        <f t="shared" si="247"/>
        <v>0</v>
      </c>
      <c r="BO143" s="368">
        <f t="shared" si="247"/>
        <v>0</v>
      </c>
      <c r="BP143" s="368">
        <f t="shared" si="247"/>
        <v>0</v>
      </c>
      <c r="BQ143" s="359" t="str">
        <f t="shared" ref="BQ143:CA143" si="248">IF(NOT(ISNA(BQ52)),IF(LEN(BQ52)&gt;0,(BQ52-$B52)/(rateShift*0.0001),""),"")</f>
        <v/>
      </c>
      <c r="BR143" s="359" t="str">
        <f t="shared" si="248"/>
        <v/>
      </c>
      <c r="BS143" s="359" t="str">
        <f t="shared" si="248"/>
        <v/>
      </c>
      <c r="BT143" s="359" t="str">
        <f t="shared" si="248"/>
        <v/>
      </c>
      <c r="BU143" s="359" t="str">
        <f t="shared" si="248"/>
        <v/>
      </c>
      <c r="BV143" s="359" t="str">
        <f t="shared" si="248"/>
        <v/>
      </c>
      <c r="BW143" s="359" t="str">
        <f t="shared" si="248"/>
        <v/>
      </c>
      <c r="BX143" s="359" t="str">
        <f t="shared" si="248"/>
        <v/>
      </c>
      <c r="BY143" s="359" t="str">
        <f t="shared" si="248"/>
        <v/>
      </c>
      <c r="BZ143" s="359" t="str">
        <f t="shared" si="248"/>
        <v/>
      </c>
      <c r="CA143" s="360" t="str">
        <f t="shared" si="248"/>
        <v/>
      </c>
      <c r="CB143" s="257">
        <f t="shared" ref="CB143:DG143" si="249">IF(NOT(ISNA(CB52)),IF(LEN(CB52)&gt;0,ABS(CB52-$C52),""),"")</f>
        <v>1.6157345079925722E-9</v>
      </c>
      <c r="CC143" s="257">
        <f t="shared" si="249"/>
        <v>5.3859134513389861E-10</v>
      </c>
      <c r="CD143" s="257">
        <f t="shared" si="249"/>
        <v>0</v>
      </c>
      <c r="CE143" s="257">
        <f t="shared" si="249"/>
        <v>0</v>
      </c>
      <c r="CF143" s="257">
        <f t="shared" si="249"/>
        <v>0</v>
      </c>
      <c r="CG143" s="257">
        <f t="shared" si="249"/>
        <v>0</v>
      </c>
      <c r="CH143" s="257">
        <f t="shared" si="249"/>
        <v>0</v>
      </c>
      <c r="CI143" s="257">
        <f t="shared" si="249"/>
        <v>0</v>
      </c>
      <c r="CJ143" s="257">
        <f t="shared" si="249"/>
        <v>0</v>
      </c>
      <c r="CK143" s="257">
        <f t="shared" si="249"/>
        <v>0</v>
      </c>
      <c r="CL143" s="257">
        <f t="shared" si="249"/>
        <v>0</v>
      </c>
      <c r="CM143" s="257">
        <f t="shared" si="249"/>
        <v>9.9887630774370129E-8</v>
      </c>
      <c r="CN143" s="257">
        <f t="shared" si="249"/>
        <v>0</v>
      </c>
      <c r="CO143" s="257">
        <f t="shared" si="249"/>
        <v>0</v>
      </c>
      <c r="CP143" s="257">
        <f t="shared" si="249"/>
        <v>0</v>
      </c>
      <c r="CQ143" s="257">
        <f t="shared" si="249"/>
        <v>1.8047589499248229E-9</v>
      </c>
      <c r="CR143" s="257">
        <f t="shared" si="249"/>
        <v>6.2822486796010324E-10</v>
      </c>
      <c r="CS143" s="257">
        <f t="shared" si="249"/>
        <v>6.4431590618418966E-10</v>
      </c>
      <c r="CT143" s="257">
        <f t="shared" si="249"/>
        <v>6.482662288920249E-10</v>
      </c>
      <c r="CU143" s="257">
        <f t="shared" si="249"/>
        <v>6.3788018270227731E-10</v>
      </c>
      <c r="CV143" s="257">
        <f t="shared" si="249"/>
        <v>6.4995139825718695E-10</v>
      </c>
      <c r="CW143" s="257">
        <f t="shared" si="249"/>
        <v>6.3438515204849999E-10</v>
      </c>
      <c r="CX143" s="257">
        <f t="shared" si="249"/>
        <v>0</v>
      </c>
      <c r="CY143" s="257">
        <f t="shared" si="249"/>
        <v>0</v>
      </c>
      <c r="CZ143" s="257">
        <f t="shared" si="249"/>
        <v>6.7315409739421295E-9</v>
      </c>
      <c r="DA143" s="257">
        <f t="shared" si="249"/>
        <v>1.2688732238530509E-8</v>
      </c>
      <c r="DB143" s="257">
        <f t="shared" si="249"/>
        <v>1.5492688437701574E-8</v>
      </c>
      <c r="DC143" s="257">
        <f t="shared" si="249"/>
        <v>2.2787980630961657E-8</v>
      </c>
      <c r="DD143" s="257">
        <f t="shared" si="249"/>
        <v>3.0044675441986968E-8</v>
      </c>
      <c r="DE143" s="257">
        <f t="shared" si="249"/>
        <v>3.7490770057879708E-8</v>
      </c>
      <c r="DF143" s="257">
        <f t="shared" si="249"/>
        <v>4.540123103510818E-8</v>
      </c>
      <c r="DG143" s="257">
        <f t="shared" si="249"/>
        <v>5.5318541483662109E-8</v>
      </c>
      <c r="DH143" s="257">
        <f t="shared" ref="DH143:EM143" si="250">IF(NOT(ISNA(DH52)),IF(LEN(DH52)&gt;0,ABS(DH52-$C52),""),"")</f>
        <v>6.3522514207048353E-8</v>
      </c>
      <c r="DI143" s="257">
        <f t="shared" si="250"/>
        <v>7.0655965859339753E-8</v>
      </c>
      <c r="DJ143" s="257">
        <f t="shared" si="250"/>
        <v>1.0136061424914633E-7</v>
      </c>
      <c r="DK143" s="257">
        <f t="shared" si="250"/>
        <v>3.262276145055143E-8</v>
      </c>
      <c r="DL143" s="257">
        <f t="shared" si="250"/>
        <v>1.0865300789641985E-7</v>
      </c>
      <c r="DM143" s="257">
        <f t="shared" si="250"/>
        <v>8.519335367718206E-8</v>
      </c>
      <c r="DN143" s="257">
        <f t="shared" si="250"/>
        <v>8.4758653574878995E-8</v>
      </c>
      <c r="DO143" s="257">
        <f t="shared" si="250"/>
        <v>8.6579798119074125E-8</v>
      </c>
      <c r="DP143" s="257">
        <f t="shared" si="250"/>
        <v>8.8002365394856952E-8</v>
      </c>
      <c r="DQ143" s="257">
        <f t="shared" si="250"/>
        <v>9.2676998249274778E-8</v>
      </c>
      <c r="DR143" s="257">
        <f t="shared" si="250"/>
        <v>1.0107748203702638E-7</v>
      </c>
      <c r="DS143" s="257">
        <f t="shared" si="250"/>
        <v>5.3647154318728976E-3</v>
      </c>
      <c r="DT143" s="257">
        <f t="shared" si="250"/>
        <v>5.5619294497075041E-3</v>
      </c>
      <c r="DU143" s="257">
        <f t="shared" si="250"/>
        <v>0</v>
      </c>
      <c r="DV143" s="257">
        <f t="shared" si="250"/>
        <v>0</v>
      </c>
      <c r="DW143" s="257">
        <f t="shared" si="250"/>
        <v>0</v>
      </c>
      <c r="DX143" s="257">
        <f t="shared" si="250"/>
        <v>0</v>
      </c>
      <c r="DY143" s="257">
        <f t="shared" si="250"/>
        <v>0</v>
      </c>
      <c r="DZ143" s="257">
        <f t="shared" si="250"/>
        <v>0</v>
      </c>
      <c r="EA143" s="257">
        <f t="shared" si="250"/>
        <v>0</v>
      </c>
      <c r="EB143" s="257">
        <f t="shared" si="250"/>
        <v>0</v>
      </c>
      <c r="EC143" s="257">
        <f t="shared" si="250"/>
        <v>0</v>
      </c>
      <c r="ED143" s="257">
        <f t="shared" si="250"/>
        <v>0</v>
      </c>
      <c r="EE143" s="257">
        <f t="shared" si="250"/>
        <v>0</v>
      </c>
      <c r="EF143" s="257">
        <f t="shared" si="250"/>
        <v>0</v>
      </c>
      <c r="EG143" s="257">
        <f t="shared" si="250"/>
        <v>0</v>
      </c>
      <c r="EH143" s="257">
        <f t="shared" si="250"/>
        <v>0</v>
      </c>
      <c r="EI143" s="257">
        <f t="shared" si="250"/>
        <v>0</v>
      </c>
      <c r="EJ143" s="257">
        <f t="shared" si="250"/>
        <v>0</v>
      </c>
      <c r="EK143" s="257">
        <f t="shared" si="250"/>
        <v>0</v>
      </c>
      <c r="EL143" s="257">
        <f t="shared" si="250"/>
        <v>0</v>
      </c>
      <c r="EM143" s="257">
        <f t="shared" si="250"/>
        <v>0</v>
      </c>
      <c r="EN143" s="257" t="str">
        <f t="shared" ref="EN143:EX143" si="251">IF(NOT(ISNA(EN52)),IF(LEN(EN52)&gt;0,ABS(EN52-$C52),""),"")</f>
        <v/>
      </c>
      <c r="EO143" s="257" t="str">
        <f t="shared" si="251"/>
        <v/>
      </c>
      <c r="EP143" s="257" t="str">
        <f t="shared" si="251"/>
        <v/>
      </c>
      <c r="EQ143" s="257" t="str">
        <f t="shared" si="251"/>
        <v/>
      </c>
      <c r="ER143" s="257" t="str">
        <f t="shared" si="251"/>
        <v/>
      </c>
      <c r="ES143" s="257" t="str">
        <f t="shared" si="251"/>
        <v/>
      </c>
      <c r="ET143" s="257" t="str">
        <f t="shared" si="251"/>
        <v/>
      </c>
      <c r="EU143" s="257" t="str">
        <f t="shared" si="251"/>
        <v/>
      </c>
      <c r="EV143" s="257" t="str">
        <f t="shared" si="251"/>
        <v/>
      </c>
      <c r="EW143" s="257" t="str">
        <f t="shared" si="251"/>
        <v/>
      </c>
      <c r="EX143" s="258" t="str">
        <f t="shared" si="251"/>
        <v/>
      </c>
    </row>
    <row r="144" spans="4:154" x14ac:dyDescent="0.2">
      <c r="D144" s="385">
        <v>49493</v>
      </c>
      <c r="E144" s="367">
        <f t="shared" ref="E144:AJ144" si="252">IF(NOT(ISNA(E53)),IF(LEN(E53)&gt;0,(E53-$B53)/(rateShift*0.0001),""),"")</f>
        <v>3.6134222152622852E-4</v>
      </c>
      <c r="F144" s="368">
        <f t="shared" si="252"/>
        <v>1.2045048538439351E-4</v>
      </c>
      <c r="G144" s="368">
        <f t="shared" si="252"/>
        <v>0</v>
      </c>
      <c r="H144" s="368">
        <f t="shared" si="252"/>
        <v>0</v>
      </c>
      <c r="I144" s="368">
        <f t="shared" si="252"/>
        <v>0</v>
      </c>
      <c r="J144" s="368">
        <f t="shared" si="252"/>
        <v>0</v>
      </c>
      <c r="K144" s="368">
        <f t="shared" si="252"/>
        <v>0</v>
      </c>
      <c r="L144" s="368">
        <f t="shared" si="252"/>
        <v>0</v>
      </c>
      <c r="M144" s="368">
        <f t="shared" si="252"/>
        <v>0</v>
      </c>
      <c r="N144" s="368">
        <f t="shared" si="252"/>
        <v>0</v>
      </c>
      <c r="O144" s="368">
        <f t="shared" si="252"/>
        <v>0</v>
      </c>
      <c r="P144" s="368">
        <f t="shared" si="252"/>
        <v>2.2338823530889534E-2</v>
      </c>
      <c r="Q144" s="368">
        <f t="shared" si="252"/>
        <v>0</v>
      </c>
      <c r="R144" s="368">
        <f t="shared" si="252"/>
        <v>0</v>
      </c>
      <c r="S144" s="368">
        <f t="shared" si="252"/>
        <v>0</v>
      </c>
      <c r="T144" s="368">
        <f t="shared" si="252"/>
        <v>-4.0361546368994361E-4</v>
      </c>
      <c r="U144" s="368">
        <f t="shared" si="252"/>
        <v>-1.4049593549322892E-4</v>
      </c>
      <c r="V144" s="368">
        <f t="shared" si="252"/>
        <v>-1.4409451097596726E-4</v>
      </c>
      <c r="W144" s="368">
        <f t="shared" si="252"/>
        <v>-1.4497798158166764E-4</v>
      </c>
      <c r="X144" s="368">
        <f t="shared" si="252"/>
        <v>-1.4265527903054021E-4</v>
      </c>
      <c r="Y144" s="368">
        <f t="shared" si="252"/>
        <v>-1.4535476679927717E-4</v>
      </c>
      <c r="Z144" s="368">
        <f t="shared" si="252"/>
        <v>-1.418736375081997E-4</v>
      </c>
      <c r="AA144" s="368">
        <f t="shared" si="252"/>
        <v>0</v>
      </c>
      <c r="AB144" s="368">
        <f t="shared" si="252"/>
        <v>0</v>
      </c>
      <c r="AC144" s="368">
        <f t="shared" si="252"/>
        <v>1.5054386633475692E-3</v>
      </c>
      <c r="AD144" s="368">
        <f t="shared" si="252"/>
        <v>-2.8377021851766493E-3</v>
      </c>
      <c r="AE144" s="368">
        <f t="shared" si="252"/>
        <v>-3.4647776870656843E-3</v>
      </c>
      <c r="AF144" s="368">
        <f t="shared" si="252"/>
        <v>-5.0962934500242696E-3</v>
      </c>
      <c r="AG144" s="368">
        <f t="shared" si="252"/>
        <v>-6.7191772834020169E-3</v>
      </c>
      <c r="AH144" s="368">
        <f t="shared" si="252"/>
        <v>-8.3844184553018286E-3</v>
      </c>
      <c r="AI144" s="368">
        <f t="shared" si="252"/>
        <v>-1.0153510305102587E-2</v>
      </c>
      <c r="AJ144" s="368">
        <f t="shared" si="252"/>
        <v>-1.2371413025437372E-2</v>
      </c>
      <c r="AK144" s="368">
        <f t="shared" ref="AK144:BP144" si="253">IF(NOT(ISNA(AK53)),IF(LEN(AK53)&gt;0,(AK53-$B53)/(rateShift*0.0001),""),"")</f>
        <v>-1.4206145700652179E-2</v>
      </c>
      <c r="AL144" s="368">
        <f t="shared" si="253"/>
        <v>-1.5801467407559888E-2</v>
      </c>
      <c r="AM144" s="368">
        <f t="shared" si="253"/>
        <v>-2.2668240950984853E-2</v>
      </c>
      <c r="AN144" s="368">
        <f t="shared" si="253"/>
        <v>-7.2957392968121815E-3</v>
      </c>
      <c r="AO144" s="368">
        <f t="shared" si="253"/>
        <v>-2.4299108364288224E-2</v>
      </c>
      <c r="AP144" s="368">
        <f t="shared" si="253"/>
        <v>-1.9052602280664882E-2</v>
      </c>
      <c r="AQ144" s="368">
        <f t="shared" si="253"/>
        <v>-1.8955386053235573E-2</v>
      </c>
      <c r="AR144" s="368">
        <f t="shared" si="253"/>
        <v>-1.9362666091975178E-2</v>
      </c>
      <c r="AS144" s="368">
        <f t="shared" si="253"/>
        <v>-1.9680808328089577E-2</v>
      </c>
      <c r="AT144" s="368">
        <f t="shared" si="253"/>
        <v>-2.0726241051170768E-2</v>
      </c>
      <c r="AU144" s="368">
        <f t="shared" si="253"/>
        <v>-2.260492137171749E-2</v>
      </c>
      <c r="AV144" s="368">
        <f t="shared" si="253"/>
        <v>-2.4207103454694512E-2</v>
      </c>
      <c r="AW144" s="368">
        <f t="shared" si="253"/>
        <v>1.2358784307653878</v>
      </c>
      <c r="AX144" s="368">
        <f t="shared" si="253"/>
        <v>0</v>
      </c>
      <c r="AY144" s="368">
        <f t="shared" si="253"/>
        <v>0</v>
      </c>
      <c r="AZ144" s="368">
        <f t="shared" si="253"/>
        <v>0</v>
      </c>
      <c r="BA144" s="368">
        <f t="shared" si="253"/>
        <v>0</v>
      </c>
      <c r="BB144" s="368">
        <f t="shared" si="253"/>
        <v>0</v>
      </c>
      <c r="BC144" s="368">
        <f t="shared" si="253"/>
        <v>0</v>
      </c>
      <c r="BD144" s="368">
        <f t="shared" si="253"/>
        <v>0</v>
      </c>
      <c r="BE144" s="368">
        <f t="shared" si="253"/>
        <v>0</v>
      </c>
      <c r="BF144" s="368">
        <f t="shared" si="253"/>
        <v>0</v>
      </c>
      <c r="BG144" s="368">
        <f t="shared" si="253"/>
        <v>0</v>
      </c>
      <c r="BH144" s="368">
        <f t="shared" si="253"/>
        <v>0</v>
      </c>
      <c r="BI144" s="368">
        <f t="shared" si="253"/>
        <v>0</v>
      </c>
      <c r="BJ144" s="368">
        <f t="shared" si="253"/>
        <v>0</v>
      </c>
      <c r="BK144" s="368">
        <f t="shared" si="253"/>
        <v>0</v>
      </c>
      <c r="BL144" s="368">
        <f t="shared" si="253"/>
        <v>0</v>
      </c>
      <c r="BM144" s="368">
        <f t="shared" si="253"/>
        <v>0</v>
      </c>
      <c r="BN144" s="368">
        <f t="shared" si="253"/>
        <v>0</v>
      </c>
      <c r="BO144" s="368">
        <f t="shared" si="253"/>
        <v>0</v>
      </c>
      <c r="BP144" s="368">
        <f t="shared" si="253"/>
        <v>0</v>
      </c>
      <c r="BQ144" s="359" t="str">
        <f t="shared" ref="BQ144:CA144" si="254">IF(NOT(ISNA(BQ53)),IF(LEN(BQ53)&gt;0,(BQ53-$B53)/(rateShift*0.0001),""),"")</f>
        <v/>
      </c>
      <c r="BR144" s="359" t="str">
        <f t="shared" si="254"/>
        <v/>
      </c>
      <c r="BS144" s="359" t="str">
        <f t="shared" si="254"/>
        <v/>
      </c>
      <c r="BT144" s="359" t="str">
        <f t="shared" si="254"/>
        <v/>
      </c>
      <c r="BU144" s="359" t="str">
        <f t="shared" si="254"/>
        <v/>
      </c>
      <c r="BV144" s="359" t="str">
        <f t="shared" si="254"/>
        <v/>
      </c>
      <c r="BW144" s="359" t="str">
        <f t="shared" si="254"/>
        <v/>
      </c>
      <c r="BX144" s="359" t="str">
        <f t="shared" si="254"/>
        <v/>
      </c>
      <c r="BY144" s="359" t="str">
        <f t="shared" si="254"/>
        <v/>
      </c>
      <c r="BZ144" s="359" t="str">
        <f t="shared" si="254"/>
        <v/>
      </c>
      <c r="CA144" s="360" t="str">
        <f t="shared" si="254"/>
        <v/>
      </c>
      <c r="CB144" s="257">
        <f t="shared" ref="CB144:DG144" si="255">IF(NOT(ISNA(CB53)),IF(LEN(CB53)&gt;0,ABS(CB53-$C53),""),"")</f>
        <v>1.4890614817575365E-9</v>
      </c>
      <c r="CC144" s="257">
        <f t="shared" si="255"/>
        <v>4.9636642712735934E-10</v>
      </c>
      <c r="CD144" s="257">
        <f t="shared" si="255"/>
        <v>0</v>
      </c>
      <c r="CE144" s="257">
        <f t="shared" si="255"/>
        <v>0</v>
      </c>
      <c r="CF144" s="257">
        <f t="shared" si="255"/>
        <v>0</v>
      </c>
      <c r="CG144" s="257">
        <f t="shared" si="255"/>
        <v>0</v>
      </c>
      <c r="CH144" s="257">
        <f t="shared" si="255"/>
        <v>0</v>
      </c>
      <c r="CI144" s="257">
        <f t="shared" si="255"/>
        <v>0</v>
      </c>
      <c r="CJ144" s="257">
        <f t="shared" si="255"/>
        <v>0</v>
      </c>
      <c r="CK144" s="257">
        <f t="shared" si="255"/>
        <v>0</v>
      </c>
      <c r="CL144" s="257">
        <f t="shared" si="255"/>
        <v>0</v>
      </c>
      <c r="CM144" s="257">
        <f t="shared" si="255"/>
        <v>9.2056458539380159E-8</v>
      </c>
      <c r="CN144" s="257">
        <f t="shared" si="255"/>
        <v>0</v>
      </c>
      <c r="CO144" s="257">
        <f t="shared" si="255"/>
        <v>0</v>
      </c>
      <c r="CP144" s="257">
        <f t="shared" si="255"/>
        <v>0</v>
      </c>
      <c r="CQ144" s="257">
        <f t="shared" si="255"/>
        <v>1.6632660457260862E-9</v>
      </c>
      <c r="CR144" s="257">
        <f t="shared" si="255"/>
        <v>5.7897251576344289E-10</v>
      </c>
      <c r="CS144" s="257">
        <f t="shared" si="255"/>
        <v>5.9380196593128431E-10</v>
      </c>
      <c r="CT144" s="257">
        <f t="shared" si="255"/>
        <v>5.9744209579548624E-10</v>
      </c>
      <c r="CU144" s="257">
        <f t="shared" si="255"/>
        <v>5.8787105738922207E-10</v>
      </c>
      <c r="CV144" s="257">
        <f t="shared" si="255"/>
        <v>5.9899520066242218E-10</v>
      </c>
      <c r="CW144" s="257">
        <f t="shared" si="255"/>
        <v>5.8464928731627452E-10</v>
      </c>
      <c r="CX144" s="257">
        <f t="shared" si="255"/>
        <v>0</v>
      </c>
      <c r="CY144" s="257">
        <f t="shared" si="255"/>
        <v>0</v>
      </c>
      <c r="CZ144" s="257">
        <f t="shared" si="255"/>
        <v>6.2037887882393505E-9</v>
      </c>
      <c r="DA144" s="257">
        <f t="shared" si="255"/>
        <v>1.1693937991552605E-8</v>
      </c>
      <c r="DB144" s="257">
        <f t="shared" si="255"/>
        <v>1.4278065250949989E-8</v>
      </c>
      <c r="DC144" s="257">
        <f t="shared" si="255"/>
        <v>2.100140757133051E-8</v>
      </c>
      <c r="DD144" s="257">
        <f t="shared" si="255"/>
        <v>2.768917877968291E-8</v>
      </c>
      <c r="DE144" s="257">
        <f t="shared" si="255"/>
        <v>3.4551500792401324E-8</v>
      </c>
      <c r="DF144" s="257">
        <f t="shared" si="255"/>
        <v>4.1841783079976658E-8</v>
      </c>
      <c r="DG144" s="257">
        <f t="shared" si="255"/>
        <v>5.0981578091080504E-8</v>
      </c>
      <c r="DH144" s="257">
        <f t="shared" ref="DH144:EM144" si="256">IF(NOT(ISNA(DH53)),IF(LEN(DH53)&gt;0,ABS(DH53-$C53),""),"")</f>
        <v>5.8542360958924178E-8</v>
      </c>
      <c r="DI144" s="257">
        <f t="shared" si="256"/>
        <v>6.5116550845845111E-8</v>
      </c>
      <c r="DJ144" s="257">
        <f t="shared" si="256"/>
        <v>9.3413961343991048E-8</v>
      </c>
      <c r="DK144" s="257">
        <f t="shared" si="256"/>
        <v>3.0065142982843573E-8</v>
      </c>
      <c r="DL144" s="257">
        <f t="shared" si="256"/>
        <v>1.00134632325527E-7</v>
      </c>
      <c r="DM144" s="257">
        <f t="shared" si="256"/>
        <v>7.8514211219321561E-8</v>
      </c>
      <c r="DN144" s="257">
        <f t="shared" si="256"/>
        <v>7.8113591244627356E-8</v>
      </c>
      <c r="DO144" s="257">
        <f t="shared" si="256"/>
        <v>7.9791958689651166E-8</v>
      </c>
      <c r="DP144" s="257">
        <f t="shared" si="256"/>
        <v>8.1102996925958015E-8</v>
      </c>
      <c r="DQ144" s="257">
        <f t="shared" si="256"/>
        <v>8.5411139466584629E-8</v>
      </c>
      <c r="DR144" s="257">
        <f t="shared" si="256"/>
        <v>9.3153027031639413E-8</v>
      </c>
      <c r="DS144" s="257">
        <f t="shared" si="256"/>
        <v>9.975548778684562E-8</v>
      </c>
      <c r="DT144" s="257">
        <f t="shared" si="256"/>
        <v>5.6467877968926702E-3</v>
      </c>
      <c r="DU144" s="257">
        <f t="shared" si="256"/>
        <v>5.843399777708775E-3</v>
      </c>
      <c r="DV144" s="257">
        <f t="shared" si="256"/>
        <v>0</v>
      </c>
      <c r="DW144" s="257">
        <f t="shared" si="256"/>
        <v>0</v>
      </c>
      <c r="DX144" s="257">
        <f t="shared" si="256"/>
        <v>0</v>
      </c>
      <c r="DY144" s="257">
        <f t="shared" si="256"/>
        <v>0</v>
      </c>
      <c r="DZ144" s="257">
        <f t="shared" si="256"/>
        <v>0</v>
      </c>
      <c r="EA144" s="257">
        <f t="shared" si="256"/>
        <v>0</v>
      </c>
      <c r="EB144" s="257">
        <f t="shared" si="256"/>
        <v>0</v>
      </c>
      <c r="EC144" s="257">
        <f t="shared" si="256"/>
        <v>0</v>
      </c>
      <c r="ED144" s="257">
        <f t="shared" si="256"/>
        <v>0</v>
      </c>
      <c r="EE144" s="257">
        <f t="shared" si="256"/>
        <v>0</v>
      </c>
      <c r="EF144" s="257">
        <f t="shared" si="256"/>
        <v>0</v>
      </c>
      <c r="EG144" s="257">
        <f t="shared" si="256"/>
        <v>0</v>
      </c>
      <c r="EH144" s="257">
        <f t="shared" si="256"/>
        <v>0</v>
      </c>
      <c r="EI144" s="257">
        <f t="shared" si="256"/>
        <v>0</v>
      </c>
      <c r="EJ144" s="257">
        <f t="shared" si="256"/>
        <v>0</v>
      </c>
      <c r="EK144" s="257">
        <f t="shared" si="256"/>
        <v>0</v>
      </c>
      <c r="EL144" s="257">
        <f t="shared" si="256"/>
        <v>0</v>
      </c>
      <c r="EM144" s="257">
        <f t="shared" si="256"/>
        <v>0</v>
      </c>
      <c r="EN144" s="257" t="str">
        <f t="shared" ref="EN144:EX144" si="257">IF(NOT(ISNA(EN53)),IF(LEN(EN53)&gt;0,ABS(EN53-$C53),""),"")</f>
        <v/>
      </c>
      <c r="EO144" s="257" t="str">
        <f t="shared" si="257"/>
        <v/>
      </c>
      <c r="EP144" s="257" t="str">
        <f t="shared" si="257"/>
        <v/>
      </c>
      <c r="EQ144" s="257" t="str">
        <f t="shared" si="257"/>
        <v/>
      </c>
      <c r="ER144" s="257" t="str">
        <f t="shared" si="257"/>
        <v/>
      </c>
      <c r="ES144" s="257" t="str">
        <f t="shared" si="257"/>
        <v/>
      </c>
      <c r="ET144" s="257" t="str">
        <f t="shared" si="257"/>
        <v/>
      </c>
      <c r="EU144" s="257" t="str">
        <f t="shared" si="257"/>
        <v/>
      </c>
      <c r="EV144" s="257" t="str">
        <f t="shared" si="257"/>
        <v/>
      </c>
      <c r="EW144" s="257" t="str">
        <f t="shared" si="257"/>
        <v/>
      </c>
      <c r="EX144" s="258" t="str">
        <f t="shared" si="257"/>
        <v/>
      </c>
    </row>
    <row r="145" spans="4:154" x14ac:dyDescent="0.2">
      <c r="D145" s="385">
        <v>49859</v>
      </c>
      <c r="E145" s="367">
        <f t="shared" ref="E145:AJ145" si="258">IF(NOT(ISNA(E54)),IF(LEN(E54)&gt;0,(E54-$B54)/(rateShift*0.0001),""),"")</f>
        <v>3.462608210574869E-4</v>
      </c>
      <c r="F145" s="368">
        <f t="shared" si="258"/>
        <v>1.1542322344432199E-4</v>
      </c>
      <c r="G145" s="368">
        <f t="shared" si="258"/>
        <v>0</v>
      </c>
      <c r="H145" s="368">
        <f t="shared" si="258"/>
        <v>0</v>
      </c>
      <c r="I145" s="368">
        <f t="shared" si="258"/>
        <v>0</v>
      </c>
      <c r="J145" s="368">
        <f t="shared" si="258"/>
        <v>0</v>
      </c>
      <c r="K145" s="368">
        <f t="shared" si="258"/>
        <v>0</v>
      </c>
      <c r="L145" s="368">
        <f t="shared" si="258"/>
        <v>0</v>
      </c>
      <c r="M145" s="368">
        <f t="shared" si="258"/>
        <v>0</v>
      </c>
      <c r="N145" s="368">
        <f t="shared" si="258"/>
        <v>0</v>
      </c>
      <c r="O145" s="368">
        <f t="shared" si="258"/>
        <v>0</v>
      </c>
      <c r="P145" s="368">
        <f t="shared" si="258"/>
        <v>2.1406464335241987E-2</v>
      </c>
      <c r="Q145" s="368">
        <f t="shared" si="258"/>
        <v>0</v>
      </c>
      <c r="R145" s="368">
        <f t="shared" si="258"/>
        <v>0</v>
      </c>
      <c r="S145" s="368">
        <f t="shared" si="258"/>
        <v>0</v>
      </c>
      <c r="T145" s="368">
        <f t="shared" si="258"/>
        <v>-3.8676969791803795E-4</v>
      </c>
      <c r="U145" s="368">
        <f t="shared" si="258"/>
        <v>-1.3463203317812256E-4</v>
      </c>
      <c r="V145" s="368">
        <f t="shared" si="258"/>
        <v>-1.3808041446350394E-4</v>
      </c>
      <c r="W145" s="368">
        <f t="shared" si="258"/>
        <v>-1.3892701142270703E-4</v>
      </c>
      <c r="X145" s="368">
        <f t="shared" si="258"/>
        <v>-1.3670125195014426E-4</v>
      </c>
      <c r="Y145" s="368">
        <f t="shared" si="258"/>
        <v>-1.3928807067811744E-4</v>
      </c>
      <c r="Z145" s="368">
        <f t="shared" si="258"/>
        <v>-1.359522338977015E-4</v>
      </c>
      <c r="AA145" s="368">
        <f t="shared" si="258"/>
        <v>0</v>
      </c>
      <c r="AB145" s="368">
        <f t="shared" si="258"/>
        <v>0</v>
      </c>
      <c r="AC145" s="368">
        <f t="shared" si="258"/>
        <v>1.4426059192704233E-3</v>
      </c>
      <c r="AD145" s="368">
        <f t="shared" si="258"/>
        <v>-2.719264536859417E-3</v>
      </c>
      <c r="AE145" s="368">
        <f t="shared" si="258"/>
        <v>-3.3201676842391226E-3</v>
      </c>
      <c r="AF145" s="368">
        <f t="shared" si="258"/>
        <v>-4.8835886023307351E-3</v>
      </c>
      <c r="AG145" s="368">
        <f t="shared" si="258"/>
        <v>-6.4387378630702263E-3</v>
      </c>
      <c r="AH145" s="368">
        <f t="shared" si="258"/>
        <v>-8.0344765870585255E-3</v>
      </c>
      <c r="AI145" s="368">
        <f t="shared" si="258"/>
        <v>-9.7297315559616293E-3</v>
      </c>
      <c r="AJ145" s="368">
        <f t="shared" si="258"/>
        <v>-1.1855065301363127E-2</v>
      </c>
      <c r="AK145" s="368">
        <f t="shared" ref="AK145:BP145" si="259">IF(NOT(ISNA(AK54)),IF(LEN(AK54)&gt;0,(AK54-$B54)/(rateShift*0.0001),""),"")</f>
        <v>-1.361322143371077E-2</v>
      </c>
      <c r="AL145" s="368">
        <f t="shared" si="259"/>
        <v>-1.5141958933061195E-2</v>
      </c>
      <c r="AM145" s="368">
        <f t="shared" si="259"/>
        <v>-2.1722132806604316E-2</v>
      </c>
      <c r="AN145" s="368">
        <f t="shared" si="259"/>
        <v>-6.9912358117464601E-3</v>
      </c>
      <c r="AO145" s="368">
        <f t="shared" si="259"/>
        <v>-2.3284932435408551E-2</v>
      </c>
      <c r="AP145" s="368">
        <f t="shared" si="259"/>
        <v>-1.8257400649056288E-2</v>
      </c>
      <c r="AQ145" s="368">
        <f t="shared" si="259"/>
        <v>-1.8164241951529325E-2</v>
      </c>
      <c r="AR145" s="368">
        <f t="shared" si="259"/>
        <v>-1.8554523275489399E-2</v>
      </c>
      <c r="AS145" s="368">
        <f t="shared" si="259"/>
        <v>-1.8859387156226759E-2</v>
      </c>
      <c r="AT145" s="368">
        <f t="shared" si="259"/>
        <v>-1.9861186479758208E-2</v>
      </c>
      <c r="AU145" s="368">
        <f t="shared" si="259"/>
        <v>-2.1661456007290164E-2</v>
      </c>
      <c r="AV145" s="368">
        <f t="shared" si="259"/>
        <v>-2.3196767550068276E-2</v>
      </c>
      <c r="AW145" s="368">
        <f t="shared" si="259"/>
        <v>-2.4960350359839317E-2</v>
      </c>
      <c r="AX145" s="368">
        <f t="shared" si="259"/>
        <v>1.2466100295415068</v>
      </c>
      <c r="AY145" s="368">
        <f t="shared" si="259"/>
        <v>0</v>
      </c>
      <c r="AZ145" s="368">
        <f t="shared" si="259"/>
        <v>0</v>
      </c>
      <c r="BA145" s="368">
        <f t="shared" si="259"/>
        <v>0</v>
      </c>
      <c r="BB145" s="368">
        <f t="shared" si="259"/>
        <v>0</v>
      </c>
      <c r="BC145" s="368">
        <f t="shared" si="259"/>
        <v>0</v>
      </c>
      <c r="BD145" s="368">
        <f t="shared" si="259"/>
        <v>0</v>
      </c>
      <c r="BE145" s="368">
        <f t="shared" si="259"/>
        <v>0</v>
      </c>
      <c r="BF145" s="368">
        <f t="shared" si="259"/>
        <v>0</v>
      </c>
      <c r="BG145" s="368">
        <f t="shared" si="259"/>
        <v>0</v>
      </c>
      <c r="BH145" s="368">
        <f t="shared" si="259"/>
        <v>0</v>
      </c>
      <c r="BI145" s="368">
        <f t="shared" si="259"/>
        <v>0</v>
      </c>
      <c r="BJ145" s="368">
        <f t="shared" si="259"/>
        <v>0</v>
      </c>
      <c r="BK145" s="368">
        <f t="shared" si="259"/>
        <v>0</v>
      </c>
      <c r="BL145" s="368">
        <f t="shared" si="259"/>
        <v>0</v>
      </c>
      <c r="BM145" s="368">
        <f t="shared" si="259"/>
        <v>0</v>
      </c>
      <c r="BN145" s="368">
        <f t="shared" si="259"/>
        <v>0</v>
      </c>
      <c r="BO145" s="368">
        <f t="shared" si="259"/>
        <v>0</v>
      </c>
      <c r="BP145" s="368">
        <f t="shared" si="259"/>
        <v>0</v>
      </c>
      <c r="BQ145" s="359" t="str">
        <f t="shared" ref="BQ145:CA145" si="260">IF(NOT(ISNA(BQ54)),IF(LEN(BQ54)&gt;0,(BQ54-$B54)/(rateShift*0.0001),""),"")</f>
        <v/>
      </c>
      <c r="BR145" s="359" t="str">
        <f t="shared" si="260"/>
        <v/>
      </c>
      <c r="BS145" s="359" t="str">
        <f t="shared" si="260"/>
        <v/>
      </c>
      <c r="BT145" s="359" t="str">
        <f t="shared" si="260"/>
        <v/>
      </c>
      <c r="BU145" s="359" t="str">
        <f t="shared" si="260"/>
        <v/>
      </c>
      <c r="BV145" s="359" t="str">
        <f t="shared" si="260"/>
        <v/>
      </c>
      <c r="BW145" s="359" t="str">
        <f t="shared" si="260"/>
        <v/>
      </c>
      <c r="BX145" s="359" t="str">
        <f t="shared" si="260"/>
        <v/>
      </c>
      <c r="BY145" s="359" t="str">
        <f t="shared" si="260"/>
        <v/>
      </c>
      <c r="BZ145" s="359" t="str">
        <f t="shared" si="260"/>
        <v/>
      </c>
      <c r="CA145" s="360" t="str">
        <f t="shared" si="260"/>
        <v/>
      </c>
      <c r="CB145" s="257">
        <f t="shared" ref="CB145:DG145" si="261">IF(NOT(ISNA(CB54)),IF(LEN(CB54)&gt;0,ABS(CB54-$C54),""),"")</f>
        <v>1.3158957812287042E-9</v>
      </c>
      <c r="CC145" s="257">
        <f t="shared" si="261"/>
        <v>4.3864267426640957E-10</v>
      </c>
      <c r="CD145" s="257">
        <f t="shared" si="261"/>
        <v>0</v>
      </c>
      <c r="CE145" s="257">
        <f t="shared" si="261"/>
        <v>0</v>
      </c>
      <c r="CF145" s="257">
        <f t="shared" si="261"/>
        <v>0</v>
      </c>
      <c r="CG145" s="257">
        <f t="shared" si="261"/>
        <v>0</v>
      </c>
      <c r="CH145" s="257">
        <f t="shared" si="261"/>
        <v>0</v>
      </c>
      <c r="CI145" s="257">
        <f t="shared" si="261"/>
        <v>0</v>
      </c>
      <c r="CJ145" s="257">
        <f t="shared" si="261"/>
        <v>0</v>
      </c>
      <c r="CK145" s="257">
        <f t="shared" si="261"/>
        <v>0</v>
      </c>
      <c r="CL145" s="257">
        <f t="shared" si="261"/>
        <v>0</v>
      </c>
      <c r="CM145" s="257">
        <f t="shared" si="261"/>
        <v>8.1351019254327639E-8</v>
      </c>
      <c r="CN145" s="257">
        <f t="shared" si="261"/>
        <v>0</v>
      </c>
      <c r="CO145" s="257">
        <f t="shared" si="261"/>
        <v>0</v>
      </c>
      <c r="CP145" s="257">
        <f t="shared" si="261"/>
        <v>0</v>
      </c>
      <c r="CQ145" s="257">
        <f t="shared" si="261"/>
        <v>1.4698414464719978E-9</v>
      </c>
      <c r="CR145" s="257">
        <f t="shared" si="261"/>
        <v>5.1164233960676597E-10</v>
      </c>
      <c r="CS145" s="257">
        <f t="shared" si="261"/>
        <v>5.2474669401392227E-10</v>
      </c>
      <c r="CT145" s="257">
        <f t="shared" si="261"/>
        <v>5.2796476565641903E-10</v>
      </c>
      <c r="CU145" s="257">
        <f t="shared" si="261"/>
        <v>5.1950572663161942E-10</v>
      </c>
      <c r="CV145" s="257">
        <f t="shared" si="261"/>
        <v>5.2933657110343368E-10</v>
      </c>
      <c r="CW145" s="257">
        <f t="shared" si="261"/>
        <v>5.1665982950255263E-10</v>
      </c>
      <c r="CX145" s="257">
        <f t="shared" si="261"/>
        <v>0</v>
      </c>
      <c r="CY145" s="257">
        <f t="shared" si="261"/>
        <v>0</v>
      </c>
      <c r="CZ145" s="257">
        <f t="shared" si="261"/>
        <v>5.4823375943147123E-9</v>
      </c>
      <c r="DA145" s="257">
        <f t="shared" si="261"/>
        <v>1.0334024812957976E-8</v>
      </c>
      <c r="DB145" s="257">
        <f t="shared" si="261"/>
        <v>1.2617638114886809E-8</v>
      </c>
      <c r="DC145" s="257">
        <f t="shared" si="261"/>
        <v>1.8559108652671519E-8</v>
      </c>
      <c r="DD145" s="257">
        <f t="shared" si="261"/>
        <v>2.4469145414734994E-8</v>
      </c>
      <c r="DE145" s="257">
        <f t="shared" si="261"/>
        <v>3.0533433843793478E-8</v>
      </c>
      <c r="DF145" s="257">
        <f t="shared" si="261"/>
        <v>3.6975913508124902E-8</v>
      </c>
      <c r="DG145" s="257">
        <f t="shared" si="261"/>
        <v>4.5052822968821848E-8</v>
      </c>
      <c r="DH145" s="257">
        <f t="shared" ref="DH145:EM145" si="262">IF(NOT(ISNA(DH54)),IF(LEN(DH54)&gt;0,ABS(DH54-$C54),""),"")</f>
        <v>5.1734346268733633E-8</v>
      </c>
      <c r="DI145" s="257">
        <f t="shared" si="262"/>
        <v>5.7544009557375375E-8</v>
      </c>
      <c r="DJ145" s="257">
        <f t="shared" si="262"/>
        <v>8.255065491249991E-8</v>
      </c>
      <c r="DK145" s="257">
        <f t="shared" si="262"/>
        <v>2.6568804351034814E-8</v>
      </c>
      <c r="DL145" s="257">
        <f t="shared" si="262"/>
        <v>8.8489764328569809E-8</v>
      </c>
      <c r="DM145" s="257">
        <f t="shared" si="262"/>
        <v>6.938362744415838E-8</v>
      </c>
      <c r="DN145" s="257">
        <f t="shared" si="262"/>
        <v>6.9029596230091306E-8</v>
      </c>
      <c r="DO145" s="257">
        <f t="shared" si="262"/>
        <v>7.0512783136716939E-8</v>
      </c>
      <c r="DP145" s="257">
        <f t="shared" si="262"/>
        <v>7.1671358306546473E-8</v>
      </c>
      <c r="DQ145" s="257">
        <f t="shared" si="262"/>
        <v>7.5478497861547478E-8</v>
      </c>
      <c r="DR145" s="257">
        <f t="shared" si="262"/>
        <v>8.2320064317270569E-8</v>
      </c>
      <c r="DS145" s="257">
        <f t="shared" si="262"/>
        <v>8.8154711055249413E-8</v>
      </c>
      <c r="DT145" s="257">
        <f t="shared" si="262"/>
        <v>9.485685785112774E-8</v>
      </c>
      <c r="DU145" s="257">
        <f t="shared" si="262"/>
        <v>6.0186782921931269E-3</v>
      </c>
      <c r="DV145" s="257">
        <f t="shared" si="262"/>
        <v>6.2665025758511204E-3</v>
      </c>
      <c r="DW145" s="257">
        <f t="shared" si="262"/>
        <v>5.014737349759435E-5</v>
      </c>
      <c r="DX145" s="257">
        <f t="shared" si="262"/>
        <v>0</v>
      </c>
      <c r="DY145" s="257">
        <f t="shared" si="262"/>
        <v>0</v>
      </c>
      <c r="DZ145" s="257">
        <f t="shared" si="262"/>
        <v>0</v>
      </c>
      <c r="EA145" s="257">
        <f t="shared" si="262"/>
        <v>0</v>
      </c>
      <c r="EB145" s="257">
        <f t="shared" si="262"/>
        <v>0</v>
      </c>
      <c r="EC145" s="257">
        <f t="shared" si="262"/>
        <v>0</v>
      </c>
      <c r="ED145" s="257">
        <f t="shared" si="262"/>
        <v>0</v>
      </c>
      <c r="EE145" s="257">
        <f t="shared" si="262"/>
        <v>0</v>
      </c>
      <c r="EF145" s="257">
        <f t="shared" si="262"/>
        <v>0</v>
      </c>
      <c r="EG145" s="257">
        <f t="shared" si="262"/>
        <v>0</v>
      </c>
      <c r="EH145" s="257">
        <f t="shared" si="262"/>
        <v>0</v>
      </c>
      <c r="EI145" s="257">
        <f t="shared" si="262"/>
        <v>0</v>
      </c>
      <c r="EJ145" s="257">
        <f t="shared" si="262"/>
        <v>0</v>
      </c>
      <c r="EK145" s="257">
        <f t="shared" si="262"/>
        <v>0</v>
      </c>
      <c r="EL145" s="257">
        <f t="shared" si="262"/>
        <v>0</v>
      </c>
      <c r="EM145" s="257">
        <f t="shared" si="262"/>
        <v>0</v>
      </c>
      <c r="EN145" s="257" t="str">
        <f t="shared" ref="EN145:EX145" si="263">IF(NOT(ISNA(EN54)),IF(LEN(EN54)&gt;0,ABS(EN54-$C54),""),"")</f>
        <v/>
      </c>
      <c r="EO145" s="257" t="str">
        <f t="shared" si="263"/>
        <v/>
      </c>
      <c r="EP145" s="257" t="str">
        <f t="shared" si="263"/>
        <v/>
      </c>
      <c r="EQ145" s="257" t="str">
        <f t="shared" si="263"/>
        <v/>
      </c>
      <c r="ER145" s="257" t="str">
        <f t="shared" si="263"/>
        <v/>
      </c>
      <c r="ES145" s="257" t="str">
        <f t="shared" si="263"/>
        <v/>
      </c>
      <c r="ET145" s="257" t="str">
        <f t="shared" si="263"/>
        <v/>
      </c>
      <c r="EU145" s="257" t="str">
        <f t="shared" si="263"/>
        <v/>
      </c>
      <c r="EV145" s="257" t="str">
        <f t="shared" si="263"/>
        <v/>
      </c>
      <c r="EW145" s="257" t="str">
        <f t="shared" si="263"/>
        <v/>
      </c>
      <c r="EX145" s="258" t="str">
        <f t="shared" si="263"/>
        <v/>
      </c>
    </row>
    <row r="146" spans="4:154" x14ac:dyDescent="0.2">
      <c r="D146" s="385">
        <v>50224</v>
      </c>
      <c r="E146" s="367">
        <f t="shared" ref="E146:AJ146" si="264">IF(NOT(ISNA(E55)),IF(LEN(E55)&gt;0,(E55-$B55)/(rateShift*0.0001),""),"")</f>
        <v>3.3241787423393676E-4</v>
      </c>
      <c r="F146" s="368">
        <f t="shared" si="264"/>
        <v>1.1080878990418763E-4</v>
      </c>
      <c r="G146" s="368">
        <f t="shared" si="264"/>
        <v>0</v>
      </c>
      <c r="H146" s="368">
        <f t="shared" si="264"/>
        <v>0</v>
      </c>
      <c r="I146" s="368">
        <f t="shared" si="264"/>
        <v>0</v>
      </c>
      <c r="J146" s="368">
        <f t="shared" si="264"/>
        <v>0</v>
      </c>
      <c r="K146" s="368">
        <f t="shared" si="264"/>
        <v>0</v>
      </c>
      <c r="L146" s="368">
        <f t="shared" si="264"/>
        <v>0</v>
      </c>
      <c r="M146" s="368">
        <f t="shared" si="264"/>
        <v>0</v>
      </c>
      <c r="N146" s="368">
        <f t="shared" si="264"/>
        <v>0</v>
      </c>
      <c r="O146" s="368">
        <f t="shared" si="264"/>
        <v>0</v>
      </c>
      <c r="P146" s="368">
        <f t="shared" si="264"/>
        <v>2.0550668559955049E-2</v>
      </c>
      <c r="Q146" s="368">
        <f t="shared" si="264"/>
        <v>0</v>
      </c>
      <c r="R146" s="368">
        <f t="shared" si="264"/>
        <v>0</v>
      </c>
      <c r="S146" s="368">
        <f t="shared" si="264"/>
        <v>0</v>
      </c>
      <c r="T146" s="368">
        <f t="shared" si="264"/>
        <v>-3.7130727178688594E-4</v>
      </c>
      <c r="U146" s="368">
        <f t="shared" si="264"/>
        <v>-1.2924966256988579E-4</v>
      </c>
      <c r="V146" s="368">
        <f t="shared" si="264"/>
        <v>-1.3256018307344908E-4</v>
      </c>
      <c r="W146" s="368">
        <f t="shared" si="264"/>
        <v>-1.33372934554149E-4</v>
      </c>
      <c r="X146" s="368">
        <f t="shared" si="264"/>
        <v>-1.3123615732330007E-4</v>
      </c>
      <c r="Y146" s="368">
        <f t="shared" si="264"/>
        <v>-1.3371955915816858E-4</v>
      </c>
      <c r="Z146" s="368">
        <f t="shared" si="264"/>
        <v>-1.3051708382463834E-4</v>
      </c>
      <c r="AA146" s="368">
        <f t="shared" si="264"/>
        <v>0</v>
      </c>
      <c r="AB146" s="368">
        <f t="shared" si="264"/>
        <v>0</v>
      </c>
      <c r="AC146" s="368">
        <f t="shared" si="264"/>
        <v>1.3849328710582864E-3</v>
      </c>
      <c r="AD146" s="368">
        <f t="shared" si="264"/>
        <v>-2.6105527447216337E-3</v>
      </c>
      <c r="AE146" s="368">
        <f t="shared" si="264"/>
        <v>-3.1874327574565875E-3</v>
      </c>
      <c r="AF146" s="368">
        <f t="shared" si="264"/>
        <v>-4.6883506392078611E-3</v>
      </c>
      <c r="AG146" s="368">
        <f t="shared" si="264"/>
        <v>-6.1813275512370702E-3</v>
      </c>
      <c r="AH146" s="368">
        <f t="shared" si="264"/>
        <v>-7.7132712255137403E-3</v>
      </c>
      <c r="AI146" s="368">
        <f t="shared" si="264"/>
        <v>-9.3407526462890855E-3</v>
      </c>
      <c r="AJ146" s="368">
        <f t="shared" si="264"/>
        <v>-1.1381118990762967E-2</v>
      </c>
      <c r="AK146" s="368">
        <f t="shared" ref="AK146:BP146" si="265">IF(NOT(ISNA(AK55)),IF(LEN(AK55)&gt;0,(AK55-$B55)/(rateShift*0.0001),""),"")</f>
        <v>-1.3068986888416234E-2</v>
      </c>
      <c r="AL146" s="368">
        <f t="shared" si="265"/>
        <v>-1.4536607938434726E-2</v>
      </c>
      <c r="AM146" s="368">
        <f t="shared" si="265"/>
        <v>-2.0853717117835097E-2</v>
      </c>
      <c r="AN146" s="368">
        <f t="shared" si="265"/>
        <v>-6.7117375267614077E-3</v>
      </c>
      <c r="AO146" s="368">
        <f t="shared" si="265"/>
        <v>-2.2354038548503402E-2</v>
      </c>
      <c r="AP146" s="368">
        <f t="shared" si="265"/>
        <v>-1.7527499340426467E-2</v>
      </c>
      <c r="AQ146" s="368">
        <f t="shared" si="265"/>
        <v>-1.7438064976674911E-2</v>
      </c>
      <c r="AR146" s="368">
        <f t="shared" si="265"/>
        <v>-1.7812743485431937E-2</v>
      </c>
      <c r="AS146" s="368">
        <f t="shared" si="265"/>
        <v>-1.8105419402024425E-2</v>
      </c>
      <c r="AT146" s="368">
        <f t="shared" si="265"/>
        <v>-1.9067168411084773E-2</v>
      </c>
      <c r="AU146" s="368">
        <f t="shared" si="265"/>
        <v>-2.0795466078617209E-2</v>
      </c>
      <c r="AV146" s="368">
        <f t="shared" si="265"/>
        <v>-2.2269398352436215E-2</v>
      </c>
      <c r="AW146" s="368">
        <f t="shared" si="265"/>
        <v>-2.396247597787754E-2</v>
      </c>
      <c r="AX146" s="368">
        <f t="shared" si="265"/>
        <v>-3.5736210907584554E-2</v>
      </c>
      <c r="AY146" s="368">
        <f t="shared" si="265"/>
        <v>1.2782330108364672</v>
      </c>
      <c r="AZ146" s="368">
        <f t="shared" si="265"/>
        <v>-1.024549317583251E-2</v>
      </c>
      <c r="BA146" s="368">
        <f t="shared" si="265"/>
        <v>0</v>
      </c>
      <c r="BB146" s="368">
        <f t="shared" si="265"/>
        <v>0</v>
      </c>
      <c r="BC146" s="368">
        <f t="shared" si="265"/>
        <v>0</v>
      </c>
      <c r="BD146" s="368">
        <f t="shared" si="265"/>
        <v>0</v>
      </c>
      <c r="BE146" s="368">
        <f t="shared" si="265"/>
        <v>0</v>
      </c>
      <c r="BF146" s="368">
        <f t="shared" si="265"/>
        <v>0</v>
      </c>
      <c r="BG146" s="368">
        <f t="shared" si="265"/>
        <v>0</v>
      </c>
      <c r="BH146" s="368">
        <f t="shared" si="265"/>
        <v>0</v>
      </c>
      <c r="BI146" s="368">
        <f t="shared" si="265"/>
        <v>0</v>
      </c>
      <c r="BJ146" s="368">
        <f t="shared" si="265"/>
        <v>0</v>
      </c>
      <c r="BK146" s="368">
        <f t="shared" si="265"/>
        <v>0</v>
      </c>
      <c r="BL146" s="368">
        <f t="shared" si="265"/>
        <v>0</v>
      </c>
      <c r="BM146" s="368">
        <f t="shared" si="265"/>
        <v>0</v>
      </c>
      <c r="BN146" s="368">
        <f t="shared" si="265"/>
        <v>0</v>
      </c>
      <c r="BO146" s="368">
        <f t="shared" si="265"/>
        <v>0</v>
      </c>
      <c r="BP146" s="368">
        <f t="shared" si="265"/>
        <v>0</v>
      </c>
      <c r="BQ146" s="359" t="str">
        <f t="shared" ref="BQ146:CA146" si="266">IF(NOT(ISNA(BQ55)),IF(LEN(BQ55)&gt;0,(BQ55-$B55)/(rateShift*0.0001),""),"")</f>
        <v/>
      </c>
      <c r="BR146" s="359" t="str">
        <f t="shared" si="266"/>
        <v/>
      </c>
      <c r="BS146" s="359" t="str">
        <f t="shared" si="266"/>
        <v/>
      </c>
      <c r="BT146" s="359" t="str">
        <f t="shared" si="266"/>
        <v/>
      </c>
      <c r="BU146" s="359" t="str">
        <f t="shared" si="266"/>
        <v/>
      </c>
      <c r="BV146" s="359" t="str">
        <f t="shared" si="266"/>
        <v/>
      </c>
      <c r="BW146" s="359" t="str">
        <f t="shared" si="266"/>
        <v/>
      </c>
      <c r="BX146" s="359" t="str">
        <f t="shared" si="266"/>
        <v/>
      </c>
      <c r="BY146" s="359" t="str">
        <f t="shared" si="266"/>
        <v/>
      </c>
      <c r="BZ146" s="359" t="str">
        <f t="shared" si="266"/>
        <v/>
      </c>
      <c r="CA146" s="360" t="str">
        <f t="shared" si="266"/>
        <v/>
      </c>
      <c r="CB146" s="257">
        <f t="shared" ref="CB146:DG146" si="267">IF(NOT(ISNA(CB55)),IF(LEN(CB55)&gt;0,ABS(CB55-$C55),""),"")</f>
        <v>1.2642138169649542E-9</v>
      </c>
      <c r="CC146" s="257">
        <f t="shared" si="267"/>
        <v>4.2141512501814304E-10</v>
      </c>
      <c r="CD146" s="257">
        <f t="shared" si="267"/>
        <v>0</v>
      </c>
      <c r="CE146" s="257">
        <f t="shared" si="267"/>
        <v>0</v>
      </c>
      <c r="CF146" s="257">
        <f t="shared" si="267"/>
        <v>0</v>
      </c>
      <c r="CG146" s="257">
        <f t="shared" si="267"/>
        <v>0</v>
      </c>
      <c r="CH146" s="257">
        <f t="shared" si="267"/>
        <v>0</v>
      </c>
      <c r="CI146" s="257">
        <f t="shared" si="267"/>
        <v>0</v>
      </c>
      <c r="CJ146" s="257">
        <f t="shared" si="267"/>
        <v>0</v>
      </c>
      <c r="CK146" s="257">
        <f t="shared" si="267"/>
        <v>0</v>
      </c>
      <c r="CL146" s="257">
        <f t="shared" si="267"/>
        <v>0</v>
      </c>
      <c r="CM146" s="257">
        <f t="shared" si="267"/>
        <v>7.8155982442817962E-8</v>
      </c>
      <c r="CN146" s="257">
        <f t="shared" si="267"/>
        <v>0</v>
      </c>
      <c r="CO146" s="257">
        <f t="shared" si="267"/>
        <v>0</v>
      </c>
      <c r="CP146" s="257">
        <f t="shared" si="267"/>
        <v>0</v>
      </c>
      <c r="CQ146" s="257">
        <f t="shared" si="267"/>
        <v>1.4121140992640058E-9</v>
      </c>
      <c r="CR146" s="257">
        <f t="shared" si="267"/>
        <v>4.9154798981154713E-10</v>
      </c>
      <c r="CS146" s="257">
        <f t="shared" si="267"/>
        <v>5.0413856769737642E-10</v>
      </c>
      <c r="CT146" s="257">
        <f t="shared" si="267"/>
        <v>5.0722928288116087E-10</v>
      </c>
      <c r="CU146" s="257">
        <f t="shared" si="267"/>
        <v>4.9910302626909875E-10</v>
      </c>
      <c r="CV146" s="257">
        <f t="shared" si="267"/>
        <v>5.085471488364135E-10</v>
      </c>
      <c r="CW146" s="257">
        <f t="shared" si="267"/>
        <v>4.9636791898954868E-10</v>
      </c>
      <c r="CX146" s="257">
        <f t="shared" si="267"/>
        <v>0</v>
      </c>
      <c r="CY146" s="257">
        <f t="shared" si="267"/>
        <v>0</v>
      </c>
      <c r="CZ146" s="257">
        <f t="shared" si="267"/>
        <v>5.2670196849791129E-9</v>
      </c>
      <c r="DA146" s="257">
        <f t="shared" si="267"/>
        <v>9.9281599122424957E-9</v>
      </c>
      <c r="DB146" s="257">
        <f t="shared" si="267"/>
        <v>1.2122084523669141E-8</v>
      </c>
      <c r="DC146" s="257">
        <f t="shared" si="267"/>
        <v>1.7830206065078125E-8</v>
      </c>
      <c r="DD146" s="257">
        <f t="shared" si="267"/>
        <v>2.3508127333649043E-8</v>
      </c>
      <c r="DE146" s="257">
        <f t="shared" si="267"/>
        <v>2.9334242708511926E-8</v>
      </c>
      <c r="DF146" s="257">
        <f t="shared" si="267"/>
        <v>3.5523696421957407E-8</v>
      </c>
      <c r="DG146" s="257">
        <f t="shared" si="267"/>
        <v>4.3283386822606795E-8</v>
      </c>
      <c r="DH146" s="257">
        <f t="shared" ref="DH146:EM146" si="268">IF(NOT(ISNA(DH55)),IF(LEN(DH55)&gt;0,ABS(DH55-$C55),""),"")</f>
        <v>4.9702495955733506E-8</v>
      </c>
      <c r="DI146" s="257">
        <f t="shared" si="268"/>
        <v>5.5283986253457096E-8</v>
      </c>
      <c r="DJ146" s="257">
        <f t="shared" si="268"/>
        <v>7.9308502681785242E-8</v>
      </c>
      <c r="DK146" s="257">
        <f t="shared" si="268"/>
        <v>2.5525322393943339E-8</v>
      </c>
      <c r="DL146" s="257">
        <f t="shared" si="268"/>
        <v>8.5014355340196079E-8</v>
      </c>
      <c r="DM146" s="257">
        <f t="shared" si="268"/>
        <v>6.6658606412417498E-8</v>
      </c>
      <c r="DN146" s="257">
        <f t="shared" si="268"/>
        <v>6.6318479353955073E-8</v>
      </c>
      <c r="DO146" s="257">
        <f t="shared" si="268"/>
        <v>6.7743414766674448E-8</v>
      </c>
      <c r="DP146" s="257">
        <f t="shared" si="268"/>
        <v>6.8856486779705905E-8</v>
      </c>
      <c r="DQ146" s="257">
        <f t="shared" si="268"/>
        <v>7.2514101966125732E-8</v>
      </c>
      <c r="DR146" s="257">
        <f t="shared" si="268"/>
        <v>7.9086968751695963E-8</v>
      </c>
      <c r="DS146" s="257">
        <f t="shared" si="268"/>
        <v>8.4692461908147942E-8</v>
      </c>
      <c r="DT146" s="257">
        <f t="shared" si="268"/>
        <v>9.1131383522791154E-8</v>
      </c>
      <c r="DU146" s="257">
        <f t="shared" si="268"/>
        <v>1.3590792318288192E-7</v>
      </c>
      <c r="DV146" s="257">
        <f t="shared" si="268"/>
        <v>6.2421365797648339E-3</v>
      </c>
      <c r="DW146" s="257">
        <f t="shared" si="268"/>
        <v>6.4393800428011808E-3</v>
      </c>
      <c r="DX146" s="257">
        <f t="shared" si="268"/>
        <v>0</v>
      </c>
      <c r="DY146" s="257">
        <f t="shared" si="268"/>
        <v>0</v>
      </c>
      <c r="DZ146" s="257">
        <f t="shared" si="268"/>
        <v>0</v>
      </c>
      <c r="EA146" s="257">
        <f t="shared" si="268"/>
        <v>0</v>
      </c>
      <c r="EB146" s="257">
        <f t="shared" si="268"/>
        <v>0</v>
      </c>
      <c r="EC146" s="257">
        <f t="shared" si="268"/>
        <v>0</v>
      </c>
      <c r="ED146" s="257">
        <f t="shared" si="268"/>
        <v>0</v>
      </c>
      <c r="EE146" s="257">
        <f t="shared" si="268"/>
        <v>0</v>
      </c>
      <c r="EF146" s="257">
        <f t="shared" si="268"/>
        <v>0</v>
      </c>
      <c r="EG146" s="257">
        <f t="shared" si="268"/>
        <v>0</v>
      </c>
      <c r="EH146" s="257">
        <f t="shared" si="268"/>
        <v>0</v>
      </c>
      <c r="EI146" s="257">
        <f t="shared" si="268"/>
        <v>0</v>
      </c>
      <c r="EJ146" s="257">
        <f t="shared" si="268"/>
        <v>0</v>
      </c>
      <c r="EK146" s="257">
        <f t="shared" si="268"/>
        <v>0</v>
      </c>
      <c r="EL146" s="257">
        <f t="shared" si="268"/>
        <v>0</v>
      </c>
      <c r="EM146" s="257">
        <f t="shared" si="268"/>
        <v>0</v>
      </c>
      <c r="EN146" s="257" t="str">
        <f t="shared" ref="EN146:EX146" si="269">IF(NOT(ISNA(EN55)),IF(LEN(EN55)&gt;0,ABS(EN55-$C55),""),"")</f>
        <v/>
      </c>
      <c r="EO146" s="257" t="str">
        <f t="shared" si="269"/>
        <v/>
      </c>
      <c r="EP146" s="257" t="str">
        <f t="shared" si="269"/>
        <v/>
      </c>
      <c r="EQ146" s="257" t="str">
        <f t="shared" si="269"/>
        <v/>
      </c>
      <c r="ER146" s="257" t="str">
        <f t="shared" si="269"/>
        <v/>
      </c>
      <c r="ES146" s="257" t="str">
        <f t="shared" si="269"/>
        <v/>
      </c>
      <c r="ET146" s="257" t="str">
        <f t="shared" si="269"/>
        <v/>
      </c>
      <c r="EU146" s="257" t="str">
        <f t="shared" si="269"/>
        <v/>
      </c>
      <c r="EV146" s="257" t="str">
        <f t="shared" si="269"/>
        <v/>
      </c>
      <c r="EW146" s="257" t="str">
        <f t="shared" si="269"/>
        <v/>
      </c>
      <c r="EX146" s="258" t="str">
        <f t="shared" si="269"/>
        <v/>
      </c>
    </row>
    <row r="147" spans="4:154" x14ac:dyDescent="0.2">
      <c r="D147" s="385">
        <v>50591</v>
      </c>
      <c r="E147" s="367">
        <f t="shared" ref="E147:AJ147" si="270">IF(NOT(ISNA(E56)),IF(LEN(E56)&gt;0,(E56-$B56)/(rateShift*0.0001),""),"")</f>
        <v>3.1957762654938326E-4</v>
      </c>
      <c r="F147" s="368">
        <f t="shared" si="270"/>
        <v>1.0652859793944258E-4</v>
      </c>
      <c r="G147" s="368">
        <f t="shared" si="270"/>
        <v>0</v>
      </c>
      <c r="H147" s="368">
        <f t="shared" si="270"/>
        <v>0</v>
      </c>
      <c r="I147" s="368">
        <f t="shared" si="270"/>
        <v>0</v>
      </c>
      <c r="J147" s="368">
        <f t="shared" si="270"/>
        <v>0</v>
      </c>
      <c r="K147" s="368">
        <f t="shared" si="270"/>
        <v>0</v>
      </c>
      <c r="L147" s="368">
        <f t="shared" si="270"/>
        <v>0</v>
      </c>
      <c r="M147" s="368">
        <f t="shared" si="270"/>
        <v>0</v>
      </c>
      <c r="N147" s="368">
        <f t="shared" si="270"/>
        <v>0</v>
      </c>
      <c r="O147" s="368">
        <f t="shared" si="270"/>
        <v>0</v>
      </c>
      <c r="P147" s="368">
        <f t="shared" si="270"/>
        <v>1.9756861446961621E-2</v>
      </c>
      <c r="Q147" s="368">
        <f t="shared" si="270"/>
        <v>0</v>
      </c>
      <c r="R147" s="368">
        <f t="shared" si="270"/>
        <v>0</v>
      </c>
      <c r="S147" s="368">
        <f t="shared" si="270"/>
        <v>0</v>
      </c>
      <c r="T147" s="368">
        <f t="shared" si="270"/>
        <v>-3.5696485017888691E-4</v>
      </c>
      <c r="U147" s="368">
        <f t="shared" si="270"/>
        <v>-1.242571583300045E-4</v>
      </c>
      <c r="V147" s="368">
        <f t="shared" si="270"/>
        <v>-1.2743980391805021E-4</v>
      </c>
      <c r="W147" s="368">
        <f t="shared" si="270"/>
        <v>-1.2822116132737982E-4</v>
      </c>
      <c r="X147" s="368">
        <f t="shared" si="270"/>
        <v>-1.2616692104255867E-4</v>
      </c>
      <c r="Y147" s="368">
        <f t="shared" si="270"/>
        <v>-1.2855439691927817E-4</v>
      </c>
      <c r="Z147" s="368">
        <f t="shared" si="270"/>
        <v>-1.254756230514853E-4</v>
      </c>
      <c r="AA147" s="368">
        <f t="shared" si="270"/>
        <v>0</v>
      </c>
      <c r="AB147" s="368">
        <f t="shared" si="270"/>
        <v>0</v>
      </c>
      <c r="AC147" s="368">
        <f t="shared" si="270"/>
        <v>1.3314373090329845E-3</v>
      </c>
      <c r="AD147" s="368">
        <f t="shared" si="270"/>
        <v>-2.5097153763531388E-3</v>
      </c>
      <c r="AE147" s="368">
        <f t="shared" si="270"/>
        <v>-3.0643123448068077E-3</v>
      </c>
      <c r="AF147" s="368">
        <f t="shared" si="270"/>
        <v>-4.5072545316708623E-3</v>
      </c>
      <c r="AG147" s="368">
        <f t="shared" si="270"/>
        <v>-5.9425624833291113E-3</v>
      </c>
      <c r="AH147" s="368">
        <f t="shared" si="270"/>
        <v>-7.4153320347991603E-3</v>
      </c>
      <c r="AI147" s="368">
        <f t="shared" si="270"/>
        <v>-8.9799490128432413E-3</v>
      </c>
      <c r="AJ147" s="368">
        <f t="shared" si="270"/>
        <v>-1.094150248015513E-2</v>
      </c>
      <c r="AK147" s="368">
        <f t="shared" ref="AK147:BP147" si="271">IF(NOT(ISNA(AK56)),IF(LEN(AK56)&gt;0,(AK56-$B56)/(rateShift*0.0001),""),"")</f>
        <v>-1.2564173397146966E-2</v>
      </c>
      <c r="AL147" s="368">
        <f t="shared" si="271"/>
        <v>-1.3975104903220931E-2</v>
      </c>
      <c r="AM147" s="368">
        <f t="shared" si="271"/>
        <v>-2.004820420134501E-2</v>
      </c>
      <c r="AN147" s="368">
        <f t="shared" si="271"/>
        <v>-6.4524844045794894E-3</v>
      </c>
      <c r="AO147" s="368">
        <f t="shared" si="271"/>
        <v>-2.1490572976214095E-2</v>
      </c>
      <c r="AP147" s="368">
        <f t="shared" si="271"/>
        <v>-1.6850467661408408E-2</v>
      </c>
      <c r="AQ147" s="368">
        <f t="shared" si="271"/>
        <v>-1.6764487863335509E-2</v>
      </c>
      <c r="AR147" s="368">
        <f t="shared" si="271"/>
        <v>-1.7124693730361656E-2</v>
      </c>
      <c r="AS147" s="368">
        <f t="shared" si="271"/>
        <v>-1.7406064505010033E-2</v>
      </c>
      <c r="AT147" s="368">
        <f t="shared" si="271"/>
        <v>-1.83306642018502E-2</v>
      </c>
      <c r="AU147" s="368">
        <f t="shared" si="271"/>
        <v>-1.9992203214910104E-2</v>
      </c>
      <c r="AV147" s="368">
        <f t="shared" si="271"/>
        <v>-2.1409202162342433E-2</v>
      </c>
      <c r="AW147" s="368">
        <f t="shared" si="271"/>
        <v>-2.3036881571843887E-2</v>
      </c>
      <c r="AX147" s="368">
        <f t="shared" si="271"/>
        <v>-3.4355834483534159E-2</v>
      </c>
      <c r="AY147" s="368">
        <f t="shared" si="271"/>
        <v>-6.4650454971969251E-3</v>
      </c>
      <c r="AZ147" s="368">
        <f t="shared" si="271"/>
        <v>1.2594295482886741</v>
      </c>
      <c r="BA147" s="368">
        <f t="shared" si="271"/>
        <v>0</v>
      </c>
      <c r="BB147" s="368">
        <f t="shared" si="271"/>
        <v>0</v>
      </c>
      <c r="BC147" s="368">
        <f t="shared" si="271"/>
        <v>0</v>
      </c>
      <c r="BD147" s="368">
        <f t="shared" si="271"/>
        <v>0</v>
      </c>
      <c r="BE147" s="368">
        <f t="shared" si="271"/>
        <v>0</v>
      </c>
      <c r="BF147" s="368">
        <f t="shared" si="271"/>
        <v>0</v>
      </c>
      <c r="BG147" s="368">
        <f t="shared" si="271"/>
        <v>0</v>
      </c>
      <c r="BH147" s="368">
        <f t="shared" si="271"/>
        <v>0</v>
      </c>
      <c r="BI147" s="368">
        <f t="shared" si="271"/>
        <v>0</v>
      </c>
      <c r="BJ147" s="368">
        <f t="shared" si="271"/>
        <v>0</v>
      </c>
      <c r="BK147" s="368">
        <f t="shared" si="271"/>
        <v>0</v>
      </c>
      <c r="BL147" s="368">
        <f t="shared" si="271"/>
        <v>0</v>
      </c>
      <c r="BM147" s="368">
        <f t="shared" si="271"/>
        <v>0</v>
      </c>
      <c r="BN147" s="368">
        <f t="shared" si="271"/>
        <v>0</v>
      </c>
      <c r="BO147" s="368">
        <f t="shared" si="271"/>
        <v>0</v>
      </c>
      <c r="BP147" s="368">
        <f t="shared" si="271"/>
        <v>0</v>
      </c>
      <c r="BQ147" s="359" t="str">
        <f t="shared" ref="BQ147:CA147" si="272">IF(NOT(ISNA(BQ56)),IF(LEN(BQ56)&gt;0,(BQ56-$B56)/(rateShift*0.0001),""),"")</f>
        <v/>
      </c>
      <c r="BR147" s="359" t="str">
        <f t="shared" si="272"/>
        <v/>
      </c>
      <c r="BS147" s="359" t="str">
        <f t="shared" si="272"/>
        <v/>
      </c>
      <c r="BT147" s="359" t="str">
        <f t="shared" si="272"/>
        <v/>
      </c>
      <c r="BU147" s="359" t="str">
        <f t="shared" si="272"/>
        <v/>
      </c>
      <c r="BV147" s="359" t="str">
        <f t="shared" si="272"/>
        <v/>
      </c>
      <c r="BW147" s="359" t="str">
        <f t="shared" si="272"/>
        <v/>
      </c>
      <c r="BX147" s="359" t="str">
        <f t="shared" si="272"/>
        <v/>
      </c>
      <c r="BY147" s="359" t="str">
        <f t="shared" si="272"/>
        <v/>
      </c>
      <c r="BZ147" s="359" t="str">
        <f t="shared" si="272"/>
        <v/>
      </c>
      <c r="CA147" s="360" t="str">
        <f t="shared" si="272"/>
        <v/>
      </c>
      <c r="CB147" s="257">
        <f t="shared" ref="CB147:DG147" si="273">IF(NOT(ISNA(CB56)),IF(LEN(CB56)&gt;0,ABS(CB56-$C56),""),"")</f>
        <v>1.1640114913613608E-9</v>
      </c>
      <c r="CC147" s="257">
        <f t="shared" si="273"/>
        <v>3.8801396817778055E-10</v>
      </c>
      <c r="CD147" s="257">
        <f t="shared" si="273"/>
        <v>0</v>
      </c>
      <c r="CE147" s="257">
        <f t="shared" si="273"/>
        <v>0</v>
      </c>
      <c r="CF147" s="257">
        <f t="shared" si="273"/>
        <v>0</v>
      </c>
      <c r="CG147" s="257">
        <f t="shared" si="273"/>
        <v>0</v>
      </c>
      <c r="CH147" s="257">
        <f t="shared" si="273"/>
        <v>0</v>
      </c>
      <c r="CI147" s="257">
        <f t="shared" si="273"/>
        <v>0</v>
      </c>
      <c r="CJ147" s="257">
        <f t="shared" si="273"/>
        <v>0</v>
      </c>
      <c r="CK147" s="257">
        <f t="shared" si="273"/>
        <v>0</v>
      </c>
      <c r="CL147" s="257">
        <f t="shared" si="273"/>
        <v>0</v>
      </c>
      <c r="CM147" s="257">
        <f t="shared" si="273"/>
        <v>7.1961293441474838E-8</v>
      </c>
      <c r="CN147" s="257">
        <f t="shared" si="273"/>
        <v>0</v>
      </c>
      <c r="CO147" s="257">
        <f t="shared" si="273"/>
        <v>0</v>
      </c>
      <c r="CP147" s="257">
        <f t="shared" si="273"/>
        <v>0</v>
      </c>
      <c r="CQ147" s="257">
        <f t="shared" si="273"/>
        <v>1.3001882209762172E-9</v>
      </c>
      <c r="CR147" s="257">
        <f t="shared" si="273"/>
        <v>4.5258796710356819E-10</v>
      </c>
      <c r="CS147" s="257">
        <f t="shared" si="273"/>
        <v>4.6417956631183976E-10</v>
      </c>
      <c r="CT147" s="257">
        <f t="shared" si="273"/>
        <v>4.6702598385794936E-10</v>
      </c>
      <c r="CU147" s="257">
        <f t="shared" si="273"/>
        <v>4.595437086418741E-10</v>
      </c>
      <c r="CV147" s="257">
        <f t="shared" si="273"/>
        <v>4.6823979069077204E-10</v>
      </c>
      <c r="CW147" s="257">
        <f t="shared" si="273"/>
        <v>4.5702572282202425E-10</v>
      </c>
      <c r="CX147" s="257">
        <f t="shared" si="273"/>
        <v>0</v>
      </c>
      <c r="CY147" s="257">
        <f t="shared" si="273"/>
        <v>0</v>
      </c>
      <c r="CZ147" s="257">
        <f t="shared" si="273"/>
        <v>4.8495529328396181E-9</v>
      </c>
      <c r="DA147" s="257">
        <f t="shared" si="273"/>
        <v>9.1412477587482499E-9</v>
      </c>
      <c r="DB147" s="257">
        <f t="shared" si="273"/>
        <v>1.1161281034816062E-8</v>
      </c>
      <c r="DC147" s="257">
        <f t="shared" si="273"/>
        <v>1.6416973433464044E-8</v>
      </c>
      <c r="DD147" s="257">
        <f t="shared" si="273"/>
        <v>2.164485938399574E-8</v>
      </c>
      <c r="DE147" s="257">
        <f t="shared" si="273"/>
        <v>2.7009193145910437E-8</v>
      </c>
      <c r="DF147" s="257">
        <f t="shared" si="273"/>
        <v>3.2708067129738616E-8</v>
      </c>
      <c r="DG147" s="257">
        <f t="shared" si="273"/>
        <v>3.9852720689487198E-8</v>
      </c>
      <c r="DH147" s="257">
        <f t="shared" ref="DH147:EM147" si="274">IF(NOT(ISNA(DH56)),IF(LEN(DH56)&gt;0,ABS(DH56-$C56),""),"")</f>
        <v>4.5763046834651488E-8</v>
      </c>
      <c r="DI147" s="257">
        <f t="shared" si="274"/>
        <v>5.090214511005442E-8</v>
      </c>
      <c r="DJ147" s="257">
        <f t="shared" si="274"/>
        <v>7.30224645993649E-8</v>
      </c>
      <c r="DK147" s="257">
        <f t="shared" si="274"/>
        <v>2.3502170647116127E-8</v>
      </c>
      <c r="DL147" s="257">
        <f t="shared" si="274"/>
        <v>7.827606823829214E-8</v>
      </c>
      <c r="DM147" s="257">
        <f t="shared" si="274"/>
        <v>6.1375207090208495E-8</v>
      </c>
      <c r="DN147" s="257">
        <f t="shared" si="274"/>
        <v>6.1062038907849781E-8</v>
      </c>
      <c r="DO147" s="257">
        <f t="shared" si="274"/>
        <v>6.2374032896994613E-8</v>
      </c>
      <c r="DP147" s="257">
        <f t="shared" si="274"/>
        <v>6.3398881360032799E-8</v>
      </c>
      <c r="DQ147" s="257">
        <f t="shared" si="274"/>
        <v>6.6766592254907664E-8</v>
      </c>
      <c r="DR147" s="257">
        <f t="shared" si="274"/>
        <v>7.2818489939285858E-8</v>
      </c>
      <c r="DS147" s="257">
        <f t="shared" si="274"/>
        <v>7.7979687922169472E-8</v>
      </c>
      <c r="DT147" s="257">
        <f t="shared" si="274"/>
        <v>8.3908256870435238E-8</v>
      </c>
      <c r="DU147" s="257">
        <f t="shared" si="274"/>
        <v>1.2513578130299297E-7</v>
      </c>
      <c r="DV147" s="257">
        <f t="shared" si="274"/>
        <v>2.3547922743671901E-8</v>
      </c>
      <c r="DW147" s="257">
        <f t="shared" si="274"/>
        <v>6.6086478235661723E-3</v>
      </c>
      <c r="DX147" s="257">
        <f t="shared" si="274"/>
        <v>6.8057368860503578E-3</v>
      </c>
      <c r="DY147" s="257">
        <f t="shared" si="274"/>
        <v>0</v>
      </c>
      <c r="DZ147" s="257">
        <f t="shared" si="274"/>
        <v>0</v>
      </c>
      <c r="EA147" s="257">
        <f t="shared" si="274"/>
        <v>0</v>
      </c>
      <c r="EB147" s="257">
        <f t="shared" si="274"/>
        <v>0</v>
      </c>
      <c r="EC147" s="257">
        <f t="shared" si="274"/>
        <v>0</v>
      </c>
      <c r="ED147" s="257">
        <f t="shared" si="274"/>
        <v>0</v>
      </c>
      <c r="EE147" s="257">
        <f t="shared" si="274"/>
        <v>0</v>
      </c>
      <c r="EF147" s="257">
        <f t="shared" si="274"/>
        <v>0</v>
      </c>
      <c r="EG147" s="257">
        <f t="shared" si="274"/>
        <v>0</v>
      </c>
      <c r="EH147" s="257">
        <f t="shared" si="274"/>
        <v>0</v>
      </c>
      <c r="EI147" s="257">
        <f t="shared" si="274"/>
        <v>0</v>
      </c>
      <c r="EJ147" s="257">
        <f t="shared" si="274"/>
        <v>0</v>
      </c>
      <c r="EK147" s="257">
        <f t="shared" si="274"/>
        <v>0</v>
      </c>
      <c r="EL147" s="257">
        <f t="shared" si="274"/>
        <v>0</v>
      </c>
      <c r="EM147" s="257">
        <f t="shared" si="274"/>
        <v>0</v>
      </c>
      <c r="EN147" s="257" t="str">
        <f t="shared" ref="EN147:EX147" si="275">IF(NOT(ISNA(EN56)),IF(LEN(EN56)&gt;0,ABS(EN56-$C56),""),"")</f>
        <v/>
      </c>
      <c r="EO147" s="257" t="str">
        <f t="shared" si="275"/>
        <v/>
      </c>
      <c r="EP147" s="257" t="str">
        <f t="shared" si="275"/>
        <v/>
      </c>
      <c r="EQ147" s="257" t="str">
        <f t="shared" si="275"/>
        <v/>
      </c>
      <c r="ER147" s="257" t="str">
        <f t="shared" si="275"/>
        <v/>
      </c>
      <c r="ES147" s="257" t="str">
        <f t="shared" si="275"/>
        <v/>
      </c>
      <c r="ET147" s="257" t="str">
        <f t="shared" si="275"/>
        <v/>
      </c>
      <c r="EU147" s="257" t="str">
        <f t="shared" si="275"/>
        <v/>
      </c>
      <c r="EV147" s="257" t="str">
        <f t="shared" si="275"/>
        <v/>
      </c>
      <c r="EW147" s="257" t="str">
        <f t="shared" si="275"/>
        <v/>
      </c>
      <c r="EX147" s="258" t="str">
        <f t="shared" si="275"/>
        <v/>
      </c>
    </row>
    <row r="148" spans="4:154" x14ac:dyDescent="0.2">
      <c r="D148" s="385">
        <v>50955</v>
      </c>
      <c r="E148" s="367">
        <f t="shared" ref="E148:AJ148" si="276">IF(NOT(ISNA(E57)),IF(LEN(E57)&gt;0,(E57-$B57)/(rateShift*0.0001),""),"")</f>
        <v>3.0778724215141384E-4</v>
      </c>
      <c r="F148" s="368">
        <f t="shared" si="276"/>
        <v>1.0259836947038026E-4</v>
      </c>
      <c r="G148" s="368">
        <f t="shared" si="276"/>
        <v>0</v>
      </c>
      <c r="H148" s="368">
        <f t="shared" si="276"/>
        <v>0</v>
      </c>
      <c r="I148" s="368">
        <f t="shared" si="276"/>
        <v>0</v>
      </c>
      <c r="J148" s="368">
        <f t="shared" si="276"/>
        <v>0</v>
      </c>
      <c r="K148" s="368">
        <f t="shared" si="276"/>
        <v>0</v>
      </c>
      <c r="L148" s="368">
        <f t="shared" si="276"/>
        <v>0</v>
      </c>
      <c r="M148" s="368">
        <f t="shared" si="276"/>
        <v>0</v>
      </c>
      <c r="N148" s="368">
        <f t="shared" si="276"/>
        <v>0</v>
      </c>
      <c r="O148" s="368">
        <f t="shared" si="276"/>
        <v>0</v>
      </c>
      <c r="P148" s="368">
        <f t="shared" si="276"/>
        <v>1.9027958758563446E-2</v>
      </c>
      <c r="Q148" s="368">
        <f t="shared" si="276"/>
        <v>0</v>
      </c>
      <c r="R148" s="368">
        <f t="shared" si="276"/>
        <v>0</v>
      </c>
      <c r="S148" s="368">
        <f t="shared" si="276"/>
        <v>0</v>
      </c>
      <c r="T148" s="368">
        <f t="shared" si="276"/>
        <v>-3.4379511458168532E-4</v>
      </c>
      <c r="U148" s="368">
        <f t="shared" si="276"/>
        <v>-1.1967285842851005E-4</v>
      </c>
      <c r="V148" s="368">
        <f t="shared" si="276"/>
        <v>-1.2273808459167812E-4</v>
      </c>
      <c r="W148" s="368">
        <f t="shared" si="276"/>
        <v>-1.2349061495608993E-4</v>
      </c>
      <c r="X148" s="368">
        <f t="shared" si="276"/>
        <v>-1.215121630399052E-4</v>
      </c>
      <c r="Y148" s="368">
        <f t="shared" si="276"/>
        <v>-1.2381155623311657E-4</v>
      </c>
      <c r="Z148" s="368">
        <f t="shared" si="276"/>
        <v>-1.2084636957787609E-4</v>
      </c>
      <c r="AA148" s="368">
        <f t="shared" si="276"/>
        <v>0</v>
      </c>
      <c r="AB148" s="368">
        <f t="shared" si="276"/>
        <v>0</v>
      </c>
      <c r="AC148" s="368">
        <f t="shared" si="276"/>
        <v>1.2823157299370058E-3</v>
      </c>
      <c r="AD148" s="368">
        <f t="shared" si="276"/>
        <v>-2.4171228210287388E-3</v>
      </c>
      <c r="AE148" s="368">
        <f t="shared" si="276"/>
        <v>-2.9512586842937727E-3</v>
      </c>
      <c r="AF148" s="368">
        <f t="shared" si="276"/>
        <v>-4.3409654703306655E-3</v>
      </c>
      <c r="AG148" s="368">
        <f t="shared" si="276"/>
        <v>-5.7233196759307048E-3</v>
      </c>
      <c r="AH148" s="368">
        <f t="shared" si="276"/>
        <v>-7.1417533862791482E-3</v>
      </c>
      <c r="AI148" s="368">
        <f t="shared" si="276"/>
        <v>-8.6486459366375001E-3</v>
      </c>
      <c r="AJ148" s="368">
        <f t="shared" si="276"/>
        <v>-1.0537830541154647E-2</v>
      </c>
      <c r="AK148" s="368">
        <f t="shared" ref="AK148:BP148" si="277">IF(NOT(ISNA(AK57)),IF(LEN(AK57)&gt;0,(AK57-$B57)/(rateShift*0.0001),""),"")</f>
        <v>-1.2100635208827509E-2</v>
      </c>
      <c r="AL148" s="368">
        <f t="shared" si="277"/>
        <v>-1.3459512304848237E-2</v>
      </c>
      <c r="AM148" s="368">
        <f t="shared" si="277"/>
        <v>-1.9308552816465346E-2</v>
      </c>
      <c r="AN148" s="368">
        <f t="shared" si="277"/>
        <v>-6.2144287174374646E-3</v>
      </c>
      <c r="AO148" s="368">
        <f t="shared" si="277"/>
        <v>-2.0697707345824351E-2</v>
      </c>
      <c r="AP148" s="368">
        <f t="shared" si="277"/>
        <v>-1.6228792442188333E-2</v>
      </c>
      <c r="AQ148" s="368">
        <f t="shared" si="277"/>
        <v>-1.6145984752559406E-2</v>
      </c>
      <c r="AR148" s="368">
        <f t="shared" si="277"/>
        <v>-1.6492901311129793E-2</v>
      </c>
      <c r="AS148" s="368">
        <f t="shared" si="277"/>
        <v>-1.6763891291359662E-2</v>
      </c>
      <c r="AT148" s="368">
        <f t="shared" si="277"/>
        <v>-1.7654379132810843E-2</v>
      </c>
      <c r="AU148" s="368">
        <f t="shared" si="277"/>
        <v>-1.925461791077443E-2</v>
      </c>
      <c r="AV148" s="368">
        <f t="shared" si="277"/>
        <v>-2.0619338598048403E-2</v>
      </c>
      <c r="AW148" s="368">
        <f t="shared" si="277"/>
        <v>-2.2186966976717876E-2</v>
      </c>
      <c r="AX148" s="368">
        <f t="shared" si="277"/>
        <v>-3.3088322426433336E-2</v>
      </c>
      <c r="AY148" s="368">
        <f t="shared" si="277"/>
        <v>-6.2265263855477981E-3</v>
      </c>
      <c r="AZ148" s="368">
        <f t="shared" si="277"/>
        <v>-3.532061314122717E-2</v>
      </c>
      <c r="BA148" s="368">
        <f t="shared" si="277"/>
        <v>1.2802740340733461</v>
      </c>
      <c r="BB148" s="368">
        <f t="shared" si="277"/>
        <v>0</v>
      </c>
      <c r="BC148" s="368">
        <f t="shared" si="277"/>
        <v>0</v>
      </c>
      <c r="BD148" s="368">
        <f t="shared" si="277"/>
        <v>0</v>
      </c>
      <c r="BE148" s="368">
        <f t="shared" si="277"/>
        <v>0</v>
      </c>
      <c r="BF148" s="368">
        <f t="shared" si="277"/>
        <v>0</v>
      </c>
      <c r="BG148" s="368">
        <f t="shared" si="277"/>
        <v>0</v>
      </c>
      <c r="BH148" s="368">
        <f t="shared" si="277"/>
        <v>0</v>
      </c>
      <c r="BI148" s="368">
        <f t="shared" si="277"/>
        <v>0</v>
      </c>
      <c r="BJ148" s="368">
        <f t="shared" si="277"/>
        <v>0</v>
      </c>
      <c r="BK148" s="368">
        <f t="shared" si="277"/>
        <v>0</v>
      </c>
      <c r="BL148" s="368">
        <f t="shared" si="277"/>
        <v>0</v>
      </c>
      <c r="BM148" s="368">
        <f t="shared" si="277"/>
        <v>0</v>
      </c>
      <c r="BN148" s="368">
        <f t="shared" si="277"/>
        <v>0</v>
      </c>
      <c r="BO148" s="368">
        <f t="shared" si="277"/>
        <v>0</v>
      </c>
      <c r="BP148" s="368">
        <f t="shared" si="277"/>
        <v>0</v>
      </c>
      <c r="BQ148" s="359" t="str">
        <f t="shared" ref="BQ148:CA148" si="278">IF(NOT(ISNA(BQ57)),IF(LEN(BQ57)&gt;0,(BQ57-$B57)/(rateShift*0.0001),""),"")</f>
        <v/>
      </c>
      <c r="BR148" s="359" t="str">
        <f t="shared" si="278"/>
        <v/>
      </c>
      <c r="BS148" s="359" t="str">
        <f t="shared" si="278"/>
        <v/>
      </c>
      <c r="BT148" s="359" t="str">
        <f t="shared" si="278"/>
        <v/>
      </c>
      <c r="BU148" s="359" t="str">
        <f t="shared" si="278"/>
        <v/>
      </c>
      <c r="BV148" s="359" t="str">
        <f t="shared" si="278"/>
        <v/>
      </c>
      <c r="BW148" s="359" t="str">
        <f t="shared" si="278"/>
        <v/>
      </c>
      <c r="BX148" s="359" t="str">
        <f t="shared" si="278"/>
        <v/>
      </c>
      <c r="BY148" s="359" t="str">
        <f t="shared" si="278"/>
        <v/>
      </c>
      <c r="BZ148" s="359" t="str">
        <f t="shared" si="278"/>
        <v/>
      </c>
      <c r="CA148" s="360" t="str">
        <f t="shared" si="278"/>
        <v/>
      </c>
      <c r="CB148" s="257">
        <f t="shared" ref="CB148:DG148" si="279">IF(NOT(ISNA(CB57)),IF(LEN(CB57)&gt;0,ABS(CB57-$C57),""),"")</f>
        <v>1.0841301779918044E-9</v>
      </c>
      <c r="CC148" s="257">
        <f t="shared" si="279"/>
        <v>3.6138657691364706E-10</v>
      </c>
      <c r="CD148" s="257">
        <f t="shared" si="279"/>
        <v>0</v>
      </c>
      <c r="CE148" s="257">
        <f t="shared" si="279"/>
        <v>0</v>
      </c>
      <c r="CF148" s="257">
        <f t="shared" si="279"/>
        <v>0</v>
      </c>
      <c r="CG148" s="257">
        <f t="shared" si="279"/>
        <v>0</v>
      </c>
      <c r="CH148" s="257">
        <f t="shared" si="279"/>
        <v>0</v>
      </c>
      <c r="CI148" s="257">
        <f t="shared" si="279"/>
        <v>0</v>
      </c>
      <c r="CJ148" s="257">
        <f t="shared" si="279"/>
        <v>0</v>
      </c>
      <c r="CK148" s="257">
        <f t="shared" si="279"/>
        <v>0</v>
      </c>
      <c r="CL148" s="257">
        <f t="shared" si="279"/>
        <v>0</v>
      </c>
      <c r="CM148" s="257">
        <f t="shared" si="279"/>
        <v>6.7022889849166489E-8</v>
      </c>
      <c r="CN148" s="257">
        <f t="shared" si="279"/>
        <v>0</v>
      </c>
      <c r="CO148" s="257">
        <f t="shared" si="279"/>
        <v>0</v>
      </c>
      <c r="CP148" s="257">
        <f t="shared" si="279"/>
        <v>0</v>
      </c>
      <c r="CQ148" s="257">
        <f t="shared" si="279"/>
        <v>1.2109621985723074E-9</v>
      </c>
      <c r="CR148" s="257">
        <f t="shared" si="279"/>
        <v>4.2152802776085352E-10</v>
      </c>
      <c r="CS148" s="257">
        <f t="shared" si="279"/>
        <v>4.3232461013897883E-10</v>
      </c>
      <c r="CT148" s="257">
        <f t="shared" si="279"/>
        <v>4.3497509760737074E-10</v>
      </c>
      <c r="CU148" s="257">
        <f t="shared" si="279"/>
        <v>4.2800675156828838E-10</v>
      </c>
      <c r="CV148" s="257">
        <f t="shared" si="279"/>
        <v>4.3610549546602151E-10</v>
      </c>
      <c r="CW148" s="257">
        <f t="shared" si="279"/>
        <v>4.2566124236476099E-10</v>
      </c>
      <c r="CX148" s="257">
        <f t="shared" si="279"/>
        <v>0</v>
      </c>
      <c r="CY148" s="257">
        <f t="shared" si="279"/>
        <v>0</v>
      </c>
      <c r="CZ148" s="257">
        <f t="shared" si="279"/>
        <v>4.5167487146280383E-9</v>
      </c>
      <c r="DA148" s="257">
        <f t="shared" si="279"/>
        <v>8.51392217490754E-9</v>
      </c>
      <c r="DB148" s="257">
        <f t="shared" si="279"/>
        <v>1.0395328937928827E-8</v>
      </c>
      <c r="DC148" s="257">
        <f t="shared" si="279"/>
        <v>1.5290344206053685E-8</v>
      </c>
      <c r="DD148" s="257">
        <f t="shared" si="279"/>
        <v>2.0159462790075855E-8</v>
      </c>
      <c r="DE148" s="257">
        <f t="shared" si="279"/>
        <v>2.5155664065690253E-8</v>
      </c>
      <c r="DF148" s="257">
        <f t="shared" si="279"/>
        <v>3.0463448718459629E-8</v>
      </c>
      <c r="DG148" s="257">
        <f t="shared" si="279"/>
        <v>3.7117794053631581E-8</v>
      </c>
      <c r="DH148" s="257">
        <f t="shared" ref="DH148:EM148" si="280">IF(NOT(ISNA(DH57)),IF(LEN(DH57)&gt;0,ABS(DH57-$C57),""),"")</f>
        <v>4.2622518556245659E-8</v>
      </c>
      <c r="DI148" s="257">
        <f t="shared" si="280"/>
        <v>4.7408942417670463E-8</v>
      </c>
      <c r="DJ148" s="257">
        <f t="shared" si="280"/>
        <v>6.801123620531202E-8</v>
      </c>
      <c r="DK148" s="257">
        <f t="shared" si="280"/>
        <v>2.188931383026449E-8</v>
      </c>
      <c r="DL148" s="257">
        <f t="shared" si="280"/>
        <v>7.2904306931687035E-8</v>
      </c>
      <c r="DM148" s="257">
        <f t="shared" si="280"/>
        <v>5.7163281063504767E-8</v>
      </c>
      <c r="DN148" s="257">
        <f t="shared" si="280"/>
        <v>5.687160481437914E-8</v>
      </c>
      <c r="DO148" s="257">
        <f t="shared" si="280"/>
        <v>5.8093561700750529E-8</v>
      </c>
      <c r="DP148" s="257">
        <f t="shared" si="280"/>
        <v>5.9048080338491848E-8</v>
      </c>
      <c r="DQ148" s="257">
        <f t="shared" si="280"/>
        <v>6.2184678708415708E-8</v>
      </c>
      <c r="DR148" s="257">
        <f t="shared" si="280"/>
        <v>6.7821259042838422E-8</v>
      </c>
      <c r="DS148" s="257">
        <f t="shared" si="280"/>
        <v>7.2628266008928355E-8</v>
      </c>
      <c r="DT148" s="257">
        <f t="shared" si="280"/>
        <v>7.8149981701247651E-8</v>
      </c>
      <c r="DU148" s="257">
        <f t="shared" si="280"/>
        <v>1.1654823367165945E-7</v>
      </c>
      <c r="DV148" s="257">
        <f t="shared" si="280"/>
        <v>2.1931926275087221E-8</v>
      </c>
      <c r="DW148" s="257">
        <f t="shared" si="280"/>
        <v>1.2441111445216091E-7</v>
      </c>
      <c r="DX148" s="257">
        <f t="shared" si="280"/>
        <v>6.9073004478640808E-3</v>
      </c>
      <c r="DY148" s="257">
        <f t="shared" si="280"/>
        <v>7.1038857763281345E-3</v>
      </c>
      <c r="DZ148" s="257">
        <f t="shared" si="280"/>
        <v>0</v>
      </c>
      <c r="EA148" s="257">
        <f t="shared" si="280"/>
        <v>0</v>
      </c>
      <c r="EB148" s="257">
        <f t="shared" si="280"/>
        <v>0</v>
      </c>
      <c r="EC148" s="257">
        <f t="shared" si="280"/>
        <v>0</v>
      </c>
      <c r="ED148" s="257">
        <f t="shared" si="280"/>
        <v>0</v>
      </c>
      <c r="EE148" s="257">
        <f t="shared" si="280"/>
        <v>0</v>
      </c>
      <c r="EF148" s="257">
        <f t="shared" si="280"/>
        <v>0</v>
      </c>
      <c r="EG148" s="257">
        <f t="shared" si="280"/>
        <v>0</v>
      </c>
      <c r="EH148" s="257">
        <f t="shared" si="280"/>
        <v>0</v>
      </c>
      <c r="EI148" s="257">
        <f t="shared" si="280"/>
        <v>0</v>
      </c>
      <c r="EJ148" s="257">
        <f t="shared" si="280"/>
        <v>0</v>
      </c>
      <c r="EK148" s="257">
        <f t="shared" si="280"/>
        <v>0</v>
      </c>
      <c r="EL148" s="257">
        <f t="shared" si="280"/>
        <v>0</v>
      </c>
      <c r="EM148" s="257">
        <f t="shared" si="280"/>
        <v>0</v>
      </c>
      <c r="EN148" s="257" t="str">
        <f t="shared" ref="EN148:EX148" si="281">IF(NOT(ISNA(EN57)),IF(LEN(EN57)&gt;0,ABS(EN57-$C57),""),"")</f>
        <v/>
      </c>
      <c r="EO148" s="257" t="str">
        <f t="shared" si="281"/>
        <v/>
      </c>
      <c r="EP148" s="257" t="str">
        <f t="shared" si="281"/>
        <v/>
      </c>
      <c r="EQ148" s="257" t="str">
        <f t="shared" si="281"/>
        <v/>
      </c>
      <c r="ER148" s="257" t="str">
        <f t="shared" si="281"/>
        <v/>
      </c>
      <c r="ES148" s="257" t="str">
        <f t="shared" si="281"/>
        <v/>
      </c>
      <c r="ET148" s="257" t="str">
        <f t="shared" si="281"/>
        <v/>
      </c>
      <c r="EU148" s="257" t="str">
        <f t="shared" si="281"/>
        <v/>
      </c>
      <c r="EV148" s="257" t="str">
        <f t="shared" si="281"/>
        <v/>
      </c>
      <c r="EW148" s="257" t="str">
        <f t="shared" si="281"/>
        <v/>
      </c>
      <c r="EX148" s="258" t="str">
        <f t="shared" si="281"/>
        <v/>
      </c>
    </row>
    <row r="149" spans="4:154" x14ac:dyDescent="0.2">
      <c r="D149" s="385">
        <v>51320</v>
      </c>
      <c r="E149" s="367">
        <f t="shared" ref="E149:AJ149" si="282">IF(NOT(ISNA(E58)),IF(LEN(E58)&gt;0,(E58-$B58)/(rateShift*0.0001),""),"")</f>
        <v>2.9680633025983005E-4</v>
      </c>
      <c r="F149" s="368">
        <f t="shared" si="282"/>
        <v>9.8937972016488462E-5</v>
      </c>
      <c r="G149" s="368">
        <f t="shared" si="282"/>
        <v>0</v>
      </c>
      <c r="H149" s="368">
        <f t="shared" si="282"/>
        <v>0</v>
      </c>
      <c r="I149" s="368">
        <f t="shared" si="282"/>
        <v>0</v>
      </c>
      <c r="J149" s="368">
        <f t="shared" si="282"/>
        <v>0</v>
      </c>
      <c r="K149" s="368">
        <f t="shared" si="282"/>
        <v>0</v>
      </c>
      <c r="L149" s="368">
        <f t="shared" si="282"/>
        <v>0</v>
      </c>
      <c r="M149" s="368">
        <f t="shared" si="282"/>
        <v>0</v>
      </c>
      <c r="N149" s="368">
        <f t="shared" si="282"/>
        <v>0</v>
      </c>
      <c r="O149" s="368">
        <f t="shared" si="282"/>
        <v>0</v>
      </c>
      <c r="P149" s="368">
        <f t="shared" si="282"/>
        <v>1.834909911459584E-2</v>
      </c>
      <c r="Q149" s="368">
        <f t="shared" si="282"/>
        <v>0</v>
      </c>
      <c r="R149" s="368">
        <f t="shared" si="282"/>
        <v>0</v>
      </c>
      <c r="S149" s="368">
        <f t="shared" si="282"/>
        <v>0</v>
      </c>
      <c r="T149" s="368">
        <f t="shared" si="282"/>
        <v>-3.315295515199379E-4</v>
      </c>
      <c r="U149" s="368">
        <f t="shared" si="282"/>
        <v>-1.1540329518389125E-4</v>
      </c>
      <c r="V149" s="368">
        <f t="shared" si="282"/>
        <v>-1.1835916333829966E-4</v>
      </c>
      <c r="W149" s="368">
        <f t="shared" si="282"/>
        <v>-1.1908484571707123E-4</v>
      </c>
      <c r="X149" s="368">
        <f t="shared" si="282"/>
        <v>-1.1717697898788737E-4</v>
      </c>
      <c r="Y149" s="368">
        <f t="shared" si="282"/>
        <v>-1.1939433683036405E-4</v>
      </c>
      <c r="Z149" s="368">
        <f t="shared" si="282"/>
        <v>-1.165349389903314E-4</v>
      </c>
      <c r="AA149" s="368">
        <f t="shared" si="282"/>
        <v>0</v>
      </c>
      <c r="AB149" s="368">
        <f t="shared" si="282"/>
        <v>0</v>
      </c>
      <c r="AC149" s="368">
        <f t="shared" si="282"/>
        <v>1.2365666082758686E-3</v>
      </c>
      <c r="AD149" s="368">
        <f t="shared" si="282"/>
        <v>-2.3308872370252087E-3</v>
      </c>
      <c r="AE149" s="368">
        <f t="shared" si="282"/>
        <v>-2.8459667586987203E-3</v>
      </c>
      <c r="AF149" s="368">
        <f t="shared" si="282"/>
        <v>-4.1860930371541427E-3</v>
      </c>
      <c r="AG149" s="368">
        <f t="shared" si="282"/>
        <v>-5.5191290528576464E-3</v>
      </c>
      <c r="AH149" s="368">
        <f t="shared" si="282"/>
        <v>-6.8869573663192518E-3</v>
      </c>
      <c r="AI149" s="368">
        <f t="shared" si="282"/>
        <v>-8.3400885779114087E-3</v>
      </c>
      <c r="AJ149" s="368">
        <f t="shared" si="282"/>
        <v>-1.0161872826732615E-2</v>
      </c>
      <c r="AK149" s="368">
        <f t="shared" ref="AK149:BP149" si="283">IF(NOT(ISNA(AK58)),IF(LEN(AK58)&gt;0,(AK58-$B58)/(rateShift*0.0001),""),"")</f>
        <v>-1.1668921381310926E-2</v>
      </c>
      <c r="AL149" s="368">
        <f t="shared" si="283"/>
        <v>-1.2979317879305979E-2</v>
      </c>
      <c r="AM149" s="368">
        <f t="shared" si="283"/>
        <v>-1.8619682431095241E-2</v>
      </c>
      <c r="AN149" s="368">
        <f t="shared" si="283"/>
        <v>-5.992716818753463E-3</v>
      </c>
      <c r="AO149" s="368">
        <f t="shared" si="283"/>
        <v>-1.9959276155757932E-2</v>
      </c>
      <c r="AP149" s="368">
        <f t="shared" si="283"/>
        <v>-1.5649798531577191E-2</v>
      </c>
      <c r="AQ149" s="368">
        <f t="shared" si="283"/>
        <v>-1.5569945168245752E-2</v>
      </c>
      <c r="AR149" s="368">
        <f t="shared" si="283"/>
        <v>-1.5904484800110391E-2</v>
      </c>
      <c r="AS149" s="368">
        <f t="shared" si="283"/>
        <v>-1.6165806682854472E-2</v>
      </c>
      <c r="AT149" s="368">
        <f t="shared" si="283"/>
        <v>-1.7024524628893312E-2</v>
      </c>
      <c r="AU149" s="368">
        <f t="shared" si="283"/>
        <v>-1.8567671758642351E-2</v>
      </c>
      <c r="AV149" s="368">
        <f t="shared" si="283"/>
        <v>-1.9883703366429389E-2</v>
      </c>
      <c r="AW149" s="368">
        <f t="shared" si="283"/>
        <v>-2.1395403536628166E-2</v>
      </c>
      <c r="AX149" s="368">
        <f t="shared" si="283"/>
        <v>-3.1907831810236431E-2</v>
      </c>
      <c r="AY149" s="368">
        <f t="shared" si="283"/>
        <v>-6.0043828789199671E-3</v>
      </c>
      <c r="AZ149" s="368">
        <f t="shared" si="283"/>
        <v>-3.406048118787669E-2</v>
      </c>
      <c r="BA149" s="368">
        <f t="shared" si="283"/>
        <v>-2.6311966969810863E-2</v>
      </c>
      <c r="BB149" s="368">
        <f t="shared" si="283"/>
        <v>1.2913697333577328</v>
      </c>
      <c r="BC149" s="368">
        <f t="shared" si="283"/>
        <v>0</v>
      </c>
      <c r="BD149" s="368">
        <f t="shared" si="283"/>
        <v>0</v>
      </c>
      <c r="BE149" s="368">
        <f t="shared" si="283"/>
        <v>0</v>
      </c>
      <c r="BF149" s="368">
        <f t="shared" si="283"/>
        <v>0</v>
      </c>
      <c r="BG149" s="368">
        <f t="shared" si="283"/>
        <v>0</v>
      </c>
      <c r="BH149" s="368">
        <f t="shared" si="283"/>
        <v>0</v>
      </c>
      <c r="BI149" s="368">
        <f t="shared" si="283"/>
        <v>0</v>
      </c>
      <c r="BJ149" s="368">
        <f t="shared" si="283"/>
        <v>0</v>
      </c>
      <c r="BK149" s="368">
        <f t="shared" si="283"/>
        <v>0</v>
      </c>
      <c r="BL149" s="368">
        <f t="shared" si="283"/>
        <v>0</v>
      </c>
      <c r="BM149" s="368">
        <f t="shared" si="283"/>
        <v>0</v>
      </c>
      <c r="BN149" s="368">
        <f t="shared" si="283"/>
        <v>0</v>
      </c>
      <c r="BO149" s="368">
        <f t="shared" si="283"/>
        <v>0</v>
      </c>
      <c r="BP149" s="368">
        <f t="shared" si="283"/>
        <v>0</v>
      </c>
      <c r="BQ149" s="359" t="str">
        <f t="shared" ref="BQ149:CA149" si="284">IF(NOT(ISNA(BQ58)),IF(LEN(BQ58)&gt;0,(BQ58-$B58)/(rateShift*0.0001),""),"")</f>
        <v/>
      </c>
      <c r="BR149" s="359" t="str">
        <f t="shared" si="284"/>
        <v/>
      </c>
      <c r="BS149" s="359" t="str">
        <f t="shared" si="284"/>
        <v/>
      </c>
      <c r="BT149" s="359" t="str">
        <f t="shared" si="284"/>
        <v/>
      </c>
      <c r="BU149" s="359" t="str">
        <f t="shared" si="284"/>
        <v/>
      </c>
      <c r="BV149" s="359" t="str">
        <f t="shared" si="284"/>
        <v/>
      </c>
      <c r="BW149" s="359" t="str">
        <f t="shared" si="284"/>
        <v/>
      </c>
      <c r="BX149" s="359" t="str">
        <f t="shared" si="284"/>
        <v/>
      </c>
      <c r="BY149" s="359" t="str">
        <f t="shared" si="284"/>
        <v/>
      </c>
      <c r="BZ149" s="359" t="str">
        <f t="shared" si="284"/>
        <v/>
      </c>
      <c r="CA149" s="360" t="str">
        <f t="shared" si="284"/>
        <v/>
      </c>
      <c r="CB149" s="257">
        <f t="shared" ref="CB149:DG149" si="285">IF(NOT(ISNA(CB58)),IF(LEN(CB58)&gt;0,ABS(CB58-$C58),""),"")</f>
        <v>1.0068611153157825E-9</v>
      </c>
      <c r="CC149" s="257">
        <f t="shared" si="285"/>
        <v>3.3562847986945421E-10</v>
      </c>
      <c r="CD149" s="257">
        <f t="shared" si="285"/>
        <v>0</v>
      </c>
      <c r="CE149" s="257">
        <f t="shared" si="285"/>
        <v>0</v>
      </c>
      <c r="CF149" s="257">
        <f t="shared" si="285"/>
        <v>0</v>
      </c>
      <c r="CG149" s="257">
        <f t="shared" si="285"/>
        <v>0</v>
      </c>
      <c r="CH149" s="257">
        <f t="shared" si="285"/>
        <v>0</v>
      </c>
      <c r="CI149" s="257">
        <f t="shared" si="285"/>
        <v>0</v>
      </c>
      <c r="CJ149" s="257">
        <f t="shared" si="285"/>
        <v>0</v>
      </c>
      <c r="CK149" s="257">
        <f t="shared" si="285"/>
        <v>0</v>
      </c>
      <c r="CL149" s="257">
        <f t="shared" si="285"/>
        <v>0</v>
      </c>
      <c r="CM149" s="257">
        <f t="shared" si="285"/>
        <v>6.2245931020665779E-8</v>
      </c>
      <c r="CN149" s="257">
        <f t="shared" si="285"/>
        <v>0</v>
      </c>
      <c r="CO149" s="257">
        <f t="shared" si="285"/>
        <v>0</v>
      </c>
      <c r="CP149" s="257">
        <f t="shared" si="285"/>
        <v>0</v>
      </c>
      <c r="CQ149" s="257">
        <f t="shared" si="285"/>
        <v>1.1246521110230834E-9</v>
      </c>
      <c r="CR149" s="257">
        <f t="shared" si="285"/>
        <v>3.9148423391921483E-10</v>
      </c>
      <c r="CS149" s="257">
        <f t="shared" si="285"/>
        <v>4.015114317412749E-10</v>
      </c>
      <c r="CT149" s="257">
        <f t="shared" si="285"/>
        <v>4.039733721150629E-10</v>
      </c>
      <c r="CU149" s="257">
        <f t="shared" si="285"/>
        <v>3.9750116392900381E-10</v>
      </c>
      <c r="CV149" s="257">
        <f t="shared" si="285"/>
        <v>4.0502340023507166E-10</v>
      </c>
      <c r="CW149" s="257">
        <f t="shared" si="285"/>
        <v>3.953233435050052E-10</v>
      </c>
      <c r="CX149" s="257">
        <f t="shared" si="285"/>
        <v>0</v>
      </c>
      <c r="CY149" s="257">
        <f t="shared" si="285"/>
        <v>0</v>
      </c>
      <c r="CZ149" s="257">
        <f t="shared" si="285"/>
        <v>4.1948240540878867E-9</v>
      </c>
      <c r="DA149" s="257">
        <f t="shared" si="285"/>
        <v>7.9071045405720852E-9</v>
      </c>
      <c r="DB149" s="257">
        <f t="shared" si="285"/>
        <v>9.654416835425117E-9</v>
      </c>
      <c r="DC149" s="257">
        <f t="shared" si="285"/>
        <v>1.4200547696074928E-8</v>
      </c>
      <c r="DD149" s="257">
        <f t="shared" si="285"/>
        <v>1.8722626494299677E-8</v>
      </c>
      <c r="DE149" s="257">
        <f t="shared" si="285"/>
        <v>2.3362731318976593E-8</v>
      </c>
      <c r="DF149" s="257">
        <f t="shared" si="285"/>
        <v>2.8292210314112554E-8</v>
      </c>
      <c r="DG149" s="257">
        <f t="shared" si="285"/>
        <v>3.4472277640057447E-8</v>
      </c>
      <c r="DH149" s="257">
        <f t="shared" ref="DH149:EM149" si="286">IF(NOT(ISNA(DH58)),IF(LEN(DH58)&gt;0,ABS(DH58-$C58),""),"")</f>
        <v>3.9584661205155358E-8</v>
      </c>
      <c r="DI149" s="257">
        <f t="shared" si="286"/>
        <v>4.4029939264000895E-8</v>
      </c>
      <c r="DJ149" s="257">
        <f t="shared" si="286"/>
        <v>6.3163835037349791E-8</v>
      </c>
      <c r="DK149" s="257">
        <f t="shared" si="286"/>
        <v>2.0329184852868609E-8</v>
      </c>
      <c r="DL149" s="257">
        <f t="shared" si="286"/>
        <v>6.7708159079415964E-8</v>
      </c>
      <c r="DM149" s="257">
        <f t="shared" si="286"/>
        <v>5.3089051852556191E-8</v>
      </c>
      <c r="DN149" s="257">
        <f t="shared" si="286"/>
        <v>5.2818164189560868E-8</v>
      </c>
      <c r="DO149" s="257">
        <f t="shared" si="286"/>
        <v>5.3953027701753031E-8</v>
      </c>
      <c r="DP149" s="257">
        <f t="shared" si="286"/>
        <v>5.4839514668919564E-8</v>
      </c>
      <c r="DQ149" s="257">
        <f t="shared" si="286"/>
        <v>5.7752556219953233E-8</v>
      </c>
      <c r="DR149" s="257">
        <f t="shared" si="286"/>
        <v>6.2987398342234657E-8</v>
      </c>
      <c r="DS149" s="257">
        <f t="shared" si="286"/>
        <v>6.7451792411937772E-8</v>
      </c>
      <c r="DT149" s="257">
        <f t="shared" si="286"/>
        <v>7.2579956392204714E-8</v>
      </c>
      <c r="DU149" s="257">
        <f t="shared" si="286"/>
        <v>1.0824142756063471E-7</v>
      </c>
      <c r="DV149" s="257">
        <f t="shared" si="286"/>
        <v>2.0368760591388257E-8</v>
      </c>
      <c r="DW149" s="257">
        <f t="shared" si="286"/>
        <v>1.1554389315118763E-7</v>
      </c>
      <c r="DX149" s="257">
        <f t="shared" si="286"/>
        <v>8.9258489297666666E-8</v>
      </c>
      <c r="DY149" s="257">
        <f t="shared" si="286"/>
        <v>7.2287749140439433E-3</v>
      </c>
      <c r="DZ149" s="257">
        <f t="shared" si="286"/>
        <v>7.425983529633369E-3</v>
      </c>
      <c r="EA149" s="257">
        <f t="shared" si="286"/>
        <v>0</v>
      </c>
      <c r="EB149" s="257">
        <f t="shared" si="286"/>
        <v>0</v>
      </c>
      <c r="EC149" s="257">
        <f t="shared" si="286"/>
        <v>0</v>
      </c>
      <c r="ED149" s="257">
        <f t="shared" si="286"/>
        <v>0</v>
      </c>
      <c r="EE149" s="257">
        <f t="shared" si="286"/>
        <v>0</v>
      </c>
      <c r="EF149" s="257">
        <f t="shared" si="286"/>
        <v>0</v>
      </c>
      <c r="EG149" s="257">
        <f t="shared" si="286"/>
        <v>0</v>
      </c>
      <c r="EH149" s="257">
        <f t="shared" si="286"/>
        <v>0</v>
      </c>
      <c r="EI149" s="257">
        <f t="shared" si="286"/>
        <v>0</v>
      </c>
      <c r="EJ149" s="257">
        <f t="shared" si="286"/>
        <v>0</v>
      </c>
      <c r="EK149" s="257">
        <f t="shared" si="286"/>
        <v>0</v>
      </c>
      <c r="EL149" s="257">
        <f t="shared" si="286"/>
        <v>0</v>
      </c>
      <c r="EM149" s="257">
        <f t="shared" si="286"/>
        <v>0</v>
      </c>
      <c r="EN149" s="257" t="str">
        <f t="shared" ref="EN149:EX149" si="287">IF(NOT(ISNA(EN58)),IF(LEN(EN58)&gt;0,ABS(EN58-$C58),""),"")</f>
        <v/>
      </c>
      <c r="EO149" s="257" t="str">
        <f t="shared" si="287"/>
        <v/>
      </c>
      <c r="EP149" s="257" t="str">
        <f t="shared" si="287"/>
        <v/>
      </c>
      <c r="EQ149" s="257" t="str">
        <f t="shared" si="287"/>
        <v/>
      </c>
      <c r="ER149" s="257" t="str">
        <f t="shared" si="287"/>
        <v/>
      </c>
      <c r="ES149" s="257" t="str">
        <f t="shared" si="287"/>
        <v/>
      </c>
      <c r="ET149" s="257" t="str">
        <f t="shared" si="287"/>
        <v/>
      </c>
      <c r="EU149" s="257" t="str">
        <f t="shared" si="287"/>
        <v/>
      </c>
      <c r="EV149" s="257" t="str">
        <f t="shared" si="287"/>
        <v/>
      </c>
      <c r="EW149" s="257" t="str">
        <f t="shared" si="287"/>
        <v/>
      </c>
      <c r="EX149" s="258" t="str">
        <f t="shared" si="287"/>
        <v/>
      </c>
    </row>
    <row r="150" spans="4:154" x14ac:dyDescent="0.2">
      <c r="D150" s="385">
        <v>51685</v>
      </c>
      <c r="E150" s="367">
        <f t="shared" ref="E150:AJ150" si="288">IF(NOT(ISNA(E59)),IF(LEN(E59)&gt;0,(E59-$B59)/(rateShift*0.0001),""),"")</f>
        <v>2.8658148751650736E-4</v>
      </c>
      <c r="F150" s="368">
        <f t="shared" si="288"/>
        <v>9.5529603949540132E-5</v>
      </c>
      <c r="G150" s="368">
        <f t="shared" si="288"/>
        <v>0</v>
      </c>
      <c r="H150" s="368">
        <f t="shared" si="288"/>
        <v>0</v>
      </c>
      <c r="I150" s="368">
        <f t="shared" si="288"/>
        <v>0</v>
      </c>
      <c r="J150" s="368">
        <f t="shared" si="288"/>
        <v>0</v>
      </c>
      <c r="K150" s="368">
        <f t="shared" si="288"/>
        <v>0</v>
      </c>
      <c r="L150" s="368">
        <f t="shared" si="288"/>
        <v>0</v>
      </c>
      <c r="M150" s="368">
        <f t="shared" si="288"/>
        <v>0</v>
      </c>
      <c r="N150" s="368">
        <f t="shared" si="288"/>
        <v>0</v>
      </c>
      <c r="O150" s="368">
        <f t="shared" si="288"/>
        <v>0</v>
      </c>
      <c r="P150" s="368">
        <f t="shared" si="288"/>
        <v>1.7716981013157079E-2</v>
      </c>
      <c r="Q150" s="368">
        <f t="shared" si="288"/>
        <v>0</v>
      </c>
      <c r="R150" s="368">
        <f t="shared" si="288"/>
        <v>0</v>
      </c>
      <c r="S150" s="368">
        <f t="shared" si="288"/>
        <v>0</v>
      </c>
      <c r="T150" s="368">
        <f t="shared" si="288"/>
        <v>-3.2010850947380987E-4</v>
      </c>
      <c r="U150" s="368">
        <f t="shared" si="288"/>
        <v>-1.1142770423369641E-4</v>
      </c>
      <c r="V150" s="368">
        <f t="shared" si="288"/>
        <v>-1.1428174410271774E-4</v>
      </c>
      <c r="W150" s="368">
        <f t="shared" si="288"/>
        <v>-1.1498242708657402E-4</v>
      </c>
      <c r="X150" s="368">
        <f t="shared" si="288"/>
        <v>-1.1314028543901733E-4</v>
      </c>
      <c r="Y150" s="368">
        <f t="shared" si="288"/>
        <v>-1.152812563465222E-4</v>
      </c>
      <c r="Z150" s="368">
        <f t="shared" si="288"/>
        <v>-1.1252036351272476E-4</v>
      </c>
      <c r="AA150" s="368">
        <f t="shared" si="288"/>
        <v>0</v>
      </c>
      <c r="AB150" s="368">
        <f t="shared" si="288"/>
        <v>0</v>
      </c>
      <c r="AC150" s="368">
        <f t="shared" si="288"/>
        <v>1.1939674523023247E-3</v>
      </c>
      <c r="AD150" s="368">
        <f t="shared" si="288"/>
        <v>-2.2505892340214662E-3</v>
      </c>
      <c r="AE150" s="368">
        <f t="shared" si="288"/>
        <v>-2.7479245009662256E-3</v>
      </c>
      <c r="AF150" s="368">
        <f t="shared" si="288"/>
        <v>-4.0418840399278344E-3</v>
      </c>
      <c r="AG150" s="368">
        <f t="shared" si="288"/>
        <v>-5.3289975725061278E-3</v>
      </c>
      <c r="AH150" s="368">
        <f t="shared" si="288"/>
        <v>-6.6497048240021783E-3</v>
      </c>
      <c r="AI150" s="368">
        <f t="shared" si="288"/>
        <v>-8.0527763276702635E-3</v>
      </c>
      <c r="AJ150" s="368">
        <f t="shared" si="288"/>
        <v>-9.8118009395249672E-3</v>
      </c>
      <c r="AK150" s="368">
        <f t="shared" ref="AK150:BP150" si="289">IF(NOT(ISNA(AK59)),IF(LEN(AK59)&gt;0,(AK59-$B59)/(rateShift*0.0001),""),"")</f>
        <v>-1.1266932358304504E-2</v>
      </c>
      <c r="AL150" s="368">
        <f t="shared" si="289"/>
        <v>-1.253218629416325E-2</v>
      </c>
      <c r="AM150" s="368">
        <f t="shared" si="289"/>
        <v>-1.7978242858093102E-2</v>
      </c>
      <c r="AN150" s="368">
        <f t="shared" si="289"/>
        <v>-5.7862704557105904E-3</v>
      </c>
      <c r="AO150" s="368">
        <f t="shared" si="289"/>
        <v>-1.9271688189437253E-2</v>
      </c>
      <c r="AP150" s="368">
        <f t="shared" si="289"/>
        <v>-1.5110670105195761E-2</v>
      </c>
      <c r="AQ150" s="368">
        <f t="shared" si="289"/>
        <v>-1.5033567653793128E-2</v>
      </c>
      <c r="AR150" s="368">
        <f t="shared" si="289"/>
        <v>-1.5356582547827041E-2</v>
      </c>
      <c r="AS150" s="368">
        <f t="shared" si="289"/>
        <v>-1.5608902010858655E-2</v>
      </c>
      <c r="AT150" s="368">
        <f t="shared" si="289"/>
        <v>-1.6438037514967391E-2</v>
      </c>
      <c r="AU150" s="368">
        <f t="shared" si="289"/>
        <v>-1.7928023929528886E-2</v>
      </c>
      <c r="AV150" s="368">
        <f t="shared" si="289"/>
        <v>-1.9198718848312257E-2</v>
      </c>
      <c r="AW150" s="368">
        <f t="shared" si="289"/>
        <v>-2.0658341636711763E-2</v>
      </c>
      <c r="AX150" s="368">
        <f t="shared" si="289"/>
        <v>-3.080862154782385E-2</v>
      </c>
      <c r="AY150" s="368">
        <f t="shared" si="289"/>
        <v>-5.7975346254117432E-3</v>
      </c>
      <c r="AZ150" s="368">
        <f t="shared" si="289"/>
        <v>-3.2887113135659368E-2</v>
      </c>
      <c r="BA150" s="368">
        <f t="shared" si="289"/>
        <v>-2.5405531700536943E-2</v>
      </c>
      <c r="BB150" s="368">
        <f t="shared" si="289"/>
        <v>-2.6380090055455607E-2</v>
      </c>
      <c r="BC150" s="368">
        <f t="shared" si="289"/>
        <v>1.3023752363419856</v>
      </c>
      <c r="BD150" s="368">
        <f t="shared" si="289"/>
        <v>0</v>
      </c>
      <c r="BE150" s="368">
        <f t="shared" si="289"/>
        <v>0</v>
      </c>
      <c r="BF150" s="368">
        <f t="shared" si="289"/>
        <v>0</v>
      </c>
      <c r="BG150" s="368">
        <f t="shared" si="289"/>
        <v>0</v>
      </c>
      <c r="BH150" s="368">
        <f t="shared" si="289"/>
        <v>0</v>
      </c>
      <c r="BI150" s="368">
        <f t="shared" si="289"/>
        <v>0</v>
      </c>
      <c r="BJ150" s="368">
        <f t="shared" si="289"/>
        <v>0</v>
      </c>
      <c r="BK150" s="368">
        <f t="shared" si="289"/>
        <v>0</v>
      </c>
      <c r="BL150" s="368">
        <f t="shared" si="289"/>
        <v>0</v>
      </c>
      <c r="BM150" s="368">
        <f t="shared" si="289"/>
        <v>0</v>
      </c>
      <c r="BN150" s="368">
        <f t="shared" si="289"/>
        <v>0</v>
      </c>
      <c r="BO150" s="368">
        <f t="shared" si="289"/>
        <v>0</v>
      </c>
      <c r="BP150" s="368">
        <f t="shared" si="289"/>
        <v>0</v>
      </c>
      <c r="BQ150" s="359" t="str">
        <f t="shared" ref="BQ150:CA150" si="290">IF(NOT(ISNA(BQ59)),IF(LEN(BQ59)&gt;0,(BQ59-$B59)/(rateShift*0.0001),""),"")</f>
        <v/>
      </c>
      <c r="BR150" s="359" t="str">
        <f t="shared" si="290"/>
        <v/>
      </c>
      <c r="BS150" s="359" t="str">
        <f t="shared" si="290"/>
        <v/>
      </c>
      <c r="BT150" s="359" t="str">
        <f t="shared" si="290"/>
        <v/>
      </c>
      <c r="BU150" s="359" t="str">
        <f t="shared" si="290"/>
        <v/>
      </c>
      <c r="BV150" s="359" t="str">
        <f t="shared" si="290"/>
        <v/>
      </c>
      <c r="BW150" s="359" t="str">
        <f t="shared" si="290"/>
        <v/>
      </c>
      <c r="BX150" s="359" t="str">
        <f t="shared" si="290"/>
        <v/>
      </c>
      <c r="BY150" s="359" t="str">
        <f t="shared" si="290"/>
        <v/>
      </c>
      <c r="BZ150" s="359" t="str">
        <f t="shared" si="290"/>
        <v/>
      </c>
      <c r="CA150" s="360" t="str">
        <f t="shared" si="290"/>
        <v/>
      </c>
      <c r="CB150" s="257">
        <f t="shared" ref="CB150:DG150" si="291">IF(NOT(ISNA(CB59)),IF(LEN(CB59)&gt;0,ABS(CB59-$C59),""),"")</f>
        <v>9.3988947180712046E-10</v>
      </c>
      <c r="CC150" s="257">
        <f t="shared" si="291"/>
        <v>3.1330416733199584E-10</v>
      </c>
      <c r="CD150" s="257">
        <f t="shared" si="291"/>
        <v>0</v>
      </c>
      <c r="CE150" s="257">
        <f t="shared" si="291"/>
        <v>0</v>
      </c>
      <c r="CF150" s="257">
        <f t="shared" si="291"/>
        <v>0</v>
      </c>
      <c r="CG150" s="257">
        <f t="shared" si="291"/>
        <v>0</v>
      </c>
      <c r="CH150" s="257">
        <f t="shared" si="291"/>
        <v>0</v>
      </c>
      <c r="CI150" s="257">
        <f t="shared" si="291"/>
        <v>0</v>
      </c>
      <c r="CJ150" s="257">
        <f t="shared" si="291"/>
        <v>0</v>
      </c>
      <c r="CK150" s="257">
        <f t="shared" si="291"/>
        <v>0</v>
      </c>
      <c r="CL150" s="257">
        <f t="shared" si="291"/>
        <v>0</v>
      </c>
      <c r="CM150" s="257">
        <f t="shared" si="291"/>
        <v>5.8105675489888986E-8</v>
      </c>
      <c r="CN150" s="257">
        <f t="shared" si="291"/>
        <v>0</v>
      </c>
      <c r="CO150" s="257">
        <f t="shared" si="291"/>
        <v>0</v>
      </c>
      <c r="CP150" s="257">
        <f t="shared" si="291"/>
        <v>0</v>
      </c>
      <c r="CQ150" s="257">
        <f t="shared" si="291"/>
        <v>1.0498471640640883E-9</v>
      </c>
      <c r="CR150" s="257">
        <f t="shared" si="291"/>
        <v>3.6544462941878741E-10</v>
      </c>
      <c r="CS150" s="257">
        <f t="shared" si="291"/>
        <v>3.7480496831165944E-10</v>
      </c>
      <c r="CT150" s="257">
        <f t="shared" si="291"/>
        <v>3.771035636535025E-10</v>
      </c>
      <c r="CU150" s="257">
        <f t="shared" si="291"/>
        <v>3.7106231629002728E-10</v>
      </c>
      <c r="CV150" s="257">
        <f t="shared" si="291"/>
        <v>3.7808364425351293E-10</v>
      </c>
      <c r="CW150" s="257">
        <f t="shared" si="291"/>
        <v>3.6902828015605849E-10</v>
      </c>
      <c r="CX150" s="257">
        <f t="shared" si="291"/>
        <v>0</v>
      </c>
      <c r="CY150" s="257">
        <f t="shared" si="291"/>
        <v>0</v>
      </c>
      <c r="CZ150" s="257">
        <f t="shared" si="291"/>
        <v>3.9158068176892158E-9</v>
      </c>
      <c r="DA150" s="257">
        <f t="shared" si="291"/>
        <v>7.3811678505397715E-9</v>
      </c>
      <c r="DB150" s="257">
        <f t="shared" si="291"/>
        <v>9.0122591923924578E-9</v>
      </c>
      <c r="DC150" s="257">
        <f t="shared" si="291"/>
        <v>1.3256005858969244E-8</v>
      </c>
      <c r="DD150" s="257">
        <f t="shared" si="291"/>
        <v>1.7477300912061011E-8</v>
      </c>
      <c r="DE150" s="257">
        <f t="shared" si="291"/>
        <v>2.1808771743375699E-8</v>
      </c>
      <c r="DF150" s="257">
        <f t="shared" si="291"/>
        <v>2.6410369544094259E-8</v>
      </c>
      <c r="DG150" s="257">
        <f t="shared" si="291"/>
        <v>3.217937263877424E-8</v>
      </c>
      <c r="DH150" s="257">
        <f t="shared" ref="DH150:EM150" si="292">IF(NOT(ISNA(DH59)),IF(LEN(DH59)&gt;0,ABS(DH59-$C59),""),"")</f>
        <v>3.695170864778663E-8</v>
      </c>
      <c r="DI150" s="257">
        <f t="shared" si="292"/>
        <v>4.110131148968299E-8</v>
      </c>
      <c r="DJ150" s="257">
        <f t="shared" si="292"/>
        <v>5.8962525729955306E-8</v>
      </c>
      <c r="DK150" s="257">
        <f t="shared" si="292"/>
        <v>1.8977000401654287E-8</v>
      </c>
      <c r="DL150" s="257">
        <f t="shared" si="292"/>
        <v>6.3204587213289143E-8</v>
      </c>
      <c r="DM150" s="257">
        <f t="shared" si="292"/>
        <v>4.9557862161209165E-8</v>
      </c>
      <c r="DN150" s="257">
        <f t="shared" si="292"/>
        <v>4.9304992262577674E-8</v>
      </c>
      <c r="DO150" s="257">
        <f t="shared" si="292"/>
        <v>5.0364371371319772E-8</v>
      </c>
      <c r="DP150" s="257">
        <f t="shared" si="292"/>
        <v>5.1191893331997695E-8</v>
      </c>
      <c r="DQ150" s="257">
        <f t="shared" si="292"/>
        <v>5.3911176384202619E-8</v>
      </c>
      <c r="DR150" s="257">
        <f t="shared" si="292"/>
        <v>5.8797825303047446E-8</v>
      </c>
      <c r="DS150" s="257">
        <f t="shared" si="292"/>
        <v>6.2965272124709815E-8</v>
      </c>
      <c r="DT150" s="257">
        <f t="shared" si="292"/>
        <v>6.7752339391602412E-8</v>
      </c>
      <c r="DU150" s="257">
        <f t="shared" si="292"/>
        <v>1.0104180709485933E-7</v>
      </c>
      <c r="DV150" s="257">
        <f t="shared" si="292"/>
        <v>1.9013943027695879E-8</v>
      </c>
      <c r="DW150" s="257">
        <f t="shared" si="292"/>
        <v>1.0785855339423556E-7</v>
      </c>
      <c r="DX150" s="257">
        <f t="shared" si="292"/>
        <v>8.3321509258132975E-8</v>
      </c>
      <c r="DY150" s="257">
        <f t="shared" si="292"/>
        <v>8.6517729501467411E-8</v>
      </c>
      <c r="DZ150" s="257">
        <f t="shared" si="292"/>
        <v>7.5546474340892431E-3</v>
      </c>
      <c r="EA150" s="257">
        <f t="shared" si="292"/>
        <v>7.751837716189168E-3</v>
      </c>
      <c r="EB150" s="257">
        <f t="shared" si="292"/>
        <v>0</v>
      </c>
      <c r="EC150" s="257">
        <f t="shared" si="292"/>
        <v>0</v>
      </c>
      <c r="ED150" s="257">
        <f t="shared" si="292"/>
        <v>0</v>
      </c>
      <c r="EE150" s="257">
        <f t="shared" si="292"/>
        <v>0</v>
      </c>
      <c r="EF150" s="257">
        <f t="shared" si="292"/>
        <v>0</v>
      </c>
      <c r="EG150" s="257">
        <f t="shared" si="292"/>
        <v>0</v>
      </c>
      <c r="EH150" s="257">
        <f t="shared" si="292"/>
        <v>0</v>
      </c>
      <c r="EI150" s="257">
        <f t="shared" si="292"/>
        <v>0</v>
      </c>
      <c r="EJ150" s="257">
        <f t="shared" si="292"/>
        <v>0</v>
      </c>
      <c r="EK150" s="257">
        <f t="shared" si="292"/>
        <v>0</v>
      </c>
      <c r="EL150" s="257">
        <f t="shared" si="292"/>
        <v>0</v>
      </c>
      <c r="EM150" s="257">
        <f t="shared" si="292"/>
        <v>0</v>
      </c>
      <c r="EN150" s="257" t="str">
        <f t="shared" ref="EN150:EX150" si="293">IF(NOT(ISNA(EN59)),IF(LEN(EN59)&gt;0,ABS(EN59-$C59),""),"")</f>
        <v/>
      </c>
      <c r="EO150" s="257" t="str">
        <f t="shared" si="293"/>
        <v/>
      </c>
      <c r="EP150" s="257" t="str">
        <f t="shared" si="293"/>
        <v/>
      </c>
      <c r="EQ150" s="257" t="str">
        <f t="shared" si="293"/>
        <v/>
      </c>
      <c r="ER150" s="257" t="str">
        <f t="shared" si="293"/>
        <v/>
      </c>
      <c r="ES150" s="257" t="str">
        <f t="shared" si="293"/>
        <v/>
      </c>
      <c r="ET150" s="257" t="str">
        <f t="shared" si="293"/>
        <v/>
      </c>
      <c r="EU150" s="257" t="str">
        <f t="shared" si="293"/>
        <v/>
      </c>
      <c r="EV150" s="257" t="str">
        <f t="shared" si="293"/>
        <v/>
      </c>
      <c r="EW150" s="257" t="str">
        <f t="shared" si="293"/>
        <v/>
      </c>
      <c r="EX150" s="258" t="str">
        <f t="shared" si="293"/>
        <v/>
      </c>
    </row>
    <row r="151" spans="4:154" x14ac:dyDescent="0.2">
      <c r="D151" s="385">
        <v>52050</v>
      </c>
      <c r="E151" s="367">
        <f t="shared" ref="E151:AJ151" si="294">IF(NOT(ISNA(E60)),IF(LEN(E60)&gt;0,(E60-$B60)/(rateShift*0.0001),""),"")</f>
        <v>2.7703765450096118E-4</v>
      </c>
      <c r="F151" s="368">
        <f t="shared" si="294"/>
        <v>9.2348244936507617E-5</v>
      </c>
      <c r="G151" s="368">
        <f t="shared" si="294"/>
        <v>0</v>
      </c>
      <c r="H151" s="368">
        <f t="shared" si="294"/>
        <v>0</v>
      </c>
      <c r="I151" s="368">
        <f t="shared" si="294"/>
        <v>0</v>
      </c>
      <c r="J151" s="368">
        <f t="shared" si="294"/>
        <v>0</v>
      </c>
      <c r="K151" s="368">
        <f t="shared" si="294"/>
        <v>0</v>
      </c>
      <c r="L151" s="368">
        <f t="shared" si="294"/>
        <v>0</v>
      </c>
      <c r="M151" s="368">
        <f t="shared" si="294"/>
        <v>0</v>
      </c>
      <c r="N151" s="368">
        <f t="shared" si="294"/>
        <v>0</v>
      </c>
      <c r="O151" s="368">
        <f t="shared" si="294"/>
        <v>0</v>
      </c>
      <c r="P151" s="368">
        <f t="shared" si="294"/>
        <v>1.7126964154037111E-2</v>
      </c>
      <c r="Q151" s="368">
        <f t="shared" si="294"/>
        <v>0</v>
      </c>
      <c r="R151" s="368">
        <f t="shared" si="294"/>
        <v>0</v>
      </c>
      <c r="S151" s="368">
        <f t="shared" si="294"/>
        <v>0</v>
      </c>
      <c r="T151" s="368">
        <f t="shared" si="294"/>
        <v>-3.0944814825156763E-4</v>
      </c>
      <c r="U151" s="368">
        <f t="shared" si="294"/>
        <v>-1.0771690131874956E-4</v>
      </c>
      <c r="V151" s="368">
        <f t="shared" si="294"/>
        <v>-1.1047589499463273E-4</v>
      </c>
      <c r="W151" s="368">
        <f t="shared" si="294"/>
        <v>-1.111532435885132E-4</v>
      </c>
      <c r="X151" s="368">
        <f t="shared" si="294"/>
        <v>-1.0937244962136439E-4</v>
      </c>
      <c r="Y151" s="368">
        <f t="shared" si="294"/>
        <v>-1.1144212119090779E-4</v>
      </c>
      <c r="Z151" s="368">
        <f t="shared" si="294"/>
        <v>-1.0877317246568707E-4</v>
      </c>
      <c r="AA151" s="368">
        <f t="shared" si="294"/>
        <v>0</v>
      </c>
      <c r="AB151" s="368">
        <f t="shared" si="294"/>
        <v>0</v>
      </c>
      <c r="AC151" s="368">
        <f t="shared" si="294"/>
        <v>1.1542055467286816E-3</v>
      </c>
      <c r="AD151" s="368">
        <f t="shared" si="294"/>
        <v>-2.1756393545763197E-3</v>
      </c>
      <c r="AE151" s="368">
        <f t="shared" si="294"/>
        <v>-2.6564121952815656E-3</v>
      </c>
      <c r="AF151" s="368">
        <f t="shared" si="294"/>
        <v>-3.9072798585504387E-3</v>
      </c>
      <c r="AG151" s="368">
        <f t="shared" si="294"/>
        <v>-5.1515295034811059E-3</v>
      </c>
      <c r="AH151" s="368">
        <f t="shared" si="294"/>
        <v>-6.4282541180349373E-3</v>
      </c>
      <c r="AI151" s="368">
        <f t="shared" si="294"/>
        <v>-7.7846000626907719E-3</v>
      </c>
      <c r="AJ151" s="368">
        <f t="shared" si="294"/>
        <v>-9.4850450454812829E-3</v>
      </c>
      <c r="AK151" s="368">
        <f t="shared" ref="AK151:BP151" si="295">IF(NOT(ISNA(AK60)),IF(LEN(AK60)&gt;0,(AK60-$B60)/(rateShift*0.0001),""),"")</f>
        <v>-1.0891717188449973E-2</v>
      </c>
      <c r="AL151" s="368">
        <f t="shared" si="295"/>
        <v>-1.2114835212361647E-2</v>
      </c>
      <c r="AM151" s="368">
        <f t="shared" si="295"/>
        <v>-1.7379525369398685E-2</v>
      </c>
      <c r="AN151" s="368">
        <f t="shared" si="295"/>
        <v>-5.5935741313621612E-3</v>
      </c>
      <c r="AO151" s="368">
        <f t="shared" si="295"/>
        <v>-1.8629895949494324E-2</v>
      </c>
      <c r="AP151" s="368">
        <f t="shared" si="295"/>
        <v>-1.4607449488543423E-2</v>
      </c>
      <c r="AQ151" s="368">
        <f t="shared" si="295"/>
        <v>-1.45329147289118E-2</v>
      </c>
      <c r="AR151" s="368">
        <f t="shared" si="295"/>
        <v>-1.4845172472341406E-2</v>
      </c>
      <c r="AS151" s="368">
        <f t="shared" si="295"/>
        <v>-1.508908910773793E-2</v>
      </c>
      <c r="AT151" s="368">
        <f t="shared" si="295"/>
        <v>-1.5890612462578224E-2</v>
      </c>
      <c r="AU151" s="368">
        <f t="shared" si="295"/>
        <v>-1.7330978848584949E-2</v>
      </c>
      <c r="AV151" s="368">
        <f t="shared" si="295"/>
        <v>-1.8559356657881637E-2</v>
      </c>
      <c r="AW151" s="368">
        <f t="shared" si="295"/>
        <v>-1.9970370597408027E-2</v>
      </c>
      <c r="AX151" s="368">
        <f t="shared" si="295"/>
        <v>-2.9782622474206627E-2</v>
      </c>
      <c r="AY151" s="368">
        <f t="shared" si="295"/>
        <v>-5.6044631779536558E-3</v>
      </c>
      <c r="AZ151" s="368">
        <f t="shared" si="295"/>
        <v>-3.1791895436367179E-2</v>
      </c>
      <c r="BA151" s="368">
        <f t="shared" si="295"/>
        <v>-2.4559468141688995E-2</v>
      </c>
      <c r="BB151" s="368">
        <f t="shared" si="295"/>
        <v>-2.5501571426535252E-2</v>
      </c>
      <c r="BC151" s="368">
        <f t="shared" si="295"/>
        <v>-2.6438357076125768E-2</v>
      </c>
      <c r="BD151" s="368">
        <f t="shared" si="295"/>
        <v>1.3131609710636052</v>
      </c>
      <c r="BE151" s="368">
        <f t="shared" si="295"/>
        <v>0</v>
      </c>
      <c r="BF151" s="368">
        <f t="shared" si="295"/>
        <v>0</v>
      </c>
      <c r="BG151" s="368">
        <f t="shared" si="295"/>
        <v>0</v>
      </c>
      <c r="BH151" s="368">
        <f t="shared" si="295"/>
        <v>0</v>
      </c>
      <c r="BI151" s="368">
        <f t="shared" si="295"/>
        <v>0</v>
      </c>
      <c r="BJ151" s="368">
        <f t="shared" si="295"/>
        <v>0</v>
      </c>
      <c r="BK151" s="368">
        <f t="shared" si="295"/>
        <v>0</v>
      </c>
      <c r="BL151" s="368">
        <f t="shared" si="295"/>
        <v>0</v>
      </c>
      <c r="BM151" s="368">
        <f t="shared" si="295"/>
        <v>0</v>
      </c>
      <c r="BN151" s="368">
        <f t="shared" si="295"/>
        <v>0</v>
      </c>
      <c r="BO151" s="368">
        <f t="shared" si="295"/>
        <v>0</v>
      </c>
      <c r="BP151" s="368">
        <f t="shared" si="295"/>
        <v>0</v>
      </c>
      <c r="BQ151" s="359" t="str">
        <f t="shared" ref="BQ151:CA151" si="296">IF(NOT(ISNA(BQ60)),IF(LEN(BQ60)&gt;0,(BQ60-$B60)/(rateShift*0.0001),""),"")</f>
        <v/>
      </c>
      <c r="BR151" s="359" t="str">
        <f t="shared" si="296"/>
        <v/>
      </c>
      <c r="BS151" s="359" t="str">
        <f t="shared" si="296"/>
        <v/>
      </c>
      <c r="BT151" s="359" t="str">
        <f t="shared" si="296"/>
        <v/>
      </c>
      <c r="BU151" s="359" t="str">
        <f t="shared" si="296"/>
        <v/>
      </c>
      <c r="BV151" s="359" t="str">
        <f t="shared" si="296"/>
        <v/>
      </c>
      <c r="BW151" s="359" t="str">
        <f t="shared" si="296"/>
        <v/>
      </c>
      <c r="BX151" s="359" t="str">
        <f t="shared" si="296"/>
        <v/>
      </c>
      <c r="BY151" s="359" t="str">
        <f t="shared" si="296"/>
        <v/>
      </c>
      <c r="BZ151" s="359" t="str">
        <f t="shared" si="296"/>
        <v/>
      </c>
      <c r="CA151" s="360" t="str">
        <f t="shared" si="296"/>
        <v/>
      </c>
      <c r="CB151" s="257">
        <f t="shared" ref="CB151:DG151" si="297">IF(NOT(ISNA(CB60)),IF(LEN(CB60)&gt;0,ABS(CB60-$C60),""),"")</f>
        <v>8.4905889263797718E-10</v>
      </c>
      <c r="CC151" s="257">
        <f t="shared" si="297"/>
        <v>2.8302736543306395E-10</v>
      </c>
      <c r="CD151" s="257">
        <f t="shared" si="297"/>
        <v>0</v>
      </c>
      <c r="CE151" s="257">
        <f t="shared" si="297"/>
        <v>0</v>
      </c>
      <c r="CF151" s="257">
        <f t="shared" si="297"/>
        <v>0</v>
      </c>
      <c r="CG151" s="257">
        <f t="shared" si="297"/>
        <v>0</v>
      </c>
      <c r="CH151" s="257">
        <f t="shared" si="297"/>
        <v>0</v>
      </c>
      <c r="CI151" s="257">
        <f t="shared" si="297"/>
        <v>0</v>
      </c>
      <c r="CJ151" s="257">
        <f t="shared" si="297"/>
        <v>0</v>
      </c>
      <c r="CK151" s="257">
        <f t="shared" si="297"/>
        <v>0</v>
      </c>
      <c r="CL151" s="257">
        <f t="shared" si="297"/>
        <v>0</v>
      </c>
      <c r="CM151" s="257">
        <f t="shared" si="297"/>
        <v>5.2490344112920972E-8</v>
      </c>
      <c r="CN151" s="257">
        <f t="shared" si="297"/>
        <v>0</v>
      </c>
      <c r="CO151" s="257">
        <f t="shared" si="297"/>
        <v>0</v>
      </c>
      <c r="CP151" s="257">
        <f t="shared" si="297"/>
        <v>0</v>
      </c>
      <c r="CQ151" s="257">
        <f t="shared" si="297"/>
        <v>9.4839018235925998E-10</v>
      </c>
      <c r="CR151" s="257">
        <f t="shared" si="297"/>
        <v>3.3012861194725573E-10</v>
      </c>
      <c r="CS151" s="257">
        <f t="shared" si="297"/>
        <v>3.3858421275012596E-10</v>
      </c>
      <c r="CT151" s="257">
        <f t="shared" si="297"/>
        <v>3.406599759225859E-10</v>
      </c>
      <c r="CU151" s="257">
        <f t="shared" si="297"/>
        <v>3.352019772862036E-10</v>
      </c>
      <c r="CV151" s="257">
        <f t="shared" si="297"/>
        <v>3.4154528510965676E-10</v>
      </c>
      <c r="CW151" s="257">
        <f t="shared" si="297"/>
        <v>3.3336559207564065E-10</v>
      </c>
      <c r="CX151" s="257">
        <f t="shared" si="297"/>
        <v>0</v>
      </c>
      <c r="CY151" s="257">
        <f t="shared" si="297"/>
        <v>0</v>
      </c>
      <c r="CZ151" s="257">
        <f t="shared" si="297"/>
        <v>3.5373837192764768E-9</v>
      </c>
      <c r="DA151" s="257">
        <f t="shared" si="297"/>
        <v>6.6678516458251735E-9</v>
      </c>
      <c r="DB151" s="257">
        <f t="shared" si="297"/>
        <v>8.1413138591779344E-9</v>
      </c>
      <c r="DC151" s="257">
        <f t="shared" si="297"/>
        <v>1.1974945330478493E-8</v>
      </c>
      <c r="DD151" s="257">
        <f t="shared" si="297"/>
        <v>1.5788294109586598E-8</v>
      </c>
      <c r="DE151" s="257">
        <f t="shared" si="297"/>
        <v>1.9701171874442203E-8</v>
      </c>
      <c r="DF151" s="257">
        <f t="shared" si="297"/>
        <v>2.3858071216548149E-8</v>
      </c>
      <c r="DG151" s="257">
        <f t="shared" si="297"/>
        <v>2.9069557521549383E-8</v>
      </c>
      <c r="DH151" s="257">
        <f t="shared" ref="DH151:EM151" si="298">IF(NOT(ISNA(DH60)),IF(LEN(DH60)&gt;0,ABS(DH60-$C60),""),"")</f>
        <v>3.3380695197565702E-8</v>
      </c>
      <c r="DI151" s="257">
        <f t="shared" si="298"/>
        <v>3.7129281156567107E-8</v>
      </c>
      <c r="DJ151" s="257">
        <f t="shared" si="298"/>
        <v>5.3264387740725727E-8</v>
      </c>
      <c r="DK151" s="257">
        <f t="shared" si="298"/>
        <v>1.7143063309188467E-8</v>
      </c>
      <c r="DL151" s="257">
        <f t="shared" si="298"/>
        <v>5.7096496128283825E-8</v>
      </c>
      <c r="DM151" s="257">
        <f t="shared" si="298"/>
        <v>4.4768590123228647E-8</v>
      </c>
      <c r="DN151" s="257">
        <f t="shared" si="298"/>
        <v>4.454015779808973E-8</v>
      </c>
      <c r="DO151" s="257">
        <f t="shared" si="298"/>
        <v>4.5497158727980658E-8</v>
      </c>
      <c r="DP151" s="257">
        <f t="shared" si="298"/>
        <v>4.6244709134973805E-8</v>
      </c>
      <c r="DQ151" s="257">
        <f t="shared" si="298"/>
        <v>4.8701200058842709E-8</v>
      </c>
      <c r="DR151" s="257">
        <f t="shared" si="298"/>
        <v>5.3115603096398623E-8</v>
      </c>
      <c r="DS151" s="257">
        <f t="shared" si="298"/>
        <v>5.6880309060036716E-8</v>
      </c>
      <c r="DT151" s="257">
        <f t="shared" si="298"/>
        <v>6.1204753522281496E-8</v>
      </c>
      <c r="DU151" s="257">
        <f t="shared" si="298"/>
        <v>9.1277127356459431E-8</v>
      </c>
      <c r="DV151" s="257">
        <f t="shared" si="298"/>
        <v>1.717643532614388E-8</v>
      </c>
      <c r="DW151" s="257">
        <f t="shared" si="298"/>
        <v>9.7435102992815548E-8</v>
      </c>
      <c r="DX151" s="257">
        <f t="shared" si="298"/>
        <v>7.5269318517562356E-8</v>
      </c>
      <c r="DY151" s="257">
        <f t="shared" si="298"/>
        <v>7.8156655768796268E-8</v>
      </c>
      <c r="DZ151" s="257">
        <f t="shared" si="298"/>
        <v>8.1027695948698852E-8</v>
      </c>
      <c r="EA151" s="257">
        <f t="shared" si="298"/>
        <v>7.9615570412687933E-3</v>
      </c>
      <c r="EB151" s="257">
        <f t="shared" si="298"/>
        <v>8.2254020578494333E-3</v>
      </c>
      <c r="EC151" s="257">
        <f t="shared" si="298"/>
        <v>6.5840122009868524E-5</v>
      </c>
      <c r="ED151" s="257">
        <f t="shared" si="298"/>
        <v>0</v>
      </c>
      <c r="EE151" s="257">
        <f t="shared" si="298"/>
        <v>0</v>
      </c>
      <c r="EF151" s="257">
        <f t="shared" si="298"/>
        <v>0</v>
      </c>
      <c r="EG151" s="257">
        <f t="shared" si="298"/>
        <v>0</v>
      </c>
      <c r="EH151" s="257">
        <f t="shared" si="298"/>
        <v>0</v>
      </c>
      <c r="EI151" s="257">
        <f t="shared" si="298"/>
        <v>0</v>
      </c>
      <c r="EJ151" s="257">
        <f t="shared" si="298"/>
        <v>0</v>
      </c>
      <c r="EK151" s="257">
        <f t="shared" si="298"/>
        <v>0</v>
      </c>
      <c r="EL151" s="257">
        <f t="shared" si="298"/>
        <v>0</v>
      </c>
      <c r="EM151" s="257">
        <f t="shared" si="298"/>
        <v>0</v>
      </c>
      <c r="EN151" s="257" t="str">
        <f t="shared" ref="EN151:EX151" si="299">IF(NOT(ISNA(EN60)),IF(LEN(EN60)&gt;0,ABS(EN60-$C60),""),"")</f>
        <v/>
      </c>
      <c r="EO151" s="257" t="str">
        <f t="shared" si="299"/>
        <v/>
      </c>
      <c r="EP151" s="257" t="str">
        <f t="shared" si="299"/>
        <v/>
      </c>
      <c r="EQ151" s="257" t="str">
        <f t="shared" si="299"/>
        <v/>
      </c>
      <c r="ER151" s="257" t="str">
        <f t="shared" si="299"/>
        <v/>
      </c>
      <c r="ES151" s="257" t="str">
        <f t="shared" si="299"/>
        <v/>
      </c>
      <c r="ET151" s="257" t="str">
        <f t="shared" si="299"/>
        <v/>
      </c>
      <c r="EU151" s="257" t="str">
        <f t="shared" si="299"/>
        <v/>
      </c>
      <c r="EV151" s="257" t="str">
        <f t="shared" si="299"/>
        <v/>
      </c>
      <c r="EW151" s="257" t="str">
        <f t="shared" si="299"/>
        <v/>
      </c>
      <c r="EX151" s="258" t="str">
        <f t="shared" si="299"/>
        <v/>
      </c>
    </row>
    <row r="152" spans="4:154" x14ac:dyDescent="0.2">
      <c r="D152" s="385">
        <v>52415</v>
      </c>
      <c r="E152" s="367">
        <f t="shared" ref="E152:AJ152" si="300">IF(NOT(ISNA(E61)),IF(LEN(E61)&gt;0,(E61-$B61)/(rateShift*0.0001),""),"")</f>
        <v>2.6810558705417376E-4</v>
      </c>
      <c r="F152" s="368">
        <f t="shared" si="300"/>
        <v>8.9370813007028094E-5</v>
      </c>
      <c r="G152" s="368">
        <f t="shared" si="300"/>
        <v>0</v>
      </c>
      <c r="H152" s="368">
        <f t="shared" si="300"/>
        <v>0</v>
      </c>
      <c r="I152" s="368">
        <f t="shared" si="300"/>
        <v>0</v>
      </c>
      <c r="J152" s="368">
        <f t="shared" si="300"/>
        <v>0</v>
      </c>
      <c r="K152" s="368">
        <f t="shared" si="300"/>
        <v>0</v>
      </c>
      <c r="L152" s="368">
        <f t="shared" si="300"/>
        <v>0</v>
      </c>
      <c r="M152" s="368">
        <f t="shared" si="300"/>
        <v>0</v>
      </c>
      <c r="N152" s="368">
        <f t="shared" si="300"/>
        <v>0</v>
      </c>
      <c r="O152" s="368">
        <f t="shared" si="300"/>
        <v>0</v>
      </c>
      <c r="P152" s="368">
        <f t="shared" si="300"/>
        <v>1.6574767743113977E-2</v>
      </c>
      <c r="Q152" s="368">
        <f t="shared" si="300"/>
        <v>0</v>
      </c>
      <c r="R152" s="368">
        <f t="shared" si="300"/>
        <v>0</v>
      </c>
      <c r="S152" s="368">
        <f t="shared" si="300"/>
        <v>0</v>
      </c>
      <c r="T152" s="368">
        <f t="shared" si="300"/>
        <v>-2.9947112293454703E-4</v>
      </c>
      <c r="U152" s="368">
        <f t="shared" si="300"/>
        <v>-1.0424396327049501E-4</v>
      </c>
      <c r="V152" s="368">
        <f t="shared" si="300"/>
        <v>-1.0691400327556E-4</v>
      </c>
      <c r="W152" s="368">
        <f t="shared" si="300"/>
        <v>-1.0756951326212905E-4</v>
      </c>
      <c r="X152" s="368">
        <f t="shared" si="300"/>
        <v>-1.0584613439196255E-4</v>
      </c>
      <c r="Y152" s="368">
        <f t="shared" si="300"/>
        <v>-1.0784907699540325E-4</v>
      </c>
      <c r="Z152" s="368">
        <f t="shared" si="300"/>
        <v>-1.0526617877718025E-4</v>
      </c>
      <c r="AA152" s="368">
        <f t="shared" si="300"/>
        <v>0</v>
      </c>
      <c r="AB152" s="368">
        <f t="shared" si="300"/>
        <v>0</v>
      </c>
      <c r="AC152" s="368">
        <f t="shared" si="300"/>
        <v>1.1169924040224655E-3</v>
      </c>
      <c r="AD152" s="368">
        <f t="shared" si="300"/>
        <v>-2.1054938091798203E-3</v>
      </c>
      <c r="AE152" s="368">
        <f t="shared" si="300"/>
        <v>-2.5707658854456916E-3</v>
      </c>
      <c r="AF152" s="368">
        <f t="shared" si="300"/>
        <v>-3.781303889102694E-3</v>
      </c>
      <c r="AG152" s="368">
        <f t="shared" si="300"/>
        <v>-4.9854372482713294E-3</v>
      </c>
      <c r="AH152" s="368">
        <f t="shared" si="300"/>
        <v>-6.2209985402829349E-3</v>
      </c>
      <c r="AI152" s="368">
        <f t="shared" si="300"/>
        <v>-7.5336140633978921E-3</v>
      </c>
      <c r="AJ152" s="368">
        <f t="shared" si="300"/>
        <v>-9.1792344078349408E-3</v>
      </c>
      <c r="AK152" s="368">
        <f t="shared" ref="AK152:BP152" si="301">IF(NOT(ISNA(AK61)),IF(LEN(AK61)&gt;0,(AK61-$B61)/(rateShift*0.0001),""),"")</f>
        <v>-1.0540553544765435E-2</v>
      </c>
      <c r="AL152" s="368">
        <f t="shared" si="301"/>
        <v>-1.1724236594883725E-2</v>
      </c>
      <c r="AM152" s="368">
        <f t="shared" si="301"/>
        <v>-1.681918604475377E-2</v>
      </c>
      <c r="AN152" s="368">
        <f t="shared" si="301"/>
        <v>-5.4132297615423763E-3</v>
      </c>
      <c r="AO152" s="368">
        <f t="shared" si="301"/>
        <v>-1.8029242991896705E-2</v>
      </c>
      <c r="AP152" s="368">
        <f t="shared" si="301"/>
        <v>-1.4136485626901202E-2</v>
      </c>
      <c r="AQ152" s="368">
        <f t="shared" si="301"/>
        <v>-1.4064353968390453E-2</v>
      </c>
      <c r="AR152" s="368">
        <f t="shared" si="301"/>
        <v>-1.4366544101290096E-2</v>
      </c>
      <c r="AS152" s="368">
        <f t="shared" si="301"/>
        <v>-1.4602596535556039E-2</v>
      </c>
      <c r="AT152" s="368">
        <f t="shared" si="301"/>
        <v>-1.5378277696993792E-2</v>
      </c>
      <c r="AU152" s="368">
        <f t="shared" si="301"/>
        <v>-1.6772204729197104E-2</v>
      </c>
      <c r="AV152" s="368">
        <f t="shared" si="301"/>
        <v>-1.7960977982175302E-2</v>
      </c>
      <c r="AW152" s="368">
        <f t="shared" si="301"/>
        <v>-1.9326498930261754E-2</v>
      </c>
      <c r="AX152" s="368">
        <f t="shared" si="301"/>
        <v>-2.8822390580277718E-2</v>
      </c>
      <c r="AY152" s="368">
        <f t="shared" si="301"/>
        <v>-5.4237677305467302E-3</v>
      </c>
      <c r="AZ152" s="368">
        <f t="shared" si="301"/>
        <v>-3.0766881873693641E-2</v>
      </c>
      <c r="BA152" s="368">
        <f t="shared" si="301"/>
        <v>-2.3767637783861373E-2</v>
      </c>
      <c r="BB152" s="368">
        <f t="shared" si="301"/>
        <v>-2.4679366388957041E-2</v>
      </c>
      <c r="BC152" s="368">
        <f t="shared" si="301"/>
        <v>-2.5585948806427367E-2</v>
      </c>
      <c r="BD152" s="368">
        <f t="shared" si="301"/>
        <v>-3.8883304697943932E-2</v>
      </c>
      <c r="BE152" s="368">
        <f t="shared" si="301"/>
        <v>1.3468489442846308</v>
      </c>
      <c r="BF152" s="368">
        <f t="shared" si="301"/>
        <v>-1.0803645116245347E-2</v>
      </c>
      <c r="BG152" s="368">
        <f t="shared" si="301"/>
        <v>0</v>
      </c>
      <c r="BH152" s="368">
        <f t="shared" si="301"/>
        <v>0</v>
      </c>
      <c r="BI152" s="368">
        <f t="shared" si="301"/>
        <v>0</v>
      </c>
      <c r="BJ152" s="368">
        <f t="shared" si="301"/>
        <v>0</v>
      </c>
      <c r="BK152" s="368">
        <f t="shared" si="301"/>
        <v>0</v>
      </c>
      <c r="BL152" s="368">
        <f t="shared" si="301"/>
        <v>0</v>
      </c>
      <c r="BM152" s="368">
        <f t="shared" si="301"/>
        <v>0</v>
      </c>
      <c r="BN152" s="368">
        <f t="shared" si="301"/>
        <v>0</v>
      </c>
      <c r="BO152" s="368">
        <f t="shared" si="301"/>
        <v>0</v>
      </c>
      <c r="BP152" s="368">
        <f t="shared" si="301"/>
        <v>0</v>
      </c>
      <c r="BQ152" s="359" t="str">
        <f t="shared" ref="BQ152:CA152" si="302">IF(NOT(ISNA(BQ61)),IF(LEN(BQ61)&gt;0,(BQ61-$B61)/(rateShift*0.0001),""),"")</f>
        <v/>
      </c>
      <c r="BR152" s="359" t="str">
        <f t="shared" si="302"/>
        <v/>
      </c>
      <c r="BS152" s="359" t="str">
        <f t="shared" si="302"/>
        <v/>
      </c>
      <c r="BT152" s="359" t="str">
        <f t="shared" si="302"/>
        <v/>
      </c>
      <c r="BU152" s="359" t="str">
        <f t="shared" si="302"/>
        <v/>
      </c>
      <c r="BV152" s="359" t="str">
        <f t="shared" si="302"/>
        <v/>
      </c>
      <c r="BW152" s="359" t="str">
        <f t="shared" si="302"/>
        <v/>
      </c>
      <c r="BX152" s="359" t="str">
        <f t="shared" si="302"/>
        <v/>
      </c>
      <c r="BY152" s="359" t="str">
        <f t="shared" si="302"/>
        <v/>
      </c>
      <c r="BZ152" s="359" t="str">
        <f t="shared" si="302"/>
        <v/>
      </c>
      <c r="CA152" s="360" t="str">
        <f t="shared" si="302"/>
        <v/>
      </c>
      <c r="CB152" s="257">
        <f t="shared" ref="CB152:DG152" si="303">IF(NOT(ISNA(CB61)),IF(LEN(CB61)&gt;0,ABS(CB61-$C61),""),"")</f>
        <v>8.2886087229838701E-10</v>
      </c>
      <c r="CC152" s="257">
        <f t="shared" si="303"/>
        <v>2.7629401891382521E-10</v>
      </c>
      <c r="CD152" s="257">
        <f t="shared" si="303"/>
        <v>0</v>
      </c>
      <c r="CE152" s="257">
        <f t="shared" si="303"/>
        <v>0</v>
      </c>
      <c r="CF152" s="257">
        <f t="shared" si="303"/>
        <v>0</v>
      </c>
      <c r="CG152" s="257">
        <f t="shared" si="303"/>
        <v>0</v>
      </c>
      <c r="CH152" s="257">
        <f t="shared" si="303"/>
        <v>0</v>
      </c>
      <c r="CI152" s="257">
        <f t="shared" si="303"/>
        <v>0</v>
      </c>
      <c r="CJ152" s="257">
        <f t="shared" si="303"/>
        <v>0</v>
      </c>
      <c r="CK152" s="257">
        <f t="shared" si="303"/>
        <v>0</v>
      </c>
      <c r="CL152" s="257">
        <f t="shared" si="303"/>
        <v>0</v>
      </c>
      <c r="CM152" s="257">
        <f t="shared" si="303"/>
        <v>5.1241621539660498E-8</v>
      </c>
      <c r="CN152" s="257">
        <f t="shared" si="303"/>
        <v>0</v>
      </c>
      <c r="CO152" s="257">
        <f t="shared" si="303"/>
        <v>0</v>
      </c>
      <c r="CP152" s="257">
        <f t="shared" si="303"/>
        <v>0</v>
      </c>
      <c r="CQ152" s="257">
        <f t="shared" si="303"/>
        <v>9.2582806351937386E-10</v>
      </c>
      <c r="CR152" s="257">
        <f t="shared" si="303"/>
        <v>3.2227452650968047E-10</v>
      </c>
      <c r="CS152" s="257">
        <f t="shared" si="303"/>
        <v>3.3052868775307331E-10</v>
      </c>
      <c r="CT152" s="257">
        <f t="shared" si="303"/>
        <v>3.3255603132387179E-10</v>
      </c>
      <c r="CU152" s="257">
        <f t="shared" si="303"/>
        <v>3.2722754367275897E-10</v>
      </c>
      <c r="CV152" s="257">
        <f t="shared" si="303"/>
        <v>3.3341977789813626E-10</v>
      </c>
      <c r="CW152" s="257">
        <f t="shared" si="303"/>
        <v>3.254348110437455E-10</v>
      </c>
      <c r="CX152" s="257">
        <f t="shared" si="303"/>
        <v>0</v>
      </c>
      <c r="CY152" s="257">
        <f t="shared" si="303"/>
        <v>0</v>
      </c>
      <c r="CZ152" s="257">
        <f t="shared" si="303"/>
        <v>3.4532312148671807E-9</v>
      </c>
      <c r="DA152" s="257">
        <f t="shared" si="303"/>
        <v>6.5092260193022611E-9</v>
      </c>
      <c r="DB152" s="257">
        <f t="shared" si="303"/>
        <v>7.9476351957930014E-9</v>
      </c>
      <c r="DC152" s="257">
        <f t="shared" si="303"/>
        <v>1.1690066862440895E-8</v>
      </c>
      <c r="DD152" s="257">
        <f t="shared" si="303"/>
        <v>1.5412697281641519E-8</v>
      </c>
      <c r="DE152" s="257">
        <f t="shared" si="303"/>
        <v>1.9232489330278657E-8</v>
      </c>
      <c r="DF152" s="257">
        <f t="shared" si="303"/>
        <v>2.3290498175898566E-8</v>
      </c>
      <c r="DG152" s="257">
        <f t="shared" si="303"/>
        <v>2.8378005674511986E-8</v>
      </c>
      <c r="DH152" s="257">
        <f t="shared" ref="DH152:EM152" si="304">IF(NOT(ISNA(DH61)),IF(LEN(DH61)&gt;0,ABS(DH61-$C61),""),"")</f>
        <v>3.2586583379595746E-8</v>
      </c>
      <c r="DI152" s="257">
        <f t="shared" si="304"/>
        <v>3.6245991291705693E-8</v>
      </c>
      <c r="DJ152" s="257">
        <f t="shared" si="304"/>
        <v>5.1997251043073289E-8</v>
      </c>
      <c r="DK152" s="257">
        <f t="shared" si="304"/>
        <v>1.6735237196030539E-8</v>
      </c>
      <c r="DL152" s="257">
        <f t="shared" si="304"/>
        <v>5.573819502821542E-8</v>
      </c>
      <c r="DM152" s="257">
        <f t="shared" si="304"/>
        <v>4.3703565304892278E-8</v>
      </c>
      <c r="DN152" s="257">
        <f t="shared" si="304"/>
        <v>4.3480567035736328E-8</v>
      </c>
      <c r="DO152" s="257">
        <f t="shared" si="304"/>
        <v>4.4414800920433706E-8</v>
      </c>
      <c r="DP152" s="257">
        <f t="shared" si="304"/>
        <v>4.5144567004801184E-8</v>
      </c>
      <c r="DQ152" s="257">
        <f t="shared" si="304"/>
        <v>4.7542619781987261E-8</v>
      </c>
      <c r="DR152" s="257">
        <f t="shared" si="304"/>
        <v>5.1852006365676884E-8</v>
      </c>
      <c r="DS152" s="257">
        <f t="shared" si="304"/>
        <v>5.5527150873840858E-8</v>
      </c>
      <c r="DT152" s="257">
        <f t="shared" si="304"/>
        <v>5.9748718830160419E-8</v>
      </c>
      <c r="DU152" s="257">
        <f t="shared" si="304"/>
        <v>8.91056841298421E-8</v>
      </c>
      <c r="DV152" s="257">
        <f t="shared" si="304"/>
        <v>1.6767815243928785E-8</v>
      </c>
      <c r="DW152" s="257">
        <f t="shared" si="304"/>
        <v>9.5117164734814796E-8</v>
      </c>
      <c r="DX152" s="257">
        <f t="shared" si="304"/>
        <v>7.3478694261053246E-8</v>
      </c>
      <c r="DY152" s="257">
        <f t="shared" si="304"/>
        <v>7.6297343359899017E-8</v>
      </c>
      <c r="DZ152" s="257">
        <f t="shared" si="304"/>
        <v>7.9100082591571086E-8</v>
      </c>
      <c r="EA152" s="257">
        <f t="shared" si="304"/>
        <v>1.2020944110957554E-7</v>
      </c>
      <c r="EB152" s="257">
        <f t="shared" si="304"/>
        <v>8.202074040244773E-3</v>
      </c>
      <c r="EC152" s="257">
        <f t="shared" si="304"/>
        <v>8.398686819613671E-3</v>
      </c>
      <c r="ED152" s="257">
        <f t="shared" si="304"/>
        <v>0</v>
      </c>
      <c r="EE152" s="257">
        <f t="shared" si="304"/>
        <v>0</v>
      </c>
      <c r="EF152" s="257">
        <f t="shared" si="304"/>
        <v>0</v>
      </c>
      <c r="EG152" s="257">
        <f t="shared" si="304"/>
        <v>0</v>
      </c>
      <c r="EH152" s="257">
        <f t="shared" si="304"/>
        <v>0</v>
      </c>
      <c r="EI152" s="257">
        <f t="shared" si="304"/>
        <v>0</v>
      </c>
      <c r="EJ152" s="257">
        <f t="shared" si="304"/>
        <v>0</v>
      </c>
      <c r="EK152" s="257">
        <f t="shared" si="304"/>
        <v>0</v>
      </c>
      <c r="EL152" s="257">
        <f t="shared" si="304"/>
        <v>0</v>
      </c>
      <c r="EM152" s="257">
        <f t="shared" si="304"/>
        <v>0</v>
      </c>
      <c r="EN152" s="257" t="str">
        <f t="shared" ref="EN152:EX152" si="305">IF(NOT(ISNA(EN61)),IF(LEN(EN61)&gt;0,ABS(EN61-$C61),""),"")</f>
        <v/>
      </c>
      <c r="EO152" s="257" t="str">
        <f t="shared" si="305"/>
        <v/>
      </c>
      <c r="EP152" s="257" t="str">
        <f t="shared" si="305"/>
        <v/>
      </c>
      <c r="EQ152" s="257" t="str">
        <f t="shared" si="305"/>
        <v/>
      </c>
      <c r="ER152" s="257" t="str">
        <f t="shared" si="305"/>
        <v/>
      </c>
      <c r="ES152" s="257" t="str">
        <f t="shared" si="305"/>
        <v/>
      </c>
      <c r="ET152" s="257" t="str">
        <f t="shared" si="305"/>
        <v/>
      </c>
      <c r="EU152" s="257" t="str">
        <f t="shared" si="305"/>
        <v/>
      </c>
      <c r="EV152" s="257" t="str">
        <f t="shared" si="305"/>
        <v/>
      </c>
      <c r="EW152" s="257" t="str">
        <f t="shared" si="305"/>
        <v/>
      </c>
      <c r="EX152" s="258" t="str">
        <f t="shared" si="305"/>
        <v/>
      </c>
    </row>
    <row r="153" spans="4:154" x14ac:dyDescent="0.2">
      <c r="D153" s="385">
        <v>52782</v>
      </c>
      <c r="E153" s="367">
        <f t="shared" ref="E153:AJ153" si="306">IF(NOT(ISNA(E62)),IF(LEN(E62)&gt;0,(E62-$B62)/(rateShift*0.0001),""),"")</f>
        <v>2.59690100586768E-4</v>
      </c>
      <c r="F153" s="368">
        <f t="shared" si="306"/>
        <v>8.6565579184016972E-5</v>
      </c>
      <c r="G153" s="368">
        <f t="shared" si="306"/>
        <v>0</v>
      </c>
      <c r="H153" s="368">
        <f t="shared" si="306"/>
        <v>0</v>
      </c>
      <c r="I153" s="368">
        <f t="shared" si="306"/>
        <v>0</v>
      </c>
      <c r="J153" s="368">
        <f t="shared" si="306"/>
        <v>0</v>
      </c>
      <c r="K153" s="368">
        <f t="shared" si="306"/>
        <v>0</v>
      </c>
      <c r="L153" s="368">
        <f t="shared" si="306"/>
        <v>0</v>
      </c>
      <c r="M153" s="368">
        <f t="shared" si="306"/>
        <v>0</v>
      </c>
      <c r="N153" s="368">
        <f t="shared" si="306"/>
        <v>0</v>
      </c>
      <c r="O153" s="368">
        <f t="shared" si="306"/>
        <v>0</v>
      </c>
      <c r="P153" s="368">
        <f t="shared" si="306"/>
        <v>1.6054507288830455E-2</v>
      </c>
      <c r="Q153" s="368">
        <f t="shared" si="306"/>
        <v>0</v>
      </c>
      <c r="R153" s="368">
        <f t="shared" si="306"/>
        <v>0</v>
      </c>
      <c r="S153" s="368">
        <f t="shared" si="306"/>
        <v>0</v>
      </c>
      <c r="T153" s="368">
        <f t="shared" si="306"/>
        <v>-2.9007111291071142E-4</v>
      </c>
      <c r="U153" s="368">
        <f t="shared" si="306"/>
        <v>-1.009718805095039E-4</v>
      </c>
      <c r="V153" s="368">
        <f t="shared" si="306"/>
        <v>-1.0355811137438553E-4</v>
      </c>
      <c r="W153" s="368">
        <f t="shared" si="306"/>
        <v>-1.0419304580580602E-4</v>
      </c>
      <c r="X153" s="368">
        <f t="shared" si="306"/>
        <v>-1.02523761563722E-4</v>
      </c>
      <c r="Y153" s="368">
        <f t="shared" si="306"/>
        <v>-1.0446383435364082E-4</v>
      </c>
      <c r="Z153" s="368">
        <f t="shared" si="306"/>
        <v>-1.0196200994627702E-4</v>
      </c>
      <c r="AA153" s="368">
        <f t="shared" si="306"/>
        <v>0</v>
      </c>
      <c r="AB153" s="368">
        <f t="shared" si="306"/>
        <v>0</v>
      </c>
      <c r="AC153" s="368">
        <f t="shared" si="306"/>
        <v>1.0819314617306619E-3</v>
      </c>
      <c r="AD153" s="368">
        <f t="shared" si="306"/>
        <v>-2.0394050903073391E-3</v>
      </c>
      <c r="AE153" s="368">
        <f t="shared" si="306"/>
        <v>-2.4900728797828953E-3</v>
      </c>
      <c r="AF153" s="368">
        <f t="shared" si="306"/>
        <v>-3.6626136661402353E-3</v>
      </c>
      <c r="AG153" s="368">
        <f t="shared" si="306"/>
        <v>-4.82895084146992E-3</v>
      </c>
      <c r="AH153" s="368">
        <f t="shared" si="306"/>
        <v>-6.0257294676353823E-3</v>
      </c>
      <c r="AI153" s="368">
        <f t="shared" si="306"/>
        <v>-7.2971436925958755E-3</v>
      </c>
      <c r="AJ153" s="368">
        <f t="shared" si="306"/>
        <v>-8.8911101495808831E-3</v>
      </c>
      <c r="AK153" s="368">
        <f t="shared" ref="AK153:BP153" si="307">IF(NOT(ISNA(AK62)),IF(LEN(AK62)&gt;0,(AK62-$B62)/(rateShift*0.0001),""),"")</f>
        <v>-1.0209699245061765E-2</v>
      </c>
      <c r="AL153" s="368">
        <f t="shared" si="307"/>
        <v>-1.1356228020020093E-2</v>
      </c>
      <c r="AM153" s="368">
        <f t="shared" si="307"/>
        <v>-1.6291253617257279E-2</v>
      </c>
      <c r="AN153" s="368">
        <f t="shared" si="307"/>
        <v>-5.2433155028203116E-3</v>
      </c>
      <c r="AO153" s="368">
        <f t="shared" si="307"/>
        <v>-1.746332844686227E-2</v>
      </c>
      <c r="AP153" s="368">
        <f t="shared" si="307"/>
        <v>-1.3692759684817701E-2</v>
      </c>
      <c r="AQ153" s="368">
        <f t="shared" si="307"/>
        <v>-1.3622892145424836E-2</v>
      </c>
      <c r="AR153" s="368">
        <f t="shared" si="307"/>
        <v>-1.3915596922126072E-2</v>
      </c>
      <c r="AS153" s="368">
        <f t="shared" si="307"/>
        <v>-1.4144239976754402E-2</v>
      </c>
      <c r="AT153" s="368">
        <f t="shared" si="307"/>
        <v>-1.4895573512974103E-2</v>
      </c>
      <c r="AU153" s="368">
        <f t="shared" si="307"/>
        <v>-1.6245746984246828E-2</v>
      </c>
      <c r="AV153" s="368">
        <f t="shared" si="307"/>
        <v>-1.7397206187215464E-2</v>
      </c>
      <c r="AW153" s="368">
        <f t="shared" si="307"/>
        <v>-1.8719865204474412E-2</v>
      </c>
      <c r="AX153" s="368">
        <f t="shared" si="307"/>
        <v>-2.791769313635617E-2</v>
      </c>
      <c r="AY153" s="368">
        <f t="shared" si="307"/>
        <v>-5.2535226986033523E-3</v>
      </c>
      <c r="AZ153" s="368">
        <f t="shared" si="307"/>
        <v>-2.9801149371098262E-2</v>
      </c>
      <c r="BA153" s="368">
        <f t="shared" si="307"/>
        <v>-2.3021602471792746E-2</v>
      </c>
      <c r="BB153" s="368">
        <f t="shared" si="307"/>
        <v>-2.3904713098901048E-2</v>
      </c>
      <c r="BC153" s="368">
        <f t="shared" si="307"/>
        <v>-2.4782839070543183E-2</v>
      </c>
      <c r="BD153" s="368">
        <f t="shared" si="307"/>
        <v>-3.7662808213857757E-2</v>
      </c>
      <c r="BE153" s="368">
        <f t="shared" si="307"/>
        <v>-9.031603086621931E-3</v>
      </c>
      <c r="BF153" s="368">
        <f t="shared" si="307"/>
        <v>1.3282975010721343</v>
      </c>
      <c r="BG153" s="368">
        <f t="shared" si="307"/>
        <v>0</v>
      </c>
      <c r="BH153" s="368">
        <f t="shared" si="307"/>
        <v>0</v>
      </c>
      <c r="BI153" s="368">
        <f t="shared" si="307"/>
        <v>0</v>
      </c>
      <c r="BJ153" s="368">
        <f t="shared" si="307"/>
        <v>0</v>
      </c>
      <c r="BK153" s="368">
        <f t="shared" si="307"/>
        <v>0</v>
      </c>
      <c r="BL153" s="368">
        <f t="shared" si="307"/>
        <v>0</v>
      </c>
      <c r="BM153" s="368">
        <f t="shared" si="307"/>
        <v>0</v>
      </c>
      <c r="BN153" s="368">
        <f t="shared" si="307"/>
        <v>0</v>
      </c>
      <c r="BO153" s="368">
        <f t="shared" si="307"/>
        <v>0</v>
      </c>
      <c r="BP153" s="368">
        <f t="shared" si="307"/>
        <v>0</v>
      </c>
      <c r="BQ153" s="359" t="str">
        <f t="shared" ref="BQ153:CA153" si="308">IF(NOT(ISNA(BQ62)),IF(LEN(BQ62)&gt;0,(BQ62-$B62)/(rateShift*0.0001),""),"")</f>
        <v/>
      </c>
      <c r="BR153" s="359" t="str">
        <f t="shared" si="308"/>
        <v/>
      </c>
      <c r="BS153" s="359" t="str">
        <f t="shared" si="308"/>
        <v/>
      </c>
      <c r="BT153" s="359" t="str">
        <f t="shared" si="308"/>
        <v/>
      </c>
      <c r="BU153" s="359" t="str">
        <f t="shared" si="308"/>
        <v/>
      </c>
      <c r="BV153" s="359" t="str">
        <f t="shared" si="308"/>
        <v/>
      </c>
      <c r="BW153" s="359" t="str">
        <f t="shared" si="308"/>
        <v/>
      </c>
      <c r="BX153" s="359" t="str">
        <f t="shared" si="308"/>
        <v/>
      </c>
      <c r="BY153" s="359" t="str">
        <f t="shared" si="308"/>
        <v/>
      </c>
      <c r="BZ153" s="359" t="str">
        <f t="shared" si="308"/>
        <v/>
      </c>
      <c r="CA153" s="360" t="str">
        <f t="shared" si="308"/>
        <v/>
      </c>
      <c r="CB153" s="257">
        <f t="shared" ref="CB153:DG153" si="309">IF(NOT(ISNA(CB62)),IF(LEN(CB62)&gt;0,ABS(CB62-$C62),""),"")</f>
        <v>7.7224617672788654E-10</v>
      </c>
      <c r="CC153" s="257">
        <f t="shared" si="309"/>
        <v>2.5742191017696925E-10</v>
      </c>
      <c r="CD153" s="257">
        <f t="shared" si="309"/>
        <v>0</v>
      </c>
      <c r="CE153" s="257">
        <f t="shared" si="309"/>
        <v>0</v>
      </c>
      <c r="CF153" s="257">
        <f t="shared" si="309"/>
        <v>0</v>
      </c>
      <c r="CG153" s="257">
        <f t="shared" si="309"/>
        <v>0</v>
      </c>
      <c r="CH153" s="257">
        <f t="shared" si="309"/>
        <v>0</v>
      </c>
      <c r="CI153" s="257">
        <f t="shared" si="309"/>
        <v>0</v>
      </c>
      <c r="CJ153" s="257">
        <f t="shared" si="309"/>
        <v>0</v>
      </c>
      <c r="CK153" s="257">
        <f t="shared" si="309"/>
        <v>0</v>
      </c>
      <c r="CL153" s="257">
        <f t="shared" si="309"/>
        <v>0</v>
      </c>
      <c r="CM153" s="257">
        <f t="shared" si="309"/>
        <v>4.7741604579376595E-8</v>
      </c>
      <c r="CN153" s="257">
        <f t="shared" si="309"/>
        <v>0</v>
      </c>
      <c r="CO153" s="257">
        <f t="shared" si="309"/>
        <v>0</v>
      </c>
      <c r="CP153" s="257">
        <f t="shared" si="309"/>
        <v>0</v>
      </c>
      <c r="CQ153" s="257">
        <f t="shared" si="309"/>
        <v>8.6259042963998667E-10</v>
      </c>
      <c r="CR153" s="257">
        <f t="shared" si="309"/>
        <v>3.0026198888366551E-10</v>
      </c>
      <c r="CS153" s="257">
        <f t="shared" si="309"/>
        <v>3.0795279520878793E-10</v>
      </c>
      <c r="CT153" s="257">
        <f t="shared" si="309"/>
        <v>3.0984128457367532E-10</v>
      </c>
      <c r="CU153" s="257">
        <f t="shared" si="309"/>
        <v>3.0487655802713398E-10</v>
      </c>
      <c r="CV153" s="257">
        <f t="shared" si="309"/>
        <v>3.1064672709191221E-10</v>
      </c>
      <c r="CW153" s="257">
        <f t="shared" si="309"/>
        <v>3.0320659177851539E-10</v>
      </c>
      <c r="CX153" s="257">
        <f t="shared" si="309"/>
        <v>0</v>
      </c>
      <c r="CY153" s="257">
        <f t="shared" si="309"/>
        <v>0</v>
      </c>
      <c r="CZ153" s="257">
        <f t="shared" si="309"/>
        <v>3.2173607215912892E-9</v>
      </c>
      <c r="DA153" s="257">
        <f t="shared" si="309"/>
        <v>6.064618807144484E-9</v>
      </c>
      <c r="DB153" s="257">
        <f t="shared" si="309"/>
        <v>7.4047789670739217E-9</v>
      </c>
      <c r="DC153" s="257">
        <f t="shared" si="309"/>
        <v>1.0891586764427696E-8</v>
      </c>
      <c r="DD153" s="257">
        <f t="shared" si="309"/>
        <v>1.4359946277214819E-8</v>
      </c>
      <c r="DE153" s="257">
        <f t="shared" si="309"/>
        <v>1.7918830769875216E-8</v>
      </c>
      <c r="DF153" s="257">
        <f t="shared" si="309"/>
        <v>2.1699660332497039E-8</v>
      </c>
      <c r="DG153" s="257">
        <f t="shared" si="309"/>
        <v>2.6439669151973044E-8</v>
      </c>
      <c r="DH153" s="257">
        <f t="shared" ref="DH153:EM153" si="310">IF(NOT(ISNA(DH62)),IF(LEN(DH62)&gt;0,ABS(DH62-$C62),""),"")</f>
        <v>3.0360783886962395E-8</v>
      </c>
      <c r="DI153" s="257">
        <f t="shared" si="310"/>
        <v>3.3770239212665976E-8</v>
      </c>
      <c r="DJ153" s="257">
        <f t="shared" si="310"/>
        <v>4.8445621864817712E-8</v>
      </c>
      <c r="DK153" s="257">
        <f t="shared" si="310"/>
        <v>1.5592150619248013E-8</v>
      </c>
      <c r="DL153" s="257">
        <f t="shared" si="310"/>
        <v>5.1931043815872657E-8</v>
      </c>
      <c r="DM153" s="257">
        <f t="shared" si="310"/>
        <v>4.0718429062530648E-8</v>
      </c>
      <c r="DN153" s="257">
        <f t="shared" si="310"/>
        <v>4.0510663087967025E-8</v>
      </c>
      <c r="DO153" s="257">
        <f t="shared" si="310"/>
        <v>4.1381084649183553E-8</v>
      </c>
      <c r="DP153" s="257">
        <f t="shared" si="310"/>
        <v>4.2061005550014796E-8</v>
      </c>
      <c r="DQ153" s="257">
        <f t="shared" si="310"/>
        <v>4.429526050467314E-8</v>
      </c>
      <c r="DR153" s="257">
        <f t="shared" si="310"/>
        <v>4.8310298365883408E-8</v>
      </c>
      <c r="DS153" s="257">
        <f t="shared" si="310"/>
        <v>5.1734415015824986E-8</v>
      </c>
      <c r="DT153" s="257">
        <f t="shared" si="310"/>
        <v>5.5667631809752649E-8</v>
      </c>
      <c r="DU153" s="257">
        <f t="shared" si="310"/>
        <v>8.3019394404165725E-8</v>
      </c>
      <c r="DV153" s="257">
        <f t="shared" si="310"/>
        <v>1.5622504161844075E-8</v>
      </c>
      <c r="DW153" s="257">
        <f t="shared" si="310"/>
        <v>8.8620265473182691E-8</v>
      </c>
      <c r="DX153" s="257">
        <f t="shared" si="310"/>
        <v>6.8459793053227136E-8</v>
      </c>
      <c r="DY153" s="257">
        <f t="shared" si="310"/>
        <v>7.1085916718977016E-8</v>
      </c>
      <c r="DZ153" s="257">
        <f t="shared" si="310"/>
        <v>7.3697217026907902E-8</v>
      </c>
      <c r="EA153" s="257">
        <f t="shared" si="310"/>
        <v>1.1199863558450374E-7</v>
      </c>
      <c r="EB153" s="257">
        <f t="shared" si="310"/>
        <v>2.6857456258966295E-8</v>
      </c>
      <c r="EC153" s="257">
        <f t="shared" si="310"/>
        <v>8.6352791387810553E-3</v>
      </c>
      <c r="ED153" s="257">
        <f t="shared" si="310"/>
        <v>8.8323275757861766E-3</v>
      </c>
      <c r="EE153" s="257">
        <f t="shared" si="310"/>
        <v>0</v>
      </c>
      <c r="EF153" s="257">
        <f t="shared" si="310"/>
        <v>0</v>
      </c>
      <c r="EG153" s="257">
        <f t="shared" si="310"/>
        <v>0</v>
      </c>
      <c r="EH153" s="257">
        <f t="shared" si="310"/>
        <v>0</v>
      </c>
      <c r="EI153" s="257">
        <f t="shared" si="310"/>
        <v>0</v>
      </c>
      <c r="EJ153" s="257">
        <f t="shared" si="310"/>
        <v>0</v>
      </c>
      <c r="EK153" s="257">
        <f t="shared" si="310"/>
        <v>0</v>
      </c>
      <c r="EL153" s="257">
        <f t="shared" si="310"/>
        <v>0</v>
      </c>
      <c r="EM153" s="257">
        <f t="shared" si="310"/>
        <v>0</v>
      </c>
      <c r="EN153" s="257" t="str">
        <f t="shared" ref="EN153:EX153" si="311">IF(NOT(ISNA(EN62)),IF(LEN(EN62)&gt;0,ABS(EN62-$C62),""),"")</f>
        <v/>
      </c>
      <c r="EO153" s="257" t="str">
        <f t="shared" si="311"/>
        <v/>
      </c>
      <c r="EP153" s="257" t="str">
        <f t="shared" si="311"/>
        <v/>
      </c>
      <c r="EQ153" s="257" t="str">
        <f t="shared" si="311"/>
        <v/>
      </c>
      <c r="ER153" s="257" t="str">
        <f t="shared" si="311"/>
        <v/>
      </c>
      <c r="ES153" s="257" t="str">
        <f t="shared" si="311"/>
        <v/>
      </c>
      <c r="ET153" s="257" t="str">
        <f t="shared" si="311"/>
        <v/>
      </c>
      <c r="EU153" s="257" t="str">
        <f t="shared" si="311"/>
        <v/>
      </c>
      <c r="EV153" s="257" t="str">
        <f t="shared" si="311"/>
        <v/>
      </c>
      <c r="EW153" s="257" t="str">
        <f t="shared" si="311"/>
        <v/>
      </c>
      <c r="EX153" s="258" t="str">
        <f t="shared" si="311"/>
        <v/>
      </c>
    </row>
    <row r="154" spans="4:154" x14ac:dyDescent="0.2">
      <c r="D154" s="385">
        <v>53146</v>
      </c>
      <c r="E154" s="367">
        <f t="shared" ref="E154:AJ154" si="312">IF(NOT(ISNA(E63)),IF(LEN(E63)&gt;0,(E63-$B63)/(rateShift*0.0001),""),"")</f>
        <v>2.5184981702550124E-4</v>
      </c>
      <c r="F154" s="368">
        <f t="shared" si="312"/>
        <v>8.3952084537625149E-5</v>
      </c>
      <c r="G154" s="368">
        <f t="shared" si="312"/>
        <v>0</v>
      </c>
      <c r="H154" s="368">
        <f t="shared" si="312"/>
        <v>0</v>
      </c>
      <c r="I154" s="368">
        <f t="shared" si="312"/>
        <v>0</v>
      </c>
      <c r="J154" s="368">
        <f t="shared" si="312"/>
        <v>0</v>
      </c>
      <c r="K154" s="368">
        <f t="shared" si="312"/>
        <v>0</v>
      </c>
      <c r="L154" s="368">
        <f t="shared" si="312"/>
        <v>0</v>
      </c>
      <c r="M154" s="368">
        <f t="shared" si="312"/>
        <v>0</v>
      </c>
      <c r="N154" s="368">
        <f t="shared" si="312"/>
        <v>0</v>
      </c>
      <c r="O154" s="368">
        <f t="shared" si="312"/>
        <v>0</v>
      </c>
      <c r="P154" s="368">
        <f t="shared" si="312"/>
        <v>1.5569806910507161E-2</v>
      </c>
      <c r="Q154" s="368">
        <f t="shared" si="312"/>
        <v>0</v>
      </c>
      <c r="R154" s="368">
        <f t="shared" si="312"/>
        <v>0</v>
      </c>
      <c r="S154" s="368">
        <f t="shared" si="312"/>
        <v>0</v>
      </c>
      <c r="T154" s="368">
        <f t="shared" si="312"/>
        <v>-2.8131359852689997E-4</v>
      </c>
      <c r="U154" s="368">
        <f t="shared" si="312"/>
        <v>-9.7923446313458173E-5</v>
      </c>
      <c r="V154" s="368">
        <f t="shared" si="312"/>
        <v>-1.0043159647671329E-4</v>
      </c>
      <c r="W154" s="368">
        <f t="shared" si="312"/>
        <v>-1.0104736167595996E-4</v>
      </c>
      <c r="X154" s="368">
        <f t="shared" si="312"/>
        <v>-9.9428474602952788E-5</v>
      </c>
      <c r="Y154" s="368">
        <f t="shared" si="312"/>
        <v>-1.0130997488838611E-4</v>
      </c>
      <c r="Z154" s="368">
        <f t="shared" si="312"/>
        <v>-9.8883682856515387E-5</v>
      </c>
      <c r="AA154" s="368">
        <f t="shared" si="312"/>
        <v>0</v>
      </c>
      <c r="AB154" s="368">
        <f t="shared" si="312"/>
        <v>0</v>
      </c>
      <c r="AC154" s="368">
        <f t="shared" si="312"/>
        <v>1.0492669532714827E-3</v>
      </c>
      <c r="AD154" s="368">
        <f t="shared" si="312"/>
        <v>-1.9778335701332861E-3</v>
      </c>
      <c r="AE154" s="368">
        <f t="shared" si="312"/>
        <v>-2.4148952835340021E-3</v>
      </c>
      <c r="AF154" s="368">
        <f t="shared" si="312"/>
        <v>-3.5520359824466052E-3</v>
      </c>
      <c r="AG154" s="368">
        <f t="shared" si="312"/>
        <v>-4.683160363012917E-3</v>
      </c>
      <c r="AH154" s="368">
        <f t="shared" si="312"/>
        <v>-5.8438071389409207E-3</v>
      </c>
      <c r="AI154" s="368">
        <f t="shared" si="312"/>
        <v>-7.0768361961487392E-3</v>
      </c>
      <c r="AJ154" s="368">
        <f t="shared" si="312"/>
        <v>-8.6226793360490162E-3</v>
      </c>
      <c r="AK154" s="368">
        <f t="shared" ref="AK154:BP154" si="313">IF(NOT(ISNA(AK63)),IF(LEN(AK63)&gt;0,(AK63-$B63)/(rateShift*0.0001),""),"")</f>
        <v>-9.9014590109608447E-3</v>
      </c>
      <c r="AL154" s="368">
        <f t="shared" si="313"/>
        <v>-1.1013373025069856E-2</v>
      </c>
      <c r="AM154" s="368">
        <f t="shared" si="313"/>
        <v>-1.5799405649156995E-2</v>
      </c>
      <c r="AN154" s="368">
        <f t="shared" si="313"/>
        <v>-5.0850149731565542E-3</v>
      </c>
      <c r="AO154" s="368">
        <f t="shared" si="313"/>
        <v>-1.6936094458935846E-2</v>
      </c>
      <c r="AP154" s="368">
        <f t="shared" si="313"/>
        <v>-1.3279362644467996E-2</v>
      </c>
      <c r="AQ154" s="368">
        <f t="shared" si="313"/>
        <v>-1.3211604470552557E-2</v>
      </c>
      <c r="AR154" s="368">
        <f t="shared" si="313"/>
        <v>-1.3495472220136778E-2</v>
      </c>
      <c r="AS154" s="368">
        <f t="shared" si="313"/>
        <v>-1.37172123301256E-2</v>
      </c>
      <c r="AT154" s="368">
        <f t="shared" si="313"/>
        <v>-1.4445862414110694E-2</v>
      </c>
      <c r="AU154" s="368">
        <f t="shared" si="313"/>
        <v>-1.5755272903417855E-2</v>
      </c>
      <c r="AV154" s="368">
        <f t="shared" si="313"/>
        <v>-1.6871968491326966E-2</v>
      </c>
      <c r="AW154" s="368">
        <f t="shared" si="313"/>
        <v>-1.8154695213320332E-2</v>
      </c>
      <c r="AX154" s="368">
        <f t="shared" si="313"/>
        <v>-2.7074832239151053E-2</v>
      </c>
      <c r="AY154" s="368">
        <f t="shared" si="313"/>
        <v>-5.0949140042999552E-3</v>
      </c>
      <c r="AZ154" s="368">
        <f t="shared" si="313"/>
        <v>-2.8901425193576108E-2</v>
      </c>
      <c r="BA154" s="368">
        <f t="shared" si="313"/>
        <v>-2.2326559066133261E-2</v>
      </c>
      <c r="BB154" s="368">
        <f t="shared" si="313"/>
        <v>-2.3183007769201486E-2</v>
      </c>
      <c r="BC154" s="368">
        <f t="shared" si="313"/>
        <v>-2.4034622308054948E-2</v>
      </c>
      <c r="BD154" s="368">
        <f t="shared" si="313"/>
        <v>-3.6525733307160579E-2</v>
      </c>
      <c r="BE154" s="368">
        <f t="shared" si="313"/>
        <v>-8.7589306618264529E-3</v>
      </c>
      <c r="BF154" s="368">
        <f t="shared" si="313"/>
        <v>-4.1064022491456992E-2</v>
      </c>
      <c r="BG154" s="368">
        <f t="shared" si="313"/>
        <v>1.352989909525204</v>
      </c>
      <c r="BH154" s="368">
        <f t="shared" si="313"/>
        <v>0</v>
      </c>
      <c r="BI154" s="368">
        <f t="shared" si="313"/>
        <v>0</v>
      </c>
      <c r="BJ154" s="368">
        <f t="shared" si="313"/>
        <v>0</v>
      </c>
      <c r="BK154" s="368">
        <f t="shared" si="313"/>
        <v>0</v>
      </c>
      <c r="BL154" s="368">
        <f t="shared" si="313"/>
        <v>0</v>
      </c>
      <c r="BM154" s="368">
        <f t="shared" si="313"/>
        <v>0</v>
      </c>
      <c r="BN154" s="368">
        <f t="shared" si="313"/>
        <v>0</v>
      </c>
      <c r="BO154" s="368">
        <f t="shared" si="313"/>
        <v>0</v>
      </c>
      <c r="BP154" s="368">
        <f t="shared" si="313"/>
        <v>0</v>
      </c>
      <c r="BQ154" s="359" t="str">
        <f t="shared" ref="BQ154:CA154" si="314">IF(NOT(ISNA(BQ63)),IF(LEN(BQ63)&gt;0,(BQ63-$B63)/(rateShift*0.0001),""),"")</f>
        <v/>
      </c>
      <c r="BR154" s="359" t="str">
        <f t="shared" si="314"/>
        <v/>
      </c>
      <c r="BS154" s="359" t="str">
        <f t="shared" si="314"/>
        <v/>
      </c>
      <c r="BT154" s="359" t="str">
        <f t="shared" si="314"/>
        <v/>
      </c>
      <c r="BU154" s="359" t="str">
        <f t="shared" si="314"/>
        <v/>
      </c>
      <c r="BV154" s="359" t="str">
        <f t="shared" si="314"/>
        <v/>
      </c>
      <c r="BW154" s="359" t="str">
        <f t="shared" si="314"/>
        <v/>
      </c>
      <c r="BX154" s="359" t="str">
        <f t="shared" si="314"/>
        <v/>
      </c>
      <c r="BY154" s="359" t="str">
        <f t="shared" si="314"/>
        <v/>
      </c>
      <c r="BZ154" s="359" t="str">
        <f t="shared" si="314"/>
        <v/>
      </c>
      <c r="CA154" s="360" t="str">
        <f t="shared" si="314"/>
        <v/>
      </c>
      <c r="CB154" s="257">
        <f t="shared" ref="CB154:DG154" si="315">IF(NOT(ISNA(CB63)),IF(LEN(CB63)&gt;0,ABS(CB63-$C63),""),"")</f>
        <v>7.290520270819556E-10</v>
      </c>
      <c r="CC154" s="257">
        <f t="shared" si="315"/>
        <v>2.4302342777060559E-10</v>
      </c>
      <c r="CD154" s="257">
        <f t="shared" si="315"/>
        <v>0</v>
      </c>
      <c r="CE154" s="257">
        <f t="shared" si="315"/>
        <v>0</v>
      </c>
      <c r="CF154" s="257">
        <f t="shared" si="315"/>
        <v>0</v>
      </c>
      <c r="CG154" s="257">
        <f t="shared" si="315"/>
        <v>0</v>
      </c>
      <c r="CH154" s="257">
        <f t="shared" si="315"/>
        <v>0</v>
      </c>
      <c r="CI154" s="257">
        <f t="shared" si="315"/>
        <v>0</v>
      </c>
      <c r="CJ154" s="257">
        <f t="shared" si="315"/>
        <v>0</v>
      </c>
      <c r="CK154" s="257">
        <f t="shared" si="315"/>
        <v>0</v>
      </c>
      <c r="CL154" s="257">
        <f t="shared" si="315"/>
        <v>0</v>
      </c>
      <c r="CM154" s="257">
        <f t="shared" si="315"/>
        <v>4.5071306242761011E-8</v>
      </c>
      <c r="CN154" s="257">
        <f t="shared" si="315"/>
        <v>0</v>
      </c>
      <c r="CO154" s="257">
        <f t="shared" si="315"/>
        <v>0</v>
      </c>
      <c r="CP154" s="257">
        <f t="shared" si="315"/>
        <v>0</v>
      </c>
      <c r="CQ154" s="257">
        <f t="shared" si="315"/>
        <v>8.1434338439212439E-10</v>
      </c>
      <c r="CR154" s="257">
        <f t="shared" si="315"/>
        <v>2.8346760702624429E-10</v>
      </c>
      <c r="CS154" s="257">
        <f t="shared" si="315"/>
        <v>2.9072831295162693E-10</v>
      </c>
      <c r="CT154" s="257">
        <f t="shared" si="315"/>
        <v>2.9251080377323824E-10</v>
      </c>
      <c r="CU154" s="257">
        <f t="shared" si="315"/>
        <v>2.8782455238629545E-10</v>
      </c>
      <c r="CV154" s="257">
        <f t="shared" si="315"/>
        <v>2.9327106021437288E-10</v>
      </c>
      <c r="CW154" s="257">
        <f t="shared" si="315"/>
        <v>2.8624711628788546E-10</v>
      </c>
      <c r="CX154" s="257">
        <f t="shared" si="315"/>
        <v>0</v>
      </c>
      <c r="CY154" s="257">
        <f t="shared" si="315"/>
        <v>0</v>
      </c>
      <c r="CZ154" s="257">
        <f t="shared" si="315"/>
        <v>3.0374064062532735E-9</v>
      </c>
      <c r="DA154" s="257">
        <f t="shared" si="315"/>
        <v>5.7254110168158956E-9</v>
      </c>
      <c r="DB154" s="257">
        <f t="shared" si="315"/>
        <v>6.9906128802310619E-9</v>
      </c>
      <c r="DC154" s="257">
        <f t="shared" si="315"/>
        <v>1.0282394505289894E-8</v>
      </c>
      <c r="DD154" s="257">
        <f t="shared" si="315"/>
        <v>1.3556761366273484E-8</v>
      </c>
      <c r="DE154" s="257">
        <f t="shared" si="315"/>
        <v>1.6916589001131355E-8</v>
      </c>
      <c r="DF154" s="257">
        <f t="shared" si="315"/>
        <v>2.048594816353444E-8</v>
      </c>
      <c r="DG154" s="257">
        <f t="shared" si="315"/>
        <v>2.4960837317206108E-8</v>
      </c>
      <c r="DH154" s="257">
        <f t="shared" ref="DH154:EM154" si="316">IF(NOT(ISNA(DH63)),IF(LEN(DH63)&gt;0,ABS(DH63-$C63),""),"")</f>
        <v>2.8662634883602767E-8</v>
      </c>
      <c r="DI154" s="257">
        <f t="shared" si="316"/>
        <v>3.1881391446969554E-8</v>
      </c>
      <c r="DJ154" s="257">
        <f t="shared" si="316"/>
        <v>4.5735946342662093E-8</v>
      </c>
      <c r="DK154" s="257">
        <f t="shared" si="316"/>
        <v>1.4720045182770036E-8</v>
      </c>
      <c r="DL154" s="257">
        <f t="shared" si="316"/>
        <v>4.9026420749498367E-8</v>
      </c>
      <c r="DM154" s="257">
        <f t="shared" si="316"/>
        <v>3.8440953468998895E-8</v>
      </c>
      <c r="DN154" s="257">
        <f t="shared" si="316"/>
        <v>3.8244807765153155E-8</v>
      </c>
      <c r="DO154" s="257">
        <f t="shared" si="316"/>
        <v>3.9066544790800073E-8</v>
      </c>
      <c r="DP154" s="257">
        <f t="shared" si="316"/>
        <v>3.9708435678464937E-8</v>
      </c>
      <c r="DQ154" s="257">
        <f t="shared" si="316"/>
        <v>4.1817724508869114E-8</v>
      </c>
      <c r="DR154" s="257">
        <f t="shared" si="316"/>
        <v>4.5608191143881038E-8</v>
      </c>
      <c r="DS154" s="257">
        <f t="shared" si="316"/>
        <v>4.8840789246273886E-8</v>
      </c>
      <c r="DT154" s="257">
        <f t="shared" si="316"/>
        <v>5.2554012454353316E-8</v>
      </c>
      <c r="DU154" s="257">
        <f t="shared" si="316"/>
        <v>7.8375927494572784E-8</v>
      </c>
      <c r="DV154" s="257">
        <f t="shared" si="316"/>
        <v>1.4748700958439054E-8</v>
      </c>
      <c r="DW154" s="257">
        <f t="shared" si="316"/>
        <v>8.3663528722965896E-8</v>
      </c>
      <c r="DX154" s="257">
        <f t="shared" si="316"/>
        <v>6.4630678205113146E-8</v>
      </c>
      <c r="DY154" s="257">
        <f t="shared" si="316"/>
        <v>6.710991632200014E-8</v>
      </c>
      <c r="DZ154" s="257">
        <f t="shared" si="316"/>
        <v>6.9575160858287299E-8</v>
      </c>
      <c r="EA154" s="257">
        <f t="shared" si="316"/>
        <v>1.057342921932658E-7</v>
      </c>
      <c r="EB154" s="257">
        <f t="shared" si="316"/>
        <v>2.5355256592224373E-8</v>
      </c>
      <c r="EC154" s="257">
        <f t="shared" si="316"/>
        <v>1.1887168207061483E-7</v>
      </c>
      <c r="ED154" s="257">
        <f t="shared" si="316"/>
        <v>8.9837193560025914E-3</v>
      </c>
      <c r="EE154" s="257">
        <f t="shared" si="316"/>
        <v>9.1807970135037269E-3</v>
      </c>
      <c r="EF154" s="257">
        <f t="shared" si="316"/>
        <v>0</v>
      </c>
      <c r="EG154" s="257">
        <f t="shared" si="316"/>
        <v>0</v>
      </c>
      <c r="EH154" s="257">
        <f t="shared" si="316"/>
        <v>0</v>
      </c>
      <c r="EI154" s="257">
        <f t="shared" si="316"/>
        <v>0</v>
      </c>
      <c r="EJ154" s="257">
        <f t="shared" si="316"/>
        <v>0</v>
      </c>
      <c r="EK154" s="257">
        <f t="shared" si="316"/>
        <v>0</v>
      </c>
      <c r="EL154" s="257">
        <f t="shared" si="316"/>
        <v>0</v>
      </c>
      <c r="EM154" s="257">
        <f t="shared" si="316"/>
        <v>0</v>
      </c>
      <c r="EN154" s="257" t="str">
        <f t="shared" ref="EN154:EX154" si="317">IF(NOT(ISNA(EN63)),IF(LEN(EN63)&gt;0,ABS(EN63-$C63),""),"")</f>
        <v/>
      </c>
      <c r="EO154" s="257" t="str">
        <f t="shared" si="317"/>
        <v/>
      </c>
      <c r="EP154" s="257" t="str">
        <f t="shared" si="317"/>
        <v/>
      </c>
      <c r="EQ154" s="257" t="str">
        <f t="shared" si="317"/>
        <v/>
      </c>
      <c r="ER154" s="257" t="str">
        <f t="shared" si="317"/>
        <v/>
      </c>
      <c r="ES154" s="257" t="str">
        <f t="shared" si="317"/>
        <v/>
      </c>
      <c r="ET154" s="257" t="str">
        <f t="shared" si="317"/>
        <v/>
      </c>
      <c r="EU154" s="257" t="str">
        <f t="shared" si="317"/>
        <v/>
      </c>
      <c r="EV154" s="257" t="str">
        <f t="shared" si="317"/>
        <v/>
      </c>
      <c r="EW154" s="257" t="str">
        <f t="shared" si="317"/>
        <v/>
      </c>
      <c r="EX154" s="258" t="str">
        <f t="shared" si="317"/>
        <v/>
      </c>
    </row>
    <row r="155" spans="4:154" x14ac:dyDescent="0.2">
      <c r="D155" s="385">
        <v>53511</v>
      </c>
      <c r="E155" s="367">
        <f t="shared" ref="E155:AJ155" si="318">IF(NOT(ISNA(E64)),IF(LEN(E64)&gt;0,(E64-$B64)/(rateShift*0.0001),""),"")</f>
        <v>2.4444907919043968E-4</v>
      </c>
      <c r="F155" s="368">
        <f t="shared" si="318"/>
        <v>8.1485108903434078E-5</v>
      </c>
      <c r="G155" s="368">
        <f t="shared" si="318"/>
        <v>0</v>
      </c>
      <c r="H155" s="368">
        <f t="shared" si="318"/>
        <v>0</v>
      </c>
      <c r="I155" s="368">
        <f t="shared" si="318"/>
        <v>0</v>
      </c>
      <c r="J155" s="368">
        <f t="shared" si="318"/>
        <v>0</v>
      </c>
      <c r="K155" s="368">
        <f t="shared" si="318"/>
        <v>0</v>
      </c>
      <c r="L155" s="368">
        <f t="shared" si="318"/>
        <v>0</v>
      </c>
      <c r="M155" s="368">
        <f t="shared" si="318"/>
        <v>0</v>
      </c>
      <c r="N155" s="368">
        <f t="shared" si="318"/>
        <v>0</v>
      </c>
      <c r="O155" s="368">
        <f t="shared" si="318"/>
        <v>0</v>
      </c>
      <c r="P155" s="368">
        <f t="shared" si="318"/>
        <v>1.511228003634249E-2</v>
      </c>
      <c r="Q155" s="368">
        <f t="shared" si="318"/>
        <v>0</v>
      </c>
      <c r="R155" s="368">
        <f t="shared" si="318"/>
        <v>0</v>
      </c>
      <c r="S155" s="368">
        <f t="shared" si="318"/>
        <v>0</v>
      </c>
      <c r="T155" s="368">
        <f t="shared" si="318"/>
        <v>-2.7304705210381974E-4</v>
      </c>
      <c r="U155" s="368">
        <f t="shared" si="318"/>
        <v>-9.5045914888514105E-5</v>
      </c>
      <c r="V155" s="368">
        <f t="shared" si="318"/>
        <v>-9.7480361751361988E-5</v>
      </c>
      <c r="W155" s="368">
        <f t="shared" si="318"/>
        <v>-9.8078032379628199E-5</v>
      </c>
      <c r="X155" s="368">
        <f t="shared" si="318"/>
        <v>-9.6506717148919785E-5</v>
      </c>
      <c r="Y155" s="368">
        <f t="shared" si="318"/>
        <v>-9.8332928518546359E-5</v>
      </c>
      <c r="Z155" s="368">
        <f t="shared" si="318"/>
        <v>-9.5977934367469375E-5</v>
      </c>
      <c r="AA155" s="368">
        <f t="shared" si="318"/>
        <v>0</v>
      </c>
      <c r="AB155" s="368">
        <f t="shared" si="318"/>
        <v>0</v>
      </c>
      <c r="AC155" s="368">
        <f t="shared" si="318"/>
        <v>1.0184336981383657E-3</v>
      </c>
      <c r="AD155" s="368">
        <f t="shared" si="318"/>
        <v>-1.9197139019405673E-3</v>
      </c>
      <c r="AE155" s="368">
        <f t="shared" si="318"/>
        <v>-2.3439323295834646E-3</v>
      </c>
      <c r="AF155" s="368">
        <f t="shared" si="318"/>
        <v>-3.4476575576196378E-3</v>
      </c>
      <c r="AG155" s="368">
        <f t="shared" si="318"/>
        <v>-4.5455432599525447E-3</v>
      </c>
      <c r="AH155" s="368">
        <f t="shared" si="318"/>
        <v>-5.6720838267215745E-3</v>
      </c>
      <c r="AI155" s="368">
        <f t="shared" si="318"/>
        <v>-6.868879683773893E-3</v>
      </c>
      <c r="AJ155" s="368">
        <f t="shared" si="318"/>
        <v>-8.3692974189690517E-3</v>
      </c>
      <c r="AK155" s="368">
        <f t="shared" ref="AK155:BP155" si="319">IF(NOT(ISNA(AK64)),IF(LEN(AK64)&gt;0,(AK64-$B64)/(rateShift*0.0001),""),"")</f>
        <v>-9.6104994880275019E-3</v>
      </c>
      <c r="AL155" s="368">
        <f t="shared" si="319"/>
        <v>-1.0689739330538989E-2</v>
      </c>
      <c r="AM155" s="368">
        <f t="shared" si="319"/>
        <v>-1.5335131896727916E-2</v>
      </c>
      <c r="AN155" s="368">
        <f t="shared" si="319"/>
        <v>-4.9355891633753868E-3</v>
      </c>
      <c r="AO155" s="368">
        <f t="shared" si="319"/>
        <v>-1.6438418514626296E-2</v>
      </c>
      <c r="AP155" s="368">
        <f t="shared" si="319"/>
        <v>-1.2889141666420217E-2</v>
      </c>
      <c r="AQ155" s="368">
        <f t="shared" si="319"/>
        <v>-1.2823374601674681E-2</v>
      </c>
      <c r="AR155" s="368">
        <f t="shared" si="319"/>
        <v>-1.3098900749769493E-2</v>
      </c>
      <c r="AS155" s="368">
        <f t="shared" si="319"/>
        <v>-1.3314124911300435E-2</v>
      </c>
      <c r="AT155" s="368">
        <f t="shared" si="319"/>
        <v>-1.4021363233633621E-2</v>
      </c>
      <c r="AU155" s="368">
        <f t="shared" si="319"/>
        <v>-1.52922960146816E-2</v>
      </c>
      <c r="AV155" s="368">
        <f t="shared" si="319"/>
        <v>-1.6376176921913121E-2</v>
      </c>
      <c r="AW155" s="368">
        <f t="shared" si="319"/>
        <v>-1.7621210052030239E-2</v>
      </c>
      <c r="AX155" s="368">
        <f t="shared" si="319"/>
        <v>-2.6279224212017588E-2</v>
      </c>
      <c r="AY155" s="368">
        <f t="shared" si="319"/>
        <v>-4.9451973063024957E-3</v>
      </c>
      <c r="AZ155" s="368">
        <f t="shared" si="319"/>
        <v>-2.8052141782461404E-2</v>
      </c>
      <c r="BA155" s="368">
        <f t="shared" si="319"/>
        <v>-2.1670481515738416E-2</v>
      </c>
      <c r="BB155" s="368">
        <f t="shared" si="319"/>
        <v>-2.2501763028218158E-2</v>
      </c>
      <c r="BC155" s="368">
        <f t="shared" si="319"/>
        <v>-2.3328352430941612E-2</v>
      </c>
      <c r="BD155" s="368">
        <f t="shared" si="319"/>
        <v>-3.5452405636772488E-2</v>
      </c>
      <c r="BE155" s="368">
        <f t="shared" si="319"/>
        <v>-8.5015449287004219E-3</v>
      </c>
      <c r="BF155" s="368">
        <f t="shared" si="319"/>
        <v>-3.9857334833050956E-2</v>
      </c>
      <c r="BG155" s="368">
        <f t="shared" si="319"/>
        <v>-3.2026268019184206E-2</v>
      </c>
      <c r="BH155" s="368">
        <f t="shared" si="319"/>
        <v>1.3678838491730516</v>
      </c>
      <c r="BI155" s="368">
        <f t="shared" si="319"/>
        <v>0</v>
      </c>
      <c r="BJ155" s="368">
        <f t="shared" si="319"/>
        <v>0</v>
      </c>
      <c r="BK155" s="368">
        <f t="shared" si="319"/>
        <v>0</v>
      </c>
      <c r="BL155" s="368">
        <f t="shared" si="319"/>
        <v>0</v>
      </c>
      <c r="BM155" s="368">
        <f t="shared" si="319"/>
        <v>0</v>
      </c>
      <c r="BN155" s="368">
        <f t="shared" si="319"/>
        <v>0</v>
      </c>
      <c r="BO155" s="368">
        <f t="shared" si="319"/>
        <v>0</v>
      </c>
      <c r="BP155" s="368">
        <f t="shared" si="319"/>
        <v>0</v>
      </c>
      <c r="BQ155" s="359" t="str">
        <f t="shared" ref="BQ155:CA155" si="320">IF(NOT(ISNA(BQ64)),IF(LEN(BQ64)&gt;0,(BQ64-$B64)/(rateShift*0.0001),""),"")</f>
        <v/>
      </c>
      <c r="BR155" s="359" t="str">
        <f t="shared" si="320"/>
        <v/>
      </c>
      <c r="BS155" s="359" t="str">
        <f t="shared" si="320"/>
        <v/>
      </c>
      <c r="BT155" s="359" t="str">
        <f t="shared" si="320"/>
        <v/>
      </c>
      <c r="BU155" s="359" t="str">
        <f t="shared" si="320"/>
        <v/>
      </c>
      <c r="BV155" s="359" t="str">
        <f t="shared" si="320"/>
        <v/>
      </c>
      <c r="BW155" s="359" t="str">
        <f t="shared" si="320"/>
        <v/>
      </c>
      <c r="BX155" s="359" t="str">
        <f t="shared" si="320"/>
        <v/>
      </c>
      <c r="BY155" s="359" t="str">
        <f t="shared" si="320"/>
        <v/>
      </c>
      <c r="BZ155" s="359" t="str">
        <f t="shared" si="320"/>
        <v/>
      </c>
      <c r="CA155" s="360" t="str">
        <f t="shared" si="320"/>
        <v/>
      </c>
      <c r="CB155" s="257">
        <f t="shared" ref="CB155:DG155" si="321">IF(NOT(ISNA(CB64)),IF(LEN(CB64)&gt;0,ABS(CB64-$C64),""),"")</f>
        <v>6.8753871693139068E-10</v>
      </c>
      <c r="CC155" s="257">
        <f t="shared" si="321"/>
        <v>2.2918493144952201E-10</v>
      </c>
      <c r="CD155" s="257">
        <f t="shared" si="321"/>
        <v>0</v>
      </c>
      <c r="CE155" s="257">
        <f t="shared" si="321"/>
        <v>0</v>
      </c>
      <c r="CF155" s="257">
        <f t="shared" si="321"/>
        <v>0</v>
      </c>
      <c r="CG155" s="257">
        <f t="shared" si="321"/>
        <v>0</v>
      </c>
      <c r="CH155" s="257">
        <f t="shared" si="321"/>
        <v>0</v>
      </c>
      <c r="CI155" s="257">
        <f t="shared" si="321"/>
        <v>0</v>
      </c>
      <c r="CJ155" s="257">
        <f t="shared" si="321"/>
        <v>0</v>
      </c>
      <c r="CK155" s="257">
        <f t="shared" si="321"/>
        <v>0</v>
      </c>
      <c r="CL155" s="257">
        <f t="shared" si="321"/>
        <v>0</v>
      </c>
      <c r="CM155" s="257">
        <f t="shared" si="321"/>
        <v>4.2504881357652291E-8</v>
      </c>
      <c r="CN155" s="257">
        <f t="shared" si="321"/>
        <v>0</v>
      </c>
      <c r="CO155" s="257">
        <f t="shared" si="321"/>
        <v>0</v>
      </c>
      <c r="CP155" s="257">
        <f t="shared" si="321"/>
        <v>0</v>
      </c>
      <c r="CQ155" s="257">
        <f t="shared" si="321"/>
        <v>7.6797351811208614E-10</v>
      </c>
      <c r="CR155" s="257">
        <f t="shared" si="321"/>
        <v>2.6732659141881498E-10</v>
      </c>
      <c r="CS155" s="257">
        <f t="shared" si="321"/>
        <v>2.7417416254005289E-10</v>
      </c>
      <c r="CT155" s="257">
        <f t="shared" si="321"/>
        <v>2.7585456141565601E-10</v>
      </c>
      <c r="CU155" s="257">
        <f t="shared" si="321"/>
        <v>2.7143504804927332E-10</v>
      </c>
      <c r="CV155" s="257">
        <f t="shared" si="321"/>
        <v>2.7657181059237423E-10</v>
      </c>
      <c r="CW155" s="257">
        <f t="shared" si="321"/>
        <v>2.6994841084704291E-10</v>
      </c>
      <c r="CX155" s="257">
        <f t="shared" si="321"/>
        <v>0</v>
      </c>
      <c r="CY155" s="257">
        <f t="shared" si="321"/>
        <v>0</v>
      </c>
      <c r="CZ155" s="257">
        <f t="shared" si="321"/>
        <v>2.864452154638375E-9</v>
      </c>
      <c r="DA155" s="257">
        <f t="shared" si="321"/>
        <v>5.3993978836597289E-9</v>
      </c>
      <c r="DB155" s="257">
        <f t="shared" si="321"/>
        <v>6.5925569378566529E-9</v>
      </c>
      <c r="DC155" s="257">
        <f t="shared" si="321"/>
        <v>9.6969006782576805E-9</v>
      </c>
      <c r="DD155" s="257">
        <f t="shared" si="321"/>
        <v>1.2784820157402121E-8</v>
      </c>
      <c r="DE155" s="257">
        <f t="shared" si="321"/>
        <v>1.5953334313312251E-8</v>
      </c>
      <c r="DF155" s="257">
        <f t="shared" si="321"/>
        <v>1.9319448655436E-8</v>
      </c>
      <c r="DG155" s="257">
        <f t="shared" si="321"/>
        <v>2.3539532063160395E-8</v>
      </c>
      <c r="DH155" s="257">
        <f t="shared" ref="DH155:EM155" si="322">IF(NOT(ISNA(DH64)),IF(LEN(DH64)&gt;0,ABS(DH64-$C64),""),"")</f>
        <v>2.7030543463257839E-8</v>
      </c>
      <c r="DI155" s="257">
        <f t="shared" si="322"/>
        <v>3.0066018803093231E-8</v>
      </c>
      <c r="DJ155" s="257">
        <f t="shared" si="322"/>
        <v>4.3131675626917332E-8</v>
      </c>
      <c r="DK155" s="257">
        <f t="shared" si="322"/>
        <v>1.3881865226772483E-8</v>
      </c>
      <c r="DL155" s="257">
        <f t="shared" si="322"/>
        <v>4.6234785999743622E-8</v>
      </c>
      <c r="DM155" s="257">
        <f t="shared" si="322"/>
        <v>3.6252070914621903E-8</v>
      </c>
      <c r="DN155" s="257">
        <f t="shared" si="322"/>
        <v>3.6067093225206071E-8</v>
      </c>
      <c r="DO155" s="257">
        <f t="shared" si="322"/>
        <v>3.6842039856377351E-8</v>
      </c>
      <c r="DP155" s="257">
        <f t="shared" si="322"/>
        <v>3.7447380848987244E-8</v>
      </c>
      <c r="DQ155" s="257">
        <f t="shared" si="322"/>
        <v>3.9436562713351941E-8</v>
      </c>
      <c r="DR155" s="257">
        <f t="shared" si="322"/>
        <v>4.3011195476755359E-8</v>
      </c>
      <c r="DS155" s="257">
        <f t="shared" si="322"/>
        <v>4.6059725162389542E-8</v>
      </c>
      <c r="DT155" s="257">
        <f t="shared" si="322"/>
        <v>4.956151184939972E-8</v>
      </c>
      <c r="DU155" s="257">
        <f t="shared" si="322"/>
        <v>7.391308999571411E-8</v>
      </c>
      <c r="DV155" s="257">
        <f t="shared" si="322"/>
        <v>1.3908889262559399E-8</v>
      </c>
      <c r="DW155" s="257">
        <f t="shared" si="322"/>
        <v>7.8899607722227039E-8</v>
      </c>
      <c r="DX155" s="257">
        <f t="shared" si="322"/>
        <v>6.0950515072544231E-8</v>
      </c>
      <c r="DY155" s="257">
        <f t="shared" si="322"/>
        <v>6.3288581767656504E-8</v>
      </c>
      <c r="DZ155" s="257">
        <f t="shared" si="322"/>
        <v>6.5613452067403433E-8</v>
      </c>
      <c r="EA155" s="257">
        <f t="shared" si="322"/>
        <v>9.9713630397763042E-8</v>
      </c>
      <c r="EB155" s="257">
        <f t="shared" si="322"/>
        <v>2.3911491488226577E-8</v>
      </c>
      <c r="EC155" s="257">
        <f t="shared" si="322"/>
        <v>1.1210295822530747E-7</v>
      </c>
      <c r="ED155" s="257">
        <f t="shared" si="322"/>
        <v>9.0077256525294969E-8</v>
      </c>
      <c r="EE155" s="257">
        <f t="shared" si="322"/>
        <v>9.3665776557815932E-3</v>
      </c>
      <c r="EF155" s="257">
        <f t="shared" si="322"/>
        <v>9.563653784454805E-3</v>
      </c>
      <c r="EG155" s="257">
        <f t="shared" si="322"/>
        <v>0</v>
      </c>
      <c r="EH155" s="257">
        <f t="shared" si="322"/>
        <v>0</v>
      </c>
      <c r="EI155" s="257">
        <f t="shared" si="322"/>
        <v>0</v>
      </c>
      <c r="EJ155" s="257">
        <f t="shared" si="322"/>
        <v>0</v>
      </c>
      <c r="EK155" s="257">
        <f t="shared" si="322"/>
        <v>0</v>
      </c>
      <c r="EL155" s="257">
        <f t="shared" si="322"/>
        <v>0</v>
      </c>
      <c r="EM155" s="257">
        <f t="shared" si="322"/>
        <v>0</v>
      </c>
      <c r="EN155" s="257" t="str">
        <f t="shared" ref="EN155:EX155" si="323">IF(NOT(ISNA(EN64)),IF(LEN(EN64)&gt;0,ABS(EN64-$C64),""),"")</f>
        <v/>
      </c>
      <c r="EO155" s="257" t="str">
        <f t="shared" si="323"/>
        <v/>
      </c>
      <c r="EP155" s="257" t="str">
        <f t="shared" si="323"/>
        <v/>
      </c>
      <c r="EQ155" s="257" t="str">
        <f t="shared" si="323"/>
        <v/>
      </c>
      <c r="ER155" s="257" t="str">
        <f t="shared" si="323"/>
        <v/>
      </c>
      <c r="ES155" s="257" t="str">
        <f t="shared" si="323"/>
        <v/>
      </c>
      <c r="ET155" s="257" t="str">
        <f t="shared" si="323"/>
        <v/>
      </c>
      <c r="EU155" s="257" t="str">
        <f t="shared" si="323"/>
        <v/>
      </c>
      <c r="EV155" s="257" t="str">
        <f t="shared" si="323"/>
        <v/>
      </c>
      <c r="EW155" s="257" t="str">
        <f t="shared" si="323"/>
        <v/>
      </c>
      <c r="EX155" s="258" t="str">
        <f t="shared" si="323"/>
        <v/>
      </c>
    </row>
    <row r="156" spans="4:154" x14ac:dyDescent="0.2">
      <c r="D156" s="385">
        <v>53876</v>
      </c>
      <c r="E156" s="367">
        <f t="shared" ref="E156:AJ156" si="324">IF(NOT(ISNA(E65)),IF(LEN(E65)&gt;0,(E65-$B65)/(rateShift*0.0001),""),"")</f>
        <v>2.3747086947897844E-4</v>
      </c>
      <c r="F156" s="368">
        <f t="shared" si="324"/>
        <v>7.9158979544857733E-5</v>
      </c>
      <c r="G156" s="368">
        <f t="shared" si="324"/>
        <v>0</v>
      </c>
      <c r="H156" s="368">
        <f t="shared" si="324"/>
        <v>0</v>
      </c>
      <c r="I156" s="368">
        <f t="shared" si="324"/>
        <v>0</v>
      </c>
      <c r="J156" s="368">
        <f t="shared" si="324"/>
        <v>0</v>
      </c>
      <c r="K156" s="368">
        <f t="shared" si="324"/>
        <v>0</v>
      </c>
      <c r="L156" s="368">
        <f t="shared" si="324"/>
        <v>0</v>
      </c>
      <c r="M156" s="368">
        <f t="shared" si="324"/>
        <v>0</v>
      </c>
      <c r="N156" s="368">
        <f t="shared" si="324"/>
        <v>0</v>
      </c>
      <c r="O156" s="368">
        <f t="shared" si="324"/>
        <v>0</v>
      </c>
      <c r="P156" s="368">
        <f t="shared" si="324"/>
        <v>1.4680874611504302E-2</v>
      </c>
      <c r="Q156" s="368">
        <f t="shared" si="324"/>
        <v>0</v>
      </c>
      <c r="R156" s="368">
        <f t="shared" si="324"/>
        <v>0</v>
      </c>
      <c r="S156" s="368">
        <f t="shared" si="324"/>
        <v>0</v>
      </c>
      <c r="T156" s="368">
        <f t="shared" si="324"/>
        <v>-2.6525246521816315E-4</v>
      </c>
      <c r="U156" s="368">
        <f t="shared" si="324"/>
        <v>-9.2332669565653447E-5</v>
      </c>
      <c r="V156" s="368">
        <f t="shared" si="324"/>
        <v>-9.4697621046829772E-5</v>
      </c>
      <c r="W156" s="368">
        <f t="shared" si="324"/>
        <v>-9.5278230149292709E-5</v>
      </c>
      <c r="X156" s="368">
        <f t="shared" si="324"/>
        <v>-9.3751770756378416E-5</v>
      </c>
      <c r="Y156" s="368">
        <f t="shared" si="324"/>
        <v>-9.5525849903854709E-5</v>
      </c>
      <c r="Z156" s="368">
        <f t="shared" si="324"/>
        <v>-9.3238082983504444E-5</v>
      </c>
      <c r="AA156" s="368">
        <f t="shared" si="324"/>
        <v>0</v>
      </c>
      <c r="AB156" s="368">
        <f t="shared" si="324"/>
        <v>0</v>
      </c>
      <c r="AC156" s="368">
        <f t="shared" si="324"/>
        <v>9.8936079707262481E-4</v>
      </c>
      <c r="AD156" s="368">
        <f t="shared" si="324"/>
        <v>-1.8649124431877051E-3</v>
      </c>
      <c r="AE156" s="368">
        <f t="shared" si="324"/>
        <v>-2.2770208430410166E-3</v>
      </c>
      <c r="AF156" s="368">
        <f t="shared" si="324"/>
        <v>-3.3492383800029502E-3</v>
      </c>
      <c r="AG156" s="368">
        <f t="shared" si="324"/>
        <v>-4.4157830903293616E-3</v>
      </c>
      <c r="AH156" s="368">
        <f t="shared" si="324"/>
        <v>-5.5101646638869295E-3</v>
      </c>
      <c r="AI156" s="368">
        <f t="shared" si="324"/>
        <v>-6.6727959723879293E-3</v>
      </c>
      <c r="AJ156" s="368">
        <f t="shared" si="324"/>
        <v>-8.1303817623876173E-3</v>
      </c>
      <c r="AK156" s="368">
        <f t="shared" ref="AK156:BP156" si="325">IF(NOT(ISNA(AK65)),IF(LEN(AK65)&gt;0,(AK65-$B65)/(rateShift*0.0001),""),"")</f>
        <v>-9.3361516329687477E-3</v>
      </c>
      <c r="AL156" s="368">
        <f t="shared" si="325"/>
        <v>-1.0384582760820937E-2</v>
      </c>
      <c r="AM156" s="368">
        <f t="shared" si="325"/>
        <v>-1.4897364791245649E-2</v>
      </c>
      <c r="AN156" s="368">
        <f t="shared" si="325"/>
        <v>-4.7946944780989653E-3</v>
      </c>
      <c r="AO156" s="368">
        <f t="shared" si="325"/>
        <v>-1.5969156238939547E-2</v>
      </c>
      <c r="AP156" s="368">
        <f t="shared" si="325"/>
        <v>-1.2521199461764526E-2</v>
      </c>
      <c r="AQ156" s="368">
        <f t="shared" si="325"/>
        <v>-1.2457309828302343E-2</v>
      </c>
      <c r="AR156" s="368">
        <f t="shared" si="325"/>
        <v>-1.2724970619576448E-2</v>
      </c>
      <c r="AS156" s="368">
        <f t="shared" si="325"/>
        <v>-1.2934050845885697E-2</v>
      </c>
      <c r="AT156" s="368">
        <f t="shared" si="325"/>
        <v>-1.3621099861967773E-2</v>
      </c>
      <c r="AU156" s="368">
        <f t="shared" si="325"/>
        <v>-1.4855751731459449E-2</v>
      </c>
      <c r="AV156" s="368">
        <f t="shared" si="325"/>
        <v>-1.5908691437076239E-2</v>
      </c>
      <c r="AW156" s="368">
        <f t="shared" si="325"/>
        <v>-1.7118183004653093E-2</v>
      </c>
      <c r="AX156" s="368">
        <f t="shared" si="325"/>
        <v>-2.5529039603643111E-2</v>
      </c>
      <c r="AY156" s="368">
        <f t="shared" si="325"/>
        <v>-4.804028340462535E-3</v>
      </c>
      <c r="AZ156" s="368">
        <f t="shared" si="325"/>
        <v>-2.725134626326009E-2</v>
      </c>
      <c r="BA156" s="368">
        <f t="shared" si="325"/>
        <v>-2.1051861211016792E-2</v>
      </c>
      <c r="BB156" s="368">
        <f t="shared" si="325"/>
        <v>-2.1859412396071226E-2</v>
      </c>
      <c r="BC156" s="368">
        <f t="shared" si="325"/>
        <v>-2.2662405415457831E-2</v>
      </c>
      <c r="BD156" s="368">
        <f t="shared" si="325"/>
        <v>-3.4440357152363404E-2</v>
      </c>
      <c r="BE156" s="368">
        <f t="shared" si="325"/>
        <v>-8.2588540447313397E-3</v>
      </c>
      <c r="BF156" s="368">
        <f t="shared" si="325"/>
        <v>-3.8719540243845746E-2</v>
      </c>
      <c r="BG156" s="368">
        <f t="shared" si="325"/>
        <v>-3.1112024389441661E-2</v>
      </c>
      <c r="BH156" s="368">
        <f t="shared" si="325"/>
        <v>-3.295794344495076E-2</v>
      </c>
      <c r="BI156" s="368">
        <f t="shared" si="325"/>
        <v>1.383250922607701</v>
      </c>
      <c r="BJ156" s="368">
        <f t="shared" si="325"/>
        <v>0</v>
      </c>
      <c r="BK156" s="368">
        <f t="shared" si="325"/>
        <v>0</v>
      </c>
      <c r="BL156" s="368">
        <f t="shared" si="325"/>
        <v>0</v>
      </c>
      <c r="BM156" s="368">
        <f t="shared" si="325"/>
        <v>0</v>
      </c>
      <c r="BN156" s="368">
        <f t="shared" si="325"/>
        <v>0</v>
      </c>
      <c r="BO156" s="368">
        <f t="shared" si="325"/>
        <v>0</v>
      </c>
      <c r="BP156" s="368">
        <f t="shared" si="325"/>
        <v>0</v>
      </c>
      <c r="BQ156" s="359" t="str">
        <f t="shared" ref="BQ156:CA156" si="326">IF(NOT(ISNA(BQ65)),IF(LEN(BQ65)&gt;0,(BQ65-$B65)/(rateShift*0.0001),""),"")</f>
        <v/>
      </c>
      <c r="BR156" s="359" t="str">
        <f t="shared" si="326"/>
        <v/>
      </c>
      <c r="BS156" s="359" t="str">
        <f t="shared" si="326"/>
        <v/>
      </c>
      <c r="BT156" s="359" t="str">
        <f t="shared" si="326"/>
        <v/>
      </c>
      <c r="BU156" s="359" t="str">
        <f t="shared" si="326"/>
        <v/>
      </c>
      <c r="BV156" s="359" t="str">
        <f t="shared" si="326"/>
        <v/>
      </c>
      <c r="BW156" s="359" t="str">
        <f t="shared" si="326"/>
        <v/>
      </c>
      <c r="BX156" s="359" t="str">
        <f t="shared" si="326"/>
        <v/>
      </c>
      <c r="BY156" s="359" t="str">
        <f t="shared" si="326"/>
        <v/>
      </c>
      <c r="BZ156" s="359" t="str">
        <f t="shared" si="326"/>
        <v/>
      </c>
      <c r="CA156" s="360" t="str">
        <f t="shared" si="326"/>
        <v/>
      </c>
      <c r="CB156" s="257">
        <f t="shared" ref="CB156:DG156" si="327">IF(NOT(ISNA(CB65)),IF(LEN(CB65)&gt;0,ABS(CB65-$C65),""),"")</f>
        <v>6.5297767193328582E-10</v>
      </c>
      <c r="CC156" s="257">
        <f t="shared" si="327"/>
        <v>2.1766545510448765E-10</v>
      </c>
      <c r="CD156" s="257">
        <f t="shared" si="327"/>
        <v>0</v>
      </c>
      <c r="CE156" s="257">
        <f t="shared" si="327"/>
        <v>0</v>
      </c>
      <c r="CF156" s="257">
        <f t="shared" si="327"/>
        <v>0</v>
      </c>
      <c r="CG156" s="257">
        <f t="shared" si="327"/>
        <v>0</v>
      </c>
      <c r="CH156" s="257">
        <f t="shared" si="327"/>
        <v>0</v>
      </c>
      <c r="CI156" s="257">
        <f t="shared" si="327"/>
        <v>0</v>
      </c>
      <c r="CJ156" s="257">
        <f t="shared" si="327"/>
        <v>0</v>
      </c>
      <c r="CK156" s="257">
        <f t="shared" si="327"/>
        <v>0</v>
      </c>
      <c r="CL156" s="257">
        <f t="shared" si="327"/>
        <v>0</v>
      </c>
      <c r="CM156" s="257">
        <f t="shared" si="327"/>
        <v>4.0368231368770324E-8</v>
      </c>
      <c r="CN156" s="257">
        <f t="shared" si="327"/>
        <v>0</v>
      </c>
      <c r="CO156" s="257">
        <f t="shared" si="327"/>
        <v>0</v>
      </c>
      <c r="CP156" s="257">
        <f t="shared" si="327"/>
        <v>0</v>
      </c>
      <c r="CQ156" s="257">
        <f t="shared" si="327"/>
        <v>7.2936873554696469E-10</v>
      </c>
      <c r="CR156" s="257">
        <f t="shared" si="327"/>
        <v>2.5388820906746545E-10</v>
      </c>
      <c r="CS156" s="257">
        <f t="shared" si="327"/>
        <v>2.6039127104526827E-10</v>
      </c>
      <c r="CT156" s="257">
        <f t="shared" si="327"/>
        <v>2.6198738317662063E-10</v>
      </c>
      <c r="CU156" s="257">
        <f t="shared" si="327"/>
        <v>2.5779074708243144E-10</v>
      </c>
      <c r="CV156" s="257">
        <f t="shared" si="327"/>
        <v>2.6266857786061415E-10</v>
      </c>
      <c r="CW156" s="257">
        <f t="shared" si="327"/>
        <v>2.5637795705857336E-10</v>
      </c>
      <c r="CX156" s="257">
        <f t="shared" si="327"/>
        <v>0</v>
      </c>
      <c r="CY156" s="257">
        <f t="shared" si="327"/>
        <v>0</v>
      </c>
      <c r="CZ156" s="257">
        <f t="shared" si="327"/>
        <v>2.7204612451647847E-9</v>
      </c>
      <c r="DA156" s="257">
        <f t="shared" si="327"/>
        <v>5.127978479346762E-9</v>
      </c>
      <c r="DB156" s="257">
        <f t="shared" si="327"/>
        <v>6.2611594138506366E-9</v>
      </c>
      <c r="DC156" s="257">
        <f t="shared" si="327"/>
        <v>9.2094531965736248E-9</v>
      </c>
      <c r="DD156" s="257">
        <f t="shared" si="327"/>
        <v>1.2142147284149862E-8</v>
      </c>
      <c r="DE156" s="257">
        <f t="shared" si="327"/>
        <v>1.5151386225514818E-8</v>
      </c>
      <c r="DF156" s="257">
        <f t="shared" si="327"/>
        <v>1.8348291577069409E-8</v>
      </c>
      <c r="DG156" s="257">
        <f t="shared" si="327"/>
        <v>2.2356238159326747E-8</v>
      </c>
      <c r="DH156" s="257">
        <f t="shared" ref="DH156:EM156" si="328">IF(NOT(ISNA(DH65)),IF(LEN(DH65)&gt;0,ABS(DH65-$C65),""),"")</f>
        <v>2.5671761674783689E-8</v>
      </c>
      <c r="DI156" s="257">
        <f t="shared" si="328"/>
        <v>2.8554649943168808E-8</v>
      </c>
      <c r="DJ156" s="257">
        <f t="shared" si="328"/>
        <v>4.0963517362879731E-8</v>
      </c>
      <c r="DK156" s="257">
        <f t="shared" si="328"/>
        <v>1.3184046892406043E-8</v>
      </c>
      <c r="DL156" s="257">
        <f t="shared" si="328"/>
        <v>4.3910639038052812E-8</v>
      </c>
      <c r="DM156" s="257">
        <f t="shared" si="328"/>
        <v>3.4429738188929138E-8</v>
      </c>
      <c r="DN156" s="257">
        <f t="shared" si="328"/>
        <v>3.4254060025940003E-8</v>
      </c>
      <c r="DO156" s="257">
        <f t="shared" si="328"/>
        <v>3.4990051286931667E-8</v>
      </c>
      <c r="DP156" s="257">
        <f t="shared" si="328"/>
        <v>3.5564961840123255E-8</v>
      </c>
      <c r="DQ156" s="257">
        <f t="shared" si="328"/>
        <v>3.7454151953497661E-8</v>
      </c>
      <c r="DR156" s="257">
        <f t="shared" si="328"/>
        <v>4.0849093236455802E-8</v>
      </c>
      <c r="DS156" s="257">
        <f t="shared" si="328"/>
        <v>4.3744378556975771E-8</v>
      </c>
      <c r="DT156" s="257">
        <f t="shared" si="328"/>
        <v>4.7070136479504532E-8</v>
      </c>
      <c r="DU156" s="257">
        <f t="shared" si="328"/>
        <v>7.0197600770399715E-8</v>
      </c>
      <c r="DV156" s="257">
        <f t="shared" si="328"/>
        <v>1.3209712015210817E-8</v>
      </c>
      <c r="DW156" s="257">
        <f t="shared" si="328"/>
        <v>7.4933454649594999E-8</v>
      </c>
      <c r="DX156" s="257">
        <f t="shared" si="328"/>
        <v>5.7886632875980837E-8</v>
      </c>
      <c r="DY156" s="257">
        <f t="shared" si="328"/>
        <v>6.0107168808193334E-8</v>
      </c>
      <c r="DZ156" s="257">
        <f t="shared" si="328"/>
        <v>6.2315171283494619E-8</v>
      </c>
      <c r="EA156" s="257">
        <f t="shared" si="328"/>
        <v>9.4701190361812237E-8</v>
      </c>
      <c r="EB156" s="257">
        <f t="shared" si="328"/>
        <v>2.2709500800688343E-8</v>
      </c>
      <c r="EC156" s="257">
        <f t="shared" si="328"/>
        <v>1.0646772724554054E-7</v>
      </c>
      <c r="ED156" s="257">
        <f t="shared" si="328"/>
        <v>8.5549221179315182E-8</v>
      </c>
      <c r="EE156" s="257">
        <f t="shared" si="328"/>
        <v>9.0624974045938611E-8</v>
      </c>
      <c r="EF156" s="257">
        <f t="shared" si="328"/>
        <v>9.7326996613422683E-3</v>
      </c>
      <c r="EG156" s="257">
        <f t="shared" si="328"/>
        <v>9.9290925077390804E-3</v>
      </c>
      <c r="EH156" s="257">
        <f t="shared" si="328"/>
        <v>0</v>
      </c>
      <c r="EI156" s="257">
        <f t="shared" si="328"/>
        <v>0</v>
      </c>
      <c r="EJ156" s="257">
        <f t="shared" si="328"/>
        <v>0</v>
      </c>
      <c r="EK156" s="257">
        <f t="shared" si="328"/>
        <v>0</v>
      </c>
      <c r="EL156" s="257">
        <f t="shared" si="328"/>
        <v>0</v>
      </c>
      <c r="EM156" s="257">
        <f t="shared" si="328"/>
        <v>0</v>
      </c>
      <c r="EN156" s="257" t="str">
        <f t="shared" ref="EN156:EX156" si="329">IF(NOT(ISNA(EN65)),IF(LEN(EN65)&gt;0,ABS(EN65-$C65),""),"")</f>
        <v/>
      </c>
      <c r="EO156" s="257" t="str">
        <f t="shared" si="329"/>
        <v/>
      </c>
      <c r="EP156" s="257" t="str">
        <f t="shared" si="329"/>
        <v/>
      </c>
      <c r="EQ156" s="257" t="str">
        <f t="shared" si="329"/>
        <v/>
      </c>
      <c r="ER156" s="257" t="str">
        <f t="shared" si="329"/>
        <v/>
      </c>
      <c r="ES156" s="257" t="str">
        <f t="shared" si="329"/>
        <v/>
      </c>
      <c r="ET156" s="257" t="str">
        <f t="shared" si="329"/>
        <v/>
      </c>
      <c r="EU156" s="257" t="str">
        <f t="shared" si="329"/>
        <v/>
      </c>
      <c r="EV156" s="257" t="str">
        <f t="shared" si="329"/>
        <v/>
      </c>
      <c r="EW156" s="257" t="str">
        <f t="shared" si="329"/>
        <v/>
      </c>
      <c r="EX156" s="258" t="str">
        <f t="shared" si="329"/>
        <v/>
      </c>
    </row>
    <row r="157" spans="4:154" x14ac:dyDescent="0.2">
      <c r="D157" s="385">
        <v>54242</v>
      </c>
      <c r="E157" s="367">
        <f t="shared" ref="E157:AJ157" si="330">IF(NOT(ISNA(E66)),IF(LEN(E66)&gt;0,(E66-$B66)/(rateShift*0.0001),""),"")</f>
        <v>2.308624461391795E-4</v>
      </c>
      <c r="F157" s="368">
        <f t="shared" si="330"/>
        <v>7.6956115507842426E-5</v>
      </c>
      <c r="G157" s="368">
        <f t="shared" si="330"/>
        <v>0</v>
      </c>
      <c r="H157" s="368">
        <f t="shared" si="330"/>
        <v>0</v>
      </c>
      <c r="I157" s="368">
        <f t="shared" si="330"/>
        <v>0</v>
      </c>
      <c r="J157" s="368">
        <f t="shared" si="330"/>
        <v>0</v>
      </c>
      <c r="K157" s="368">
        <f t="shared" si="330"/>
        <v>0</v>
      </c>
      <c r="L157" s="368">
        <f t="shared" si="330"/>
        <v>0</v>
      </c>
      <c r="M157" s="368">
        <f t="shared" si="330"/>
        <v>0</v>
      </c>
      <c r="N157" s="368">
        <f t="shared" si="330"/>
        <v>0</v>
      </c>
      <c r="O157" s="368">
        <f t="shared" si="330"/>
        <v>0</v>
      </c>
      <c r="P157" s="368">
        <f t="shared" si="330"/>
        <v>1.4272330038402059E-2</v>
      </c>
      <c r="Q157" s="368">
        <f t="shared" si="330"/>
        <v>0</v>
      </c>
      <c r="R157" s="368">
        <f t="shared" si="330"/>
        <v>0</v>
      </c>
      <c r="S157" s="368">
        <f t="shared" si="330"/>
        <v>0</v>
      </c>
      <c r="T157" s="368">
        <f t="shared" si="330"/>
        <v>-2.578709257586298E-4</v>
      </c>
      <c r="U157" s="368">
        <f t="shared" si="330"/>
        <v>-8.9763203328652175E-5</v>
      </c>
      <c r="V157" s="368">
        <f t="shared" si="330"/>
        <v>-9.2062342142013032E-5</v>
      </c>
      <c r="W157" s="368">
        <f t="shared" si="330"/>
        <v>-9.2626793821853903E-5</v>
      </c>
      <c r="X157" s="368">
        <f t="shared" si="330"/>
        <v>-9.114281331393248E-5</v>
      </c>
      <c r="Y157" s="368">
        <f t="shared" si="330"/>
        <v>-9.2867522751699516E-5</v>
      </c>
      <c r="Z157" s="368">
        <f t="shared" si="330"/>
        <v>-9.0643420599251234E-5</v>
      </c>
      <c r="AA157" s="368">
        <f t="shared" si="330"/>
        <v>0</v>
      </c>
      <c r="AB157" s="368">
        <f t="shared" si="330"/>
        <v>0</v>
      </c>
      <c r="AC157" s="368">
        <f t="shared" si="330"/>
        <v>9.6182851476792064E-4</v>
      </c>
      <c r="AD157" s="368">
        <f t="shared" si="330"/>
        <v>-1.813014999831053E-3</v>
      </c>
      <c r="AE157" s="368">
        <f t="shared" si="330"/>
        <v>-2.2136551013421379E-3</v>
      </c>
      <c r="AF157" s="368">
        <f t="shared" si="330"/>
        <v>-3.256034589345369E-3</v>
      </c>
      <c r="AG157" s="368">
        <f t="shared" si="330"/>
        <v>-4.2928991160831598E-3</v>
      </c>
      <c r="AH157" s="368">
        <f t="shared" si="330"/>
        <v>-5.356825852013275E-3</v>
      </c>
      <c r="AI157" s="368">
        <f t="shared" si="330"/>
        <v>-6.4871030450684708E-3</v>
      </c>
      <c r="AJ157" s="368">
        <f t="shared" si="330"/>
        <v>-7.9041266220179762E-3</v>
      </c>
      <c r="AK157" s="368">
        <f t="shared" ref="AK157:BP157" si="331">IF(NOT(ISNA(AK66)),IF(LEN(AK66)&gt;0,(AK66-$B66)/(rateShift*0.0001),""),"")</f>
        <v>-9.0763419019652958E-3</v>
      </c>
      <c r="AL157" s="368">
        <f t="shared" si="331"/>
        <v>-1.0095596917492761E-2</v>
      </c>
      <c r="AM157" s="368">
        <f t="shared" si="331"/>
        <v>-1.4482795652887015E-2</v>
      </c>
      <c r="AN157" s="368">
        <f t="shared" si="331"/>
        <v>-4.6612660237199677E-3</v>
      </c>
      <c r="AO157" s="368">
        <f t="shared" si="331"/>
        <v>-1.5524760908942892E-2</v>
      </c>
      <c r="AP157" s="368">
        <f t="shared" si="331"/>
        <v>-1.2172755092902665E-2</v>
      </c>
      <c r="AQ157" s="368">
        <f t="shared" si="331"/>
        <v>-1.2110643402823279E-2</v>
      </c>
      <c r="AR157" s="368">
        <f t="shared" si="331"/>
        <v>-1.2370855634862704E-2</v>
      </c>
      <c r="AS157" s="368">
        <f t="shared" si="331"/>
        <v>-1.257411750263393E-2</v>
      </c>
      <c r="AT157" s="368">
        <f t="shared" si="331"/>
        <v>-1.3242047075655988E-2</v>
      </c>
      <c r="AU157" s="368">
        <f t="shared" si="331"/>
        <v>-1.4442340616083876E-2</v>
      </c>
      <c r="AV157" s="368">
        <f t="shared" si="331"/>
        <v>-1.5465978743054581E-2</v>
      </c>
      <c r="AW157" s="368">
        <f t="shared" si="331"/>
        <v>-1.664181215135091E-2</v>
      </c>
      <c r="AX157" s="368">
        <f t="shared" si="331"/>
        <v>-2.4818608457075758E-2</v>
      </c>
      <c r="AY157" s="368">
        <f t="shared" si="331"/>
        <v>-4.6703401400394196E-3</v>
      </c>
      <c r="AZ157" s="368">
        <f t="shared" si="331"/>
        <v>-2.6492986157609921E-2</v>
      </c>
      <c r="BA157" s="368">
        <f t="shared" si="331"/>
        <v>-2.0466022568818576E-2</v>
      </c>
      <c r="BB157" s="368">
        <f t="shared" si="331"/>
        <v>-2.1251100933723094E-2</v>
      </c>
      <c r="BC157" s="368">
        <f t="shared" si="331"/>
        <v>-2.203174797930571E-2</v>
      </c>
      <c r="BD157" s="368">
        <f t="shared" si="331"/>
        <v>-3.3481938708137399E-2</v>
      </c>
      <c r="BE157" s="368">
        <f t="shared" si="331"/>
        <v>-8.0290237322588887E-3</v>
      </c>
      <c r="BF157" s="368">
        <f t="shared" si="331"/>
        <v>-3.7642039178581443E-2</v>
      </c>
      <c r="BG157" s="368">
        <f t="shared" si="331"/>
        <v>-3.0246227966934658E-2</v>
      </c>
      <c r="BH157" s="368">
        <f t="shared" si="331"/>
        <v>-3.2040778133891196E-2</v>
      </c>
      <c r="BI157" s="368">
        <f t="shared" si="331"/>
        <v>-3.40541472607786E-2</v>
      </c>
      <c r="BJ157" s="368">
        <f t="shared" si="331"/>
        <v>1.399126149513128</v>
      </c>
      <c r="BK157" s="368">
        <f t="shared" si="331"/>
        <v>0</v>
      </c>
      <c r="BL157" s="368">
        <f t="shared" si="331"/>
        <v>0</v>
      </c>
      <c r="BM157" s="368">
        <f t="shared" si="331"/>
        <v>0</v>
      </c>
      <c r="BN157" s="368">
        <f t="shared" si="331"/>
        <v>0</v>
      </c>
      <c r="BO157" s="368">
        <f t="shared" si="331"/>
        <v>0</v>
      </c>
      <c r="BP157" s="368">
        <f t="shared" si="331"/>
        <v>0</v>
      </c>
      <c r="BQ157" s="359" t="str">
        <f t="shared" ref="BQ157:CA157" si="332">IF(NOT(ISNA(BQ66)),IF(LEN(BQ66)&gt;0,(BQ66-$B66)/(rateShift*0.0001),""),"")</f>
        <v/>
      </c>
      <c r="BR157" s="359" t="str">
        <f t="shared" si="332"/>
        <v/>
      </c>
      <c r="BS157" s="359" t="str">
        <f t="shared" si="332"/>
        <v/>
      </c>
      <c r="BT157" s="359" t="str">
        <f t="shared" si="332"/>
        <v/>
      </c>
      <c r="BU157" s="359" t="str">
        <f t="shared" si="332"/>
        <v/>
      </c>
      <c r="BV157" s="359" t="str">
        <f t="shared" si="332"/>
        <v/>
      </c>
      <c r="BW157" s="359" t="str">
        <f t="shared" si="332"/>
        <v/>
      </c>
      <c r="BX157" s="359" t="str">
        <f t="shared" si="332"/>
        <v/>
      </c>
      <c r="BY157" s="359" t="str">
        <f t="shared" si="332"/>
        <v/>
      </c>
      <c r="BZ157" s="359" t="str">
        <f t="shared" si="332"/>
        <v/>
      </c>
      <c r="CA157" s="360" t="str">
        <f t="shared" si="332"/>
        <v/>
      </c>
      <c r="CB157" s="257">
        <f t="shared" ref="CB157:DG157" si="333">IF(NOT(ISNA(CB66)),IF(LEN(CB66)&gt;0,ABS(CB66-$C66),""),"")</f>
        <v>6.1761969497031721E-10</v>
      </c>
      <c r="CC157" s="257">
        <f t="shared" si="333"/>
        <v>2.0587813398531551E-10</v>
      </c>
      <c r="CD157" s="257">
        <f t="shared" si="333"/>
        <v>0</v>
      </c>
      <c r="CE157" s="257">
        <f t="shared" si="333"/>
        <v>0</v>
      </c>
      <c r="CF157" s="257">
        <f t="shared" si="333"/>
        <v>0</v>
      </c>
      <c r="CG157" s="257">
        <f t="shared" si="333"/>
        <v>0</v>
      </c>
      <c r="CH157" s="257">
        <f t="shared" si="333"/>
        <v>0</v>
      </c>
      <c r="CI157" s="257">
        <f t="shared" si="333"/>
        <v>0</v>
      </c>
      <c r="CJ157" s="257">
        <f t="shared" si="333"/>
        <v>0</v>
      </c>
      <c r="CK157" s="257">
        <f t="shared" si="333"/>
        <v>0</v>
      </c>
      <c r="CL157" s="257">
        <f t="shared" si="333"/>
        <v>0</v>
      </c>
      <c r="CM157" s="257">
        <f t="shared" si="333"/>
        <v>3.8182380510815017E-8</v>
      </c>
      <c r="CN157" s="257">
        <f t="shared" si="333"/>
        <v>0</v>
      </c>
      <c r="CO157" s="257">
        <f t="shared" si="333"/>
        <v>0</v>
      </c>
      <c r="CP157" s="257">
        <f t="shared" si="333"/>
        <v>0</v>
      </c>
      <c r="CQ157" s="257">
        <f t="shared" si="333"/>
        <v>6.8987583007329434E-10</v>
      </c>
      <c r="CR157" s="257">
        <f t="shared" si="333"/>
        <v>2.4014130267646649E-10</v>
      </c>
      <c r="CS157" s="257">
        <f t="shared" si="333"/>
        <v>2.4629249334440217E-10</v>
      </c>
      <c r="CT157" s="257">
        <f t="shared" si="333"/>
        <v>2.4780306973060107E-10</v>
      </c>
      <c r="CU157" s="257">
        <f t="shared" si="333"/>
        <v>2.4383262423044449E-10</v>
      </c>
      <c r="CV157" s="257">
        <f t="shared" si="333"/>
        <v>2.4844644397337134E-10</v>
      </c>
      <c r="CW157" s="257">
        <f t="shared" si="333"/>
        <v>2.4249617938676415E-10</v>
      </c>
      <c r="CX157" s="257">
        <f t="shared" si="333"/>
        <v>0</v>
      </c>
      <c r="CY157" s="257">
        <f t="shared" si="333"/>
        <v>0</v>
      </c>
      <c r="CZ157" s="257">
        <f t="shared" si="333"/>
        <v>2.5731533744022261E-9</v>
      </c>
      <c r="DA157" s="257">
        <f t="shared" si="333"/>
        <v>4.8503104137231912E-9</v>
      </c>
      <c r="DB157" s="257">
        <f t="shared" si="333"/>
        <v>5.9221319653746107E-9</v>
      </c>
      <c r="DC157" s="257">
        <f t="shared" si="333"/>
        <v>8.7107821476750669E-9</v>
      </c>
      <c r="DD157" s="257">
        <f t="shared" si="333"/>
        <v>1.1484677854556313E-8</v>
      </c>
      <c r="DE157" s="257">
        <f t="shared" si="333"/>
        <v>1.4330972294279709E-8</v>
      </c>
      <c r="DF157" s="257">
        <f t="shared" si="333"/>
        <v>1.7354772747363301E-8</v>
      </c>
      <c r="DG157" s="257">
        <f t="shared" si="333"/>
        <v>2.1145697508967443E-8</v>
      </c>
      <c r="DH157" s="257">
        <f t="shared" ref="DH157:EM157" si="334">IF(NOT(ISNA(DH66)),IF(LEN(DH66)&gt;0,ABS(DH66-$C66),""),"")</f>
        <v>2.4281694054745229E-8</v>
      </c>
      <c r="DI157" s="257">
        <f t="shared" si="334"/>
        <v>2.7008479338425095E-8</v>
      </c>
      <c r="DJ157" s="257">
        <f t="shared" si="334"/>
        <v>3.8745434534359635E-8</v>
      </c>
      <c r="DK157" s="257">
        <f t="shared" si="334"/>
        <v>1.2470160244693052E-8</v>
      </c>
      <c r="DL157" s="257">
        <f t="shared" si="334"/>
        <v>4.1532975537938999E-8</v>
      </c>
      <c r="DM157" s="257">
        <f t="shared" si="334"/>
        <v>3.2565444389731635E-8</v>
      </c>
      <c r="DN157" s="257">
        <f t="shared" si="334"/>
        <v>3.2399278496186845E-8</v>
      </c>
      <c r="DO157" s="257">
        <f t="shared" si="334"/>
        <v>3.3095418291301248E-8</v>
      </c>
      <c r="DP157" s="257">
        <f t="shared" si="334"/>
        <v>3.3639198662727132E-8</v>
      </c>
      <c r="DQ157" s="257">
        <f t="shared" si="334"/>
        <v>3.5426093187435059E-8</v>
      </c>
      <c r="DR157" s="257">
        <f t="shared" si="334"/>
        <v>3.8637205861807855E-8</v>
      </c>
      <c r="DS157" s="257">
        <f t="shared" si="334"/>
        <v>4.1375717550057312E-8</v>
      </c>
      <c r="DT157" s="257">
        <f t="shared" si="334"/>
        <v>4.4521392832813644E-8</v>
      </c>
      <c r="DU157" s="257">
        <f t="shared" si="334"/>
        <v>6.6396556138575979E-8</v>
      </c>
      <c r="DV157" s="257">
        <f t="shared" si="334"/>
        <v>1.2494435753379607E-8</v>
      </c>
      <c r="DW157" s="257">
        <f t="shared" si="334"/>
        <v>7.0875973624817679E-8</v>
      </c>
      <c r="DX157" s="257">
        <f t="shared" si="334"/>
        <v>5.4752199739327434E-8</v>
      </c>
      <c r="DY157" s="257">
        <f t="shared" si="334"/>
        <v>5.6852499354109742E-8</v>
      </c>
      <c r="DZ157" s="257">
        <f t="shared" si="334"/>
        <v>5.894094336211797E-8</v>
      </c>
      <c r="EA157" s="257">
        <f t="shared" si="334"/>
        <v>8.9573330367548332E-8</v>
      </c>
      <c r="EB157" s="257">
        <f t="shared" si="334"/>
        <v>2.1479831965182106E-8</v>
      </c>
      <c r="EC157" s="257">
        <f t="shared" si="334"/>
        <v>1.007027356572654E-7</v>
      </c>
      <c r="ED157" s="257">
        <f t="shared" si="334"/>
        <v>8.091692072290102E-8</v>
      </c>
      <c r="EE157" s="257">
        <f t="shared" si="334"/>
        <v>8.5717831960901991E-8</v>
      </c>
      <c r="EF157" s="257">
        <f t="shared" si="334"/>
        <v>9.1104144325782066E-8</v>
      </c>
      <c r="EG157" s="257">
        <f t="shared" si="334"/>
        <v>1.0111295450875012E-2</v>
      </c>
      <c r="EH157" s="257">
        <f t="shared" si="334"/>
        <v>1.0308359362814365E-2</v>
      </c>
      <c r="EI157" s="257">
        <f t="shared" si="334"/>
        <v>0</v>
      </c>
      <c r="EJ157" s="257">
        <f t="shared" si="334"/>
        <v>0</v>
      </c>
      <c r="EK157" s="257">
        <f t="shared" si="334"/>
        <v>0</v>
      </c>
      <c r="EL157" s="257">
        <f t="shared" si="334"/>
        <v>0</v>
      </c>
      <c r="EM157" s="257">
        <f t="shared" si="334"/>
        <v>0</v>
      </c>
      <c r="EN157" s="257" t="str">
        <f t="shared" ref="EN157:EX157" si="335">IF(NOT(ISNA(EN66)),IF(LEN(EN66)&gt;0,ABS(EN66-$C66),""),"")</f>
        <v/>
      </c>
      <c r="EO157" s="257" t="str">
        <f t="shared" si="335"/>
        <v/>
      </c>
      <c r="EP157" s="257" t="str">
        <f t="shared" si="335"/>
        <v/>
      </c>
      <c r="EQ157" s="257" t="str">
        <f t="shared" si="335"/>
        <v/>
      </c>
      <c r="ER157" s="257" t="str">
        <f t="shared" si="335"/>
        <v/>
      </c>
      <c r="ES157" s="257" t="str">
        <f t="shared" si="335"/>
        <v/>
      </c>
      <c r="ET157" s="257" t="str">
        <f t="shared" si="335"/>
        <v/>
      </c>
      <c r="EU157" s="257" t="str">
        <f t="shared" si="335"/>
        <v/>
      </c>
      <c r="EV157" s="257" t="str">
        <f t="shared" si="335"/>
        <v/>
      </c>
      <c r="EW157" s="257" t="str">
        <f t="shared" si="335"/>
        <v/>
      </c>
      <c r="EX157" s="258" t="str">
        <f t="shared" si="335"/>
        <v/>
      </c>
    </row>
    <row r="158" spans="4:154" x14ac:dyDescent="0.2">
      <c r="D158" s="385">
        <v>54609</v>
      </c>
      <c r="E158" s="367">
        <f t="shared" ref="E158:AJ158" si="336">IF(NOT(ISNA(E67)),IF(LEN(E67)&gt;0,(E67-$B67)/(rateShift*0.0001),""),"")</f>
        <v>2.2459524082543703E-4</v>
      </c>
      <c r="F158" s="368">
        <f t="shared" si="336"/>
        <v>7.4866993663574855E-5</v>
      </c>
      <c r="G158" s="368">
        <f t="shared" si="336"/>
        <v>0</v>
      </c>
      <c r="H158" s="368">
        <f t="shared" si="336"/>
        <v>0</v>
      </c>
      <c r="I158" s="368">
        <f t="shared" si="336"/>
        <v>0</v>
      </c>
      <c r="J158" s="368">
        <f t="shared" si="336"/>
        <v>0</v>
      </c>
      <c r="K158" s="368">
        <f t="shared" si="336"/>
        <v>0</v>
      </c>
      <c r="L158" s="368">
        <f t="shared" si="336"/>
        <v>0</v>
      </c>
      <c r="M158" s="368">
        <f t="shared" si="336"/>
        <v>0</v>
      </c>
      <c r="N158" s="368">
        <f t="shared" si="336"/>
        <v>0</v>
      </c>
      <c r="O158" s="368">
        <f t="shared" si="336"/>
        <v>0</v>
      </c>
      <c r="P158" s="368">
        <f t="shared" si="336"/>
        <v>1.3884880179833997E-2</v>
      </c>
      <c r="Q158" s="368">
        <f t="shared" si="336"/>
        <v>0</v>
      </c>
      <c r="R158" s="368">
        <f t="shared" si="336"/>
        <v>0</v>
      </c>
      <c r="S158" s="368">
        <f t="shared" si="336"/>
        <v>0</v>
      </c>
      <c r="T158" s="368">
        <f t="shared" si="336"/>
        <v>-2.508705233827957E-4</v>
      </c>
      <c r="U158" s="368">
        <f t="shared" si="336"/>
        <v>-8.7326408500232322E-5</v>
      </c>
      <c r="V158" s="368">
        <f t="shared" si="336"/>
        <v>-8.9563132795594802E-5</v>
      </c>
      <c r="W158" s="368">
        <f t="shared" si="336"/>
        <v>-9.0112261316027675E-5</v>
      </c>
      <c r="X158" s="368">
        <f t="shared" si="336"/>
        <v>-8.8668566343430566E-5</v>
      </c>
      <c r="Y158" s="368">
        <f t="shared" si="336"/>
        <v>-9.0346455195594588E-5</v>
      </c>
      <c r="Z158" s="368">
        <f t="shared" si="336"/>
        <v>-8.8182730562103018E-5</v>
      </c>
      <c r="AA158" s="368">
        <f t="shared" si="336"/>
        <v>0</v>
      </c>
      <c r="AB158" s="368">
        <f t="shared" si="336"/>
        <v>0</v>
      </c>
      <c r="AC158" s="368">
        <f t="shared" si="336"/>
        <v>9.3571782917509227E-4</v>
      </c>
      <c r="AD158" s="368">
        <f t="shared" si="336"/>
        <v>-1.7637972194936569E-3</v>
      </c>
      <c r="AE158" s="368">
        <f t="shared" si="336"/>
        <v>-2.1535611746149874E-3</v>
      </c>
      <c r="AF158" s="368">
        <f t="shared" si="336"/>
        <v>-3.1676432658833686E-3</v>
      </c>
      <c r="AG158" s="368">
        <f t="shared" si="336"/>
        <v>-4.1763601101897641E-3</v>
      </c>
      <c r="AH158" s="368">
        <f t="shared" si="336"/>
        <v>-5.2114045078974214E-3</v>
      </c>
      <c r="AI158" s="368">
        <f t="shared" si="336"/>
        <v>-6.31099815193506E-3</v>
      </c>
      <c r="AJ158" s="368">
        <f t="shared" si="336"/>
        <v>-7.6895538975337019E-3</v>
      </c>
      <c r="AK158" s="368">
        <f t="shared" ref="AK158:BP158" si="337">IF(NOT(ISNA(AK67)),IF(LEN(AK67)&gt;0,(AK67-$B67)/(rateShift*0.0001),""),"")</f>
        <v>-8.82994713848409E-3</v>
      </c>
      <c r="AL158" s="368">
        <f t="shared" si="337"/>
        <v>-9.821532515573439E-3</v>
      </c>
      <c r="AM158" s="368">
        <f t="shared" si="337"/>
        <v>-1.40896323004569E-2</v>
      </c>
      <c r="AN158" s="368">
        <f t="shared" si="337"/>
        <v>-4.5347269893823705E-3</v>
      </c>
      <c r="AO158" s="368">
        <f t="shared" si="337"/>
        <v>-1.5103311404879999E-2</v>
      </c>
      <c r="AP158" s="368">
        <f t="shared" si="337"/>
        <v>-1.1842302235880175E-2</v>
      </c>
      <c r="AQ158" s="368">
        <f t="shared" si="337"/>
        <v>-1.1781876687114168E-2</v>
      </c>
      <c r="AR158" s="368">
        <f t="shared" si="337"/>
        <v>-1.2035024957550433E-2</v>
      </c>
      <c r="AS158" s="368">
        <f t="shared" si="337"/>
        <v>-1.223276889080957E-2</v>
      </c>
      <c r="AT158" s="368">
        <f t="shared" si="337"/>
        <v>-1.2882566230529996E-2</v>
      </c>
      <c r="AU158" s="368">
        <f t="shared" si="337"/>
        <v>-1.4050275493424774E-2</v>
      </c>
      <c r="AV158" s="368">
        <f t="shared" si="337"/>
        <v>-1.5046124994012866E-2</v>
      </c>
      <c r="AW158" s="368">
        <f t="shared" si="337"/>
        <v>-1.6190038142141483E-2</v>
      </c>
      <c r="AX158" s="368">
        <f t="shared" si="337"/>
        <v>-2.4144859580316896E-2</v>
      </c>
      <c r="AY158" s="368">
        <f t="shared" si="337"/>
        <v>-4.5435547713600088E-3</v>
      </c>
      <c r="AZ158" s="368">
        <f t="shared" si="337"/>
        <v>-2.5773783076717821E-2</v>
      </c>
      <c r="BA158" s="368">
        <f t="shared" si="337"/>
        <v>-1.9910433010205536E-2</v>
      </c>
      <c r="BB158" s="368">
        <f t="shared" si="337"/>
        <v>-2.0674198912447317E-2</v>
      </c>
      <c r="BC158" s="368">
        <f t="shared" si="337"/>
        <v>-2.1433653792056473E-2</v>
      </c>
      <c r="BD158" s="368">
        <f t="shared" si="337"/>
        <v>-3.2573007063795012E-2</v>
      </c>
      <c r="BE158" s="368">
        <f t="shared" si="337"/>
        <v>-7.8110604354898749E-3</v>
      </c>
      <c r="BF158" s="368">
        <f t="shared" si="337"/>
        <v>-3.6620173603160722E-2</v>
      </c>
      <c r="BG158" s="368">
        <f t="shared" si="337"/>
        <v>-2.9425135916055778E-2</v>
      </c>
      <c r="BH158" s="368">
        <f t="shared" si="337"/>
        <v>-3.1170969566063356E-2</v>
      </c>
      <c r="BI158" s="368">
        <f t="shared" si="337"/>
        <v>-3.312968191436852E-2</v>
      </c>
      <c r="BJ158" s="368">
        <f t="shared" si="337"/>
        <v>-3.5509918839722598E-2</v>
      </c>
      <c r="BK158" s="368">
        <f t="shared" si="337"/>
        <v>1.4159945232528233</v>
      </c>
      <c r="BL158" s="368">
        <f t="shared" si="337"/>
        <v>0</v>
      </c>
      <c r="BM158" s="368">
        <f t="shared" si="337"/>
        <v>0</v>
      </c>
      <c r="BN158" s="368">
        <f t="shared" si="337"/>
        <v>0</v>
      </c>
      <c r="BO158" s="368">
        <f t="shared" si="337"/>
        <v>0</v>
      </c>
      <c r="BP158" s="368">
        <f t="shared" si="337"/>
        <v>0</v>
      </c>
      <c r="BQ158" s="359" t="str">
        <f t="shared" ref="BQ158:CA158" si="338">IF(NOT(ISNA(BQ67)),IF(LEN(BQ67)&gt;0,(BQ67-$B67)/(rateShift*0.0001),""),"")</f>
        <v/>
      </c>
      <c r="BR158" s="359" t="str">
        <f t="shared" si="338"/>
        <v/>
      </c>
      <c r="BS158" s="359" t="str">
        <f t="shared" si="338"/>
        <v/>
      </c>
      <c r="BT158" s="359" t="str">
        <f t="shared" si="338"/>
        <v/>
      </c>
      <c r="BU158" s="359" t="str">
        <f t="shared" si="338"/>
        <v/>
      </c>
      <c r="BV158" s="359" t="str">
        <f t="shared" si="338"/>
        <v/>
      </c>
      <c r="BW158" s="359" t="str">
        <f t="shared" si="338"/>
        <v/>
      </c>
      <c r="BX158" s="359" t="str">
        <f t="shared" si="338"/>
        <v/>
      </c>
      <c r="BY158" s="359" t="str">
        <f t="shared" si="338"/>
        <v/>
      </c>
      <c r="BZ158" s="359" t="str">
        <f t="shared" si="338"/>
        <v/>
      </c>
      <c r="CA158" s="360" t="str">
        <f t="shared" si="338"/>
        <v/>
      </c>
      <c r="CB158" s="257">
        <f t="shared" ref="CB158:DG158" si="339">IF(NOT(ISNA(CB67)),IF(LEN(CB67)&gt;0,ABS(CB67-$C67),""),"")</f>
        <v>5.8187803186893206E-10</v>
      </c>
      <c r="CC158" s="257">
        <f t="shared" si="339"/>
        <v>1.9396442091368371E-10</v>
      </c>
      <c r="CD158" s="257">
        <f t="shared" si="339"/>
        <v>0</v>
      </c>
      <c r="CE158" s="257">
        <f t="shared" si="339"/>
        <v>0</v>
      </c>
      <c r="CF158" s="257">
        <f t="shared" si="339"/>
        <v>0</v>
      </c>
      <c r="CG158" s="257">
        <f t="shared" si="339"/>
        <v>0</v>
      </c>
      <c r="CH158" s="257">
        <f t="shared" si="339"/>
        <v>0</v>
      </c>
      <c r="CI158" s="257">
        <f t="shared" si="339"/>
        <v>0</v>
      </c>
      <c r="CJ158" s="257">
        <f t="shared" si="339"/>
        <v>0</v>
      </c>
      <c r="CK158" s="257">
        <f t="shared" si="339"/>
        <v>0</v>
      </c>
      <c r="CL158" s="257">
        <f t="shared" si="339"/>
        <v>0</v>
      </c>
      <c r="CM158" s="257">
        <f t="shared" si="339"/>
        <v>3.5972738274270277E-8</v>
      </c>
      <c r="CN158" s="257">
        <f t="shared" si="339"/>
        <v>0</v>
      </c>
      <c r="CO158" s="257">
        <f t="shared" si="339"/>
        <v>0</v>
      </c>
      <c r="CP158" s="257">
        <f t="shared" si="339"/>
        <v>0</v>
      </c>
      <c r="CQ158" s="257">
        <f t="shared" si="339"/>
        <v>6.4995095763742405E-10</v>
      </c>
      <c r="CR158" s="257">
        <f t="shared" si="339"/>
        <v>2.2624336432075509E-10</v>
      </c>
      <c r="CS158" s="257">
        <f t="shared" si="339"/>
        <v>2.3203829482842941E-10</v>
      </c>
      <c r="CT158" s="257">
        <f t="shared" si="339"/>
        <v>2.3346106992061522E-10</v>
      </c>
      <c r="CU158" s="257">
        <f t="shared" si="339"/>
        <v>2.2972101998419703E-10</v>
      </c>
      <c r="CV158" s="257">
        <f t="shared" si="339"/>
        <v>2.3406797680647351E-10</v>
      </c>
      <c r="CW158" s="257">
        <f t="shared" si="339"/>
        <v>2.284620270742721E-10</v>
      </c>
      <c r="CX158" s="257">
        <f t="shared" si="339"/>
        <v>0</v>
      </c>
      <c r="CY158" s="257">
        <f t="shared" si="339"/>
        <v>0</v>
      </c>
      <c r="CZ158" s="257">
        <f t="shared" si="339"/>
        <v>2.4242434205901109E-9</v>
      </c>
      <c r="DA158" s="257">
        <f t="shared" si="339"/>
        <v>4.5696185828336677E-9</v>
      </c>
      <c r="DB158" s="257">
        <f t="shared" si="339"/>
        <v>5.5794134451447874E-9</v>
      </c>
      <c r="DC158" s="257">
        <f t="shared" si="339"/>
        <v>8.2066822851278864E-9</v>
      </c>
      <c r="DD158" s="257">
        <f t="shared" si="339"/>
        <v>1.0820050501403333E-8</v>
      </c>
      <c r="DE158" s="257">
        <f t="shared" si="339"/>
        <v>1.3501628069040317E-8</v>
      </c>
      <c r="DF158" s="257">
        <f t="shared" si="339"/>
        <v>1.6350438388629263E-8</v>
      </c>
      <c r="DG158" s="257">
        <f t="shared" si="339"/>
        <v>1.9921979711734483E-8</v>
      </c>
      <c r="DH158" s="257">
        <f t="shared" ref="DH158:EM158" si="340">IF(NOT(ISNA(DH67)),IF(LEN(DH67)&gt;0,ABS(DH67-$C67),""),"")</f>
        <v>2.2876493303847223E-8</v>
      </c>
      <c r="DI158" s="257">
        <f t="shared" si="340"/>
        <v>2.5445477891405943E-8</v>
      </c>
      <c r="DJ158" s="257">
        <f t="shared" si="340"/>
        <v>3.6503206103655206E-8</v>
      </c>
      <c r="DK158" s="257">
        <f t="shared" si="340"/>
        <v>1.1748502164177221E-8</v>
      </c>
      <c r="DL158" s="257">
        <f t="shared" si="340"/>
        <v>3.9129431427670225E-8</v>
      </c>
      <c r="DM158" s="257">
        <f t="shared" si="340"/>
        <v>3.0680857413672991E-8</v>
      </c>
      <c r="DN158" s="257">
        <f t="shared" si="340"/>
        <v>3.0524308292784186E-8</v>
      </c>
      <c r="DO158" s="257">
        <f t="shared" si="340"/>
        <v>3.1180160189880901E-8</v>
      </c>
      <c r="DP158" s="257">
        <f t="shared" si="340"/>
        <v>3.1692472986233344E-8</v>
      </c>
      <c r="DQ158" s="257">
        <f t="shared" si="340"/>
        <v>3.337595764346668E-8</v>
      </c>
      <c r="DR158" s="257">
        <f t="shared" si="340"/>
        <v>3.6401241142874907E-8</v>
      </c>
      <c r="DS158" s="257">
        <f t="shared" si="340"/>
        <v>3.8981273420973794E-8</v>
      </c>
      <c r="DT158" s="257">
        <f t="shared" si="340"/>
        <v>4.1944906676444349E-8</v>
      </c>
      <c r="DU158" s="257">
        <f t="shared" si="340"/>
        <v>6.2554137515713482E-8</v>
      </c>
      <c r="DV158" s="257">
        <f t="shared" si="340"/>
        <v>1.1771373004815233E-8</v>
      </c>
      <c r="DW158" s="257">
        <f t="shared" si="340"/>
        <v>6.6774327799751232E-8</v>
      </c>
      <c r="DX158" s="257">
        <f t="shared" si="340"/>
        <v>5.158364908483537E-8</v>
      </c>
      <c r="DY158" s="257">
        <f t="shared" si="340"/>
        <v>5.3562401899215351E-8</v>
      </c>
      <c r="DZ158" s="257">
        <f t="shared" si="340"/>
        <v>5.5529986688757083E-8</v>
      </c>
      <c r="EA158" s="257">
        <f t="shared" si="340"/>
        <v>8.4389654823185944E-8</v>
      </c>
      <c r="EB158" s="257">
        <f t="shared" si="340"/>
        <v>2.0236777031890085E-8</v>
      </c>
      <c r="EC158" s="257">
        <f t="shared" si="340"/>
        <v>9.4874992639937261E-8</v>
      </c>
      <c r="ED158" s="257">
        <f t="shared" si="340"/>
        <v>7.6234197642077728E-8</v>
      </c>
      <c r="EE158" s="257">
        <f t="shared" si="340"/>
        <v>8.0757276945536693E-8</v>
      </c>
      <c r="EF158" s="257">
        <f t="shared" si="340"/>
        <v>8.5831879423348134E-8</v>
      </c>
      <c r="EG158" s="257">
        <f t="shared" si="340"/>
        <v>9.1998561366213316E-8</v>
      </c>
      <c r="EH158" s="257">
        <f t="shared" si="340"/>
        <v>1.0614892047518113E-2</v>
      </c>
      <c r="EI158" s="257">
        <f t="shared" si="340"/>
        <v>1.0811776090182502E-2</v>
      </c>
      <c r="EJ158" s="257">
        <f t="shared" si="340"/>
        <v>0</v>
      </c>
      <c r="EK158" s="257">
        <f t="shared" si="340"/>
        <v>0</v>
      </c>
      <c r="EL158" s="257">
        <f t="shared" si="340"/>
        <v>0</v>
      </c>
      <c r="EM158" s="257">
        <f t="shared" si="340"/>
        <v>0</v>
      </c>
      <c r="EN158" s="257" t="str">
        <f t="shared" ref="EN158:EX158" si="341">IF(NOT(ISNA(EN67)),IF(LEN(EN67)&gt;0,ABS(EN67-$C67),""),"")</f>
        <v/>
      </c>
      <c r="EO158" s="257" t="str">
        <f t="shared" si="341"/>
        <v/>
      </c>
      <c r="EP158" s="257" t="str">
        <f t="shared" si="341"/>
        <v/>
      </c>
      <c r="EQ158" s="257" t="str">
        <f t="shared" si="341"/>
        <v/>
      </c>
      <c r="ER158" s="257" t="str">
        <f t="shared" si="341"/>
        <v/>
      </c>
      <c r="ES158" s="257" t="str">
        <f t="shared" si="341"/>
        <v/>
      </c>
      <c r="ET158" s="257" t="str">
        <f t="shared" si="341"/>
        <v/>
      </c>
      <c r="EU158" s="257" t="str">
        <f t="shared" si="341"/>
        <v/>
      </c>
      <c r="EV158" s="257" t="str">
        <f t="shared" si="341"/>
        <v/>
      </c>
      <c r="EW158" s="257" t="str">
        <f t="shared" si="341"/>
        <v/>
      </c>
      <c r="EX158" s="258" t="str">
        <f t="shared" si="341"/>
        <v/>
      </c>
    </row>
    <row r="159" spans="4:154" x14ac:dyDescent="0.2">
      <c r="D159" s="385">
        <v>54973</v>
      </c>
      <c r="E159" s="367">
        <f t="shared" ref="E159:AJ159" si="342">IF(NOT(ISNA(E68)),IF(LEN(E68)&gt;0,(E68-$B68)/(rateShift*0.0001),""),"")</f>
        <v>2.1870699206533173E-4</v>
      </c>
      <c r="F159" s="368">
        <f t="shared" si="342"/>
        <v>7.290419393179981E-5</v>
      </c>
      <c r="G159" s="368">
        <f t="shared" si="342"/>
        <v>0</v>
      </c>
      <c r="H159" s="368">
        <f t="shared" si="342"/>
        <v>0</v>
      </c>
      <c r="I159" s="368">
        <f t="shared" si="342"/>
        <v>0</v>
      </c>
      <c r="J159" s="368">
        <f t="shared" si="342"/>
        <v>0</v>
      </c>
      <c r="K159" s="368">
        <f t="shared" si="342"/>
        <v>0</v>
      </c>
      <c r="L159" s="368">
        <f t="shared" si="342"/>
        <v>0</v>
      </c>
      <c r="M159" s="368">
        <f t="shared" si="342"/>
        <v>0</v>
      </c>
      <c r="N159" s="368">
        <f t="shared" si="342"/>
        <v>0</v>
      </c>
      <c r="O159" s="368">
        <f t="shared" si="342"/>
        <v>0</v>
      </c>
      <c r="P159" s="368">
        <f t="shared" si="342"/>
        <v>1.3520858091996268E-2</v>
      </c>
      <c r="Q159" s="368">
        <f t="shared" si="342"/>
        <v>0</v>
      </c>
      <c r="R159" s="368">
        <f t="shared" si="342"/>
        <v>0</v>
      </c>
      <c r="S159" s="368">
        <f t="shared" si="342"/>
        <v>0</v>
      </c>
      <c r="T159" s="368">
        <f t="shared" si="342"/>
        <v>-2.4429341135071003E-4</v>
      </c>
      <c r="U159" s="368">
        <f t="shared" si="342"/>
        <v>-8.5036958273609908E-5</v>
      </c>
      <c r="V159" s="368">
        <f t="shared" si="342"/>
        <v>-8.7215041993937703E-5</v>
      </c>
      <c r="W159" s="368">
        <f t="shared" si="342"/>
        <v>-8.7749773905465567E-5</v>
      </c>
      <c r="X159" s="368">
        <f t="shared" si="342"/>
        <v>-8.634392855214057E-5</v>
      </c>
      <c r="Y159" s="368">
        <f t="shared" si="342"/>
        <v>-8.7977827922108842E-5</v>
      </c>
      <c r="Z159" s="368">
        <f t="shared" si="342"/>
        <v>-8.5870829995282616E-5</v>
      </c>
      <c r="AA159" s="368">
        <f t="shared" si="342"/>
        <v>0</v>
      </c>
      <c r="AB159" s="368">
        <f t="shared" si="342"/>
        <v>0</v>
      </c>
      <c r="AC159" s="368">
        <f t="shared" si="342"/>
        <v>9.1118596765027426E-4</v>
      </c>
      <c r="AD159" s="368">
        <f t="shared" si="342"/>
        <v>-1.717555470261839E-3</v>
      </c>
      <c r="AE159" s="368">
        <f t="shared" si="342"/>
        <v>-2.09710092249904E-3</v>
      </c>
      <c r="AF159" s="368">
        <f t="shared" si="342"/>
        <v>-3.0845966640831446E-3</v>
      </c>
      <c r="AG159" s="368">
        <f t="shared" si="342"/>
        <v>-4.0668678201807862E-3</v>
      </c>
      <c r="AH159" s="368">
        <f t="shared" si="342"/>
        <v>-5.074776296097594E-3</v>
      </c>
      <c r="AI159" s="368">
        <f t="shared" si="342"/>
        <v>-6.1455417205667773E-3</v>
      </c>
      <c r="AJ159" s="368">
        <f t="shared" si="342"/>
        <v>-7.4879556533589964E-3</v>
      </c>
      <c r="AK159" s="368">
        <f t="shared" ref="AK159:BP159" si="343">IF(NOT(ISNA(AK68)),IF(LEN(AK68)&gt;0,(AK68-$B68)/(rateShift*0.0001),""),"")</f>
        <v>-8.598451025337156E-3</v>
      </c>
      <c r="AL159" s="368">
        <f t="shared" si="343"/>
        <v>-9.5640398526525283E-3</v>
      </c>
      <c r="AM159" s="368">
        <f t="shared" si="343"/>
        <v>-1.3720242194037446E-2</v>
      </c>
      <c r="AN159" s="368">
        <f t="shared" si="343"/>
        <v>-4.4158393385299033E-3</v>
      </c>
      <c r="AO159" s="368">
        <f t="shared" si="343"/>
        <v>-1.4707345513988168E-2</v>
      </c>
      <c r="AP159" s="368">
        <f t="shared" si="343"/>
        <v>-1.153183073528824E-2</v>
      </c>
      <c r="AQ159" s="368">
        <f t="shared" si="343"/>
        <v>-1.1472989372672548E-2</v>
      </c>
      <c r="AR159" s="368">
        <f t="shared" si="343"/>
        <v>-1.1719500815007833E-2</v>
      </c>
      <c r="AS159" s="368">
        <f t="shared" si="343"/>
        <v>-1.1912060464518148E-2</v>
      </c>
      <c r="AT159" s="368">
        <f t="shared" si="343"/>
        <v>-1.2544821965127656E-2</v>
      </c>
      <c r="AU159" s="368">
        <f t="shared" si="343"/>
        <v>-1.3681917210607575E-2</v>
      </c>
      <c r="AV159" s="368">
        <f t="shared" si="343"/>
        <v>-1.4651658368225462E-2</v>
      </c>
      <c r="AW159" s="368">
        <f t="shared" si="343"/>
        <v>-1.5765581365435877E-2</v>
      </c>
      <c r="AX159" s="368">
        <f t="shared" si="343"/>
        <v>-2.351184999865516E-2</v>
      </c>
      <c r="AY159" s="368">
        <f t="shared" si="343"/>
        <v>-4.4244356811606877E-3</v>
      </c>
      <c r="AZ159" s="368">
        <f t="shared" si="343"/>
        <v>-2.5098067751513908E-2</v>
      </c>
      <c r="BA159" s="368">
        <f t="shared" si="343"/>
        <v>-1.9388438056017199E-2</v>
      </c>
      <c r="BB159" s="368">
        <f t="shared" si="343"/>
        <v>-2.0132180187440452E-2</v>
      </c>
      <c r="BC159" s="368">
        <f t="shared" si="343"/>
        <v>-2.0871724319034002E-2</v>
      </c>
      <c r="BD159" s="368">
        <f t="shared" si="343"/>
        <v>-3.1719035413890068E-2</v>
      </c>
      <c r="BE159" s="368">
        <f t="shared" si="343"/>
        <v>-7.6062766352774647E-3</v>
      </c>
      <c r="BF159" s="368">
        <f t="shared" si="343"/>
        <v>-3.5660096751530257E-2</v>
      </c>
      <c r="BG159" s="368">
        <f t="shared" si="343"/>
        <v>-2.8653692499183009E-2</v>
      </c>
      <c r="BH159" s="368">
        <f t="shared" si="343"/>
        <v>-3.0353755353720868E-2</v>
      </c>
      <c r="BI159" s="368">
        <f t="shared" si="343"/>
        <v>-3.226111583230773E-2</v>
      </c>
      <c r="BJ159" s="368">
        <f t="shared" si="343"/>
        <v>-3.4578949711806112E-2</v>
      </c>
      <c r="BK159" s="368">
        <f t="shared" si="343"/>
        <v>-3.6600965299497801E-2</v>
      </c>
      <c r="BL159" s="368">
        <f t="shared" si="343"/>
        <v>1.4334590726728691</v>
      </c>
      <c r="BM159" s="368">
        <f t="shared" si="343"/>
        <v>0</v>
      </c>
      <c r="BN159" s="368">
        <f t="shared" si="343"/>
        <v>0</v>
      </c>
      <c r="BO159" s="368">
        <f t="shared" si="343"/>
        <v>0</v>
      </c>
      <c r="BP159" s="368">
        <f t="shared" si="343"/>
        <v>0</v>
      </c>
      <c r="BQ159" s="359" t="str">
        <f t="shared" ref="BQ159:CA159" si="344">IF(NOT(ISNA(BQ68)),IF(LEN(BQ68)&gt;0,(BQ68-$B68)/(rateShift*0.0001),""),"")</f>
        <v/>
      </c>
      <c r="BR159" s="359" t="str">
        <f t="shared" si="344"/>
        <v/>
      </c>
      <c r="BS159" s="359" t="str">
        <f t="shared" si="344"/>
        <v/>
      </c>
      <c r="BT159" s="359" t="str">
        <f t="shared" si="344"/>
        <v/>
      </c>
      <c r="BU159" s="359" t="str">
        <f t="shared" si="344"/>
        <v/>
      </c>
      <c r="BV159" s="359" t="str">
        <f t="shared" si="344"/>
        <v/>
      </c>
      <c r="BW159" s="359" t="str">
        <f t="shared" si="344"/>
        <v/>
      </c>
      <c r="BX159" s="359" t="str">
        <f t="shared" si="344"/>
        <v/>
      </c>
      <c r="BY159" s="359" t="str">
        <f t="shared" si="344"/>
        <v/>
      </c>
      <c r="BZ159" s="359" t="str">
        <f t="shared" si="344"/>
        <v/>
      </c>
      <c r="CA159" s="360" t="str">
        <f t="shared" si="344"/>
        <v/>
      </c>
      <c r="CB159" s="257">
        <f t="shared" ref="CB159:DG159" si="345">IF(NOT(ISNA(CB68)),IF(LEN(CB68)&gt;0,ABS(CB68-$C68),""),"")</f>
        <v>5.5065690895972352E-10</v>
      </c>
      <c r="CC159" s="257">
        <f t="shared" si="345"/>
        <v>1.8355664904712299E-10</v>
      </c>
      <c r="CD159" s="257">
        <f t="shared" si="345"/>
        <v>0</v>
      </c>
      <c r="CE159" s="257">
        <f t="shared" si="345"/>
        <v>0</v>
      </c>
      <c r="CF159" s="257">
        <f t="shared" si="345"/>
        <v>0</v>
      </c>
      <c r="CG159" s="257">
        <f t="shared" si="345"/>
        <v>0</v>
      </c>
      <c r="CH159" s="257">
        <f t="shared" si="345"/>
        <v>0</v>
      </c>
      <c r="CI159" s="257">
        <f t="shared" si="345"/>
        <v>0</v>
      </c>
      <c r="CJ159" s="257">
        <f t="shared" si="345"/>
        <v>0</v>
      </c>
      <c r="CK159" s="257">
        <f t="shared" si="345"/>
        <v>0</v>
      </c>
      <c r="CL159" s="257">
        <f t="shared" si="345"/>
        <v>0</v>
      </c>
      <c r="CM159" s="257">
        <f t="shared" si="345"/>
        <v>3.404258049066744E-8</v>
      </c>
      <c r="CN159" s="257">
        <f t="shared" si="345"/>
        <v>0</v>
      </c>
      <c r="CO159" s="257">
        <f t="shared" si="345"/>
        <v>0</v>
      </c>
      <c r="CP159" s="257">
        <f t="shared" si="345"/>
        <v>0</v>
      </c>
      <c r="CQ159" s="257">
        <f t="shared" si="345"/>
        <v>6.1507756526912871E-10</v>
      </c>
      <c r="CR159" s="257">
        <f t="shared" si="345"/>
        <v>2.1410482761718974E-10</v>
      </c>
      <c r="CS159" s="257">
        <f t="shared" si="345"/>
        <v>2.1958913160036175E-10</v>
      </c>
      <c r="CT159" s="257">
        <f t="shared" si="345"/>
        <v>2.2093544355117345E-10</v>
      </c>
      <c r="CU159" s="257">
        <f t="shared" si="345"/>
        <v>2.1739567090950374E-10</v>
      </c>
      <c r="CV159" s="257">
        <f t="shared" si="345"/>
        <v>2.2150933171039E-10</v>
      </c>
      <c r="CW159" s="257">
        <f t="shared" si="345"/>
        <v>2.1620401649546928E-10</v>
      </c>
      <c r="CX159" s="257">
        <f t="shared" si="345"/>
        <v>0</v>
      </c>
      <c r="CY159" s="257">
        <f t="shared" si="345"/>
        <v>0</v>
      </c>
      <c r="CZ159" s="257">
        <f t="shared" si="345"/>
        <v>2.2941674636400844E-9</v>
      </c>
      <c r="DA159" s="257">
        <f t="shared" si="345"/>
        <v>4.3244312540602348E-9</v>
      </c>
      <c r="DB159" s="257">
        <f t="shared" si="345"/>
        <v>5.2800442351674803E-9</v>
      </c>
      <c r="DC159" s="257">
        <f t="shared" si="345"/>
        <v>7.7663440921360571E-9</v>
      </c>
      <c r="DD159" s="257">
        <f t="shared" si="345"/>
        <v>1.023948882628023E-8</v>
      </c>
      <c r="DE159" s="257">
        <f t="shared" si="345"/>
        <v>1.2777184095480454E-8</v>
      </c>
      <c r="DF159" s="257">
        <f t="shared" si="345"/>
        <v>1.5473138860466751E-8</v>
      </c>
      <c r="DG159" s="257">
        <f t="shared" si="345"/>
        <v>1.8853045215261321E-8</v>
      </c>
      <c r="DH159" s="257">
        <f t="shared" ref="DH159:EM159" si="346">IF(NOT(ISNA(DH68)),IF(LEN(DH68)&gt;0,ABS(DH68-$C68),""),"")</f>
        <v>2.1649030401693636E-8</v>
      </c>
      <c r="DI159" s="257">
        <f t="shared" si="346"/>
        <v>2.4080173077756228E-8</v>
      </c>
      <c r="DJ159" s="257">
        <f t="shared" si="346"/>
        <v>3.4544587190765697E-8</v>
      </c>
      <c r="DK159" s="257">
        <f t="shared" si="346"/>
        <v>1.1118123813963487E-8</v>
      </c>
      <c r="DL159" s="257">
        <f t="shared" si="346"/>
        <v>3.7029898716789411E-8</v>
      </c>
      <c r="DM159" s="257">
        <f t="shared" si="346"/>
        <v>2.903464252357324E-8</v>
      </c>
      <c r="DN159" s="257">
        <f t="shared" si="346"/>
        <v>2.8886492767221661E-8</v>
      </c>
      <c r="DO159" s="257">
        <f t="shared" si="346"/>
        <v>2.95071549867576E-8</v>
      </c>
      <c r="DP159" s="257">
        <f t="shared" si="346"/>
        <v>2.9991978477139636E-8</v>
      </c>
      <c r="DQ159" s="257">
        <f t="shared" si="346"/>
        <v>3.1585134507849943E-8</v>
      </c>
      <c r="DR159" s="257">
        <f t="shared" si="346"/>
        <v>3.4448093072514396E-8</v>
      </c>
      <c r="DS159" s="257">
        <f t="shared" si="346"/>
        <v>3.6889690441244127E-8</v>
      </c>
      <c r="DT159" s="257">
        <f t="shared" si="346"/>
        <v>3.9694306539633795E-8</v>
      </c>
      <c r="DU159" s="257">
        <f t="shared" si="346"/>
        <v>5.9197726720583432E-8</v>
      </c>
      <c r="DV159" s="257">
        <f t="shared" si="346"/>
        <v>1.1139767375906162E-8</v>
      </c>
      <c r="DW159" s="257">
        <f t="shared" si="346"/>
        <v>6.3191478140434132E-8</v>
      </c>
      <c r="DX159" s="257">
        <f t="shared" si="346"/>
        <v>4.8815871782348363E-8</v>
      </c>
      <c r="DY159" s="257">
        <f t="shared" si="346"/>
        <v>5.0688452570696318E-8</v>
      </c>
      <c r="DZ159" s="257">
        <f t="shared" si="346"/>
        <v>5.2550463550127269E-8</v>
      </c>
      <c r="EA159" s="257">
        <f t="shared" si="346"/>
        <v>7.9861635138289699E-8</v>
      </c>
      <c r="EB159" s="257">
        <f t="shared" si="346"/>
        <v>1.9150950825164159E-8</v>
      </c>
      <c r="EC159" s="257">
        <f t="shared" si="346"/>
        <v>8.9784370816553549E-8</v>
      </c>
      <c r="ED159" s="257">
        <f t="shared" si="346"/>
        <v>7.214376792144539E-8</v>
      </c>
      <c r="EE159" s="257">
        <f t="shared" si="346"/>
        <v>7.6424157002819015E-8</v>
      </c>
      <c r="EF159" s="257">
        <f t="shared" si="346"/>
        <v>8.1226475986267976E-8</v>
      </c>
      <c r="EG159" s="257">
        <f t="shared" si="346"/>
        <v>8.7062277824567769E-8</v>
      </c>
      <c r="EH159" s="257">
        <f t="shared" si="346"/>
        <v>9.215327327963263E-8</v>
      </c>
      <c r="EI159" s="257">
        <f t="shared" si="346"/>
        <v>1.1043186478412912E-2</v>
      </c>
      <c r="EJ159" s="257">
        <f t="shared" si="346"/>
        <v>1.1240249677538682E-2</v>
      </c>
      <c r="EK159" s="257">
        <f t="shared" si="346"/>
        <v>0</v>
      </c>
      <c r="EL159" s="257">
        <f t="shared" si="346"/>
        <v>0</v>
      </c>
      <c r="EM159" s="257">
        <f t="shared" si="346"/>
        <v>0</v>
      </c>
      <c r="EN159" s="257" t="str">
        <f t="shared" ref="EN159:EX159" si="347">IF(NOT(ISNA(EN68)),IF(LEN(EN68)&gt;0,ABS(EN68-$C68),""),"")</f>
        <v/>
      </c>
      <c r="EO159" s="257" t="str">
        <f t="shared" si="347"/>
        <v/>
      </c>
      <c r="EP159" s="257" t="str">
        <f t="shared" si="347"/>
        <v/>
      </c>
      <c r="EQ159" s="257" t="str">
        <f t="shared" si="347"/>
        <v/>
      </c>
      <c r="ER159" s="257" t="str">
        <f t="shared" si="347"/>
        <v/>
      </c>
      <c r="ES159" s="257" t="str">
        <f t="shared" si="347"/>
        <v/>
      </c>
      <c r="ET159" s="257" t="str">
        <f t="shared" si="347"/>
        <v/>
      </c>
      <c r="EU159" s="257" t="str">
        <f t="shared" si="347"/>
        <v/>
      </c>
      <c r="EV159" s="257" t="str">
        <f t="shared" si="347"/>
        <v/>
      </c>
      <c r="EW159" s="257" t="str">
        <f t="shared" si="347"/>
        <v/>
      </c>
      <c r="EX159" s="258" t="str">
        <f t="shared" si="347"/>
        <v/>
      </c>
    </row>
    <row r="160" spans="4:154" x14ac:dyDescent="0.2">
      <c r="D160" s="385">
        <v>55337</v>
      </c>
      <c r="E160" s="367">
        <f t="shared" ref="E160:AJ160" si="348">IF(NOT(ISNA(E69)),IF(LEN(E69)&gt;0,(E69-$B69)/(rateShift*0.0001),""),"")</f>
        <v>2.1311940545665209E-4</v>
      </c>
      <c r="F160" s="368">
        <f t="shared" si="348"/>
        <v>7.1041617432515691E-5</v>
      </c>
      <c r="G160" s="368">
        <f t="shared" si="348"/>
        <v>0</v>
      </c>
      <c r="H160" s="368">
        <f t="shared" si="348"/>
        <v>0</v>
      </c>
      <c r="I160" s="368">
        <f t="shared" si="348"/>
        <v>0</v>
      </c>
      <c r="J160" s="368">
        <f t="shared" si="348"/>
        <v>0</v>
      </c>
      <c r="K160" s="368">
        <f t="shared" si="348"/>
        <v>0</v>
      </c>
      <c r="L160" s="368">
        <f t="shared" si="348"/>
        <v>0</v>
      </c>
      <c r="M160" s="368">
        <f t="shared" si="348"/>
        <v>0</v>
      </c>
      <c r="N160" s="368">
        <f t="shared" si="348"/>
        <v>0</v>
      </c>
      <c r="O160" s="368">
        <f t="shared" si="348"/>
        <v>0</v>
      </c>
      <c r="P160" s="368">
        <f t="shared" si="348"/>
        <v>1.3175423474159204E-2</v>
      </c>
      <c r="Q160" s="368">
        <f t="shared" si="348"/>
        <v>0</v>
      </c>
      <c r="R160" s="368">
        <f t="shared" si="348"/>
        <v>0</v>
      </c>
      <c r="S160" s="368">
        <f t="shared" si="348"/>
        <v>0</v>
      </c>
      <c r="T160" s="368">
        <f t="shared" si="348"/>
        <v>-2.3805213574673578E-4</v>
      </c>
      <c r="U160" s="368">
        <f t="shared" si="348"/>
        <v>-8.2864410576310998E-5</v>
      </c>
      <c r="V160" s="368">
        <f t="shared" si="348"/>
        <v>-8.4986848010448757E-5</v>
      </c>
      <c r="W160" s="368">
        <f t="shared" si="348"/>
        <v>-8.550791845418626E-5</v>
      </c>
      <c r="X160" s="368">
        <f t="shared" si="348"/>
        <v>-8.4137990047361555E-5</v>
      </c>
      <c r="Y160" s="368">
        <f t="shared" si="348"/>
        <v>-8.5730146055090772E-5</v>
      </c>
      <c r="Z160" s="368">
        <f t="shared" si="348"/>
        <v>-8.3676978245711409E-5</v>
      </c>
      <c r="AA160" s="368">
        <f t="shared" si="348"/>
        <v>0</v>
      </c>
      <c r="AB160" s="368">
        <f t="shared" si="348"/>
        <v>0</v>
      </c>
      <c r="AC160" s="368">
        <f t="shared" si="348"/>
        <v>8.8790673678090792E-4</v>
      </c>
      <c r="AD160" s="368">
        <f t="shared" si="348"/>
        <v>-1.673674888610921E-3</v>
      </c>
      <c r="AE160" s="368">
        <f t="shared" si="348"/>
        <v>-2.0435236087676389E-3</v>
      </c>
      <c r="AF160" s="368">
        <f t="shared" si="348"/>
        <v>-3.0057905363659043E-3</v>
      </c>
      <c r="AG160" s="368">
        <f t="shared" si="348"/>
        <v>-3.9629663575908858E-3</v>
      </c>
      <c r="AH160" s="368">
        <f t="shared" si="348"/>
        <v>-4.9451245094124519E-3</v>
      </c>
      <c r="AI160" s="368">
        <f t="shared" si="348"/>
        <v>-5.988533723008671E-3</v>
      </c>
      <c r="AJ160" s="368">
        <f t="shared" si="348"/>
        <v>-7.2966512937658323E-3</v>
      </c>
      <c r="AK160" s="368">
        <f t="shared" ref="AK160:BP160" si="349">IF(NOT(ISNA(AK69)),IF(LEN(AK69)&gt;0,(AK69-$B69)/(rateShift*0.0001),""),"")</f>
        <v>-8.378775423183854E-3</v>
      </c>
      <c r="AL160" s="368">
        <f t="shared" si="349"/>
        <v>-9.3196951203751432E-3</v>
      </c>
      <c r="AM160" s="368">
        <f t="shared" si="349"/>
        <v>-1.3369713656192356E-2</v>
      </c>
      <c r="AN160" s="368">
        <f t="shared" si="349"/>
        <v>-4.3030222551983244E-3</v>
      </c>
      <c r="AO160" s="368">
        <f t="shared" si="349"/>
        <v>-1.4331598187818095E-2</v>
      </c>
      <c r="AP160" s="368">
        <f t="shared" si="349"/>
        <v>-1.1237212337901481E-2</v>
      </c>
      <c r="AQ160" s="368">
        <f t="shared" si="349"/>
        <v>-1.1179874270707962E-2</v>
      </c>
      <c r="AR160" s="368">
        <f t="shared" si="349"/>
        <v>-1.1420087770597914E-2</v>
      </c>
      <c r="AS160" s="368">
        <f t="shared" si="349"/>
        <v>-1.1607727853010785E-2</v>
      </c>
      <c r="AT160" s="368">
        <f t="shared" si="349"/>
        <v>-1.222432338804022E-2</v>
      </c>
      <c r="AU160" s="368">
        <f t="shared" si="349"/>
        <v>-1.3332367810054563E-2</v>
      </c>
      <c r="AV160" s="368">
        <f t="shared" si="349"/>
        <v>-1.4277333752667903E-2</v>
      </c>
      <c r="AW160" s="368">
        <f t="shared" si="349"/>
        <v>-1.5362797937418932E-2</v>
      </c>
      <c r="AX160" s="368">
        <f t="shared" si="349"/>
        <v>-2.2911162759660375E-2</v>
      </c>
      <c r="AY160" s="368">
        <f t="shared" si="349"/>
        <v>-4.3113989761124627E-3</v>
      </c>
      <c r="AZ160" s="368">
        <f t="shared" si="349"/>
        <v>-2.445685538325984E-2</v>
      </c>
      <c r="BA160" s="368">
        <f t="shared" si="349"/>
        <v>-1.8893096884464722E-2</v>
      </c>
      <c r="BB160" s="368">
        <f t="shared" si="349"/>
        <v>-1.9617837686454476E-2</v>
      </c>
      <c r="BC160" s="368">
        <f t="shared" si="349"/>
        <v>-2.0338487740217959E-2</v>
      </c>
      <c r="BD160" s="368">
        <f t="shared" si="349"/>
        <v>-3.0908668734730416E-2</v>
      </c>
      <c r="BE160" s="368">
        <f t="shared" si="349"/>
        <v>-7.4119493785086699E-3</v>
      </c>
      <c r="BF160" s="368">
        <f t="shared" si="349"/>
        <v>-3.4749042748666303E-2</v>
      </c>
      <c r="BG160" s="368">
        <f t="shared" si="349"/>
        <v>-2.7921640047608859E-2</v>
      </c>
      <c r="BH160" s="368">
        <f t="shared" si="349"/>
        <v>-2.9578269226757797E-2</v>
      </c>
      <c r="BI160" s="368">
        <f t="shared" si="349"/>
        <v>-3.1436899932939938E-2</v>
      </c>
      <c r="BJ160" s="368">
        <f t="shared" si="349"/>
        <v>-3.3695517152217136E-2</v>
      </c>
      <c r="BK160" s="368">
        <f t="shared" si="349"/>
        <v>-3.5665873727060149E-2</v>
      </c>
      <c r="BL160" s="368">
        <f t="shared" si="349"/>
        <v>-3.7703450864248755E-2</v>
      </c>
      <c r="BM160" s="368">
        <f t="shared" si="349"/>
        <v>1.4514803064564172</v>
      </c>
      <c r="BN160" s="368">
        <f t="shared" si="349"/>
        <v>0</v>
      </c>
      <c r="BO160" s="368">
        <f t="shared" si="349"/>
        <v>0</v>
      </c>
      <c r="BP160" s="368">
        <f t="shared" si="349"/>
        <v>0</v>
      </c>
      <c r="BQ160" s="359" t="str">
        <f t="shared" ref="BQ160:CA160" si="350">IF(NOT(ISNA(BQ69)),IF(LEN(BQ69)&gt;0,(BQ69-$B69)/(rateShift*0.0001),""),"")</f>
        <v/>
      </c>
      <c r="BR160" s="359" t="str">
        <f t="shared" si="350"/>
        <v/>
      </c>
      <c r="BS160" s="359" t="str">
        <f t="shared" si="350"/>
        <v/>
      </c>
      <c r="BT160" s="359" t="str">
        <f t="shared" si="350"/>
        <v/>
      </c>
      <c r="BU160" s="359" t="str">
        <f t="shared" si="350"/>
        <v/>
      </c>
      <c r="BV160" s="359" t="str">
        <f t="shared" si="350"/>
        <v/>
      </c>
      <c r="BW160" s="359" t="str">
        <f t="shared" si="350"/>
        <v/>
      </c>
      <c r="BX160" s="359" t="str">
        <f t="shared" si="350"/>
        <v/>
      </c>
      <c r="BY160" s="359" t="str">
        <f t="shared" si="350"/>
        <v/>
      </c>
      <c r="BZ160" s="359" t="str">
        <f t="shared" si="350"/>
        <v/>
      </c>
      <c r="CA160" s="360" t="str">
        <f t="shared" si="350"/>
        <v/>
      </c>
      <c r="CB160" s="257">
        <f t="shared" ref="CB160:DG160" si="351">IF(NOT(ISNA(CB69)),IF(LEN(CB69)&gt;0,ABS(CB69-$C69),""),"")</f>
        <v>5.27536271610618E-10</v>
      </c>
      <c r="CC160" s="257">
        <f t="shared" si="351"/>
        <v>1.7584976530482521E-10</v>
      </c>
      <c r="CD160" s="257">
        <f t="shared" si="351"/>
        <v>0</v>
      </c>
      <c r="CE160" s="257">
        <f t="shared" si="351"/>
        <v>0</v>
      </c>
      <c r="CF160" s="257">
        <f t="shared" si="351"/>
        <v>0</v>
      </c>
      <c r="CG160" s="257">
        <f t="shared" si="351"/>
        <v>0</v>
      </c>
      <c r="CH160" s="257">
        <f t="shared" si="351"/>
        <v>0</v>
      </c>
      <c r="CI160" s="257">
        <f t="shared" si="351"/>
        <v>0</v>
      </c>
      <c r="CJ160" s="257">
        <f t="shared" si="351"/>
        <v>0</v>
      </c>
      <c r="CK160" s="257">
        <f t="shared" si="351"/>
        <v>0</v>
      </c>
      <c r="CL160" s="257">
        <f t="shared" si="351"/>
        <v>0</v>
      </c>
      <c r="CM160" s="257">
        <f t="shared" si="351"/>
        <v>3.2613288153404696E-8</v>
      </c>
      <c r="CN160" s="257">
        <f t="shared" si="351"/>
        <v>0</v>
      </c>
      <c r="CO160" s="257">
        <f t="shared" si="351"/>
        <v>0</v>
      </c>
      <c r="CP160" s="257">
        <f t="shared" si="351"/>
        <v>0</v>
      </c>
      <c r="CQ160" s="257">
        <f t="shared" si="351"/>
        <v>5.8925386098307442E-10</v>
      </c>
      <c r="CR160" s="257">
        <f t="shared" si="351"/>
        <v>2.0511549403412488E-10</v>
      </c>
      <c r="CS160" s="257">
        <f t="shared" si="351"/>
        <v>2.1036954817033049E-10</v>
      </c>
      <c r="CT160" s="257">
        <f t="shared" si="351"/>
        <v>2.1165938793310524E-10</v>
      </c>
      <c r="CU160" s="257">
        <f t="shared" si="351"/>
        <v>2.0826775373739004E-10</v>
      </c>
      <c r="CV160" s="257">
        <f t="shared" si="351"/>
        <v>2.1220981916147963E-10</v>
      </c>
      <c r="CW160" s="257">
        <f t="shared" si="351"/>
        <v>2.0712691978230779E-10</v>
      </c>
      <c r="CX160" s="257">
        <f t="shared" si="351"/>
        <v>0</v>
      </c>
      <c r="CY160" s="257">
        <f t="shared" si="351"/>
        <v>0</v>
      </c>
      <c r="CZ160" s="257">
        <f t="shared" si="351"/>
        <v>2.1978466893668447E-9</v>
      </c>
      <c r="DA160" s="257">
        <f t="shared" si="351"/>
        <v>4.1428686592404063E-9</v>
      </c>
      <c r="DB160" s="257">
        <f t="shared" si="351"/>
        <v>5.058359387605238E-9</v>
      </c>
      <c r="DC160" s="257">
        <f t="shared" si="351"/>
        <v>7.4402705801945856E-9</v>
      </c>
      <c r="DD160" s="257">
        <f t="shared" si="351"/>
        <v>9.8095801065456456E-9</v>
      </c>
      <c r="DE160" s="257">
        <f t="shared" si="351"/>
        <v>1.2240727997187006E-8</v>
      </c>
      <c r="DF160" s="257">
        <f t="shared" si="351"/>
        <v>1.4823492003324112E-8</v>
      </c>
      <c r="DG160" s="257">
        <f t="shared" si="351"/>
        <v>1.8061491871557145E-8</v>
      </c>
      <c r="DH160" s="257">
        <f t="shared" ref="DH160:EM160" si="352">IF(NOT(ISNA(DH69)),IF(LEN(DH69)&gt;0,ABS(DH69-$C69),""),"")</f>
        <v>2.0740087040144184E-8</v>
      </c>
      <c r="DI160" s="257">
        <f t="shared" si="352"/>
        <v>2.3069156581539962E-8</v>
      </c>
      <c r="DJ160" s="257">
        <f t="shared" si="352"/>
        <v>3.3094218237356143E-8</v>
      </c>
      <c r="DK160" s="257">
        <f t="shared" si="352"/>
        <v>1.0651325037247528E-8</v>
      </c>
      <c r="DL160" s="257">
        <f t="shared" si="352"/>
        <v>3.5475182357663781E-8</v>
      </c>
      <c r="DM160" s="257">
        <f t="shared" si="352"/>
        <v>2.7815611557124864E-8</v>
      </c>
      <c r="DN160" s="257">
        <f t="shared" si="352"/>
        <v>2.7673681610163037E-8</v>
      </c>
      <c r="DO160" s="257">
        <f t="shared" si="352"/>
        <v>2.8268285101606949E-8</v>
      </c>
      <c r="DP160" s="257">
        <f t="shared" si="352"/>
        <v>2.873275270140474E-8</v>
      </c>
      <c r="DQ160" s="257">
        <f t="shared" si="352"/>
        <v>3.025901877673487E-8</v>
      </c>
      <c r="DR160" s="257">
        <f t="shared" si="352"/>
        <v>3.3001775662927502E-8</v>
      </c>
      <c r="DS160" s="257">
        <f t="shared" si="352"/>
        <v>3.5340861539306934E-8</v>
      </c>
      <c r="DT160" s="257">
        <f t="shared" si="352"/>
        <v>3.8027724885703051E-8</v>
      </c>
      <c r="DU160" s="257">
        <f t="shared" si="352"/>
        <v>5.671228530540473E-8</v>
      </c>
      <c r="DV160" s="257">
        <f t="shared" si="352"/>
        <v>1.0672059756744456E-8</v>
      </c>
      <c r="DW160" s="257">
        <f t="shared" si="352"/>
        <v>6.0538357372214024E-8</v>
      </c>
      <c r="DX160" s="257">
        <f t="shared" si="352"/>
        <v>4.6766317342988861E-8</v>
      </c>
      <c r="DY160" s="257">
        <f t="shared" si="352"/>
        <v>4.8560276678238923E-8</v>
      </c>
      <c r="DZ160" s="257">
        <f t="shared" si="352"/>
        <v>5.0344111053590712E-8</v>
      </c>
      <c r="EA160" s="257">
        <f t="shared" si="352"/>
        <v>7.6508611189518572E-8</v>
      </c>
      <c r="EB160" s="257">
        <f t="shared" si="352"/>
        <v>1.8346890531123483E-8</v>
      </c>
      <c r="EC160" s="257">
        <f t="shared" si="352"/>
        <v>8.6014736205147768E-8</v>
      </c>
      <c r="ED160" s="257">
        <f t="shared" si="352"/>
        <v>6.9114782161316946E-8</v>
      </c>
      <c r="EE160" s="257">
        <f t="shared" si="352"/>
        <v>7.3215456745934215E-8</v>
      </c>
      <c r="EF160" s="257">
        <f t="shared" si="352"/>
        <v>7.7816147442399952E-8</v>
      </c>
      <c r="EG160" s="257">
        <f t="shared" si="352"/>
        <v>8.3406931361551528E-8</v>
      </c>
      <c r="EH160" s="257">
        <f t="shared" si="352"/>
        <v>8.8284179532854834E-8</v>
      </c>
      <c r="EI160" s="257">
        <f t="shared" si="352"/>
        <v>9.3327819822991431E-8</v>
      </c>
      <c r="EJ160" s="257">
        <f t="shared" si="352"/>
        <v>1.141559534102767E-2</v>
      </c>
      <c r="EK160" s="257">
        <f t="shared" si="352"/>
        <v>1.1611966785536821E-2</v>
      </c>
      <c r="EL160" s="257">
        <f t="shared" si="352"/>
        <v>0</v>
      </c>
      <c r="EM160" s="257">
        <f t="shared" si="352"/>
        <v>0</v>
      </c>
      <c r="EN160" s="257" t="str">
        <f t="shared" ref="EN160:EX160" si="353">IF(NOT(ISNA(EN69)),IF(LEN(EN69)&gt;0,ABS(EN69-$C69),""),"")</f>
        <v/>
      </c>
      <c r="EO160" s="257" t="str">
        <f t="shared" si="353"/>
        <v/>
      </c>
      <c r="EP160" s="257" t="str">
        <f t="shared" si="353"/>
        <v/>
      </c>
      <c r="EQ160" s="257" t="str">
        <f t="shared" si="353"/>
        <v/>
      </c>
      <c r="ER160" s="257" t="str">
        <f t="shared" si="353"/>
        <v/>
      </c>
      <c r="ES160" s="257" t="str">
        <f t="shared" si="353"/>
        <v/>
      </c>
      <c r="ET160" s="257" t="str">
        <f t="shared" si="353"/>
        <v/>
      </c>
      <c r="EU160" s="257" t="str">
        <f t="shared" si="353"/>
        <v/>
      </c>
      <c r="EV160" s="257" t="str">
        <f t="shared" si="353"/>
        <v/>
      </c>
      <c r="EW160" s="257" t="str">
        <f t="shared" si="353"/>
        <v/>
      </c>
      <c r="EX160" s="258" t="str">
        <f t="shared" si="353"/>
        <v/>
      </c>
    </row>
    <row r="161" spans="4:154" x14ac:dyDescent="0.2">
      <c r="D161" s="385">
        <v>55703</v>
      </c>
      <c r="E161" s="367">
        <f t="shared" ref="E161:AJ161" si="354">IF(NOT(ISNA(E70)),IF(LEN(E70)&gt;0,(E70-$B70)/(rateShift*0.0001),""),"")</f>
        <v>2.0778158884432463E-4</v>
      </c>
      <c r="F161" s="368">
        <f t="shared" si="354"/>
        <v>6.9262299749739409E-5</v>
      </c>
      <c r="G161" s="368">
        <f t="shared" si="354"/>
        <v>0</v>
      </c>
      <c r="H161" s="368">
        <f t="shared" si="354"/>
        <v>0</v>
      </c>
      <c r="I161" s="368">
        <f t="shared" si="354"/>
        <v>0</v>
      </c>
      <c r="J161" s="368">
        <f t="shared" si="354"/>
        <v>0</v>
      </c>
      <c r="K161" s="368">
        <f t="shared" si="354"/>
        <v>0</v>
      </c>
      <c r="L161" s="368">
        <f t="shared" si="354"/>
        <v>0</v>
      </c>
      <c r="M161" s="368">
        <f t="shared" si="354"/>
        <v>0</v>
      </c>
      <c r="N161" s="368">
        <f t="shared" si="354"/>
        <v>0</v>
      </c>
      <c r="O161" s="368">
        <f t="shared" si="354"/>
        <v>0</v>
      </c>
      <c r="P161" s="368">
        <f t="shared" si="354"/>
        <v>1.2845430092008059E-2</v>
      </c>
      <c r="Q161" s="368">
        <f t="shared" si="354"/>
        <v>0</v>
      </c>
      <c r="R161" s="368">
        <f t="shared" si="354"/>
        <v>0</v>
      </c>
      <c r="S161" s="368">
        <f t="shared" si="354"/>
        <v>0</v>
      </c>
      <c r="T161" s="368">
        <f t="shared" si="354"/>
        <v>-2.3208985082748268E-4</v>
      </c>
      <c r="U161" s="368">
        <f t="shared" si="354"/>
        <v>-8.0788977712548116E-5</v>
      </c>
      <c r="V161" s="368">
        <f t="shared" si="354"/>
        <v>-8.2858256332529745E-5</v>
      </c>
      <c r="W161" s="368">
        <f t="shared" si="354"/>
        <v>-8.3366275965834902E-5</v>
      </c>
      <c r="X161" s="368">
        <f t="shared" si="354"/>
        <v>-8.2030658966891767E-5</v>
      </c>
      <c r="Y161" s="368">
        <f t="shared" si="354"/>
        <v>-8.3582937654425038E-5</v>
      </c>
      <c r="Z161" s="368">
        <f t="shared" si="354"/>
        <v>-8.1581193744906244E-5</v>
      </c>
      <c r="AA161" s="368">
        <f t="shared" si="354"/>
        <v>0</v>
      </c>
      <c r="AB161" s="368">
        <f t="shared" si="354"/>
        <v>0</v>
      </c>
      <c r="AC161" s="368">
        <f t="shared" si="354"/>
        <v>8.6566810837684915E-4</v>
      </c>
      <c r="AD161" s="368">
        <f t="shared" si="354"/>
        <v>-1.63175580816452E-3</v>
      </c>
      <c r="AE161" s="368">
        <f t="shared" si="354"/>
        <v>-1.9923412488027925E-3</v>
      </c>
      <c r="AF161" s="368">
        <f t="shared" si="354"/>
        <v>-2.93050711292972E-3</v>
      </c>
      <c r="AG161" s="368">
        <f t="shared" si="354"/>
        <v>-3.8637093831457581E-3</v>
      </c>
      <c r="AH161" s="368">
        <f t="shared" si="354"/>
        <v>-4.8212682732598489E-3</v>
      </c>
      <c r="AI161" s="368">
        <f t="shared" si="354"/>
        <v>-5.8385441230150714E-3</v>
      </c>
      <c r="AJ161" s="368">
        <f t="shared" si="354"/>
        <v>-7.1138984098113867E-3</v>
      </c>
      <c r="AK161" s="368">
        <f t="shared" ref="AK161:BP161" si="355">IF(NOT(ISNA(AK70)),IF(LEN(AK70)&gt;0,(AK70-$B70)/(rateShift*0.0001),""),"")</f>
        <v>-8.1689195165039752E-3</v>
      </c>
      <c r="AL161" s="368">
        <f t="shared" si="355"/>
        <v>-9.0862728157128925E-3</v>
      </c>
      <c r="AM161" s="368">
        <f t="shared" si="355"/>
        <v>-1.3034854056872408E-2</v>
      </c>
      <c r="AN161" s="368">
        <f t="shared" si="355"/>
        <v>-4.1952481962329036E-3</v>
      </c>
      <c r="AO161" s="368">
        <f t="shared" si="355"/>
        <v>-1.3972647102521857E-2</v>
      </c>
      <c r="AP161" s="368">
        <f t="shared" si="355"/>
        <v>-1.0955763645893041E-2</v>
      </c>
      <c r="AQ161" s="368">
        <f t="shared" si="355"/>
        <v>-1.0899861675444517E-2</v>
      </c>
      <c r="AR161" s="368">
        <f t="shared" si="355"/>
        <v>-1.1134058756582382E-2</v>
      </c>
      <c r="AS161" s="368">
        <f t="shared" si="355"/>
        <v>-1.1316999180867315E-2</v>
      </c>
      <c r="AT161" s="368">
        <f t="shared" si="355"/>
        <v>-1.1918151383346481E-2</v>
      </c>
      <c r="AU161" s="368">
        <f t="shared" si="355"/>
        <v>-1.29984435796697E-2</v>
      </c>
      <c r="AV161" s="368">
        <f t="shared" si="355"/>
        <v>-1.391974178151234E-2</v>
      </c>
      <c r="AW161" s="368">
        <f t="shared" si="355"/>
        <v>-1.4978019288198335E-2</v>
      </c>
      <c r="AX161" s="368">
        <f t="shared" si="355"/>
        <v>-2.2337326776450395E-2</v>
      </c>
      <c r="AY161" s="368">
        <f t="shared" si="355"/>
        <v>-4.2034151126815744E-3</v>
      </c>
      <c r="AZ161" s="368">
        <f t="shared" si="355"/>
        <v>-2.384430578015323E-2</v>
      </c>
      <c r="BA161" s="368">
        <f t="shared" si="355"/>
        <v>-1.8419897905436189E-2</v>
      </c>
      <c r="BB161" s="368">
        <f t="shared" si="355"/>
        <v>-1.9126486754308253E-2</v>
      </c>
      <c r="BC161" s="368">
        <f t="shared" si="355"/>
        <v>-1.9829087312493027E-2</v>
      </c>
      <c r="BD161" s="368">
        <f t="shared" si="355"/>
        <v>-3.0134526169435516E-2</v>
      </c>
      <c r="BE161" s="368">
        <f t="shared" si="355"/>
        <v>-7.2263087236117129E-3</v>
      </c>
      <c r="BF161" s="368">
        <f t="shared" si="355"/>
        <v>-3.3878713672844118E-2</v>
      </c>
      <c r="BG161" s="368">
        <f t="shared" si="355"/>
        <v>-2.7222310993984394E-2</v>
      </c>
      <c r="BH161" s="368">
        <f t="shared" si="355"/>
        <v>-2.8837448021769296E-2</v>
      </c>
      <c r="BI161" s="368">
        <f t="shared" si="355"/>
        <v>-3.0649527219817063E-2</v>
      </c>
      <c r="BJ161" s="368">
        <f t="shared" si="355"/>
        <v>-3.2851574816479545E-2</v>
      </c>
      <c r="BK161" s="368">
        <f t="shared" si="355"/>
        <v>-3.4772581582482448E-2</v>
      </c>
      <c r="BL161" s="368">
        <f t="shared" si="355"/>
        <v>-3.67591252958821E-2</v>
      </c>
      <c r="BM161" s="368">
        <f t="shared" si="355"/>
        <v>-3.8445284433925864E-2</v>
      </c>
      <c r="BN161" s="368">
        <f t="shared" si="355"/>
        <v>1.4695496872744844</v>
      </c>
      <c r="BO161" s="368">
        <f t="shared" si="355"/>
        <v>0</v>
      </c>
      <c r="BP161" s="368">
        <f t="shared" si="355"/>
        <v>0</v>
      </c>
      <c r="BQ161" s="359" t="str">
        <f t="shared" ref="BQ161:CA161" si="356">IF(NOT(ISNA(BQ70)),IF(LEN(BQ70)&gt;0,(BQ70-$B70)/(rateShift*0.0001),""),"")</f>
        <v/>
      </c>
      <c r="BR161" s="359" t="str">
        <f t="shared" si="356"/>
        <v/>
      </c>
      <c r="BS161" s="359" t="str">
        <f t="shared" si="356"/>
        <v/>
      </c>
      <c r="BT161" s="359" t="str">
        <f t="shared" si="356"/>
        <v/>
      </c>
      <c r="BU161" s="359" t="str">
        <f t="shared" si="356"/>
        <v/>
      </c>
      <c r="BV161" s="359" t="str">
        <f t="shared" si="356"/>
        <v/>
      </c>
      <c r="BW161" s="359" t="str">
        <f t="shared" si="356"/>
        <v/>
      </c>
      <c r="BX161" s="359" t="str">
        <f t="shared" si="356"/>
        <v/>
      </c>
      <c r="BY161" s="359" t="str">
        <f t="shared" si="356"/>
        <v/>
      </c>
      <c r="BZ161" s="359" t="str">
        <f t="shared" si="356"/>
        <v/>
      </c>
      <c r="CA161" s="360" t="str">
        <f t="shared" si="356"/>
        <v/>
      </c>
      <c r="CB161" s="257">
        <f t="shared" ref="CB161:DG161" si="357">IF(NOT(ISNA(CB70)),IF(LEN(CB70)&gt;0,ABS(CB70-$C70),""),"")</f>
        <v>7.6472163358654033E-9</v>
      </c>
      <c r="CC161" s="257">
        <f t="shared" si="357"/>
        <v>2.5491369848307244E-9</v>
      </c>
      <c r="CD161" s="257">
        <f t="shared" si="357"/>
        <v>0</v>
      </c>
      <c r="CE161" s="257">
        <f t="shared" si="357"/>
        <v>0</v>
      </c>
      <c r="CF161" s="257">
        <f t="shared" si="357"/>
        <v>0</v>
      </c>
      <c r="CG161" s="257">
        <f t="shared" si="357"/>
        <v>0</v>
      </c>
      <c r="CH161" s="257">
        <f t="shared" si="357"/>
        <v>0</v>
      </c>
      <c r="CI161" s="257">
        <f t="shared" si="357"/>
        <v>0</v>
      </c>
      <c r="CJ161" s="257">
        <f t="shared" si="357"/>
        <v>0</v>
      </c>
      <c r="CK161" s="257">
        <f t="shared" si="357"/>
        <v>0</v>
      </c>
      <c r="CL161" s="257">
        <f t="shared" si="357"/>
        <v>0</v>
      </c>
      <c r="CM161" s="257">
        <f t="shared" si="357"/>
        <v>4.7276462527764962E-7</v>
      </c>
      <c r="CN161" s="257">
        <f t="shared" si="357"/>
        <v>0</v>
      </c>
      <c r="CO161" s="257">
        <f t="shared" si="357"/>
        <v>0</v>
      </c>
      <c r="CP161" s="257">
        <f t="shared" si="357"/>
        <v>0</v>
      </c>
      <c r="CQ161" s="257">
        <f t="shared" si="357"/>
        <v>8.5418593934183384E-9</v>
      </c>
      <c r="CR161" s="257">
        <f t="shared" si="357"/>
        <v>2.9733659076547347E-9</v>
      </c>
      <c r="CS161" s="257">
        <f t="shared" si="357"/>
        <v>3.0495241089278924E-9</v>
      </c>
      <c r="CT161" s="257">
        <f t="shared" si="357"/>
        <v>3.0682213332522412E-9</v>
      </c>
      <c r="CU161" s="257">
        <f t="shared" si="357"/>
        <v>3.0190649979999762E-9</v>
      </c>
      <c r="CV161" s="257">
        <f t="shared" si="357"/>
        <v>3.0761953886959681E-9</v>
      </c>
      <c r="CW161" s="257">
        <f t="shared" si="357"/>
        <v>3.0025230079999687E-9</v>
      </c>
      <c r="CX161" s="257">
        <f t="shared" si="357"/>
        <v>0</v>
      </c>
      <c r="CY161" s="257">
        <f t="shared" si="357"/>
        <v>0</v>
      </c>
      <c r="CZ161" s="257">
        <f t="shared" si="357"/>
        <v>3.1860141910117212E-8</v>
      </c>
      <c r="DA161" s="257">
        <f t="shared" si="357"/>
        <v>6.005531507508044E-8</v>
      </c>
      <c r="DB161" s="257">
        <f t="shared" si="357"/>
        <v>7.3326340218476949E-8</v>
      </c>
      <c r="DC161" s="257">
        <f t="shared" si="357"/>
        <v>1.0785469604576714E-7</v>
      </c>
      <c r="DD161" s="257">
        <f t="shared" si="357"/>
        <v>1.4220037104425987E-7</v>
      </c>
      <c r="DE161" s="257">
        <f t="shared" si="357"/>
        <v>1.774424694157839E-7</v>
      </c>
      <c r="DF161" s="257">
        <f t="shared" si="357"/>
        <v>2.1488239623085326E-7</v>
      </c>
      <c r="DG161" s="257">
        <f t="shared" si="357"/>
        <v>2.6182066819105398E-7</v>
      </c>
      <c r="DH161" s="257">
        <f t="shared" ref="DH161:EM161" si="358">IF(NOT(ISNA(DH70)),IF(LEN(DH70)&gt;0,ABS(DH70-$C70),""),"")</f>
        <v>3.0064977463856168E-7</v>
      </c>
      <c r="DI161" s="257">
        <f t="shared" si="358"/>
        <v>3.3441214015300647E-7</v>
      </c>
      <c r="DJ161" s="257">
        <f t="shared" si="358"/>
        <v>4.7973612734772408E-7</v>
      </c>
      <c r="DK161" s="257">
        <f t="shared" si="358"/>
        <v>1.544023604631295E-7</v>
      </c>
      <c r="DL161" s="257">
        <f t="shared" si="358"/>
        <v>5.1425075719979674E-7</v>
      </c>
      <c r="DM161" s="257">
        <f t="shared" si="358"/>
        <v>4.0321707234572401E-7</v>
      </c>
      <c r="DN161" s="257">
        <f t="shared" si="358"/>
        <v>4.011596507168258E-7</v>
      </c>
      <c r="DO161" s="257">
        <f t="shared" si="358"/>
        <v>4.0977906372655082E-7</v>
      </c>
      <c r="DP161" s="257">
        <f t="shared" si="358"/>
        <v>4.1651202226100636E-7</v>
      </c>
      <c r="DQ161" s="257">
        <f t="shared" si="358"/>
        <v>4.3863688855422245E-7</v>
      </c>
      <c r="DR161" s="257">
        <f t="shared" si="358"/>
        <v>4.783960727561265E-7</v>
      </c>
      <c r="DS161" s="257">
        <f t="shared" si="358"/>
        <v>5.1230362430043641E-7</v>
      </c>
      <c r="DT161" s="257">
        <f t="shared" si="358"/>
        <v>5.5125257619748069E-7</v>
      </c>
      <c r="DU161" s="257">
        <f t="shared" si="358"/>
        <v>8.2210525474343821E-7</v>
      </c>
      <c r="DV161" s="257">
        <f t="shared" si="358"/>
        <v>1.5470293698513493E-7</v>
      </c>
      <c r="DW161" s="257">
        <f t="shared" si="358"/>
        <v>8.7756825545293182E-7</v>
      </c>
      <c r="DX161" s="257">
        <f t="shared" si="358"/>
        <v>6.7792781953748826E-7</v>
      </c>
      <c r="DY161" s="257">
        <f t="shared" si="358"/>
        <v>7.0393318521780324E-7</v>
      </c>
      <c r="DZ161" s="257">
        <f t="shared" si="358"/>
        <v>7.2979176528320533E-7</v>
      </c>
      <c r="EA161" s="257">
        <f t="shared" si="358"/>
        <v>1.1090741225405765E-6</v>
      </c>
      <c r="EB161" s="257">
        <f t="shared" si="358"/>
        <v>2.6595782923535816E-7</v>
      </c>
      <c r="EC161" s="257">
        <f t="shared" si="358"/>
        <v>1.2468755454242419E-6</v>
      </c>
      <c r="ED161" s="257">
        <f t="shared" si="358"/>
        <v>1.0018926818629315E-6</v>
      </c>
      <c r="EE161" s="257">
        <f t="shared" si="358"/>
        <v>1.0613363370798323E-6</v>
      </c>
      <c r="EF161" s="257">
        <f t="shared" si="358"/>
        <v>1.1280282694904609E-6</v>
      </c>
      <c r="EG161" s="257">
        <f t="shared" si="358"/>
        <v>1.2090726328843615E-6</v>
      </c>
      <c r="EH161" s="257">
        <f t="shared" si="358"/>
        <v>1.2797735414876721E-6</v>
      </c>
      <c r="EI161" s="257">
        <f t="shared" si="358"/>
        <v>1.3528864767631266E-6</v>
      </c>
      <c r="EJ161" s="257">
        <f t="shared" si="358"/>
        <v>1.4149440289018544E-6</v>
      </c>
      <c r="EK161" s="257">
        <f t="shared" si="358"/>
        <v>1.0216619203044994E-3</v>
      </c>
      <c r="EL161" s="257">
        <f t="shared" si="358"/>
        <v>1.2355276343110379E-3</v>
      </c>
      <c r="EM161" s="257">
        <f t="shared" si="358"/>
        <v>0</v>
      </c>
      <c r="EN161" s="257" t="str">
        <f t="shared" ref="EN161:EX161" si="359">IF(NOT(ISNA(EN70)),IF(LEN(EN70)&gt;0,ABS(EN70-$C70),""),"")</f>
        <v/>
      </c>
      <c r="EO161" s="257" t="str">
        <f t="shared" si="359"/>
        <v/>
      </c>
      <c r="EP161" s="257" t="str">
        <f t="shared" si="359"/>
        <v/>
      </c>
      <c r="EQ161" s="257" t="str">
        <f t="shared" si="359"/>
        <v/>
      </c>
      <c r="ER161" s="257" t="str">
        <f t="shared" si="359"/>
        <v/>
      </c>
      <c r="ES161" s="257" t="str">
        <f t="shared" si="359"/>
        <v/>
      </c>
      <c r="ET161" s="257" t="str">
        <f t="shared" si="359"/>
        <v/>
      </c>
      <c r="EU161" s="257" t="str">
        <f t="shared" si="359"/>
        <v/>
      </c>
      <c r="EV161" s="257" t="str">
        <f t="shared" si="359"/>
        <v/>
      </c>
      <c r="EW161" s="257" t="str">
        <f t="shared" si="359"/>
        <v/>
      </c>
      <c r="EX161" s="258" t="str">
        <f t="shared" si="359"/>
        <v/>
      </c>
    </row>
    <row r="162" spans="4:154" x14ac:dyDescent="0.2">
      <c r="D162" s="385">
        <v>59355</v>
      </c>
      <c r="E162" s="367">
        <f t="shared" ref="E162:AJ162" si="360">IF(NOT(ISNA(E71)),IF(LEN(E71)&gt;0,(E71-$B71)/(rateShift*0.0001),""),"")</f>
        <v>1.6595133694313757E-4</v>
      </c>
      <c r="F162" s="368">
        <f t="shared" si="360"/>
        <v>5.5318526027275938E-5</v>
      </c>
      <c r="G162" s="368">
        <f t="shared" si="360"/>
        <v>0</v>
      </c>
      <c r="H162" s="368">
        <f t="shared" si="360"/>
        <v>0</v>
      </c>
      <c r="I162" s="368">
        <f t="shared" si="360"/>
        <v>0</v>
      </c>
      <c r="J162" s="368">
        <f t="shared" si="360"/>
        <v>0</v>
      </c>
      <c r="K162" s="368">
        <f t="shared" si="360"/>
        <v>0</v>
      </c>
      <c r="L162" s="368">
        <f t="shared" si="360"/>
        <v>0</v>
      </c>
      <c r="M162" s="368">
        <f t="shared" si="360"/>
        <v>0</v>
      </c>
      <c r="N162" s="368">
        <f t="shared" si="360"/>
        <v>0</v>
      </c>
      <c r="O162" s="368">
        <f t="shared" si="360"/>
        <v>0</v>
      </c>
      <c r="P162" s="368">
        <f t="shared" si="360"/>
        <v>1.025940895526406E-2</v>
      </c>
      <c r="Q162" s="368">
        <f t="shared" si="360"/>
        <v>0</v>
      </c>
      <c r="R162" s="368">
        <f t="shared" si="360"/>
        <v>0</v>
      </c>
      <c r="S162" s="368">
        <f t="shared" si="360"/>
        <v>0</v>
      </c>
      <c r="T162" s="368">
        <f t="shared" si="360"/>
        <v>-1.8536589914061596E-4</v>
      </c>
      <c r="U162" s="368">
        <f t="shared" si="360"/>
        <v>-6.4524672046400999E-5</v>
      </c>
      <c r="V162" s="368">
        <f t="shared" si="360"/>
        <v>-6.6177366902370194E-5</v>
      </c>
      <c r="W162" s="368">
        <f t="shared" si="360"/>
        <v>-6.6583112842688585E-5</v>
      </c>
      <c r="X162" s="368">
        <f t="shared" si="360"/>
        <v>-6.5516379994801088E-5</v>
      </c>
      <c r="Y162" s="368">
        <f t="shared" si="360"/>
        <v>-6.6756156488073648E-5</v>
      </c>
      <c r="Z162" s="368">
        <f t="shared" si="360"/>
        <v>-6.5157400325893677E-5</v>
      </c>
      <c r="AA162" s="368">
        <f t="shared" si="360"/>
        <v>0</v>
      </c>
      <c r="AB162" s="368">
        <f t="shared" si="360"/>
        <v>0</v>
      </c>
      <c r="AC162" s="368">
        <f t="shared" si="360"/>
        <v>6.913932111378418E-4</v>
      </c>
      <c r="AD162" s="368">
        <f t="shared" si="360"/>
        <v>-1.3032533804913093E-3</v>
      </c>
      <c r="AE162" s="368">
        <f t="shared" si="360"/>
        <v>-1.5912463463899074E-3</v>
      </c>
      <c r="AF162" s="368">
        <f t="shared" si="360"/>
        <v>-2.3405421839019225E-3</v>
      </c>
      <c r="AG162" s="368">
        <f t="shared" si="360"/>
        <v>-3.0858736901548389E-3</v>
      </c>
      <c r="AH162" s="368">
        <f t="shared" si="360"/>
        <v>-3.8506583815642315E-3</v>
      </c>
      <c r="AI162" s="368">
        <f t="shared" si="360"/>
        <v>-4.6631379115556759E-3</v>
      </c>
      <c r="AJ162" s="368">
        <f t="shared" si="360"/>
        <v>-5.6817399478326092E-3</v>
      </c>
      <c r="AK162" s="368">
        <f t="shared" ref="AK162:BP162" si="361">IF(NOT(ISNA(AK71)),IF(LEN(AK71)&gt;0,(AK71-$B71)/(rateShift*0.0001),""),"")</f>
        <v>-6.5243659217242844E-3</v>
      </c>
      <c r="AL162" s="368">
        <f t="shared" si="361"/>
        <v>-7.2570391475290652E-3</v>
      </c>
      <c r="AM162" s="368">
        <f t="shared" si="361"/>
        <v>-1.0410698440804084E-2</v>
      </c>
      <c r="AN162" s="368">
        <f t="shared" si="361"/>
        <v>-3.3506676484600095E-3</v>
      </c>
      <c r="AO162" s="368">
        <f t="shared" si="361"/>
        <v>-1.1159696517680506E-2</v>
      </c>
      <c r="AP162" s="368">
        <f t="shared" si="361"/>
        <v>-8.7501671264429703E-3</v>
      </c>
      <c r="AQ162" s="368">
        <f t="shared" si="361"/>
        <v>-8.7055192497277611E-3</v>
      </c>
      <c r="AR162" s="368">
        <f t="shared" si="361"/>
        <v>-8.8925681556405178E-3</v>
      </c>
      <c r="AS162" s="368">
        <f t="shared" si="361"/>
        <v>-9.0386793116271902E-3</v>
      </c>
      <c r="AT162" s="368">
        <f t="shared" si="361"/>
        <v>-9.5188085312905568E-3</v>
      </c>
      <c r="AU162" s="368">
        <f t="shared" si="361"/>
        <v>-1.0381618061588299E-2</v>
      </c>
      <c r="AV162" s="368">
        <f t="shared" si="361"/>
        <v>-1.1117442009767053E-2</v>
      </c>
      <c r="AW162" s="368">
        <f t="shared" si="361"/>
        <v>-1.1962668812568605E-2</v>
      </c>
      <c r="AX162" s="368">
        <f t="shared" si="361"/>
        <v>-1.7840412512223902E-2</v>
      </c>
      <c r="AY162" s="368">
        <f t="shared" si="361"/>
        <v>-3.3571904145893172E-3</v>
      </c>
      <c r="AZ162" s="368">
        <f t="shared" si="361"/>
        <v>-1.9044008961015269E-2</v>
      </c>
      <c r="BA162" s="368">
        <f t="shared" si="361"/>
        <v>-1.4711634034637877E-2</v>
      </c>
      <c r="BB162" s="368">
        <f t="shared" si="361"/>
        <v>-1.5275973568300988E-2</v>
      </c>
      <c r="BC162" s="368">
        <f t="shared" si="361"/>
        <v>-1.5837127727291733E-2</v>
      </c>
      <c r="BD162" s="368">
        <f t="shared" si="361"/>
        <v>-2.4067892448187411E-2</v>
      </c>
      <c r="BE162" s="368">
        <f t="shared" si="361"/>
        <v>-5.7715200000967026E-3</v>
      </c>
      <c r="BF162" s="368">
        <f t="shared" si="361"/>
        <v>-2.7058306239554492E-2</v>
      </c>
      <c r="BG162" s="368">
        <f t="shared" si="361"/>
        <v>-2.1741959677322453E-2</v>
      </c>
      <c r="BH162" s="368">
        <f t="shared" si="361"/>
        <v>-2.3031939955266145E-2</v>
      </c>
      <c r="BI162" s="368">
        <f t="shared" si="361"/>
        <v>-2.4479214328215759E-2</v>
      </c>
      <c r="BJ162" s="368">
        <f t="shared" si="361"/>
        <v>-2.6237949299675462E-2</v>
      </c>
      <c r="BK162" s="368">
        <f t="shared" si="361"/>
        <v>-2.777222212245814E-2</v>
      </c>
      <c r="BL162" s="368">
        <f t="shared" si="361"/>
        <v>-2.935883810260137E-2</v>
      </c>
      <c r="BM162" s="368">
        <f t="shared" si="361"/>
        <v>-3.070554243984891E-2</v>
      </c>
      <c r="BN162" s="368">
        <f t="shared" si="361"/>
        <v>-0.15571665157296244</v>
      </c>
      <c r="BO162" s="368">
        <f t="shared" si="361"/>
        <v>1.5260272365798417</v>
      </c>
      <c r="BP162" s="368">
        <f t="shared" si="361"/>
        <v>0</v>
      </c>
      <c r="BQ162" s="359" t="str">
        <f t="shared" ref="BQ162:CA162" si="362">IF(NOT(ISNA(BQ71)),IF(LEN(BQ71)&gt;0,(BQ71-$B71)/(rateShift*0.0001),""),"")</f>
        <v/>
      </c>
      <c r="BR162" s="359" t="str">
        <f t="shared" si="362"/>
        <v/>
      </c>
      <c r="BS162" s="359" t="str">
        <f t="shared" si="362"/>
        <v/>
      </c>
      <c r="BT162" s="359" t="str">
        <f t="shared" si="362"/>
        <v/>
      </c>
      <c r="BU162" s="359" t="str">
        <f t="shared" si="362"/>
        <v/>
      </c>
      <c r="BV162" s="359" t="str">
        <f t="shared" si="362"/>
        <v/>
      </c>
      <c r="BW162" s="359" t="str">
        <f t="shared" si="362"/>
        <v/>
      </c>
      <c r="BX162" s="359" t="str">
        <f t="shared" si="362"/>
        <v/>
      </c>
      <c r="BY162" s="359" t="str">
        <f t="shared" si="362"/>
        <v/>
      </c>
      <c r="BZ162" s="359" t="str">
        <f t="shared" si="362"/>
        <v/>
      </c>
      <c r="CA162" s="360" t="str">
        <f t="shared" si="362"/>
        <v/>
      </c>
      <c r="CB162" s="257">
        <f t="shared" ref="CB162:DG162" si="363">IF(NOT(ISNA(CB71)),IF(LEN(CB71)&gt;0,ABS(CB71-$C71),""),"")</f>
        <v>5.0838476831072121E-9</v>
      </c>
      <c r="CC162" s="257">
        <f t="shared" si="363"/>
        <v>1.6946596279043824E-9</v>
      </c>
      <c r="CD162" s="257">
        <f t="shared" si="363"/>
        <v>0</v>
      </c>
      <c r="CE162" s="257">
        <f t="shared" si="363"/>
        <v>0</v>
      </c>
      <c r="CF162" s="257">
        <f t="shared" si="363"/>
        <v>0</v>
      </c>
      <c r="CG162" s="257">
        <f t="shared" si="363"/>
        <v>0</v>
      </c>
      <c r="CH162" s="257">
        <f t="shared" si="363"/>
        <v>0</v>
      </c>
      <c r="CI162" s="257">
        <f t="shared" si="363"/>
        <v>0</v>
      </c>
      <c r="CJ162" s="257">
        <f t="shared" si="363"/>
        <v>0</v>
      </c>
      <c r="CK162" s="257">
        <f t="shared" si="363"/>
        <v>0</v>
      </c>
      <c r="CL162" s="257">
        <f t="shared" si="363"/>
        <v>0</v>
      </c>
      <c r="CM162" s="257">
        <f t="shared" si="363"/>
        <v>3.142925867338775E-7</v>
      </c>
      <c r="CN162" s="257">
        <f t="shared" si="363"/>
        <v>0</v>
      </c>
      <c r="CO162" s="257">
        <f t="shared" si="363"/>
        <v>0</v>
      </c>
      <c r="CP162" s="257">
        <f t="shared" si="363"/>
        <v>0</v>
      </c>
      <c r="CQ162" s="257">
        <f t="shared" si="363"/>
        <v>5.6786045483925296E-9</v>
      </c>
      <c r="CR162" s="257">
        <f t="shared" si="363"/>
        <v>1.9766853397162887E-9</v>
      </c>
      <c r="CS162" s="257">
        <f t="shared" si="363"/>
        <v>2.0273148368388227E-9</v>
      </c>
      <c r="CT162" s="257">
        <f t="shared" si="363"/>
        <v>2.0397444670805509E-9</v>
      </c>
      <c r="CU162" s="257">
        <f t="shared" si="363"/>
        <v>2.0070658260373797E-9</v>
      </c>
      <c r="CV162" s="257">
        <f t="shared" si="363"/>
        <v>2.0450458791676507E-9</v>
      </c>
      <c r="CW162" s="257">
        <f t="shared" si="363"/>
        <v>1.9960689698339529E-9</v>
      </c>
      <c r="CX162" s="257">
        <f t="shared" si="363"/>
        <v>0</v>
      </c>
      <c r="CY162" s="257">
        <f t="shared" si="363"/>
        <v>0</v>
      </c>
      <c r="CZ162" s="257">
        <f t="shared" si="363"/>
        <v>2.1180532973341659E-8</v>
      </c>
      <c r="DA162" s="257">
        <f t="shared" si="363"/>
        <v>3.9924604500890526E-8</v>
      </c>
      <c r="DB162" s="257">
        <f t="shared" si="363"/>
        <v>4.8747145018485094E-8</v>
      </c>
      <c r="DC162" s="257">
        <f t="shared" si="363"/>
        <v>7.170149952592797E-8</v>
      </c>
      <c r="DD162" s="257">
        <f t="shared" si="363"/>
        <v>9.4534408134894221E-8</v>
      </c>
      <c r="DE162" s="257">
        <f t="shared" si="363"/>
        <v>1.1796325699586774E-7</v>
      </c>
      <c r="DF162" s="257">
        <f t="shared" si="363"/>
        <v>1.428532162214835E-7</v>
      </c>
      <c r="DG162" s="257">
        <f t="shared" si="363"/>
        <v>1.7405764873509866E-7</v>
      </c>
      <c r="DH162" s="257">
        <f t="shared" ref="DH162:EM162" si="364">IF(NOT(ISNA(DH71)),IF(LEN(DH71)&gt;0,ABS(DH71-$C71),""),"")</f>
        <v>1.9987113095837339E-7</v>
      </c>
      <c r="DI162" s="257">
        <f t="shared" si="364"/>
        <v>2.2231625671637056E-7</v>
      </c>
      <c r="DJ162" s="257">
        <f t="shared" si="364"/>
        <v>3.1892724114065962E-7</v>
      </c>
      <c r="DK162" s="257">
        <f t="shared" si="364"/>
        <v>1.0264625715378228E-7</v>
      </c>
      <c r="DL162" s="257">
        <f t="shared" si="364"/>
        <v>3.4187247164446655E-7</v>
      </c>
      <c r="DM162" s="257">
        <f t="shared" si="364"/>
        <v>2.6805758482698061E-7</v>
      </c>
      <c r="DN162" s="257">
        <f t="shared" si="364"/>
        <v>2.6668981675456727E-7</v>
      </c>
      <c r="DO162" s="257">
        <f t="shared" si="364"/>
        <v>2.7241997918592276E-7</v>
      </c>
      <c r="DP162" s="257">
        <f t="shared" si="364"/>
        <v>2.7689603088881798E-7</v>
      </c>
      <c r="DQ162" s="257">
        <f t="shared" si="364"/>
        <v>2.9160458179383619E-7</v>
      </c>
      <c r="DR162" s="257">
        <f t="shared" si="364"/>
        <v>3.1803637680349883E-7</v>
      </c>
      <c r="DS162" s="257">
        <f t="shared" si="364"/>
        <v>3.4057802317591368E-7</v>
      </c>
      <c r="DT162" s="257">
        <f t="shared" si="364"/>
        <v>3.6647117906268845E-7</v>
      </c>
      <c r="DU162" s="257">
        <f t="shared" si="364"/>
        <v>5.4653329601209166E-7</v>
      </c>
      <c r="DV162" s="257">
        <f t="shared" si="364"/>
        <v>1.0284607948607416E-7</v>
      </c>
      <c r="DW162" s="257">
        <f t="shared" si="364"/>
        <v>5.8340494609940285E-7</v>
      </c>
      <c r="DX162" s="257">
        <f t="shared" si="364"/>
        <v>4.5068453186775104E-7</v>
      </c>
      <c r="DY162" s="257">
        <f t="shared" si="364"/>
        <v>4.679728274545325E-7</v>
      </c>
      <c r="DZ162" s="257">
        <f t="shared" si="364"/>
        <v>4.8516354022101749E-7</v>
      </c>
      <c r="EA162" s="257">
        <f t="shared" si="364"/>
        <v>7.3730941743677114E-7</v>
      </c>
      <c r="EB162" s="257">
        <f t="shared" si="364"/>
        <v>1.7680802170960686E-7</v>
      </c>
      <c r="EC162" s="257">
        <f t="shared" si="364"/>
        <v>8.289194300611924E-7</v>
      </c>
      <c r="ED162" s="257">
        <f t="shared" si="364"/>
        <v>6.6605548642434398E-7</v>
      </c>
      <c r="EE162" s="257">
        <f t="shared" si="364"/>
        <v>7.0557346661809239E-7</v>
      </c>
      <c r="EF162" s="257">
        <f t="shared" si="364"/>
        <v>7.499100827292049E-7</v>
      </c>
      <c r="EG162" s="257">
        <f t="shared" si="364"/>
        <v>8.0378815647472179E-7</v>
      </c>
      <c r="EH162" s="257">
        <f t="shared" si="364"/>
        <v>8.5078992938594777E-7</v>
      </c>
      <c r="EI162" s="257">
        <f t="shared" si="364"/>
        <v>8.9939521222270891E-7</v>
      </c>
      <c r="EJ162" s="257">
        <f t="shared" si="364"/>
        <v>9.4065090543507535E-7</v>
      </c>
      <c r="EK162" s="257">
        <f t="shared" si="364"/>
        <v>4.7703086641752435E-6</v>
      </c>
      <c r="EL162" s="257">
        <f t="shared" si="364"/>
        <v>1.535585595188238E-3</v>
      </c>
      <c r="EM162" s="257">
        <f t="shared" si="364"/>
        <v>1.748007792305703E-3</v>
      </c>
      <c r="EN162" s="257" t="str">
        <f t="shared" ref="EN162:EX162" si="365">IF(NOT(ISNA(EN71)),IF(LEN(EN71)&gt;0,ABS(EN71-$C71),""),"")</f>
        <v/>
      </c>
      <c r="EO162" s="257" t="str">
        <f t="shared" si="365"/>
        <v/>
      </c>
      <c r="EP162" s="257" t="str">
        <f t="shared" si="365"/>
        <v/>
      </c>
      <c r="EQ162" s="257" t="str">
        <f t="shared" si="365"/>
        <v/>
      </c>
      <c r="ER162" s="257" t="str">
        <f t="shared" si="365"/>
        <v/>
      </c>
      <c r="ES162" s="257" t="str">
        <f t="shared" si="365"/>
        <v/>
      </c>
      <c r="ET162" s="257" t="str">
        <f t="shared" si="365"/>
        <v/>
      </c>
      <c r="EU162" s="257" t="str">
        <f t="shared" si="365"/>
        <v/>
      </c>
      <c r="EV162" s="257" t="str">
        <f t="shared" si="365"/>
        <v/>
      </c>
      <c r="EW162" s="257" t="str">
        <f t="shared" si="365"/>
        <v/>
      </c>
      <c r="EX162" s="258" t="str">
        <f t="shared" si="365"/>
        <v/>
      </c>
    </row>
    <row r="163" spans="4:154" x14ac:dyDescent="0.2">
      <c r="D163" s="385">
        <v>63009</v>
      </c>
      <c r="E163" s="367">
        <f t="shared" ref="E163:AJ163" si="366">IF(NOT(ISNA(E72)),IF(LEN(E72)&gt;0,(E72-$B72)/(rateShift*0.0001),""),"")</f>
        <v>1.3812424089904018E-4</v>
      </c>
      <c r="F163" s="368">
        <f t="shared" si="366"/>
        <v>4.6042590382683324E-5</v>
      </c>
      <c r="G163" s="368">
        <f t="shared" si="366"/>
        <v>0</v>
      </c>
      <c r="H163" s="368">
        <f t="shared" si="366"/>
        <v>0</v>
      </c>
      <c r="I163" s="368">
        <f t="shared" si="366"/>
        <v>0</v>
      </c>
      <c r="J163" s="368">
        <f t="shared" si="366"/>
        <v>0</v>
      </c>
      <c r="K163" s="368">
        <f t="shared" si="366"/>
        <v>0</v>
      </c>
      <c r="L163" s="368">
        <f t="shared" si="366"/>
        <v>0</v>
      </c>
      <c r="M163" s="368">
        <f t="shared" si="366"/>
        <v>0</v>
      </c>
      <c r="N163" s="368">
        <f t="shared" si="366"/>
        <v>0</v>
      </c>
      <c r="O163" s="368">
        <f t="shared" si="366"/>
        <v>0</v>
      </c>
      <c r="P163" s="368">
        <f t="shared" si="366"/>
        <v>8.5390880208251196E-3</v>
      </c>
      <c r="Q163" s="368">
        <f t="shared" si="366"/>
        <v>0</v>
      </c>
      <c r="R163" s="368">
        <f t="shared" si="366"/>
        <v>0</v>
      </c>
      <c r="S163" s="368">
        <f t="shared" si="366"/>
        <v>0</v>
      </c>
      <c r="T163" s="368">
        <f t="shared" si="366"/>
        <v>-1.5428332545558421E-4</v>
      </c>
      <c r="U163" s="368">
        <f t="shared" si="366"/>
        <v>-5.3705028982969916E-5</v>
      </c>
      <c r="V163" s="368">
        <f t="shared" si="366"/>
        <v>-5.5080596143147753E-5</v>
      </c>
      <c r="W163" s="368">
        <f t="shared" si="366"/>
        <v>-5.5418305725668526E-5</v>
      </c>
      <c r="X163" s="368">
        <f t="shared" si="366"/>
        <v>-5.4530445176698139E-5</v>
      </c>
      <c r="Y163" s="368">
        <f t="shared" si="366"/>
        <v>-5.5562332929026681E-5</v>
      </c>
      <c r="Z163" s="368">
        <f t="shared" si="366"/>
        <v>-5.423165992668455E-5</v>
      </c>
      <c r="AA163" s="368">
        <f t="shared" si="366"/>
        <v>0</v>
      </c>
      <c r="AB163" s="368">
        <f t="shared" si="366"/>
        <v>0</v>
      </c>
      <c r="AC163" s="368">
        <f t="shared" si="366"/>
        <v>5.7545883185364244E-4</v>
      </c>
      <c r="AD163" s="368">
        <f t="shared" si="366"/>
        <v>-1.0847209024576754E-3</v>
      </c>
      <c r="AE163" s="368">
        <f t="shared" si="366"/>
        <v>-1.3244225557929035E-3</v>
      </c>
      <c r="AF163" s="368">
        <f t="shared" si="366"/>
        <v>-1.948074770715541E-3</v>
      </c>
      <c r="AG163" s="368">
        <f t="shared" si="366"/>
        <v>-2.568427402392659E-3</v>
      </c>
      <c r="AH163" s="368">
        <f t="shared" si="366"/>
        <v>-3.204971265359513E-3</v>
      </c>
      <c r="AI163" s="368">
        <f t="shared" si="366"/>
        <v>-3.8812123884235383E-3</v>
      </c>
      <c r="AJ163" s="368">
        <f t="shared" si="366"/>
        <v>-4.7290129296002903E-3</v>
      </c>
      <c r="AK163" s="368">
        <f t="shared" ref="AK163:BP163" si="367">IF(NOT(ISNA(AK72)),IF(LEN(AK72)&gt;0,(AK72-$B72)/(rateShift*0.0001),""),"")</f>
        <v>-5.4303454727171185E-3</v>
      </c>
      <c r="AL163" s="368">
        <f t="shared" si="367"/>
        <v>-6.0401623935661675E-3</v>
      </c>
      <c r="AM163" s="368">
        <f t="shared" si="367"/>
        <v>-8.6650089594145219E-3</v>
      </c>
      <c r="AN163" s="368">
        <f t="shared" si="367"/>
        <v>-2.7888201104171728E-3</v>
      </c>
      <c r="AO163" s="368">
        <f t="shared" si="367"/>
        <v>-9.2884133440218619E-3</v>
      </c>
      <c r="AP163" s="368">
        <f t="shared" si="367"/>
        <v>-7.2829192936975373E-3</v>
      </c>
      <c r="AQ163" s="368">
        <f t="shared" si="367"/>
        <v>-7.2457580740058203E-3</v>
      </c>
      <c r="AR163" s="368">
        <f t="shared" si="367"/>
        <v>-7.4014421961969556E-3</v>
      </c>
      <c r="AS163" s="368">
        <f t="shared" si="367"/>
        <v>-7.5230531027502268E-3</v>
      </c>
      <c r="AT163" s="368">
        <f t="shared" si="367"/>
        <v>-7.9226731683132434E-3</v>
      </c>
      <c r="AU163" s="368">
        <f t="shared" si="367"/>
        <v>-8.6408048440012042E-3</v>
      </c>
      <c r="AV163" s="368">
        <f t="shared" si="367"/>
        <v>-9.2532441675792498E-3</v>
      </c>
      <c r="AW163" s="368">
        <f t="shared" si="367"/>
        <v>-9.9567414275913979E-3</v>
      </c>
      <c r="AX163" s="368">
        <f t="shared" si="367"/>
        <v>-1.4848891767161448E-2</v>
      </c>
      <c r="AY163" s="368">
        <f t="shared" si="367"/>
        <v>-2.7942491243049261E-3</v>
      </c>
      <c r="AZ163" s="368">
        <f t="shared" si="367"/>
        <v>-1.5850666441295791E-2</v>
      </c>
      <c r="BA163" s="368">
        <f t="shared" si="367"/>
        <v>-1.2244753941851455E-2</v>
      </c>
      <c r="BB163" s="368">
        <f t="shared" si="367"/>
        <v>-1.2714463745906734E-2</v>
      </c>
      <c r="BC163" s="368">
        <f t="shared" si="367"/>
        <v>-1.3181522306171534E-2</v>
      </c>
      <c r="BD163" s="368">
        <f t="shared" si="367"/>
        <v>-2.0032133785756467E-2</v>
      </c>
      <c r="BE163" s="368">
        <f t="shared" si="367"/>
        <v>-4.8037384593399568E-3</v>
      </c>
      <c r="BF163" s="368">
        <f t="shared" si="367"/>
        <v>-2.2521108232614884E-2</v>
      </c>
      <c r="BG163" s="368">
        <f t="shared" si="367"/>
        <v>-1.809621868048561E-2</v>
      </c>
      <c r="BH163" s="368">
        <f t="shared" si="367"/>
        <v>-1.9169892148829942E-2</v>
      </c>
      <c r="BI163" s="368">
        <f t="shared" si="367"/>
        <v>-2.0374484283030431E-2</v>
      </c>
      <c r="BJ163" s="368">
        <f t="shared" si="367"/>
        <v>-2.1838310598817218E-2</v>
      </c>
      <c r="BK163" s="368">
        <f t="shared" si="367"/>
        <v>-2.3115313086755074E-2</v>
      </c>
      <c r="BL163" s="368">
        <f t="shared" si="367"/>
        <v>-2.4435881713601171E-2</v>
      </c>
      <c r="BM163" s="368">
        <f t="shared" si="367"/>
        <v>-2.5556767624251853E-2</v>
      </c>
      <c r="BN163" s="368">
        <f t="shared" si="367"/>
        <v>-0.12960573271682957</v>
      </c>
      <c r="BO163" s="368">
        <f t="shared" si="367"/>
        <v>-0.29893985064940659</v>
      </c>
      <c r="BP163" s="368">
        <f t="shared" si="367"/>
        <v>1.7319489512289572</v>
      </c>
      <c r="BQ163" s="359" t="str">
        <f t="shared" ref="BQ163:CA163" si="368">IF(NOT(ISNA(BQ72)),IF(LEN(BQ72)&gt;0,(BQ72-$B72)/(rateShift*0.0001),""),"")</f>
        <v/>
      </c>
      <c r="BR163" s="359" t="str">
        <f t="shared" si="368"/>
        <v/>
      </c>
      <c r="BS163" s="359" t="str">
        <f t="shared" si="368"/>
        <v/>
      </c>
      <c r="BT163" s="359" t="str">
        <f t="shared" si="368"/>
        <v/>
      </c>
      <c r="BU163" s="359" t="str">
        <f t="shared" si="368"/>
        <v/>
      </c>
      <c r="BV163" s="359" t="str">
        <f t="shared" si="368"/>
        <v/>
      </c>
      <c r="BW163" s="359" t="str">
        <f t="shared" si="368"/>
        <v/>
      </c>
      <c r="BX163" s="359" t="str">
        <f t="shared" si="368"/>
        <v/>
      </c>
      <c r="BY163" s="359" t="str">
        <f t="shared" si="368"/>
        <v/>
      </c>
      <c r="BZ163" s="359" t="str">
        <f t="shared" si="368"/>
        <v/>
      </c>
      <c r="CA163" s="360" t="str">
        <f t="shared" si="368"/>
        <v/>
      </c>
      <c r="CB163" s="257">
        <f t="shared" ref="CB163:DG163" si="369">IF(NOT(ISNA(CB72)),IF(LEN(CB72)&gt;0,ABS(CB72-$C72),""),"")</f>
        <v>2.7577398184486235E-8</v>
      </c>
      <c r="CC163" s="257">
        <f t="shared" si="369"/>
        <v>9.1927013778914102E-9</v>
      </c>
      <c r="CD163" s="257">
        <f t="shared" si="369"/>
        <v>0</v>
      </c>
      <c r="CE163" s="257">
        <f t="shared" si="369"/>
        <v>0</v>
      </c>
      <c r="CF163" s="257">
        <f t="shared" si="369"/>
        <v>0</v>
      </c>
      <c r="CG163" s="257">
        <f t="shared" si="369"/>
        <v>0</v>
      </c>
      <c r="CH163" s="257">
        <f t="shared" si="369"/>
        <v>0</v>
      </c>
      <c r="CI163" s="257">
        <f t="shared" si="369"/>
        <v>0</v>
      </c>
      <c r="CJ163" s="257">
        <f t="shared" si="369"/>
        <v>0</v>
      </c>
      <c r="CK163" s="257">
        <f t="shared" si="369"/>
        <v>0</v>
      </c>
      <c r="CL163" s="257">
        <f t="shared" si="369"/>
        <v>0</v>
      </c>
      <c r="CM163" s="257">
        <f t="shared" si="369"/>
        <v>1.7048848376527426E-6</v>
      </c>
      <c r="CN163" s="257">
        <f t="shared" si="369"/>
        <v>0</v>
      </c>
      <c r="CO163" s="257">
        <f t="shared" si="369"/>
        <v>0</v>
      </c>
      <c r="CP163" s="257">
        <f t="shared" si="369"/>
        <v>0</v>
      </c>
      <c r="CQ163" s="257">
        <f t="shared" si="369"/>
        <v>3.0803662225131756E-8</v>
      </c>
      <c r="CR163" s="257">
        <f t="shared" si="369"/>
        <v>1.0722555454645288E-8</v>
      </c>
      <c r="CS163" s="257">
        <f t="shared" si="369"/>
        <v>1.0997196198819781E-8</v>
      </c>
      <c r="CT163" s="257">
        <f t="shared" si="369"/>
        <v>1.1064622263551316E-8</v>
      </c>
      <c r="CU163" s="257">
        <f t="shared" si="369"/>
        <v>1.0887355367944496E-8</v>
      </c>
      <c r="CV163" s="257">
        <f t="shared" si="369"/>
        <v>1.1093378389503972E-8</v>
      </c>
      <c r="CW163" s="257">
        <f t="shared" si="369"/>
        <v>1.0827700916427041E-8</v>
      </c>
      <c r="CX163" s="257">
        <f t="shared" si="369"/>
        <v>0</v>
      </c>
      <c r="CY163" s="257">
        <f t="shared" si="369"/>
        <v>0</v>
      </c>
      <c r="CZ163" s="257">
        <f t="shared" si="369"/>
        <v>1.1489407773443427E-7</v>
      </c>
      <c r="DA163" s="257">
        <f t="shared" si="369"/>
        <v>2.1657152549786618E-7</v>
      </c>
      <c r="DB163" s="257">
        <f t="shared" si="369"/>
        <v>2.6442950351243666E-7</v>
      </c>
      <c r="DC163" s="257">
        <f t="shared" si="369"/>
        <v>3.8894567826880388E-7</v>
      </c>
      <c r="DD163" s="257">
        <f t="shared" si="369"/>
        <v>5.1280306131648579E-7</v>
      </c>
      <c r="DE163" s="257">
        <f t="shared" si="369"/>
        <v>6.3989312023421396E-7</v>
      </c>
      <c r="DF163" s="257">
        <f t="shared" si="369"/>
        <v>7.7490898177032252E-7</v>
      </c>
      <c r="DG163" s="257">
        <f t="shared" si="369"/>
        <v>9.4417776510050122E-7</v>
      </c>
      <c r="DH163" s="257">
        <f t="shared" ref="DH163:EM163" si="370">IF(NOT(ISNA(DH72)),IF(LEN(DH72)&gt;0,ABS(DH72-$C72),""),"")</f>
        <v>1.0842032675956181E-6</v>
      </c>
      <c r="DI163" s="257">
        <f t="shared" si="370"/>
        <v>1.2059570859354607E-6</v>
      </c>
      <c r="DJ163" s="257">
        <f t="shared" si="370"/>
        <v>1.7300242760101558E-6</v>
      </c>
      <c r="DK163" s="257">
        <f t="shared" si="370"/>
        <v>5.5680587792567016E-7</v>
      </c>
      <c r="DL163" s="257">
        <f t="shared" si="370"/>
        <v>1.8544908773829305E-6</v>
      </c>
      <c r="DM163" s="257">
        <f t="shared" si="370"/>
        <v>1.4540813648815376E-6</v>
      </c>
      <c r="DN163" s="257">
        <f t="shared" si="370"/>
        <v>1.4466618928898889E-6</v>
      </c>
      <c r="DO163" s="257">
        <f t="shared" si="370"/>
        <v>1.4777452109863976E-6</v>
      </c>
      <c r="DP163" s="257">
        <f t="shared" si="370"/>
        <v>1.5020255960812579E-6</v>
      </c>
      <c r="DQ163" s="257">
        <f t="shared" si="370"/>
        <v>1.5818122624765285E-6</v>
      </c>
      <c r="DR163" s="257">
        <f t="shared" si="370"/>
        <v>1.7251917720506604E-6</v>
      </c>
      <c r="DS163" s="257">
        <f t="shared" si="370"/>
        <v>1.8474691302824975E-6</v>
      </c>
      <c r="DT163" s="257">
        <f t="shared" si="370"/>
        <v>1.9879267688510671E-6</v>
      </c>
      <c r="DU163" s="257">
        <f t="shared" si="370"/>
        <v>2.9646749755141144E-6</v>
      </c>
      <c r="DV163" s="257">
        <f t="shared" si="370"/>
        <v>5.5788981521628922E-7</v>
      </c>
      <c r="DW163" s="257">
        <f t="shared" si="370"/>
        <v>3.1646854532635382E-6</v>
      </c>
      <c r="DX163" s="257">
        <f t="shared" si="370"/>
        <v>2.4447427408522127E-6</v>
      </c>
      <c r="DY163" s="257">
        <f t="shared" si="370"/>
        <v>2.5385232203280206E-6</v>
      </c>
      <c r="DZ163" s="257">
        <f t="shared" si="370"/>
        <v>2.6317743580112074E-6</v>
      </c>
      <c r="EA163" s="257">
        <f t="shared" si="370"/>
        <v>3.9995409188836595E-6</v>
      </c>
      <c r="EB163" s="257">
        <f t="shared" si="370"/>
        <v>9.5909719253703396E-7</v>
      </c>
      <c r="EC163" s="257">
        <f t="shared" si="370"/>
        <v>4.4964796846770627E-6</v>
      </c>
      <c r="ED163" s="257">
        <f t="shared" si="370"/>
        <v>3.6130237010927047E-6</v>
      </c>
      <c r="EE163" s="257">
        <f t="shared" si="370"/>
        <v>3.8273891443153796E-6</v>
      </c>
      <c r="EF163" s="257">
        <f t="shared" si="370"/>
        <v>4.0678932687540637E-6</v>
      </c>
      <c r="EG163" s="257">
        <f t="shared" si="370"/>
        <v>4.3601550300705061E-6</v>
      </c>
      <c r="EH163" s="257">
        <f t="shared" si="370"/>
        <v>4.6151162513413668E-6</v>
      </c>
      <c r="EI163" s="257">
        <f t="shared" si="370"/>
        <v>4.8787756786738967E-6</v>
      </c>
      <c r="EJ163" s="257">
        <f t="shared" si="370"/>
        <v>5.1025672300440694E-6</v>
      </c>
      <c r="EK163" s="257">
        <f t="shared" si="370"/>
        <v>2.5876452984265746E-5</v>
      </c>
      <c r="EL163" s="257">
        <f t="shared" si="370"/>
        <v>5.9684373494333504E-5</v>
      </c>
      <c r="EM163" s="257">
        <f t="shared" si="370"/>
        <v>3.4582499280754256E-4</v>
      </c>
      <c r="EN163" s="257" t="str">
        <f t="shared" ref="EN163:EX163" si="371">IF(NOT(ISNA(EN72)),IF(LEN(EN72)&gt;0,ABS(EN72-$C72),""),"")</f>
        <v/>
      </c>
      <c r="EO163" s="257" t="str">
        <f t="shared" si="371"/>
        <v/>
      </c>
      <c r="EP163" s="257" t="str">
        <f t="shared" si="371"/>
        <v/>
      </c>
      <c r="EQ163" s="257" t="str">
        <f t="shared" si="371"/>
        <v/>
      </c>
      <c r="ER163" s="257" t="str">
        <f t="shared" si="371"/>
        <v/>
      </c>
      <c r="ES163" s="257" t="str">
        <f t="shared" si="371"/>
        <v/>
      </c>
      <c r="ET163" s="257" t="str">
        <f t="shared" si="371"/>
        <v/>
      </c>
      <c r="EU163" s="257" t="str">
        <f t="shared" si="371"/>
        <v/>
      </c>
      <c r="EV163" s="257" t="str">
        <f t="shared" si="371"/>
        <v/>
      </c>
      <c r="EW163" s="257" t="str">
        <f t="shared" si="371"/>
        <v/>
      </c>
      <c r="EX163" s="258" t="str">
        <f t="shared" si="371"/>
        <v/>
      </c>
    </row>
    <row r="164" spans="4:154" x14ac:dyDescent="0.2">
      <c r="D164" s="385" t="e">
        <v>#N/A</v>
      </c>
      <c r="E164" s="358" t="str">
        <f t="shared" ref="E164:AJ164" si="372">IF(NOT(ISNA(E73)),IF(LEN(E73)&gt;0,(E73-$B73)/(rateShift*0.0001),""),"")</f>
        <v/>
      </c>
      <c r="F164" s="359" t="str">
        <f t="shared" si="372"/>
        <v/>
      </c>
      <c r="G164" s="359" t="str">
        <f t="shared" si="372"/>
        <v/>
      </c>
      <c r="H164" s="359" t="str">
        <f t="shared" si="372"/>
        <v/>
      </c>
      <c r="I164" s="359" t="str">
        <f t="shared" si="372"/>
        <v/>
      </c>
      <c r="J164" s="359" t="str">
        <f t="shared" si="372"/>
        <v/>
      </c>
      <c r="K164" s="359" t="str">
        <f t="shared" si="372"/>
        <v/>
      </c>
      <c r="L164" s="359" t="str">
        <f t="shared" si="372"/>
        <v/>
      </c>
      <c r="M164" s="359" t="str">
        <f t="shared" si="372"/>
        <v/>
      </c>
      <c r="N164" s="359" t="str">
        <f t="shared" si="372"/>
        <v/>
      </c>
      <c r="O164" s="359" t="str">
        <f t="shared" si="372"/>
        <v/>
      </c>
      <c r="P164" s="359" t="str">
        <f t="shared" si="372"/>
        <v/>
      </c>
      <c r="Q164" s="359" t="str">
        <f t="shared" si="372"/>
        <v/>
      </c>
      <c r="R164" s="359" t="str">
        <f t="shared" si="372"/>
        <v/>
      </c>
      <c r="S164" s="359" t="str">
        <f t="shared" si="372"/>
        <v/>
      </c>
      <c r="T164" s="359" t="str">
        <f t="shared" si="372"/>
        <v/>
      </c>
      <c r="U164" s="359" t="str">
        <f t="shared" si="372"/>
        <v/>
      </c>
      <c r="V164" s="359" t="str">
        <f t="shared" si="372"/>
        <v/>
      </c>
      <c r="W164" s="359" t="str">
        <f t="shared" si="372"/>
        <v/>
      </c>
      <c r="X164" s="359" t="str">
        <f t="shared" si="372"/>
        <v/>
      </c>
      <c r="Y164" s="359" t="str">
        <f t="shared" si="372"/>
        <v/>
      </c>
      <c r="Z164" s="359" t="str">
        <f t="shared" si="372"/>
        <v/>
      </c>
      <c r="AA164" s="359" t="str">
        <f t="shared" si="372"/>
        <v/>
      </c>
      <c r="AB164" s="359" t="str">
        <f t="shared" si="372"/>
        <v/>
      </c>
      <c r="AC164" s="359" t="str">
        <f t="shared" si="372"/>
        <v/>
      </c>
      <c r="AD164" s="359" t="str">
        <f t="shared" si="372"/>
        <v/>
      </c>
      <c r="AE164" s="359" t="str">
        <f t="shared" si="372"/>
        <v/>
      </c>
      <c r="AF164" s="359" t="str">
        <f t="shared" si="372"/>
        <v/>
      </c>
      <c r="AG164" s="359" t="str">
        <f t="shared" si="372"/>
        <v/>
      </c>
      <c r="AH164" s="359" t="str">
        <f t="shared" si="372"/>
        <v/>
      </c>
      <c r="AI164" s="359" t="str">
        <f t="shared" si="372"/>
        <v/>
      </c>
      <c r="AJ164" s="359" t="str">
        <f t="shared" si="372"/>
        <v/>
      </c>
      <c r="AK164" s="359" t="str">
        <f t="shared" ref="AK164:BP164" si="373">IF(NOT(ISNA(AK73)),IF(LEN(AK73)&gt;0,(AK73-$B73)/(rateShift*0.0001),""),"")</f>
        <v/>
      </c>
      <c r="AL164" s="359" t="str">
        <f t="shared" si="373"/>
        <v/>
      </c>
      <c r="AM164" s="359" t="str">
        <f t="shared" si="373"/>
        <v/>
      </c>
      <c r="AN164" s="359" t="str">
        <f t="shared" si="373"/>
        <v/>
      </c>
      <c r="AO164" s="359" t="str">
        <f t="shared" si="373"/>
        <v/>
      </c>
      <c r="AP164" s="359" t="str">
        <f t="shared" si="373"/>
        <v/>
      </c>
      <c r="AQ164" s="359" t="str">
        <f t="shared" si="373"/>
        <v/>
      </c>
      <c r="AR164" s="359" t="str">
        <f t="shared" si="373"/>
        <v/>
      </c>
      <c r="AS164" s="359" t="str">
        <f t="shared" si="373"/>
        <v/>
      </c>
      <c r="AT164" s="359" t="str">
        <f t="shared" si="373"/>
        <v/>
      </c>
      <c r="AU164" s="359" t="str">
        <f t="shared" si="373"/>
        <v/>
      </c>
      <c r="AV164" s="359" t="str">
        <f t="shared" si="373"/>
        <v/>
      </c>
      <c r="AW164" s="359" t="str">
        <f t="shared" si="373"/>
        <v/>
      </c>
      <c r="AX164" s="359" t="str">
        <f t="shared" si="373"/>
        <v/>
      </c>
      <c r="AY164" s="359" t="str">
        <f t="shared" si="373"/>
        <v/>
      </c>
      <c r="AZ164" s="359" t="str">
        <f t="shared" si="373"/>
        <v/>
      </c>
      <c r="BA164" s="359" t="str">
        <f t="shared" si="373"/>
        <v/>
      </c>
      <c r="BB164" s="359" t="str">
        <f t="shared" si="373"/>
        <v/>
      </c>
      <c r="BC164" s="359" t="str">
        <f t="shared" si="373"/>
        <v/>
      </c>
      <c r="BD164" s="359" t="str">
        <f t="shared" si="373"/>
        <v/>
      </c>
      <c r="BE164" s="359" t="str">
        <f t="shared" si="373"/>
        <v/>
      </c>
      <c r="BF164" s="359" t="str">
        <f t="shared" si="373"/>
        <v/>
      </c>
      <c r="BG164" s="359" t="str">
        <f t="shared" si="373"/>
        <v/>
      </c>
      <c r="BH164" s="359" t="str">
        <f t="shared" si="373"/>
        <v/>
      </c>
      <c r="BI164" s="359" t="str">
        <f t="shared" si="373"/>
        <v/>
      </c>
      <c r="BJ164" s="359" t="str">
        <f t="shared" si="373"/>
        <v/>
      </c>
      <c r="BK164" s="359" t="str">
        <f t="shared" si="373"/>
        <v/>
      </c>
      <c r="BL164" s="359" t="str">
        <f t="shared" si="373"/>
        <v/>
      </c>
      <c r="BM164" s="359" t="str">
        <f t="shared" si="373"/>
        <v/>
      </c>
      <c r="BN164" s="359" t="str">
        <f t="shared" si="373"/>
        <v/>
      </c>
      <c r="BO164" s="359" t="str">
        <f t="shared" si="373"/>
        <v/>
      </c>
      <c r="BP164" s="359" t="str">
        <f t="shared" si="373"/>
        <v/>
      </c>
      <c r="BQ164" s="359" t="str">
        <f t="shared" ref="BQ164:CA164" si="374">IF(NOT(ISNA(BQ73)),IF(LEN(BQ73)&gt;0,(BQ73-$B73)/(rateShift*0.0001),""),"")</f>
        <v/>
      </c>
      <c r="BR164" s="359" t="str">
        <f t="shared" si="374"/>
        <v/>
      </c>
      <c r="BS164" s="359" t="str">
        <f t="shared" si="374"/>
        <v/>
      </c>
      <c r="BT164" s="359" t="str">
        <f t="shared" si="374"/>
        <v/>
      </c>
      <c r="BU164" s="359" t="str">
        <f t="shared" si="374"/>
        <v/>
      </c>
      <c r="BV164" s="359" t="str">
        <f t="shared" si="374"/>
        <v/>
      </c>
      <c r="BW164" s="359" t="str">
        <f t="shared" si="374"/>
        <v/>
      </c>
      <c r="BX164" s="359" t="str">
        <f t="shared" si="374"/>
        <v/>
      </c>
      <c r="BY164" s="359" t="str">
        <f t="shared" si="374"/>
        <v/>
      </c>
      <c r="BZ164" s="359" t="str">
        <f t="shared" si="374"/>
        <v/>
      </c>
      <c r="CA164" s="360" t="str">
        <f t="shared" si="374"/>
        <v/>
      </c>
      <c r="CB164" s="257" t="str">
        <f t="shared" ref="CB164:DG164" si="375">IF(NOT(ISNA(CB73)),IF(LEN(CB73)&gt;0,ABS(CB73-$C73),""),"")</f>
        <v/>
      </c>
      <c r="CC164" s="257" t="str">
        <f t="shared" si="375"/>
        <v/>
      </c>
      <c r="CD164" s="257" t="str">
        <f t="shared" si="375"/>
        <v/>
      </c>
      <c r="CE164" s="257" t="str">
        <f t="shared" si="375"/>
        <v/>
      </c>
      <c r="CF164" s="257" t="str">
        <f t="shared" si="375"/>
        <v/>
      </c>
      <c r="CG164" s="257" t="str">
        <f t="shared" si="375"/>
        <v/>
      </c>
      <c r="CH164" s="257" t="str">
        <f t="shared" si="375"/>
        <v/>
      </c>
      <c r="CI164" s="257" t="str">
        <f t="shared" si="375"/>
        <v/>
      </c>
      <c r="CJ164" s="257" t="str">
        <f t="shared" si="375"/>
        <v/>
      </c>
      <c r="CK164" s="257" t="str">
        <f t="shared" si="375"/>
        <v/>
      </c>
      <c r="CL164" s="257" t="str">
        <f t="shared" si="375"/>
        <v/>
      </c>
      <c r="CM164" s="257" t="str">
        <f t="shared" si="375"/>
        <v/>
      </c>
      <c r="CN164" s="257" t="str">
        <f t="shared" si="375"/>
        <v/>
      </c>
      <c r="CO164" s="257" t="str">
        <f t="shared" si="375"/>
        <v/>
      </c>
      <c r="CP164" s="257" t="str">
        <f t="shared" si="375"/>
        <v/>
      </c>
      <c r="CQ164" s="257" t="str">
        <f t="shared" si="375"/>
        <v/>
      </c>
      <c r="CR164" s="257" t="str">
        <f t="shared" si="375"/>
        <v/>
      </c>
      <c r="CS164" s="257" t="str">
        <f t="shared" si="375"/>
        <v/>
      </c>
      <c r="CT164" s="257" t="str">
        <f t="shared" si="375"/>
        <v/>
      </c>
      <c r="CU164" s="257" t="str">
        <f t="shared" si="375"/>
        <v/>
      </c>
      <c r="CV164" s="257" t="str">
        <f t="shared" si="375"/>
        <v/>
      </c>
      <c r="CW164" s="257" t="str">
        <f t="shared" si="375"/>
        <v/>
      </c>
      <c r="CX164" s="257" t="str">
        <f t="shared" si="375"/>
        <v/>
      </c>
      <c r="CY164" s="257" t="str">
        <f t="shared" si="375"/>
        <v/>
      </c>
      <c r="CZ164" s="257" t="str">
        <f t="shared" si="375"/>
        <v/>
      </c>
      <c r="DA164" s="257" t="str">
        <f t="shared" si="375"/>
        <v/>
      </c>
      <c r="DB164" s="257" t="str">
        <f t="shared" si="375"/>
        <v/>
      </c>
      <c r="DC164" s="257" t="str">
        <f t="shared" si="375"/>
        <v/>
      </c>
      <c r="DD164" s="257" t="str">
        <f t="shared" si="375"/>
        <v/>
      </c>
      <c r="DE164" s="257" t="str">
        <f t="shared" si="375"/>
        <v/>
      </c>
      <c r="DF164" s="257" t="str">
        <f t="shared" si="375"/>
        <v/>
      </c>
      <c r="DG164" s="257" t="str">
        <f t="shared" si="375"/>
        <v/>
      </c>
      <c r="DH164" s="257" t="str">
        <f t="shared" ref="DH164:EM164" si="376">IF(NOT(ISNA(DH73)),IF(LEN(DH73)&gt;0,ABS(DH73-$C73),""),"")</f>
        <v/>
      </c>
      <c r="DI164" s="257" t="str">
        <f t="shared" si="376"/>
        <v/>
      </c>
      <c r="DJ164" s="257" t="str">
        <f t="shared" si="376"/>
        <v/>
      </c>
      <c r="DK164" s="257" t="str">
        <f t="shared" si="376"/>
        <v/>
      </c>
      <c r="DL164" s="257" t="str">
        <f t="shared" si="376"/>
        <v/>
      </c>
      <c r="DM164" s="257" t="str">
        <f t="shared" si="376"/>
        <v/>
      </c>
      <c r="DN164" s="257" t="str">
        <f t="shared" si="376"/>
        <v/>
      </c>
      <c r="DO164" s="257" t="str">
        <f t="shared" si="376"/>
        <v/>
      </c>
      <c r="DP164" s="257" t="str">
        <f t="shared" si="376"/>
        <v/>
      </c>
      <c r="DQ164" s="257" t="str">
        <f t="shared" si="376"/>
        <v/>
      </c>
      <c r="DR164" s="257" t="str">
        <f t="shared" si="376"/>
        <v/>
      </c>
      <c r="DS164" s="257" t="str">
        <f t="shared" si="376"/>
        <v/>
      </c>
      <c r="DT164" s="257" t="str">
        <f t="shared" si="376"/>
        <v/>
      </c>
      <c r="DU164" s="257" t="str">
        <f t="shared" si="376"/>
        <v/>
      </c>
      <c r="DV164" s="257" t="str">
        <f t="shared" si="376"/>
        <v/>
      </c>
      <c r="DW164" s="257" t="str">
        <f t="shared" si="376"/>
        <v/>
      </c>
      <c r="DX164" s="257" t="str">
        <f t="shared" si="376"/>
        <v/>
      </c>
      <c r="DY164" s="257" t="str">
        <f t="shared" si="376"/>
        <v/>
      </c>
      <c r="DZ164" s="257" t="str">
        <f t="shared" si="376"/>
        <v/>
      </c>
      <c r="EA164" s="257" t="str">
        <f t="shared" si="376"/>
        <v/>
      </c>
      <c r="EB164" s="257" t="str">
        <f t="shared" si="376"/>
        <v/>
      </c>
      <c r="EC164" s="257" t="str">
        <f t="shared" si="376"/>
        <v/>
      </c>
      <c r="ED164" s="257" t="str">
        <f t="shared" si="376"/>
        <v/>
      </c>
      <c r="EE164" s="257" t="str">
        <f t="shared" si="376"/>
        <v/>
      </c>
      <c r="EF164" s="257" t="str">
        <f t="shared" si="376"/>
        <v/>
      </c>
      <c r="EG164" s="257" t="str">
        <f t="shared" si="376"/>
        <v/>
      </c>
      <c r="EH164" s="257" t="str">
        <f t="shared" si="376"/>
        <v/>
      </c>
      <c r="EI164" s="257" t="str">
        <f t="shared" si="376"/>
        <v/>
      </c>
      <c r="EJ164" s="257" t="str">
        <f t="shared" si="376"/>
        <v/>
      </c>
      <c r="EK164" s="257" t="str">
        <f t="shared" si="376"/>
        <v/>
      </c>
      <c r="EL164" s="257" t="str">
        <f t="shared" si="376"/>
        <v/>
      </c>
      <c r="EM164" s="257" t="str">
        <f t="shared" si="376"/>
        <v/>
      </c>
      <c r="EN164" s="257" t="str">
        <f t="shared" ref="EN164:EX164" si="377">IF(NOT(ISNA(EN73)),IF(LEN(EN73)&gt;0,ABS(EN73-$C73),""),"")</f>
        <v/>
      </c>
      <c r="EO164" s="257" t="str">
        <f t="shared" si="377"/>
        <v/>
      </c>
      <c r="EP164" s="257" t="str">
        <f t="shared" si="377"/>
        <v/>
      </c>
      <c r="EQ164" s="257" t="str">
        <f t="shared" si="377"/>
        <v/>
      </c>
      <c r="ER164" s="257" t="str">
        <f t="shared" si="377"/>
        <v/>
      </c>
      <c r="ES164" s="257" t="str">
        <f t="shared" si="377"/>
        <v/>
      </c>
      <c r="ET164" s="257" t="str">
        <f t="shared" si="377"/>
        <v/>
      </c>
      <c r="EU164" s="257" t="str">
        <f t="shared" si="377"/>
        <v/>
      </c>
      <c r="EV164" s="257" t="str">
        <f t="shared" si="377"/>
        <v/>
      </c>
      <c r="EW164" s="257" t="str">
        <f t="shared" si="377"/>
        <v/>
      </c>
      <c r="EX164" s="258" t="str">
        <f t="shared" si="377"/>
        <v/>
      </c>
    </row>
    <row r="165" spans="4:154" x14ac:dyDescent="0.2">
      <c r="D165" s="385" t="e">
        <v>#N/A</v>
      </c>
      <c r="E165" s="358" t="str">
        <f t="shared" ref="E165:AJ165" si="378">IF(NOT(ISNA(E74)),IF(LEN(E74)&gt;0,(E74-$B74)/(rateShift*0.0001),""),"")</f>
        <v/>
      </c>
      <c r="F165" s="359" t="str">
        <f t="shared" si="378"/>
        <v/>
      </c>
      <c r="G165" s="359" t="str">
        <f t="shared" si="378"/>
        <v/>
      </c>
      <c r="H165" s="359" t="str">
        <f t="shared" si="378"/>
        <v/>
      </c>
      <c r="I165" s="359" t="str">
        <f t="shared" si="378"/>
        <v/>
      </c>
      <c r="J165" s="359" t="str">
        <f t="shared" si="378"/>
        <v/>
      </c>
      <c r="K165" s="359" t="str">
        <f t="shared" si="378"/>
        <v/>
      </c>
      <c r="L165" s="359" t="str">
        <f t="shared" si="378"/>
        <v/>
      </c>
      <c r="M165" s="359" t="str">
        <f t="shared" si="378"/>
        <v/>
      </c>
      <c r="N165" s="359" t="str">
        <f t="shared" si="378"/>
        <v/>
      </c>
      <c r="O165" s="359" t="str">
        <f t="shared" si="378"/>
        <v/>
      </c>
      <c r="P165" s="359" t="str">
        <f t="shared" si="378"/>
        <v/>
      </c>
      <c r="Q165" s="359" t="str">
        <f t="shared" si="378"/>
        <v/>
      </c>
      <c r="R165" s="359" t="str">
        <f t="shared" si="378"/>
        <v/>
      </c>
      <c r="S165" s="359" t="str">
        <f t="shared" si="378"/>
        <v/>
      </c>
      <c r="T165" s="359" t="str">
        <f t="shared" si="378"/>
        <v/>
      </c>
      <c r="U165" s="359" t="str">
        <f t="shared" si="378"/>
        <v/>
      </c>
      <c r="V165" s="359" t="str">
        <f t="shared" si="378"/>
        <v/>
      </c>
      <c r="W165" s="359" t="str">
        <f t="shared" si="378"/>
        <v/>
      </c>
      <c r="X165" s="359" t="str">
        <f t="shared" si="378"/>
        <v/>
      </c>
      <c r="Y165" s="359" t="str">
        <f t="shared" si="378"/>
        <v/>
      </c>
      <c r="Z165" s="359" t="str">
        <f t="shared" si="378"/>
        <v/>
      </c>
      <c r="AA165" s="359" t="str">
        <f t="shared" si="378"/>
        <v/>
      </c>
      <c r="AB165" s="359" t="str">
        <f t="shared" si="378"/>
        <v/>
      </c>
      <c r="AC165" s="359" t="str">
        <f t="shared" si="378"/>
        <v/>
      </c>
      <c r="AD165" s="359" t="str">
        <f t="shared" si="378"/>
        <v/>
      </c>
      <c r="AE165" s="359" t="str">
        <f t="shared" si="378"/>
        <v/>
      </c>
      <c r="AF165" s="359" t="str">
        <f t="shared" si="378"/>
        <v/>
      </c>
      <c r="AG165" s="359" t="str">
        <f t="shared" si="378"/>
        <v/>
      </c>
      <c r="AH165" s="359" t="str">
        <f t="shared" si="378"/>
        <v/>
      </c>
      <c r="AI165" s="359" t="str">
        <f t="shared" si="378"/>
        <v/>
      </c>
      <c r="AJ165" s="359" t="str">
        <f t="shared" si="378"/>
        <v/>
      </c>
      <c r="AK165" s="359" t="str">
        <f t="shared" ref="AK165:BP165" si="379">IF(NOT(ISNA(AK74)),IF(LEN(AK74)&gt;0,(AK74-$B74)/(rateShift*0.0001),""),"")</f>
        <v/>
      </c>
      <c r="AL165" s="359" t="str">
        <f t="shared" si="379"/>
        <v/>
      </c>
      <c r="AM165" s="359" t="str">
        <f t="shared" si="379"/>
        <v/>
      </c>
      <c r="AN165" s="359" t="str">
        <f t="shared" si="379"/>
        <v/>
      </c>
      <c r="AO165" s="359" t="str">
        <f t="shared" si="379"/>
        <v/>
      </c>
      <c r="AP165" s="359" t="str">
        <f t="shared" si="379"/>
        <v/>
      </c>
      <c r="AQ165" s="359" t="str">
        <f t="shared" si="379"/>
        <v/>
      </c>
      <c r="AR165" s="359" t="str">
        <f t="shared" si="379"/>
        <v/>
      </c>
      <c r="AS165" s="359" t="str">
        <f t="shared" si="379"/>
        <v/>
      </c>
      <c r="AT165" s="359" t="str">
        <f t="shared" si="379"/>
        <v/>
      </c>
      <c r="AU165" s="359" t="str">
        <f t="shared" si="379"/>
        <v/>
      </c>
      <c r="AV165" s="359" t="str">
        <f t="shared" si="379"/>
        <v/>
      </c>
      <c r="AW165" s="359" t="str">
        <f t="shared" si="379"/>
        <v/>
      </c>
      <c r="AX165" s="359" t="str">
        <f t="shared" si="379"/>
        <v/>
      </c>
      <c r="AY165" s="359" t="str">
        <f t="shared" si="379"/>
        <v/>
      </c>
      <c r="AZ165" s="359" t="str">
        <f t="shared" si="379"/>
        <v/>
      </c>
      <c r="BA165" s="359" t="str">
        <f t="shared" si="379"/>
        <v/>
      </c>
      <c r="BB165" s="359" t="str">
        <f t="shared" si="379"/>
        <v/>
      </c>
      <c r="BC165" s="359" t="str">
        <f t="shared" si="379"/>
        <v/>
      </c>
      <c r="BD165" s="359" t="str">
        <f t="shared" si="379"/>
        <v/>
      </c>
      <c r="BE165" s="359" t="str">
        <f t="shared" si="379"/>
        <v/>
      </c>
      <c r="BF165" s="359" t="str">
        <f t="shared" si="379"/>
        <v/>
      </c>
      <c r="BG165" s="359" t="str">
        <f t="shared" si="379"/>
        <v/>
      </c>
      <c r="BH165" s="359" t="str">
        <f t="shared" si="379"/>
        <v/>
      </c>
      <c r="BI165" s="359" t="str">
        <f t="shared" si="379"/>
        <v/>
      </c>
      <c r="BJ165" s="359" t="str">
        <f t="shared" si="379"/>
        <v/>
      </c>
      <c r="BK165" s="359" t="str">
        <f t="shared" si="379"/>
        <v/>
      </c>
      <c r="BL165" s="359" t="str">
        <f t="shared" si="379"/>
        <v/>
      </c>
      <c r="BM165" s="359" t="str">
        <f t="shared" si="379"/>
        <v/>
      </c>
      <c r="BN165" s="359" t="str">
        <f t="shared" si="379"/>
        <v/>
      </c>
      <c r="BO165" s="359" t="str">
        <f t="shared" si="379"/>
        <v/>
      </c>
      <c r="BP165" s="359" t="str">
        <f t="shared" si="379"/>
        <v/>
      </c>
      <c r="BQ165" s="359" t="str">
        <f t="shared" ref="BQ165:CA165" si="380">IF(NOT(ISNA(BQ74)),IF(LEN(BQ74)&gt;0,(BQ74-$B74)/(rateShift*0.0001),""),"")</f>
        <v/>
      </c>
      <c r="BR165" s="359" t="str">
        <f t="shared" si="380"/>
        <v/>
      </c>
      <c r="BS165" s="359" t="str">
        <f t="shared" si="380"/>
        <v/>
      </c>
      <c r="BT165" s="359" t="str">
        <f t="shared" si="380"/>
        <v/>
      </c>
      <c r="BU165" s="359" t="str">
        <f t="shared" si="380"/>
        <v/>
      </c>
      <c r="BV165" s="359" t="str">
        <f t="shared" si="380"/>
        <v/>
      </c>
      <c r="BW165" s="359" t="str">
        <f t="shared" si="380"/>
        <v/>
      </c>
      <c r="BX165" s="359" t="str">
        <f t="shared" si="380"/>
        <v/>
      </c>
      <c r="BY165" s="359" t="str">
        <f t="shared" si="380"/>
        <v/>
      </c>
      <c r="BZ165" s="359" t="str">
        <f t="shared" si="380"/>
        <v/>
      </c>
      <c r="CA165" s="360" t="str">
        <f t="shared" si="380"/>
        <v/>
      </c>
      <c r="CB165" s="257" t="str">
        <f t="shared" ref="CB165:DG165" si="381">IF(NOT(ISNA(CB74)),IF(LEN(CB74)&gt;0,ABS(CB74-$C74),""),"")</f>
        <v/>
      </c>
      <c r="CC165" s="257" t="str">
        <f t="shared" si="381"/>
        <v/>
      </c>
      <c r="CD165" s="257" t="str">
        <f t="shared" si="381"/>
        <v/>
      </c>
      <c r="CE165" s="257" t="str">
        <f t="shared" si="381"/>
        <v/>
      </c>
      <c r="CF165" s="257" t="str">
        <f t="shared" si="381"/>
        <v/>
      </c>
      <c r="CG165" s="257" t="str">
        <f t="shared" si="381"/>
        <v/>
      </c>
      <c r="CH165" s="257" t="str">
        <f t="shared" si="381"/>
        <v/>
      </c>
      <c r="CI165" s="257" t="str">
        <f t="shared" si="381"/>
        <v/>
      </c>
      <c r="CJ165" s="257" t="str">
        <f t="shared" si="381"/>
        <v/>
      </c>
      <c r="CK165" s="257" t="str">
        <f t="shared" si="381"/>
        <v/>
      </c>
      <c r="CL165" s="257" t="str">
        <f t="shared" si="381"/>
        <v/>
      </c>
      <c r="CM165" s="257" t="str">
        <f t="shared" si="381"/>
        <v/>
      </c>
      <c r="CN165" s="257" t="str">
        <f t="shared" si="381"/>
        <v/>
      </c>
      <c r="CO165" s="257" t="str">
        <f t="shared" si="381"/>
        <v/>
      </c>
      <c r="CP165" s="257" t="str">
        <f t="shared" si="381"/>
        <v/>
      </c>
      <c r="CQ165" s="257" t="str">
        <f t="shared" si="381"/>
        <v/>
      </c>
      <c r="CR165" s="257" t="str">
        <f t="shared" si="381"/>
        <v/>
      </c>
      <c r="CS165" s="257" t="str">
        <f t="shared" si="381"/>
        <v/>
      </c>
      <c r="CT165" s="257" t="str">
        <f t="shared" si="381"/>
        <v/>
      </c>
      <c r="CU165" s="257" t="str">
        <f t="shared" si="381"/>
        <v/>
      </c>
      <c r="CV165" s="257" t="str">
        <f t="shared" si="381"/>
        <v/>
      </c>
      <c r="CW165" s="257" t="str">
        <f t="shared" si="381"/>
        <v/>
      </c>
      <c r="CX165" s="257" t="str">
        <f t="shared" si="381"/>
        <v/>
      </c>
      <c r="CY165" s="257" t="str">
        <f t="shared" si="381"/>
        <v/>
      </c>
      <c r="CZ165" s="257" t="str">
        <f t="shared" si="381"/>
        <v/>
      </c>
      <c r="DA165" s="257" t="str">
        <f t="shared" si="381"/>
        <v/>
      </c>
      <c r="DB165" s="257" t="str">
        <f t="shared" si="381"/>
        <v/>
      </c>
      <c r="DC165" s="257" t="str">
        <f t="shared" si="381"/>
        <v/>
      </c>
      <c r="DD165" s="257" t="str">
        <f t="shared" si="381"/>
        <v/>
      </c>
      <c r="DE165" s="257" t="str">
        <f t="shared" si="381"/>
        <v/>
      </c>
      <c r="DF165" s="257" t="str">
        <f t="shared" si="381"/>
        <v/>
      </c>
      <c r="DG165" s="257" t="str">
        <f t="shared" si="381"/>
        <v/>
      </c>
      <c r="DH165" s="257" t="str">
        <f t="shared" ref="DH165:EM165" si="382">IF(NOT(ISNA(DH74)),IF(LEN(DH74)&gt;0,ABS(DH74-$C74),""),"")</f>
        <v/>
      </c>
      <c r="DI165" s="257" t="str">
        <f t="shared" si="382"/>
        <v/>
      </c>
      <c r="DJ165" s="257" t="str">
        <f t="shared" si="382"/>
        <v/>
      </c>
      <c r="DK165" s="257" t="str">
        <f t="shared" si="382"/>
        <v/>
      </c>
      <c r="DL165" s="257" t="str">
        <f t="shared" si="382"/>
        <v/>
      </c>
      <c r="DM165" s="257" t="str">
        <f t="shared" si="382"/>
        <v/>
      </c>
      <c r="DN165" s="257" t="str">
        <f t="shared" si="382"/>
        <v/>
      </c>
      <c r="DO165" s="257" t="str">
        <f t="shared" si="382"/>
        <v/>
      </c>
      <c r="DP165" s="257" t="str">
        <f t="shared" si="382"/>
        <v/>
      </c>
      <c r="DQ165" s="257" t="str">
        <f t="shared" si="382"/>
        <v/>
      </c>
      <c r="DR165" s="257" t="str">
        <f t="shared" si="382"/>
        <v/>
      </c>
      <c r="DS165" s="257" t="str">
        <f t="shared" si="382"/>
        <v/>
      </c>
      <c r="DT165" s="257" t="str">
        <f t="shared" si="382"/>
        <v/>
      </c>
      <c r="DU165" s="257" t="str">
        <f t="shared" si="382"/>
        <v/>
      </c>
      <c r="DV165" s="257" t="str">
        <f t="shared" si="382"/>
        <v/>
      </c>
      <c r="DW165" s="257" t="str">
        <f t="shared" si="382"/>
        <v/>
      </c>
      <c r="DX165" s="257" t="str">
        <f t="shared" si="382"/>
        <v/>
      </c>
      <c r="DY165" s="257" t="str">
        <f t="shared" si="382"/>
        <v/>
      </c>
      <c r="DZ165" s="257" t="str">
        <f t="shared" si="382"/>
        <v/>
      </c>
      <c r="EA165" s="257" t="str">
        <f t="shared" si="382"/>
        <v/>
      </c>
      <c r="EB165" s="257" t="str">
        <f t="shared" si="382"/>
        <v/>
      </c>
      <c r="EC165" s="257" t="str">
        <f t="shared" si="382"/>
        <v/>
      </c>
      <c r="ED165" s="257" t="str">
        <f t="shared" si="382"/>
        <v/>
      </c>
      <c r="EE165" s="257" t="str">
        <f t="shared" si="382"/>
        <v/>
      </c>
      <c r="EF165" s="257" t="str">
        <f t="shared" si="382"/>
        <v/>
      </c>
      <c r="EG165" s="257" t="str">
        <f t="shared" si="382"/>
        <v/>
      </c>
      <c r="EH165" s="257" t="str">
        <f t="shared" si="382"/>
        <v/>
      </c>
      <c r="EI165" s="257" t="str">
        <f t="shared" si="382"/>
        <v/>
      </c>
      <c r="EJ165" s="257" t="str">
        <f t="shared" si="382"/>
        <v/>
      </c>
      <c r="EK165" s="257" t="str">
        <f t="shared" si="382"/>
        <v/>
      </c>
      <c r="EL165" s="257" t="str">
        <f t="shared" si="382"/>
        <v/>
      </c>
      <c r="EM165" s="257" t="str">
        <f t="shared" si="382"/>
        <v/>
      </c>
      <c r="EN165" s="257" t="str">
        <f t="shared" ref="EN165:EX165" si="383">IF(NOT(ISNA(EN74)),IF(LEN(EN74)&gt;0,ABS(EN74-$C74),""),"")</f>
        <v/>
      </c>
      <c r="EO165" s="257" t="str">
        <f t="shared" si="383"/>
        <v/>
      </c>
      <c r="EP165" s="257" t="str">
        <f t="shared" si="383"/>
        <v/>
      </c>
      <c r="EQ165" s="257" t="str">
        <f t="shared" si="383"/>
        <v/>
      </c>
      <c r="ER165" s="257" t="str">
        <f t="shared" si="383"/>
        <v/>
      </c>
      <c r="ES165" s="257" t="str">
        <f t="shared" si="383"/>
        <v/>
      </c>
      <c r="ET165" s="257" t="str">
        <f t="shared" si="383"/>
        <v/>
      </c>
      <c r="EU165" s="257" t="str">
        <f t="shared" si="383"/>
        <v/>
      </c>
      <c r="EV165" s="257" t="str">
        <f t="shared" si="383"/>
        <v/>
      </c>
      <c r="EW165" s="257" t="str">
        <f t="shared" si="383"/>
        <v/>
      </c>
      <c r="EX165" s="258" t="str">
        <f t="shared" si="383"/>
        <v/>
      </c>
    </row>
    <row r="166" spans="4:154" x14ac:dyDescent="0.2">
      <c r="D166" s="385" t="e">
        <v>#N/A</v>
      </c>
      <c r="E166" s="358" t="str">
        <f t="shared" ref="E166:AJ166" si="384">IF(NOT(ISNA(E75)),IF(LEN(E75)&gt;0,(E75-$B75)/(rateShift*0.0001),""),"")</f>
        <v/>
      </c>
      <c r="F166" s="359" t="str">
        <f t="shared" si="384"/>
        <v/>
      </c>
      <c r="G166" s="359" t="str">
        <f t="shared" si="384"/>
        <v/>
      </c>
      <c r="H166" s="359" t="str">
        <f t="shared" si="384"/>
        <v/>
      </c>
      <c r="I166" s="359" t="str">
        <f t="shared" si="384"/>
        <v/>
      </c>
      <c r="J166" s="359" t="str">
        <f t="shared" si="384"/>
        <v/>
      </c>
      <c r="K166" s="359" t="str">
        <f t="shared" si="384"/>
        <v/>
      </c>
      <c r="L166" s="359" t="str">
        <f t="shared" si="384"/>
        <v/>
      </c>
      <c r="M166" s="359" t="str">
        <f t="shared" si="384"/>
        <v/>
      </c>
      <c r="N166" s="359" t="str">
        <f t="shared" si="384"/>
        <v/>
      </c>
      <c r="O166" s="359" t="str">
        <f t="shared" si="384"/>
        <v/>
      </c>
      <c r="P166" s="359" t="str">
        <f t="shared" si="384"/>
        <v/>
      </c>
      <c r="Q166" s="359" t="str">
        <f t="shared" si="384"/>
        <v/>
      </c>
      <c r="R166" s="359" t="str">
        <f t="shared" si="384"/>
        <v/>
      </c>
      <c r="S166" s="359" t="str">
        <f t="shared" si="384"/>
        <v/>
      </c>
      <c r="T166" s="359" t="str">
        <f t="shared" si="384"/>
        <v/>
      </c>
      <c r="U166" s="359" t="str">
        <f t="shared" si="384"/>
        <v/>
      </c>
      <c r="V166" s="359" t="str">
        <f t="shared" si="384"/>
        <v/>
      </c>
      <c r="W166" s="359" t="str">
        <f t="shared" si="384"/>
        <v/>
      </c>
      <c r="X166" s="359" t="str">
        <f t="shared" si="384"/>
        <v/>
      </c>
      <c r="Y166" s="359" t="str">
        <f t="shared" si="384"/>
        <v/>
      </c>
      <c r="Z166" s="359" t="str">
        <f t="shared" si="384"/>
        <v/>
      </c>
      <c r="AA166" s="359" t="str">
        <f t="shared" si="384"/>
        <v/>
      </c>
      <c r="AB166" s="359" t="str">
        <f t="shared" si="384"/>
        <v/>
      </c>
      <c r="AC166" s="359" t="str">
        <f t="shared" si="384"/>
        <v/>
      </c>
      <c r="AD166" s="359" t="str">
        <f t="shared" si="384"/>
        <v/>
      </c>
      <c r="AE166" s="359" t="str">
        <f t="shared" si="384"/>
        <v/>
      </c>
      <c r="AF166" s="359" t="str">
        <f t="shared" si="384"/>
        <v/>
      </c>
      <c r="AG166" s="359" t="str">
        <f t="shared" si="384"/>
        <v/>
      </c>
      <c r="AH166" s="359" t="str">
        <f t="shared" si="384"/>
        <v/>
      </c>
      <c r="AI166" s="359" t="str">
        <f t="shared" si="384"/>
        <v/>
      </c>
      <c r="AJ166" s="359" t="str">
        <f t="shared" si="384"/>
        <v/>
      </c>
      <c r="AK166" s="359" t="str">
        <f t="shared" ref="AK166:BP166" si="385">IF(NOT(ISNA(AK75)),IF(LEN(AK75)&gt;0,(AK75-$B75)/(rateShift*0.0001),""),"")</f>
        <v/>
      </c>
      <c r="AL166" s="359" t="str">
        <f t="shared" si="385"/>
        <v/>
      </c>
      <c r="AM166" s="359" t="str">
        <f t="shared" si="385"/>
        <v/>
      </c>
      <c r="AN166" s="359" t="str">
        <f t="shared" si="385"/>
        <v/>
      </c>
      <c r="AO166" s="359" t="str">
        <f t="shared" si="385"/>
        <v/>
      </c>
      <c r="AP166" s="359" t="str">
        <f t="shared" si="385"/>
        <v/>
      </c>
      <c r="AQ166" s="359" t="str">
        <f t="shared" si="385"/>
        <v/>
      </c>
      <c r="AR166" s="359" t="str">
        <f t="shared" si="385"/>
        <v/>
      </c>
      <c r="AS166" s="359" t="str">
        <f t="shared" si="385"/>
        <v/>
      </c>
      <c r="AT166" s="359" t="str">
        <f t="shared" si="385"/>
        <v/>
      </c>
      <c r="AU166" s="359" t="str">
        <f t="shared" si="385"/>
        <v/>
      </c>
      <c r="AV166" s="359" t="str">
        <f t="shared" si="385"/>
        <v/>
      </c>
      <c r="AW166" s="359" t="str">
        <f t="shared" si="385"/>
        <v/>
      </c>
      <c r="AX166" s="359" t="str">
        <f t="shared" si="385"/>
        <v/>
      </c>
      <c r="AY166" s="359" t="str">
        <f t="shared" si="385"/>
        <v/>
      </c>
      <c r="AZ166" s="359" t="str">
        <f t="shared" si="385"/>
        <v/>
      </c>
      <c r="BA166" s="359" t="str">
        <f t="shared" si="385"/>
        <v/>
      </c>
      <c r="BB166" s="359" t="str">
        <f t="shared" si="385"/>
        <v/>
      </c>
      <c r="BC166" s="359" t="str">
        <f t="shared" si="385"/>
        <v/>
      </c>
      <c r="BD166" s="359" t="str">
        <f t="shared" si="385"/>
        <v/>
      </c>
      <c r="BE166" s="359" t="str">
        <f t="shared" si="385"/>
        <v/>
      </c>
      <c r="BF166" s="359" t="str">
        <f t="shared" si="385"/>
        <v/>
      </c>
      <c r="BG166" s="359" t="str">
        <f t="shared" si="385"/>
        <v/>
      </c>
      <c r="BH166" s="359" t="str">
        <f t="shared" si="385"/>
        <v/>
      </c>
      <c r="BI166" s="359" t="str">
        <f t="shared" si="385"/>
        <v/>
      </c>
      <c r="BJ166" s="359" t="str">
        <f t="shared" si="385"/>
        <v/>
      </c>
      <c r="BK166" s="359" t="str">
        <f t="shared" si="385"/>
        <v/>
      </c>
      <c r="BL166" s="359" t="str">
        <f t="shared" si="385"/>
        <v/>
      </c>
      <c r="BM166" s="359" t="str">
        <f t="shared" si="385"/>
        <v/>
      </c>
      <c r="BN166" s="359" t="str">
        <f t="shared" si="385"/>
        <v/>
      </c>
      <c r="BO166" s="359" t="str">
        <f t="shared" si="385"/>
        <v/>
      </c>
      <c r="BP166" s="359" t="str">
        <f t="shared" si="385"/>
        <v/>
      </c>
      <c r="BQ166" s="359" t="str">
        <f t="shared" ref="BQ166:CA166" si="386">IF(NOT(ISNA(BQ75)),IF(LEN(BQ75)&gt;0,(BQ75-$B75)/(rateShift*0.0001),""),"")</f>
        <v/>
      </c>
      <c r="BR166" s="359" t="str">
        <f t="shared" si="386"/>
        <v/>
      </c>
      <c r="BS166" s="359" t="str">
        <f t="shared" si="386"/>
        <v/>
      </c>
      <c r="BT166" s="359" t="str">
        <f t="shared" si="386"/>
        <v/>
      </c>
      <c r="BU166" s="359" t="str">
        <f t="shared" si="386"/>
        <v/>
      </c>
      <c r="BV166" s="359" t="str">
        <f t="shared" si="386"/>
        <v/>
      </c>
      <c r="BW166" s="359" t="str">
        <f t="shared" si="386"/>
        <v/>
      </c>
      <c r="BX166" s="359" t="str">
        <f t="shared" si="386"/>
        <v/>
      </c>
      <c r="BY166" s="359" t="str">
        <f t="shared" si="386"/>
        <v/>
      </c>
      <c r="BZ166" s="359" t="str">
        <f t="shared" si="386"/>
        <v/>
      </c>
      <c r="CA166" s="360" t="str">
        <f t="shared" si="386"/>
        <v/>
      </c>
      <c r="CB166" s="257" t="str">
        <f t="shared" ref="CB166:DG166" si="387">IF(NOT(ISNA(CB75)),IF(LEN(CB75)&gt;0,ABS(CB75-$C75),""),"")</f>
        <v/>
      </c>
      <c r="CC166" s="257" t="str">
        <f t="shared" si="387"/>
        <v/>
      </c>
      <c r="CD166" s="257" t="str">
        <f t="shared" si="387"/>
        <v/>
      </c>
      <c r="CE166" s="257" t="str">
        <f t="shared" si="387"/>
        <v/>
      </c>
      <c r="CF166" s="257" t="str">
        <f t="shared" si="387"/>
        <v/>
      </c>
      <c r="CG166" s="257" t="str">
        <f t="shared" si="387"/>
        <v/>
      </c>
      <c r="CH166" s="257" t="str">
        <f t="shared" si="387"/>
        <v/>
      </c>
      <c r="CI166" s="257" t="str">
        <f t="shared" si="387"/>
        <v/>
      </c>
      <c r="CJ166" s="257" t="str">
        <f t="shared" si="387"/>
        <v/>
      </c>
      <c r="CK166" s="257" t="str">
        <f t="shared" si="387"/>
        <v/>
      </c>
      <c r="CL166" s="257" t="str">
        <f t="shared" si="387"/>
        <v/>
      </c>
      <c r="CM166" s="257" t="str">
        <f t="shared" si="387"/>
        <v/>
      </c>
      <c r="CN166" s="257" t="str">
        <f t="shared" si="387"/>
        <v/>
      </c>
      <c r="CO166" s="257" t="str">
        <f t="shared" si="387"/>
        <v/>
      </c>
      <c r="CP166" s="257" t="str">
        <f t="shared" si="387"/>
        <v/>
      </c>
      <c r="CQ166" s="257" t="str">
        <f t="shared" si="387"/>
        <v/>
      </c>
      <c r="CR166" s="257" t="str">
        <f t="shared" si="387"/>
        <v/>
      </c>
      <c r="CS166" s="257" t="str">
        <f t="shared" si="387"/>
        <v/>
      </c>
      <c r="CT166" s="257" t="str">
        <f t="shared" si="387"/>
        <v/>
      </c>
      <c r="CU166" s="257" t="str">
        <f t="shared" si="387"/>
        <v/>
      </c>
      <c r="CV166" s="257" t="str">
        <f t="shared" si="387"/>
        <v/>
      </c>
      <c r="CW166" s="257" t="str">
        <f t="shared" si="387"/>
        <v/>
      </c>
      <c r="CX166" s="257" t="str">
        <f t="shared" si="387"/>
        <v/>
      </c>
      <c r="CY166" s="257" t="str">
        <f t="shared" si="387"/>
        <v/>
      </c>
      <c r="CZ166" s="257" t="str">
        <f t="shared" si="387"/>
        <v/>
      </c>
      <c r="DA166" s="257" t="str">
        <f t="shared" si="387"/>
        <v/>
      </c>
      <c r="DB166" s="257" t="str">
        <f t="shared" si="387"/>
        <v/>
      </c>
      <c r="DC166" s="257" t="str">
        <f t="shared" si="387"/>
        <v/>
      </c>
      <c r="DD166" s="257" t="str">
        <f t="shared" si="387"/>
        <v/>
      </c>
      <c r="DE166" s="257" t="str">
        <f t="shared" si="387"/>
        <v/>
      </c>
      <c r="DF166" s="257" t="str">
        <f t="shared" si="387"/>
        <v/>
      </c>
      <c r="DG166" s="257" t="str">
        <f t="shared" si="387"/>
        <v/>
      </c>
      <c r="DH166" s="257" t="str">
        <f t="shared" ref="DH166:EM166" si="388">IF(NOT(ISNA(DH75)),IF(LEN(DH75)&gt;0,ABS(DH75-$C75),""),"")</f>
        <v/>
      </c>
      <c r="DI166" s="257" t="str">
        <f t="shared" si="388"/>
        <v/>
      </c>
      <c r="DJ166" s="257" t="str">
        <f t="shared" si="388"/>
        <v/>
      </c>
      <c r="DK166" s="257" t="str">
        <f t="shared" si="388"/>
        <v/>
      </c>
      <c r="DL166" s="257" t="str">
        <f t="shared" si="388"/>
        <v/>
      </c>
      <c r="DM166" s="257" t="str">
        <f t="shared" si="388"/>
        <v/>
      </c>
      <c r="DN166" s="257" t="str">
        <f t="shared" si="388"/>
        <v/>
      </c>
      <c r="DO166" s="257" t="str">
        <f t="shared" si="388"/>
        <v/>
      </c>
      <c r="DP166" s="257" t="str">
        <f t="shared" si="388"/>
        <v/>
      </c>
      <c r="DQ166" s="257" t="str">
        <f t="shared" si="388"/>
        <v/>
      </c>
      <c r="DR166" s="257" t="str">
        <f t="shared" si="388"/>
        <v/>
      </c>
      <c r="DS166" s="257" t="str">
        <f t="shared" si="388"/>
        <v/>
      </c>
      <c r="DT166" s="257" t="str">
        <f t="shared" si="388"/>
        <v/>
      </c>
      <c r="DU166" s="257" t="str">
        <f t="shared" si="388"/>
        <v/>
      </c>
      <c r="DV166" s="257" t="str">
        <f t="shared" si="388"/>
        <v/>
      </c>
      <c r="DW166" s="257" t="str">
        <f t="shared" si="388"/>
        <v/>
      </c>
      <c r="DX166" s="257" t="str">
        <f t="shared" si="388"/>
        <v/>
      </c>
      <c r="DY166" s="257" t="str">
        <f t="shared" si="388"/>
        <v/>
      </c>
      <c r="DZ166" s="257" t="str">
        <f t="shared" si="388"/>
        <v/>
      </c>
      <c r="EA166" s="257" t="str">
        <f t="shared" si="388"/>
        <v/>
      </c>
      <c r="EB166" s="257" t="str">
        <f t="shared" si="388"/>
        <v/>
      </c>
      <c r="EC166" s="257" t="str">
        <f t="shared" si="388"/>
        <v/>
      </c>
      <c r="ED166" s="257" t="str">
        <f t="shared" si="388"/>
        <v/>
      </c>
      <c r="EE166" s="257" t="str">
        <f t="shared" si="388"/>
        <v/>
      </c>
      <c r="EF166" s="257" t="str">
        <f t="shared" si="388"/>
        <v/>
      </c>
      <c r="EG166" s="257" t="str">
        <f t="shared" si="388"/>
        <v/>
      </c>
      <c r="EH166" s="257" t="str">
        <f t="shared" si="388"/>
        <v/>
      </c>
      <c r="EI166" s="257" t="str">
        <f t="shared" si="388"/>
        <v/>
      </c>
      <c r="EJ166" s="257" t="str">
        <f t="shared" si="388"/>
        <v/>
      </c>
      <c r="EK166" s="257" t="str">
        <f t="shared" si="388"/>
        <v/>
      </c>
      <c r="EL166" s="257" t="str">
        <f t="shared" si="388"/>
        <v/>
      </c>
      <c r="EM166" s="257" t="str">
        <f t="shared" si="388"/>
        <v/>
      </c>
      <c r="EN166" s="257" t="str">
        <f t="shared" ref="EN166:EX166" si="389">IF(NOT(ISNA(EN75)),IF(LEN(EN75)&gt;0,ABS(EN75-$C75),""),"")</f>
        <v/>
      </c>
      <c r="EO166" s="257" t="str">
        <f t="shared" si="389"/>
        <v/>
      </c>
      <c r="EP166" s="257" t="str">
        <f t="shared" si="389"/>
        <v/>
      </c>
      <c r="EQ166" s="257" t="str">
        <f t="shared" si="389"/>
        <v/>
      </c>
      <c r="ER166" s="257" t="str">
        <f t="shared" si="389"/>
        <v/>
      </c>
      <c r="ES166" s="257" t="str">
        <f t="shared" si="389"/>
        <v/>
      </c>
      <c r="ET166" s="257" t="str">
        <f t="shared" si="389"/>
        <v/>
      </c>
      <c r="EU166" s="257" t="str">
        <f t="shared" si="389"/>
        <v/>
      </c>
      <c r="EV166" s="257" t="str">
        <f t="shared" si="389"/>
        <v/>
      </c>
      <c r="EW166" s="257" t="str">
        <f t="shared" si="389"/>
        <v/>
      </c>
      <c r="EX166" s="258" t="str">
        <f t="shared" si="389"/>
        <v/>
      </c>
    </row>
    <row r="167" spans="4:154" x14ac:dyDescent="0.2">
      <c r="D167" s="385" t="e">
        <v>#N/A</v>
      </c>
      <c r="E167" s="358" t="str">
        <f t="shared" ref="E167:AJ167" si="390">IF(NOT(ISNA(E76)),IF(LEN(E76)&gt;0,(E76-$B76)/(rateShift*0.0001),""),"")</f>
        <v/>
      </c>
      <c r="F167" s="359" t="str">
        <f t="shared" si="390"/>
        <v/>
      </c>
      <c r="G167" s="359" t="str">
        <f t="shared" si="390"/>
        <v/>
      </c>
      <c r="H167" s="359" t="str">
        <f t="shared" si="390"/>
        <v/>
      </c>
      <c r="I167" s="359" t="str">
        <f t="shared" si="390"/>
        <v/>
      </c>
      <c r="J167" s="359" t="str">
        <f t="shared" si="390"/>
        <v/>
      </c>
      <c r="K167" s="359" t="str">
        <f t="shared" si="390"/>
        <v/>
      </c>
      <c r="L167" s="359" t="str">
        <f t="shared" si="390"/>
        <v/>
      </c>
      <c r="M167" s="359" t="str">
        <f t="shared" si="390"/>
        <v/>
      </c>
      <c r="N167" s="359" t="str">
        <f t="shared" si="390"/>
        <v/>
      </c>
      <c r="O167" s="359" t="str">
        <f t="shared" si="390"/>
        <v/>
      </c>
      <c r="P167" s="359" t="str">
        <f t="shared" si="390"/>
        <v/>
      </c>
      <c r="Q167" s="359" t="str">
        <f t="shared" si="390"/>
        <v/>
      </c>
      <c r="R167" s="359" t="str">
        <f t="shared" si="390"/>
        <v/>
      </c>
      <c r="S167" s="359" t="str">
        <f t="shared" si="390"/>
        <v/>
      </c>
      <c r="T167" s="359" t="str">
        <f t="shared" si="390"/>
        <v/>
      </c>
      <c r="U167" s="359" t="str">
        <f t="shared" si="390"/>
        <v/>
      </c>
      <c r="V167" s="359" t="str">
        <f t="shared" si="390"/>
        <v/>
      </c>
      <c r="W167" s="359" t="str">
        <f t="shared" si="390"/>
        <v/>
      </c>
      <c r="X167" s="359" t="str">
        <f t="shared" si="390"/>
        <v/>
      </c>
      <c r="Y167" s="359" t="str">
        <f t="shared" si="390"/>
        <v/>
      </c>
      <c r="Z167" s="359" t="str">
        <f t="shared" si="390"/>
        <v/>
      </c>
      <c r="AA167" s="359" t="str">
        <f t="shared" si="390"/>
        <v/>
      </c>
      <c r="AB167" s="359" t="str">
        <f t="shared" si="390"/>
        <v/>
      </c>
      <c r="AC167" s="359" t="str">
        <f t="shared" si="390"/>
        <v/>
      </c>
      <c r="AD167" s="359" t="str">
        <f t="shared" si="390"/>
        <v/>
      </c>
      <c r="AE167" s="359" t="str">
        <f t="shared" si="390"/>
        <v/>
      </c>
      <c r="AF167" s="359" t="str">
        <f t="shared" si="390"/>
        <v/>
      </c>
      <c r="AG167" s="359" t="str">
        <f t="shared" si="390"/>
        <v/>
      </c>
      <c r="AH167" s="359" t="str">
        <f t="shared" si="390"/>
        <v/>
      </c>
      <c r="AI167" s="359" t="str">
        <f t="shared" si="390"/>
        <v/>
      </c>
      <c r="AJ167" s="359" t="str">
        <f t="shared" si="390"/>
        <v/>
      </c>
      <c r="AK167" s="359" t="str">
        <f t="shared" ref="AK167:BP167" si="391">IF(NOT(ISNA(AK76)),IF(LEN(AK76)&gt;0,(AK76-$B76)/(rateShift*0.0001),""),"")</f>
        <v/>
      </c>
      <c r="AL167" s="359" t="str">
        <f t="shared" si="391"/>
        <v/>
      </c>
      <c r="AM167" s="359" t="str">
        <f t="shared" si="391"/>
        <v/>
      </c>
      <c r="AN167" s="359" t="str">
        <f t="shared" si="391"/>
        <v/>
      </c>
      <c r="AO167" s="359" t="str">
        <f t="shared" si="391"/>
        <v/>
      </c>
      <c r="AP167" s="359" t="str">
        <f t="shared" si="391"/>
        <v/>
      </c>
      <c r="AQ167" s="359" t="str">
        <f t="shared" si="391"/>
        <v/>
      </c>
      <c r="AR167" s="359" t="str">
        <f t="shared" si="391"/>
        <v/>
      </c>
      <c r="AS167" s="359" t="str">
        <f t="shared" si="391"/>
        <v/>
      </c>
      <c r="AT167" s="359" t="str">
        <f t="shared" si="391"/>
        <v/>
      </c>
      <c r="AU167" s="359" t="str">
        <f t="shared" si="391"/>
        <v/>
      </c>
      <c r="AV167" s="359" t="str">
        <f t="shared" si="391"/>
        <v/>
      </c>
      <c r="AW167" s="359" t="str">
        <f t="shared" si="391"/>
        <v/>
      </c>
      <c r="AX167" s="359" t="str">
        <f t="shared" si="391"/>
        <v/>
      </c>
      <c r="AY167" s="359" t="str">
        <f t="shared" si="391"/>
        <v/>
      </c>
      <c r="AZ167" s="359" t="str">
        <f t="shared" si="391"/>
        <v/>
      </c>
      <c r="BA167" s="359" t="str">
        <f t="shared" si="391"/>
        <v/>
      </c>
      <c r="BB167" s="359" t="str">
        <f t="shared" si="391"/>
        <v/>
      </c>
      <c r="BC167" s="359" t="str">
        <f t="shared" si="391"/>
        <v/>
      </c>
      <c r="BD167" s="359" t="str">
        <f t="shared" si="391"/>
        <v/>
      </c>
      <c r="BE167" s="359" t="str">
        <f t="shared" si="391"/>
        <v/>
      </c>
      <c r="BF167" s="359" t="str">
        <f t="shared" si="391"/>
        <v/>
      </c>
      <c r="BG167" s="359" t="str">
        <f t="shared" si="391"/>
        <v/>
      </c>
      <c r="BH167" s="359" t="str">
        <f t="shared" si="391"/>
        <v/>
      </c>
      <c r="BI167" s="359" t="str">
        <f t="shared" si="391"/>
        <v/>
      </c>
      <c r="BJ167" s="359" t="str">
        <f t="shared" si="391"/>
        <v/>
      </c>
      <c r="BK167" s="359" t="str">
        <f t="shared" si="391"/>
        <v/>
      </c>
      <c r="BL167" s="359" t="str">
        <f t="shared" si="391"/>
        <v/>
      </c>
      <c r="BM167" s="359" t="str">
        <f t="shared" si="391"/>
        <v/>
      </c>
      <c r="BN167" s="359" t="str">
        <f t="shared" si="391"/>
        <v/>
      </c>
      <c r="BO167" s="359" t="str">
        <f t="shared" si="391"/>
        <v/>
      </c>
      <c r="BP167" s="359" t="str">
        <f t="shared" si="391"/>
        <v/>
      </c>
      <c r="BQ167" s="359" t="str">
        <f t="shared" ref="BQ167:CA167" si="392">IF(NOT(ISNA(BQ76)),IF(LEN(BQ76)&gt;0,(BQ76-$B76)/(rateShift*0.0001),""),"")</f>
        <v/>
      </c>
      <c r="BR167" s="359" t="str">
        <f t="shared" si="392"/>
        <v/>
      </c>
      <c r="BS167" s="359" t="str">
        <f t="shared" si="392"/>
        <v/>
      </c>
      <c r="BT167" s="359" t="str">
        <f t="shared" si="392"/>
        <v/>
      </c>
      <c r="BU167" s="359" t="str">
        <f t="shared" si="392"/>
        <v/>
      </c>
      <c r="BV167" s="359" t="str">
        <f t="shared" si="392"/>
        <v/>
      </c>
      <c r="BW167" s="359" t="str">
        <f t="shared" si="392"/>
        <v/>
      </c>
      <c r="BX167" s="359" t="str">
        <f t="shared" si="392"/>
        <v/>
      </c>
      <c r="BY167" s="359" t="str">
        <f t="shared" si="392"/>
        <v/>
      </c>
      <c r="BZ167" s="359" t="str">
        <f t="shared" si="392"/>
        <v/>
      </c>
      <c r="CA167" s="360" t="str">
        <f t="shared" si="392"/>
        <v/>
      </c>
      <c r="CB167" s="257" t="str">
        <f t="shared" ref="CB167:DG167" si="393">IF(NOT(ISNA(CB76)),IF(LEN(CB76)&gt;0,ABS(CB76-$C76),""),"")</f>
        <v/>
      </c>
      <c r="CC167" s="257" t="str">
        <f t="shared" si="393"/>
        <v/>
      </c>
      <c r="CD167" s="257" t="str">
        <f t="shared" si="393"/>
        <v/>
      </c>
      <c r="CE167" s="257" t="str">
        <f t="shared" si="393"/>
        <v/>
      </c>
      <c r="CF167" s="257" t="str">
        <f t="shared" si="393"/>
        <v/>
      </c>
      <c r="CG167" s="257" t="str">
        <f t="shared" si="393"/>
        <v/>
      </c>
      <c r="CH167" s="257" t="str">
        <f t="shared" si="393"/>
        <v/>
      </c>
      <c r="CI167" s="257" t="str">
        <f t="shared" si="393"/>
        <v/>
      </c>
      <c r="CJ167" s="257" t="str">
        <f t="shared" si="393"/>
        <v/>
      </c>
      <c r="CK167" s="257" t="str">
        <f t="shared" si="393"/>
        <v/>
      </c>
      <c r="CL167" s="257" t="str">
        <f t="shared" si="393"/>
        <v/>
      </c>
      <c r="CM167" s="257" t="str">
        <f t="shared" si="393"/>
        <v/>
      </c>
      <c r="CN167" s="257" t="str">
        <f t="shared" si="393"/>
        <v/>
      </c>
      <c r="CO167" s="257" t="str">
        <f t="shared" si="393"/>
        <v/>
      </c>
      <c r="CP167" s="257" t="str">
        <f t="shared" si="393"/>
        <v/>
      </c>
      <c r="CQ167" s="257" t="str">
        <f t="shared" si="393"/>
        <v/>
      </c>
      <c r="CR167" s="257" t="str">
        <f t="shared" si="393"/>
        <v/>
      </c>
      <c r="CS167" s="257" t="str">
        <f t="shared" si="393"/>
        <v/>
      </c>
      <c r="CT167" s="257" t="str">
        <f t="shared" si="393"/>
        <v/>
      </c>
      <c r="CU167" s="257" t="str">
        <f t="shared" si="393"/>
        <v/>
      </c>
      <c r="CV167" s="257" t="str">
        <f t="shared" si="393"/>
        <v/>
      </c>
      <c r="CW167" s="257" t="str">
        <f t="shared" si="393"/>
        <v/>
      </c>
      <c r="CX167" s="257" t="str">
        <f t="shared" si="393"/>
        <v/>
      </c>
      <c r="CY167" s="257" t="str">
        <f t="shared" si="393"/>
        <v/>
      </c>
      <c r="CZ167" s="257" t="str">
        <f t="shared" si="393"/>
        <v/>
      </c>
      <c r="DA167" s="257" t="str">
        <f t="shared" si="393"/>
        <v/>
      </c>
      <c r="DB167" s="257" t="str">
        <f t="shared" si="393"/>
        <v/>
      </c>
      <c r="DC167" s="257" t="str">
        <f t="shared" si="393"/>
        <v/>
      </c>
      <c r="DD167" s="257" t="str">
        <f t="shared" si="393"/>
        <v/>
      </c>
      <c r="DE167" s="257" t="str">
        <f t="shared" si="393"/>
        <v/>
      </c>
      <c r="DF167" s="257" t="str">
        <f t="shared" si="393"/>
        <v/>
      </c>
      <c r="DG167" s="257" t="str">
        <f t="shared" si="393"/>
        <v/>
      </c>
      <c r="DH167" s="257" t="str">
        <f t="shared" ref="DH167:EM167" si="394">IF(NOT(ISNA(DH76)),IF(LEN(DH76)&gt;0,ABS(DH76-$C76),""),"")</f>
        <v/>
      </c>
      <c r="DI167" s="257" t="str">
        <f t="shared" si="394"/>
        <v/>
      </c>
      <c r="DJ167" s="257" t="str">
        <f t="shared" si="394"/>
        <v/>
      </c>
      <c r="DK167" s="257" t="str">
        <f t="shared" si="394"/>
        <v/>
      </c>
      <c r="DL167" s="257" t="str">
        <f t="shared" si="394"/>
        <v/>
      </c>
      <c r="DM167" s="257" t="str">
        <f t="shared" si="394"/>
        <v/>
      </c>
      <c r="DN167" s="257" t="str">
        <f t="shared" si="394"/>
        <v/>
      </c>
      <c r="DO167" s="257" t="str">
        <f t="shared" si="394"/>
        <v/>
      </c>
      <c r="DP167" s="257" t="str">
        <f t="shared" si="394"/>
        <v/>
      </c>
      <c r="DQ167" s="257" t="str">
        <f t="shared" si="394"/>
        <v/>
      </c>
      <c r="DR167" s="257" t="str">
        <f t="shared" si="394"/>
        <v/>
      </c>
      <c r="DS167" s="257" t="str">
        <f t="shared" si="394"/>
        <v/>
      </c>
      <c r="DT167" s="257" t="str">
        <f t="shared" si="394"/>
        <v/>
      </c>
      <c r="DU167" s="257" t="str">
        <f t="shared" si="394"/>
        <v/>
      </c>
      <c r="DV167" s="257" t="str">
        <f t="shared" si="394"/>
        <v/>
      </c>
      <c r="DW167" s="257" t="str">
        <f t="shared" si="394"/>
        <v/>
      </c>
      <c r="DX167" s="257" t="str">
        <f t="shared" si="394"/>
        <v/>
      </c>
      <c r="DY167" s="257" t="str">
        <f t="shared" si="394"/>
        <v/>
      </c>
      <c r="DZ167" s="257" t="str">
        <f t="shared" si="394"/>
        <v/>
      </c>
      <c r="EA167" s="257" t="str">
        <f t="shared" si="394"/>
        <v/>
      </c>
      <c r="EB167" s="257" t="str">
        <f t="shared" si="394"/>
        <v/>
      </c>
      <c r="EC167" s="257" t="str">
        <f t="shared" si="394"/>
        <v/>
      </c>
      <c r="ED167" s="257" t="str">
        <f t="shared" si="394"/>
        <v/>
      </c>
      <c r="EE167" s="257" t="str">
        <f t="shared" si="394"/>
        <v/>
      </c>
      <c r="EF167" s="257" t="str">
        <f t="shared" si="394"/>
        <v/>
      </c>
      <c r="EG167" s="257" t="str">
        <f t="shared" si="394"/>
        <v/>
      </c>
      <c r="EH167" s="257" t="str">
        <f t="shared" si="394"/>
        <v/>
      </c>
      <c r="EI167" s="257" t="str">
        <f t="shared" si="394"/>
        <v/>
      </c>
      <c r="EJ167" s="257" t="str">
        <f t="shared" si="394"/>
        <v/>
      </c>
      <c r="EK167" s="257" t="str">
        <f t="shared" si="394"/>
        <v/>
      </c>
      <c r="EL167" s="257" t="str">
        <f t="shared" si="394"/>
        <v/>
      </c>
      <c r="EM167" s="257" t="str">
        <f t="shared" si="394"/>
        <v/>
      </c>
      <c r="EN167" s="257" t="str">
        <f t="shared" ref="EN167:EX167" si="395">IF(NOT(ISNA(EN76)),IF(LEN(EN76)&gt;0,ABS(EN76-$C76),""),"")</f>
        <v/>
      </c>
      <c r="EO167" s="257" t="str">
        <f t="shared" si="395"/>
        <v/>
      </c>
      <c r="EP167" s="257" t="str">
        <f t="shared" si="395"/>
        <v/>
      </c>
      <c r="EQ167" s="257" t="str">
        <f t="shared" si="395"/>
        <v/>
      </c>
      <c r="ER167" s="257" t="str">
        <f t="shared" si="395"/>
        <v/>
      </c>
      <c r="ES167" s="257" t="str">
        <f t="shared" si="395"/>
        <v/>
      </c>
      <c r="ET167" s="257" t="str">
        <f t="shared" si="395"/>
        <v/>
      </c>
      <c r="EU167" s="257" t="str">
        <f t="shared" si="395"/>
        <v/>
      </c>
      <c r="EV167" s="257" t="str">
        <f t="shared" si="395"/>
        <v/>
      </c>
      <c r="EW167" s="257" t="str">
        <f t="shared" si="395"/>
        <v/>
      </c>
      <c r="EX167" s="258" t="str">
        <f t="shared" si="395"/>
        <v/>
      </c>
    </row>
    <row r="168" spans="4:154" x14ac:dyDescent="0.2">
      <c r="D168" s="385" t="e">
        <v>#N/A</v>
      </c>
      <c r="E168" s="358" t="str">
        <f t="shared" ref="E168:AJ168" si="396">IF(NOT(ISNA(E77)),IF(LEN(E77)&gt;0,(E77-$B77)/(rateShift*0.0001),""),"")</f>
        <v/>
      </c>
      <c r="F168" s="359" t="str">
        <f t="shared" si="396"/>
        <v/>
      </c>
      <c r="G168" s="359" t="str">
        <f t="shared" si="396"/>
        <v/>
      </c>
      <c r="H168" s="359" t="str">
        <f t="shared" si="396"/>
        <v/>
      </c>
      <c r="I168" s="359" t="str">
        <f t="shared" si="396"/>
        <v/>
      </c>
      <c r="J168" s="359" t="str">
        <f t="shared" si="396"/>
        <v/>
      </c>
      <c r="K168" s="359" t="str">
        <f t="shared" si="396"/>
        <v/>
      </c>
      <c r="L168" s="359" t="str">
        <f t="shared" si="396"/>
        <v/>
      </c>
      <c r="M168" s="359" t="str">
        <f t="shared" si="396"/>
        <v/>
      </c>
      <c r="N168" s="359" t="str">
        <f t="shared" si="396"/>
        <v/>
      </c>
      <c r="O168" s="359" t="str">
        <f t="shared" si="396"/>
        <v/>
      </c>
      <c r="P168" s="359" t="str">
        <f t="shared" si="396"/>
        <v/>
      </c>
      <c r="Q168" s="359" t="str">
        <f t="shared" si="396"/>
        <v/>
      </c>
      <c r="R168" s="359" t="str">
        <f t="shared" si="396"/>
        <v/>
      </c>
      <c r="S168" s="359" t="str">
        <f t="shared" si="396"/>
        <v/>
      </c>
      <c r="T168" s="359" t="str">
        <f t="shared" si="396"/>
        <v/>
      </c>
      <c r="U168" s="359" t="str">
        <f t="shared" si="396"/>
        <v/>
      </c>
      <c r="V168" s="359" t="str">
        <f t="shared" si="396"/>
        <v/>
      </c>
      <c r="W168" s="359" t="str">
        <f t="shared" si="396"/>
        <v/>
      </c>
      <c r="X168" s="359" t="str">
        <f t="shared" si="396"/>
        <v/>
      </c>
      <c r="Y168" s="359" t="str">
        <f t="shared" si="396"/>
        <v/>
      </c>
      <c r="Z168" s="359" t="str">
        <f t="shared" si="396"/>
        <v/>
      </c>
      <c r="AA168" s="359" t="str">
        <f t="shared" si="396"/>
        <v/>
      </c>
      <c r="AB168" s="359" t="str">
        <f t="shared" si="396"/>
        <v/>
      </c>
      <c r="AC168" s="359" t="str">
        <f t="shared" si="396"/>
        <v/>
      </c>
      <c r="AD168" s="359" t="str">
        <f t="shared" si="396"/>
        <v/>
      </c>
      <c r="AE168" s="359" t="str">
        <f t="shared" si="396"/>
        <v/>
      </c>
      <c r="AF168" s="359" t="str">
        <f t="shared" si="396"/>
        <v/>
      </c>
      <c r="AG168" s="359" t="str">
        <f t="shared" si="396"/>
        <v/>
      </c>
      <c r="AH168" s="359" t="str">
        <f t="shared" si="396"/>
        <v/>
      </c>
      <c r="AI168" s="359" t="str">
        <f t="shared" si="396"/>
        <v/>
      </c>
      <c r="AJ168" s="359" t="str">
        <f t="shared" si="396"/>
        <v/>
      </c>
      <c r="AK168" s="359" t="str">
        <f t="shared" ref="AK168:BP168" si="397">IF(NOT(ISNA(AK77)),IF(LEN(AK77)&gt;0,(AK77-$B77)/(rateShift*0.0001),""),"")</f>
        <v/>
      </c>
      <c r="AL168" s="359" t="str">
        <f t="shared" si="397"/>
        <v/>
      </c>
      <c r="AM168" s="359" t="str">
        <f t="shared" si="397"/>
        <v/>
      </c>
      <c r="AN168" s="359" t="str">
        <f t="shared" si="397"/>
        <v/>
      </c>
      <c r="AO168" s="359" t="str">
        <f t="shared" si="397"/>
        <v/>
      </c>
      <c r="AP168" s="359" t="str">
        <f t="shared" si="397"/>
        <v/>
      </c>
      <c r="AQ168" s="359" t="str">
        <f t="shared" si="397"/>
        <v/>
      </c>
      <c r="AR168" s="359" t="str">
        <f t="shared" si="397"/>
        <v/>
      </c>
      <c r="AS168" s="359" t="str">
        <f t="shared" si="397"/>
        <v/>
      </c>
      <c r="AT168" s="359" t="str">
        <f t="shared" si="397"/>
        <v/>
      </c>
      <c r="AU168" s="359" t="str">
        <f t="shared" si="397"/>
        <v/>
      </c>
      <c r="AV168" s="359" t="str">
        <f t="shared" si="397"/>
        <v/>
      </c>
      <c r="AW168" s="359" t="str">
        <f t="shared" si="397"/>
        <v/>
      </c>
      <c r="AX168" s="359" t="str">
        <f t="shared" si="397"/>
        <v/>
      </c>
      <c r="AY168" s="359" t="str">
        <f t="shared" si="397"/>
        <v/>
      </c>
      <c r="AZ168" s="359" t="str">
        <f t="shared" si="397"/>
        <v/>
      </c>
      <c r="BA168" s="359" t="str">
        <f t="shared" si="397"/>
        <v/>
      </c>
      <c r="BB168" s="359" t="str">
        <f t="shared" si="397"/>
        <v/>
      </c>
      <c r="BC168" s="359" t="str">
        <f t="shared" si="397"/>
        <v/>
      </c>
      <c r="BD168" s="359" t="str">
        <f t="shared" si="397"/>
        <v/>
      </c>
      <c r="BE168" s="359" t="str">
        <f t="shared" si="397"/>
        <v/>
      </c>
      <c r="BF168" s="359" t="str">
        <f t="shared" si="397"/>
        <v/>
      </c>
      <c r="BG168" s="359" t="str">
        <f t="shared" si="397"/>
        <v/>
      </c>
      <c r="BH168" s="359" t="str">
        <f t="shared" si="397"/>
        <v/>
      </c>
      <c r="BI168" s="359" t="str">
        <f t="shared" si="397"/>
        <v/>
      </c>
      <c r="BJ168" s="359" t="str">
        <f t="shared" si="397"/>
        <v/>
      </c>
      <c r="BK168" s="359" t="str">
        <f t="shared" si="397"/>
        <v/>
      </c>
      <c r="BL168" s="359" t="str">
        <f t="shared" si="397"/>
        <v/>
      </c>
      <c r="BM168" s="359" t="str">
        <f t="shared" si="397"/>
        <v/>
      </c>
      <c r="BN168" s="359" t="str">
        <f t="shared" si="397"/>
        <v/>
      </c>
      <c r="BO168" s="359" t="str">
        <f t="shared" si="397"/>
        <v/>
      </c>
      <c r="BP168" s="359" t="str">
        <f t="shared" si="397"/>
        <v/>
      </c>
      <c r="BQ168" s="359" t="str">
        <f t="shared" ref="BQ168:CA168" si="398">IF(NOT(ISNA(BQ77)),IF(LEN(BQ77)&gt;0,(BQ77-$B77)/(rateShift*0.0001),""),"")</f>
        <v/>
      </c>
      <c r="BR168" s="359" t="str">
        <f t="shared" si="398"/>
        <v/>
      </c>
      <c r="BS168" s="359" t="str">
        <f t="shared" si="398"/>
        <v/>
      </c>
      <c r="BT168" s="359" t="str">
        <f t="shared" si="398"/>
        <v/>
      </c>
      <c r="BU168" s="359" t="str">
        <f t="shared" si="398"/>
        <v/>
      </c>
      <c r="BV168" s="359" t="str">
        <f t="shared" si="398"/>
        <v/>
      </c>
      <c r="BW168" s="359" t="str">
        <f t="shared" si="398"/>
        <v/>
      </c>
      <c r="BX168" s="359" t="str">
        <f t="shared" si="398"/>
        <v/>
      </c>
      <c r="BY168" s="359" t="str">
        <f t="shared" si="398"/>
        <v/>
      </c>
      <c r="BZ168" s="359" t="str">
        <f t="shared" si="398"/>
        <v/>
      </c>
      <c r="CA168" s="360" t="str">
        <f t="shared" si="398"/>
        <v/>
      </c>
      <c r="CB168" s="257" t="str">
        <f t="shared" ref="CB168:DG168" si="399">IF(NOT(ISNA(CB77)),IF(LEN(CB77)&gt;0,ABS(CB77-$C77),""),"")</f>
        <v/>
      </c>
      <c r="CC168" s="257" t="str">
        <f t="shared" si="399"/>
        <v/>
      </c>
      <c r="CD168" s="257" t="str">
        <f t="shared" si="399"/>
        <v/>
      </c>
      <c r="CE168" s="257" t="str">
        <f t="shared" si="399"/>
        <v/>
      </c>
      <c r="CF168" s="257" t="str">
        <f t="shared" si="399"/>
        <v/>
      </c>
      <c r="CG168" s="257" t="str">
        <f t="shared" si="399"/>
        <v/>
      </c>
      <c r="CH168" s="257" t="str">
        <f t="shared" si="399"/>
        <v/>
      </c>
      <c r="CI168" s="257" t="str">
        <f t="shared" si="399"/>
        <v/>
      </c>
      <c r="CJ168" s="257" t="str">
        <f t="shared" si="399"/>
        <v/>
      </c>
      <c r="CK168" s="257" t="str">
        <f t="shared" si="399"/>
        <v/>
      </c>
      <c r="CL168" s="257" t="str">
        <f t="shared" si="399"/>
        <v/>
      </c>
      <c r="CM168" s="257" t="str">
        <f t="shared" si="399"/>
        <v/>
      </c>
      <c r="CN168" s="257" t="str">
        <f t="shared" si="399"/>
        <v/>
      </c>
      <c r="CO168" s="257" t="str">
        <f t="shared" si="399"/>
        <v/>
      </c>
      <c r="CP168" s="257" t="str">
        <f t="shared" si="399"/>
        <v/>
      </c>
      <c r="CQ168" s="257" t="str">
        <f t="shared" si="399"/>
        <v/>
      </c>
      <c r="CR168" s="257" t="str">
        <f t="shared" si="399"/>
        <v/>
      </c>
      <c r="CS168" s="257" t="str">
        <f t="shared" si="399"/>
        <v/>
      </c>
      <c r="CT168" s="257" t="str">
        <f t="shared" si="399"/>
        <v/>
      </c>
      <c r="CU168" s="257" t="str">
        <f t="shared" si="399"/>
        <v/>
      </c>
      <c r="CV168" s="257" t="str">
        <f t="shared" si="399"/>
        <v/>
      </c>
      <c r="CW168" s="257" t="str">
        <f t="shared" si="399"/>
        <v/>
      </c>
      <c r="CX168" s="257" t="str">
        <f t="shared" si="399"/>
        <v/>
      </c>
      <c r="CY168" s="257" t="str">
        <f t="shared" si="399"/>
        <v/>
      </c>
      <c r="CZ168" s="257" t="str">
        <f t="shared" si="399"/>
        <v/>
      </c>
      <c r="DA168" s="257" t="str">
        <f t="shared" si="399"/>
        <v/>
      </c>
      <c r="DB168" s="257" t="str">
        <f t="shared" si="399"/>
        <v/>
      </c>
      <c r="DC168" s="257" t="str">
        <f t="shared" si="399"/>
        <v/>
      </c>
      <c r="DD168" s="257" t="str">
        <f t="shared" si="399"/>
        <v/>
      </c>
      <c r="DE168" s="257" t="str">
        <f t="shared" si="399"/>
        <v/>
      </c>
      <c r="DF168" s="257" t="str">
        <f t="shared" si="399"/>
        <v/>
      </c>
      <c r="DG168" s="257" t="str">
        <f t="shared" si="399"/>
        <v/>
      </c>
      <c r="DH168" s="257" t="str">
        <f t="shared" ref="DH168:EM168" si="400">IF(NOT(ISNA(DH77)),IF(LEN(DH77)&gt;0,ABS(DH77-$C77),""),"")</f>
        <v/>
      </c>
      <c r="DI168" s="257" t="str">
        <f t="shared" si="400"/>
        <v/>
      </c>
      <c r="DJ168" s="257" t="str">
        <f t="shared" si="400"/>
        <v/>
      </c>
      <c r="DK168" s="257" t="str">
        <f t="shared" si="400"/>
        <v/>
      </c>
      <c r="DL168" s="257" t="str">
        <f t="shared" si="400"/>
        <v/>
      </c>
      <c r="DM168" s="257" t="str">
        <f t="shared" si="400"/>
        <v/>
      </c>
      <c r="DN168" s="257" t="str">
        <f t="shared" si="400"/>
        <v/>
      </c>
      <c r="DO168" s="257" t="str">
        <f t="shared" si="400"/>
        <v/>
      </c>
      <c r="DP168" s="257" t="str">
        <f t="shared" si="400"/>
        <v/>
      </c>
      <c r="DQ168" s="257" t="str">
        <f t="shared" si="400"/>
        <v/>
      </c>
      <c r="DR168" s="257" t="str">
        <f t="shared" si="400"/>
        <v/>
      </c>
      <c r="DS168" s="257" t="str">
        <f t="shared" si="400"/>
        <v/>
      </c>
      <c r="DT168" s="257" t="str">
        <f t="shared" si="400"/>
        <v/>
      </c>
      <c r="DU168" s="257" t="str">
        <f t="shared" si="400"/>
        <v/>
      </c>
      <c r="DV168" s="257" t="str">
        <f t="shared" si="400"/>
        <v/>
      </c>
      <c r="DW168" s="257" t="str">
        <f t="shared" si="400"/>
        <v/>
      </c>
      <c r="DX168" s="257" t="str">
        <f t="shared" si="400"/>
        <v/>
      </c>
      <c r="DY168" s="257" t="str">
        <f t="shared" si="400"/>
        <v/>
      </c>
      <c r="DZ168" s="257" t="str">
        <f t="shared" si="400"/>
        <v/>
      </c>
      <c r="EA168" s="257" t="str">
        <f t="shared" si="400"/>
        <v/>
      </c>
      <c r="EB168" s="257" t="str">
        <f t="shared" si="400"/>
        <v/>
      </c>
      <c r="EC168" s="257" t="str">
        <f t="shared" si="400"/>
        <v/>
      </c>
      <c r="ED168" s="257" t="str">
        <f t="shared" si="400"/>
        <v/>
      </c>
      <c r="EE168" s="257" t="str">
        <f t="shared" si="400"/>
        <v/>
      </c>
      <c r="EF168" s="257" t="str">
        <f t="shared" si="400"/>
        <v/>
      </c>
      <c r="EG168" s="257" t="str">
        <f t="shared" si="400"/>
        <v/>
      </c>
      <c r="EH168" s="257" t="str">
        <f t="shared" si="400"/>
        <v/>
      </c>
      <c r="EI168" s="257" t="str">
        <f t="shared" si="400"/>
        <v/>
      </c>
      <c r="EJ168" s="257" t="str">
        <f t="shared" si="400"/>
        <v/>
      </c>
      <c r="EK168" s="257" t="str">
        <f t="shared" si="400"/>
        <v/>
      </c>
      <c r="EL168" s="257" t="str">
        <f t="shared" si="400"/>
        <v/>
      </c>
      <c r="EM168" s="257" t="str">
        <f t="shared" si="400"/>
        <v/>
      </c>
      <c r="EN168" s="257" t="str">
        <f t="shared" ref="EN168:EX168" si="401">IF(NOT(ISNA(EN77)),IF(LEN(EN77)&gt;0,ABS(EN77-$C77),""),"")</f>
        <v/>
      </c>
      <c r="EO168" s="257" t="str">
        <f t="shared" si="401"/>
        <v/>
      </c>
      <c r="EP168" s="257" t="str">
        <f t="shared" si="401"/>
        <v/>
      </c>
      <c r="EQ168" s="257" t="str">
        <f t="shared" si="401"/>
        <v/>
      </c>
      <c r="ER168" s="257" t="str">
        <f t="shared" si="401"/>
        <v/>
      </c>
      <c r="ES168" s="257" t="str">
        <f t="shared" si="401"/>
        <v/>
      </c>
      <c r="ET168" s="257" t="str">
        <f t="shared" si="401"/>
        <v/>
      </c>
      <c r="EU168" s="257" t="str">
        <f t="shared" si="401"/>
        <v/>
      </c>
      <c r="EV168" s="257" t="str">
        <f t="shared" si="401"/>
        <v/>
      </c>
      <c r="EW168" s="257" t="str">
        <f t="shared" si="401"/>
        <v/>
      </c>
      <c r="EX168" s="258" t="str">
        <f t="shared" si="401"/>
        <v/>
      </c>
    </row>
    <row r="169" spans="4:154" x14ac:dyDescent="0.2">
      <c r="D169" s="385" t="e">
        <v>#N/A</v>
      </c>
      <c r="E169" s="358" t="str">
        <f t="shared" ref="E169:AJ169" si="402">IF(NOT(ISNA(E78)),IF(LEN(E78)&gt;0,(E78-$B78)/(rateShift*0.0001),""),"")</f>
        <v/>
      </c>
      <c r="F169" s="359" t="str">
        <f t="shared" si="402"/>
        <v/>
      </c>
      <c r="G169" s="359" t="str">
        <f t="shared" si="402"/>
        <v/>
      </c>
      <c r="H169" s="359" t="str">
        <f t="shared" si="402"/>
        <v/>
      </c>
      <c r="I169" s="359" t="str">
        <f t="shared" si="402"/>
        <v/>
      </c>
      <c r="J169" s="359" t="str">
        <f t="shared" si="402"/>
        <v/>
      </c>
      <c r="K169" s="359" t="str">
        <f t="shared" si="402"/>
        <v/>
      </c>
      <c r="L169" s="359" t="str">
        <f t="shared" si="402"/>
        <v/>
      </c>
      <c r="M169" s="359" t="str">
        <f t="shared" si="402"/>
        <v/>
      </c>
      <c r="N169" s="359" t="str">
        <f t="shared" si="402"/>
        <v/>
      </c>
      <c r="O169" s="359" t="str">
        <f t="shared" si="402"/>
        <v/>
      </c>
      <c r="P169" s="359" t="str">
        <f t="shared" si="402"/>
        <v/>
      </c>
      <c r="Q169" s="359" t="str">
        <f t="shared" si="402"/>
        <v/>
      </c>
      <c r="R169" s="359" t="str">
        <f t="shared" si="402"/>
        <v/>
      </c>
      <c r="S169" s="359" t="str">
        <f t="shared" si="402"/>
        <v/>
      </c>
      <c r="T169" s="359" t="str">
        <f t="shared" si="402"/>
        <v/>
      </c>
      <c r="U169" s="359" t="str">
        <f t="shared" si="402"/>
        <v/>
      </c>
      <c r="V169" s="359" t="str">
        <f t="shared" si="402"/>
        <v/>
      </c>
      <c r="W169" s="359" t="str">
        <f t="shared" si="402"/>
        <v/>
      </c>
      <c r="X169" s="359" t="str">
        <f t="shared" si="402"/>
        <v/>
      </c>
      <c r="Y169" s="359" t="str">
        <f t="shared" si="402"/>
        <v/>
      </c>
      <c r="Z169" s="359" t="str">
        <f t="shared" si="402"/>
        <v/>
      </c>
      <c r="AA169" s="359" t="str">
        <f t="shared" si="402"/>
        <v/>
      </c>
      <c r="AB169" s="359" t="str">
        <f t="shared" si="402"/>
        <v/>
      </c>
      <c r="AC169" s="359" t="str">
        <f t="shared" si="402"/>
        <v/>
      </c>
      <c r="AD169" s="359" t="str">
        <f t="shared" si="402"/>
        <v/>
      </c>
      <c r="AE169" s="359" t="str">
        <f t="shared" si="402"/>
        <v/>
      </c>
      <c r="AF169" s="359" t="str">
        <f t="shared" si="402"/>
        <v/>
      </c>
      <c r="AG169" s="359" t="str">
        <f t="shared" si="402"/>
        <v/>
      </c>
      <c r="AH169" s="359" t="str">
        <f t="shared" si="402"/>
        <v/>
      </c>
      <c r="AI169" s="359" t="str">
        <f t="shared" si="402"/>
        <v/>
      </c>
      <c r="AJ169" s="359" t="str">
        <f t="shared" si="402"/>
        <v/>
      </c>
      <c r="AK169" s="359" t="str">
        <f t="shared" ref="AK169:BP169" si="403">IF(NOT(ISNA(AK78)),IF(LEN(AK78)&gt;0,(AK78-$B78)/(rateShift*0.0001),""),"")</f>
        <v/>
      </c>
      <c r="AL169" s="359" t="str">
        <f t="shared" si="403"/>
        <v/>
      </c>
      <c r="AM169" s="359" t="str">
        <f t="shared" si="403"/>
        <v/>
      </c>
      <c r="AN169" s="359" t="str">
        <f t="shared" si="403"/>
        <v/>
      </c>
      <c r="AO169" s="359" t="str">
        <f t="shared" si="403"/>
        <v/>
      </c>
      <c r="AP169" s="359" t="str">
        <f t="shared" si="403"/>
        <v/>
      </c>
      <c r="AQ169" s="359" t="str">
        <f t="shared" si="403"/>
        <v/>
      </c>
      <c r="AR169" s="359" t="str">
        <f t="shared" si="403"/>
        <v/>
      </c>
      <c r="AS169" s="359" t="str">
        <f t="shared" si="403"/>
        <v/>
      </c>
      <c r="AT169" s="359" t="str">
        <f t="shared" si="403"/>
        <v/>
      </c>
      <c r="AU169" s="359" t="str">
        <f t="shared" si="403"/>
        <v/>
      </c>
      <c r="AV169" s="359" t="str">
        <f t="shared" si="403"/>
        <v/>
      </c>
      <c r="AW169" s="359" t="str">
        <f t="shared" si="403"/>
        <v/>
      </c>
      <c r="AX169" s="359" t="str">
        <f t="shared" si="403"/>
        <v/>
      </c>
      <c r="AY169" s="359" t="str">
        <f t="shared" si="403"/>
        <v/>
      </c>
      <c r="AZ169" s="359" t="str">
        <f t="shared" si="403"/>
        <v/>
      </c>
      <c r="BA169" s="359" t="str">
        <f t="shared" si="403"/>
        <v/>
      </c>
      <c r="BB169" s="359" t="str">
        <f t="shared" si="403"/>
        <v/>
      </c>
      <c r="BC169" s="359" t="str">
        <f t="shared" si="403"/>
        <v/>
      </c>
      <c r="BD169" s="359" t="str">
        <f t="shared" si="403"/>
        <v/>
      </c>
      <c r="BE169" s="359" t="str">
        <f t="shared" si="403"/>
        <v/>
      </c>
      <c r="BF169" s="359" t="str">
        <f t="shared" si="403"/>
        <v/>
      </c>
      <c r="BG169" s="359" t="str">
        <f t="shared" si="403"/>
        <v/>
      </c>
      <c r="BH169" s="359" t="str">
        <f t="shared" si="403"/>
        <v/>
      </c>
      <c r="BI169" s="359" t="str">
        <f t="shared" si="403"/>
        <v/>
      </c>
      <c r="BJ169" s="359" t="str">
        <f t="shared" si="403"/>
        <v/>
      </c>
      <c r="BK169" s="359" t="str">
        <f t="shared" si="403"/>
        <v/>
      </c>
      <c r="BL169" s="359" t="str">
        <f t="shared" si="403"/>
        <v/>
      </c>
      <c r="BM169" s="359" t="str">
        <f t="shared" si="403"/>
        <v/>
      </c>
      <c r="BN169" s="359" t="str">
        <f t="shared" si="403"/>
        <v/>
      </c>
      <c r="BO169" s="359" t="str">
        <f t="shared" si="403"/>
        <v/>
      </c>
      <c r="BP169" s="359" t="str">
        <f t="shared" si="403"/>
        <v/>
      </c>
      <c r="BQ169" s="359" t="str">
        <f t="shared" ref="BQ169:CA169" si="404">IF(NOT(ISNA(BQ78)),IF(LEN(BQ78)&gt;0,(BQ78-$B78)/(rateShift*0.0001),""),"")</f>
        <v/>
      </c>
      <c r="BR169" s="359" t="str">
        <f t="shared" si="404"/>
        <v/>
      </c>
      <c r="BS169" s="359" t="str">
        <f t="shared" si="404"/>
        <v/>
      </c>
      <c r="BT169" s="359" t="str">
        <f t="shared" si="404"/>
        <v/>
      </c>
      <c r="BU169" s="359" t="str">
        <f t="shared" si="404"/>
        <v/>
      </c>
      <c r="BV169" s="359" t="str">
        <f t="shared" si="404"/>
        <v/>
      </c>
      <c r="BW169" s="359" t="str">
        <f t="shared" si="404"/>
        <v/>
      </c>
      <c r="BX169" s="359" t="str">
        <f t="shared" si="404"/>
        <v/>
      </c>
      <c r="BY169" s="359" t="str">
        <f t="shared" si="404"/>
        <v/>
      </c>
      <c r="BZ169" s="359" t="str">
        <f t="shared" si="404"/>
        <v/>
      </c>
      <c r="CA169" s="360" t="str">
        <f t="shared" si="404"/>
        <v/>
      </c>
      <c r="CB169" s="257" t="str">
        <f t="shared" ref="CB169:DG169" si="405">IF(NOT(ISNA(CB78)),IF(LEN(CB78)&gt;0,ABS(CB78-$C78),""),"")</f>
        <v/>
      </c>
      <c r="CC169" s="257" t="str">
        <f t="shared" si="405"/>
        <v/>
      </c>
      <c r="CD169" s="257" t="str">
        <f t="shared" si="405"/>
        <v/>
      </c>
      <c r="CE169" s="257" t="str">
        <f t="shared" si="405"/>
        <v/>
      </c>
      <c r="CF169" s="257" t="str">
        <f t="shared" si="405"/>
        <v/>
      </c>
      <c r="CG169" s="257" t="str">
        <f t="shared" si="405"/>
        <v/>
      </c>
      <c r="CH169" s="257" t="str">
        <f t="shared" si="405"/>
        <v/>
      </c>
      <c r="CI169" s="257" t="str">
        <f t="shared" si="405"/>
        <v/>
      </c>
      <c r="CJ169" s="257" t="str">
        <f t="shared" si="405"/>
        <v/>
      </c>
      <c r="CK169" s="257" t="str">
        <f t="shared" si="405"/>
        <v/>
      </c>
      <c r="CL169" s="257" t="str">
        <f t="shared" si="405"/>
        <v/>
      </c>
      <c r="CM169" s="257" t="str">
        <f t="shared" si="405"/>
        <v/>
      </c>
      <c r="CN169" s="257" t="str">
        <f t="shared" si="405"/>
        <v/>
      </c>
      <c r="CO169" s="257" t="str">
        <f t="shared" si="405"/>
        <v/>
      </c>
      <c r="CP169" s="257" t="str">
        <f t="shared" si="405"/>
        <v/>
      </c>
      <c r="CQ169" s="257" t="str">
        <f t="shared" si="405"/>
        <v/>
      </c>
      <c r="CR169" s="257" t="str">
        <f t="shared" si="405"/>
        <v/>
      </c>
      <c r="CS169" s="257" t="str">
        <f t="shared" si="405"/>
        <v/>
      </c>
      <c r="CT169" s="257" t="str">
        <f t="shared" si="405"/>
        <v/>
      </c>
      <c r="CU169" s="257" t="str">
        <f t="shared" si="405"/>
        <v/>
      </c>
      <c r="CV169" s="257" t="str">
        <f t="shared" si="405"/>
        <v/>
      </c>
      <c r="CW169" s="257" t="str">
        <f t="shared" si="405"/>
        <v/>
      </c>
      <c r="CX169" s="257" t="str">
        <f t="shared" si="405"/>
        <v/>
      </c>
      <c r="CY169" s="257" t="str">
        <f t="shared" si="405"/>
        <v/>
      </c>
      <c r="CZ169" s="257" t="str">
        <f t="shared" si="405"/>
        <v/>
      </c>
      <c r="DA169" s="257" t="str">
        <f t="shared" si="405"/>
        <v/>
      </c>
      <c r="DB169" s="257" t="str">
        <f t="shared" si="405"/>
        <v/>
      </c>
      <c r="DC169" s="257" t="str">
        <f t="shared" si="405"/>
        <v/>
      </c>
      <c r="DD169" s="257" t="str">
        <f t="shared" si="405"/>
        <v/>
      </c>
      <c r="DE169" s="257" t="str">
        <f t="shared" si="405"/>
        <v/>
      </c>
      <c r="DF169" s="257" t="str">
        <f t="shared" si="405"/>
        <v/>
      </c>
      <c r="DG169" s="257" t="str">
        <f t="shared" si="405"/>
        <v/>
      </c>
      <c r="DH169" s="257" t="str">
        <f t="shared" ref="DH169:EM169" si="406">IF(NOT(ISNA(DH78)),IF(LEN(DH78)&gt;0,ABS(DH78-$C78),""),"")</f>
        <v/>
      </c>
      <c r="DI169" s="257" t="str">
        <f t="shared" si="406"/>
        <v/>
      </c>
      <c r="DJ169" s="257" t="str">
        <f t="shared" si="406"/>
        <v/>
      </c>
      <c r="DK169" s="257" t="str">
        <f t="shared" si="406"/>
        <v/>
      </c>
      <c r="DL169" s="257" t="str">
        <f t="shared" si="406"/>
        <v/>
      </c>
      <c r="DM169" s="257" t="str">
        <f t="shared" si="406"/>
        <v/>
      </c>
      <c r="DN169" s="257" t="str">
        <f t="shared" si="406"/>
        <v/>
      </c>
      <c r="DO169" s="257" t="str">
        <f t="shared" si="406"/>
        <v/>
      </c>
      <c r="DP169" s="257" t="str">
        <f t="shared" si="406"/>
        <v/>
      </c>
      <c r="DQ169" s="257" t="str">
        <f t="shared" si="406"/>
        <v/>
      </c>
      <c r="DR169" s="257" t="str">
        <f t="shared" si="406"/>
        <v/>
      </c>
      <c r="DS169" s="257" t="str">
        <f t="shared" si="406"/>
        <v/>
      </c>
      <c r="DT169" s="257" t="str">
        <f t="shared" si="406"/>
        <v/>
      </c>
      <c r="DU169" s="257" t="str">
        <f t="shared" si="406"/>
        <v/>
      </c>
      <c r="DV169" s="257" t="str">
        <f t="shared" si="406"/>
        <v/>
      </c>
      <c r="DW169" s="257" t="str">
        <f t="shared" si="406"/>
        <v/>
      </c>
      <c r="DX169" s="257" t="str">
        <f t="shared" si="406"/>
        <v/>
      </c>
      <c r="DY169" s="257" t="str">
        <f t="shared" si="406"/>
        <v/>
      </c>
      <c r="DZ169" s="257" t="str">
        <f t="shared" si="406"/>
        <v/>
      </c>
      <c r="EA169" s="257" t="str">
        <f t="shared" si="406"/>
        <v/>
      </c>
      <c r="EB169" s="257" t="str">
        <f t="shared" si="406"/>
        <v/>
      </c>
      <c r="EC169" s="257" t="str">
        <f t="shared" si="406"/>
        <v/>
      </c>
      <c r="ED169" s="257" t="str">
        <f t="shared" si="406"/>
        <v/>
      </c>
      <c r="EE169" s="257" t="str">
        <f t="shared" si="406"/>
        <v/>
      </c>
      <c r="EF169" s="257" t="str">
        <f t="shared" si="406"/>
        <v/>
      </c>
      <c r="EG169" s="257" t="str">
        <f t="shared" si="406"/>
        <v/>
      </c>
      <c r="EH169" s="257" t="str">
        <f t="shared" si="406"/>
        <v/>
      </c>
      <c r="EI169" s="257" t="str">
        <f t="shared" si="406"/>
        <v/>
      </c>
      <c r="EJ169" s="257" t="str">
        <f t="shared" si="406"/>
        <v/>
      </c>
      <c r="EK169" s="257" t="str">
        <f t="shared" si="406"/>
        <v/>
      </c>
      <c r="EL169" s="257" t="str">
        <f t="shared" si="406"/>
        <v/>
      </c>
      <c r="EM169" s="257" t="str">
        <f t="shared" si="406"/>
        <v/>
      </c>
      <c r="EN169" s="257" t="str">
        <f t="shared" ref="EN169:EX169" si="407">IF(NOT(ISNA(EN78)),IF(LEN(EN78)&gt;0,ABS(EN78-$C78),""),"")</f>
        <v/>
      </c>
      <c r="EO169" s="257" t="str">
        <f t="shared" si="407"/>
        <v/>
      </c>
      <c r="EP169" s="257" t="str">
        <f t="shared" si="407"/>
        <v/>
      </c>
      <c r="EQ169" s="257" t="str">
        <f t="shared" si="407"/>
        <v/>
      </c>
      <c r="ER169" s="257" t="str">
        <f t="shared" si="407"/>
        <v/>
      </c>
      <c r="ES169" s="257" t="str">
        <f t="shared" si="407"/>
        <v/>
      </c>
      <c r="ET169" s="257" t="str">
        <f t="shared" si="407"/>
        <v/>
      </c>
      <c r="EU169" s="257" t="str">
        <f t="shared" si="407"/>
        <v/>
      </c>
      <c r="EV169" s="257" t="str">
        <f t="shared" si="407"/>
        <v/>
      </c>
      <c r="EW169" s="257" t="str">
        <f t="shared" si="407"/>
        <v/>
      </c>
      <c r="EX169" s="258" t="str">
        <f t="shared" si="407"/>
        <v/>
      </c>
    </row>
    <row r="170" spans="4:154" x14ac:dyDescent="0.2">
      <c r="D170" s="385" t="e">
        <v>#N/A</v>
      </c>
      <c r="E170" s="358" t="str">
        <f t="shared" ref="E170:AJ170" si="408">IF(NOT(ISNA(E79)),IF(LEN(E79)&gt;0,(E79-$B79)/(rateShift*0.0001),""),"")</f>
        <v/>
      </c>
      <c r="F170" s="359" t="str">
        <f t="shared" si="408"/>
        <v/>
      </c>
      <c r="G170" s="359" t="str">
        <f t="shared" si="408"/>
        <v/>
      </c>
      <c r="H170" s="359" t="str">
        <f t="shared" si="408"/>
        <v/>
      </c>
      <c r="I170" s="359" t="str">
        <f t="shared" si="408"/>
        <v/>
      </c>
      <c r="J170" s="359" t="str">
        <f t="shared" si="408"/>
        <v/>
      </c>
      <c r="K170" s="359" t="str">
        <f t="shared" si="408"/>
        <v/>
      </c>
      <c r="L170" s="359" t="str">
        <f t="shared" si="408"/>
        <v/>
      </c>
      <c r="M170" s="359" t="str">
        <f t="shared" si="408"/>
        <v/>
      </c>
      <c r="N170" s="359" t="str">
        <f t="shared" si="408"/>
        <v/>
      </c>
      <c r="O170" s="359" t="str">
        <f t="shared" si="408"/>
        <v/>
      </c>
      <c r="P170" s="359" t="str">
        <f t="shared" si="408"/>
        <v/>
      </c>
      <c r="Q170" s="359" t="str">
        <f t="shared" si="408"/>
        <v/>
      </c>
      <c r="R170" s="359" t="str">
        <f t="shared" si="408"/>
        <v/>
      </c>
      <c r="S170" s="359" t="str">
        <f t="shared" si="408"/>
        <v/>
      </c>
      <c r="T170" s="359" t="str">
        <f t="shared" si="408"/>
        <v/>
      </c>
      <c r="U170" s="359" t="str">
        <f t="shared" si="408"/>
        <v/>
      </c>
      <c r="V170" s="359" t="str">
        <f t="shared" si="408"/>
        <v/>
      </c>
      <c r="W170" s="359" t="str">
        <f t="shared" si="408"/>
        <v/>
      </c>
      <c r="X170" s="359" t="str">
        <f t="shared" si="408"/>
        <v/>
      </c>
      <c r="Y170" s="359" t="str">
        <f t="shared" si="408"/>
        <v/>
      </c>
      <c r="Z170" s="359" t="str">
        <f t="shared" si="408"/>
        <v/>
      </c>
      <c r="AA170" s="359" t="str">
        <f t="shared" si="408"/>
        <v/>
      </c>
      <c r="AB170" s="359" t="str">
        <f t="shared" si="408"/>
        <v/>
      </c>
      <c r="AC170" s="359" t="str">
        <f t="shared" si="408"/>
        <v/>
      </c>
      <c r="AD170" s="359" t="str">
        <f t="shared" si="408"/>
        <v/>
      </c>
      <c r="AE170" s="359" t="str">
        <f t="shared" si="408"/>
        <v/>
      </c>
      <c r="AF170" s="359" t="str">
        <f t="shared" si="408"/>
        <v/>
      </c>
      <c r="AG170" s="359" t="str">
        <f t="shared" si="408"/>
        <v/>
      </c>
      <c r="AH170" s="359" t="str">
        <f t="shared" si="408"/>
        <v/>
      </c>
      <c r="AI170" s="359" t="str">
        <f t="shared" si="408"/>
        <v/>
      </c>
      <c r="AJ170" s="359" t="str">
        <f t="shared" si="408"/>
        <v/>
      </c>
      <c r="AK170" s="359" t="str">
        <f t="shared" ref="AK170:BP170" si="409">IF(NOT(ISNA(AK79)),IF(LEN(AK79)&gt;0,(AK79-$B79)/(rateShift*0.0001),""),"")</f>
        <v/>
      </c>
      <c r="AL170" s="359" t="str">
        <f t="shared" si="409"/>
        <v/>
      </c>
      <c r="AM170" s="359" t="str">
        <f t="shared" si="409"/>
        <v/>
      </c>
      <c r="AN170" s="359" t="str">
        <f t="shared" si="409"/>
        <v/>
      </c>
      <c r="AO170" s="359" t="str">
        <f t="shared" si="409"/>
        <v/>
      </c>
      <c r="AP170" s="359" t="str">
        <f t="shared" si="409"/>
        <v/>
      </c>
      <c r="AQ170" s="359" t="str">
        <f t="shared" si="409"/>
        <v/>
      </c>
      <c r="AR170" s="359" t="str">
        <f t="shared" si="409"/>
        <v/>
      </c>
      <c r="AS170" s="359" t="str">
        <f t="shared" si="409"/>
        <v/>
      </c>
      <c r="AT170" s="359" t="str">
        <f t="shared" si="409"/>
        <v/>
      </c>
      <c r="AU170" s="359" t="str">
        <f t="shared" si="409"/>
        <v/>
      </c>
      <c r="AV170" s="359" t="str">
        <f t="shared" si="409"/>
        <v/>
      </c>
      <c r="AW170" s="359" t="str">
        <f t="shared" si="409"/>
        <v/>
      </c>
      <c r="AX170" s="359" t="str">
        <f t="shared" si="409"/>
        <v/>
      </c>
      <c r="AY170" s="359" t="str">
        <f t="shared" si="409"/>
        <v/>
      </c>
      <c r="AZ170" s="359" t="str">
        <f t="shared" si="409"/>
        <v/>
      </c>
      <c r="BA170" s="359" t="str">
        <f t="shared" si="409"/>
        <v/>
      </c>
      <c r="BB170" s="359" t="str">
        <f t="shared" si="409"/>
        <v/>
      </c>
      <c r="BC170" s="359" t="str">
        <f t="shared" si="409"/>
        <v/>
      </c>
      <c r="BD170" s="359" t="str">
        <f t="shared" si="409"/>
        <v/>
      </c>
      <c r="BE170" s="359" t="str">
        <f t="shared" si="409"/>
        <v/>
      </c>
      <c r="BF170" s="359" t="str">
        <f t="shared" si="409"/>
        <v/>
      </c>
      <c r="BG170" s="359" t="str">
        <f t="shared" si="409"/>
        <v/>
      </c>
      <c r="BH170" s="359" t="str">
        <f t="shared" si="409"/>
        <v/>
      </c>
      <c r="BI170" s="359" t="str">
        <f t="shared" si="409"/>
        <v/>
      </c>
      <c r="BJ170" s="359" t="str">
        <f t="shared" si="409"/>
        <v/>
      </c>
      <c r="BK170" s="359" t="str">
        <f t="shared" si="409"/>
        <v/>
      </c>
      <c r="BL170" s="359" t="str">
        <f t="shared" si="409"/>
        <v/>
      </c>
      <c r="BM170" s="359" t="str">
        <f t="shared" si="409"/>
        <v/>
      </c>
      <c r="BN170" s="359" t="str">
        <f t="shared" si="409"/>
        <v/>
      </c>
      <c r="BO170" s="359" t="str">
        <f t="shared" si="409"/>
        <v/>
      </c>
      <c r="BP170" s="359" t="str">
        <f t="shared" si="409"/>
        <v/>
      </c>
      <c r="BQ170" s="359" t="str">
        <f t="shared" ref="BQ170:CA170" si="410">IF(NOT(ISNA(BQ79)),IF(LEN(BQ79)&gt;0,(BQ79-$B79)/(rateShift*0.0001),""),"")</f>
        <v/>
      </c>
      <c r="BR170" s="359" t="str">
        <f t="shared" si="410"/>
        <v/>
      </c>
      <c r="BS170" s="359" t="str">
        <f t="shared" si="410"/>
        <v/>
      </c>
      <c r="BT170" s="359" t="str">
        <f t="shared" si="410"/>
        <v/>
      </c>
      <c r="BU170" s="359" t="str">
        <f t="shared" si="410"/>
        <v/>
      </c>
      <c r="BV170" s="359" t="str">
        <f t="shared" si="410"/>
        <v/>
      </c>
      <c r="BW170" s="359" t="str">
        <f t="shared" si="410"/>
        <v/>
      </c>
      <c r="BX170" s="359" t="str">
        <f t="shared" si="410"/>
        <v/>
      </c>
      <c r="BY170" s="359" t="str">
        <f t="shared" si="410"/>
        <v/>
      </c>
      <c r="BZ170" s="359" t="str">
        <f t="shared" si="410"/>
        <v/>
      </c>
      <c r="CA170" s="360" t="str">
        <f t="shared" si="410"/>
        <v/>
      </c>
      <c r="CB170" s="257" t="str">
        <f t="shared" ref="CB170:DG170" si="411">IF(NOT(ISNA(CB79)),IF(LEN(CB79)&gt;0,ABS(CB79-$C79),""),"")</f>
        <v/>
      </c>
      <c r="CC170" s="257" t="str">
        <f t="shared" si="411"/>
        <v/>
      </c>
      <c r="CD170" s="257" t="str">
        <f t="shared" si="411"/>
        <v/>
      </c>
      <c r="CE170" s="257" t="str">
        <f t="shared" si="411"/>
        <v/>
      </c>
      <c r="CF170" s="257" t="str">
        <f t="shared" si="411"/>
        <v/>
      </c>
      <c r="CG170" s="257" t="str">
        <f t="shared" si="411"/>
        <v/>
      </c>
      <c r="CH170" s="257" t="str">
        <f t="shared" si="411"/>
        <v/>
      </c>
      <c r="CI170" s="257" t="str">
        <f t="shared" si="411"/>
        <v/>
      </c>
      <c r="CJ170" s="257" t="str">
        <f t="shared" si="411"/>
        <v/>
      </c>
      <c r="CK170" s="257" t="str">
        <f t="shared" si="411"/>
        <v/>
      </c>
      <c r="CL170" s="257" t="str">
        <f t="shared" si="411"/>
        <v/>
      </c>
      <c r="CM170" s="257" t="str">
        <f t="shared" si="411"/>
        <v/>
      </c>
      <c r="CN170" s="257" t="str">
        <f t="shared" si="411"/>
        <v/>
      </c>
      <c r="CO170" s="257" t="str">
        <f t="shared" si="411"/>
        <v/>
      </c>
      <c r="CP170" s="257" t="str">
        <f t="shared" si="411"/>
        <v/>
      </c>
      <c r="CQ170" s="257" t="str">
        <f t="shared" si="411"/>
        <v/>
      </c>
      <c r="CR170" s="257" t="str">
        <f t="shared" si="411"/>
        <v/>
      </c>
      <c r="CS170" s="257" t="str">
        <f t="shared" si="411"/>
        <v/>
      </c>
      <c r="CT170" s="257" t="str">
        <f t="shared" si="411"/>
        <v/>
      </c>
      <c r="CU170" s="257" t="str">
        <f t="shared" si="411"/>
        <v/>
      </c>
      <c r="CV170" s="257" t="str">
        <f t="shared" si="411"/>
        <v/>
      </c>
      <c r="CW170" s="257" t="str">
        <f t="shared" si="411"/>
        <v/>
      </c>
      <c r="CX170" s="257" t="str">
        <f t="shared" si="411"/>
        <v/>
      </c>
      <c r="CY170" s="257" t="str">
        <f t="shared" si="411"/>
        <v/>
      </c>
      <c r="CZ170" s="257" t="str">
        <f t="shared" si="411"/>
        <v/>
      </c>
      <c r="DA170" s="257" t="str">
        <f t="shared" si="411"/>
        <v/>
      </c>
      <c r="DB170" s="257" t="str">
        <f t="shared" si="411"/>
        <v/>
      </c>
      <c r="DC170" s="257" t="str">
        <f t="shared" si="411"/>
        <v/>
      </c>
      <c r="DD170" s="257" t="str">
        <f t="shared" si="411"/>
        <v/>
      </c>
      <c r="DE170" s="257" t="str">
        <f t="shared" si="411"/>
        <v/>
      </c>
      <c r="DF170" s="257" t="str">
        <f t="shared" si="411"/>
        <v/>
      </c>
      <c r="DG170" s="257" t="str">
        <f t="shared" si="411"/>
        <v/>
      </c>
      <c r="DH170" s="257" t="str">
        <f t="shared" ref="DH170:EM170" si="412">IF(NOT(ISNA(DH79)),IF(LEN(DH79)&gt;0,ABS(DH79-$C79),""),"")</f>
        <v/>
      </c>
      <c r="DI170" s="257" t="str">
        <f t="shared" si="412"/>
        <v/>
      </c>
      <c r="DJ170" s="257" t="str">
        <f t="shared" si="412"/>
        <v/>
      </c>
      <c r="DK170" s="257" t="str">
        <f t="shared" si="412"/>
        <v/>
      </c>
      <c r="DL170" s="257" t="str">
        <f t="shared" si="412"/>
        <v/>
      </c>
      <c r="DM170" s="257" t="str">
        <f t="shared" si="412"/>
        <v/>
      </c>
      <c r="DN170" s="257" t="str">
        <f t="shared" si="412"/>
        <v/>
      </c>
      <c r="DO170" s="257" t="str">
        <f t="shared" si="412"/>
        <v/>
      </c>
      <c r="DP170" s="257" t="str">
        <f t="shared" si="412"/>
        <v/>
      </c>
      <c r="DQ170" s="257" t="str">
        <f t="shared" si="412"/>
        <v/>
      </c>
      <c r="DR170" s="257" t="str">
        <f t="shared" si="412"/>
        <v/>
      </c>
      <c r="DS170" s="257" t="str">
        <f t="shared" si="412"/>
        <v/>
      </c>
      <c r="DT170" s="257" t="str">
        <f t="shared" si="412"/>
        <v/>
      </c>
      <c r="DU170" s="257" t="str">
        <f t="shared" si="412"/>
        <v/>
      </c>
      <c r="DV170" s="257" t="str">
        <f t="shared" si="412"/>
        <v/>
      </c>
      <c r="DW170" s="257" t="str">
        <f t="shared" si="412"/>
        <v/>
      </c>
      <c r="DX170" s="257" t="str">
        <f t="shared" si="412"/>
        <v/>
      </c>
      <c r="DY170" s="257" t="str">
        <f t="shared" si="412"/>
        <v/>
      </c>
      <c r="DZ170" s="257" t="str">
        <f t="shared" si="412"/>
        <v/>
      </c>
      <c r="EA170" s="257" t="str">
        <f t="shared" si="412"/>
        <v/>
      </c>
      <c r="EB170" s="257" t="str">
        <f t="shared" si="412"/>
        <v/>
      </c>
      <c r="EC170" s="257" t="str">
        <f t="shared" si="412"/>
        <v/>
      </c>
      <c r="ED170" s="257" t="str">
        <f t="shared" si="412"/>
        <v/>
      </c>
      <c r="EE170" s="257" t="str">
        <f t="shared" si="412"/>
        <v/>
      </c>
      <c r="EF170" s="257" t="str">
        <f t="shared" si="412"/>
        <v/>
      </c>
      <c r="EG170" s="257" t="str">
        <f t="shared" si="412"/>
        <v/>
      </c>
      <c r="EH170" s="257" t="str">
        <f t="shared" si="412"/>
        <v/>
      </c>
      <c r="EI170" s="257" t="str">
        <f t="shared" si="412"/>
        <v/>
      </c>
      <c r="EJ170" s="257" t="str">
        <f t="shared" si="412"/>
        <v/>
      </c>
      <c r="EK170" s="257" t="str">
        <f t="shared" si="412"/>
        <v/>
      </c>
      <c r="EL170" s="257" t="str">
        <f t="shared" si="412"/>
        <v/>
      </c>
      <c r="EM170" s="257" t="str">
        <f t="shared" si="412"/>
        <v/>
      </c>
      <c r="EN170" s="257" t="str">
        <f t="shared" ref="EN170:EX170" si="413">IF(NOT(ISNA(EN79)),IF(LEN(EN79)&gt;0,ABS(EN79-$C79),""),"")</f>
        <v/>
      </c>
      <c r="EO170" s="257" t="str">
        <f t="shared" si="413"/>
        <v/>
      </c>
      <c r="EP170" s="257" t="str">
        <f t="shared" si="413"/>
        <v/>
      </c>
      <c r="EQ170" s="257" t="str">
        <f t="shared" si="413"/>
        <v/>
      </c>
      <c r="ER170" s="257" t="str">
        <f t="shared" si="413"/>
        <v/>
      </c>
      <c r="ES170" s="257" t="str">
        <f t="shared" si="413"/>
        <v/>
      </c>
      <c r="ET170" s="257" t="str">
        <f t="shared" si="413"/>
        <v/>
      </c>
      <c r="EU170" s="257" t="str">
        <f t="shared" si="413"/>
        <v/>
      </c>
      <c r="EV170" s="257" t="str">
        <f t="shared" si="413"/>
        <v/>
      </c>
      <c r="EW170" s="257" t="str">
        <f t="shared" si="413"/>
        <v/>
      </c>
      <c r="EX170" s="258" t="str">
        <f t="shared" si="413"/>
        <v/>
      </c>
    </row>
    <row r="171" spans="4:154" x14ac:dyDescent="0.2">
      <c r="D171" s="385" t="e">
        <v>#N/A</v>
      </c>
      <c r="E171" s="358" t="str">
        <f t="shared" ref="E171:AJ171" si="414">IF(NOT(ISNA(E80)),IF(LEN(E80)&gt;0,(E80-$B80)/(rateShift*0.0001),""),"")</f>
        <v/>
      </c>
      <c r="F171" s="359" t="str">
        <f t="shared" si="414"/>
        <v/>
      </c>
      <c r="G171" s="359" t="str">
        <f t="shared" si="414"/>
        <v/>
      </c>
      <c r="H171" s="359" t="str">
        <f t="shared" si="414"/>
        <v/>
      </c>
      <c r="I171" s="359" t="str">
        <f t="shared" si="414"/>
        <v/>
      </c>
      <c r="J171" s="359" t="str">
        <f t="shared" si="414"/>
        <v/>
      </c>
      <c r="K171" s="359" t="str">
        <f t="shared" si="414"/>
        <v/>
      </c>
      <c r="L171" s="359" t="str">
        <f t="shared" si="414"/>
        <v/>
      </c>
      <c r="M171" s="359" t="str">
        <f t="shared" si="414"/>
        <v/>
      </c>
      <c r="N171" s="359" t="str">
        <f t="shared" si="414"/>
        <v/>
      </c>
      <c r="O171" s="359" t="str">
        <f t="shared" si="414"/>
        <v/>
      </c>
      <c r="P171" s="359" t="str">
        <f t="shared" si="414"/>
        <v/>
      </c>
      <c r="Q171" s="359" t="str">
        <f t="shared" si="414"/>
        <v/>
      </c>
      <c r="R171" s="359" t="str">
        <f t="shared" si="414"/>
        <v/>
      </c>
      <c r="S171" s="359" t="str">
        <f t="shared" si="414"/>
        <v/>
      </c>
      <c r="T171" s="359" t="str">
        <f t="shared" si="414"/>
        <v/>
      </c>
      <c r="U171" s="359" t="str">
        <f t="shared" si="414"/>
        <v/>
      </c>
      <c r="V171" s="359" t="str">
        <f t="shared" si="414"/>
        <v/>
      </c>
      <c r="W171" s="359" t="str">
        <f t="shared" si="414"/>
        <v/>
      </c>
      <c r="X171" s="359" t="str">
        <f t="shared" si="414"/>
        <v/>
      </c>
      <c r="Y171" s="359" t="str">
        <f t="shared" si="414"/>
        <v/>
      </c>
      <c r="Z171" s="359" t="str">
        <f t="shared" si="414"/>
        <v/>
      </c>
      <c r="AA171" s="359" t="str">
        <f t="shared" si="414"/>
        <v/>
      </c>
      <c r="AB171" s="359" t="str">
        <f t="shared" si="414"/>
        <v/>
      </c>
      <c r="AC171" s="359" t="str">
        <f t="shared" si="414"/>
        <v/>
      </c>
      <c r="AD171" s="359" t="str">
        <f t="shared" si="414"/>
        <v/>
      </c>
      <c r="AE171" s="359" t="str">
        <f t="shared" si="414"/>
        <v/>
      </c>
      <c r="AF171" s="359" t="str">
        <f t="shared" si="414"/>
        <v/>
      </c>
      <c r="AG171" s="359" t="str">
        <f t="shared" si="414"/>
        <v/>
      </c>
      <c r="AH171" s="359" t="str">
        <f t="shared" si="414"/>
        <v/>
      </c>
      <c r="AI171" s="359" t="str">
        <f t="shared" si="414"/>
        <v/>
      </c>
      <c r="AJ171" s="359" t="str">
        <f t="shared" si="414"/>
        <v/>
      </c>
      <c r="AK171" s="359" t="str">
        <f t="shared" ref="AK171:BP171" si="415">IF(NOT(ISNA(AK80)),IF(LEN(AK80)&gt;0,(AK80-$B80)/(rateShift*0.0001),""),"")</f>
        <v/>
      </c>
      <c r="AL171" s="359" t="str">
        <f t="shared" si="415"/>
        <v/>
      </c>
      <c r="AM171" s="359" t="str">
        <f t="shared" si="415"/>
        <v/>
      </c>
      <c r="AN171" s="359" t="str">
        <f t="shared" si="415"/>
        <v/>
      </c>
      <c r="AO171" s="359" t="str">
        <f t="shared" si="415"/>
        <v/>
      </c>
      <c r="AP171" s="359" t="str">
        <f t="shared" si="415"/>
        <v/>
      </c>
      <c r="AQ171" s="359" t="str">
        <f t="shared" si="415"/>
        <v/>
      </c>
      <c r="AR171" s="359" t="str">
        <f t="shared" si="415"/>
        <v/>
      </c>
      <c r="AS171" s="359" t="str">
        <f t="shared" si="415"/>
        <v/>
      </c>
      <c r="AT171" s="359" t="str">
        <f t="shared" si="415"/>
        <v/>
      </c>
      <c r="AU171" s="359" t="str">
        <f t="shared" si="415"/>
        <v/>
      </c>
      <c r="AV171" s="359" t="str">
        <f t="shared" si="415"/>
        <v/>
      </c>
      <c r="AW171" s="359" t="str">
        <f t="shared" si="415"/>
        <v/>
      </c>
      <c r="AX171" s="359" t="str">
        <f t="shared" si="415"/>
        <v/>
      </c>
      <c r="AY171" s="359" t="str">
        <f t="shared" si="415"/>
        <v/>
      </c>
      <c r="AZ171" s="359" t="str">
        <f t="shared" si="415"/>
        <v/>
      </c>
      <c r="BA171" s="359" t="str">
        <f t="shared" si="415"/>
        <v/>
      </c>
      <c r="BB171" s="359" t="str">
        <f t="shared" si="415"/>
        <v/>
      </c>
      <c r="BC171" s="359" t="str">
        <f t="shared" si="415"/>
        <v/>
      </c>
      <c r="BD171" s="359" t="str">
        <f t="shared" si="415"/>
        <v/>
      </c>
      <c r="BE171" s="359" t="str">
        <f t="shared" si="415"/>
        <v/>
      </c>
      <c r="BF171" s="359" t="str">
        <f t="shared" si="415"/>
        <v/>
      </c>
      <c r="BG171" s="359" t="str">
        <f t="shared" si="415"/>
        <v/>
      </c>
      <c r="BH171" s="359" t="str">
        <f t="shared" si="415"/>
        <v/>
      </c>
      <c r="BI171" s="359" t="str">
        <f t="shared" si="415"/>
        <v/>
      </c>
      <c r="BJ171" s="359" t="str">
        <f t="shared" si="415"/>
        <v/>
      </c>
      <c r="BK171" s="359" t="str">
        <f t="shared" si="415"/>
        <v/>
      </c>
      <c r="BL171" s="359" t="str">
        <f t="shared" si="415"/>
        <v/>
      </c>
      <c r="BM171" s="359" t="str">
        <f t="shared" si="415"/>
        <v/>
      </c>
      <c r="BN171" s="359" t="str">
        <f t="shared" si="415"/>
        <v/>
      </c>
      <c r="BO171" s="359" t="str">
        <f t="shared" si="415"/>
        <v/>
      </c>
      <c r="BP171" s="359" t="str">
        <f t="shared" si="415"/>
        <v/>
      </c>
      <c r="BQ171" s="359" t="str">
        <f t="shared" ref="BQ171:CA171" si="416">IF(NOT(ISNA(BQ80)),IF(LEN(BQ80)&gt;0,(BQ80-$B80)/(rateShift*0.0001),""),"")</f>
        <v/>
      </c>
      <c r="BR171" s="359" t="str">
        <f t="shared" si="416"/>
        <v/>
      </c>
      <c r="BS171" s="359" t="str">
        <f t="shared" si="416"/>
        <v/>
      </c>
      <c r="BT171" s="359" t="str">
        <f t="shared" si="416"/>
        <v/>
      </c>
      <c r="BU171" s="359" t="str">
        <f t="shared" si="416"/>
        <v/>
      </c>
      <c r="BV171" s="359" t="str">
        <f t="shared" si="416"/>
        <v/>
      </c>
      <c r="BW171" s="359" t="str">
        <f t="shared" si="416"/>
        <v/>
      </c>
      <c r="BX171" s="359" t="str">
        <f t="shared" si="416"/>
        <v/>
      </c>
      <c r="BY171" s="359" t="str">
        <f t="shared" si="416"/>
        <v/>
      </c>
      <c r="BZ171" s="359" t="str">
        <f t="shared" si="416"/>
        <v/>
      </c>
      <c r="CA171" s="360" t="str">
        <f t="shared" si="416"/>
        <v/>
      </c>
      <c r="CB171" s="257" t="str">
        <f t="shared" ref="CB171:DG171" si="417">IF(NOT(ISNA(CB80)),IF(LEN(CB80)&gt;0,ABS(CB80-$C80),""),"")</f>
        <v/>
      </c>
      <c r="CC171" s="257" t="str">
        <f t="shared" si="417"/>
        <v/>
      </c>
      <c r="CD171" s="257" t="str">
        <f t="shared" si="417"/>
        <v/>
      </c>
      <c r="CE171" s="257" t="str">
        <f t="shared" si="417"/>
        <v/>
      </c>
      <c r="CF171" s="257" t="str">
        <f t="shared" si="417"/>
        <v/>
      </c>
      <c r="CG171" s="257" t="str">
        <f t="shared" si="417"/>
        <v/>
      </c>
      <c r="CH171" s="257" t="str">
        <f t="shared" si="417"/>
        <v/>
      </c>
      <c r="CI171" s="257" t="str">
        <f t="shared" si="417"/>
        <v/>
      </c>
      <c r="CJ171" s="257" t="str">
        <f t="shared" si="417"/>
        <v/>
      </c>
      <c r="CK171" s="257" t="str">
        <f t="shared" si="417"/>
        <v/>
      </c>
      <c r="CL171" s="257" t="str">
        <f t="shared" si="417"/>
        <v/>
      </c>
      <c r="CM171" s="257" t="str">
        <f t="shared" si="417"/>
        <v/>
      </c>
      <c r="CN171" s="257" t="str">
        <f t="shared" si="417"/>
        <v/>
      </c>
      <c r="CO171" s="257" t="str">
        <f t="shared" si="417"/>
        <v/>
      </c>
      <c r="CP171" s="257" t="str">
        <f t="shared" si="417"/>
        <v/>
      </c>
      <c r="CQ171" s="257" t="str">
        <f t="shared" si="417"/>
        <v/>
      </c>
      <c r="CR171" s="257" t="str">
        <f t="shared" si="417"/>
        <v/>
      </c>
      <c r="CS171" s="257" t="str">
        <f t="shared" si="417"/>
        <v/>
      </c>
      <c r="CT171" s="257" t="str">
        <f t="shared" si="417"/>
        <v/>
      </c>
      <c r="CU171" s="257" t="str">
        <f t="shared" si="417"/>
        <v/>
      </c>
      <c r="CV171" s="257" t="str">
        <f t="shared" si="417"/>
        <v/>
      </c>
      <c r="CW171" s="257" t="str">
        <f t="shared" si="417"/>
        <v/>
      </c>
      <c r="CX171" s="257" t="str">
        <f t="shared" si="417"/>
        <v/>
      </c>
      <c r="CY171" s="257" t="str">
        <f t="shared" si="417"/>
        <v/>
      </c>
      <c r="CZ171" s="257" t="str">
        <f t="shared" si="417"/>
        <v/>
      </c>
      <c r="DA171" s="257" t="str">
        <f t="shared" si="417"/>
        <v/>
      </c>
      <c r="DB171" s="257" t="str">
        <f t="shared" si="417"/>
        <v/>
      </c>
      <c r="DC171" s="257" t="str">
        <f t="shared" si="417"/>
        <v/>
      </c>
      <c r="DD171" s="257" t="str">
        <f t="shared" si="417"/>
        <v/>
      </c>
      <c r="DE171" s="257" t="str">
        <f t="shared" si="417"/>
        <v/>
      </c>
      <c r="DF171" s="257" t="str">
        <f t="shared" si="417"/>
        <v/>
      </c>
      <c r="DG171" s="257" t="str">
        <f t="shared" si="417"/>
        <v/>
      </c>
      <c r="DH171" s="257" t="str">
        <f t="shared" ref="DH171:EM171" si="418">IF(NOT(ISNA(DH80)),IF(LEN(DH80)&gt;0,ABS(DH80-$C80),""),"")</f>
        <v/>
      </c>
      <c r="DI171" s="257" t="str">
        <f t="shared" si="418"/>
        <v/>
      </c>
      <c r="DJ171" s="257" t="str">
        <f t="shared" si="418"/>
        <v/>
      </c>
      <c r="DK171" s="257" t="str">
        <f t="shared" si="418"/>
        <v/>
      </c>
      <c r="DL171" s="257" t="str">
        <f t="shared" si="418"/>
        <v/>
      </c>
      <c r="DM171" s="257" t="str">
        <f t="shared" si="418"/>
        <v/>
      </c>
      <c r="DN171" s="257" t="str">
        <f t="shared" si="418"/>
        <v/>
      </c>
      <c r="DO171" s="257" t="str">
        <f t="shared" si="418"/>
        <v/>
      </c>
      <c r="DP171" s="257" t="str">
        <f t="shared" si="418"/>
        <v/>
      </c>
      <c r="DQ171" s="257" t="str">
        <f t="shared" si="418"/>
        <v/>
      </c>
      <c r="DR171" s="257" t="str">
        <f t="shared" si="418"/>
        <v/>
      </c>
      <c r="DS171" s="257" t="str">
        <f t="shared" si="418"/>
        <v/>
      </c>
      <c r="DT171" s="257" t="str">
        <f t="shared" si="418"/>
        <v/>
      </c>
      <c r="DU171" s="257" t="str">
        <f t="shared" si="418"/>
        <v/>
      </c>
      <c r="DV171" s="257" t="str">
        <f t="shared" si="418"/>
        <v/>
      </c>
      <c r="DW171" s="257" t="str">
        <f t="shared" si="418"/>
        <v/>
      </c>
      <c r="DX171" s="257" t="str">
        <f t="shared" si="418"/>
        <v/>
      </c>
      <c r="DY171" s="257" t="str">
        <f t="shared" si="418"/>
        <v/>
      </c>
      <c r="DZ171" s="257" t="str">
        <f t="shared" si="418"/>
        <v/>
      </c>
      <c r="EA171" s="257" t="str">
        <f t="shared" si="418"/>
        <v/>
      </c>
      <c r="EB171" s="257" t="str">
        <f t="shared" si="418"/>
        <v/>
      </c>
      <c r="EC171" s="257" t="str">
        <f t="shared" si="418"/>
        <v/>
      </c>
      <c r="ED171" s="257" t="str">
        <f t="shared" si="418"/>
        <v/>
      </c>
      <c r="EE171" s="257" t="str">
        <f t="shared" si="418"/>
        <v/>
      </c>
      <c r="EF171" s="257" t="str">
        <f t="shared" si="418"/>
        <v/>
      </c>
      <c r="EG171" s="257" t="str">
        <f t="shared" si="418"/>
        <v/>
      </c>
      <c r="EH171" s="257" t="str">
        <f t="shared" si="418"/>
        <v/>
      </c>
      <c r="EI171" s="257" t="str">
        <f t="shared" si="418"/>
        <v/>
      </c>
      <c r="EJ171" s="257" t="str">
        <f t="shared" si="418"/>
        <v/>
      </c>
      <c r="EK171" s="257" t="str">
        <f t="shared" si="418"/>
        <v/>
      </c>
      <c r="EL171" s="257" t="str">
        <f t="shared" si="418"/>
        <v/>
      </c>
      <c r="EM171" s="257" t="str">
        <f t="shared" si="418"/>
        <v/>
      </c>
      <c r="EN171" s="257" t="str">
        <f t="shared" ref="EN171:EX171" si="419">IF(NOT(ISNA(EN80)),IF(LEN(EN80)&gt;0,ABS(EN80-$C80),""),"")</f>
        <v/>
      </c>
      <c r="EO171" s="257" t="str">
        <f t="shared" si="419"/>
        <v/>
      </c>
      <c r="EP171" s="257" t="str">
        <f t="shared" si="419"/>
        <v/>
      </c>
      <c r="EQ171" s="257" t="str">
        <f t="shared" si="419"/>
        <v/>
      </c>
      <c r="ER171" s="257" t="str">
        <f t="shared" si="419"/>
        <v/>
      </c>
      <c r="ES171" s="257" t="str">
        <f t="shared" si="419"/>
        <v/>
      </c>
      <c r="ET171" s="257" t="str">
        <f t="shared" si="419"/>
        <v/>
      </c>
      <c r="EU171" s="257" t="str">
        <f t="shared" si="419"/>
        <v/>
      </c>
      <c r="EV171" s="257" t="str">
        <f t="shared" si="419"/>
        <v/>
      </c>
      <c r="EW171" s="257" t="str">
        <f t="shared" si="419"/>
        <v/>
      </c>
      <c r="EX171" s="258" t="str">
        <f t="shared" si="419"/>
        <v/>
      </c>
    </row>
    <row r="172" spans="4:154" x14ac:dyDescent="0.2">
      <c r="D172" s="385" t="e">
        <v>#N/A</v>
      </c>
      <c r="E172" s="358" t="str">
        <f t="shared" ref="E172:AJ172" si="420">IF(NOT(ISNA(E81)),IF(LEN(E81)&gt;0,(E81-$B81)/(rateShift*0.0001),""),"")</f>
        <v/>
      </c>
      <c r="F172" s="359" t="str">
        <f t="shared" si="420"/>
        <v/>
      </c>
      <c r="G172" s="359" t="str">
        <f t="shared" si="420"/>
        <v/>
      </c>
      <c r="H172" s="359" t="str">
        <f t="shared" si="420"/>
        <v/>
      </c>
      <c r="I172" s="359" t="str">
        <f t="shared" si="420"/>
        <v/>
      </c>
      <c r="J172" s="359" t="str">
        <f t="shared" si="420"/>
        <v/>
      </c>
      <c r="K172" s="359" t="str">
        <f t="shared" si="420"/>
        <v/>
      </c>
      <c r="L172" s="359" t="str">
        <f t="shared" si="420"/>
        <v/>
      </c>
      <c r="M172" s="359" t="str">
        <f t="shared" si="420"/>
        <v/>
      </c>
      <c r="N172" s="359" t="str">
        <f t="shared" si="420"/>
        <v/>
      </c>
      <c r="O172" s="359" t="str">
        <f t="shared" si="420"/>
        <v/>
      </c>
      <c r="P172" s="359" t="str">
        <f t="shared" si="420"/>
        <v/>
      </c>
      <c r="Q172" s="359" t="str">
        <f t="shared" si="420"/>
        <v/>
      </c>
      <c r="R172" s="359" t="str">
        <f t="shared" si="420"/>
        <v/>
      </c>
      <c r="S172" s="359" t="str">
        <f t="shared" si="420"/>
        <v/>
      </c>
      <c r="T172" s="359" t="str">
        <f t="shared" si="420"/>
        <v/>
      </c>
      <c r="U172" s="359" t="str">
        <f t="shared" si="420"/>
        <v/>
      </c>
      <c r="V172" s="359" t="str">
        <f t="shared" si="420"/>
        <v/>
      </c>
      <c r="W172" s="359" t="str">
        <f t="shared" si="420"/>
        <v/>
      </c>
      <c r="X172" s="359" t="str">
        <f t="shared" si="420"/>
        <v/>
      </c>
      <c r="Y172" s="359" t="str">
        <f t="shared" si="420"/>
        <v/>
      </c>
      <c r="Z172" s="359" t="str">
        <f t="shared" si="420"/>
        <v/>
      </c>
      <c r="AA172" s="359" t="str">
        <f t="shared" si="420"/>
        <v/>
      </c>
      <c r="AB172" s="359" t="str">
        <f t="shared" si="420"/>
        <v/>
      </c>
      <c r="AC172" s="359" t="str">
        <f t="shared" si="420"/>
        <v/>
      </c>
      <c r="AD172" s="359" t="str">
        <f t="shared" si="420"/>
        <v/>
      </c>
      <c r="AE172" s="359" t="str">
        <f t="shared" si="420"/>
        <v/>
      </c>
      <c r="AF172" s="359" t="str">
        <f t="shared" si="420"/>
        <v/>
      </c>
      <c r="AG172" s="359" t="str">
        <f t="shared" si="420"/>
        <v/>
      </c>
      <c r="AH172" s="359" t="str">
        <f t="shared" si="420"/>
        <v/>
      </c>
      <c r="AI172" s="359" t="str">
        <f t="shared" si="420"/>
        <v/>
      </c>
      <c r="AJ172" s="359" t="str">
        <f t="shared" si="420"/>
        <v/>
      </c>
      <c r="AK172" s="359" t="str">
        <f t="shared" ref="AK172:BP172" si="421">IF(NOT(ISNA(AK81)),IF(LEN(AK81)&gt;0,(AK81-$B81)/(rateShift*0.0001),""),"")</f>
        <v/>
      </c>
      <c r="AL172" s="359" t="str">
        <f t="shared" si="421"/>
        <v/>
      </c>
      <c r="AM172" s="359" t="str">
        <f t="shared" si="421"/>
        <v/>
      </c>
      <c r="AN172" s="359" t="str">
        <f t="shared" si="421"/>
        <v/>
      </c>
      <c r="AO172" s="359" t="str">
        <f t="shared" si="421"/>
        <v/>
      </c>
      <c r="AP172" s="359" t="str">
        <f t="shared" si="421"/>
        <v/>
      </c>
      <c r="AQ172" s="359" t="str">
        <f t="shared" si="421"/>
        <v/>
      </c>
      <c r="AR172" s="359" t="str">
        <f t="shared" si="421"/>
        <v/>
      </c>
      <c r="AS172" s="359" t="str">
        <f t="shared" si="421"/>
        <v/>
      </c>
      <c r="AT172" s="359" t="str">
        <f t="shared" si="421"/>
        <v/>
      </c>
      <c r="AU172" s="359" t="str">
        <f t="shared" si="421"/>
        <v/>
      </c>
      <c r="AV172" s="359" t="str">
        <f t="shared" si="421"/>
        <v/>
      </c>
      <c r="AW172" s="359" t="str">
        <f t="shared" si="421"/>
        <v/>
      </c>
      <c r="AX172" s="359" t="str">
        <f t="shared" si="421"/>
        <v/>
      </c>
      <c r="AY172" s="359" t="str">
        <f t="shared" si="421"/>
        <v/>
      </c>
      <c r="AZ172" s="359" t="str">
        <f t="shared" si="421"/>
        <v/>
      </c>
      <c r="BA172" s="359" t="str">
        <f t="shared" si="421"/>
        <v/>
      </c>
      <c r="BB172" s="359" t="str">
        <f t="shared" si="421"/>
        <v/>
      </c>
      <c r="BC172" s="359" t="str">
        <f t="shared" si="421"/>
        <v/>
      </c>
      <c r="BD172" s="359" t="str">
        <f t="shared" si="421"/>
        <v/>
      </c>
      <c r="BE172" s="359" t="str">
        <f t="shared" si="421"/>
        <v/>
      </c>
      <c r="BF172" s="359" t="str">
        <f t="shared" si="421"/>
        <v/>
      </c>
      <c r="BG172" s="359" t="str">
        <f t="shared" si="421"/>
        <v/>
      </c>
      <c r="BH172" s="359" t="str">
        <f t="shared" si="421"/>
        <v/>
      </c>
      <c r="BI172" s="359" t="str">
        <f t="shared" si="421"/>
        <v/>
      </c>
      <c r="BJ172" s="359" t="str">
        <f t="shared" si="421"/>
        <v/>
      </c>
      <c r="BK172" s="359" t="str">
        <f t="shared" si="421"/>
        <v/>
      </c>
      <c r="BL172" s="359" t="str">
        <f t="shared" si="421"/>
        <v/>
      </c>
      <c r="BM172" s="359" t="str">
        <f t="shared" si="421"/>
        <v/>
      </c>
      <c r="BN172" s="359" t="str">
        <f t="shared" si="421"/>
        <v/>
      </c>
      <c r="BO172" s="359" t="str">
        <f t="shared" si="421"/>
        <v/>
      </c>
      <c r="BP172" s="359" t="str">
        <f t="shared" si="421"/>
        <v/>
      </c>
      <c r="BQ172" s="359" t="str">
        <f t="shared" ref="BQ172:CA172" si="422">IF(NOT(ISNA(BQ81)),IF(LEN(BQ81)&gt;0,(BQ81-$B81)/(rateShift*0.0001),""),"")</f>
        <v/>
      </c>
      <c r="BR172" s="359" t="str">
        <f t="shared" si="422"/>
        <v/>
      </c>
      <c r="BS172" s="359" t="str">
        <f t="shared" si="422"/>
        <v/>
      </c>
      <c r="BT172" s="359" t="str">
        <f t="shared" si="422"/>
        <v/>
      </c>
      <c r="BU172" s="359" t="str">
        <f t="shared" si="422"/>
        <v/>
      </c>
      <c r="BV172" s="359" t="str">
        <f t="shared" si="422"/>
        <v/>
      </c>
      <c r="BW172" s="359" t="str">
        <f t="shared" si="422"/>
        <v/>
      </c>
      <c r="BX172" s="359" t="str">
        <f t="shared" si="422"/>
        <v/>
      </c>
      <c r="BY172" s="359" t="str">
        <f t="shared" si="422"/>
        <v/>
      </c>
      <c r="BZ172" s="359" t="str">
        <f t="shared" si="422"/>
        <v/>
      </c>
      <c r="CA172" s="360" t="str">
        <f t="shared" si="422"/>
        <v/>
      </c>
      <c r="CB172" s="257" t="str">
        <f t="shared" ref="CB172:DG172" si="423">IF(NOT(ISNA(CB81)),IF(LEN(CB81)&gt;0,ABS(CB81-$C81),""),"")</f>
        <v/>
      </c>
      <c r="CC172" s="257" t="str">
        <f t="shared" si="423"/>
        <v/>
      </c>
      <c r="CD172" s="257" t="str">
        <f t="shared" si="423"/>
        <v/>
      </c>
      <c r="CE172" s="257" t="str">
        <f t="shared" si="423"/>
        <v/>
      </c>
      <c r="CF172" s="257" t="str">
        <f t="shared" si="423"/>
        <v/>
      </c>
      <c r="CG172" s="257" t="str">
        <f t="shared" si="423"/>
        <v/>
      </c>
      <c r="CH172" s="257" t="str">
        <f t="shared" si="423"/>
        <v/>
      </c>
      <c r="CI172" s="257" t="str">
        <f t="shared" si="423"/>
        <v/>
      </c>
      <c r="CJ172" s="257" t="str">
        <f t="shared" si="423"/>
        <v/>
      </c>
      <c r="CK172" s="257" t="str">
        <f t="shared" si="423"/>
        <v/>
      </c>
      <c r="CL172" s="257" t="str">
        <f t="shared" si="423"/>
        <v/>
      </c>
      <c r="CM172" s="257" t="str">
        <f t="shared" si="423"/>
        <v/>
      </c>
      <c r="CN172" s="257" t="str">
        <f t="shared" si="423"/>
        <v/>
      </c>
      <c r="CO172" s="257" t="str">
        <f t="shared" si="423"/>
        <v/>
      </c>
      <c r="CP172" s="257" t="str">
        <f t="shared" si="423"/>
        <v/>
      </c>
      <c r="CQ172" s="257" t="str">
        <f t="shared" si="423"/>
        <v/>
      </c>
      <c r="CR172" s="257" t="str">
        <f t="shared" si="423"/>
        <v/>
      </c>
      <c r="CS172" s="257" t="str">
        <f t="shared" si="423"/>
        <v/>
      </c>
      <c r="CT172" s="257" t="str">
        <f t="shared" si="423"/>
        <v/>
      </c>
      <c r="CU172" s="257" t="str">
        <f t="shared" si="423"/>
        <v/>
      </c>
      <c r="CV172" s="257" t="str">
        <f t="shared" si="423"/>
        <v/>
      </c>
      <c r="CW172" s="257" t="str">
        <f t="shared" si="423"/>
        <v/>
      </c>
      <c r="CX172" s="257" t="str">
        <f t="shared" si="423"/>
        <v/>
      </c>
      <c r="CY172" s="257" t="str">
        <f t="shared" si="423"/>
        <v/>
      </c>
      <c r="CZ172" s="257" t="str">
        <f t="shared" si="423"/>
        <v/>
      </c>
      <c r="DA172" s="257" t="str">
        <f t="shared" si="423"/>
        <v/>
      </c>
      <c r="DB172" s="257" t="str">
        <f t="shared" si="423"/>
        <v/>
      </c>
      <c r="DC172" s="257" t="str">
        <f t="shared" si="423"/>
        <v/>
      </c>
      <c r="DD172" s="257" t="str">
        <f t="shared" si="423"/>
        <v/>
      </c>
      <c r="DE172" s="257" t="str">
        <f t="shared" si="423"/>
        <v/>
      </c>
      <c r="DF172" s="257" t="str">
        <f t="shared" si="423"/>
        <v/>
      </c>
      <c r="DG172" s="257" t="str">
        <f t="shared" si="423"/>
        <v/>
      </c>
      <c r="DH172" s="257" t="str">
        <f t="shared" ref="DH172:EM172" si="424">IF(NOT(ISNA(DH81)),IF(LEN(DH81)&gt;0,ABS(DH81-$C81),""),"")</f>
        <v/>
      </c>
      <c r="DI172" s="257" t="str">
        <f t="shared" si="424"/>
        <v/>
      </c>
      <c r="DJ172" s="257" t="str">
        <f t="shared" si="424"/>
        <v/>
      </c>
      <c r="DK172" s="257" t="str">
        <f t="shared" si="424"/>
        <v/>
      </c>
      <c r="DL172" s="257" t="str">
        <f t="shared" si="424"/>
        <v/>
      </c>
      <c r="DM172" s="257" t="str">
        <f t="shared" si="424"/>
        <v/>
      </c>
      <c r="DN172" s="257" t="str">
        <f t="shared" si="424"/>
        <v/>
      </c>
      <c r="DO172" s="257" t="str">
        <f t="shared" si="424"/>
        <v/>
      </c>
      <c r="DP172" s="257" t="str">
        <f t="shared" si="424"/>
        <v/>
      </c>
      <c r="DQ172" s="257" t="str">
        <f t="shared" si="424"/>
        <v/>
      </c>
      <c r="DR172" s="257" t="str">
        <f t="shared" si="424"/>
        <v/>
      </c>
      <c r="DS172" s="257" t="str">
        <f t="shared" si="424"/>
        <v/>
      </c>
      <c r="DT172" s="257" t="str">
        <f t="shared" si="424"/>
        <v/>
      </c>
      <c r="DU172" s="257" t="str">
        <f t="shared" si="424"/>
        <v/>
      </c>
      <c r="DV172" s="257" t="str">
        <f t="shared" si="424"/>
        <v/>
      </c>
      <c r="DW172" s="257" t="str">
        <f t="shared" si="424"/>
        <v/>
      </c>
      <c r="DX172" s="257" t="str">
        <f t="shared" si="424"/>
        <v/>
      </c>
      <c r="DY172" s="257" t="str">
        <f t="shared" si="424"/>
        <v/>
      </c>
      <c r="DZ172" s="257" t="str">
        <f t="shared" si="424"/>
        <v/>
      </c>
      <c r="EA172" s="257" t="str">
        <f t="shared" si="424"/>
        <v/>
      </c>
      <c r="EB172" s="257" t="str">
        <f t="shared" si="424"/>
        <v/>
      </c>
      <c r="EC172" s="257" t="str">
        <f t="shared" si="424"/>
        <v/>
      </c>
      <c r="ED172" s="257" t="str">
        <f t="shared" si="424"/>
        <v/>
      </c>
      <c r="EE172" s="257" t="str">
        <f t="shared" si="424"/>
        <v/>
      </c>
      <c r="EF172" s="257" t="str">
        <f t="shared" si="424"/>
        <v/>
      </c>
      <c r="EG172" s="257" t="str">
        <f t="shared" si="424"/>
        <v/>
      </c>
      <c r="EH172" s="257" t="str">
        <f t="shared" si="424"/>
        <v/>
      </c>
      <c r="EI172" s="257" t="str">
        <f t="shared" si="424"/>
        <v/>
      </c>
      <c r="EJ172" s="257" t="str">
        <f t="shared" si="424"/>
        <v/>
      </c>
      <c r="EK172" s="257" t="str">
        <f t="shared" si="424"/>
        <v/>
      </c>
      <c r="EL172" s="257" t="str">
        <f t="shared" si="424"/>
        <v/>
      </c>
      <c r="EM172" s="257" t="str">
        <f t="shared" si="424"/>
        <v/>
      </c>
      <c r="EN172" s="257" t="str">
        <f t="shared" ref="EN172:EX172" si="425">IF(NOT(ISNA(EN81)),IF(LEN(EN81)&gt;0,ABS(EN81-$C81),""),"")</f>
        <v/>
      </c>
      <c r="EO172" s="257" t="str">
        <f t="shared" si="425"/>
        <v/>
      </c>
      <c r="EP172" s="257" t="str">
        <f t="shared" si="425"/>
        <v/>
      </c>
      <c r="EQ172" s="257" t="str">
        <f t="shared" si="425"/>
        <v/>
      </c>
      <c r="ER172" s="257" t="str">
        <f t="shared" si="425"/>
        <v/>
      </c>
      <c r="ES172" s="257" t="str">
        <f t="shared" si="425"/>
        <v/>
      </c>
      <c r="ET172" s="257" t="str">
        <f t="shared" si="425"/>
        <v/>
      </c>
      <c r="EU172" s="257" t="str">
        <f t="shared" si="425"/>
        <v/>
      </c>
      <c r="EV172" s="257" t="str">
        <f t="shared" si="425"/>
        <v/>
      </c>
      <c r="EW172" s="257" t="str">
        <f t="shared" si="425"/>
        <v/>
      </c>
      <c r="EX172" s="258" t="str">
        <f t="shared" si="425"/>
        <v/>
      </c>
    </row>
    <row r="173" spans="4:154" x14ac:dyDescent="0.2">
      <c r="D173" s="385" t="e">
        <v>#N/A</v>
      </c>
      <c r="E173" s="358" t="str">
        <f t="shared" ref="E173:AJ173" si="426">IF(NOT(ISNA(E82)),IF(LEN(E82)&gt;0,(E82-$B82)/(rateShift*0.0001),""),"")</f>
        <v/>
      </c>
      <c r="F173" s="359" t="str">
        <f t="shared" si="426"/>
        <v/>
      </c>
      <c r="G173" s="359" t="str">
        <f t="shared" si="426"/>
        <v/>
      </c>
      <c r="H173" s="359" t="str">
        <f t="shared" si="426"/>
        <v/>
      </c>
      <c r="I173" s="359" t="str">
        <f t="shared" si="426"/>
        <v/>
      </c>
      <c r="J173" s="359" t="str">
        <f t="shared" si="426"/>
        <v/>
      </c>
      <c r="K173" s="359" t="str">
        <f t="shared" si="426"/>
        <v/>
      </c>
      <c r="L173" s="359" t="str">
        <f t="shared" si="426"/>
        <v/>
      </c>
      <c r="M173" s="359" t="str">
        <f t="shared" si="426"/>
        <v/>
      </c>
      <c r="N173" s="359" t="str">
        <f t="shared" si="426"/>
        <v/>
      </c>
      <c r="O173" s="359" t="str">
        <f t="shared" si="426"/>
        <v/>
      </c>
      <c r="P173" s="359" t="str">
        <f t="shared" si="426"/>
        <v/>
      </c>
      <c r="Q173" s="359" t="str">
        <f t="shared" si="426"/>
        <v/>
      </c>
      <c r="R173" s="359" t="str">
        <f t="shared" si="426"/>
        <v/>
      </c>
      <c r="S173" s="359" t="str">
        <f t="shared" si="426"/>
        <v/>
      </c>
      <c r="T173" s="359" t="str">
        <f t="shared" si="426"/>
        <v/>
      </c>
      <c r="U173" s="359" t="str">
        <f t="shared" si="426"/>
        <v/>
      </c>
      <c r="V173" s="359" t="str">
        <f t="shared" si="426"/>
        <v/>
      </c>
      <c r="W173" s="359" t="str">
        <f t="shared" si="426"/>
        <v/>
      </c>
      <c r="X173" s="359" t="str">
        <f t="shared" si="426"/>
        <v/>
      </c>
      <c r="Y173" s="359" t="str">
        <f t="shared" si="426"/>
        <v/>
      </c>
      <c r="Z173" s="359" t="str">
        <f t="shared" si="426"/>
        <v/>
      </c>
      <c r="AA173" s="359" t="str">
        <f t="shared" si="426"/>
        <v/>
      </c>
      <c r="AB173" s="359" t="str">
        <f t="shared" si="426"/>
        <v/>
      </c>
      <c r="AC173" s="359" t="str">
        <f t="shared" si="426"/>
        <v/>
      </c>
      <c r="AD173" s="359" t="str">
        <f t="shared" si="426"/>
        <v/>
      </c>
      <c r="AE173" s="359" t="str">
        <f t="shared" si="426"/>
        <v/>
      </c>
      <c r="AF173" s="359" t="str">
        <f t="shared" si="426"/>
        <v/>
      </c>
      <c r="AG173" s="359" t="str">
        <f t="shared" si="426"/>
        <v/>
      </c>
      <c r="AH173" s="359" t="str">
        <f t="shared" si="426"/>
        <v/>
      </c>
      <c r="AI173" s="359" t="str">
        <f t="shared" si="426"/>
        <v/>
      </c>
      <c r="AJ173" s="359" t="str">
        <f t="shared" si="426"/>
        <v/>
      </c>
      <c r="AK173" s="359" t="str">
        <f t="shared" ref="AK173:BP173" si="427">IF(NOT(ISNA(AK82)),IF(LEN(AK82)&gt;0,(AK82-$B82)/(rateShift*0.0001),""),"")</f>
        <v/>
      </c>
      <c r="AL173" s="359" t="str">
        <f t="shared" si="427"/>
        <v/>
      </c>
      <c r="AM173" s="359" t="str">
        <f t="shared" si="427"/>
        <v/>
      </c>
      <c r="AN173" s="359" t="str">
        <f t="shared" si="427"/>
        <v/>
      </c>
      <c r="AO173" s="359" t="str">
        <f t="shared" si="427"/>
        <v/>
      </c>
      <c r="AP173" s="359" t="str">
        <f t="shared" si="427"/>
        <v/>
      </c>
      <c r="AQ173" s="359" t="str">
        <f t="shared" si="427"/>
        <v/>
      </c>
      <c r="AR173" s="359" t="str">
        <f t="shared" si="427"/>
        <v/>
      </c>
      <c r="AS173" s="359" t="str">
        <f t="shared" si="427"/>
        <v/>
      </c>
      <c r="AT173" s="359" t="str">
        <f t="shared" si="427"/>
        <v/>
      </c>
      <c r="AU173" s="359" t="str">
        <f t="shared" si="427"/>
        <v/>
      </c>
      <c r="AV173" s="359" t="str">
        <f t="shared" si="427"/>
        <v/>
      </c>
      <c r="AW173" s="359" t="str">
        <f t="shared" si="427"/>
        <v/>
      </c>
      <c r="AX173" s="359" t="str">
        <f t="shared" si="427"/>
        <v/>
      </c>
      <c r="AY173" s="359" t="str">
        <f t="shared" si="427"/>
        <v/>
      </c>
      <c r="AZ173" s="359" t="str">
        <f t="shared" si="427"/>
        <v/>
      </c>
      <c r="BA173" s="359" t="str">
        <f t="shared" si="427"/>
        <v/>
      </c>
      <c r="BB173" s="359" t="str">
        <f t="shared" si="427"/>
        <v/>
      </c>
      <c r="BC173" s="359" t="str">
        <f t="shared" si="427"/>
        <v/>
      </c>
      <c r="BD173" s="359" t="str">
        <f t="shared" si="427"/>
        <v/>
      </c>
      <c r="BE173" s="359" t="str">
        <f t="shared" si="427"/>
        <v/>
      </c>
      <c r="BF173" s="359" t="str">
        <f t="shared" si="427"/>
        <v/>
      </c>
      <c r="BG173" s="359" t="str">
        <f t="shared" si="427"/>
        <v/>
      </c>
      <c r="BH173" s="359" t="str">
        <f t="shared" si="427"/>
        <v/>
      </c>
      <c r="BI173" s="359" t="str">
        <f t="shared" si="427"/>
        <v/>
      </c>
      <c r="BJ173" s="359" t="str">
        <f t="shared" si="427"/>
        <v/>
      </c>
      <c r="BK173" s="359" t="str">
        <f t="shared" si="427"/>
        <v/>
      </c>
      <c r="BL173" s="359" t="str">
        <f t="shared" si="427"/>
        <v/>
      </c>
      <c r="BM173" s="359" t="str">
        <f t="shared" si="427"/>
        <v/>
      </c>
      <c r="BN173" s="359" t="str">
        <f t="shared" si="427"/>
        <v/>
      </c>
      <c r="BO173" s="359" t="str">
        <f t="shared" si="427"/>
        <v/>
      </c>
      <c r="BP173" s="359" t="str">
        <f t="shared" si="427"/>
        <v/>
      </c>
      <c r="BQ173" s="359" t="str">
        <f t="shared" ref="BQ173:CA173" si="428">IF(NOT(ISNA(BQ82)),IF(LEN(BQ82)&gt;0,(BQ82-$B82)/(rateShift*0.0001),""),"")</f>
        <v/>
      </c>
      <c r="BR173" s="359" t="str">
        <f t="shared" si="428"/>
        <v/>
      </c>
      <c r="BS173" s="359" t="str">
        <f t="shared" si="428"/>
        <v/>
      </c>
      <c r="BT173" s="359" t="str">
        <f t="shared" si="428"/>
        <v/>
      </c>
      <c r="BU173" s="359" t="str">
        <f t="shared" si="428"/>
        <v/>
      </c>
      <c r="BV173" s="359" t="str">
        <f t="shared" si="428"/>
        <v/>
      </c>
      <c r="BW173" s="359" t="str">
        <f t="shared" si="428"/>
        <v/>
      </c>
      <c r="BX173" s="359" t="str">
        <f t="shared" si="428"/>
        <v/>
      </c>
      <c r="BY173" s="359" t="str">
        <f t="shared" si="428"/>
        <v/>
      </c>
      <c r="BZ173" s="359" t="str">
        <f t="shared" si="428"/>
        <v/>
      </c>
      <c r="CA173" s="360" t="str">
        <f t="shared" si="428"/>
        <v/>
      </c>
      <c r="CB173" s="257" t="str">
        <f t="shared" ref="CB173:DG173" si="429">IF(NOT(ISNA(CB82)),IF(LEN(CB82)&gt;0,ABS(CB82-$C82),""),"")</f>
        <v/>
      </c>
      <c r="CC173" s="257" t="str">
        <f t="shared" si="429"/>
        <v/>
      </c>
      <c r="CD173" s="257" t="str">
        <f t="shared" si="429"/>
        <v/>
      </c>
      <c r="CE173" s="257" t="str">
        <f t="shared" si="429"/>
        <v/>
      </c>
      <c r="CF173" s="257" t="str">
        <f t="shared" si="429"/>
        <v/>
      </c>
      <c r="CG173" s="257" t="str">
        <f t="shared" si="429"/>
        <v/>
      </c>
      <c r="CH173" s="257" t="str">
        <f t="shared" si="429"/>
        <v/>
      </c>
      <c r="CI173" s="257" t="str">
        <f t="shared" si="429"/>
        <v/>
      </c>
      <c r="CJ173" s="257" t="str">
        <f t="shared" si="429"/>
        <v/>
      </c>
      <c r="CK173" s="257" t="str">
        <f t="shared" si="429"/>
        <v/>
      </c>
      <c r="CL173" s="257" t="str">
        <f t="shared" si="429"/>
        <v/>
      </c>
      <c r="CM173" s="257" t="str">
        <f t="shared" si="429"/>
        <v/>
      </c>
      <c r="CN173" s="257" t="str">
        <f t="shared" si="429"/>
        <v/>
      </c>
      <c r="CO173" s="257" t="str">
        <f t="shared" si="429"/>
        <v/>
      </c>
      <c r="CP173" s="257" t="str">
        <f t="shared" si="429"/>
        <v/>
      </c>
      <c r="CQ173" s="257" t="str">
        <f t="shared" si="429"/>
        <v/>
      </c>
      <c r="CR173" s="257" t="str">
        <f t="shared" si="429"/>
        <v/>
      </c>
      <c r="CS173" s="257" t="str">
        <f t="shared" si="429"/>
        <v/>
      </c>
      <c r="CT173" s="257" t="str">
        <f t="shared" si="429"/>
        <v/>
      </c>
      <c r="CU173" s="257" t="str">
        <f t="shared" si="429"/>
        <v/>
      </c>
      <c r="CV173" s="257" t="str">
        <f t="shared" si="429"/>
        <v/>
      </c>
      <c r="CW173" s="257" t="str">
        <f t="shared" si="429"/>
        <v/>
      </c>
      <c r="CX173" s="257" t="str">
        <f t="shared" si="429"/>
        <v/>
      </c>
      <c r="CY173" s="257" t="str">
        <f t="shared" si="429"/>
        <v/>
      </c>
      <c r="CZ173" s="257" t="str">
        <f t="shared" si="429"/>
        <v/>
      </c>
      <c r="DA173" s="257" t="str">
        <f t="shared" si="429"/>
        <v/>
      </c>
      <c r="DB173" s="257" t="str">
        <f t="shared" si="429"/>
        <v/>
      </c>
      <c r="DC173" s="257" t="str">
        <f t="shared" si="429"/>
        <v/>
      </c>
      <c r="DD173" s="257" t="str">
        <f t="shared" si="429"/>
        <v/>
      </c>
      <c r="DE173" s="257" t="str">
        <f t="shared" si="429"/>
        <v/>
      </c>
      <c r="DF173" s="257" t="str">
        <f t="shared" si="429"/>
        <v/>
      </c>
      <c r="DG173" s="257" t="str">
        <f t="shared" si="429"/>
        <v/>
      </c>
      <c r="DH173" s="257" t="str">
        <f t="shared" ref="DH173:EM173" si="430">IF(NOT(ISNA(DH82)),IF(LEN(DH82)&gt;0,ABS(DH82-$C82),""),"")</f>
        <v/>
      </c>
      <c r="DI173" s="257" t="str">
        <f t="shared" si="430"/>
        <v/>
      </c>
      <c r="DJ173" s="257" t="str">
        <f t="shared" si="430"/>
        <v/>
      </c>
      <c r="DK173" s="257" t="str">
        <f t="shared" si="430"/>
        <v/>
      </c>
      <c r="DL173" s="257" t="str">
        <f t="shared" si="430"/>
        <v/>
      </c>
      <c r="DM173" s="257" t="str">
        <f t="shared" si="430"/>
        <v/>
      </c>
      <c r="DN173" s="257" t="str">
        <f t="shared" si="430"/>
        <v/>
      </c>
      <c r="DO173" s="257" t="str">
        <f t="shared" si="430"/>
        <v/>
      </c>
      <c r="DP173" s="257" t="str">
        <f t="shared" si="430"/>
        <v/>
      </c>
      <c r="DQ173" s="257" t="str">
        <f t="shared" si="430"/>
        <v/>
      </c>
      <c r="DR173" s="257" t="str">
        <f t="shared" si="430"/>
        <v/>
      </c>
      <c r="DS173" s="257" t="str">
        <f t="shared" si="430"/>
        <v/>
      </c>
      <c r="DT173" s="257" t="str">
        <f t="shared" si="430"/>
        <v/>
      </c>
      <c r="DU173" s="257" t="str">
        <f t="shared" si="430"/>
        <v/>
      </c>
      <c r="DV173" s="257" t="str">
        <f t="shared" si="430"/>
        <v/>
      </c>
      <c r="DW173" s="257" t="str">
        <f t="shared" si="430"/>
        <v/>
      </c>
      <c r="DX173" s="257" t="str">
        <f t="shared" si="430"/>
        <v/>
      </c>
      <c r="DY173" s="257" t="str">
        <f t="shared" si="430"/>
        <v/>
      </c>
      <c r="DZ173" s="257" t="str">
        <f t="shared" si="430"/>
        <v/>
      </c>
      <c r="EA173" s="257" t="str">
        <f t="shared" si="430"/>
        <v/>
      </c>
      <c r="EB173" s="257" t="str">
        <f t="shared" si="430"/>
        <v/>
      </c>
      <c r="EC173" s="257" t="str">
        <f t="shared" si="430"/>
        <v/>
      </c>
      <c r="ED173" s="257" t="str">
        <f t="shared" si="430"/>
        <v/>
      </c>
      <c r="EE173" s="257" t="str">
        <f t="shared" si="430"/>
        <v/>
      </c>
      <c r="EF173" s="257" t="str">
        <f t="shared" si="430"/>
        <v/>
      </c>
      <c r="EG173" s="257" t="str">
        <f t="shared" si="430"/>
        <v/>
      </c>
      <c r="EH173" s="257" t="str">
        <f t="shared" si="430"/>
        <v/>
      </c>
      <c r="EI173" s="257" t="str">
        <f t="shared" si="430"/>
        <v/>
      </c>
      <c r="EJ173" s="257" t="str">
        <f t="shared" si="430"/>
        <v/>
      </c>
      <c r="EK173" s="257" t="str">
        <f t="shared" si="430"/>
        <v/>
      </c>
      <c r="EL173" s="257" t="str">
        <f t="shared" si="430"/>
        <v/>
      </c>
      <c r="EM173" s="257" t="str">
        <f t="shared" si="430"/>
        <v/>
      </c>
      <c r="EN173" s="257" t="str">
        <f t="shared" ref="EN173:EX173" si="431">IF(NOT(ISNA(EN82)),IF(LEN(EN82)&gt;0,ABS(EN82-$C82),""),"")</f>
        <v/>
      </c>
      <c r="EO173" s="257" t="str">
        <f t="shared" si="431"/>
        <v/>
      </c>
      <c r="EP173" s="257" t="str">
        <f t="shared" si="431"/>
        <v/>
      </c>
      <c r="EQ173" s="257" t="str">
        <f t="shared" si="431"/>
        <v/>
      </c>
      <c r="ER173" s="257" t="str">
        <f t="shared" si="431"/>
        <v/>
      </c>
      <c r="ES173" s="257" t="str">
        <f t="shared" si="431"/>
        <v/>
      </c>
      <c r="ET173" s="257" t="str">
        <f t="shared" si="431"/>
        <v/>
      </c>
      <c r="EU173" s="257" t="str">
        <f t="shared" si="431"/>
        <v/>
      </c>
      <c r="EV173" s="257" t="str">
        <f t="shared" si="431"/>
        <v/>
      </c>
      <c r="EW173" s="257" t="str">
        <f t="shared" si="431"/>
        <v/>
      </c>
      <c r="EX173" s="258" t="str">
        <f t="shared" si="431"/>
        <v/>
      </c>
    </row>
    <row r="174" spans="4:154" x14ac:dyDescent="0.2">
      <c r="D174" s="385" t="e">
        <v>#N/A</v>
      </c>
      <c r="E174" s="358" t="str">
        <f t="shared" ref="E174:AJ174" si="432">IF(NOT(ISNA(E83)),IF(LEN(E83)&gt;0,(E83-$B83)/(rateShift*0.0001),""),"")</f>
        <v/>
      </c>
      <c r="F174" s="359" t="str">
        <f t="shared" si="432"/>
        <v/>
      </c>
      <c r="G174" s="359" t="str">
        <f t="shared" si="432"/>
        <v/>
      </c>
      <c r="H174" s="359" t="str">
        <f t="shared" si="432"/>
        <v/>
      </c>
      <c r="I174" s="359" t="str">
        <f t="shared" si="432"/>
        <v/>
      </c>
      <c r="J174" s="359" t="str">
        <f t="shared" si="432"/>
        <v/>
      </c>
      <c r="K174" s="359" t="str">
        <f t="shared" si="432"/>
        <v/>
      </c>
      <c r="L174" s="359" t="str">
        <f t="shared" si="432"/>
        <v/>
      </c>
      <c r="M174" s="359" t="str">
        <f t="shared" si="432"/>
        <v/>
      </c>
      <c r="N174" s="359" t="str">
        <f t="shared" si="432"/>
        <v/>
      </c>
      <c r="O174" s="359" t="str">
        <f t="shared" si="432"/>
        <v/>
      </c>
      <c r="P174" s="359" t="str">
        <f t="shared" si="432"/>
        <v/>
      </c>
      <c r="Q174" s="359" t="str">
        <f t="shared" si="432"/>
        <v/>
      </c>
      <c r="R174" s="359" t="str">
        <f t="shared" si="432"/>
        <v/>
      </c>
      <c r="S174" s="359" t="str">
        <f t="shared" si="432"/>
        <v/>
      </c>
      <c r="T174" s="359" t="str">
        <f t="shared" si="432"/>
        <v/>
      </c>
      <c r="U174" s="359" t="str">
        <f t="shared" si="432"/>
        <v/>
      </c>
      <c r="V174" s="359" t="str">
        <f t="shared" si="432"/>
        <v/>
      </c>
      <c r="W174" s="359" t="str">
        <f t="shared" si="432"/>
        <v/>
      </c>
      <c r="X174" s="359" t="str">
        <f t="shared" si="432"/>
        <v/>
      </c>
      <c r="Y174" s="359" t="str">
        <f t="shared" si="432"/>
        <v/>
      </c>
      <c r="Z174" s="359" t="str">
        <f t="shared" si="432"/>
        <v/>
      </c>
      <c r="AA174" s="359" t="str">
        <f t="shared" si="432"/>
        <v/>
      </c>
      <c r="AB174" s="359" t="str">
        <f t="shared" si="432"/>
        <v/>
      </c>
      <c r="AC174" s="359" t="str">
        <f t="shared" si="432"/>
        <v/>
      </c>
      <c r="AD174" s="359" t="str">
        <f t="shared" si="432"/>
        <v/>
      </c>
      <c r="AE174" s="359" t="str">
        <f t="shared" si="432"/>
        <v/>
      </c>
      <c r="AF174" s="359" t="str">
        <f t="shared" si="432"/>
        <v/>
      </c>
      <c r="AG174" s="359" t="str">
        <f t="shared" si="432"/>
        <v/>
      </c>
      <c r="AH174" s="359" t="str">
        <f t="shared" si="432"/>
        <v/>
      </c>
      <c r="AI174" s="359" t="str">
        <f t="shared" si="432"/>
        <v/>
      </c>
      <c r="AJ174" s="359" t="str">
        <f t="shared" si="432"/>
        <v/>
      </c>
      <c r="AK174" s="359" t="str">
        <f t="shared" ref="AK174:BP174" si="433">IF(NOT(ISNA(AK83)),IF(LEN(AK83)&gt;0,(AK83-$B83)/(rateShift*0.0001),""),"")</f>
        <v/>
      </c>
      <c r="AL174" s="359" t="str">
        <f t="shared" si="433"/>
        <v/>
      </c>
      <c r="AM174" s="359" t="str">
        <f t="shared" si="433"/>
        <v/>
      </c>
      <c r="AN174" s="359" t="str">
        <f t="shared" si="433"/>
        <v/>
      </c>
      <c r="AO174" s="359" t="str">
        <f t="shared" si="433"/>
        <v/>
      </c>
      <c r="AP174" s="359" t="str">
        <f t="shared" si="433"/>
        <v/>
      </c>
      <c r="AQ174" s="359" t="str">
        <f t="shared" si="433"/>
        <v/>
      </c>
      <c r="AR174" s="359" t="str">
        <f t="shared" si="433"/>
        <v/>
      </c>
      <c r="AS174" s="359" t="str">
        <f t="shared" si="433"/>
        <v/>
      </c>
      <c r="AT174" s="359" t="str">
        <f t="shared" si="433"/>
        <v/>
      </c>
      <c r="AU174" s="359" t="str">
        <f t="shared" si="433"/>
        <v/>
      </c>
      <c r="AV174" s="359" t="str">
        <f t="shared" si="433"/>
        <v/>
      </c>
      <c r="AW174" s="359" t="str">
        <f t="shared" si="433"/>
        <v/>
      </c>
      <c r="AX174" s="359" t="str">
        <f t="shared" si="433"/>
        <v/>
      </c>
      <c r="AY174" s="359" t="str">
        <f t="shared" si="433"/>
        <v/>
      </c>
      <c r="AZ174" s="359" t="str">
        <f t="shared" si="433"/>
        <v/>
      </c>
      <c r="BA174" s="359" t="str">
        <f t="shared" si="433"/>
        <v/>
      </c>
      <c r="BB174" s="359" t="str">
        <f t="shared" si="433"/>
        <v/>
      </c>
      <c r="BC174" s="359" t="str">
        <f t="shared" si="433"/>
        <v/>
      </c>
      <c r="BD174" s="359" t="str">
        <f t="shared" si="433"/>
        <v/>
      </c>
      <c r="BE174" s="359" t="str">
        <f t="shared" si="433"/>
        <v/>
      </c>
      <c r="BF174" s="359" t="str">
        <f t="shared" si="433"/>
        <v/>
      </c>
      <c r="BG174" s="359" t="str">
        <f t="shared" si="433"/>
        <v/>
      </c>
      <c r="BH174" s="359" t="str">
        <f t="shared" si="433"/>
        <v/>
      </c>
      <c r="BI174" s="359" t="str">
        <f t="shared" si="433"/>
        <v/>
      </c>
      <c r="BJ174" s="359" t="str">
        <f t="shared" si="433"/>
        <v/>
      </c>
      <c r="BK174" s="359" t="str">
        <f t="shared" si="433"/>
        <v/>
      </c>
      <c r="BL174" s="359" t="str">
        <f t="shared" si="433"/>
        <v/>
      </c>
      <c r="BM174" s="359" t="str">
        <f t="shared" si="433"/>
        <v/>
      </c>
      <c r="BN174" s="359" t="str">
        <f t="shared" si="433"/>
        <v/>
      </c>
      <c r="BO174" s="359" t="str">
        <f t="shared" si="433"/>
        <v/>
      </c>
      <c r="BP174" s="359" t="str">
        <f t="shared" si="433"/>
        <v/>
      </c>
      <c r="BQ174" s="359" t="str">
        <f t="shared" ref="BQ174:CA174" si="434">IF(NOT(ISNA(BQ83)),IF(LEN(BQ83)&gt;0,(BQ83-$B83)/(rateShift*0.0001),""),"")</f>
        <v/>
      </c>
      <c r="BR174" s="359" t="str">
        <f t="shared" si="434"/>
        <v/>
      </c>
      <c r="BS174" s="359" t="str">
        <f t="shared" si="434"/>
        <v/>
      </c>
      <c r="BT174" s="359" t="str">
        <f t="shared" si="434"/>
        <v/>
      </c>
      <c r="BU174" s="359" t="str">
        <f t="shared" si="434"/>
        <v/>
      </c>
      <c r="BV174" s="359" t="str">
        <f t="shared" si="434"/>
        <v/>
      </c>
      <c r="BW174" s="359" t="str">
        <f t="shared" si="434"/>
        <v/>
      </c>
      <c r="BX174" s="359" t="str">
        <f t="shared" si="434"/>
        <v/>
      </c>
      <c r="BY174" s="359" t="str">
        <f t="shared" si="434"/>
        <v/>
      </c>
      <c r="BZ174" s="359" t="str">
        <f t="shared" si="434"/>
        <v/>
      </c>
      <c r="CA174" s="360" t="str">
        <f t="shared" si="434"/>
        <v/>
      </c>
      <c r="CB174" s="257" t="str">
        <f t="shared" ref="CB174:DG174" si="435">IF(NOT(ISNA(CB83)),IF(LEN(CB83)&gt;0,ABS(CB83-$C83),""),"")</f>
        <v/>
      </c>
      <c r="CC174" s="257" t="str">
        <f t="shared" si="435"/>
        <v/>
      </c>
      <c r="CD174" s="257" t="str">
        <f t="shared" si="435"/>
        <v/>
      </c>
      <c r="CE174" s="257" t="str">
        <f t="shared" si="435"/>
        <v/>
      </c>
      <c r="CF174" s="257" t="str">
        <f t="shared" si="435"/>
        <v/>
      </c>
      <c r="CG174" s="257" t="str">
        <f t="shared" si="435"/>
        <v/>
      </c>
      <c r="CH174" s="257" t="str">
        <f t="shared" si="435"/>
        <v/>
      </c>
      <c r="CI174" s="257" t="str">
        <f t="shared" si="435"/>
        <v/>
      </c>
      <c r="CJ174" s="257" t="str">
        <f t="shared" si="435"/>
        <v/>
      </c>
      <c r="CK174" s="257" t="str">
        <f t="shared" si="435"/>
        <v/>
      </c>
      <c r="CL174" s="257" t="str">
        <f t="shared" si="435"/>
        <v/>
      </c>
      <c r="CM174" s="257" t="str">
        <f t="shared" si="435"/>
        <v/>
      </c>
      <c r="CN174" s="257" t="str">
        <f t="shared" si="435"/>
        <v/>
      </c>
      <c r="CO174" s="257" t="str">
        <f t="shared" si="435"/>
        <v/>
      </c>
      <c r="CP174" s="257" t="str">
        <f t="shared" si="435"/>
        <v/>
      </c>
      <c r="CQ174" s="257" t="str">
        <f t="shared" si="435"/>
        <v/>
      </c>
      <c r="CR174" s="257" t="str">
        <f t="shared" si="435"/>
        <v/>
      </c>
      <c r="CS174" s="257" t="str">
        <f t="shared" si="435"/>
        <v/>
      </c>
      <c r="CT174" s="257" t="str">
        <f t="shared" si="435"/>
        <v/>
      </c>
      <c r="CU174" s="257" t="str">
        <f t="shared" si="435"/>
        <v/>
      </c>
      <c r="CV174" s="257" t="str">
        <f t="shared" si="435"/>
        <v/>
      </c>
      <c r="CW174" s="257" t="str">
        <f t="shared" si="435"/>
        <v/>
      </c>
      <c r="CX174" s="257" t="str">
        <f t="shared" si="435"/>
        <v/>
      </c>
      <c r="CY174" s="257" t="str">
        <f t="shared" si="435"/>
        <v/>
      </c>
      <c r="CZ174" s="257" t="str">
        <f t="shared" si="435"/>
        <v/>
      </c>
      <c r="DA174" s="257" t="str">
        <f t="shared" si="435"/>
        <v/>
      </c>
      <c r="DB174" s="257" t="str">
        <f t="shared" si="435"/>
        <v/>
      </c>
      <c r="DC174" s="257" t="str">
        <f t="shared" si="435"/>
        <v/>
      </c>
      <c r="DD174" s="257" t="str">
        <f t="shared" si="435"/>
        <v/>
      </c>
      <c r="DE174" s="257" t="str">
        <f t="shared" si="435"/>
        <v/>
      </c>
      <c r="DF174" s="257" t="str">
        <f t="shared" si="435"/>
        <v/>
      </c>
      <c r="DG174" s="257" t="str">
        <f t="shared" si="435"/>
        <v/>
      </c>
      <c r="DH174" s="257" t="str">
        <f t="shared" ref="DH174:EM174" si="436">IF(NOT(ISNA(DH83)),IF(LEN(DH83)&gt;0,ABS(DH83-$C83),""),"")</f>
        <v/>
      </c>
      <c r="DI174" s="257" t="str">
        <f t="shared" si="436"/>
        <v/>
      </c>
      <c r="DJ174" s="257" t="str">
        <f t="shared" si="436"/>
        <v/>
      </c>
      <c r="DK174" s="257" t="str">
        <f t="shared" si="436"/>
        <v/>
      </c>
      <c r="DL174" s="257" t="str">
        <f t="shared" si="436"/>
        <v/>
      </c>
      <c r="DM174" s="257" t="str">
        <f t="shared" si="436"/>
        <v/>
      </c>
      <c r="DN174" s="257" t="str">
        <f t="shared" si="436"/>
        <v/>
      </c>
      <c r="DO174" s="257" t="str">
        <f t="shared" si="436"/>
        <v/>
      </c>
      <c r="DP174" s="257" t="str">
        <f t="shared" si="436"/>
        <v/>
      </c>
      <c r="DQ174" s="257" t="str">
        <f t="shared" si="436"/>
        <v/>
      </c>
      <c r="DR174" s="257" t="str">
        <f t="shared" si="436"/>
        <v/>
      </c>
      <c r="DS174" s="257" t="str">
        <f t="shared" si="436"/>
        <v/>
      </c>
      <c r="DT174" s="257" t="str">
        <f t="shared" si="436"/>
        <v/>
      </c>
      <c r="DU174" s="257" t="str">
        <f t="shared" si="436"/>
        <v/>
      </c>
      <c r="DV174" s="257" t="str">
        <f t="shared" si="436"/>
        <v/>
      </c>
      <c r="DW174" s="257" t="str">
        <f t="shared" si="436"/>
        <v/>
      </c>
      <c r="DX174" s="257" t="str">
        <f t="shared" si="436"/>
        <v/>
      </c>
      <c r="DY174" s="257" t="str">
        <f t="shared" si="436"/>
        <v/>
      </c>
      <c r="DZ174" s="257" t="str">
        <f t="shared" si="436"/>
        <v/>
      </c>
      <c r="EA174" s="257" t="str">
        <f t="shared" si="436"/>
        <v/>
      </c>
      <c r="EB174" s="257" t="str">
        <f t="shared" si="436"/>
        <v/>
      </c>
      <c r="EC174" s="257" t="str">
        <f t="shared" si="436"/>
        <v/>
      </c>
      <c r="ED174" s="257" t="str">
        <f t="shared" si="436"/>
        <v/>
      </c>
      <c r="EE174" s="257" t="str">
        <f t="shared" si="436"/>
        <v/>
      </c>
      <c r="EF174" s="257" t="str">
        <f t="shared" si="436"/>
        <v/>
      </c>
      <c r="EG174" s="257" t="str">
        <f t="shared" si="436"/>
        <v/>
      </c>
      <c r="EH174" s="257" t="str">
        <f t="shared" si="436"/>
        <v/>
      </c>
      <c r="EI174" s="257" t="str">
        <f t="shared" si="436"/>
        <v/>
      </c>
      <c r="EJ174" s="257" t="str">
        <f t="shared" si="436"/>
        <v/>
      </c>
      <c r="EK174" s="257" t="str">
        <f t="shared" si="436"/>
        <v/>
      </c>
      <c r="EL174" s="257" t="str">
        <f t="shared" si="436"/>
        <v/>
      </c>
      <c r="EM174" s="257" t="str">
        <f t="shared" si="436"/>
        <v/>
      </c>
      <c r="EN174" s="257" t="str">
        <f t="shared" ref="EN174:EX174" si="437">IF(NOT(ISNA(EN83)),IF(LEN(EN83)&gt;0,ABS(EN83-$C83),""),"")</f>
        <v/>
      </c>
      <c r="EO174" s="257" t="str">
        <f t="shared" si="437"/>
        <v/>
      </c>
      <c r="EP174" s="257" t="str">
        <f t="shared" si="437"/>
        <v/>
      </c>
      <c r="EQ174" s="257" t="str">
        <f t="shared" si="437"/>
        <v/>
      </c>
      <c r="ER174" s="257" t="str">
        <f t="shared" si="437"/>
        <v/>
      </c>
      <c r="ES174" s="257" t="str">
        <f t="shared" si="437"/>
        <v/>
      </c>
      <c r="ET174" s="257" t="str">
        <f t="shared" si="437"/>
        <v/>
      </c>
      <c r="EU174" s="257" t="str">
        <f t="shared" si="437"/>
        <v/>
      </c>
      <c r="EV174" s="257" t="str">
        <f t="shared" si="437"/>
        <v/>
      </c>
      <c r="EW174" s="257" t="str">
        <f t="shared" si="437"/>
        <v/>
      </c>
      <c r="EX174" s="258" t="str">
        <f t="shared" si="437"/>
        <v/>
      </c>
    </row>
    <row r="175" spans="4:154" x14ac:dyDescent="0.2">
      <c r="D175" s="385" t="e">
        <v>#N/A</v>
      </c>
      <c r="E175" s="358" t="str">
        <f t="shared" ref="E175:AJ175" si="438">IF(NOT(ISNA(E84)),IF(LEN(E84)&gt;0,(E84-$B84)/(rateShift*0.0001),""),"")</f>
        <v/>
      </c>
      <c r="F175" s="359" t="str">
        <f t="shared" si="438"/>
        <v/>
      </c>
      <c r="G175" s="359" t="str">
        <f t="shared" si="438"/>
        <v/>
      </c>
      <c r="H175" s="359" t="str">
        <f t="shared" si="438"/>
        <v/>
      </c>
      <c r="I175" s="359" t="str">
        <f t="shared" si="438"/>
        <v/>
      </c>
      <c r="J175" s="359" t="str">
        <f t="shared" si="438"/>
        <v/>
      </c>
      <c r="K175" s="359" t="str">
        <f t="shared" si="438"/>
        <v/>
      </c>
      <c r="L175" s="359" t="str">
        <f t="shared" si="438"/>
        <v/>
      </c>
      <c r="M175" s="359" t="str">
        <f t="shared" si="438"/>
        <v/>
      </c>
      <c r="N175" s="359" t="str">
        <f t="shared" si="438"/>
        <v/>
      </c>
      <c r="O175" s="359" t="str">
        <f t="shared" si="438"/>
        <v/>
      </c>
      <c r="P175" s="359" t="str">
        <f t="shared" si="438"/>
        <v/>
      </c>
      <c r="Q175" s="359" t="str">
        <f t="shared" si="438"/>
        <v/>
      </c>
      <c r="R175" s="359" t="str">
        <f t="shared" si="438"/>
        <v/>
      </c>
      <c r="S175" s="359" t="str">
        <f t="shared" si="438"/>
        <v/>
      </c>
      <c r="T175" s="359" t="str">
        <f t="shared" si="438"/>
        <v/>
      </c>
      <c r="U175" s="359" t="str">
        <f t="shared" si="438"/>
        <v/>
      </c>
      <c r="V175" s="359" t="str">
        <f t="shared" si="438"/>
        <v/>
      </c>
      <c r="W175" s="359" t="str">
        <f t="shared" si="438"/>
        <v/>
      </c>
      <c r="X175" s="359" t="str">
        <f t="shared" si="438"/>
        <v/>
      </c>
      <c r="Y175" s="359" t="str">
        <f t="shared" si="438"/>
        <v/>
      </c>
      <c r="Z175" s="359" t="str">
        <f t="shared" si="438"/>
        <v/>
      </c>
      <c r="AA175" s="359" t="str">
        <f t="shared" si="438"/>
        <v/>
      </c>
      <c r="AB175" s="359" t="str">
        <f t="shared" si="438"/>
        <v/>
      </c>
      <c r="AC175" s="359" t="str">
        <f t="shared" si="438"/>
        <v/>
      </c>
      <c r="AD175" s="359" t="str">
        <f t="shared" si="438"/>
        <v/>
      </c>
      <c r="AE175" s="359" t="str">
        <f t="shared" si="438"/>
        <v/>
      </c>
      <c r="AF175" s="359" t="str">
        <f t="shared" si="438"/>
        <v/>
      </c>
      <c r="AG175" s="359" t="str">
        <f t="shared" si="438"/>
        <v/>
      </c>
      <c r="AH175" s="359" t="str">
        <f t="shared" si="438"/>
        <v/>
      </c>
      <c r="AI175" s="359" t="str">
        <f t="shared" si="438"/>
        <v/>
      </c>
      <c r="AJ175" s="359" t="str">
        <f t="shared" si="438"/>
        <v/>
      </c>
      <c r="AK175" s="359" t="str">
        <f t="shared" ref="AK175:BP175" si="439">IF(NOT(ISNA(AK84)),IF(LEN(AK84)&gt;0,(AK84-$B84)/(rateShift*0.0001),""),"")</f>
        <v/>
      </c>
      <c r="AL175" s="359" t="str">
        <f t="shared" si="439"/>
        <v/>
      </c>
      <c r="AM175" s="359" t="str">
        <f t="shared" si="439"/>
        <v/>
      </c>
      <c r="AN175" s="359" t="str">
        <f t="shared" si="439"/>
        <v/>
      </c>
      <c r="AO175" s="359" t="str">
        <f t="shared" si="439"/>
        <v/>
      </c>
      <c r="AP175" s="359" t="str">
        <f t="shared" si="439"/>
        <v/>
      </c>
      <c r="AQ175" s="359" t="str">
        <f t="shared" si="439"/>
        <v/>
      </c>
      <c r="AR175" s="359" t="str">
        <f t="shared" si="439"/>
        <v/>
      </c>
      <c r="AS175" s="359" t="str">
        <f t="shared" si="439"/>
        <v/>
      </c>
      <c r="AT175" s="359" t="str">
        <f t="shared" si="439"/>
        <v/>
      </c>
      <c r="AU175" s="359" t="str">
        <f t="shared" si="439"/>
        <v/>
      </c>
      <c r="AV175" s="359" t="str">
        <f t="shared" si="439"/>
        <v/>
      </c>
      <c r="AW175" s="359" t="str">
        <f t="shared" si="439"/>
        <v/>
      </c>
      <c r="AX175" s="359" t="str">
        <f t="shared" si="439"/>
        <v/>
      </c>
      <c r="AY175" s="359" t="str">
        <f t="shared" si="439"/>
        <v/>
      </c>
      <c r="AZ175" s="359" t="str">
        <f t="shared" si="439"/>
        <v/>
      </c>
      <c r="BA175" s="359" t="str">
        <f t="shared" si="439"/>
        <v/>
      </c>
      <c r="BB175" s="359" t="str">
        <f t="shared" si="439"/>
        <v/>
      </c>
      <c r="BC175" s="359" t="str">
        <f t="shared" si="439"/>
        <v/>
      </c>
      <c r="BD175" s="359" t="str">
        <f t="shared" si="439"/>
        <v/>
      </c>
      <c r="BE175" s="359" t="str">
        <f t="shared" si="439"/>
        <v/>
      </c>
      <c r="BF175" s="359" t="str">
        <f t="shared" si="439"/>
        <v/>
      </c>
      <c r="BG175" s="359" t="str">
        <f t="shared" si="439"/>
        <v/>
      </c>
      <c r="BH175" s="359" t="str">
        <f t="shared" si="439"/>
        <v/>
      </c>
      <c r="BI175" s="359" t="str">
        <f t="shared" si="439"/>
        <v/>
      </c>
      <c r="BJ175" s="359" t="str">
        <f t="shared" si="439"/>
        <v/>
      </c>
      <c r="BK175" s="359" t="str">
        <f t="shared" si="439"/>
        <v/>
      </c>
      <c r="BL175" s="359" t="str">
        <f t="shared" si="439"/>
        <v/>
      </c>
      <c r="BM175" s="359" t="str">
        <f t="shared" si="439"/>
        <v/>
      </c>
      <c r="BN175" s="359" t="str">
        <f t="shared" si="439"/>
        <v/>
      </c>
      <c r="BO175" s="359" t="str">
        <f t="shared" si="439"/>
        <v/>
      </c>
      <c r="BP175" s="359" t="str">
        <f t="shared" si="439"/>
        <v/>
      </c>
      <c r="BQ175" s="359" t="str">
        <f t="shared" ref="BQ175:CA175" si="440">IF(NOT(ISNA(BQ84)),IF(LEN(BQ84)&gt;0,(BQ84-$B84)/(rateShift*0.0001),""),"")</f>
        <v/>
      </c>
      <c r="BR175" s="359" t="str">
        <f t="shared" si="440"/>
        <v/>
      </c>
      <c r="BS175" s="359" t="str">
        <f t="shared" si="440"/>
        <v/>
      </c>
      <c r="BT175" s="359" t="str">
        <f t="shared" si="440"/>
        <v/>
      </c>
      <c r="BU175" s="359" t="str">
        <f t="shared" si="440"/>
        <v/>
      </c>
      <c r="BV175" s="359" t="str">
        <f t="shared" si="440"/>
        <v/>
      </c>
      <c r="BW175" s="359" t="str">
        <f t="shared" si="440"/>
        <v/>
      </c>
      <c r="BX175" s="359" t="str">
        <f t="shared" si="440"/>
        <v/>
      </c>
      <c r="BY175" s="359" t="str">
        <f t="shared" si="440"/>
        <v/>
      </c>
      <c r="BZ175" s="359" t="str">
        <f t="shared" si="440"/>
        <v/>
      </c>
      <c r="CA175" s="360" t="str">
        <f t="shared" si="440"/>
        <v/>
      </c>
      <c r="CB175" s="257" t="str">
        <f t="shared" ref="CB175:DG175" si="441">IF(NOT(ISNA(CB84)),IF(LEN(CB84)&gt;0,ABS(CB84-$C84),""),"")</f>
        <v/>
      </c>
      <c r="CC175" s="257" t="str">
        <f t="shared" si="441"/>
        <v/>
      </c>
      <c r="CD175" s="257" t="str">
        <f t="shared" si="441"/>
        <v/>
      </c>
      <c r="CE175" s="257" t="str">
        <f t="shared" si="441"/>
        <v/>
      </c>
      <c r="CF175" s="257" t="str">
        <f t="shared" si="441"/>
        <v/>
      </c>
      <c r="CG175" s="257" t="str">
        <f t="shared" si="441"/>
        <v/>
      </c>
      <c r="CH175" s="257" t="str">
        <f t="shared" si="441"/>
        <v/>
      </c>
      <c r="CI175" s="257" t="str">
        <f t="shared" si="441"/>
        <v/>
      </c>
      <c r="CJ175" s="257" t="str">
        <f t="shared" si="441"/>
        <v/>
      </c>
      <c r="CK175" s="257" t="str">
        <f t="shared" si="441"/>
        <v/>
      </c>
      <c r="CL175" s="257" t="str">
        <f t="shared" si="441"/>
        <v/>
      </c>
      <c r="CM175" s="257" t="str">
        <f t="shared" si="441"/>
        <v/>
      </c>
      <c r="CN175" s="257" t="str">
        <f t="shared" si="441"/>
        <v/>
      </c>
      <c r="CO175" s="257" t="str">
        <f t="shared" si="441"/>
        <v/>
      </c>
      <c r="CP175" s="257" t="str">
        <f t="shared" si="441"/>
        <v/>
      </c>
      <c r="CQ175" s="257" t="str">
        <f t="shared" si="441"/>
        <v/>
      </c>
      <c r="CR175" s="257" t="str">
        <f t="shared" si="441"/>
        <v/>
      </c>
      <c r="CS175" s="257" t="str">
        <f t="shared" si="441"/>
        <v/>
      </c>
      <c r="CT175" s="257" t="str">
        <f t="shared" si="441"/>
        <v/>
      </c>
      <c r="CU175" s="257" t="str">
        <f t="shared" si="441"/>
        <v/>
      </c>
      <c r="CV175" s="257" t="str">
        <f t="shared" si="441"/>
        <v/>
      </c>
      <c r="CW175" s="257" t="str">
        <f t="shared" si="441"/>
        <v/>
      </c>
      <c r="CX175" s="257" t="str">
        <f t="shared" si="441"/>
        <v/>
      </c>
      <c r="CY175" s="257" t="str">
        <f t="shared" si="441"/>
        <v/>
      </c>
      <c r="CZ175" s="257" t="str">
        <f t="shared" si="441"/>
        <v/>
      </c>
      <c r="DA175" s="257" t="str">
        <f t="shared" si="441"/>
        <v/>
      </c>
      <c r="DB175" s="257" t="str">
        <f t="shared" si="441"/>
        <v/>
      </c>
      <c r="DC175" s="257" t="str">
        <f t="shared" si="441"/>
        <v/>
      </c>
      <c r="DD175" s="257" t="str">
        <f t="shared" si="441"/>
        <v/>
      </c>
      <c r="DE175" s="257" t="str">
        <f t="shared" si="441"/>
        <v/>
      </c>
      <c r="DF175" s="257" t="str">
        <f t="shared" si="441"/>
        <v/>
      </c>
      <c r="DG175" s="257" t="str">
        <f t="shared" si="441"/>
        <v/>
      </c>
      <c r="DH175" s="257" t="str">
        <f t="shared" ref="DH175:EM175" si="442">IF(NOT(ISNA(DH84)),IF(LEN(DH84)&gt;0,ABS(DH84-$C84),""),"")</f>
        <v/>
      </c>
      <c r="DI175" s="257" t="str">
        <f t="shared" si="442"/>
        <v/>
      </c>
      <c r="DJ175" s="257" t="str">
        <f t="shared" si="442"/>
        <v/>
      </c>
      <c r="DK175" s="257" t="str">
        <f t="shared" si="442"/>
        <v/>
      </c>
      <c r="DL175" s="257" t="str">
        <f t="shared" si="442"/>
        <v/>
      </c>
      <c r="DM175" s="257" t="str">
        <f t="shared" si="442"/>
        <v/>
      </c>
      <c r="DN175" s="257" t="str">
        <f t="shared" si="442"/>
        <v/>
      </c>
      <c r="DO175" s="257" t="str">
        <f t="shared" si="442"/>
        <v/>
      </c>
      <c r="DP175" s="257" t="str">
        <f t="shared" si="442"/>
        <v/>
      </c>
      <c r="DQ175" s="257" t="str">
        <f t="shared" si="442"/>
        <v/>
      </c>
      <c r="DR175" s="257" t="str">
        <f t="shared" si="442"/>
        <v/>
      </c>
      <c r="DS175" s="257" t="str">
        <f t="shared" si="442"/>
        <v/>
      </c>
      <c r="DT175" s="257" t="str">
        <f t="shared" si="442"/>
        <v/>
      </c>
      <c r="DU175" s="257" t="str">
        <f t="shared" si="442"/>
        <v/>
      </c>
      <c r="DV175" s="257" t="str">
        <f t="shared" si="442"/>
        <v/>
      </c>
      <c r="DW175" s="257" t="str">
        <f t="shared" si="442"/>
        <v/>
      </c>
      <c r="DX175" s="257" t="str">
        <f t="shared" si="442"/>
        <v/>
      </c>
      <c r="DY175" s="257" t="str">
        <f t="shared" si="442"/>
        <v/>
      </c>
      <c r="DZ175" s="257" t="str">
        <f t="shared" si="442"/>
        <v/>
      </c>
      <c r="EA175" s="257" t="str">
        <f t="shared" si="442"/>
        <v/>
      </c>
      <c r="EB175" s="257" t="str">
        <f t="shared" si="442"/>
        <v/>
      </c>
      <c r="EC175" s="257" t="str">
        <f t="shared" si="442"/>
        <v/>
      </c>
      <c r="ED175" s="257" t="str">
        <f t="shared" si="442"/>
        <v/>
      </c>
      <c r="EE175" s="257" t="str">
        <f t="shared" si="442"/>
        <v/>
      </c>
      <c r="EF175" s="257" t="str">
        <f t="shared" si="442"/>
        <v/>
      </c>
      <c r="EG175" s="257" t="str">
        <f t="shared" si="442"/>
        <v/>
      </c>
      <c r="EH175" s="257" t="str">
        <f t="shared" si="442"/>
        <v/>
      </c>
      <c r="EI175" s="257" t="str">
        <f t="shared" si="442"/>
        <v/>
      </c>
      <c r="EJ175" s="257" t="str">
        <f t="shared" si="442"/>
        <v/>
      </c>
      <c r="EK175" s="257" t="str">
        <f t="shared" si="442"/>
        <v/>
      </c>
      <c r="EL175" s="257" t="str">
        <f t="shared" si="442"/>
        <v/>
      </c>
      <c r="EM175" s="257" t="str">
        <f t="shared" si="442"/>
        <v/>
      </c>
      <c r="EN175" s="257" t="str">
        <f t="shared" ref="EN175:EX175" si="443">IF(NOT(ISNA(EN84)),IF(LEN(EN84)&gt;0,ABS(EN84-$C84),""),"")</f>
        <v/>
      </c>
      <c r="EO175" s="257" t="str">
        <f t="shared" si="443"/>
        <v/>
      </c>
      <c r="EP175" s="257" t="str">
        <f t="shared" si="443"/>
        <v/>
      </c>
      <c r="EQ175" s="257" t="str">
        <f t="shared" si="443"/>
        <v/>
      </c>
      <c r="ER175" s="257" t="str">
        <f t="shared" si="443"/>
        <v/>
      </c>
      <c r="ES175" s="257" t="str">
        <f t="shared" si="443"/>
        <v/>
      </c>
      <c r="ET175" s="257" t="str">
        <f t="shared" si="443"/>
        <v/>
      </c>
      <c r="EU175" s="257" t="str">
        <f t="shared" si="443"/>
        <v/>
      </c>
      <c r="EV175" s="257" t="str">
        <f t="shared" si="443"/>
        <v/>
      </c>
      <c r="EW175" s="257" t="str">
        <f t="shared" si="443"/>
        <v/>
      </c>
      <c r="EX175" s="258" t="str">
        <f t="shared" si="443"/>
        <v/>
      </c>
    </row>
    <row r="176" spans="4:154" x14ac:dyDescent="0.2">
      <c r="D176" s="385" t="e">
        <v>#N/A</v>
      </c>
      <c r="E176" s="358" t="str">
        <f t="shared" ref="E176:AJ176" si="444">IF(NOT(ISNA(E85)),IF(LEN(E85)&gt;0,(E85-$B85)/(rateShift*0.0001),""),"")</f>
        <v/>
      </c>
      <c r="F176" s="359" t="str">
        <f t="shared" si="444"/>
        <v/>
      </c>
      <c r="G176" s="359" t="str">
        <f t="shared" si="444"/>
        <v/>
      </c>
      <c r="H176" s="359" t="str">
        <f t="shared" si="444"/>
        <v/>
      </c>
      <c r="I176" s="359" t="str">
        <f t="shared" si="444"/>
        <v/>
      </c>
      <c r="J176" s="359" t="str">
        <f t="shared" si="444"/>
        <v/>
      </c>
      <c r="K176" s="359" t="str">
        <f t="shared" si="444"/>
        <v/>
      </c>
      <c r="L176" s="359" t="str">
        <f t="shared" si="444"/>
        <v/>
      </c>
      <c r="M176" s="359" t="str">
        <f t="shared" si="444"/>
        <v/>
      </c>
      <c r="N176" s="359" t="str">
        <f t="shared" si="444"/>
        <v/>
      </c>
      <c r="O176" s="359" t="str">
        <f t="shared" si="444"/>
        <v/>
      </c>
      <c r="P176" s="359" t="str">
        <f t="shared" si="444"/>
        <v/>
      </c>
      <c r="Q176" s="359" t="str">
        <f t="shared" si="444"/>
        <v/>
      </c>
      <c r="R176" s="359" t="str">
        <f t="shared" si="444"/>
        <v/>
      </c>
      <c r="S176" s="359" t="str">
        <f t="shared" si="444"/>
        <v/>
      </c>
      <c r="T176" s="359" t="str">
        <f t="shared" si="444"/>
        <v/>
      </c>
      <c r="U176" s="359" t="str">
        <f t="shared" si="444"/>
        <v/>
      </c>
      <c r="V176" s="359" t="str">
        <f t="shared" si="444"/>
        <v/>
      </c>
      <c r="W176" s="359" t="str">
        <f t="shared" si="444"/>
        <v/>
      </c>
      <c r="X176" s="359" t="str">
        <f t="shared" si="444"/>
        <v/>
      </c>
      <c r="Y176" s="359" t="str">
        <f t="shared" si="444"/>
        <v/>
      </c>
      <c r="Z176" s="359" t="str">
        <f t="shared" si="444"/>
        <v/>
      </c>
      <c r="AA176" s="359" t="str">
        <f t="shared" si="444"/>
        <v/>
      </c>
      <c r="AB176" s="359" t="str">
        <f t="shared" si="444"/>
        <v/>
      </c>
      <c r="AC176" s="359" t="str">
        <f t="shared" si="444"/>
        <v/>
      </c>
      <c r="AD176" s="359" t="str">
        <f t="shared" si="444"/>
        <v/>
      </c>
      <c r="AE176" s="359" t="str">
        <f t="shared" si="444"/>
        <v/>
      </c>
      <c r="AF176" s="359" t="str">
        <f t="shared" si="444"/>
        <v/>
      </c>
      <c r="AG176" s="359" t="str">
        <f t="shared" si="444"/>
        <v/>
      </c>
      <c r="AH176" s="359" t="str">
        <f t="shared" si="444"/>
        <v/>
      </c>
      <c r="AI176" s="359" t="str">
        <f t="shared" si="444"/>
        <v/>
      </c>
      <c r="AJ176" s="359" t="str">
        <f t="shared" si="444"/>
        <v/>
      </c>
      <c r="AK176" s="359" t="str">
        <f t="shared" ref="AK176:BP176" si="445">IF(NOT(ISNA(AK85)),IF(LEN(AK85)&gt;0,(AK85-$B85)/(rateShift*0.0001),""),"")</f>
        <v/>
      </c>
      <c r="AL176" s="359" t="str">
        <f t="shared" si="445"/>
        <v/>
      </c>
      <c r="AM176" s="359" t="str">
        <f t="shared" si="445"/>
        <v/>
      </c>
      <c r="AN176" s="359" t="str">
        <f t="shared" si="445"/>
        <v/>
      </c>
      <c r="AO176" s="359" t="str">
        <f t="shared" si="445"/>
        <v/>
      </c>
      <c r="AP176" s="359" t="str">
        <f t="shared" si="445"/>
        <v/>
      </c>
      <c r="AQ176" s="359" t="str">
        <f t="shared" si="445"/>
        <v/>
      </c>
      <c r="AR176" s="359" t="str">
        <f t="shared" si="445"/>
        <v/>
      </c>
      <c r="AS176" s="359" t="str">
        <f t="shared" si="445"/>
        <v/>
      </c>
      <c r="AT176" s="359" t="str">
        <f t="shared" si="445"/>
        <v/>
      </c>
      <c r="AU176" s="359" t="str">
        <f t="shared" si="445"/>
        <v/>
      </c>
      <c r="AV176" s="359" t="str">
        <f t="shared" si="445"/>
        <v/>
      </c>
      <c r="AW176" s="359" t="str">
        <f t="shared" si="445"/>
        <v/>
      </c>
      <c r="AX176" s="359" t="str">
        <f t="shared" si="445"/>
        <v/>
      </c>
      <c r="AY176" s="359" t="str">
        <f t="shared" si="445"/>
        <v/>
      </c>
      <c r="AZ176" s="359" t="str">
        <f t="shared" si="445"/>
        <v/>
      </c>
      <c r="BA176" s="359" t="str">
        <f t="shared" si="445"/>
        <v/>
      </c>
      <c r="BB176" s="359" t="str">
        <f t="shared" si="445"/>
        <v/>
      </c>
      <c r="BC176" s="359" t="str">
        <f t="shared" si="445"/>
        <v/>
      </c>
      <c r="BD176" s="359" t="str">
        <f t="shared" si="445"/>
        <v/>
      </c>
      <c r="BE176" s="359" t="str">
        <f t="shared" si="445"/>
        <v/>
      </c>
      <c r="BF176" s="359" t="str">
        <f t="shared" si="445"/>
        <v/>
      </c>
      <c r="BG176" s="359" t="str">
        <f t="shared" si="445"/>
        <v/>
      </c>
      <c r="BH176" s="359" t="str">
        <f t="shared" si="445"/>
        <v/>
      </c>
      <c r="BI176" s="359" t="str">
        <f t="shared" si="445"/>
        <v/>
      </c>
      <c r="BJ176" s="359" t="str">
        <f t="shared" si="445"/>
        <v/>
      </c>
      <c r="BK176" s="359" t="str">
        <f t="shared" si="445"/>
        <v/>
      </c>
      <c r="BL176" s="359" t="str">
        <f t="shared" si="445"/>
        <v/>
      </c>
      <c r="BM176" s="359" t="str">
        <f t="shared" si="445"/>
        <v/>
      </c>
      <c r="BN176" s="359" t="str">
        <f t="shared" si="445"/>
        <v/>
      </c>
      <c r="BO176" s="359" t="str">
        <f t="shared" si="445"/>
        <v/>
      </c>
      <c r="BP176" s="359" t="str">
        <f t="shared" si="445"/>
        <v/>
      </c>
      <c r="BQ176" s="359" t="str">
        <f t="shared" ref="BQ176:CA176" si="446">IF(NOT(ISNA(BQ85)),IF(LEN(BQ85)&gt;0,(BQ85-$B85)/(rateShift*0.0001),""),"")</f>
        <v/>
      </c>
      <c r="BR176" s="359" t="str">
        <f t="shared" si="446"/>
        <v/>
      </c>
      <c r="BS176" s="359" t="str">
        <f t="shared" si="446"/>
        <v/>
      </c>
      <c r="BT176" s="359" t="str">
        <f t="shared" si="446"/>
        <v/>
      </c>
      <c r="BU176" s="359" t="str">
        <f t="shared" si="446"/>
        <v/>
      </c>
      <c r="BV176" s="359" t="str">
        <f t="shared" si="446"/>
        <v/>
      </c>
      <c r="BW176" s="359" t="str">
        <f t="shared" si="446"/>
        <v/>
      </c>
      <c r="BX176" s="359" t="str">
        <f t="shared" si="446"/>
        <v/>
      </c>
      <c r="BY176" s="359" t="str">
        <f t="shared" si="446"/>
        <v/>
      </c>
      <c r="BZ176" s="359" t="str">
        <f t="shared" si="446"/>
        <v/>
      </c>
      <c r="CA176" s="360" t="str">
        <f t="shared" si="446"/>
        <v/>
      </c>
      <c r="CB176" s="257" t="str">
        <f t="shared" ref="CB176:DG176" si="447">IF(NOT(ISNA(CB85)),IF(LEN(CB85)&gt;0,ABS(CB85-$C85),""),"")</f>
        <v/>
      </c>
      <c r="CC176" s="257" t="str">
        <f t="shared" si="447"/>
        <v/>
      </c>
      <c r="CD176" s="257" t="str">
        <f t="shared" si="447"/>
        <v/>
      </c>
      <c r="CE176" s="257" t="str">
        <f t="shared" si="447"/>
        <v/>
      </c>
      <c r="CF176" s="257" t="str">
        <f t="shared" si="447"/>
        <v/>
      </c>
      <c r="CG176" s="257" t="str">
        <f t="shared" si="447"/>
        <v/>
      </c>
      <c r="CH176" s="257" t="str">
        <f t="shared" si="447"/>
        <v/>
      </c>
      <c r="CI176" s="257" t="str">
        <f t="shared" si="447"/>
        <v/>
      </c>
      <c r="CJ176" s="257" t="str">
        <f t="shared" si="447"/>
        <v/>
      </c>
      <c r="CK176" s="257" t="str">
        <f t="shared" si="447"/>
        <v/>
      </c>
      <c r="CL176" s="257" t="str">
        <f t="shared" si="447"/>
        <v/>
      </c>
      <c r="CM176" s="257" t="str">
        <f t="shared" si="447"/>
        <v/>
      </c>
      <c r="CN176" s="257" t="str">
        <f t="shared" si="447"/>
        <v/>
      </c>
      <c r="CO176" s="257" t="str">
        <f t="shared" si="447"/>
        <v/>
      </c>
      <c r="CP176" s="257" t="str">
        <f t="shared" si="447"/>
        <v/>
      </c>
      <c r="CQ176" s="257" t="str">
        <f t="shared" si="447"/>
        <v/>
      </c>
      <c r="CR176" s="257" t="str">
        <f t="shared" si="447"/>
        <v/>
      </c>
      <c r="CS176" s="257" t="str">
        <f t="shared" si="447"/>
        <v/>
      </c>
      <c r="CT176" s="257" t="str">
        <f t="shared" si="447"/>
        <v/>
      </c>
      <c r="CU176" s="257" t="str">
        <f t="shared" si="447"/>
        <v/>
      </c>
      <c r="CV176" s="257" t="str">
        <f t="shared" si="447"/>
        <v/>
      </c>
      <c r="CW176" s="257" t="str">
        <f t="shared" si="447"/>
        <v/>
      </c>
      <c r="CX176" s="257" t="str">
        <f t="shared" si="447"/>
        <v/>
      </c>
      <c r="CY176" s="257" t="str">
        <f t="shared" si="447"/>
        <v/>
      </c>
      <c r="CZ176" s="257" t="str">
        <f t="shared" si="447"/>
        <v/>
      </c>
      <c r="DA176" s="257" t="str">
        <f t="shared" si="447"/>
        <v/>
      </c>
      <c r="DB176" s="257" t="str">
        <f t="shared" si="447"/>
        <v/>
      </c>
      <c r="DC176" s="257" t="str">
        <f t="shared" si="447"/>
        <v/>
      </c>
      <c r="DD176" s="257" t="str">
        <f t="shared" si="447"/>
        <v/>
      </c>
      <c r="DE176" s="257" t="str">
        <f t="shared" si="447"/>
        <v/>
      </c>
      <c r="DF176" s="257" t="str">
        <f t="shared" si="447"/>
        <v/>
      </c>
      <c r="DG176" s="257" t="str">
        <f t="shared" si="447"/>
        <v/>
      </c>
      <c r="DH176" s="257" t="str">
        <f t="shared" ref="DH176:EM176" si="448">IF(NOT(ISNA(DH85)),IF(LEN(DH85)&gt;0,ABS(DH85-$C85),""),"")</f>
        <v/>
      </c>
      <c r="DI176" s="257" t="str">
        <f t="shared" si="448"/>
        <v/>
      </c>
      <c r="DJ176" s="257" t="str">
        <f t="shared" si="448"/>
        <v/>
      </c>
      <c r="DK176" s="257" t="str">
        <f t="shared" si="448"/>
        <v/>
      </c>
      <c r="DL176" s="257" t="str">
        <f t="shared" si="448"/>
        <v/>
      </c>
      <c r="DM176" s="257" t="str">
        <f t="shared" si="448"/>
        <v/>
      </c>
      <c r="DN176" s="257" t="str">
        <f t="shared" si="448"/>
        <v/>
      </c>
      <c r="DO176" s="257" t="str">
        <f t="shared" si="448"/>
        <v/>
      </c>
      <c r="DP176" s="257" t="str">
        <f t="shared" si="448"/>
        <v/>
      </c>
      <c r="DQ176" s="257" t="str">
        <f t="shared" si="448"/>
        <v/>
      </c>
      <c r="DR176" s="257" t="str">
        <f t="shared" si="448"/>
        <v/>
      </c>
      <c r="DS176" s="257" t="str">
        <f t="shared" si="448"/>
        <v/>
      </c>
      <c r="DT176" s="257" t="str">
        <f t="shared" si="448"/>
        <v/>
      </c>
      <c r="DU176" s="257" t="str">
        <f t="shared" si="448"/>
        <v/>
      </c>
      <c r="DV176" s="257" t="str">
        <f t="shared" si="448"/>
        <v/>
      </c>
      <c r="DW176" s="257" t="str">
        <f t="shared" si="448"/>
        <v/>
      </c>
      <c r="DX176" s="257" t="str">
        <f t="shared" si="448"/>
        <v/>
      </c>
      <c r="DY176" s="257" t="str">
        <f t="shared" si="448"/>
        <v/>
      </c>
      <c r="DZ176" s="257" t="str">
        <f t="shared" si="448"/>
        <v/>
      </c>
      <c r="EA176" s="257" t="str">
        <f t="shared" si="448"/>
        <v/>
      </c>
      <c r="EB176" s="257" t="str">
        <f t="shared" si="448"/>
        <v/>
      </c>
      <c r="EC176" s="257" t="str">
        <f t="shared" si="448"/>
        <v/>
      </c>
      <c r="ED176" s="257" t="str">
        <f t="shared" si="448"/>
        <v/>
      </c>
      <c r="EE176" s="257" t="str">
        <f t="shared" si="448"/>
        <v/>
      </c>
      <c r="EF176" s="257" t="str">
        <f t="shared" si="448"/>
        <v/>
      </c>
      <c r="EG176" s="257" t="str">
        <f t="shared" si="448"/>
        <v/>
      </c>
      <c r="EH176" s="257" t="str">
        <f t="shared" si="448"/>
        <v/>
      </c>
      <c r="EI176" s="257" t="str">
        <f t="shared" si="448"/>
        <v/>
      </c>
      <c r="EJ176" s="257" t="str">
        <f t="shared" si="448"/>
        <v/>
      </c>
      <c r="EK176" s="257" t="str">
        <f t="shared" si="448"/>
        <v/>
      </c>
      <c r="EL176" s="257" t="str">
        <f t="shared" si="448"/>
        <v/>
      </c>
      <c r="EM176" s="257" t="str">
        <f t="shared" si="448"/>
        <v/>
      </c>
      <c r="EN176" s="257" t="str">
        <f t="shared" ref="EN176:EX176" si="449">IF(NOT(ISNA(EN85)),IF(LEN(EN85)&gt;0,ABS(EN85-$C85),""),"")</f>
        <v/>
      </c>
      <c r="EO176" s="257" t="str">
        <f t="shared" si="449"/>
        <v/>
      </c>
      <c r="EP176" s="257" t="str">
        <f t="shared" si="449"/>
        <v/>
      </c>
      <c r="EQ176" s="257" t="str">
        <f t="shared" si="449"/>
        <v/>
      </c>
      <c r="ER176" s="257" t="str">
        <f t="shared" si="449"/>
        <v/>
      </c>
      <c r="ES176" s="257" t="str">
        <f t="shared" si="449"/>
        <v/>
      </c>
      <c r="ET176" s="257" t="str">
        <f t="shared" si="449"/>
        <v/>
      </c>
      <c r="EU176" s="257" t="str">
        <f t="shared" si="449"/>
        <v/>
      </c>
      <c r="EV176" s="257" t="str">
        <f t="shared" si="449"/>
        <v/>
      </c>
      <c r="EW176" s="257" t="str">
        <f t="shared" si="449"/>
        <v/>
      </c>
      <c r="EX176" s="258" t="str">
        <f t="shared" si="449"/>
        <v/>
      </c>
    </row>
    <row r="177" spans="4:154" x14ac:dyDescent="0.2">
      <c r="D177" s="385">
        <v>0</v>
      </c>
      <c r="E177" s="358" t="str">
        <f t="shared" ref="E177:AJ177" si="450">IF(NOT(ISNA(E86)),IF(LEN(E86)&gt;0,(E86-$B86)/(rateShift*0.0001),""),"")</f>
        <v/>
      </c>
      <c r="F177" s="359" t="str">
        <f t="shared" si="450"/>
        <v/>
      </c>
      <c r="G177" s="359" t="str">
        <f t="shared" si="450"/>
        <v/>
      </c>
      <c r="H177" s="359" t="str">
        <f t="shared" si="450"/>
        <v/>
      </c>
      <c r="I177" s="359" t="str">
        <f t="shared" si="450"/>
        <v/>
      </c>
      <c r="J177" s="359" t="str">
        <f t="shared" si="450"/>
        <v/>
      </c>
      <c r="K177" s="359" t="str">
        <f t="shared" si="450"/>
        <v/>
      </c>
      <c r="L177" s="359" t="str">
        <f t="shared" si="450"/>
        <v/>
      </c>
      <c r="M177" s="359" t="str">
        <f t="shared" si="450"/>
        <v/>
      </c>
      <c r="N177" s="359" t="str">
        <f t="shared" si="450"/>
        <v/>
      </c>
      <c r="O177" s="359" t="str">
        <f t="shared" si="450"/>
        <v/>
      </c>
      <c r="P177" s="359" t="str">
        <f t="shared" si="450"/>
        <v/>
      </c>
      <c r="Q177" s="359" t="str">
        <f t="shared" si="450"/>
        <v/>
      </c>
      <c r="R177" s="359" t="str">
        <f t="shared" si="450"/>
        <v/>
      </c>
      <c r="S177" s="359" t="str">
        <f t="shared" si="450"/>
        <v/>
      </c>
      <c r="T177" s="359" t="str">
        <f t="shared" si="450"/>
        <v/>
      </c>
      <c r="U177" s="359" t="str">
        <f t="shared" si="450"/>
        <v/>
      </c>
      <c r="V177" s="359" t="str">
        <f t="shared" si="450"/>
        <v/>
      </c>
      <c r="W177" s="359" t="str">
        <f t="shared" si="450"/>
        <v/>
      </c>
      <c r="X177" s="359" t="str">
        <f t="shared" si="450"/>
        <v/>
      </c>
      <c r="Y177" s="359" t="str">
        <f t="shared" si="450"/>
        <v/>
      </c>
      <c r="Z177" s="359" t="str">
        <f t="shared" si="450"/>
        <v/>
      </c>
      <c r="AA177" s="359" t="str">
        <f t="shared" si="450"/>
        <v/>
      </c>
      <c r="AB177" s="359" t="str">
        <f t="shared" si="450"/>
        <v/>
      </c>
      <c r="AC177" s="359" t="str">
        <f t="shared" si="450"/>
        <v/>
      </c>
      <c r="AD177" s="359" t="str">
        <f t="shared" si="450"/>
        <v/>
      </c>
      <c r="AE177" s="359" t="str">
        <f t="shared" si="450"/>
        <v/>
      </c>
      <c r="AF177" s="359" t="str">
        <f t="shared" si="450"/>
        <v/>
      </c>
      <c r="AG177" s="359" t="str">
        <f t="shared" si="450"/>
        <v/>
      </c>
      <c r="AH177" s="359" t="str">
        <f t="shared" si="450"/>
        <v/>
      </c>
      <c r="AI177" s="359" t="str">
        <f t="shared" si="450"/>
        <v/>
      </c>
      <c r="AJ177" s="359" t="str">
        <f t="shared" si="450"/>
        <v/>
      </c>
      <c r="AK177" s="359" t="str">
        <f t="shared" ref="AK177:BP177" si="451">IF(NOT(ISNA(AK86)),IF(LEN(AK86)&gt;0,(AK86-$B86)/(rateShift*0.0001),""),"")</f>
        <v/>
      </c>
      <c r="AL177" s="359" t="str">
        <f t="shared" si="451"/>
        <v/>
      </c>
      <c r="AM177" s="359" t="str">
        <f t="shared" si="451"/>
        <v/>
      </c>
      <c r="AN177" s="359" t="str">
        <f t="shared" si="451"/>
        <v/>
      </c>
      <c r="AO177" s="359" t="str">
        <f t="shared" si="451"/>
        <v/>
      </c>
      <c r="AP177" s="359" t="str">
        <f t="shared" si="451"/>
        <v/>
      </c>
      <c r="AQ177" s="359" t="str">
        <f t="shared" si="451"/>
        <v/>
      </c>
      <c r="AR177" s="359" t="str">
        <f t="shared" si="451"/>
        <v/>
      </c>
      <c r="AS177" s="359" t="str">
        <f t="shared" si="451"/>
        <v/>
      </c>
      <c r="AT177" s="359" t="str">
        <f t="shared" si="451"/>
        <v/>
      </c>
      <c r="AU177" s="359" t="str">
        <f t="shared" si="451"/>
        <v/>
      </c>
      <c r="AV177" s="359" t="str">
        <f t="shared" si="451"/>
        <v/>
      </c>
      <c r="AW177" s="359" t="str">
        <f t="shared" si="451"/>
        <v/>
      </c>
      <c r="AX177" s="359" t="str">
        <f t="shared" si="451"/>
        <v/>
      </c>
      <c r="AY177" s="359" t="str">
        <f t="shared" si="451"/>
        <v/>
      </c>
      <c r="AZ177" s="359" t="str">
        <f t="shared" si="451"/>
        <v/>
      </c>
      <c r="BA177" s="359" t="str">
        <f t="shared" si="451"/>
        <v/>
      </c>
      <c r="BB177" s="359" t="str">
        <f t="shared" si="451"/>
        <v/>
      </c>
      <c r="BC177" s="359" t="str">
        <f t="shared" si="451"/>
        <v/>
      </c>
      <c r="BD177" s="359" t="str">
        <f t="shared" si="451"/>
        <v/>
      </c>
      <c r="BE177" s="359" t="str">
        <f t="shared" si="451"/>
        <v/>
      </c>
      <c r="BF177" s="359" t="str">
        <f t="shared" si="451"/>
        <v/>
      </c>
      <c r="BG177" s="359" t="str">
        <f t="shared" si="451"/>
        <v/>
      </c>
      <c r="BH177" s="359" t="str">
        <f t="shared" si="451"/>
        <v/>
      </c>
      <c r="BI177" s="359" t="str">
        <f t="shared" si="451"/>
        <v/>
      </c>
      <c r="BJ177" s="359" t="str">
        <f t="shared" si="451"/>
        <v/>
      </c>
      <c r="BK177" s="359" t="str">
        <f t="shared" si="451"/>
        <v/>
      </c>
      <c r="BL177" s="359" t="str">
        <f t="shared" si="451"/>
        <v/>
      </c>
      <c r="BM177" s="359" t="str">
        <f t="shared" si="451"/>
        <v/>
      </c>
      <c r="BN177" s="359" t="str">
        <f t="shared" si="451"/>
        <v/>
      </c>
      <c r="BO177" s="359" t="str">
        <f t="shared" si="451"/>
        <v/>
      </c>
      <c r="BP177" s="359" t="str">
        <f t="shared" si="451"/>
        <v/>
      </c>
      <c r="BQ177" s="359" t="str">
        <f t="shared" ref="BQ177:CA177" si="452">IF(NOT(ISNA(BQ86)),IF(LEN(BQ86)&gt;0,(BQ86-$B86)/(rateShift*0.0001),""),"")</f>
        <v/>
      </c>
      <c r="BR177" s="359" t="str">
        <f t="shared" si="452"/>
        <v/>
      </c>
      <c r="BS177" s="359" t="str">
        <f t="shared" si="452"/>
        <v/>
      </c>
      <c r="BT177" s="359" t="str">
        <f t="shared" si="452"/>
        <v/>
      </c>
      <c r="BU177" s="359" t="str">
        <f t="shared" si="452"/>
        <v/>
      </c>
      <c r="BV177" s="359" t="str">
        <f t="shared" si="452"/>
        <v/>
      </c>
      <c r="BW177" s="359" t="str">
        <f t="shared" si="452"/>
        <v/>
      </c>
      <c r="BX177" s="359" t="str">
        <f t="shared" si="452"/>
        <v/>
      </c>
      <c r="BY177" s="359" t="str">
        <f t="shared" si="452"/>
        <v/>
      </c>
      <c r="BZ177" s="359" t="str">
        <f t="shared" si="452"/>
        <v/>
      </c>
      <c r="CA177" s="360" t="str">
        <f t="shared" si="452"/>
        <v/>
      </c>
      <c r="CB177" s="257" t="str">
        <f t="shared" ref="CB177:DG177" si="453">IF(NOT(ISNA(CB86)),IF(LEN(CB86)&gt;0,ABS(CB86-$C86),""),"")</f>
        <v/>
      </c>
      <c r="CC177" s="257" t="str">
        <f t="shared" si="453"/>
        <v/>
      </c>
      <c r="CD177" s="257" t="str">
        <f t="shared" si="453"/>
        <v/>
      </c>
      <c r="CE177" s="257" t="str">
        <f t="shared" si="453"/>
        <v/>
      </c>
      <c r="CF177" s="257" t="str">
        <f t="shared" si="453"/>
        <v/>
      </c>
      <c r="CG177" s="257" t="str">
        <f t="shared" si="453"/>
        <v/>
      </c>
      <c r="CH177" s="257" t="str">
        <f t="shared" si="453"/>
        <v/>
      </c>
      <c r="CI177" s="257" t="str">
        <f t="shared" si="453"/>
        <v/>
      </c>
      <c r="CJ177" s="257" t="str">
        <f t="shared" si="453"/>
        <v/>
      </c>
      <c r="CK177" s="257" t="str">
        <f t="shared" si="453"/>
        <v/>
      </c>
      <c r="CL177" s="257" t="str">
        <f t="shared" si="453"/>
        <v/>
      </c>
      <c r="CM177" s="257" t="str">
        <f t="shared" si="453"/>
        <v/>
      </c>
      <c r="CN177" s="257" t="str">
        <f t="shared" si="453"/>
        <v/>
      </c>
      <c r="CO177" s="257" t="str">
        <f t="shared" si="453"/>
        <v/>
      </c>
      <c r="CP177" s="257" t="str">
        <f t="shared" si="453"/>
        <v/>
      </c>
      <c r="CQ177" s="257" t="str">
        <f t="shared" si="453"/>
        <v/>
      </c>
      <c r="CR177" s="257" t="str">
        <f t="shared" si="453"/>
        <v/>
      </c>
      <c r="CS177" s="257" t="str">
        <f t="shared" si="453"/>
        <v/>
      </c>
      <c r="CT177" s="257" t="str">
        <f t="shared" si="453"/>
        <v/>
      </c>
      <c r="CU177" s="257" t="str">
        <f t="shared" si="453"/>
        <v/>
      </c>
      <c r="CV177" s="257" t="str">
        <f t="shared" si="453"/>
        <v/>
      </c>
      <c r="CW177" s="257" t="str">
        <f t="shared" si="453"/>
        <v/>
      </c>
      <c r="CX177" s="257" t="str">
        <f t="shared" si="453"/>
        <v/>
      </c>
      <c r="CY177" s="257" t="str">
        <f t="shared" si="453"/>
        <v/>
      </c>
      <c r="CZ177" s="257" t="str">
        <f t="shared" si="453"/>
        <v/>
      </c>
      <c r="DA177" s="257" t="str">
        <f t="shared" si="453"/>
        <v/>
      </c>
      <c r="DB177" s="257" t="str">
        <f t="shared" si="453"/>
        <v/>
      </c>
      <c r="DC177" s="257" t="str">
        <f t="shared" si="453"/>
        <v/>
      </c>
      <c r="DD177" s="257" t="str">
        <f t="shared" si="453"/>
        <v/>
      </c>
      <c r="DE177" s="257" t="str">
        <f t="shared" si="453"/>
        <v/>
      </c>
      <c r="DF177" s="257" t="str">
        <f t="shared" si="453"/>
        <v/>
      </c>
      <c r="DG177" s="257" t="str">
        <f t="shared" si="453"/>
        <v/>
      </c>
      <c r="DH177" s="257" t="str">
        <f t="shared" ref="DH177:EM177" si="454">IF(NOT(ISNA(DH86)),IF(LEN(DH86)&gt;0,ABS(DH86-$C86),""),"")</f>
        <v/>
      </c>
      <c r="DI177" s="257" t="str">
        <f t="shared" si="454"/>
        <v/>
      </c>
      <c r="DJ177" s="257" t="str">
        <f t="shared" si="454"/>
        <v/>
      </c>
      <c r="DK177" s="257" t="str">
        <f t="shared" si="454"/>
        <v/>
      </c>
      <c r="DL177" s="257" t="str">
        <f t="shared" si="454"/>
        <v/>
      </c>
      <c r="DM177" s="257" t="str">
        <f t="shared" si="454"/>
        <v/>
      </c>
      <c r="DN177" s="257" t="str">
        <f t="shared" si="454"/>
        <v/>
      </c>
      <c r="DO177" s="257" t="str">
        <f t="shared" si="454"/>
        <v/>
      </c>
      <c r="DP177" s="257" t="str">
        <f t="shared" si="454"/>
        <v/>
      </c>
      <c r="DQ177" s="257" t="str">
        <f t="shared" si="454"/>
        <v/>
      </c>
      <c r="DR177" s="257" t="str">
        <f t="shared" si="454"/>
        <v/>
      </c>
      <c r="DS177" s="257" t="str">
        <f t="shared" si="454"/>
        <v/>
      </c>
      <c r="DT177" s="257" t="str">
        <f t="shared" si="454"/>
        <v/>
      </c>
      <c r="DU177" s="257" t="str">
        <f t="shared" si="454"/>
        <v/>
      </c>
      <c r="DV177" s="257" t="str">
        <f t="shared" si="454"/>
        <v/>
      </c>
      <c r="DW177" s="257" t="str">
        <f t="shared" si="454"/>
        <v/>
      </c>
      <c r="DX177" s="257" t="str">
        <f t="shared" si="454"/>
        <v/>
      </c>
      <c r="DY177" s="257" t="str">
        <f t="shared" si="454"/>
        <v/>
      </c>
      <c r="DZ177" s="257" t="str">
        <f t="shared" si="454"/>
        <v/>
      </c>
      <c r="EA177" s="257" t="str">
        <f t="shared" si="454"/>
        <v/>
      </c>
      <c r="EB177" s="257" t="str">
        <f t="shared" si="454"/>
        <v/>
      </c>
      <c r="EC177" s="257" t="str">
        <f t="shared" si="454"/>
        <v/>
      </c>
      <c r="ED177" s="257" t="str">
        <f t="shared" si="454"/>
        <v/>
      </c>
      <c r="EE177" s="257" t="str">
        <f t="shared" si="454"/>
        <v/>
      </c>
      <c r="EF177" s="257" t="str">
        <f t="shared" si="454"/>
        <v/>
      </c>
      <c r="EG177" s="257" t="str">
        <f t="shared" si="454"/>
        <v/>
      </c>
      <c r="EH177" s="257" t="str">
        <f t="shared" si="454"/>
        <v/>
      </c>
      <c r="EI177" s="257" t="str">
        <f t="shared" si="454"/>
        <v/>
      </c>
      <c r="EJ177" s="257" t="str">
        <f t="shared" si="454"/>
        <v/>
      </c>
      <c r="EK177" s="257" t="str">
        <f t="shared" si="454"/>
        <v/>
      </c>
      <c r="EL177" s="257" t="str">
        <f t="shared" si="454"/>
        <v/>
      </c>
      <c r="EM177" s="257" t="str">
        <f t="shared" si="454"/>
        <v/>
      </c>
      <c r="EN177" s="257" t="str">
        <f t="shared" ref="EN177:EX177" si="455">IF(NOT(ISNA(EN86)),IF(LEN(EN86)&gt;0,ABS(EN86-$C86),""),"")</f>
        <v/>
      </c>
      <c r="EO177" s="257" t="str">
        <f t="shared" si="455"/>
        <v/>
      </c>
      <c r="EP177" s="257" t="str">
        <f t="shared" si="455"/>
        <v/>
      </c>
      <c r="EQ177" s="257" t="str">
        <f t="shared" si="455"/>
        <v/>
      </c>
      <c r="ER177" s="257" t="str">
        <f t="shared" si="455"/>
        <v/>
      </c>
      <c r="ES177" s="257" t="str">
        <f t="shared" si="455"/>
        <v/>
      </c>
      <c r="ET177" s="257" t="str">
        <f t="shared" si="455"/>
        <v/>
      </c>
      <c r="EU177" s="257" t="str">
        <f t="shared" si="455"/>
        <v/>
      </c>
      <c r="EV177" s="257" t="str">
        <f t="shared" si="455"/>
        <v/>
      </c>
      <c r="EW177" s="257" t="str">
        <f t="shared" si="455"/>
        <v/>
      </c>
      <c r="EX177" s="258" t="str">
        <f t="shared" si="455"/>
        <v/>
      </c>
    </row>
    <row r="178" spans="4:154" x14ac:dyDescent="0.2">
      <c r="D178" s="385">
        <v>0</v>
      </c>
      <c r="E178" s="358" t="str">
        <f t="shared" ref="E178:AJ178" si="456">IF(NOT(ISNA(E87)),IF(LEN(E87)&gt;0,(E87-$B87)/(rateShift*0.0001),""),"")</f>
        <v/>
      </c>
      <c r="F178" s="359" t="str">
        <f t="shared" si="456"/>
        <v/>
      </c>
      <c r="G178" s="359" t="str">
        <f t="shared" si="456"/>
        <v/>
      </c>
      <c r="H178" s="359" t="str">
        <f t="shared" si="456"/>
        <v/>
      </c>
      <c r="I178" s="359" t="str">
        <f t="shared" si="456"/>
        <v/>
      </c>
      <c r="J178" s="359" t="str">
        <f t="shared" si="456"/>
        <v/>
      </c>
      <c r="K178" s="359" t="str">
        <f t="shared" si="456"/>
        <v/>
      </c>
      <c r="L178" s="359" t="str">
        <f t="shared" si="456"/>
        <v/>
      </c>
      <c r="M178" s="359" t="str">
        <f t="shared" si="456"/>
        <v/>
      </c>
      <c r="N178" s="359" t="str">
        <f t="shared" si="456"/>
        <v/>
      </c>
      <c r="O178" s="359" t="str">
        <f t="shared" si="456"/>
        <v/>
      </c>
      <c r="P178" s="359" t="str">
        <f t="shared" si="456"/>
        <v/>
      </c>
      <c r="Q178" s="359" t="str">
        <f t="shared" si="456"/>
        <v/>
      </c>
      <c r="R178" s="359" t="str">
        <f t="shared" si="456"/>
        <v/>
      </c>
      <c r="S178" s="359" t="str">
        <f t="shared" si="456"/>
        <v/>
      </c>
      <c r="T178" s="359" t="str">
        <f t="shared" si="456"/>
        <v/>
      </c>
      <c r="U178" s="359" t="str">
        <f t="shared" si="456"/>
        <v/>
      </c>
      <c r="V178" s="359" t="str">
        <f t="shared" si="456"/>
        <v/>
      </c>
      <c r="W178" s="359" t="str">
        <f t="shared" si="456"/>
        <v/>
      </c>
      <c r="X178" s="359" t="str">
        <f t="shared" si="456"/>
        <v/>
      </c>
      <c r="Y178" s="359" t="str">
        <f t="shared" si="456"/>
        <v/>
      </c>
      <c r="Z178" s="359" t="str">
        <f t="shared" si="456"/>
        <v/>
      </c>
      <c r="AA178" s="359" t="str">
        <f t="shared" si="456"/>
        <v/>
      </c>
      <c r="AB178" s="359" t="str">
        <f t="shared" si="456"/>
        <v/>
      </c>
      <c r="AC178" s="359" t="str">
        <f t="shared" si="456"/>
        <v/>
      </c>
      <c r="AD178" s="359" t="str">
        <f t="shared" si="456"/>
        <v/>
      </c>
      <c r="AE178" s="359" t="str">
        <f t="shared" si="456"/>
        <v/>
      </c>
      <c r="AF178" s="359" t="str">
        <f t="shared" si="456"/>
        <v/>
      </c>
      <c r="AG178" s="359" t="str">
        <f t="shared" si="456"/>
        <v/>
      </c>
      <c r="AH178" s="359" t="str">
        <f t="shared" si="456"/>
        <v/>
      </c>
      <c r="AI178" s="359" t="str">
        <f t="shared" si="456"/>
        <v/>
      </c>
      <c r="AJ178" s="359" t="str">
        <f t="shared" si="456"/>
        <v/>
      </c>
      <c r="AK178" s="359" t="str">
        <f t="shared" ref="AK178:BP178" si="457">IF(NOT(ISNA(AK87)),IF(LEN(AK87)&gt;0,(AK87-$B87)/(rateShift*0.0001),""),"")</f>
        <v/>
      </c>
      <c r="AL178" s="359" t="str">
        <f t="shared" si="457"/>
        <v/>
      </c>
      <c r="AM178" s="359" t="str">
        <f t="shared" si="457"/>
        <v/>
      </c>
      <c r="AN178" s="359" t="str">
        <f t="shared" si="457"/>
        <v/>
      </c>
      <c r="AO178" s="359" t="str">
        <f t="shared" si="457"/>
        <v/>
      </c>
      <c r="AP178" s="359" t="str">
        <f t="shared" si="457"/>
        <v/>
      </c>
      <c r="AQ178" s="359" t="str">
        <f t="shared" si="457"/>
        <v/>
      </c>
      <c r="AR178" s="359" t="str">
        <f t="shared" si="457"/>
        <v/>
      </c>
      <c r="AS178" s="359" t="str">
        <f t="shared" si="457"/>
        <v/>
      </c>
      <c r="AT178" s="359" t="str">
        <f t="shared" si="457"/>
        <v/>
      </c>
      <c r="AU178" s="359" t="str">
        <f t="shared" si="457"/>
        <v/>
      </c>
      <c r="AV178" s="359" t="str">
        <f t="shared" si="457"/>
        <v/>
      </c>
      <c r="AW178" s="359" t="str">
        <f t="shared" si="457"/>
        <v/>
      </c>
      <c r="AX178" s="359" t="str">
        <f t="shared" si="457"/>
        <v/>
      </c>
      <c r="AY178" s="359" t="str">
        <f t="shared" si="457"/>
        <v/>
      </c>
      <c r="AZ178" s="359" t="str">
        <f t="shared" si="457"/>
        <v/>
      </c>
      <c r="BA178" s="359" t="str">
        <f t="shared" si="457"/>
        <v/>
      </c>
      <c r="BB178" s="359" t="str">
        <f t="shared" si="457"/>
        <v/>
      </c>
      <c r="BC178" s="359" t="str">
        <f t="shared" si="457"/>
        <v/>
      </c>
      <c r="BD178" s="359" t="str">
        <f t="shared" si="457"/>
        <v/>
      </c>
      <c r="BE178" s="359" t="str">
        <f t="shared" si="457"/>
        <v/>
      </c>
      <c r="BF178" s="359" t="str">
        <f t="shared" si="457"/>
        <v/>
      </c>
      <c r="BG178" s="359" t="str">
        <f t="shared" si="457"/>
        <v/>
      </c>
      <c r="BH178" s="359" t="str">
        <f t="shared" si="457"/>
        <v/>
      </c>
      <c r="BI178" s="359" t="str">
        <f t="shared" si="457"/>
        <v/>
      </c>
      <c r="BJ178" s="359" t="str">
        <f t="shared" si="457"/>
        <v/>
      </c>
      <c r="BK178" s="359" t="str">
        <f t="shared" si="457"/>
        <v/>
      </c>
      <c r="BL178" s="359" t="str">
        <f t="shared" si="457"/>
        <v/>
      </c>
      <c r="BM178" s="359" t="str">
        <f t="shared" si="457"/>
        <v/>
      </c>
      <c r="BN178" s="359" t="str">
        <f t="shared" si="457"/>
        <v/>
      </c>
      <c r="BO178" s="359" t="str">
        <f t="shared" si="457"/>
        <v/>
      </c>
      <c r="BP178" s="359" t="str">
        <f t="shared" si="457"/>
        <v/>
      </c>
      <c r="BQ178" s="359" t="str">
        <f t="shared" ref="BQ178:CA178" si="458">IF(NOT(ISNA(BQ87)),IF(LEN(BQ87)&gt;0,(BQ87-$B87)/(rateShift*0.0001),""),"")</f>
        <v/>
      </c>
      <c r="BR178" s="359" t="str">
        <f t="shared" si="458"/>
        <v/>
      </c>
      <c r="BS178" s="359" t="str">
        <f t="shared" si="458"/>
        <v/>
      </c>
      <c r="BT178" s="359" t="str">
        <f t="shared" si="458"/>
        <v/>
      </c>
      <c r="BU178" s="359" t="str">
        <f t="shared" si="458"/>
        <v/>
      </c>
      <c r="BV178" s="359" t="str">
        <f t="shared" si="458"/>
        <v/>
      </c>
      <c r="BW178" s="359" t="str">
        <f t="shared" si="458"/>
        <v/>
      </c>
      <c r="BX178" s="359" t="str">
        <f t="shared" si="458"/>
        <v/>
      </c>
      <c r="BY178" s="359" t="str">
        <f t="shared" si="458"/>
        <v/>
      </c>
      <c r="BZ178" s="359" t="str">
        <f t="shared" si="458"/>
        <v/>
      </c>
      <c r="CA178" s="360" t="str">
        <f t="shared" si="458"/>
        <v/>
      </c>
      <c r="CB178" s="257" t="str">
        <f t="shared" ref="CB178:DG178" si="459">IF(NOT(ISNA(CB87)),IF(LEN(CB87)&gt;0,ABS(CB87-$C87),""),"")</f>
        <v/>
      </c>
      <c r="CC178" s="257" t="str">
        <f t="shared" si="459"/>
        <v/>
      </c>
      <c r="CD178" s="257" t="str">
        <f t="shared" si="459"/>
        <v/>
      </c>
      <c r="CE178" s="257" t="str">
        <f t="shared" si="459"/>
        <v/>
      </c>
      <c r="CF178" s="257" t="str">
        <f t="shared" si="459"/>
        <v/>
      </c>
      <c r="CG178" s="257" t="str">
        <f t="shared" si="459"/>
        <v/>
      </c>
      <c r="CH178" s="257" t="str">
        <f t="shared" si="459"/>
        <v/>
      </c>
      <c r="CI178" s="257" t="str">
        <f t="shared" si="459"/>
        <v/>
      </c>
      <c r="CJ178" s="257" t="str">
        <f t="shared" si="459"/>
        <v/>
      </c>
      <c r="CK178" s="257" t="str">
        <f t="shared" si="459"/>
        <v/>
      </c>
      <c r="CL178" s="257" t="str">
        <f t="shared" si="459"/>
        <v/>
      </c>
      <c r="CM178" s="257" t="str">
        <f t="shared" si="459"/>
        <v/>
      </c>
      <c r="CN178" s="257" t="str">
        <f t="shared" si="459"/>
        <v/>
      </c>
      <c r="CO178" s="257" t="str">
        <f t="shared" si="459"/>
        <v/>
      </c>
      <c r="CP178" s="257" t="str">
        <f t="shared" si="459"/>
        <v/>
      </c>
      <c r="CQ178" s="257" t="str">
        <f t="shared" si="459"/>
        <v/>
      </c>
      <c r="CR178" s="257" t="str">
        <f t="shared" si="459"/>
        <v/>
      </c>
      <c r="CS178" s="257" t="str">
        <f t="shared" si="459"/>
        <v/>
      </c>
      <c r="CT178" s="257" t="str">
        <f t="shared" si="459"/>
        <v/>
      </c>
      <c r="CU178" s="257" t="str">
        <f t="shared" si="459"/>
        <v/>
      </c>
      <c r="CV178" s="257" t="str">
        <f t="shared" si="459"/>
        <v/>
      </c>
      <c r="CW178" s="257" t="str">
        <f t="shared" si="459"/>
        <v/>
      </c>
      <c r="CX178" s="257" t="str">
        <f t="shared" si="459"/>
        <v/>
      </c>
      <c r="CY178" s="257" t="str">
        <f t="shared" si="459"/>
        <v/>
      </c>
      <c r="CZ178" s="257" t="str">
        <f t="shared" si="459"/>
        <v/>
      </c>
      <c r="DA178" s="257" t="str">
        <f t="shared" si="459"/>
        <v/>
      </c>
      <c r="DB178" s="257" t="str">
        <f t="shared" si="459"/>
        <v/>
      </c>
      <c r="DC178" s="257" t="str">
        <f t="shared" si="459"/>
        <v/>
      </c>
      <c r="DD178" s="257" t="str">
        <f t="shared" si="459"/>
        <v/>
      </c>
      <c r="DE178" s="257" t="str">
        <f t="shared" si="459"/>
        <v/>
      </c>
      <c r="DF178" s="257" t="str">
        <f t="shared" si="459"/>
        <v/>
      </c>
      <c r="DG178" s="257" t="str">
        <f t="shared" si="459"/>
        <v/>
      </c>
      <c r="DH178" s="257" t="str">
        <f t="shared" ref="DH178:EM178" si="460">IF(NOT(ISNA(DH87)),IF(LEN(DH87)&gt;0,ABS(DH87-$C87),""),"")</f>
        <v/>
      </c>
      <c r="DI178" s="257" t="str">
        <f t="shared" si="460"/>
        <v/>
      </c>
      <c r="DJ178" s="257" t="str">
        <f t="shared" si="460"/>
        <v/>
      </c>
      <c r="DK178" s="257" t="str">
        <f t="shared" si="460"/>
        <v/>
      </c>
      <c r="DL178" s="257" t="str">
        <f t="shared" si="460"/>
        <v/>
      </c>
      <c r="DM178" s="257" t="str">
        <f t="shared" si="460"/>
        <v/>
      </c>
      <c r="DN178" s="257" t="str">
        <f t="shared" si="460"/>
        <v/>
      </c>
      <c r="DO178" s="257" t="str">
        <f t="shared" si="460"/>
        <v/>
      </c>
      <c r="DP178" s="257" t="str">
        <f t="shared" si="460"/>
        <v/>
      </c>
      <c r="DQ178" s="257" t="str">
        <f t="shared" si="460"/>
        <v/>
      </c>
      <c r="DR178" s="257" t="str">
        <f t="shared" si="460"/>
        <v/>
      </c>
      <c r="DS178" s="257" t="str">
        <f t="shared" si="460"/>
        <v/>
      </c>
      <c r="DT178" s="257" t="str">
        <f t="shared" si="460"/>
        <v/>
      </c>
      <c r="DU178" s="257" t="str">
        <f t="shared" si="460"/>
        <v/>
      </c>
      <c r="DV178" s="257" t="str">
        <f t="shared" si="460"/>
        <v/>
      </c>
      <c r="DW178" s="257" t="str">
        <f t="shared" si="460"/>
        <v/>
      </c>
      <c r="DX178" s="257" t="str">
        <f t="shared" si="460"/>
        <v/>
      </c>
      <c r="DY178" s="257" t="str">
        <f t="shared" si="460"/>
        <v/>
      </c>
      <c r="DZ178" s="257" t="str">
        <f t="shared" si="460"/>
        <v/>
      </c>
      <c r="EA178" s="257" t="str">
        <f t="shared" si="460"/>
        <v/>
      </c>
      <c r="EB178" s="257" t="str">
        <f t="shared" si="460"/>
        <v/>
      </c>
      <c r="EC178" s="257" t="str">
        <f t="shared" si="460"/>
        <v/>
      </c>
      <c r="ED178" s="257" t="str">
        <f t="shared" si="460"/>
        <v/>
      </c>
      <c r="EE178" s="257" t="str">
        <f t="shared" si="460"/>
        <v/>
      </c>
      <c r="EF178" s="257" t="str">
        <f t="shared" si="460"/>
        <v/>
      </c>
      <c r="EG178" s="257" t="str">
        <f t="shared" si="460"/>
        <v/>
      </c>
      <c r="EH178" s="257" t="str">
        <f t="shared" si="460"/>
        <v/>
      </c>
      <c r="EI178" s="257" t="str">
        <f t="shared" si="460"/>
        <v/>
      </c>
      <c r="EJ178" s="257" t="str">
        <f t="shared" si="460"/>
        <v/>
      </c>
      <c r="EK178" s="257" t="str">
        <f t="shared" si="460"/>
        <v/>
      </c>
      <c r="EL178" s="257" t="str">
        <f t="shared" si="460"/>
        <v/>
      </c>
      <c r="EM178" s="257" t="str">
        <f t="shared" si="460"/>
        <v/>
      </c>
      <c r="EN178" s="257" t="str">
        <f t="shared" ref="EN178:EX178" si="461">IF(NOT(ISNA(EN87)),IF(LEN(EN87)&gt;0,ABS(EN87-$C87),""),"")</f>
        <v/>
      </c>
      <c r="EO178" s="257" t="str">
        <f t="shared" si="461"/>
        <v/>
      </c>
      <c r="EP178" s="257" t="str">
        <f t="shared" si="461"/>
        <v/>
      </c>
      <c r="EQ178" s="257" t="str">
        <f t="shared" si="461"/>
        <v/>
      </c>
      <c r="ER178" s="257" t="str">
        <f t="shared" si="461"/>
        <v/>
      </c>
      <c r="ES178" s="257" t="str">
        <f t="shared" si="461"/>
        <v/>
      </c>
      <c r="ET178" s="257" t="str">
        <f t="shared" si="461"/>
        <v/>
      </c>
      <c r="EU178" s="257" t="str">
        <f t="shared" si="461"/>
        <v/>
      </c>
      <c r="EV178" s="257" t="str">
        <f t="shared" si="461"/>
        <v/>
      </c>
      <c r="EW178" s="257" t="str">
        <f t="shared" si="461"/>
        <v/>
      </c>
      <c r="EX178" s="258" t="str">
        <f t="shared" si="461"/>
        <v/>
      </c>
    </row>
    <row r="179" spans="4:154" x14ac:dyDescent="0.2">
      <c r="D179" s="385">
        <v>0</v>
      </c>
      <c r="E179" s="358" t="str">
        <f t="shared" ref="E179:AJ179" si="462">IF(NOT(ISNA(E88)),IF(LEN(E88)&gt;0,(E88-$B88)/(rateShift*0.0001),""),"")</f>
        <v/>
      </c>
      <c r="F179" s="359" t="str">
        <f t="shared" si="462"/>
        <v/>
      </c>
      <c r="G179" s="359" t="str">
        <f t="shared" si="462"/>
        <v/>
      </c>
      <c r="H179" s="359" t="str">
        <f t="shared" si="462"/>
        <v/>
      </c>
      <c r="I179" s="359" t="str">
        <f t="shared" si="462"/>
        <v/>
      </c>
      <c r="J179" s="359" t="str">
        <f t="shared" si="462"/>
        <v/>
      </c>
      <c r="K179" s="359" t="str">
        <f t="shared" si="462"/>
        <v/>
      </c>
      <c r="L179" s="359" t="str">
        <f t="shared" si="462"/>
        <v/>
      </c>
      <c r="M179" s="359" t="str">
        <f t="shared" si="462"/>
        <v/>
      </c>
      <c r="N179" s="359" t="str">
        <f t="shared" si="462"/>
        <v/>
      </c>
      <c r="O179" s="359" t="str">
        <f t="shared" si="462"/>
        <v/>
      </c>
      <c r="P179" s="359" t="str">
        <f t="shared" si="462"/>
        <v/>
      </c>
      <c r="Q179" s="359" t="str">
        <f t="shared" si="462"/>
        <v/>
      </c>
      <c r="R179" s="359" t="str">
        <f t="shared" si="462"/>
        <v/>
      </c>
      <c r="S179" s="359" t="str">
        <f t="shared" si="462"/>
        <v/>
      </c>
      <c r="T179" s="359" t="str">
        <f t="shared" si="462"/>
        <v/>
      </c>
      <c r="U179" s="359" t="str">
        <f t="shared" si="462"/>
        <v/>
      </c>
      <c r="V179" s="359" t="str">
        <f t="shared" si="462"/>
        <v/>
      </c>
      <c r="W179" s="359" t="str">
        <f t="shared" si="462"/>
        <v/>
      </c>
      <c r="X179" s="359" t="str">
        <f t="shared" si="462"/>
        <v/>
      </c>
      <c r="Y179" s="359" t="str">
        <f t="shared" si="462"/>
        <v/>
      </c>
      <c r="Z179" s="359" t="str">
        <f t="shared" si="462"/>
        <v/>
      </c>
      <c r="AA179" s="359" t="str">
        <f t="shared" si="462"/>
        <v/>
      </c>
      <c r="AB179" s="359" t="str">
        <f t="shared" si="462"/>
        <v/>
      </c>
      <c r="AC179" s="359" t="str">
        <f t="shared" si="462"/>
        <v/>
      </c>
      <c r="AD179" s="359" t="str">
        <f t="shared" si="462"/>
        <v/>
      </c>
      <c r="AE179" s="359" t="str">
        <f t="shared" si="462"/>
        <v/>
      </c>
      <c r="AF179" s="359" t="str">
        <f t="shared" si="462"/>
        <v/>
      </c>
      <c r="AG179" s="359" t="str">
        <f t="shared" si="462"/>
        <v/>
      </c>
      <c r="AH179" s="359" t="str">
        <f t="shared" si="462"/>
        <v/>
      </c>
      <c r="AI179" s="359" t="str">
        <f t="shared" si="462"/>
        <v/>
      </c>
      <c r="AJ179" s="359" t="str">
        <f t="shared" si="462"/>
        <v/>
      </c>
      <c r="AK179" s="359" t="str">
        <f t="shared" ref="AK179:BP179" si="463">IF(NOT(ISNA(AK88)),IF(LEN(AK88)&gt;0,(AK88-$B88)/(rateShift*0.0001),""),"")</f>
        <v/>
      </c>
      <c r="AL179" s="359" t="str">
        <f t="shared" si="463"/>
        <v/>
      </c>
      <c r="AM179" s="359" t="str">
        <f t="shared" si="463"/>
        <v/>
      </c>
      <c r="AN179" s="359" t="str">
        <f t="shared" si="463"/>
        <v/>
      </c>
      <c r="AO179" s="359" t="str">
        <f t="shared" si="463"/>
        <v/>
      </c>
      <c r="AP179" s="359" t="str">
        <f t="shared" si="463"/>
        <v/>
      </c>
      <c r="AQ179" s="359" t="str">
        <f t="shared" si="463"/>
        <v/>
      </c>
      <c r="AR179" s="359" t="str">
        <f t="shared" si="463"/>
        <v/>
      </c>
      <c r="AS179" s="359" t="str">
        <f t="shared" si="463"/>
        <v/>
      </c>
      <c r="AT179" s="359" t="str">
        <f t="shared" si="463"/>
        <v/>
      </c>
      <c r="AU179" s="359" t="str">
        <f t="shared" si="463"/>
        <v/>
      </c>
      <c r="AV179" s="359" t="str">
        <f t="shared" si="463"/>
        <v/>
      </c>
      <c r="AW179" s="359" t="str">
        <f t="shared" si="463"/>
        <v/>
      </c>
      <c r="AX179" s="359" t="str">
        <f t="shared" si="463"/>
        <v/>
      </c>
      <c r="AY179" s="359" t="str">
        <f t="shared" si="463"/>
        <v/>
      </c>
      <c r="AZ179" s="359" t="str">
        <f t="shared" si="463"/>
        <v/>
      </c>
      <c r="BA179" s="359" t="str">
        <f t="shared" si="463"/>
        <v/>
      </c>
      <c r="BB179" s="359" t="str">
        <f t="shared" si="463"/>
        <v/>
      </c>
      <c r="BC179" s="359" t="str">
        <f t="shared" si="463"/>
        <v/>
      </c>
      <c r="BD179" s="359" t="str">
        <f t="shared" si="463"/>
        <v/>
      </c>
      <c r="BE179" s="359" t="str">
        <f t="shared" si="463"/>
        <v/>
      </c>
      <c r="BF179" s="359" t="str">
        <f t="shared" si="463"/>
        <v/>
      </c>
      <c r="BG179" s="359" t="str">
        <f t="shared" si="463"/>
        <v/>
      </c>
      <c r="BH179" s="359" t="str">
        <f t="shared" si="463"/>
        <v/>
      </c>
      <c r="BI179" s="359" t="str">
        <f t="shared" si="463"/>
        <v/>
      </c>
      <c r="BJ179" s="359" t="str">
        <f t="shared" si="463"/>
        <v/>
      </c>
      <c r="BK179" s="359" t="str">
        <f t="shared" si="463"/>
        <v/>
      </c>
      <c r="BL179" s="359" t="str">
        <f t="shared" si="463"/>
        <v/>
      </c>
      <c r="BM179" s="359" t="str">
        <f t="shared" si="463"/>
        <v/>
      </c>
      <c r="BN179" s="359" t="str">
        <f t="shared" si="463"/>
        <v/>
      </c>
      <c r="BO179" s="359" t="str">
        <f t="shared" si="463"/>
        <v/>
      </c>
      <c r="BP179" s="359" t="str">
        <f t="shared" si="463"/>
        <v/>
      </c>
      <c r="BQ179" s="359" t="str">
        <f t="shared" ref="BQ179:CA179" si="464">IF(NOT(ISNA(BQ88)),IF(LEN(BQ88)&gt;0,(BQ88-$B88)/(rateShift*0.0001),""),"")</f>
        <v/>
      </c>
      <c r="BR179" s="359" t="str">
        <f t="shared" si="464"/>
        <v/>
      </c>
      <c r="BS179" s="359" t="str">
        <f t="shared" si="464"/>
        <v/>
      </c>
      <c r="BT179" s="359" t="str">
        <f t="shared" si="464"/>
        <v/>
      </c>
      <c r="BU179" s="359" t="str">
        <f t="shared" si="464"/>
        <v/>
      </c>
      <c r="BV179" s="359" t="str">
        <f t="shared" si="464"/>
        <v/>
      </c>
      <c r="BW179" s="359" t="str">
        <f t="shared" si="464"/>
        <v/>
      </c>
      <c r="BX179" s="359" t="str">
        <f t="shared" si="464"/>
        <v/>
      </c>
      <c r="BY179" s="359" t="str">
        <f t="shared" si="464"/>
        <v/>
      </c>
      <c r="BZ179" s="359" t="str">
        <f t="shared" si="464"/>
        <v/>
      </c>
      <c r="CA179" s="360" t="str">
        <f t="shared" si="464"/>
        <v/>
      </c>
      <c r="CB179" s="257" t="str">
        <f t="shared" ref="CB179:DG179" si="465">IF(NOT(ISNA(CB88)),IF(LEN(CB88)&gt;0,ABS(CB88-$C88),""),"")</f>
        <v/>
      </c>
      <c r="CC179" s="257" t="str">
        <f t="shared" si="465"/>
        <v/>
      </c>
      <c r="CD179" s="257" t="str">
        <f t="shared" si="465"/>
        <v/>
      </c>
      <c r="CE179" s="257" t="str">
        <f t="shared" si="465"/>
        <v/>
      </c>
      <c r="CF179" s="257" t="str">
        <f t="shared" si="465"/>
        <v/>
      </c>
      <c r="CG179" s="257" t="str">
        <f t="shared" si="465"/>
        <v/>
      </c>
      <c r="CH179" s="257" t="str">
        <f t="shared" si="465"/>
        <v/>
      </c>
      <c r="CI179" s="257" t="str">
        <f t="shared" si="465"/>
        <v/>
      </c>
      <c r="CJ179" s="257" t="str">
        <f t="shared" si="465"/>
        <v/>
      </c>
      <c r="CK179" s="257" t="str">
        <f t="shared" si="465"/>
        <v/>
      </c>
      <c r="CL179" s="257" t="str">
        <f t="shared" si="465"/>
        <v/>
      </c>
      <c r="CM179" s="257" t="str">
        <f t="shared" si="465"/>
        <v/>
      </c>
      <c r="CN179" s="257" t="str">
        <f t="shared" si="465"/>
        <v/>
      </c>
      <c r="CO179" s="257" t="str">
        <f t="shared" si="465"/>
        <v/>
      </c>
      <c r="CP179" s="257" t="str">
        <f t="shared" si="465"/>
        <v/>
      </c>
      <c r="CQ179" s="257" t="str">
        <f t="shared" si="465"/>
        <v/>
      </c>
      <c r="CR179" s="257" t="str">
        <f t="shared" si="465"/>
        <v/>
      </c>
      <c r="CS179" s="257" t="str">
        <f t="shared" si="465"/>
        <v/>
      </c>
      <c r="CT179" s="257" t="str">
        <f t="shared" si="465"/>
        <v/>
      </c>
      <c r="CU179" s="257" t="str">
        <f t="shared" si="465"/>
        <v/>
      </c>
      <c r="CV179" s="257" t="str">
        <f t="shared" si="465"/>
        <v/>
      </c>
      <c r="CW179" s="257" t="str">
        <f t="shared" si="465"/>
        <v/>
      </c>
      <c r="CX179" s="257" t="str">
        <f t="shared" si="465"/>
        <v/>
      </c>
      <c r="CY179" s="257" t="str">
        <f t="shared" si="465"/>
        <v/>
      </c>
      <c r="CZ179" s="257" t="str">
        <f t="shared" si="465"/>
        <v/>
      </c>
      <c r="DA179" s="257" t="str">
        <f t="shared" si="465"/>
        <v/>
      </c>
      <c r="DB179" s="257" t="str">
        <f t="shared" si="465"/>
        <v/>
      </c>
      <c r="DC179" s="257" t="str">
        <f t="shared" si="465"/>
        <v/>
      </c>
      <c r="DD179" s="257" t="str">
        <f t="shared" si="465"/>
        <v/>
      </c>
      <c r="DE179" s="257" t="str">
        <f t="shared" si="465"/>
        <v/>
      </c>
      <c r="DF179" s="257" t="str">
        <f t="shared" si="465"/>
        <v/>
      </c>
      <c r="DG179" s="257" t="str">
        <f t="shared" si="465"/>
        <v/>
      </c>
      <c r="DH179" s="257" t="str">
        <f t="shared" ref="DH179:EM179" si="466">IF(NOT(ISNA(DH88)),IF(LEN(DH88)&gt;0,ABS(DH88-$C88),""),"")</f>
        <v/>
      </c>
      <c r="DI179" s="257" t="str">
        <f t="shared" si="466"/>
        <v/>
      </c>
      <c r="DJ179" s="257" t="str">
        <f t="shared" si="466"/>
        <v/>
      </c>
      <c r="DK179" s="257" t="str">
        <f t="shared" si="466"/>
        <v/>
      </c>
      <c r="DL179" s="257" t="str">
        <f t="shared" si="466"/>
        <v/>
      </c>
      <c r="DM179" s="257" t="str">
        <f t="shared" si="466"/>
        <v/>
      </c>
      <c r="DN179" s="257" t="str">
        <f t="shared" si="466"/>
        <v/>
      </c>
      <c r="DO179" s="257" t="str">
        <f t="shared" si="466"/>
        <v/>
      </c>
      <c r="DP179" s="257" t="str">
        <f t="shared" si="466"/>
        <v/>
      </c>
      <c r="DQ179" s="257" t="str">
        <f t="shared" si="466"/>
        <v/>
      </c>
      <c r="DR179" s="257" t="str">
        <f t="shared" si="466"/>
        <v/>
      </c>
      <c r="DS179" s="257" t="str">
        <f t="shared" si="466"/>
        <v/>
      </c>
      <c r="DT179" s="257" t="str">
        <f t="shared" si="466"/>
        <v/>
      </c>
      <c r="DU179" s="257" t="str">
        <f t="shared" si="466"/>
        <v/>
      </c>
      <c r="DV179" s="257" t="str">
        <f t="shared" si="466"/>
        <v/>
      </c>
      <c r="DW179" s="257" t="str">
        <f t="shared" si="466"/>
        <v/>
      </c>
      <c r="DX179" s="257" t="str">
        <f t="shared" si="466"/>
        <v/>
      </c>
      <c r="DY179" s="257" t="str">
        <f t="shared" si="466"/>
        <v/>
      </c>
      <c r="DZ179" s="257" t="str">
        <f t="shared" si="466"/>
        <v/>
      </c>
      <c r="EA179" s="257" t="str">
        <f t="shared" si="466"/>
        <v/>
      </c>
      <c r="EB179" s="257" t="str">
        <f t="shared" si="466"/>
        <v/>
      </c>
      <c r="EC179" s="257" t="str">
        <f t="shared" si="466"/>
        <v/>
      </c>
      <c r="ED179" s="257" t="str">
        <f t="shared" si="466"/>
        <v/>
      </c>
      <c r="EE179" s="257" t="str">
        <f t="shared" si="466"/>
        <v/>
      </c>
      <c r="EF179" s="257" t="str">
        <f t="shared" si="466"/>
        <v/>
      </c>
      <c r="EG179" s="257" t="str">
        <f t="shared" si="466"/>
        <v/>
      </c>
      <c r="EH179" s="257" t="str">
        <f t="shared" si="466"/>
        <v/>
      </c>
      <c r="EI179" s="257" t="str">
        <f t="shared" si="466"/>
        <v/>
      </c>
      <c r="EJ179" s="257" t="str">
        <f t="shared" si="466"/>
        <v/>
      </c>
      <c r="EK179" s="257" t="str">
        <f t="shared" si="466"/>
        <v/>
      </c>
      <c r="EL179" s="257" t="str">
        <f t="shared" si="466"/>
        <v/>
      </c>
      <c r="EM179" s="257" t="str">
        <f t="shared" si="466"/>
        <v/>
      </c>
      <c r="EN179" s="257" t="str">
        <f t="shared" ref="EN179:EX179" si="467">IF(NOT(ISNA(EN88)),IF(LEN(EN88)&gt;0,ABS(EN88-$C88),""),"")</f>
        <v/>
      </c>
      <c r="EO179" s="257" t="str">
        <f t="shared" si="467"/>
        <v/>
      </c>
      <c r="EP179" s="257" t="str">
        <f t="shared" si="467"/>
        <v/>
      </c>
      <c r="EQ179" s="257" t="str">
        <f t="shared" si="467"/>
        <v/>
      </c>
      <c r="ER179" s="257" t="str">
        <f t="shared" si="467"/>
        <v/>
      </c>
      <c r="ES179" s="257" t="str">
        <f t="shared" si="467"/>
        <v/>
      </c>
      <c r="ET179" s="257" t="str">
        <f t="shared" si="467"/>
        <v/>
      </c>
      <c r="EU179" s="257" t="str">
        <f t="shared" si="467"/>
        <v/>
      </c>
      <c r="EV179" s="257" t="str">
        <f t="shared" si="467"/>
        <v/>
      </c>
      <c r="EW179" s="257" t="str">
        <f t="shared" si="467"/>
        <v/>
      </c>
      <c r="EX179" s="258" t="str">
        <f t="shared" si="467"/>
        <v/>
      </c>
    </row>
    <row r="180" spans="4:154" x14ac:dyDescent="0.2">
      <c r="D180" s="385">
        <v>0</v>
      </c>
      <c r="E180" s="358" t="str">
        <f t="shared" ref="E180:AJ180" si="468">IF(NOT(ISNA(E89)),IF(LEN(E89)&gt;0,(E89-$B89)/(rateShift*0.0001),""),"")</f>
        <v/>
      </c>
      <c r="F180" s="359" t="str">
        <f t="shared" si="468"/>
        <v/>
      </c>
      <c r="G180" s="359" t="str">
        <f t="shared" si="468"/>
        <v/>
      </c>
      <c r="H180" s="359" t="str">
        <f t="shared" si="468"/>
        <v/>
      </c>
      <c r="I180" s="359" t="str">
        <f t="shared" si="468"/>
        <v/>
      </c>
      <c r="J180" s="359" t="str">
        <f t="shared" si="468"/>
        <v/>
      </c>
      <c r="K180" s="359" t="str">
        <f t="shared" si="468"/>
        <v/>
      </c>
      <c r="L180" s="359" t="str">
        <f t="shared" si="468"/>
        <v/>
      </c>
      <c r="M180" s="359" t="str">
        <f t="shared" si="468"/>
        <v/>
      </c>
      <c r="N180" s="359" t="str">
        <f t="shared" si="468"/>
        <v/>
      </c>
      <c r="O180" s="359" t="str">
        <f t="shared" si="468"/>
        <v/>
      </c>
      <c r="P180" s="359" t="str">
        <f t="shared" si="468"/>
        <v/>
      </c>
      <c r="Q180" s="359" t="str">
        <f t="shared" si="468"/>
        <v/>
      </c>
      <c r="R180" s="359" t="str">
        <f t="shared" si="468"/>
        <v/>
      </c>
      <c r="S180" s="359" t="str">
        <f t="shared" si="468"/>
        <v/>
      </c>
      <c r="T180" s="359" t="str">
        <f t="shared" si="468"/>
        <v/>
      </c>
      <c r="U180" s="359" t="str">
        <f t="shared" si="468"/>
        <v/>
      </c>
      <c r="V180" s="359" t="str">
        <f t="shared" si="468"/>
        <v/>
      </c>
      <c r="W180" s="359" t="str">
        <f t="shared" si="468"/>
        <v/>
      </c>
      <c r="X180" s="359" t="str">
        <f t="shared" si="468"/>
        <v/>
      </c>
      <c r="Y180" s="359" t="str">
        <f t="shared" si="468"/>
        <v/>
      </c>
      <c r="Z180" s="359" t="str">
        <f t="shared" si="468"/>
        <v/>
      </c>
      <c r="AA180" s="359" t="str">
        <f t="shared" si="468"/>
        <v/>
      </c>
      <c r="AB180" s="359" t="str">
        <f t="shared" si="468"/>
        <v/>
      </c>
      <c r="AC180" s="359" t="str">
        <f t="shared" si="468"/>
        <v/>
      </c>
      <c r="AD180" s="359" t="str">
        <f t="shared" si="468"/>
        <v/>
      </c>
      <c r="AE180" s="359" t="str">
        <f t="shared" si="468"/>
        <v/>
      </c>
      <c r="AF180" s="359" t="str">
        <f t="shared" si="468"/>
        <v/>
      </c>
      <c r="AG180" s="359" t="str">
        <f t="shared" si="468"/>
        <v/>
      </c>
      <c r="AH180" s="359" t="str">
        <f t="shared" si="468"/>
        <v/>
      </c>
      <c r="AI180" s="359" t="str">
        <f t="shared" si="468"/>
        <v/>
      </c>
      <c r="AJ180" s="359" t="str">
        <f t="shared" si="468"/>
        <v/>
      </c>
      <c r="AK180" s="359" t="str">
        <f t="shared" ref="AK180:BP180" si="469">IF(NOT(ISNA(AK89)),IF(LEN(AK89)&gt;0,(AK89-$B89)/(rateShift*0.0001),""),"")</f>
        <v/>
      </c>
      <c r="AL180" s="359" t="str">
        <f t="shared" si="469"/>
        <v/>
      </c>
      <c r="AM180" s="359" t="str">
        <f t="shared" si="469"/>
        <v/>
      </c>
      <c r="AN180" s="359" t="str">
        <f t="shared" si="469"/>
        <v/>
      </c>
      <c r="AO180" s="359" t="str">
        <f t="shared" si="469"/>
        <v/>
      </c>
      <c r="AP180" s="359" t="str">
        <f t="shared" si="469"/>
        <v/>
      </c>
      <c r="AQ180" s="359" t="str">
        <f t="shared" si="469"/>
        <v/>
      </c>
      <c r="AR180" s="359" t="str">
        <f t="shared" si="469"/>
        <v/>
      </c>
      <c r="AS180" s="359" t="str">
        <f t="shared" si="469"/>
        <v/>
      </c>
      <c r="AT180" s="359" t="str">
        <f t="shared" si="469"/>
        <v/>
      </c>
      <c r="AU180" s="359" t="str">
        <f t="shared" si="469"/>
        <v/>
      </c>
      <c r="AV180" s="359" t="str">
        <f t="shared" si="469"/>
        <v/>
      </c>
      <c r="AW180" s="359" t="str">
        <f t="shared" si="469"/>
        <v/>
      </c>
      <c r="AX180" s="359" t="str">
        <f t="shared" si="469"/>
        <v/>
      </c>
      <c r="AY180" s="359" t="str">
        <f t="shared" si="469"/>
        <v/>
      </c>
      <c r="AZ180" s="359" t="str">
        <f t="shared" si="469"/>
        <v/>
      </c>
      <c r="BA180" s="359" t="str">
        <f t="shared" si="469"/>
        <v/>
      </c>
      <c r="BB180" s="359" t="str">
        <f t="shared" si="469"/>
        <v/>
      </c>
      <c r="BC180" s="359" t="str">
        <f t="shared" si="469"/>
        <v/>
      </c>
      <c r="BD180" s="359" t="str">
        <f t="shared" si="469"/>
        <v/>
      </c>
      <c r="BE180" s="359" t="str">
        <f t="shared" si="469"/>
        <v/>
      </c>
      <c r="BF180" s="359" t="str">
        <f t="shared" si="469"/>
        <v/>
      </c>
      <c r="BG180" s="359" t="str">
        <f t="shared" si="469"/>
        <v/>
      </c>
      <c r="BH180" s="359" t="str">
        <f t="shared" si="469"/>
        <v/>
      </c>
      <c r="BI180" s="359" t="str">
        <f t="shared" si="469"/>
        <v/>
      </c>
      <c r="BJ180" s="359" t="str">
        <f t="shared" si="469"/>
        <v/>
      </c>
      <c r="BK180" s="359" t="str">
        <f t="shared" si="469"/>
        <v/>
      </c>
      <c r="BL180" s="359" t="str">
        <f t="shared" si="469"/>
        <v/>
      </c>
      <c r="BM180" s="359" t="str">
        <f t="shared" si="469"/>
        <v/>
      </c>
      <c r="BN180" s="359" t="str">
        <f t="shared" si="469"/>
        <v/>
      </c>
      <c r="BO180" s="359" t="str">
        <f t="shared" si="469"/>
        <v/>
      </c>
      <c r="BP180" s="359" t="str">
        <f t="shared" si="469"/>
        <v/>
      </c>
      <c r="BQ180" s="359" t="str">
        <f t="shared" ref="BQ180:CA180" si="470">IF(NOT(ISNA(BQ89)),IF(LEN(BQ89)&gt;0,(BQ89-$B89)/(rateShift*0.0001),""),"")</f>
        <v/>
      </c>
      <c r="BR180" s="359" t="str">
        <f t="shared" si="470"/>
        <v/>
      </c>
      <c r="BS180" s="359" t="str">
        <f t="shared" si="470"/>
        <v/>
      </c>
      <c r="BT180" s="359" t="str">
        <f t="shared" si="470"/>
        <v/>
      </c>
      <c r="BU180" s="359" t="str">
        <f t="shared" si="470"/>
        <v/>
      </c>
      <c r="BV180" s="359" t="str">
        <f t="shared" si="470"/>
        <v/>
      </c>
      <c r="BW180" s="359" t="str">
        <f t="shared" si="470"/>
        <v/>
      </c>
      <c r="BX180" s="359" t="str">
        <f t="shared" si="470"/>
        <v/>
      </c>
      <c r="BY180" s="359" t="str">
        <f t="shared" si="470"/>
        <v/>
      </c>
      <c r="BZ180" s="359" t="str">
        <f t="shared" si="470"/>
        <v/>
      </c>
      <c r="CA180" s="360" t="str">
        <f t="shared" si="470"/>
        <v/>
      </c>
      <c r="CB180" s="257" t="str">
        <f t="shared" ref="CB180:DG180" si="471">IF(NOT(ISNA(CB89)),IF(LEN(CB89)&gt;0,ABS(CB89-$C89),""),"")</f>
        <v/>
      </c>
      <c r="CC180" s="257" t="str">
        <f t="shared" si="471"/>
        <v/>
      </c>
      <c r="CD180" s="257" t="str">
        <f t="shared" si="471"/>
        <v/>
      </c>
      <c r="CE180" s="257" t="str">
        <f t="shared" si="471"/>
        <v/>
      </c>
      <c r="CF180" s="257" t="str">
        <f t="shared" si="471"/>
        <v/>
      </c>
      <c r="CG180" s="257" t="str">
        <f t="shared" si="471"/>
        <v/>
      </c>
      <c r="CH180" s="257" t="str">
        <f t="shared" si="471"/>
        <v/>
      </c>
      <c r="CI180" s="257" t="str">
        <f t="shared" si="471"/>
        <v/>
      </c>
      <c r="CJ180" s="257" t="str">
        <f t="shared" si="471"/>
        <v/>
      </c>
      <c r="CK180" s="257" t="str">
        <f t="shared" si="471"/>
        <v/>
      </c>
      <c r="CL180" s="257" t="str">
        <f t="shared" si="471"/>
        <v/>
      </c>
      <c r="CM180" s="257" t="str">
        <f t="shared" si="471"/>
        <v/>
      </c>
      <c r="CN180" s="257" t="str">
        <f t="shared" si="471"/>
        <v/>
      </c>
      <c r="CO180" s="257" t="str">
        <f t="shared" si="471"/>
        <v/>
      </c>
      <c r="CP180" s="257" t="str">
        <f t="shared" si="471"/>
        <v/>
      </c>
      <c r="CQ180" s="257" t="str">
        <f t="shared" si="471"/>
        <v/>
      </c>
      <c r="CR180" s="257" t="str">
        <f t="shared" si="471"/>
        <v/>
      </c>
      <c r="CS180" s="257" t="str">
        <f t="shared" si="471"/>
        <v/>
      </c>
      <c r="CT180" s="257" t="str">
        <f t="shared" si="471"/>
        <v/>
      </c>
      <c r="CU180" s="257" t="str">
        <f t="shared" si="471"/>
        <v/>
      </c>
      <c r="CV180" s="257" t="str">
        <f t="shared" si="471"/>
        <v/>
      </c>
      <c r="CW180" s="257" t="str">
        <f t="shared" si="471"/>
        <v/>
      </c>
      <c r="CX180" s="257" t="str">
        <f t="shared" si="471"/>
        <v/>
      </c>
      <c r="CY180" s="257" t="str">
        <f t="shared" si="471"/>
        <v/>
      </c>
      <c r="CZ180" s="257" t="str">
        <f t="shared" si="471"/>
        <v/>
      </c>
      <c r="DA180" s="257" t="str">
        <f t="shared" si="471"/>
        <v/>
      </c>
      <c r="DB180" s="257" t="str">
        <f t="shared" si="471"/>
        <v/>
      </c>
      <c r="DC180" s="257" t="str">
        <f t="shared" si="471"/>
        <v/>
      </c>
      <c r="DD180" s="257" t="str">
        <f t="shared" si="471"/>
        <v/>
      </c>
      <c r="DE180" s="257" t="str">
        <f t="shared" si="471"/>
        <v/>
      </c>
      <c r="DF180" s="257" t="str">
        <f t="shared" si="471"/>
        <v/>
      </c>
      <c r="DG180" s="257" t="str">
        <f t="shared" si="471"/>
        <v/>
      </c>
      <c r="DH180" s="257" t="str">
        <f t="shared" ref="DH180:EM180" si="472">IF(NOT(ISNA(DH89)),IF(LEN(DH89)&gt;0,ABS(DH89-$C89),""),"")</f>
        <v/>
      </c>
      <c r="DI180" s="257" t="str">
        <f t="shared" si="472"/>
        <v/>
      </c>
      <c r="DJ180" s="257" t="str">
        <f t="shared" si="472"/>
        <v/>
      </c>
      <c r="DK180" s="257" t="str">
        <f t="shared" si="472"/>
        <v/>
      </c>
      <c r="DL180" s="257" t="str">
        <f t="shared" si="472"/>
        <v/>
      </c>
      <c r="DM180" s="257" t="str">
        <f t="shared" si="472"/>
        <v/>
      </c>
      <c r="DN180" s="257" t="str">
        <f t="shared" si="472"/>
        <v/>
      </c>
      <c r="DO180" s="257" t="str">
        <f t="shared" si="472"/>
        <v/>
      </c>
      <c r="DP180" s="257" t="str">
        <f t="shared" si="472"/>
        <v/>
      </c>
      <c r="DQ180" s="257" t="str">
        <f t="shared" si="472"/>
        <v/>
      </c>
      <c r="DR180" s="257" t="str">
        <f t="shared" si="472"/>
        <v/>
      </c>
      <c r="DS180" s="257" t="str">
        <f t="shared" si="472"/>
        <v/>
      </c>
      <c r="DT180" s="257" t="str">
        <f t="shared" si="472"/>
        <v/>
      </c>
      <c r="DU180" s="257" t="str">
        <f t="shared" si="472"/>
        <v/>
      </c>
      <c r="DV180" s="257" t="str">
        <f t="shared" si="472"/>
        <v/>
      </c>
      <c r="DW180" s="257" t="str">
        <f t="shared" si="472"/>
        <v/>
      </c>
      <c r="DX180" s="257" t="str">
        <f t="shared" si="472"/>
        <v/>
      </c>
      <c r="DY180" s="257" t="str">
        <f t="shared" si="472"/>
        <v/>
      </c>
      <c r="DZ180" s="257" t="str">
        <f t="shared" si="472"/>
        <v/>
      </c>
      <c r="EA180" s="257" t="str">
        <f t="shared" si="472"/>
        <v/>
      </c>
      <c r="EB180" s="257" t="str">
        <f t="shared" si="472"/>
        <v/>
      </c>
      <c r="EC180" s="257" t="str">
        <f t="shared" si="472"/>
        <v/>
      </c>
      <c r="ED180" s="257" t="str">
        <f t="shared" si="472"/>
        <v/>
      </c>
      <c r="EE180" s="257" t="str">
        <f t="shared" si="472"/>
        <v/>
      </c>
      <c r="EF180" s="257" t="str">
        <f t="shared" si="472"/>
        <v/>
      </c>
      <c r="EG180" s="257" t="str">
        <f t="shared" si="472"/>
        <v/>
      </c>
      <c r="EH180" s="257" t="str">
        <f t="shared" si="472"/>
        <v/>
      </c>
      <c r="EI180" s="257" t="str">
        <f t="shared" si="472"/>
        <v/>
      </c>
      <c r="EJ180" s="257" t="str">
        <f t="shared" si="472"/>
        <v/>
      </c>
      <c r="EK180" s="257" t="str">
        <f t="shared" si="472"/>
        <v/>
      </c>
      <c r="EL180" s="257" t="str">
        <f t="shared" si="472"/>
        <v/>
      </c>
      <c r="EM180" s="257" t="str">
        <f t="shared" si="472"/>
        <v/>
      </c>
      <c r="EN180" s="257" t="str">
        <f t="shared" ref="EN180:EX180" si="473">IF(NOT(ISNA(EN89)),IF(LEN(EN89)&gt;0,ABS(EN89-$C89),""),"")</f>
        <v/>
      </c>
      <c r="EO180" s="257" t="str">
        <f t="shared" si="473"/>
        <v/>
      </c>
      <c r="EP180" s="257" t="str">
        <f t="shared" si="473"/>
        <v/>
      </c>
      <c r="EQ180" s="257" t="str">
        <f t="shared" si="473"/>
        <v/>
      </c>
      <c r="ER180" s="257" t="str">
        <f t="shared" si="473"/>
        <v/>
      </c>
      <c r="ES180" s="257" t="str">
        <f t="shared" si="473"/>
        <v/>
      </c>
      <c r="ET180" s="257" t="str">
        <f t="shared" si="473"/>
        <v/>
      </c>
      <c r="EU180" s="257" t="str">
        <f t="shared" si="473"/>
        <v/>
      </c>
      <c r="EV180" s="257" t="str">
        <f t="shared" si="473"/>
        <v/>
      </c>
      <c r="EW180" s="257" t="str">
        <f t="shared" si="473"/>
        <v/>
      </c>
      <c r="EX180" s="258" t="str">
        <f t="shared" si="473"/>
        <v/>
      </c>
    </row>
    <row r="181" spans="4:154" x14ac:dyDescent="0.2">
      <c r="D181" s="385">
        <v>0</v>
      </c>
      <c r="E181" s="358" t="str">
        <f t="shared" ref="E181:AJ181" si="474">IF(NOT(ISNA(E90)),IF(LEN(E90)&gt;0,(E90-$B90)/(rateShift*0.0001),""),"")</f>
        <v/>
      </c>
      <c r="F181" s="359" t="str">
        <f t="shared" si="474"/>
        <v/>
      </c>
      <c r="G181" s="359" t="str">
        <f t="shared" si="474"/>
        <v/>
      </c>
      <c r="H181" s="359" t="str">
        <f t="shared" si="474"/>
        <v/>
      </c>
      <c r="I181" s="359" t="str">
        <f t="shared" si="474"/>
        <v/>
      </c>
      <c r="J181" s="359" t="str">
        <f t="shared" si="474"/>
        <v/>
      </c>
      <c r="K181" s="359" t="str">
        <f t="shared" si="474"/>
        <v/>
      </c>
      <c r="L181" s="359" t="str">
        <f t="shared" si="474"/>
        <v/>
      </c>
      <c r="M181" s="359" t="str">
        <f t="shared" si="474"/>
        <v/>
      </c>
      <c r="N181" s="359" t="str">
        <f t="shared" si="474"/>
        <v/>
      </c>
      <c r="O181" s="359" t="str">
        <f t="shared" si="474"/>
        <v/>
      </c>
      <c r="P181" s="359" t="str">
        <f t="shared" si="474"/>
        <v/>
      </c>
      <c r="Q181" s="359" t="str">
        <f t="shared" si="474"/>
        <v/>
      </c>
      <c r="R181" s="359" t="str">
        <f t="shared" si="474"/>
        <v/>
      </c>
      <c r="S181" s="359" t="str">
        <f t="shared" si="474"/>
        <v/>
      </c>
      <c r="T181" s="359" t="str">
        <f t="shared" si="474"/>
        <v/>
      </c>
      <c r="U181" s="359" t="str">
        <f t="shared" si="474"/>
        <v/>
      </c>
      <c r="V181" s="359" t="str">
        <f t="shared" si="474"/>
        <v/>
      </c>
      <c r="W181" s="359" t="str">
        <f t="shared" si="474"/>
        <v/>
      </c>
      <c r="X181" s="359" t="str">
        <f t="shared" si="474"/>
        <v/>
      </c>
      <c r="Y181" s="359" t="str">
        <f t="shared" si="474"/>
        <v/>
      </c>
      <c r="Z181" s="359" t="str">
        <f t="shared" si="474"/>
        <v/>
      </c>
      <c r="AA181" s="359" t="str">
        <f t="shared" si="474"/>
        <v/>
      </c>
      <c r="AB181" s="359" t="str">
        <f t="shared" si="474"/>
        <v/>
      </c>
      <c r="AC181" s="359" t="str">
        <f t="shared" si="474"/>
        <v/>
      </c>
      <c r="AD181" s="359" t="str">
        <f t="shared" si="474"/>
        <v/>
      </c>
      <c r="AE181" s="359" t="str">
        <f t="shared" si="474"/>
        <v/>
      </c>
      <c r="AF181" s="359" t="str">
        <f t="shared" si="474"/>
        <v/>
      </c>
      <c r="AG181" s="359" t="str">
        <f t="shared" si="474"/>
        <v/>
      </c>
      <c r="AH181" s="359" t="str">
        <f t="shared" si="474"/>
        <v/>
      </c>
      <c r="AI181" s="359" t="str">
        <f t="shared" si="474"/>
        <v/>
      </c>
      <c r="AJ181" s="359" t="str">
        <f t="shared" si="474"/>
        <v/>
      </c>
      <c r="AK181" s="359" t="str">
        <f t="shared" ref="AK181:BP181" si="475">IF(NOT(ISNA(AK90)),IF(LEN(AK90)&gt;0,(AK90-$B90)/(rateShift*0.0001),""),"")</f>
        <v/>
      </c>
      <c r="AL181" s="359" t="str">
        <f t="shared" si="475"/>
        <v/>
      </c>
      <c r="AM181" s="359" t="str">
        <f t="shared" si="475"/>
        <v/>
      </c>
      <c r="AN181" s="359" t="str">
        <f t="shared" si="475"/>
        <v/>
      </c>
      <c r="AO181" s="359" t="str">
        <f t="shared" si="475"/>
        <v/>
      </c>
      <c r="AP181" s="359" t="str">
        <f t="shared" si="475"/>
        <v/>
      </c>
      <c r="AQ181" s="359" t="str">
        <f t="shared" si="475"/>
        <v/>
      </c>
      <c r="AR181" s="359" t="str">
        <f t="shared" si="475"/>
        <v/>
      </c>
      <c r="AS181" s="359" t="str">
        <f t="shared" si="475"/>
        <v/>
      </c>
      <c r="AT181" s="359" t="str">
        <f t="shared" si="475"/>
        <v/>
      </c>
      <c r="AU181" s="359" t="str">
        <f t="shared" si="475"/>
        <v/>
      </c>
      <c r="AV181" s="359" t="str">
        <f t="shared" si="475"/>
        <v/>
      </c>
      <c r="AW181" s="359" t="str">
        <f t="shared" si="475"/>
        <v/>
      </c>
      <c r="AX181" s="359" t="str">
        <f t="shared" si="475"/>
        <v/>
      </c>
      <c r="AY181" s="359" t="str">
        <f t="shared" si="475"/>
        <v/>
      </c>
      <c r="AZ181" s="359" t="str">
        <f t="shared" si="475"/>
        <v/>
      </c>
      <c r="BA181" s="359" t="str">
        <f t="shared" si="475"/>
        <v/>
      </c>
      <c r="BB181" s="359" t="str">
        <f t="shared" si="475"/>
        <v/>
      </c>
      <c r="BC181" s="359" t="str">
        <f t="shared" si="475"/>
        <v/>
      </c>
      <c r="BD181" s="359" t="str">
        <f t="shared" si="475"/>
        <v/>
      </c>
      <c r="BE181" s="359" t="str">
        <f t="shared" si="475"/>
        <v/>
      </c>
      <c r="BF181" s="359" t="str">
        <f t="shared" si="475"/>
        <v/>
      </c>
      <c r="BG181" s="359" t="str">
        <f t="shared" si="475"/>
        <v/>
      </c>
      <c r="BH181" s="359" t="str">
        <f t="shared" si="475"/>
        <v/>
      </c>
      <c r="BI181" s="359" t="str">
        <f t="shared" si="475"/>
        <v/>
      </c>
      <c r="BJ181" s="359" t="str">
        <f t="shared" si="475"/>
        <v/>
      </c>
      <c r="BK181" s="359" t="str">
        <f t="shared" si="475"/>
        <v/>
      </c>
      <c r="BL181" s="359" t="str">
        <f t="shared" si="475"/>
        <v/>
      </c>
      <c r="BM181" s="359" t="str">
        <f t="shared" si="475"/>
        <v/>
      </c>
      <c r="BN181" s="359" t="str">
        <f t="shared" si="475"/>
        <v/>
      </c>
      <c r="BO181" s="359" t="str">
        <f t="shared" si="475"/>
        <v/>
      </c>
      <c r="BP181" s="359" t="str">
        <f t="shared" si="475"/>
        <v/>
      </c>
      <c r="BQ181" s="359" t="str">
        <f t="shared" ref="BQ181:CA181" si="476">IF(NOT(ISNA(BQ90)),IF(LEN(BQ90)&gt;0,(BQ90-$B90)/(rateShift*0.0001),""),"")</f>
        <v/>
      </c>
      <c r="BR181" s="359" t="str">
        <f t="shared" si="476"/>
        <v/>
      </c>
      <c r="BS181" s="359" t="str">
        <f t="shared" si="476"/>
        <v/>
      </c>
      <c r="BT181" s="359" t="str">
        <f t="shared" si="476"/>
        <v/>
      </c>
      <c r="BU181" s="359" t="str">
        <f t="shared" si="476"/>
        <v/>
      </c>
      <c r="BV181" s="359" t="str">
        <f t="shared" si="476"/>
        <v/>
      </c>
      <c r="BW181" s="359" t="str">
        <f t="shared" si="476"/>
        <v/>
      </c>
      <c r="BX181" s="359" t="str">
        <f t="shared" si="476"/>
        <v/>
      </c>
      <c r="BY181" s="359" t="str">
        <f t="shared" si="476"/>
        <v/>
      </c>
      <c r="BZ181" s="359" t="str">
        <f t="shared" si="476"/>
        <v/>
      </c>
      <c r="CA181" s="360" t="str">
        <f t="shared" si="476"/>
        <v/>
      </c>
      <c r="CB181" s="257" t="str">
        <f t="shared" ref="CB181:DG181" si="477">IF(NOT(ISNA(CB90)),IF(LEN(CB90)&gt;0,ABS(CB90-$C90),""),"")</f>
        <v/>
      </c>
      <c r="CC181" s="257" t="str">
        <f t="shared" si="477"/>
        <v/>
      </c>
      <c r="CD181" s="257" t="str">
        <f t="shared" si="477"/>
        <v/>
      </c>
      <c r="CE181" s="257" t="str">
        <f t="shared" si="477"/>
        <v/>
      </c>
      <c r="CF181" s="257" t="str">
        <f t="shared" si="477"/>
        <v/>
      </c>
      <c r="CG181" s="257" t="str">
        <f t="shared" si="477"/>
        <v/>
      </c>
      <c r="CH181" s="257" t="str">
        <f t="shared" si="477"/>
        <v/>
      </c>
      <c r="CI181" s="257" t="str">
        <f t="shared" si="477"/>
        <v/>
      </c>
      <c r="CJ181" s="257" t="str">
        <f t="shared" si="477"/>
        <v/>
      </c>
      <c r="CK181" s="257" t="str">
        <f t="shared" si="477"/>
        <v/>
      </c>
      <c r="CL181" s="257" t="str">
        <f t="shared" si="477"/>
        <v/>
      </c>
      <c r="CM181" s="257" t="str">
        <f t="shared" si="477"/>
        <v/>
      </c>
      <c r="CN181" s="257" t="str">
        <f t="shared" si="477"/>
        <v/>
      </c>
      <c r="CO181" s="257" t="str">
        <f t="shared" si="477"/>
        <v/>
      </c>
      <c r="CP181" s="257" t="str">
        <f t="shared" si="477"/>
        <v/>
      </c>
      <c r="CQ181" s="257" t="str">
        <f t="shared" si="477"/>
        <v/>
      </c>
      <c r="CR181" s="257" t="str">
        <f t="shared" si="477"/>
        <v/>
      </c>
      <c r="CS181" s="257" t="str">
        <f t="shared" si="477"/>
        <v/>
      </c>
      <c r="CT181" s="257" t="str">
        <f t="shared" si="477"/>
        <v/>
      </c>
      <c r="CU181" s="257" t="str">
        <f t="shared" si="477"/>
        <v/>
      </c>
      <c r="CV181" s="257" t="str">
        <f t="shared" si="477"/>
        <v/>
      </c>
      <c r="CW181" s="257" t="str">
        <f t="shared" si="477"/>
        <v/>
      </c>
      <c r="CX181" s="257" t="str">
        <f t="shared" si="477"/>
        <v/>
      </c>
      <c r="CY181" s="257" t="str">
        <f t="shared" si="477"/>
        <v/>
      </c>
      <c r="CZ181" s="257" t="str">
        <f t="shared" si="477"/>
        <v/>
      </c>
      <c r="DA181" s="257" t="str">
        <f t="shared" si="477"/>
        <v/>
      </c>
      <c r="DB181" s="257" t="str">
        <f t="shared" si="477"/>
        <v/>
      </c>
      <c r="DC181" s="257" t="str">
        <f t="shared" si="477"/>
        <v/>
      </c>
      <c r="DD181" s="257" t="str">
        <f t="shared" si="477"/>
        <v/>
      </c>
      <c r="DE181" s="257" t="str">
        <f t="shared" si="477"/>
        <v/>
      </c>
      <c r="DF181" s="257" t="str">
        <f t="shared" si="477"/>
        <v/>
      </c>
      <c r="DG181" s="257" t="str">
        <f t="shared" si="477"/>
        <v/>
      </c>
      <c r="DH181" s="257" t="str">
        <f t="shared" ref="DH181:EM181" si="478">IF(NOT(ISNA(DH90)),IF(LEN(DH90)&gt;0,ABS(DH90-$C90),""),"")</f>
        <v/>
      </c>
      <c r="DI181" s="257" t="str">
        <f t="shared" si="478"/>
        <v/>
      </c>
      <c r="DJ181" s="257" t="str">
        <f t="shared" si="478"/>
        <v/>
      </c>
      <c r="DK181" s="257" t="str">
        <f t="shared" si="478"/>
        <v/>
      </c>
      <c r="DL181" s="257" t="str">
        <f t="shared" si="478"/>
        <v/>
      </c>
      <c r="DM181" s="257" t="str">
        <f t="shared" si="478"/>
        <v/>
      </c>
      <c r="DN181" s="257" t="str">
        <f t="shared" si="478"/>
        <v/>
      </c>
      <c r="DO181" s="257" t="str">
        <f t="shared" si="478"/>
        <v/>
      </c>
      <c r="DP181" s="257" t="str">
        <f t="shared" si="478"/>
        <v/>
      </c>
      <c r="DQ181" s="257" t="str">
        <f t="shared" si="478"/>
        <v/>
      </c>
      <c r="DR181" s="257" t="str">
        <f t="shared" si="478"/>
        <v/>
      </c>
      <c r="DS181" s="257" t="str">
        <f t="shared" si="478"/>
        <v/>
      </c>
      <c r="DT181" s="257" t="str">
        <f t="shared" si="478"/>
        <v/>
      </c>
      <c r="DU181" s="257" t="str">
        <f t="shared" si="478"/>
        <v/>
      </c>
      <c r="DV181" s="257" t="str">
        <f t="shared" si="478"/>
        <v/>
      </c>
      <c r="DW181" s="257" t="str">
        <f t="shared" si="478"/>
        <v/>
      </c>
      <c r="DX181" s="257" t="str">
        <f t="shared" si="478"/>
        <v/>
      </c>
      <c r="DY181" s="257" t="str">
        <f t="shared" si="478"/>
        <v/>
      </c>
      <c r="DZ181" s="257" t="str">
        <f t="shared" si="478"/>
        <v/>
      </c>
      <c r="EA181" s="257" t="str">
        <f t="shared" si="478"/>
        <v/>
      </c>
      <c r="EB181" s="257" t="str">
        <f t="shared" si="478"/>
        <v/>
      </c>
      <c r="EC181" s="257" t="str">
        <f t="shared" si="478"/>
        <v/>
      </c>
      <c r="ED181" s="257" t="str">
        <f t="shared" si="478"/>
        <v/>
      </c>
      <c r="EE181" s="257" t="str">
        <f t="shared" si="478"/>
        <v/>
      </c>
      <c r="EF181" s="257" t="str">
        <f t="shared" si="478"/>
        <v/>
      </c>
      <c r="EG181" s="257" t="str">
        <f t="shared" si="478"/>
        <v/>
      </c>
      <c r="EH181" s="257" t="str">
        <f t="shared" si="478"/>
        <v/>
      </c>
      <c r="EI181" s="257" t="str">
        <f t="shared" si="478"/>
        <v/>
      </c>
      <c r="EJ181" s="257" t="str">
        <f t="shared" si="478"/>
        <v/>
      </c>
      <c r="EK181" s="257" t="str">
        <f t="shared" si="478"/>
        <v/>
      </c>
      <c r="EL181" s="257" t="str">
        <f t="shared" si="478"/>
        <v/>
      </c>
      <c r="EM181" s="257" t="str">
        <f t="shared" si="478"/>
        <v/>
      </c>
      <c r="EN181" s="257" t="str">
        <f t="shared" ref="EN181:EX181" si="479">IF(NOT(ISNA(EN90)),IF(LEN(EN90)&gt;0,ABS(EN90-$C90),""),"")</f>
        <v/>
      </c>
      <c r="EO181" s="257" t="str">
        <f t="shared" si="479"/>
        <v/>
      </c>
      <c r="EP181" s="257" t="str">
        <f t="shared" si="479"/>
        <v/>
      </c>
      <c r="EQ181" s="257" t="str">
        <f t="shared" si="479"/>
        <v/>
      </c>
      <c r="ER181" s="257" t="str">
        <f t="shared" si="479"/>
        <v/>
      </c>
      <c r="ES181" s="257" t="str">
        <f t="shared" si="479"/>
        <v/>
      </c>
      <c r="ET181" s="257" t="str">
        <f t="shared" si="479"/>
        <v/>
      </c>
      <c r="EU181" s="257" t="str">
        <f t="shared" si="479"/>
        <v/>
      </c>
      <c r="EV181" s="257" t="str">
        <f t="shared" si="479"/>
        <v/>
      </c>
      <c r="EW181" s="257" t="str">
        <f t="shared" si="479"/>
        <v/>
      </c>
      <c r="EX181" s="258" t="str">
        <f t="shared" si="479"/>
        <v/>
      </c>
    </row>
    <row r="182" spans="4:154" x14ac:dyDescent="0.2">
      <c r="D182" s="385">
        <v>0</v>
      </c>
      <c r="E182" s="358" t="str">
        <f t="shared" ref="E182:AJ182" si="480">IF(NOT(ISNA(E91)),IF(LEN(E91)&gt;0,(E91-$B91)/(rateShift*0.0001),""),"")</f>
        <v/>
      </c>
      <c r="F182" s="359" t="str">
        <f t="shared" si="480"/>
        <v/>
      </c>
      <c r="G182" s="359" t="str">
        <f t="shared" si="480"/>
        <v/>
      </c>
      <c r="H182" s="359" t="str">
        <f t="shared" si="480"/>
        <v/>
      </c>
      <c r="I182" s="359" t="str">
        <f t="shared" si="480"/>
        <v/>
      </c>
      <c r="J182" s="359" t="str">
        <f t="shared" si="480"/>
        <v/>
      </c>
      <c r="K182" s="359" t="str">
        <f t="shared" si="480"/>
        <v/>
      </c>
      <c r="L182" s="359" t="str">
        <f t="shared" si="480"/>
        <v/>
      </c>
      <c r="M182" s="359" t="str">
        <f t="shared" si="480"/>
        <v/>
      </c>
      <c r="N182" s="359" t="str">
        <f t="shared" si="480"/>
        <v/>
      </c>
      <c r="O182" s="359" t="str">
        <f t="shared" si="480"/>
        <v/>
      </c>
      <c r="P182" s="359" t="str">
        <f t="shared" si="480"/>
        <v/>
      </c>
      <c r="Q182" s="359" t="str">
        <f t="shared" si="480"/>
        <v/>
      </c>
      <c r="R182" s="359" t="str">
        <f t="shared" si="480"/>
        <v/>
      </c>
      <c r="S182" s="359" t="str">
        <f t="shared" si="480"/>
        <v/>
      </c>
      <c r="T182" s="359" t="str">
        <f t="shared" si="480"/>
        <v/>
      </c>
      <c r="U182" s="359" t="str">
        <f t="shared" si="480"/>
        <v/>
      </c>
      <c r="V182" s="359" t="str">
        <f t="shared" si="480"/>
        <v/>
      </c>
      <c r="W182" s="359" t="str">
        <f t="shared" si="480"/>
        <v/>
      </c>
      <c r="X182" s="359" t="str">
        <f t="shared" si="480"/>
        <v/>
      </c>
      <c r="Y182" s="359" t="str">
        <f t="shared" si="480"/>
        <v/>
      </c>
      <c r="Z182" s="359" t="str">
        <f t="shared" si="480"/>
        <v/>
      </c>
      <c r="AA182" s="359" t="str">
        <f t="shared" si="480"/>
        <v/>
      </c>
      <c r="AB182" s="359" t="str">
        <f t="shared" si="480"/>
        <v/>
      </c>
      <c r="AC182" s="359" t="str">
        <f t="shared" si="480"/>
        <v/>
      </c>
      <c r="AD182" s="359" t="str">
        <f t="shared" si="480"/>
        <v/>
      </c>
      <c r="AE182" s="359" t="str">
        <f t="shared" si="480"/>
        <v/>
      </c>
      <c r="AF182" s="359" t="str">
        <f t="shared" si="480"/>
        <v/>
      </c>
      <c r="AG182" s="359" t="str">
        <f t="shared" si="480"/>
        <v/>
      </c>
      <c r="AH182" s="359" t="str">
        <f t="shared" si="480"/>
        <v/>
      </c>
      <c r="AI182" s="359" t="str">
        <f t="shared" si="480"/>
        <v/>
      </c>
      <c r="AJ182" s="359" t="str">
        <f t="shared" si="480"/>
        <v/>
      </c>
      <c r="AK182" s="359" t="str">
        <f t="shared" ref="AK182:BP182" si="481">IF(NOT(ISNA(AK91)),IF(LEN(AK91)&gt;0,(AK91-$B91)/(rateShift*0.0001),""),"")</f>
        <v/>
      </c>
      <c r="AL182" s="359" t="str">
        <f t="shared" si="481"/>
        <v/>
      </c>
      <c r="AM182" s="359" t="str">
        <f t="shared" si="481"/>
        <v/>
      </c>
      <c r="AN182" s="359" t="str">
        <f t="shared" si="481"/>
        <v/>
      </c>
      <c r="AO182" s="359" t="str">
        <f t="shared" si="481"/>
        <v/>
      </c>
      <c r="AP182" s="359" t="str">
        <f t="shared" si="481"/>
        <v/>
      </c>
      <c r="AQ182" s="359" t="str">
        <f t="shared" si="481"/>
        <v/>
      </c>
      <c r="AR182" s="359" t="str">
        <f t="shared" si="481"/>
        <v/>
      </c>
      <c r="AS182" s="359" t="str">
        <f t="shared" si="481"/>
        <v/>
      </c>
      <c r="AT182" s="359" t="str">
        <f t="shared" si="481"/>
        <v/>
      </c>
      <c r="AU182" s="359" t="str">
        <f t="shared" si="481"/>
        <v/>
      </c>
      <c r="AV182" s="359" t="str">
        <f t="shared" si="481"/>
        <v/>
      </c>
      <c r="AW182" s="359" t="str">
        <f t="shared" si="481"/>
        <v/>
      </c>
      <c r="AX182" s="359" t="str">
        <f t="shared" si="481"/>
        <v/>
      </c>
      <c r="AY182" s="359" t="str">
        <f t="shared" si="481"/>
        <v/>
      </c>
      <c r="AZ182" s="359" t="str">
        <f t="shared" si="481"/>
        <v/>
      </c>
      <c r="BA182" s="359" t="str">
        <f t="shared" si="481"/>
        <v/>
      </c>
      <c r="BB182" s="359" t="str">
        <f t="shared" si="481"/>
        <v/>
      </c>
      <c r="BC182" s="359" t="str">
        <f t="shared" si="481"/>
        <v/>
      </c>
      <c r="BD182" s="359" t="str">
        <f t="shared" si="481"/>
        <v/>
      </c>
      <c r="BE182" s="359" t="str">
        <f t="shared" si="481"/>
        <v/>
      </c>
      <c r="BF182" s="359" t="str">
        <f t="shared" si="481"/>
        <v/>
      </c>
      <c r="BG182" s="359" t="str">
        <f t="shared" si="481"/>
        <v/>
      </c>
      <c r="BH182" s="359" t="str">
        <f t="shared" si="481"/>
        <v/>
      </c>
      <c r="BI182" s="359" t="str">
        <f t="shared" si="481"/>
        <v/>
      </c>
      <c r="BJ182" s="359" t="str">
        <f t="shared" si="481"/>
        <v/>
      </c>
      <c r="BK182" s="359" t="str">
        <f t="shared" si="481"/>
        <v/>
      </c>
      <c r="BL182" s="359" t="str">
        <f t="shared" si="481"/>
        <v/>
      </c>
      <c r="BM182" s="359" t="str">
        <f t="shared" si="481"/>
        <v/>
      </c>
      <c r="BN182" s="359" t="str">
        <f t="shared" si="481"/>
        <v/>
      </c>
      <c r="BO182" s="359" t="str">
        <f t="shared" si="481"/>
        <v/>
      </c>
      <c r="BP182" s="359" t="str">
        <f t="shared" si="481"/>
        <v/>
      </c>
      <c r="BQ182" s="359" t="str">
        <f t="shared" ref="BQ182:CA182" si="482">IF(NOT(ISNA(BQ91)),IF(LEN(BQ91)&gt;0,(BQ91-$B91)/(rateShift*0.0001),""),"")</f>
        <v/>
      </c>
      <c r="BR182" s="359" t="str">
        <f t="shared" si="482"/>
        <v/>
      </c>
      <c r="BS182" s="359" t="str">
        <f t="shared" si="482"/>
        <v/>
      </c>
      <c r="BT182" s="359" t="str">
        <f t="shared" si="482"/>
        <v/>
      </c>
      <c r="BU182" s="359" t="str">
        <f t="shared" si="482"/>
        <v/>
      </c>
      <c r="BV182" s="359" t="str">
        <f t="shared" si="482"/>
        <v/>
      </c>
      <c r="BW182" s="359" t="str">
        <f t="shared" si="482"/>
        <v/>
      </c>
      <c r="BX182" s="359" t="str">
        <f t="shared" si="482"/>
        <v/>
      </c>
      <c r="BY182" s="359" t="str">
        <f t="shared" si="482"/>
        <v/>
      </c>
      <c r="BZ182" s="359" t="str">
        <f t="shared" si="482"/>
        <v/>
      </c>
      <c r="CA182" s="360" t="str">
        <f t="shared" si="482"/>
        <v/>
      </c>
      <c r="CB182" s="257" t="str">
        <f t="shared" ref="CB182:DG182" si="483">IF(NOT(ISNA(CB91)),IF(LEN(CB91)&gt;0,ABS(CB91-$C91),""),"")</f>
        <v/>
      </c>
      <c r="CC182" s="257" t="str">
        <f t="shared" si="483"/>
        <v/>
      </c>
      <c r="CD182" s="257" t="str">
        <f t="shared" si="483"/>
        <v/>
      </c>
      <c r="CE182" s="257" t="str">
        <f t="shared" si="483"/>
        <v/>
      </c>
      <c r="CF182" s="257" t="str">
        <f t="shared" si="483"/>
        <v/>
      </c>
      <c r="CG182" s="257" t="str">
        <f t="shared" si="483"/>
        <v/>
      </c>
      <c r="CH182" s="257" t="str">
        <f t="shared" si="483"/>
        <v/>
      </c>
      <c r="CI182" s="257" t="str">
        <f t="shared" si="483"/>
        <v/>
      </c>
      <c r="CJ182" s="257" t="str">
        <f t="shared" si="483"/>
        <v/>
      </c>
      <c r="CK182" s="257" t="str">
        <f t="shared" si="483"/>
        <v/>
      </c>
      <c r="CL182" s="257" t="str">
        <f t="shared" si="483"/>
        <v/>
      </c>
      <c r="CM182" s="257" t="str">
        <f t="shared" si="483"/>
        <v/>
      </c>
      <c r="CN182" s="257" t="str">
        <f t="shared" si="483"/>
        <v/>
      </c>
      <c r="CO182" s="257" t="str">
        <f t="shared" si="483"/>
        <v/>
      </c>
      <c r="CP182" s="257" t="str">
        <f t="shared" si="483"/>
        <v/>
      </c>
      <c r="CQ182" s="257" t="str">
        <f t="shared" si="483"/>
        <v/>
      </c>
      <c r="CR182" s="257" t="str">
        <f t="shared" si="483"/>
        <v/>
      </c>
      <c r="CS182" s="257" t="str">
        <f t="shared" si="483"/>
        <v/>
      </c>
      <c r="CT182" s="257" t="str">
        <f t="shared" si="483"/>
        <v/>
      </c>
      <c r="CU182" s="257" t="str">
        <f t="shared" si="483"/>
        <v/>
      </c>
      <c r="CV182" s="257" t="str">
        <f t="shared" si="483"/>
        <v/>
      </c>
      <c r="CW182" s="257" t="str">
        <f t="shared" si="483"/>
        <v/>
      </c>
      <c r="CX182" s="257" t="str">
        <f t="shared" si="483"/>
        <v/>
      </c>
      <c r="CY182" s="257" t="str">
        <f t="shared" si="483"/>
        <v/>
      </c>
      <c r="CZ182" s="257" t="str">
        <f t="shared" si="483"/>
        <v/>
      </c>
      <c r="DA182" s="257" t="str">
        <f t="shared" si="483"/>
        <v/>
      </c>
      <c r="DB182" s="257" t="str">
        <f t="shared" si="483"/>
        <v/>
      </c>
      <c r="DC182" s="257" t="str">
        <f t="shared" si="483"/>
        <v/>
      </c>
      <c r="DD182" s="257" t="str">
        <f t="shared" si="483"/>
        <v/>
      </c>
      <c r="DE182" s="257" t="str">
        <f t="shared" si="483"/>
        <v/>
      </c>
      <c r="DF182" s="257" t="str">
        <f t="shared" si="483"/>
        <v/>
      </c>
      <c r="DG182" s="257" t="str">
        <f t="shared" si="483"/>
        <v/>
      </c>
      <c r="DH182" s="257" t="str">
        <f t="shared" ref="DH182:EM182" si="484">IF(NOT(ISNA(DH91)),IF(LEN(DH91)&gt;0,ABS(DH91-$C91),""),"")</f>
        <v/>
      </c>
      <c r="DI182" s="257" t="str">
        <f t="shared" si="484"/>
        <v/>
      </c>
      <c r="DJ182" s="257" t="str">
        <f t="shared" si="484"/>
        <v/>
      </c>
      <c r="DK182" s="257" t="str">
        <f t="shared" si="484"/>
        <v/>
      </c>
      <c r="DL182" s="257" t="str">
        <f t="shared" si="484"/>
        <v/>
      </c>
      <c r="DM182" s="257" t="str">
        <f t="shared" si="484"/>
        <v/>
      </c>
      <c r="DN182" s="257" t="str">
        <f t="shared" si="484"/>
        <v/>
      </c>
      <c r="DO182" s="257" t="str">
        <f t="shared" si="484"/>
        <v/>
      </c>
      <c r="DP182" s="257" t="str">
        <f t="shared" si="484"/>
        <v/>
      </c>
      <c r="DQ182" s="257" t="str">
        <f t="shared" si="484"/>
        <v/>
      </c>
      <c r="DR182" s="257" t="str">
        <f t="shared" si="484"/>
        <v/>
      </c>
      <c r="DS182" s="257" t="str">
        <f t="shared" si="484"/>
        <v/>
      </c>
      <c r="DT182" s="257" t="str">
        <f t="shared" si="484"/>
        <v/>
      </c>
      <c r="DU182" s="257" t="str">
        <f t="shared" si="484"/>
        <v/>
      </c>
      <c r="DV182" s="257" t="str">
        <f t="shared" si="484"/>
        <v/>
      </c>
      <c r="DW182" s="257" t="str">
        <f t="shared" si="484"/>
        <v/>
      </c>
      <c r="DX182" s="257" t="str">
        <f t="shared" si="484"/>
        <v/>
      </c>
      <c r="DY182" s="257" t="str">
        <f t="shared" si="484"/>
        <v/>
      </c>
      <c r="DZ182" s="257" t="str">
        <f t="shared" si="484"/>
        <v/>
      </c>
      <c r="EA182" s="257" t="str">
        <f t="shared" si="484"/>
        <v/>
      </c>
      <c r="EB182" s="257" t="str">
        <f t="shared" si="484"/>
        <v/>
      </c>
      <c r="EC182" s="257" t="str">
        <f t="shared" si="484"/>
        <v/>
      </c>
      <c r="ED182" s="257" t="str">
        <f t="shared" si="484"/>
        <v/>
      </c>
      <c r="EE182" s="257" t="str">
        <f t="shared" si="484"/>
        <v/>
      </c>
      <c r="EF182" s="257" t="str">
        <f t="shared" si="484"/>
        <v/>
      </c>
      <c r="EG182" s="257" t="str">
        <f t="shared" si="484"/>
        <v/>
      </c>
      <c r="EH182" s="257" t="str">
        <f t="shared" si="484"/>
        <v/>
      </c>
      <c r="EI182" s="257" t="str">
        <f t="shared" si="484"/>
        <v/>
      </c>
      <c r="EJ182" s="257" t="str">
        <f t="shared" si="484"/>
        <v/>
      </c>
      <c r="EK182" s="257" t="str">
        <f t="shared" si="484"/>
        <v/>
      </c>
      <c r="EL182" s="257" t="str">
        <f t="shared" si="484"/>
        <v/>
      </c>
      <c r="EM182" s="257" t="str">
        <f t="shared" si="484"/>
        <v/>
      </c>
      <c r="EN182" s="257" t="str">
        <f t="shared" ref="EN182:EX182" si="485">IF(NOT(ISNA(EN91)),IF(LEN(EN91)&gt;0,ABS(EN91-$C91),""),"")</f>
        <v/>
      </c>
      <c r="EO182" s="257" t="str">
        <f t="shared" si="485"/>
        <v/>
      </c>
      <c r="EP182" s="257" t="str">
        <f t="shared" si="485"/>
        <v/>
      </c>
      <c r="EQ182" s="257" t="str">
        <f t="shared" si="485"/>
        <v/>
      </c>
      <c r="ER182" s="257" t="str">
        <f t="shared" si="485"/>
        <v/>
      </c>
      <c r="ES182" s="257" t="str">
        <f t="shared" si="485"/>
        <v/>
      </c>
      <c r="ET182" s="257" t="str">
        <f t="shared" si="485"/>
        <v/>
      </c>
      <c r="EU182" s="257" t="str">
        <f t="shared" si="485"/>
        <v/>
      </c>
      <c r="EV182" s="257" t="str">
        <f t="shared" si="485"/>
        <v/>
      </c>
      <c r="EW182" s="257" t="str">
        <f t="shared" si="485"/>
        <v/>
      </c>
      <c r="EX182" s="258" t="str">
        <f t="shared" si="485"/>
        <v/>
      </c>
    </row>
    <row r="183" spans="4:154" x14ac:dyDescent="0.2">
      <c r="D183" s="385">
        <v>0</v>
      </c>
      <c r="E183" s="358" t="str">
        <f t="shared" ref="E183:AJ183" si="486">IF(NOT(ISNA(E92)),IF(LEN(E92)&gt;0,(E92-$B92)/(rateShift*0.0001),""),"")</f>
        <v/>
      </c>
      <c r="F183" s="359" t="str">
        <f t="shared" si="486"/>
        <v/>
      </c>
      <c r="G183" s="359" t="str">
        <f t="shared" si="486"/>
        <v/>
      </c>
      <c r="H183" s="359" t="str">
        <f t="shared" si="486"/>
        <v/>
      </c>
      <c r="I183" s="359" t="str">
        <f t="shared" si="486"/>
        <v/>
      </c>
      <c r="J183" s="359" t="str">
        <f t="shared" si="486"/>
        <v/>
      </c>
      <c r="K183" s="359" t="str">
        <f t="shared" si="486"/>
        <v/>
      </c>
      <c r="L183" s="359" t="str">
        <f t="shared" si="486"/>
        <v/>
      </c>
      <c r="M183" s="359" t="str">
        <f t="shared" si="486"/>
        <v/>
      </c>
      <c r="N183" s="359" t="str">
        <f t="shared" si="486"/>
        <v/>
      </c>
      <c r="O183" s="359" t="str">
        <f t="shared" si="486"/>
        <v/>
      </c>
      <c r="P183" s="359" t="str">
        <f t="shared" si="486"/>
        <v/>
      </c>
      <c r="Q183" s="359" t="str">
        <f t="shared" si="486"/>
        <v/>
      </c>
      <c r="R183" s="359" t="str">
        <f t="shared" si="486"/>
        <v/>
      </c>
      <c r="S183" s="359" t="str">
        <f t="shared" si="486"/>
        <v/>
      </c>
      <c r="T183" s="359" t="str">
        <f t="shared" si="486"/>
        <v/>
      </c>
      <c r="U183" s="359" t="str">
        <f t="shared" si="486"/>
        <v/>
      </c>
      <c r="V183" s="359" t="str">
        <f t="shared" si="486"/>
        <v/>
      </c>
      <c r="W183" s="359" t="str">
        <f t="shared" si="486"/>
        <v/>
      </c>
      <c r="X183" s="359" t="str">
        <f t="shared" si="486"/>
        <v/>
      </c>
      <c r="Y183" s="359" t="str">
        <f t="shared" si="486"/>
        <v/>
      </c>
      <c r="Z183" s="359" t="str">
        <f t="shared" si="486"/>
        <v/>
      </c>
      <c r="AA183" s="359" t="str">
        <f t="shared" si="486"/>
        <v/>
      </c>
      <c r="AB183" s="359" t="str">
        <f t="shared" si="486"/>
        <v/>
      </c>
      <c r="AC183" s="359" t="str">
        <f t="shared" si="486"/>
        <v/>
      </c>
      <c r="AD183" s="359" t="str">
        <f t="shared" si="486"/>
        <v/>
      </c>
      <c r="AE183" s="359" t="str">
        <f t="shared" si="486"/>
        <v/>
      </c>
      <c r="AF183" s="359" t="str">
        <f t="shared" si="486"/>
        <v/>
      </c>
      <c r="AG183" s="359" t="str">
        <f t="shared" si="486"/>
        <v/>
      </c>
      <c r="AH183" s="359" t="str">
        <f t="shared" si="486"/>
        <v/>
      </c>
      <c r="AI183" s="359" t="str">
        <f t="shared" si="486"/>
        <v/>
      </c>
      <c r="AJ183" s="359" t="str">
        <f t="shared" si="486"/>
        <v/>
      </c>
      <c r="AK183" s="359" t="str">
        <f t="shared" ref="AK183:BP183" si="487">IF(NOT(ISNA(AK92)),IF(LEN(AK92)&gt;0,(AK92-$B92)/(rateShift*0.0001),""),"")</f>
        <v/>
      </c>
      <c r="AL183" s="359" t="str">
        <f t="shared" si="487"/>
        <v/>
      </c>
      <c r="AM183" s="359" t="str">
        <f t="shared" si="487"/>
        <v/>
      </c>
      <c r="AN183" s="359" t="str">
        <f t="shared" si="487"/>
        <v/>
      </c>
      <c r="AO183" s="359" t="str">
        <f t="shared" si="487"/>
        <v/>
      </c>
      <c r="AP183" s="359" t="str">
        <f t="shared" si="487"/>
        <v/>
      </c>
      <c r="AQ183" s="359" t="str">
        <f t="shared" si="487"/>
        <v/>
      </c>
      <c r="AR183" s="359" t="str">
        <f t="shared" si="487"/>
        <v/>
      </c>
      <c r="AS183" s="359" t="str">
        <f t="shared" si="487"/>
        <v/>
      </c>
      <c r="AT183" s="359" t="str">
        <f t="shared" si="487"/>
        <v/>
      </c>
      <c r="AU183" s="359" t="str">
        <f t="shared" si="487"/>
        <v/>
      </c>
      <c r="AV183" s="359" t="str">
        <f t="shared" si="487"/>
        <v/>
      </c>
      <c r="AW183" s="359" t="str">
        <f t="shared" si="487"/>
        <v/>
      </c>
      <c r="AX183" s="359" t="str">
        <f t="shared" si="487"/>
        <v/>
      </c>
      <c r="AY183" s="359" t="str">
        <f t="shared" si="487"/>
        <v/>
      </c>
      <c r="AZ183" s="359" t="str">
        <f t="shared" si="487"/>
        <v/>
      </c>
      <c r="BA183" s="359" t="str">
        <f t="shared" si="487"/>
        <v/>
      </c>
      <c r="BB183" s="359" t="str">
        <f t="shared" si="487"/>
        <v/>
      </c>
      <c r="BC183" s="359" t="str">
        <f t="shared" si="487"/>
        <v/>
      </c>
      <c r="BD183" s="359" t="str">
        <f t="shared" si="487"/>
        <v/>
      </c>
      <c r="BE183" s="359" t="str">
        <f t="shared" si="487"/>
        <v/>
      </c>
      <c r="BF183" s="359" t="str">
        <f t="shared" si="487"/>
        <v/>
      </c>
      <c r="BG183" s="359" t="str">
        <f t="shared" si="487"/>
        <v/>
      </c>
      <c r="BH183" s="359" t="str">
        <f t="shared" si="487"/>
        <v/>
      </c>
      <c r="BI183" s="359" t="str">
        <f t="shared" si="487"/>
        <v/>
      </c>
      <c r="BJ183" s="359" t="str">
        <f t="shared" si="487"/>
        <v/>
      </c>
      <c r="BK183" s="359" t="str">
        <f t="shared" si="487"/>
        <v/>
      </c>
      <c r="BL183" s="359" t="str">
        <f t="shared" si="487"/>
        <v/>
      </c>
      <c r="BM183" s="359" t="str">
        <f t="shared" si="487"/>
        <v/>
      </c>
      <c r="BN183" s="359" t="str">
        <f t="shared" si="487"/>
        <v/>
      </c>
      <c r="BO183" s="359" t="str">
        <f t="shared" si="487"/>
        <v/>
      </c>
      <c r="BP183" s="359" t="str">
        <f t="shared" si="487"/>
        <v/>
      </c>
      <c r="BQ183" s="359" t="str">
        <f t="shared" ref="BQ183:CA183" si="488">IF(NOT(ISNA(BQ92)),IF(LEN(BQ92)&gt;0,(BQ92-$B92)/(rateShift*0.0001),""),"")</f>
        <v/>
      </c>
      <c r="BR183" s="359" t="str">
        <f t="shared" si="488"/>
        <v/>
      </c>
      <c r="BS183" s="359" t="str">
        <f t="shared" si="488"/>
        <v/>
      </c>
      <c r="BT183" s="359" t="str">
        <f t="shared" si="488"/>
        <v/>
      </c>
      <c r="BU183" s="359" t="str">
        <f t="shared" si="488"/>
        <v/>
      </c>
      <c r="BV183" s="359" t="str">
        <f t="shared" si="488"/>
        <v/>
      </c>
      <c r="BW183" s="359" t="str">
        <f t="shared" si="488"/>
        <v/>
      </c>
      <c r="BX183" s="359" t="str">
        <f t="shared" si="488"/>
        <v/>
      </c>
      <c r="BY183" s="359" t="str">
        <f t="shared" si="488"/>
        <v/>
      </c>
      <c r="BZ183" s="359" t="str">
        <f t="shared" si="488"/>
        <v/>
      </c>
      <c r="CA183" s="360" t="str">
        <f t="shared" si="488"/>
        <v/>
      </c>
      <c r="CB183" s="257" t="str">
        <f t="shared" ref="CB183:DG183" si="489">IF(NOT(ISNA(CB92)),IF(LEN(CB92)&gt;0,ABS(CB92-$C92),""),"")</f>
        <v/>
      </c>
      <c r="CC183" s="257" t="str">
        <f t="shared" si="489"/>
        <v/>
      </c>
      <c r="CD183" s="257" t="str">
        <f t="shared" si="489"/>
        <v/>
      </c>
      <c r="CE183" s="257" t="str">
        <f t="shared" si="489"/>
        <v/>
      </c>
      <c r="CF183" s="257" t="str">
        <f t="shared" si="489"/>
        <v/>
      </c>
      <c r="CG183" s="257" t="str">
        <f t="shared" si="489"/>
        <v/>
      </c>
      <c r="CH183" s="257" t="str">
        <f t="shared" si="489"/>
        <v/>
      </c>
      <c r="CI183" s="257" t="str">
        <f t="shared" si="489"/>
        <v/>
      </c>
      <c r="CJ183" s="257" t="str">
        <f t="shared" si="489"/>
        <v/>
      </c>
      <c r="CK183" s="257" t="str">
        <f t="shared" si="489"/>
        <v/>
      </c>
      <c r="CL183" s="257" t="str">
        <f t="shared" si="489"/>
        <v/>
      </c>
      <c r="CM183" s="257" t="str">
        <f t="shared" si="489"/>
        <v/>
      </c>
      <c r="CN183" s="257" t="str">
        <f t="shared" si="489"/>
        <v/>
      </c>
      <c r="CO183" s="257" t="str">
        <f t="shared" si="489"/>
        <v/>
      </c>
      <c r="CP183" s="257" t="str">
        <f t="shared" si="489"/>
        <v/>
      </c>
      <c r="CQ183" s="257" t="str">
        <f t="shared" si="489"/>
        <v/>
      </c>
      <c r="CR183" s="257" t="str">
        <f t="shared" si="489"/>
        <v/>
      </c>
      <c r="CS183" s="257" t="str">
        <f t="shared" si="489"/>
        <v/>
      </c>
      <c r="CT183" s="257" t="str">
        <f t="shared" si="489"/>
        <v/>
      </c>
      <c r="CU183" s="257" t="str">
        <f t="shared" si="489"/>
        <v/>
      </c>
      <c r="CV183" s="257" t="str">
        <f t="shared" si="489"/>
        <v/>
      </c>
      <c r="CW183" s="257" t="str">
        <f t="shared" si="489"/>
        <v/>
      </c>
      <c r="CX183" s="257" t="str">
        <f t="shared" si="489"/>
        <v/>
      </c>
      <c r="CY183" s="257" t="str">
        <f t="shared" si="489"/>
        <v/>
      </c>
      <c r="CZ183" s="257" t="str">
        <f t="shared" si="489"/>
        <v/>
      </c>
      <c r="DA183" s="257" t="str">
        <f t="shared" si="489"/>
        <v/>
      </c>
      <c r="DB183" s="257" t="str">
        <f t="shared" si="489"/>
        <v/>
      </c>
      <c r="DC183" s="257" t="str">
        <f t="shared" si="489"/>
        <v/>
      </c>
      <c r="DD183" s="257" t="str">
        <f t="shared" si="489"/>
        <v/>
      </c>
      <c r="DE183" s="257" t="str">
        <f t="shared" si="489"/>
        <v/>
      </c>
      <c r="DF183" s="257" t="str">
        <f t="shared" si="489"/>
        <v/>
      </c>
      <c r="DG183" s="257" t="str">
        <f t="shared" si="489"/>
        <v/>
      </c>
      <c r="DH183" s="257" t="str">
        <f t="shared" ref="DH183:EM183" si="490">IF(NOT(ISNA(DH92)),IF(LEN(DH92)&gt;0,ABS(DH92-$C92),""),"")</f>
        <v/>
      </c>
      <c r="DI183" s="257" t="str">
        <f t="shared" si="490"/>
        <v/>
      </c>
      <c r="DJ183" s="257" t="str">
        <f t="shared" si="490"/>
        <v/>
      </c>
      <c r="DK183" s="257" t="str">
        <f t="shared" si="490"/>
        <v/>
      </c>
      <c r="DL183" s="257" t="str">
        <f t="shared" si="490"/>
        <v/>
      </c>
      <c r="DM183" s="257" t="str">
        <f t="shared" si="490"/>
        <v/>
      </c>
      <c r="DN183" s="257" t="str">
        <f t="shared" si="490"/>
        <v/>
      </c>
      <c r="DO183" s="257" t="str">
        <f t="shared" si="490"/>
        <v/>
      </c>
      <c r="DP183" s="257" t="str">
        <f t="shared" si="490"/>
        <v/>
      </c>
      <c r="DQ183" s="257" t="str">
        <f t="shared" si="490"/>
        <v/>
      </c>
      <c r="DR183" s="257" t="str">
        <f t="shared" si="490"/>
        <v/>
      </c>
      <c r="DS183" s="257" t="str">
        <f t="shared" si="490"/>
        <v/>
      </c>
      <c r="DT183" s="257" t="str">
        <f t="shared" si="490"/>
        <v/>
      </c>
      <c r="DU183" s="257" t="str">
        <f t="shared" si="490"/>
        <v/>
      </c>
      <c r="DV183" s="257" t="str">
        <f t="shared" si="490"/>
        <v/>
      </c>
      <c r="DW183" s="257" t="str">
        <f t="shared" si="490"/>
        <v/>
      </c>
      <c r="DX183" s="257" t="str">
        <f t="shared" si="490"/>
        <v/>
      </c>
      <c r="DY183" s="257" t="str">
        <f t="shared" si="490"/>
        <v/>
      </c>
      <c r="DZ183" s="257" t="str">
        <f t="shared" si="490"/>
        <v/>
      </c>
      <c r="EA183" s="257" t="str">
        <f t="shared" si="490"/>
        <v/>
      </c>
      <c r="EB183" s="257" t="str">
        <f t="shared" si="490"/>
        <v/>
      </c>
      <c r="EC183" s="257" t="str">
        <f t="shared" si="490"/>
        <v/>
      </c>
      <c r="ED183" s="257" t="str">
        <f t="shared" si="490"/>
        <v/>
      </c>
      <c r="EE183" s="257" t="str">
        <f t="shared" si="490"/>
        <v/>
      </c>
      <c r="EF183" s="257" t="str">
        <f t="shared" si="490"/>
        <v/>
      </c>
      <c r="EG183" s="257" t="str">
        <f t="shared" si="490"/>
        <v/>
      </c>
      <c r="EH183" s="257" t="str">
        <f t="shared" si="490"/>
        <v/>
      </c>
      <c r="EI183" s="257" t="str">
        <f t="shared" si="490"/>
        <v/>
      </c>
      <c r="EJ183" s="257" t="str">
        <f t="shared" si="490"/>
        <v/>
      </c>
      <c r="EK183" s="257" t="str">
        <f t="shared" si="490"/>
        <v/>
      </c>
      <c r="EL183" s="257" t="str">
        <f t="shared" si="490"/>
        <v/>
      </c>
      <c r="EM183" s="257" t="str">
        <f t="shared" si="490"/>
        <v/>
      </c>
      <c r="EN183" s="257" t="str">
        <f t="shared" ref="EN183:EX183" si="491">IF(NOT(ISNA(EN92)),IF(LEN(EN92)&gt;0,ABS(EN92-$C92),""),"")</f>
        <v/>
      </c>
      <c r="EO183" s="257" t="str">
        <f t="shared" si="491"/>
        <v/>
      </c>
      <c r="EP183" s="257" t="str">
        <f t="shared" si="491"/>
        <v/>
      </c>
      <c r="EQ183" s="257" t="str">
        <f t="shared" si="491"/>
        <v/>
      </c>
      <c r="ER183" s="257" t="str">
        <f t="shared" si="491"/>
        <v/>
      </c>
      <c r="ES183" s="257" t="str">
        <f t="shared" si="491"/>
        <v/>
      </c>
      <c r="ET183" s="257" t="str">
        <f t="shared" si="491"/>
        <v/>
      </c>
      <c r="EU183" s="257" t="str">
        <f t="shared" si="491"/>
        <v/>
      </c>
      <c r="EV183" s="257" t="str">
        <f t="shared" si="491"/>
        <v/>
      </c>
      <c r="EW183" s="257" t="str">
        <f t="shared" si="491"/>
        <v/>
      </c>
      <c r="EX183" s="258" t="str">
        <f t="shared" si="491"/>
        <v/>
      </c>
    </row>
    <row r="184" spans="4:154" x14ac:dyDescent="0.2">
      <c r="D184" s="385">
        <v>0</v>
      </c>
      <c r="E184" s="358" t="str">
        <f t="shared" ref="E184:AJ184" si="492">IF(NOT(ISNA(E93)),IF(LEN(E93)&gt;0,(E93-$B93)/(rateShift*0.0001),""),"")</f>
        <v/>
      </c>
      <c r="F184" s="359" t="str">
        <f t="shared" si="492"/>
        <v/>
      </c>
      <c r="G184" s="359" t="str">
        <f t="shared" si="492"/>
        <v/>
      </c>
      <c r="H184" s="359" t="str">
        <f t="shared" si="492"/>
        <v/>
      </c>
      <c r="I184" s="359" t="str">
        <f t="shared" si="492"/>
        <v/>
      </c>
      <c r="J184" s="359" t="str">
        <f t="shared" si="492"/>
        <v/>
      </c>
      <c r="K184" s="359" t="str">
        <f t="shared" si="492"/>
        <v/>
      </c>
      <c r="L184" s="359" t="str">
        <f t="shared" si="492"/>
        <v/>
      </c>
      <c r="M184" s="359" t="str">
        <f t="shared" si="492"/>
        <v/>
      </c>
      <c r="N184" s="359" t="str">
        <f t="shared" si="492"/>
        <v/>
      </c>
      <c r="O184" s="359" t="str">
        <f t="shared" si="492"/>
        <v/>
      </c>
      <c r="P184" s="359" t="str">
        <f t="shared" si="492"/>
        <v/>
      </c>
      <c r="Q184" s="359" t="str">
        <f t="shared" si="492"/>
        <v/>
      </c>
      <c r="R184" s="359" t="str">
        <f t="shared" si="492"/>
        <v/>
      </c>
      <c r="S184" s="359" t="str">
        <f t="shared" si="492"/>
        <v/>
      </c>
      <c r="T184" s="359" t="str">
        <f t="shared" si="492"/>
        <v/>
      </c>
      <c r="U184" s="359" t="str">
        <f t="shared" si="492"/>
        <v/>
      </c>
      <c r="V184" s="359" t="str">
        <f t="shared" si="492"/>
        <v/>
      </c>
      <c r="W184" s="359" t="str">
        <f t="shared" si="492"/>
        <v/>
      </c>
      <c r="X184" s="359" t="str">
        <f t="shared" si="492"/>
        <v/>
      </c>
      <c r="Y184" s="359" t="str">
        <f t="shared" si="492"/>
        <v/>
      </c>
      <c r="Z184" s="359" t="str">
        <f t="shared" si="492"/>
        <v/>
      </c>
      <c r="AA184" s="359" t="str">
        <f t="shared" si="492"/>
        <v/>
      </c>
      <c r="AB184" s="359" t="str">
        <f t="shared" si="492"/>
        <v/>
      </c>
      <c r="AC184" s="359" t="str">
        <f t="shared" si="492"/>
        <v/>
      </c>
      <c r="AD184" s="359" t="str">
        <f t="shared" si="492"/>
        <v/>
      </c>
      <c r="AE184" s="359" t="str">
        <f t="shared" si="492"/>
        <v/>
      </c>
      <c r="AF184" s="359" t="str">
        <f t="shared" si="492"/>
        <v/>
      </c>
      <c r="AG184" s="359" t="str">
        <f t="shared" si="492"/>
        <v/>
      </c>
      <c r="AH184" s="359" t="str">
        <f t="shared" si="492"/>
        <v/>
      </c>
      <c r="AI184" s="359" t="str">
        <f t="shared" si="492"/>
        <v/>
      </c>
      <c r="AJ184" s="359" t="str">
        <f t="shared" si="492"/>
        <v/>
      </c>
      <c r="AK184" s="359" t="str">
        <f t="shared" ref="AK184:BP184" si="493">IF(NOT(ISNA(AK93)),IF(LEN(AK93)&gt;0,(AK93-$B93)/(rateShift*0.0001),""),"")</f>
        <v/>
      </c>
      <c r="AL184" s="359" t="str">
        <f t="shared" si="493"/>
        <v/>
      </c>
      <c r="AM184" s="359" t="str">
        <f t="shared" si="493"/>
        <v/>
      </c>
      <c r="AN184" s="359" t="str">
        <f t="shared" si="493"/>
        <v/>
      </c>
      <c r="AO184" s="359" t="str">
        <f t="shared" si="493"/>
        <v/>
      </c>
      <c r="AP184" s="359" t="str">
        <f t="shared" si="493"/>
        <v/>
      </c>
      <c r="AQ184" s="359" t="str">
        <f t="shared" si="493"/>
        <v/>
      </c>
      <c r="AR184" s="359" t="str">
        <f t="shared" si="493"/>
        <v/>
      </c>
      <c r="AS184" s="359" t="str">
        <f t="shared" si="493"/>
        <v/>
      </c>
      <c r="AT184" s="359" t="str">
        <f t="shared" si="493"/>
        <v/>
      </c>
      <c r="AU184" s="359" t="str">
        <f t="shared" si="493"/>
        <v/>
      </c>
      <c r="AV184" s="359" t="str">
        <f t="shared" si="493"/>
        <v/>
      </c>
      <c r="AW184" s="359" t="str">
        <f t="shared" si="493"/>
        <v/>
      </c>
      <c r="AX184" s="359" t="str">
        <f t="shared" si="493"/>
        <v/>
      </c>
      <c r="AY184" s="359" t="str">
        <f t="shared" si="493"/>
        <v/>
      </c>
      <c r="AZ184" s="359" t="str">
        <f t="shared" si="493"/>
        <v/>
      </c>
      <c r="BA184" s="359" t="str">
        <f t="shared" si="493"/>
        <v/>
      </c>
      <c r="BB184" s="359" t="str">
        <f t="shared" si="493"/>
        <v/>
      </c>
      <c r="BC184" s="359" t="str">
        <f t="shared" si="493"/>
        <v/>
      </c>
      <c r="BD184" s="359" t="str">
        <f t="shared" si="493"/>
        <v/>
      </c>
      <c r="BE184" s="359" t="str">
        <f t="shared" si="493"/>
        <v/>
      </c>
      <c r="BF184" s="359" t="str">
        <f t="shared" si="493"/>
        <v/>
      </c>
      <c r="BG184" s="359" t="str">
        <f t="shared" si="493"/>
        <v/>
      </c>
      <c r="BH184" s="359" t="str">
        <f t="shared" si="493"/>
        <v/>
      </c>
      <c r="BI184" s="359" t="str">
        <f t="shared" si="493"/>
        <v/>
      </c>
      <c r="BJ184" s="359" t="str">
        <f t="shared" si="493"/>
        <v/>
      </c>
      <c r="BK184" s="359" t="str">
        <f t="shared" si="493"/>
        <v/>
      </c>
      <c r="BL184" s="359" t="str">
        <f t="shared" si="493"/>
        <v/>
      </c>
      <c r="BM184" s="359" t="str">
        <f t="shared" si="493"/>
        <v/>
      </c>
      <c r="BN184" s="359" t="str">
        <f t="shared" si="493"/>
        <v/>
      </c>
      <c r="BO184" s="359" t="str">
        <f t="shared" si="493"/>
        <v/>
      </c>
      <c r="BP184" s="359" t="str">
        <f t="shared" si="493"/>
        <v/>
      </c>
      <c r="BQ184" s="359" t="str">
        <f t="shared" ref="BQ184:CA184" si="494">IF(NOT(ISNA(BQ93)),IF(LEN(BQ93)&gt;0,(BQ93-$B93)/(rateShift*0.0001),""),"")</f>
        <v/>
      </c>
      <c r="BR184" s="359" t="str">
        <f t="shared" si="494"/>
        <v/>
      </c>
      <c r="BS184" s="359" t="str">
        <f t="shared" si="494"/>
        <v/>
      </c>
      <c r="BT184" s="359" t="str">
        <f t="shared" si="494"/>
        <v/>
      </c>
      <c r="BU184" s="359" t="str">
        <f t="shared" si="494"/>
        <v/>
      </c>
      <c r="BV184" s="359" t="str">
        <f t="shared" si="494"/>
        <v/>
      </c>
      <c r="BW184" s="359" t="str">
        <f t="shared" si="494"/>
        <v/>
      </c>
      <c r="BX184" s="359" t="str">
        <f t="shared" si="494"/>
        <v/>
      </c>
      <c r="BY184" s="359" t="str">
        <f t="shared" si="494"/>
        <v/>
      </c>
      <c r="BZ184" s="359" t="str">
        <f t="shared" si="494"/>
        <v/>
      </c>
      <c r="CA184" s="360" t="str">
        <f t="shared" si="494"/>
        <v/>
      </c>
      <c r="CB184" s="257" t="str">
        <f t="shared" ref="CB184:DG184" si="495">IF(NOT(ISNA(CB93)),IF(LEN(CB93)&gt;0,ABS(CB93-$C93),""),"")</f>
        <v/>
      </c>
      <c r="CC184" s="257" t="str">
        <f t="shared" si="495"/>
        <v/>
      </c>
      <c r="CD184" s="257" t="str">
        <f t="shared" si="495"/>
        <v/>
      </c>
      <c r="CE184" s="257" t="str">
        <f t="shared" si="495"/>
        <v/>
      </c>
      <c r="CF184" s="257" t="str">
        <f t="shared" si="495"/>
        <v/>
      </c>
      <c r="CG184" s="257" t="str">
        <f t="shared" si="495"/>
        <v/>
      </c>
      <c r="CH184" s="257" t="str">
        <f t="shared" si="495"/>
        <v/>
      </c>
      <c r="CI184" s="257" t="str">
        <f t="shared" si="495"/>
        <v/>
      </c>
      <c r="CJ184" s="257" t="str">
        <f t="shared" si="495"/>
        <v/>
      </c>
      <c r="CK184" s="257" t="str">
        <f t="shared" si="495"/>
        <v/>
      </c>
      <c r="CL184" s="257" t="str">
        <f t="shared" si="495"/>
        <v/>
      </c>
      <c r="CM184" s="257" t="str">
        <f t="shared" si="495"/>
        <v/>
      </c>
      <c r="CN184" s="257" t="str">
        <f t="shared" si="495"/>
        <v/>
      </c>
      <c r="CO184" s="257" t="str">
        <f t="shared" si="495"/>
        <v/>
      </c>
      <c r="CP184" s="257" t="str">
        <f t="shared" si="495"/>
        <v/>
      </c>
      <c r="CQ184" s="257" t="str">
        <f t="shared" si="495"/>
        <v/>
      </c>
      <c r="CR184" s="257" t="str">
        <f t="shared" si="495"/>
        <v/>
      </c>
      <c r="CS184" s="257" t="str">
        <f t="shared" si="495"/>
        <v/>
      </c>
      <c r="CT184" s="257" t="str">
        <f t="shared" si="495"/>
        <v/>
      </c>
      <c r="CU184" s="257" t="str">
        <f t="shared" si="495"/>
        <v/>
      </c>
      <c r="CV184" s="257" t="str">
        <f t="shared" si="495"/>
        <v/>
      </c>
      <c r="CW184" s="257" t="str">
        <f t="shared" si="495"/>
        <v/>
      </c>
      <c r="CX184" s="257" t="str">
        <f t="shared" si="495"/>
        <v/>
      </c>
      <c r="CY184" s="257" t="str">
        <f t="shared" si="495"/>
        <v/>
      </c>
      <c r="CZ184" s="257" t="str">
        <f t="shared" si="495"/>
        <v/>
      </c>
      <c r="DA184" s="257" t="str">
        <f t="shared" si="495"/>
        <v/>
      </c>
      <c r="DB184" s="257" t="str">
        <f t="shared" si="495"/>
        <v/>
      </c>
      <c r="DC184" s="257" t="str">
        <f t="shared" si="495"/>
        <v/>
      </c>
      <c r="DD184" s="257" t="str">
        <f t="shared" si="495"/>
        <v/>
      </c>
      <c r="DE184" s="257" t="str">
        <f t="shared" si="495"/>
        <v/>
      </c>
      <c r="DF184" s="257" t="str">
        <f t="shared" si="495"/>
        <v/>
      </c>
      <c r="DG184" s="257" t="str">
        <f t="shared" si="495"/>
        <v/>
      </c>
      <c r="DH184" s="257" t="str">
        <f t="shared" ref="DH184:EM184" si="496">IF(NOT(ISNA(DH93)),IF(LEN(DH93)&gt;0,ABS(DH93-$C93),""),"")</f>
        <v/>
      </c>
      <c r="DI184" s="257" t="str">
        <f t="shared" si="496"/>
        <v/>
      </c>
      <c r="DJ184" s="257" t="str">
        <f t="shared" si="496"/>
        <v/>
      </c>
      <c r="DK184" s="257" t="str">
        <f t="shared" si="496"/>
        <v/>
      </c>
      <c r="DL184" s="257" t="str">
        <f t="shared" si="496"/>
        <v/>
      </c>
      <c r="DM184" s="257" t="str">
        <f t="shared" si="496"/>
        <v/>
      </c>
      <c r="DN184" s="257" t="str">
        <f t="shared" si="496"/>
        <v/>
      </c>
      <c r="DO184" s="257" t="str">
        <f t="shared" si="496"/>
        <v/>
      </c>
      <c r="DP184" s="257" t="str">
        <f t="shared" si="496"/>
        <v/>
      </c>
      <c r="DQ184" s="257" t="str">
        <f t="shared" si="496"/>
        <v/>
      </c>
      <c r="DR184" s="257" t="str">
        <f t="shared" si="496"/>
        <v/>
      </c>
      <c r="DS184" s="257" t="str">
        <f t="shared" si="496"/>
        <v/>
      </c>
      <c r="DT184" s="257" t="str">
        <f t="shared" si="496"/>
        <v/>
      </c>
      <c r="DU184" s="257" t="str">
        <f t="shared" si="496"/>
        <v/>
      </c>
      <c r="DV184" s="257" t="str">
        <f t="shared" si="496"/>
        <v/>
      </c>
      <c r="DW184" s="257" t="str">
        <f t="shared" si="496"/>
        <v/>
      </c>
      <c r="DX184" s="257" t="str">
        <f t="shared" si="496"/>
        <v/>
      </c>
      <c r="DY184" s="257" t="str">
        <f t="shared" si="496"/>
        <v/>
      </c>
      <c r="DZ184" s="257" t="str">
        <f t="shared" si="496"/>
        <v/>
      </c>
      <c r="EA184" s="257" t="str">
        <f t="shared" si="496"/>
        <v/>
      </c>
      <c r="EB184" s="257" t="str">
        <f t="shared" si="496"/>
        <v/>
      </c>
      <c r="EC184" s="257" t="str">
        <f t="shared" si="496"/>
        <v/>
      </c>
      <c r="ED184" s="257" t="str">
        <f t="shared" si="496"/>
        <v/>
      </c>
      <c r="EE184" s="257" t="str">
        <f t="shared" si="496"/>
        <v/>
      </c>
      <c r="EF184" s="257" t="str">
        <f t="shared" si="496"/>
        <v/>
      </c>
      <c r="EG184" s="257" t="str">
        <f t="shared" si="496"/>
        <v/>
      </c>
      <c r="EH184" s="257" t="str">
        <f t="shared" si="496"/>
        <v/>
      </c>
      <c r="EI184" s="257" t="str">
        <f t="shared" si="496"/>
        <v/>
      </c>
      <c r="EJ184" s="257" t="str">
        <f t="shared" si="496"/>
        <v/>
      </c>
      <c r="EK184" s="257" t="str">
        <f t="shared" si="496"/>
        <v/>
      </c>
      <c r="EL184" s="257" t="str">
        <f t="shared" si="496"/>
        <v/>
      </c>
      <c r="EM184" s="257" t="str">
        <f t="shared" si="496"/>
        <v/>
      </c>
      <c r="EN184" s="257" t="str">
        <f t="shared" ref="EN184:EX184" si="497">IF(NOT(ISNA(EN93)),IF(LEN(EN93)&gt;0,ABS(EN93-$C93),""),"")</f>
        <v/>
      </c>
      <c r="EO184" s="257" t="str">
        <f t="shared" si="497"/>
        <v/>
      </c>
      <c r="EP184" s="257" t="str">
        <f t="shared" si="497"/>
        <v/>
      </c>
      <c r="EQ184" s="257" t="str">
        <f t="shared" si="497"/>
        <v/>
      </c>
      <c r="ER184" s="257" t="str">
        <f t="shared" si="497"/>
        <v/>
      </c>
      <c r="ES184" s="257" t="str">
        <f t="shared" si="497"/>
        <v/>
      </c>
      <c r="ET184" s="257" t="str">
        <f t="shared" si="497"/>
        <v/>
      </c>
      <c r="EU184" s="257" t="str">
        <f t="shared" si="497"/>
        <v/>
      </c>
      <c r="EV184" s="257" t="str">
        <f t="shared" si="497"/>
        <v/>
      </c>
      <c r="EW184" s="257" t="str">
        <f t="shared" si="497"/>
        <v/>
      </c>
      <c r="EX184" s="258" t="str">
        <f t="shared" si="497"/>
        <v/>
      </c>
    </row>
    <row r="185" spans="4:154" x14ac:dyDescent="0.2">
      <c r="D185" s="385">
        <v>0</v>
      </c>
      <c r="E185" s="358" t="str">
        <f t="shared" ref="E185:AJ185" si="498">IF(NOT(ISNA(E94)),IF(LEN(E94)&gt;0,(E94-$B94)/(rateShift*0.0001),""),"")</f>
        <v/>
      </c>
      <c r="F185" s="359" t="str">
        <f t="shared" si="498"/>
        <v/>
      </c>
      <c r="G185" s="359" t="str">
        <f t="shared" si="498"/>
        <v/>
      </c>
      <c r="H185" s="359" t="str">
        <f t="shared" si="498"/>
        <v/>
      </c>
      <c r="I185" s="359" t="str">
        <f t="shared" si="498"/>
        <v/>
      </c>
      <c r="J185" s="359" t="str">
        <f t="shared" si="498"/>
        <v/>
      </c>
      <c r="K185" s="359" t="str">
        <f t="shared" si="498"/>
        <v/>
      </c>
      <c r="L185" s="359" t="str">
        <f t="shared" si="498"/>
        <v/>
      </c>
      <c r="M185" s="359" t="str">
        <f t="shared" si="498"/>
        <v/>
      </c>
      <c r="N185" s="359" t="str">
        <f t="shared" si="498"/>
        <v/>
      </c>
      <c r="O185" s="359" t="str">
        <f t="shared" si="498"/>
        <v/>
      </c>
      <c r="P185" s="359" t="str">
        <f t="shared" si="498"/>
        <v/>
      </c>
      <c r="Q185" s="359" t="str">
        <f t="shared" si="498"/>
        <v/>
      </c>
      <c r="R185" s="359" t="str">
        <f t="shared" si="498"/>
        <v/>
      </c>
      <c r="S185" s="359" t="str">
        <f t="shared" si="498"/>
        <v/>
      </c>
      <c r="T185" s="359" t="str">
        <f t="shared" si="498"/>
        <v/>
      </c>
      <c r="U185" s="359" t="str">
        <f t="shared" si="498"/>
        <v/>
      </c>
      <c r="V185" s="359" t="str">
        <f t="shared" si="498"/>
        <v/>
      </c>
      <c r="W185" s="359" t="str">
        <f t="shared" si="498"/>
        <v/>
      </c>
      <c r="X185" s="359" t="str">
        <f t="shared" si="498"/>
        <v/>
      </c>
      <c r="Y185" s="359" t="str">
        <f t="shared" si="498"/>
        <v/>
      </c>
      <c r="Z185" s="359" t="str">
        <f t="shared" si="498"/>
        <v/>
      </c>
      <c r="AA185" s="359" t="str">
        <f t="shared" si="498"/>
        <v/>
      </c>
      <c r="AB185" s="359" t="str">
        <f t="shared" si="498"/>
        <v/>
      </c>
      <c r="AC185" s="359" t="str">
        <f t="shared" si="498"/>
        <v/>
      </c>
      <c r="AD185" s="359" t="str">
        <f t="shared" si="498"/>
        <v/>
      </c>
      <c r="AE185" s="359" t="str">
        <f t="shared" si="498"/>
        <v/>
      </c>
      <c r="AF185" s="359" t="str">
        <f t="shared" si="498"/>
        <v/>
      </c>
      <c r="AG185" s="359" t="str">
        <f t="shared" si="498"/>
        <v/>
      </c>
      <c r="AH185" s="359" t="str">
        <f t="shared" si="498"/>
        <v/>
      </c>
      <c r="AI185" s="359" t="str">
        <f t="shared" si="498"/>
        <v/>
      </c>
      <c r="AJ185" s="359" t="str">
        <f t="shared" si="498"/>
        <v/>
      </c>
      <c r="AK185" s="359" t="str">
        <f t="shared" ref="AK185:BP185" si="499">IF(NOT(ISNA(AK94)),IF(LEN(AK94)&gt;0,(AK94-$B94)/(rateShift*0.0001),""),"")</f>
        <v/>
      </c>
      <c r="AL185" s="359" t="str">
        <f t="shared" si="499"/>
        <v/>
      </c>
      <c r="AM185" s="359" t="str">
        <f t="shared" si="499"/>
        <v/>
      </c>
      <c r="AN185" s="359" t="str">
        <f t="shared" si="499"/>
        <v/>
      </c>
      <c r="AO185" s="359" t="str">
        <f t="shared" si="499"/>
        <v/>
      </c>
      <c r="AP185" s="359" t="str">
        <f t="shared" si="499"/>
        <v/>
      </c>
      <c r="AQ185" s="359" t="str">
        <f t="shared" si="499"/>
        <v/>
      </c>
      <c r="AR185" s="359" t="str">
        <f t="shared" si="499"/>
        <v/>
      </c>
      <c r="AS185" s="359" t="str">
        <f t="shared" si="499"/>
        <v/>
      </c>
      <c r="AT185" s="359" t="str">
        <f t="shared" si="499"/>
        <v/>
      </c>
      <c r="AU185" s="359" t="str">
        <f t="shared" si="499"/>
        <v/>
      </c>
      <c r="AV185" s="359" t="str">
        <f t="shared" si="499"/>
        <v/>
      </c>
      <c r="AW185" s="359" t="str">
        <f t="shared" si="499"/>
        <v/>
      </c>
      <c r="AX185" s="359" t="str">
        <f t="shared" si="499"/>
        <v/>
      </c>
      <c r="AY185" s="359" t="str">
        <f t="shared" si="499"/>
        <v/>
      </c>
      <c r="AZ185" s="359" t="str">
        <f t="shared" si="499"/>
        <v/>
      </c>
      <c r="BA185" s="359" t="str">
        <f t="shared" si="499"/>
        <v/>
      </c>
      <c r="BB185" s="359" t="str">
        <f t="shared" si="499"/>
        <v/>
      </c>
      <c r="BC185" s="359" t="str">
        <f t="shared" si="499"/>
        <v/>
      </c>
      <c r="BD185" s="359" t="str">
        <f t="shared" si="499"/>
        <v/>
      </c>
      <c r="BE185" s="359" t="str">
        <f t="shared" si="499"/>
        <v/>
      </c>
      <c r="BF185" s="359" t="str">
        <f t="shared" si="499"/>
        <v/>
      </c>
      <c r="BG185" s="359" t="str">
        <f t="shared" si="499"/>
        <v/>
      </c>
      <c r="BH185" s="359" t="str">
        <f t="shared" si="499"/>
        <v/>
      </c>
      <c r="BI185" s="359" t="str">
        <f t="shared" si="499"/>
        <v/>
      </c>
      <c r="BJ185" s="359" t="str">
        <f t="shared" si="499"/>
        <v/>
      </c>
      <c r="BK185" s="359" t="str">
        <f t="shared" si="499"/>
        <v/>
      </c>
      <c r="BL185" s="359" t="str">
        <f t="shared" si="499"/>
        <v/>
      </c>
      <c r="BM185" s="359" t="str">
        <f t="shared" si="499"/>
        <v/>
      </c>
      <c r="BN185" s="359" t="str">
        <f t="shared" si="499"/>
        <v/>
      </c>
      <c r="BO185" s="359" t="str">
        <f t="shared" si="499"/>
        <v/>
      </c>
      <c r="BP185" s="359" t="str">
        <f t="shared" si="499"/>
        <v/>
      </c>
      <c r="BQ185" s="359" t="str">
        <f t="shared" ref="BQ185:CA185" si="500">IF(NOT(ISNA(BQ94)),IF(LEN(BQ94)&gt;0,(BQ94-$B94)/(rateShift*0.0001),""),"")</f>
        <v/>
      </c>
      <c r="BR185" s="359" t="str">
        <f t="shared" si="500"/>
        <v/>
      </c>
      <c r="BS185" s="359" t="str">
        <f t="shared" si="500"/>
        <v/>
      </c>
      <c r="BT185" s="359" t="str">
        <f t="shared" si="500"/>
        <v/>
      </c>
      <c r="BU185" s="359" t="str">
        <f t="shared" si="500"/>
        <v/>
      </c>
      <c r="BV185" s="359" t="str">
        <f t="shared" si="500"/>
        <v/>
      </c>
      <c r="BW185" s="359" t="str">
        <f t="shared" si="500"/>
        <v/>
      </c>
      <c r="BX185" s="359" t="str">
        <f t="shared" si="500"/>
        <v/>
      </c>
      <c r="BY185" s="359" t="str">
        <f t="shared" si="500"/>
        <v/>
      </c>
      <c r="BZ185" s="359" t="str">
        <f t="shared" si="500"/>
        <v/>
      </c>
      <c r="CA185" s="360" t="str">
        <f t="shared" si="500"/>
        <v/>
      </c>
      <c r="CB185" s="257" t="str">
        <f t="shared" ref="CB185:DG185" si="501">IF(NOT(ISNA(CB94)),IF(LEN(CB94)&gt;0,ABS(CB94-$C94),""),"")</f>
        <v/>
      </c>
      <c r="CC185" s="257" t="str">
        <f t="shared" si="501"/>
        <v/>
      </c>
      <c r="CD185" s="257" t="str">
        <f t="shared" si="501"/>
        <v/>
      </c>
      <c r="CE185" s="257" t="str">
        <f t="shared" si="501"/>
        <v/>
      </c>
      <c r="CF185" s="257" t="str">
        <f t="shared" si="501"/>
        <v/>
      </c>
      <c r="CG185" s="257" t="str">
        <f t="shared" si="501"/>
        <v/>
      </c>
      <c r="CH185" s="257" t="str">
        <f t="shared" si="501"/>
        <v/>
      </c>
      <c r="CI185" s="257" t="str">
        <f t="shared" si="501"/>
        <v/>
      </c>
      <c r="CJ185" s="257" t="str">
        <f t="shared" si="501"/>
        <v/>
      </c>
      <c r="CK185" s="257" t="str">
        <f t="shared" si="501"/>
        <v/>
      </c>
      <c r="CL185" s="257" t="str">
        <f t="shared" si="501"/>
        <v/>
      </c>
      <c r="CM185" s="257" t="str">
        <f t="shared" si="501"/>
        <v/>
      </c>
      <c r="CN185" s="257" t="str">
        <f t="shared" si="501"/>
        <v/>
      </c>
      <c r="CO185" s="257" t="str">
        <f t="shared" si="501"/>
        <v/>
      </c>
      <c r="CP185" s="257" t="str">
        <f t="shared" si="501"/>
        <v/>
      </c>
      <c r="CQ185" s="257" t="str">
        <f t="shared" si="501"/>
        <v/>
      </c>
      <c r="CR185" s="257" t="str">
        <f t="shared" si="501"/>
        <v/>
      </c>
      <c r="CS185" s="257" t="str">
        <f t="shared" si="501"/>
        <v/>
      </c>
      <c r="CT185" s="257" t="str">
        <f t="shared" si="501"/>
        <v/>
      </c>
      <c r="CU185" s="257" t="str">
        <f t="shared" si="501"/>
        <v/>
      </c>
      <c r="CV185" s="257" t="str">
        <f t="shared" si="501"/>
        <v/>
      </c>
      <c r="CW185" s="257" t="str">
        <f t="shared" si="501"/>
        <v/>
      </c>
      <c r="CX185" s="257" t="str">
        <f t="shared" si="501"/>
        <v/>
      </c>
      <c r="CY185" s="257" t="str">
        <f t="shared" si="501"/>
        <v/>
      </c>
      <c r="CZ185" s="257" t="str">
        <f t="shared" si="501"/>
        <v/>
      </c>
      <c r="DA185" s="257" t="str">
        <f t="shared" si="501"/>
        <v/>
      </c>
      <c r="DB185" s="257" t="str">
        <f t="shared" si="501"/>
        <v/>
      </c>
      <c r="DC185" s="257" t="str">
        <f t="shared" si="501"/>
        <v/>
      </c>
      <c r="DD185" s="257" t="str">
        <f t="shared" si="501"/>
        <v/>
      </c>
      <c r="DE185" s="257" t="str">
        <f t="shared" si="501"/>
        <v/>
      </c>
      <c r="DF185" s="257" t="str">
        <f t="shared" si="501"/>
        <v/>
      </c>
      <c r="DG185" s="257" t="str">
        <f t="shared" si="501"/>
        <v/>
      </c>
      <c r="DH185" s="257" t="str">
        <f t="shared" ref="DH185:EM185" si="502">IF(NOT(ISNA(DH94)),IF(LEN(DH94)&gt;0,ABS(DH94-$C94),""),"")</f>
        <v/>
      </c>
      <c r="DI185" s="257" t="str">
        <f t="shared" si="502"/>
        <v/>
      </c>
      <c r="DJ185" s="257" t="str">
        <f t="shared" si="502"/>
        <v/>
      </c>
      <c r="DK185" s="257" t="str">
        <f t="shared" si="502"/>
        <v/>
      </c>
      <c r="DL185" s="257" t="str">
        <f t="shared" si="502"/>
        <v/>
      </c>
      <c r="DM185" s="257" t="str">
        <f t="shared" si="502"/>
        <v/>
      </c>
      <c r="DN185" s="257" t="str">
        <f t="shared" si="502"/>
        <v/>
      </c>
      <c r="DO185" s="257" t="str">
        <f t="shared" si="502"/>
        <v/>
      </c>
      <c r="DP185" s="257" t="str">
        <f t="shared" si="502"/>
        <v/>
      </c>
      <c r="DQ185" s="257" t="str">
        <f t="shared" si="502"/>
        <v/>
      </c>
      <c r="DR185" s="257" t="str">
        <f t="shared" si="502"/>
        <v/>
      </c>
      <c r="DS185" s="257" t="str">
        <f t="shared" si="502"/>
        <v/>
      </c>
      <c r="DT185" s="257" t="str">
        <f t="shared" si="502"/>
        <v/>
      </c>
      <c r="DU185" s="257" t="str">
        <f t="shared" si="502"/>
        <v/>
      </c>
      <c r="DV185" s="257" t="str">
        <f t="shared" si="502"/>
        <v/>
      </c>
      <c r="DW185" s="257" t="str">
        <f t="shared" si="502"/>
        <v/>
      </c>
      <c r="DX185" s="257" t="str">
        <f t="shared" si="502"/>
        <v/>
      </c>
      <c r="DY185" s="257" t="str">
        <f t="shared" si="502"/>
        <v/>
      </c>
      <c r="DZ185" s="257" t="str">
        <f t="shared" si="502"/>
        <v/>
      </c>
      <c r="EA185" s="257" t="str">
        <f t="shared" si="502"/>
        <v/>
      </c>
      <c r="EB185" s="257" t="str">
        <f t="shared" si="502"/>
        <v/>
      </c>
      <c r="EC185" s="257" t="str">
        <f t="shared" si="502"/>
        <v/>
      </c>
      <c r="ED185" s="257" t="str">
        <f t="shared" si="502"/>
        <v/>
      </c>
      <c r="EE185" s="257" t="str">
        <f t="shared" si="502"/>
        <v/>
      </c>
      <c r="EF185" s="257" t="str">
        <f t="shared" si="502"/>
        <v/>
      </c>
      <c r="EG185" s="257" t="str">
        <f t="shared" si="502"/>
        <v/>
      </c>
      <c r="EH185" s="257" t="str">
        <f t="shared" si="502"/>
        <v/>
      </c>
      <c r="EI185" s="257" t="str">
        <f t="shared" si="502"/>
        <v/>
      </c>
      <c r="EJ185" s="257" t="str">
        <f t="shared" si="502"/>
        <v/>
      </c>
      <c r="EK185" s="257" t="str">
        <f t="shared" si="502"/>
        <v/>
      </c>
      <c r="EL185" s="257" t="str">
        <f t="shared" si="502"/>
        <v/>
      </c>
      <c r="EM185" s="257" t="str">
        <f t="shared" si="502"/>
        <v/>
      </c>
      <c r="EN185" s="257" t="str">
        <f t="shared" ref="EN185:EX185" si="503">IF(NOT(ISNA(EN94)),IF(LEN(EN94)&gt;0,ABS(EN94-$C94),""),"")</f>
        <v/>
      </c>
      <c r="EO185" s="257" t="str">
        <f t="shared" si="503"/>
        <v/>
      </c>
      <c r="EP185" s="257" t="str">
        <f t="shared" si="503"/>
        <v/>
      </c>
      <c r="EQ185" s="257" t="str">
        <f t="shared" si="503"/>
        <v/>
      </c>
      <c r="ER185" s="257" t="str">
        <f t="shared" si="503"/>
        <v/>
      </c>
      <c r="ES185" s="257" t="str">
        <f t="shared" si="503"/>
        <v/>
      </c>
      <c r="ET185" s="257" t="str">
        <f t="shared" si="503"/>
        <v/>
      </c>
      <c r="EU185" s="257" t="str">
        <f t="shared" si="503"/>
        <v/>
      </c>
      <c r="EV185" s="257" t="str">
        <f t="shared" si="503"/>
        <v/>
      </c>
      <c r="EW185" s="257" t="str">
        <f t="shared" si="503"/>
        <v/>
      </c>
      <c r="EX185" s="258" t="str">
        <f t="shared" si="503"/>
        <v/>
      </c>
    </row>
    <row r="186" spans="4:154" x14ac:dyDescent="0.2">
      <c r="D186" s="385">
        <v>0</v>
      </c>
      <c r="E186" s="358" t="str">
        <f t="shared" ref="E186:AJ186" si="504">IF(NOT(ISNA(E95)),IF(LEN(E95)&gt;0,(E95-$B95)/(rateShift*0.0001),""),"")</f>
        <v/>
      </c>
      <c r="F186" s="359" t="str">
        <f t="shared" si="504"/>
        <v/>
      </c>
      <c r="G186" s="359" t="str">
        <f t="shared" si="504"/>
        <v/>
      </c>
      <c r="H186" s="359" t="str">
        <f t="shared" si="504"/>
        <v/>
      </c>
      <c r="I186" s="359" t="str">
        <f t="shared" si="504"/>
        <v/>
      </c>
      <c r="J186" s="359" t="str">
        <f t="shared" si="504"/>
        <v/>
      </c>
      <c r="K186" s="359" t="str">
        <f t="shared" si="504"/>
        <v/>
      </c>
      <c r="L186" s="359" t="str">
        <f t="shared" si="504"/>
        <v/>
      </c>
      <c r="M186" s="359" t="str">
        <f t="shared" si="504"/>
        <v/>
      </c>
      <c r="N186" s="359" t="str">
        <f t="shared" si="504"/>
        <v/>
      </c>
      <c r="O186" s="359" t="str">
        <f t="shared" si="504"/>
        <v/>
      </c>
      <c r="P186" s="359" t="str">
        <f t="shared" si="504"/>
        <v/>
      </c>
      <c r="Q186" s="359" t="str">
        <f t="shared" si="504"/>
        <v/>
      </c>
      <c r="R186" s="359" t="str">
        <f t="shared" si="504"/>
        <v/>
      </c>
      <c r="S186" s="359" t="str">
        <f t="shared" si="504"/>
        <v/>
      </c>
      <c r="T186" s="359" t="str">
        <f t="shared" si="504"/>
        <v/>
      </c>
      <c r="U186" s="359" t="str">
        <f t="shared" si="504"/>
        <v/>
      </c>
      <c r="V186" s="359" t="str">
        <f t="shared" si="504"/>
        <v/>
      </c>
      <c r="W186" s="359" t="str">
        <f t="shared" si="504"/>
        <v/>
      </c>
      <c r="X186" s="359" t="str">
        <f t="shared" si="504"/>
        <v/>
      </c>
      <c r="Y186" s="359" t="str">
        <f t="shared" si="504"/>
        <v/>
      </c>
      <c r="Z186" s="359" t="str">
        <f t="shared" si="504"/>
        <v/>
      </c>
      <c r="AA186" s="359" t="str">
        <f t="shared" si="504"/>
        <v/>
      </c>
      <c r="AB186" s="359" t="str">
        <f t="shared" si="504"/>
        <v/>
      </c>
      <c r="AC186" s="359" t="str">
        <f t="shared" si="504"/>
        <v/>
      </c>
      <c r="AD186" s="359" t="str">
        <f t="shared" si="504"/>
        <v/>
      </c>
      <c r="AE186" s="359" t="str">
        <f t="shared" si="504"/>
        <v/>
      </c>
      <c r="AF186" s="359" t="str">
        <f t="shared" si="504"/>
        <v/>
      </c>
      <c r="AG186" s="359" t="str">
        <f t="shared" si="504"/>
        <v/>
      </c>
      <c r="AH186" s="359" t="str">
        <f t="shared" si="504"/>
        <v/>
      </c>
      <c r="AI186" s="359" t="str">
        <f t="shared" si="504"/>
        <v/>
      </c>
      <c r="AJ186" s="359" t="str">
        <f t="shared" si="504"/>
        <v/>
      </c>
      <c r="AK186" s="359" t="str">
        <f t="shared" ref="AK186:BP186" si="505">IF(NOT(ISNA(AK95)),IF(LEN(AK95)&gt;0,(AK95-$B95)/(rateShift*0.0001),""),"")</f>
        <v/>
      </c>
      <c r="AL186" s="359" t="str">
        <f t="shared" si="505"/>
        <v/>
      </c>
      <c r="AM186" s="359" t="str">
        <f t="shared" si="505"/>
        <v/>
      </c>
      <c r="AN186" s="359" t="str">
        <f t="shared" si="505"/>
        <v/>
      </c>
      <c r="AO186" s="359" t="str">
        <f t="shared" si="505"/>
        <v/>
      </c>
      <c r="AP186" s="359" t="str">
        <f t="shared" si="505"/>
        <v/>
      </c>
      <c r="AQ186" s="359" t="str">
        <f t="shared" si="505"/>
        <v/>
      </c>
      <c r="AR186" s="359" t="str">
        <f t="shared" si="505"/>
        <v/>
      </c>
      <c r="AS186" s="359" t="str">
        <f t="shared" si="505"/>
        <v/>
      </c>
      <c r="AT186" s="359" t="str">
        <f t="shared" si="505"/>
        <v/>
      </c>
      <c r="AU186" s="359" t="str">
        <f t="shared" si="505"/>
        <v/>
      </c>
      <c r="AV186" s="359" t="str">
        <f t="shared" si="505"/>
        <v/>
      </c>
      <c r="AW186" s="359" t="str">
        <f t="shared" si="505"/>
        <v/>
      </c>
      <c r="AX186" s="359" t="str">
        <f t="shared" si="505"/>
        <v/>
      </c>
      <c r="AY186" s="359" t="str">
        <f t="shared" si="505"/>
        <v/>
      </c>
      <c r="AZ186" s="359" t="str">
        <f t="shared" si="505"/>
        <v/>
      </c>
      <c r="BA186" s="359" t="str">
        <f t="shared" si="505"/>
        <v/>
      </c>
      <c r="BB186" s="359" t="str">
        <f t="shared" si="505"/>
        <v/>
      </c>
      <c r="BC186" s="359" t="str">
        <f t="shared" si="505"/>
        <v/>
      </c>
      <c r="BD186" s="359" t="str">
        <f t="shared" si="505"/>
        <v/>
      </c>
      <c r="BE186" s="359" t="str">
        <f t="shared" si="505"/>
        <v/>
      </c>
      <c r="BF186" s="359" t="str">
        <f t="shared" si="505"/>
        <v/>
      </c>
      <c r="BG186" s="359" t="str">
        <f t="shared" si="505"/>
        <v/>
      </c>
      <c r="BH186" s="359" t="str">
        <f t="shared" si="505"/>
        <v/>
      </c>
      <c r="BI186" s="359" t="str">
        <f t="shared" si="505"/>
        <v/>
      </c>
      <c r="BJ186" s="359" t="str">
        <f t="shared" si="505"/>
        <v/>
      </c>
      <c r="BK186" s="359" t="str">
        <f t="shared" si="505"/>
        <v/>
      </c>
      <c r="BL186" s="359" t="str">
        <f t="shared" si="505"/>
        <v/>
      </c>
      <c r="BM186" s="359" t="str">
        <f t="shared" si="505"/>
        <v/>
      </c>
      <c r="BN186" s="359" t="str">
        <f t="shared" si="505"/>
        <v/>
      </c>
      <c r="BO186" s="359" t="str">
        <f t="shared" si="505"/>
        <v/>
      </c>
      <c r="BP186" s="359" t="str">
        <f t="shared" si="505"/>
        <v/>
      </c>
      <c r="BQ186" s="359" t="str">
        <f t="shared" ref="BQ186:CA186" si="506">IF(NOT(ISNA(BQ95)),IF(LEN(BQ95)&gt;0,(BQ95-$B95)/(rateShift*0.0001),""),"")</f>
        <v/>
      </c>
      <c r="BR186" s="359" t="str">
        <f t="shared" si="506"/>
        <v/>
      </c>
      <c r="BS186" s="359" t="str">
        <f t="shared" si="506"/>
        <v/>
      </c>
      <c r="BT186" s="359" t="str">
        <f t="shared" si="506"/>
        <v/>
      </c>
      <c r="BU186" s="359" t="str">
        <f t="shared" si="506"/>
        <v/>
      </c>
      <c r="BV186" s="359" t="str">
        <f t="shared" si="506"/>
        <v/>
      </c>
      <c r="BW186" s="359" t="str">
        <f t="shared" si="506"/>
        <v/>
      </c>
      <c r="BX186" s="359" t="str">
        <f t="shared" si="506"/>
        <v/>
      </c>
      <c r="BY186" s="359" t="str">
        <f t="shared" si="506"/>
        <v/>
      </c>
      <c r="BZ186" s="359" t="str">
        <f t="shared" si="506"/>
        <v/>
      </c>
      <c r="CA186" s="360" t="str">
        <f t="shared" si="506"/>
        <v/>
      </c>
      <c r="CB186" s="257" t="str">
        <f t="shared" ref="CB186:DG186" si="507">IF(NOT(ISNA(CB95)),IF(LEN(CB95)&gt;0,ABS(CB95-$C95),""),"")</f>
        <v/>
      </c>
      <c r="CC186" s="257" t="str">
        <f t="shared" si="507"/>
        <v/>
      </c>
      <c r="CD186" s="257" t="str">
        <f t="shared" si="507"/>
        <v/>
      </c>
      <c r="CE186" s="257" t="str">
        <f t="shared" si="507"/>
        <v/>
      </c>
      <c r="CF186" s="257" t="str">
        <f t="shared" si="507"/>
        <v/>
      </c>
      <c r="CG186" s="257" t="str">
        <f t="shared" si="507"/>
        <v/>
      </c>
      <c r="CH186" s="257" t="str">
        <f t="shared" si="507"/>
        <v/>
      </c>
      <c r="CI186" s="257" t="str">
        <f t="shared" si="507"/>
        <v/>
      </c>
      <c r="CJ186" s="257" t="str">
        <f t="shared" si="507"/>
        <v/>
      </c>
      <c r="CK186" s="257" t="str">
        <f t="shared" si="507"/>
        <v/>
      </c>
      <c r="CL186" s="257" t="str">
        <f t="shared" si="507"/>
        <v/>
      </c>
      <c r="CM186" s="257" t="str">
        <f t="shared" si="507"/>
        <v/>
      </c>
      <c r="CN186" s="257" t="str">
        <f t="shared" si="507"/>
        <v/>
      </c>
      <c r="CO186" s="257" t="str">
        <f t="shared" si="507"/>
        <v/>
      </c>
      <c r="CP186" s="257" t="str">
        <f t="shared" si="507"/>
        <v/>
      </c>
      <c r="CQ186" s="257" t="str">
        <f t="shared" si="507"/>
        <v/>
      </c>
      <c r="CR186" s="257" t="str">
        <f t="shared" si="507"/>
        <v/>
      </c>
      <c r="CS186" s="257" t="str">
        <f t="shared" si="507"/>
        <v/>
      </c>
      <c r="CT186" s="257" t="str">
        <f t="shared" si="507"/>
        <v/>
      </c>
      <c r="CU186" s="257" t="str">
        <f t="shared" si="507"/>
        <v/>
      </c>
      <c r="CV186" s="257" t="str">
        <f t="shared" si="507"/>
        <v/>
      </c>
      <c r="CW186" s="257" t="str">
        <f t="shared" si="507"/>
        <v/>
      </c>
      <c r="CX186" s="257" t="str">
        <f t="shared" si="507"/>
        <v/>
      </c>
      <c r="CY186" s="257" t="str">
        <f t="shared" si="507"/>
        <v/>
      </c>
      <c r="CZ186" s="257" t="str">
        <f t="shared" si="507"/>
        <v/>
      </c>
      <c r="DA186" s="257" t="str">
        <f t="shared" si="507"/>
        <v/>
      </c>
      <c r="DB186" s="257" t="str">
        <f t="shared" si="507"/>
        <v/>
      </c>
      <c r="DC186" s="257" t="str">
        <f t="shared" si="507"/>
        <v/>
      </c>
      <c r="DD186" s="257" t="str">
        <f t="shared" si="507"/>
        <v/>
      </c>
      <c r="DE186" s="257" t="str">
        <f t="shared" si="507"/>
        <v/>
      </c>
      <c r="DF186" s="257" t="str">
        <f t="shared" si="507"/>
        <v/>
      </c>
      <c r="DG186" s="257" t="str">
        <f t="shared" si="507"/>
        <v/>
      </c>
      <c r="DH186" s="257" t="str">
        <f t="shared" ref="DH186:EM186" si="508">IF(NOT(ISNA(DH95)),IF(LEN(DH95)&gt;0,ABS(DH95-$C95),""),"")</f>
        <v/>
      </c>
      <c r="DI186" s="257" t="str">
        <f t="shared" si="508"/>
        <v/>
      </c>
      <c r="DJ186" s="257" t="str">
        <f t="shared" si="508"/>
        <v/>
      </c>
      <c r="DK186" s="257" t="str">
        <f t="shared" si="508"/>
        <v/>
      </c>
      <c r="DL186" s="257" t="str">
        <f t="shared" si="508"/>
        <v/>
      </c>
      <c r="DM186" s="257" t="str">
        <f t="shared" si="508"/>
        <v/>
      </c>
      <c r="DN186" s="257" t="str">
        <f t="shared" si="508"/>
        <v/>
      </c>
      <c r="DO186" s="257" t="str">
        <f t="shared" si="508"/>
        <v/>
      </c>
      <c r="DP186" s="257" t="str">
        <f t="shared" si="508"/>
        <v/>
      </c>
      <c r="DQ186" s="257" t="str">
        <f t="shared" si="508"/>
        <v/>
      </c>
      <c r="DR186" s="257" t="str">
        <f t="shared" si="508"/>
        <v/>
      </c>
      <c r="DS186" s="257" t="str">
        <f t="shared" si="508"/>
        <v/>
      </c>
      <c r="DT186" s="257" t="str">
        <f t="shared" si="508"/>
        <v/>
      </c>
      <c r="DU186" s="257" t="str">
        <f t="shared" si="508"/>
        <v/>
      </c>
      <c r="DV186" s="257" t="str">
        <f t="shared" si="508"/>
        <v/>
      </c>
      <c r="DW186" s="257" t="str">
        <f t="shared" si="508"/>
        <v/>
      </c>
      <c r="DX186" s="257" t="str">
        <f t="shared" si="508"/>
        <v/>
      </c>
      <c r="DY186" s="257" t="str">
        <f t="shared" si="508"/>
        <v/>
      </c>
      <c r="DZ186" s="257" t="str">
        <f t="shared" si="508"/>
        <v/>
      </c>
      <c r="EA186" s="257" t="str">
        <f t="shared" si="508"/>
        <v/>
      </c>
      <c r="EB186" s="257" t="str">
        <f t="shared" si="508"/>
        <v/>
      </c>
      <c r="EC186" s="257" t="str">
        <f t="shared" si="508"/>
        <v/>
      </c>
      <c r="ED186" s="257" t="str">
        <f t="shared" si="508"/>
        <v/>
      </c>
      <c r="EE186" s="257" t="str">
        <f t="shared" si="508"/>
        <v/>
      </c>
      <c r="EF186" s="257" t="str">
        <f t="shared" si="508"/>
        <v/>
      </c>
      <c r="EG186" s="257" t="str">
        <f t="shared" si="508"/>
        <v/>
      </c>
      <c r="EH186" s="257" t="str">
        <f t="shared" si="508"/>
        <v/>
      </c>
      <c r="EI186" s="257" t="str">
        <f t="shared" si="508"/>
        <v/>
      </c>
      <c r="EJ186" s="257" t="str">
        <f t="shared" si="508"/>
        <v/>
      </c>
      <c r="EK186" s="257" t="str">
        <f t="shared" si="508"/>
        <v/>
      </c>
      <c r="EL186" s="257" t="str">
        <f t="shared" si="508"/>
        <v/>
      </c>
      <c r="EM186" s="257" t="str">
        <f t="shared" si="508"/>
        <v/>
      </c>
      <c r="EN186" s="257" t="str">
        <f t="shared" ref="EN186:EX186" si="509">IF(NOT(ISNA(EN95)),IF(LEN(EN95)&gt;0,ABS(EN95-$C95),""),"")</f>
        <v/>
      </c>
      <c r="EO186" s="257" t="str">
        <f t="shared" si="509"/>
        <v/>
      </c>
      <c r="EP186" s="257" t="str">
        <f t="shared" si="509"/>
        <v/>
      </c>
      <c r="EQ186" s="257" t="str">
        <f t="shared" si="509"/>
        <v/>
      </c>
      <c r="ER186" s="257" t="str">
        <f t="shared" si="509"/>
        <v/>
      </c>
      <c r="ES186" s="257" t="str">
        <f t="shared" si="509"/>
        <v/>
      </c>
      <c r="ET186" s="257" t="str">
        <f t="shared" si="509"/>
        <v/>
      </c>
      <c r="EU186" s="257" t="str">
        <f t="shared" si="509"/>
        <v/>
      </c>
      <c r="EV186" s="257" t="str">
        <f t="shared" si="509"/>
        <v/>
      </c>
      <c r="EW186" s="257" t="str">
        <f t="shared" si="509"/>
        <v/>
      </c>
      <c r="EX186" s="258" t="str">
        <f t="shared" si="509"/>
        <v/>
      </c>
    </row>
    <row r="187" spans="4:154" x14ac:dyDescent="0.2">
      <c r="D187" s="385">
        <v>0</v>
      </c>
      <c r="E187" s="358" t="str">
        <f t="shared" ref="E187:AJ187" si="510">IF(NOT(ISNA(E96)),IF(LEN(E96)&gt;0,(E96-$B96)/(rateShift*0.0001),""),"")</f>
        <v/>
      </c>
      <c r="F187" s="359" t="str">
        <f t="shared" si="510"/>
        <v/>
      </c>
      <c r="G187" s="359" t="str">
        <f t="shared" si="510"/>
        <v/>
      </c>
      <c r="H187" s="359" t="str">
        <f t="shared" si="510"/>
        <v/>
      </c>
      <c r="I187" s="359" t="str">
        <f t="shared" si="510"/>
        <v/>
      </c>
      <c r="J187" s="359" t="str">
        <f t="shared" si="510"/>
        <v/>
      </c>
      <c r="K187" s="359" t="str">
        <f t="shared" si="510"/>
        <v/>
      </c>
      <c r="L187" s="359" t="str">
        <f t="shared" si="510"/>
        <v/>
      </c>
      <c r="M187" s="359" t="str">
        <f t="shared" si="510"/>
        <v/>
      </c>
      <c r="N187" s="359" t="str">
        <f t="shared" si="510"/>
        <v/>
      </c>
      <c r="O187" s="359" t="str">
        <f t="shared" si="510"/>
        <v/>
      </c>
      <c r="P187" s="359" t="str">
        <f t="shared" si="510"/>
        <v/>
      </c>
      <c r="Q187" s="359" t="str">
        <f t="shared" si="510"/>
        <v/>
      </c>
      <c r="R187" s="359" t="str">
        <f t="shared" si="510"/>
        <v/>
      </c>
      <c r="S187" s="359" t="str">
        <f t="shared" si="510"/>
        <v/>
      </c>
      <c r="T187" s="359" t="str">
        <f t="shared" si="510"/>
        <v/>
      </c>
      <c r="U187" s="359" t="str">
        <f t="shared" si="510"/>
        <v/>
      </c>
      <c r="V187" s="359" t="str">
        <f t="shared" si="510"/>
        <v/>
      </c>
      <c r="W187" s="359" t="str">
        <f t="shared" si="510"/>
        <v/>
      </c>
      <c r="X187" s="359" t="str">
        <f t="shared" si="510"/>
        <v/>
      </c>
      <c r="Y187" s="359" t="str">
        <f t="shared" si="510"/>
        <v/>
      </c>
      <c r="Z187" s="359" t="str">
        <f t="shared" si="510"/>
        <v/>
      </c>
      <c r="AA187" s="359" t="str">
        <f t="shared" si="510"/>
        <v/>
      </c>
      <c r="AB187" s="359" t="str">
        <f t="shared" si="510"/>
        <v/>
      </c>
      <c r="AC187" s="359" t="str">
        <f t="shared" si="510"/>
        <v/>
      </c>
      <c r="AD187" s="359" t="str">
        <f t="shared" si="510"/>
        <v/>
      </c>
      <c r="AE187" s="359" t="str">
        <f t="shared" si="510"/>
        <v/>
      </c>
      <c r="AF187" s="359" t="str">
        <f t="shared" si="510"/>
        <v/>
      </c>
      <c r="AG187" s="359" t="str">
        <f t="shared" si="510"/>
        <v/>
      </c>
      <c r="AH187" s="359" t="str">
        <f t="shared" si="510"/>
        <v/>
      </c>
      <c r="AI187" s="359" t="str">
        <f t="shared" si="510"/>
        <v/>
      </c>
      <c r="AJ187" s="359" t="str">
        <f t="shared" si="510"/>
        <v/>
      </c>
      <c r="AK187" s="359" t="str">
        <f t="shared" ref="AK187:BP187" si="511">IF(NOT(ISNA(AK96)),IF(LEN(AK96)&gt;0,(AK96-$B96)/(rateShift*0.0001),""),"")</f>
        <v/>
      </c>
      <c r="AL187" s="359" t="str">
        <f t="shared" si="511"/>
        <v/>
      </c>
      <c r="AM187" s="359" t="str">
        <f t="shared" si="511"/>
        <v/>
      </c>
      <c r="AN187" s="359" t="str">
        <f t="shared" si="511"/>
        <v/>
      </c>
      <c r="AO187" s="359" t="str">
        <f t="shared" si="511"/>
        <v/>
      </c>
      <c r="AP187" s="359" t="str">
        <f t="shared" si="511"/>
        <v/>
      </c>
      <c r="AQ187" s="359" t="str">
        <f t="shared" si="511"/>
        <v/>
      </c>
      <c r="AR187" s="359" t="str">
        <f t="shared" si="511"/>
        <v/>
      </c>
      <c r="AS187" s="359" t="str">
        <f t="shared" si="511"/>
        <v/>
      </c>
      <c r="AT187" s="359" t="str">
        <f t="shared" si="511"/>
        <v/>
      </c>
      <c r="AU187" s="359" t="str">
        <f t="shared" si="511"/>
        <v/>
      </c>
      <c r="AV187" s="359" t="str">
        <f t="shared" si="511"/>
        <v/>
      </c>
      <c r="AW187" s="359" t="str">
        <f t="shared" si="511"/>
        <v/>
      </c>
      <c r="AX187" s="359" t="str">
        <f t="shared" si="511"/>
        <v/>
      </c>
      <c r="AY187" s="359" t="str">
        <f t="shared" si="511"/>
        <v/>
      </c>
      <c r="AZ187" s="359" t="str">
        <f t="shared" si="511"/>
        <v/>
      </c>
      <c r="BA187" s="359" t="str">
        <f t="shared" si="511"/>
        <v/>
      </c>
      <c r="BB187" s="359" t="str">
        <f t="shared" si="511"/>
        <v/>
      </c>
      <c r="BC187" s="359" t="str">
        <f t="shared" si="511"/>
        <v/>
      </c>
      <c r="BD187" s="359" t="str">
        <f t="shared" si="511"/>
        <v/>
      </c>
      <c r="BE187" s="359" t="str">
        <f t="shared" si="511"/>
        <v/>
      </c>
      <c r="BF187" s="359" t="str">
        <f t="shared" si="511"/>
        <v/>
      </c>
      <c r="BG187" s="359" t="str">
        <f t="shared" si="511"/>
        <v/>
      </c>
      <c r="BH187" s="359" t="str">
        <f t="shared" si="511"/>
        <v/>
      </c>
      <c r="BI187" s="359" t="str">
        <f t="shared" si="511"/>
        <v/>
      </c>
      <c r="BJ187" s="359" t="str">
        <f t="shared" si="511"/>
        <v/>
      </c>
      <c r="BK187" s="359" t="str">
        <f t="shared" si="511"/>
        <v/>
      </c>
      <c r="BL187" s="359" t="str">
        <f t="shared" si="511"/>
        <v/>
      </c>
      <c r="BM187" s="359" t="str">
        <f t="shared" si="511"/>
        <v/>
      </c>
      <c r="BN187" s="359" t="str">
        <f t="shared" si="511"/>
        <v/>
      </c>
      <c r="BO187" s="359" t="str">
        <f t="shared" si="511"/>
        <v/>
      </c>
      <c r="BP187" s="359" t="str">
        <f t="shared" si="511"/>
        <v/>
      </c>
      <c r="BQ187" s="359" t="str">
        <f t="shared" ref="BQ187:CA187" si="512">IF(NOT(ISNA(BQ96)),IF(LEN(BQ96)&gt;0,(BQ96-$B96)/(rateShift*0.0001),""),"")</f>
        <v/>
      </c>
      <c r="BR187" s="359" t="str">
        <f t="shared" si="512"/>
        <v/>
      </c>
      <c r="BS187" s="359" t="str">
        <f t="shared" si="512"/>
        <v/>
      </c>
      <c r="BT187" s="359" t="str">
        <f t="shared" si="512"/>
        <v/>
      </c>
      <c r="BU187" s="359" t="str">
        <f t="shared" si="512"/>
        <v/>
      </c>
      <c r="BV187" s="359" t="str">
        <f t="shared" si="512"/>
        <v/>
      </c>
      <c r="BW187" s="359" t="str">
        <f t="shared" si="512"/>
        <v/>
      </c>
      <c r="BX187" s="359" t="str">
        <f t="shared" si="512"/>
        <v/>
      </c>
      <c r="BY187" s="359" t="str">
        <f t="shared" si="512"/>
        <v/>
      </c>
      <c r="BZ187" s="359" t="str">
        <f t="shared" si="512"/>
        <v/>
      </c>
      <c r="CA187" s="360" t="str">
        <f t="shared" si="512"/>
        <v/>
      </c>
      <c r="CB187" s="257" t="str">
        <f t="shared" ref="CB187:DG187" si="513">IF(NOT(ISNA(CB96)),IF(LEN(CB96)&gt;0,ABS(CB96-$C96),""),"")</f>
        <v/>
      </c>
      <c r="CC187" s="257" t="str">
        <f t="shared" si="513"/>
        <v/>
      </c>
      <c r="CD187" s="257" t="str">
        <f t="shared" si="513"/>
        <v/>
      </c>
      <c r="CE187" s="257" t="str">
        <f t="shared" si="513"/>
        <v/>
      </c>
      <c r="CF187" s="257" t="str">
        <f t="shared" si="513"/>
        <v/>
      </c>
      <c r="CG187" s="257" t="str">
        <f t="shared" si="513"/>
        <v/>
      </c>
      <c r="CH187" s="257" t="str">
        <f t="shared" si="513"/>
        <v/>
      </c>
      <c r="CI187" s="257" t="str">
        <f t="shared" si="513"/>
        <v/>
      </c>
      <c r="CJ187" s="257" t="str">
        <f t="shared" si="513"/>
        <v/>
      </c>
      <c r="CK187" s="257" t="str">
        <f t="shared" si="513"/>
        <v/>
      </c>
      <c r="CL187" s="257" t="str">
        <f t="shared" si="513"/>
        <v/>
      </c>
      <c r="CM187" s="257" t="str">
        <f t="shared" si="513"/>
        <v/>
      </c>
      <c r="CN187" s="257" t="str">
        <f t="shared" si="513"/>
        <v/>
      </c>
      <c r="CO187" s="257" t="str">
        <f t="shared" si="513"/>
        <v/>
      </c>
      <c r="CP187" s="257" t="str">
        <f t="shared" si="513"/>
        <v/>
      </c>
      <c r="CQ187" s="257" t="str">
        <f t="shared" si="513"/>
        <v/>
      </c>
      <c r="CR187" s="257" t="str">
        <f t="shared" si="513"/>
        <v/>
      </c>
      <c r="CS187" s="257" t="str">
        <f t="shared" si="513"/>
        <v/>
      </c>
      <c r="CT187" s="257" t="str">
        <f t="shared" si="513"/>
        <v/>
      </c>
      <c r="CU187" s="257" t="str">
        <f t="shared" si="513"/>
        <v/>
      </c>
      <c r="CV187" s="257" t="str">
        <f t="shared" si="513"/>
        <v/>
      </c>
      <c r="CW187" s="257" t="str">
        <f t="shared" si="513"/>
        <v/>
      </c>
      <c r="CX187" s="257" t="str">
        <f t="shared" si="513"/>
        <v/>
      </c>
      <c r="CY187" s="257" t="str">
        <f t="shared" si="513"/>
        <v/>
      </c>
      <c r="CZ187" s="257" t="str">
        <f t="shared" si="513"/>
        <v/>
      </c>
      <c r="DA187" s="257" t="str">
        <f t="shared" si="513"/>
        <v/>
      </c>
      <c r="DB187" s="257" t="str">
        <f t="shared" si="513"/>
        <v/>
      </c>
      <c r="DC187" s="257" t="str">
        <f t="shared" si="513"/>
        <v/>
      </c>
      <c r="DD187" s="257" t="str">
        <f t="shared" si="513"/>
        <v/>
      </c>
      <c r="DE187" s="257" t="str">
        <f t="shared" si="513"/>
        <v/>
      </c>
      <c r="DF187" s="257" t="str">
        <f t="shared" si="513"/>
        <v/>
      </c>
      <c r="DG187" s="257" t="str">
        <f t="shared" si="513"/>
        <v/>
      </c>
      <c r="DH187" s="257" t="str">
        <f t="shared" ref="DH187:EM187" si="514">IF(NOT(ISNA(DH96)),IF(LEN(DH96)&gt;0,ABS(DH96-$C96),""),"")</f>
        <v/>
      </c>
      <c r="DI187" s="257" t="str">
        <f t="shared" si="514"/>
        <v/>
      </c>
      <c r="DJ187" s="257" t="str">
        <f t="shared" si="514"/>
        <v/>
      </c>
      <c r="DK187" s="257" t="str">
        <f t="shared" si="514"/>
        <v/>
      </c>
      <c r="DL187" s="257" t="str">
        <f t="shared" si="514"/>
        <v/>
      </c>
      <c r="DM187" s="257" t="str">
        <f t="shared" si="514"/>
        <v/>
      </c>
      <c r="DN187" s="257" t="str">
        <f t="shared" si="514"/>
        <v/>
      </c>
      <c r="DO187" s="257" t="str">
        <f t="shared" si="514"/>
        <v/>
      </c>
      <c r="DP187" s="257" t="str">
        <f t="shared" si="514"/>
        <v/>
      </c>
      <c r="DQ187" s="257" t="str">
        <f t="shared" si="514"/>
        <v/>
      </c>
      <c r="DR187" s="257" t="str">
        <f t="shared" si="514"/>
        <v/>
      </c>
      <c r="DS187" s="257" t="str">
        <f t="shared" si="514"/>
        <v/>
      </c>
      <c r="DT187" s="257" t="str">
        <f t="shared" si="514"/>
        <v/>
      </c>
      <c r="DU187" s="257" t="str">
        <f t="shared" si="514"/>
        <v/>
      </c>
      <c r="DV187" s="257" t="str">
        <f t="shared" si="514"/>
        <v/>
      </c>
      <c r="DW187" s="257" t="str">
        <f t="shared" si="514"/>
        <v/>
      </c>
      <c r="DX187" s="257" t="str">
        <f t="shared" si="514"/>
        <v/>
      </c>
      <c r="DY187" s="257" t="str">
        <f t="shared" si="514"/>
        <v/>
      </c>
      <c r="DZ187" s="257" t="str">
        <f t="shared" si="514"/>
        <v/>
      </c>
      <c r="EA187" s="257" t="str">
        <f t="shared" si="514"/>
        <v/>
      </c>
      <c r="EB187" s="257" t="str">
        <f t="shared" si="514"/>
        <v/>
      </c>
      <c r="EC187" s="257" t="str">
        <f t="shared" si="514"/>
        <v/>
      </c>
      <c r="ED187" s="257" t="str">
        <f t="shared" si="514"/>
        <v/>
      </c>
      <c r="EE187" s="257" t="str">
        <f t="shared" si="514"/>
        <v/>
      </c>
      <c r="EF187" s="257" t="str">
        <f t="shared" si="514"/>
        <v/>
      </c>
      <c r="EG187" s="257" t="str">
        <f t="shared" si="514"/>
        <v/>
      </c>
      <c r="EH187" s="257" t="str">
        <f t="shared" si="514"/>
        <v/>
      </c>
      <c r="EI187" s="257" t="str">
        <f t="shared" si="514"/>
        <v/>
      </c>
      <c r="EJ187" s="257" t="str">
        <f t="shared" si="514"/>
        <v/>
      </c>
      <c r="EK187" s="257" t="str">
        <f t="shared" si="514"/>
        <v/>
      </c>
      <c r="EL187" s="257" t="str">
        <f t="shared" si="514"/>
        <v/>
      </c>
      <c r="EM187" s="257" t="str">
        <f t="shared" si="514"/>
        <v/>
      </c>
      <c r="EN187" s="257" t="str">
        <f t="shared" ref="EN187:EX187" si="515">IF(NOT(ISNA(EN96)),IF(LEN(EN96)&gt;0,ABS(EN96-$C96),""),"")</f>
        <v/>
      </c>
      <c r="EO187" s="257" t="str">
        <f t="shared" si="515"/>
        <v/>
      </c>
      <c r="EP187" s="257" t="str">
        <f t="shared" si="515"/>
        <v/>
      </c>
      <c r="EQ187" s="257" t="str">
        <f t="shared" si="515"/>
        <v/>
      </c>
      <c r="ER187" s="257" t="str">
        <f t="shared" si="515"/>
        <v/>
      </c>
      <c r="ES187" s="257" t="str">
        <f t="shared" si="515"/>
        <v/>
      </c>
      <c r="ET187" s="257" t="str">
        <f t="shared" si="515"/>
        <v/>
      </c>
      <c r="EU187" s="257" t="str">
        <f t="shared" si="515"/>
        <v/>
      </c>
      <c r="EV187" s="257" t="str">
        <f t="shared" si="515"/>
        <v/>
      </c>
      <c r="EW187" s="257" t="str">
        <f t="shared" si="515"/>
        <v/>
      </c>
      <c r="EX187" s="258" t="str">
        <f t="shared" si="515"/>
        <v/>
      </c>
    </row>
    <row r="188" spans="4:154" x14ac:dyDescent="0.2">
      <c r="D188" s="385">
        <v>0</v>
      </c>
      <c r="E188" s="358" t="str">
        <f t="shared" ref="E188:AJ188" si="516">IF(NOT(ISNA(E97)),IF(LEN(E97)&gt;0,(E97-$B97)/(rateShift*0.0001),""),"")</f>
        <v/>
      </c>
      <c r="F188" s="359" t="str">
        <f t="shared" si="516"/>
        <v/>
      </c>
      <c r="G188" s="359" t="str">
        <f t="shared" si="516"/>
        <v/>
      </c>
      <c r="H188" s="359" t="str">
        <f t="shared" si="516"/>
        <v/>
      </c>
      <c r="I188" s="359" t="str">
        <f t="shared" si="516"/>
        <v/>
      </c>
      <c r="J188" s="359" t="str">
        <f t="shared" si="516"/>
        <v/>
      </c>
      <c r="K188" s="359" t="str">
        <f t="shared" si="516"/>
        <v/>
      </c>
      <c r="L188" s="359" t="str">
        <f t="shared" si="516"/>
        <v/>
      </c>
      <c r="M188" s="359" t="str">
        <f t="shared" si="516"/>
        <v/>
      </c>
      <c r="N188" s="359" t="str">
        <f t="shared" si="516"/>
        <v/>
      </c>
      <c r="O188" s="359" t="str">
        <f t="shared" si="516"/>
        <v/>
      </c>
      <c r="P188" s="359" t="str">
        <f t="shared" si="516"/>
        <v/>
      </c>
      <c r="Q188" s="359" t="str">
        <f t="shared" si="516"/>
        <v/>
      </c>
      <c r="R188" s="359" t="str">
        <f t="shared" si="516"/>
        <v/>
      </c>
      <c r="S188" s="359" t="str">
        <f t="shared" si="516"/>
        <v/>
      </c>
      <c r="T188" s="359" t="str">
        <f t="shared" si="516"/>
        <v/>
      </c>
      <c r="U188" s="359" t="str">
        <f t="shared" si="516"/>
        <v/>
      </c>
      <c r="V188" s="359" t="str">
        <f t="shared" si="516"/>
        <v/>
      </c>
      <c r="W188" s="359" t="str">
        <f t="shared" si="516"/>
        <v/>
      </c>
      <c r="X188" s="359" t="str">
        <f t="shared" si="516"/>
        <v/>
      </c>
      <c r="Y188" s="359" t="str">
        <f t="shared" si="516"/>
        <v/>
      </c>
      <c r="Z188" s="359" t="str">
        <f t="shared" si="516"/>
        <v/>
      </c>
      <c r="AA188" s="359" t="str">
        <f t="shared" si="516"/>
        <v/>
      </c>
      <c r="AB188" s="359" t="str">
        <f t="shared" si="516"/>
        <v/>
      </c>
      <c r="AC188" s="359" t="str">
        <f t="shared" si="516"/>
        <v/>
      </c>
      <c r="AD188" s="359" t="str">
        <f t="shared" si="516"/>
        <v/>
      </c>
      <c r="AE188" s="359" t="str">
        <f t="shared" si="516"/>
        <v/>
      </c>
      <c r="AF188" s="359" t="str">
        <f t="shared" si="516"/>
        <v/>
      </c>
      <c r="AG188" s="359" t="str">
        <f t="shared" si="516"/>
        <v/>
      </c>
      <c r="AH188" s="359" t="str">
        <f t="shared" si="516"/>
        <v/>
      </c>
      <c r="AI188" s="359" t="str">
        <f t="shared" si="516"/>
        <v/>
      </c>
      <c r="AJ188" s="359" t="str">
        <f t="shared" si="516"/>
        <v/>
      </c>
      <c r="AK188" s="359" t="str">
        <f t="shared" ref="AK188:BP188" si="517">IF(NOT(ISNA(AK97)),IF(LEN(AK97)&gt;0,(AK97-$B97)/(rateShift*0.0001),""),"")</f>
        <v/>
      </c>
      <c r="AL188" s="359" t="str">
        <f t="shared" si="517"/>
        <v/>
      </c>
      <c r="AM188" s="359" t="str">
        <f t="shared" si="517"/>
        <v/>
      </c>
      <c r="AN188" s="359" t="str">
        <f t="shared" si="517"/>
        <v/>
      </c>
      <c r="AO188" s="359" t="str">
        <f t="shared" si="517"/>
        <v/>
      </c>
      <c r="AP188" s="359" t="str">
        <f t="shared" si="517"/>
        <v/>
      </c>
      <c r="AQ188" s="359" t="str">
        <f t="shared" si="517"/>
        <v/>
      </c>
      <c r="AR188" s="359" t="str">
        <f t="shared" si="517"/>
        <v/>
      </c>
      <c r="AS188" s="359" t="str">
        <f t="shared" si="517"/>
        <v/>
      </c>
      <c r="AT188" s="359" t="str">
        <f t="shared" si="517"/>
        <v/>
      </c>
      <c r="AU188" s="359" t="str">
        <f t="shared" si="517"/>
        <v/>
      </c>
      <c r="AV188" s="359" t="str">
        <f t="shared" si="517"/>
        <v/>
      </c>
      <c r="AW188" s="359" t="str">
        <f t="shared" si="517"/>
        <v/>
      </c>
      <c r="AX188" s="359" t="str">
        <f t="shared" si="517"/>
        <v/>
      </c>
      <c r="AY188" s="359" t="str">
        <f t="shared" si="517"/>
        <v/>
      </c>
      <c r="AZ188" s="359" t="str">
        <f t="shared" si="517"/>
        <v/>
      </c>
      <c r="BA188" s="359" t="str">
        <f t="shared" si="517"/>
        <v/>
      </c>
      <c r="BB188" s="359" t="str">
        <f t="shared" si="517"/>
        <v/>
      </c>
      <c r="BC188" s="359" t="str">
        <f t="shared" si="517"/>
        <v/>
      </c>
      <c r="BD188" s="359" t="str">
        <f t="shared" si="517"/>
        <v/>
      </c>
      <c r="BE188" s="359" t="str">
        <f t="shared" si="517"/>
        <v/>
      </c>
      <c r="BF188" s="359" t="str">
        <f t="shared" si="517"/>
        <v/>
      </c>
      <c r="BG188" s="359" t="str">
        <f t="shared" si="517"/>
        <v/>
      </c>
      <c r="BH188" s="359" t="str">
        <f t="shared" si="517"/>
        <v/>
      </c>
      <c r="BI188" s="359" t="str">
        <f t="shared" si="517"/>
        <v/>
      </c>
      <c r="BJ188" s="359" t="str">
        <f t="shared" si="517"/>
        <v/>
      </c>
      <c r="BK188" s="359" t="str">
        <f t="shared" si="517"/>
        <v/>
      </c>
      <c r="BL188" s="359" t="str">
        <f t="shared" si="517"/>
        <v/>
      </c>
      <c r="BM188" s="359" t="str">
        <f t="shared" si="517"/>
        <v/>
      </c>
      <c r="BN188" s="359" t="str">
        <f t="shared" si="517"/>
        <v/>
      </c>
      <c r="BO188" s="359" t="str">
        <f t="shared" si="517"/>
        <v/>
      </c>
      <c r="BP188" s="359" t="str">
        <f t="shared" si="517"/>
        <v/>
      </c>
      <c r="BQ188" s="359" t="str">
        <f t="shared" ref="BQ188:CA188" si="518">IF(NOT(ISNA(BQ97)),IF(LEN(BQ97)&gt;0,(BQ97-$B97)/(rateShift*0.0001),""),"")</f>
        <v/>
      </c>
      <c r="BR188" s="359" t="str">
        <f t="shared" si="518"/>
        <v/>
      </c>
      <c r="BS188" s="359" t="str">
        <f t="shared" si="518"/>
        <v/>
      </c>
      <c r="BT188" s="359" t="str">
        <f t="shared" si="518"/>
        <v/>
      </c>
      <c r="BU188" s="359" t="str">
        <f t="shared" si="518"/>
        <v/>
      </c>
      <c r="BV188" s="359" t="str">
        <f t="shared" si="518"/>
        <v/>
      </c>
      <c r="BW188" s="359" t="str">
        <f t="shared" si="518"/>
        <v/>
      </c>
      <c r="BX188" s="359" t="str">
        <f t="shared" si="518"/>
        <v/>
      </c>
      <c r="BY188" s="359" t="str">
        <f t="shared" si="518"/>
        <v/>
      </c>
      <c r="BZ188" s="359" t="str">
        <f t="shared" si="518"/>
        <v/>
      </c>
      <c r="CA188" s="360" t="str">
        <f t="shared" si="518"/>
        <v/>
      </c>
      <c r="CB188" s="257" t="str">
        <f t="shared" ref="CB188:DG188" si="519">IF(NOT(ISNA(CB97)),IF(LEN(CB97)&gt;0,ABS(CB97-$C97),""),"")</f>
        <v/>
      </c>
      <c r="CC188" s="257" t="str">
        <f t="shared" si="519"/>
        <v/>
      </c>
      <c r="CD188" s="257" t="str">
        <f t="shared" si="519"/>
        <v/>
      </c>
      <c r="CE188" s="257" t="str">
        <f t="shared" si="519"/>
        <v/>
      </c>
      <c r="CF188" s="257" t="str">
        <f t="shared" si="519"/>
        <v/>
      </c>
      <c r="CG188" s="257" t="str">
        <f t="shared" si="519"/>
        <v/>
      </c>
      <c r="CH188" s="257" t="str">
        <f t="shared" si="519"/>
        <v/>
      </c>
      <c r="CI188" s="257" t="str">
        <f t="shared" si="519"/>
        <v/>
      </c>
      <c r="CJ188" s="257" t="str">
        <f t="shared" si="519"/>
        <v/>
      </c>
      <c r="CK188" s="257" t="str">
        <f t="shared" si="519"/>
        <v/>
      </c>
      <c r="CL188" s="257" t="str">
        <f t="shared" si="519"/>
        <v/>
      </c>
      <c r="CM188" s="257" t="str">
        <f t="shared" si="519"/>
        <v/>
      </c>
      <c r="CN188" s="257" t="str">
        <f t="shared" si="519"/>
        <v/>
      </c>
      <c r="CO188" s="257" t="str">
        <f t="shared" si="519"/>
        <v/>
      </c>
      <c r="CP188" s="257" t="str">
        <f t="shared" si="519"/>
        <v/>
      </c>
      <c r="CQ188" s="257" t="str">
        <f t="shared" si="519"/>
        <v/>
      </c>
      <c r="CR188" s="257" t="str">
        <f t="shared" si="519"/>
        <v/>
      </c>
      <c r="CS188" s="257" t="str">
        <f t="shared" si="519"/>
        <v/>
      </c>
      <c r="CT188" s="257" t="str">
        <f t="shared" si="519"/>
        <v/>
      </c>
      <c r="CU188" s="257" t="str">
        <f t="shared" si="519"/>
        <v/>
      </c>
      <c r="CV188" s="257" t="str">
        <f t="shared" si="519"/>
        <v/>
      </c>
      <c r="CW188" s="257" t="str">
        <f t="shared" si="519"/>
        <v/>
      </c>
      <c r="CX188" s="257" t="str">
        <f t="shared" si="519"/>
        <v/>
      </c>
      <c r="CY188" s="257" t="str">
        <f t="shared" si="519"/>
        <v/>
      </c>
      <c r="CZ188" s="257" t="str">
        <f t="shared" si="519"/>
        <v/>
      </c>
      <c r="DA188" s="257" t="str">
        <f t="shared" si="519"/>
        <v/>
      </c>
      <c r="DB188" s="257" t="str">
        <f t="shared" si="519"/>
        <v/>
      </c>
      <c r="DC188" s="257" t="str">
        <f t="shared" si="519"/>
        <v/>
      </c>
      <c r="DD188" s="257" t="str">
        <f t="shared" si="519"/>
        <v/>
      </c>
      <c r="DE188" s="257" t="str">
        <f t="shared" si="519"/>
        <v/>
      </c>
      <c r="DF188" s="257" t="str">
        <f t="shared" si="519"/>
        <v/>
      </c>
      <c r="DG188" s="257" t="str">
        <f t="shared" si="519"/>
        <v/>
      </c>
      <c r="DH188" s="257" t="str">
        <f t="shared" ref="DH188:EM188" si="520">IF(NOT(ISNA(DH97)),IF(LEN(DH97)&gt;0,ABS(DH97-$C97),""),"")</f>
        <v/>
      </c>
      <c r="DI188" s="257" t="str">
        <f t="shared" si="520"/>
        <v/>
      </c>
      <c r="DJ188" s="257" t="str">
        <f t="shared" si="520"/>
        <v/>
      </c>
      <c r="DK188" s="257" t="str">
        <f t="shared" si="520"/>
        <v/>
      </c>
      <c r="DL188" s="257" t="str">
        <f t="shared" si="520"/>
        <v/>
      </c>
      <c r="DM188" s="257" t="str">
        <f t="shared" si="520"/>
        <v/>
      </c>
      <c r="DN188" s="257" t="str">
        <f t="shared" si="520"/>
        <v/>
      </c>
      <c r="DO188" s="257" t="str">
        <f t="shared" si="520"/>
        <v/>
      </c>
      <c r="DP188" s="257" t="str">
        <f t="shared" si="520"/>
        <v/>
      </c>
      <c r="DQ188" s="257" t="str">
        <f t="shared" si="520"/>
        <v/>
      </c>
      <c r="DR188" s="257" t="str">
        <f t="shared" si="520"/>
        <v/>
      </c>
      <c r="DS188" s="257" t="str">
        <f t="shared" si="520"/>
        <v/>
      </c>
      <c r="DT188" s="257" t="str">
        <f t="shared" si="520"/>
        <v/>
      </c>
      <c r="DU188" s="257" t="str">
        <f t="shared" si="520"/>
        <v/>
      </c>
      <c r="DV188" s="257" t="str">
        <f t="shared" si="520"/>
        <v/>
      </c>
      <c r="DW188" s="257" t="str">
        <f t="shared" si="520"/>
        <v/>
      </c>
      <c r="DX188" s="257" t="str">
        <f t="shared" si="520"/>
        <v/>
      </c>
      <c r="DY188" s="257" t="str">
        <f t="shared" si="520"/>
        <v/>
      </c>
      <c r="DZ188" s="257" t="str">
        <f t="shared" si="520"/>
        <v/>
      </c>
      <c r="EA188" s="257" t="str">
        <f t="shared" si="520"/>
        <v/>
      </c>
      <c r="EB188" s="257" t="str">
        <f t="shared" si="520"/>
        <v/>
      </c>
      <c r="EC188" s="257" t="str">
        <f t="shared" si="520"/>
        <v/>
      </c>
      <c r="ED188" s="257" t="str">
        <f t="shared" si="520"/>
        <v/>
      </c>
      <c r="EE188" s="257" t="str">
        <f t="shared" si="520"/>
        <v/>
      </c>
      <c r="EF188" s="257" t="str">
        <f t="shared" si="520"/>
        <v/>
      </c>
      <c r="EG188" s="257" t="str">
        <f t="shared" si="520"/>
        <v/>
      </c>
      <c r="EH188" s="257" t="str">
        <f t="shared" si="520"/>
        <v/>
      </c>
      <c r="EI188" s="257" t="str">
        <f t="shared" si="520"/>
        <v/>
      </c>
      <c r="EJ188" s="257" t="str">
        <f t="shared" si="520"/>
        <v/>
      </c>
      <c r="EK188" s="257" t="str">
        <f t="shared" si="520"/>
        <v/>
      </c>
      <c r="EL188" s="257" t="str">
        <f t="shared" si="520"/>
        <v/>
      </c>
      <c r="EM188" s="257" t="str">
        <f t="shared" si="520"/>
        <v/>
      </c>
      <c r="EN188" s="257" t="str">
        <f t="shared" ref="EN188:EX188" si="521">IF(NOT(ISNA(EN97)),IF(LEN(EN97)&gt;0,ABS(EN97-$C97),""),"")</f>
        <v/>
      </c>
      <c r="EO188" s="257" t="str">
        <f t="shared" si="521"/>
        <v/>
      </c>
      <c r="EP188" s="257" t="str">
        <f t="shared" si="521"/>
        <v/>
      </c>
      <c r="EQ188" s="257" t="str">
        <f t="shared" si="521"/>
        <v/>
      </c>
      <c r="ER188" s="257" t="str">
        <f t="shared" si="521"/>
        <v/>
      </c>
      <c r="ES188" s="257" t="str">
        <f t="shared" si="521"/>
        <v/>
      </c>
      <c r="ET188" s="257" t="str">
        <f t="shared" si="521"/>
        <v/>
      </c>
      <c r="EU188" s="257" t="str">
        <f t="shared" si="521"/>
        <v/>
      </c>
      <c r="EV188" s="257" t="str">
        <f t="shared" si="521"/>
        <v/>
      </c>
      <c r="EW188" s="257" t="str">
        <f t="shared" si="521"/>
        <v/>
      </c>
      <c r="EX188" s="258" t="str">
        <f t="shared" si="521"/>
        <v/>
      </c>
    </row>
    <row r="189" spans="4:154" x14ac:dyDescent="0.2">
      <c r="D189" s="385">
        <v>0</v>
      </c>
      <c r="E189" s="358" t="str">
        <f t="shared" ref="E189:AJ189" si="522">IF(NOT(ISNA(E98)),IF(LEN(E98)&gt;0,(E98-$B98)/(rateShift*0.0001),""),"")</f>
        <v/>
      </c>
      <c r="F189" s="359" t="str">
        <f t="shared" si="522"/>
        <v/>
      </c>
      <c r="G189" s="359" t="str">
        <f t="shared" si="522"/>
        <v/>
      </c>
      <c r="H189" s="359" t="str">
        <f t="shared" si="522"/>
        <v/>
      </c>
      <c r="I189" s="359" t="str">
        <f t="shared" si="522"/>
        <v/>
      </c>
      <c r="J189" s="359" t="str">
        <f t="shared" si="522"/>
        <v/>
      </c>
      <c r="K189" s="359" t="str">
        <f t="shared" si="522"/>
        <v/>
      </c>
      <c r="L189" s="359" t="str">
        <f t="shared" si="522"/>
        <v/>
      </c>
      <c r="M189" s="359" t="str">
        <f t="shared" si="522"/>
        <v/>
      </c>
      <c r="N189" s="359" t="str">
        <f t="shared" si="522"/>
        <v/>
      </c>
      <c r="O189" s="359" t="str">
        <f t="shared" si="522"/>
        <v/>
      </c>
      <c r="P189" s="359" t="str">
        <f t="shared" si="522"/>
        <v/>
      </c>
      <c r="Q189" s="359" t="str">
        <f t="shared" si="522"/>
        <v/>
      </c>
      <c r="R189" s="359" t="str">
        <f t="shared" si="522"/>
        <v/>
      </c>
      <c r="S189" s="359" t="str">
        <f t="shared" si="522"/>
        <v/>
      </c>
      <c r="T189" s="359" t="str">
        <f t="shared" si="522"/>
        <v/>
      </c>
      <c r="U189" s="359" t="str">
        <f t="shared" si="522"/>
        <v/>
      </c>
      <c r="V189" s="359" t="str">
        <f t="shared" si="522"/>
        <v/>
      </c>
      <c r="W189" s="359" t="str">
        <f t="shared" si="522"/>
        <v/>
      </c>
      <c r="X189" s="359" t="str">
        <f t="shared" si="522"/>
        <v/>
      </c>
      <c r="Y189" s="359" t="str">
        <f t="shared" si="522"/>
        <v/>
      </c>
      <c r="Z189" s="359" t="str">
        <f t="shared" si="522"/>
        <v/>
      </c>
      <c r="AA189" s="359" t="str">
        <f t="shared" si="522"/>
        <v/>
      </c>
      <c r="AB189" s="359" t="str">
        <f t="shared" si="522"/>
        <v/>
      </c>
      <c r="AC189" s="359" t="str">
        <f t="shared" si="522"/>
        <v/>
      </c>
      <c r="AD189" s="359" t="str">
        <f t="shared" si="522"/>
        <v/>
      </c>
      <c r="AE189" s="359" t="str">
        <f t="shared" si="522"/>
        <v/>
      </c>
      <c r="AF189" s="359" t="str">
        <f t="shared" si="522"/>
        <v/>
      </c>
      <c r="AG189" s="359" t="str">
        <f t="shared" si="522"/>
        <v/>
      </c>
      <c r="AH189" s="359" t="str">
        <f t="shared" si="522"/>
        <v/>
      </c>
      <c r="AI189" s="359" t="str">
        <f t="shared" si="522"/>
        <v/>
      </c>
      <c r="AJ189" s="359" t="str">
        <f t="shared" si="522"/>
        <v/>
      </c>
      <c r="AK189" s="359" t="str">
        <f t="shared" ref="AK189:BP189" si="523">IF(NOT(ISNA(AK98)),IF(LEN(AK98)&gt;0,(AK98-$B98)/(rateShift*0.0001),""),"")</f>
        <v/>
      </c>
      <c r="AL189" s="359" t="str">
        <f t="shared" si="523"/>
        <v/>
      </c>
      <c r="AM189" s="359" t="str">
        <f t="shared" si="523"/>
        <v/>
      </c>
      <c r="AN189" s="359" t="str">
        <f t="shared" si="523"/>
        <v/>
      </c>
      <c r="AO189" s="359" t="str">
        <f t="shared" si="523"/>
        <v/>
      </c>
      <c r="AP189" s="359" t="str">
        <f t="shared" si="523"/>
        <v/>
      </c>
      <c r="AQ189" s="359" t="str">
        <f t="shared" si="523"/>
        <v/>
      </c>
      <c r="AR189" s="359" t="str">
        <f t="shared" si="523"/>
        <v/>
      </c>
      <c r="AS189" s="359" t="str">
        <f t="shared" si="523"/>
        <v/>
      </c>
      <c r="AT189" s="359" t="str">
        <f t="shared" si="523"/>
        <v/>
      </c>
      <c r="AU189" s="359" t="str">
        <f t="shared" si="523"/>
        <v/>
      </c>
      <c r="AV189" s="359" t="str">
        <f t="shared" si="523"/>
        <v/>
      </c>
      <c r="AW189" s="359" t="str">
        <f t="shared" si="523"/>
        <v/>
      </c>
      <c r="AX189" s="359" t="str">
        <f t="shared" si="523"/>
        <v/>
      </c>
      <c r="AY189" s="359" t="str">
        <f t="shared" si="523"/>
        <v/>
      </c>
      <c r="AZ189" s="359" t="str">
        <f t="shared" si="523"/>
        <v/>
      </c>
      <c r="BA189" s="359" t="str">
        <f t="shared" si="523"/>
        <v/>
      </c>
      <c r="BB189" s="359" t="str">
        <f t="shared" si="523"/>
        <v/>
      </c>
      <c r="BC189" s="359" t="str">
        <f t="shared" si="523"/>
        <v/>
      </c>
      <c r="BD189" s="359" t="str">
        <f t="shared" si="523"/>
        <v/>
      </c>
      <c r="BE189" s="359" t="str">
        <f t="shared" si="523"/>
        <v/>
      </c>
      <c r="BF189" s="359" t="str">
        <f t="shared" si="523"/>
        <v/>
      </c>
      <c r="BG189" s="359" t="str">
        <f t="shared" si="523"/>
        <v/>
      </c>
      <c r="BH189" s="359" t="str">
        <f t="shared" si="523"/>
        <v/>
      </c>
      <c r="BI189" s="359" t="str">
        <f t="shared" si="523"/>
        <v/>
      </c>
      <c r="BJ189" s="359" t="str">
        <f t="shared" si="523"/>
        <v/>
      </c>
      <c r="BK189" s="359" t="str">
        <f t="shared" si="523"/>
        <v/>
      </c>
      <c r="BL189" s="359" t="str">
        <f t="shared" si="523"/>
        <v/>
      </c>
      <c r="BM189" s="359" t="str">
        <f t="shared" si="523"/>
        <v/>
      </c>
      <c r="BN189" s="359" t="str">
        <f t="shared" si="523"/>
        <v/>
      </c>
      <c r="BO189" s="359" t="str">
        <f t="shared" si="523"/>
        <v/>
      </c>
      <c r="BP189" s="359" t="str">
        <f t="shared" si="523"/>
        <v/>
      </c>
      <c r="BQ189" s="359" t="str">
        <f t="shared" ref="BQ189:CA189" si="524">IF(NOT(ISNA(BQ98)),IF(LEN(BQ98)&gt;0,(BQ98-$B98)/(rateShift*0.0001),""),"")</f>
        <v/>
      </c>
      <c r="BR189" s="359" t="str">
        <f t="shared" si="524"/>
        <v/>
      </c>
      <c r="BS189" s="359" t="str">
        <f t="shared" si="524"/>
        <v/>
      </c>
      <c r="BT189" s="359" t="str">
        <f t="shared" si="524"/>
        <v/>
      </c>
      <c r="BU189" s="359" t="str">
        <f t="shared" si="524"/>
        <v/>
      </c>
      <c r="BV189" s="359" t="str">
        <f t="shared" si="524"/>
        <v/>
      </c>
      <c r="BW189" s="359" t="str">
        <f t="shared" si="524"/>
        <v/>
      </c>
      <c r="BX189" s="359" t="str">
        <f t="shared" si="524"/>
        <v/>
      </c>
      <c r="BY189" s="359" t="str">
        <f t="shared" si="524"/>
        <v/>
      </c>
      <c r="BZ189" s="359" t="str">
        <f t="shared" si="524"/>
        <v/>
      </c>
      <c r="CA189" s="360" t="str">
        <f t="shared" si="524"/>
        <v/>
      </c>
      <c r="CB189" s="257" t="str">
        <f t="shared" ref="CB189:DG189" si="525">IF(NOT(ISNA(CB98)),IF(LEN(CB98)&gt;0,ABS(CB98-$C98),""),"")</f>
        <v/>
      </c>
      <c r="CC189" s="257" t="str">
        <f t="shared" si="525"/>
        <v/>
      </c>
      <c r="CD189" s="257" t="str">
        <f t="shared" si="525"/>
        <v/>
      </c>
      <c r="CE189" s="257" t="str">
        <f t="shared" si="525"/>
        <v/>
      </c>
      <c r="CF189" s="257" t="str">
        <f t="shared" si="525"/>
        <v/>
      </c>
      <c r="CG189" s="257" t="str">
        <f t="shared" si="525"/>
        <v/>
      </c>
      <c r="CH189" s="257" t="str">
        <f t="shared" si="525"/>
        <v/>
      </c>
      <c r="CI189" s="257" t="str">
        <f t="shared" si="525"/>
        <v/>
      </c>
      <c r="CJ189" s="257" t="str">
        <f t="shared" si="525"/>
        <v/>
      </c>
      <c r="CK189" s="257" t="str">
        <f t="shared" si="525"/>
        <v/>
      </c>
      <c r="CL189" s="257" t="str">
        <f t="shared" si="525"/>
        <v/>
      </c>
      <c r="CM189" s="257" t="str">
        <f t="shared" si="525"/>
        <v/>
      </c>
      <c r="CN189" s="257" t="str">
        <f t="shared" si="525"/>
        <v/>
      </c>
      <c r="CO189" s="257" t="str">
        <f t="shared" si="525"/>
        <v/>
      </c>
      <c r="CP189" s="257" t="str">
        <f t="shared" si="525"/>
        <v/>
      </c>
      <c r="CQ189" s="257" t="str">
        <f t="shared" si="525"/>
        <v/>
      </c>
      <c r="CR189" s="257" t="str">
        <f t="shared" si="525"/>
        <v/>
      </c>
      <c r="CS189" s="257" t="str">
        <f t="shared" si="525"/>
        <v/>
      </c>
      <c r="CT189" s="257" t="str">
        <f t="shared" si="525"/>
        <v/>
      </c>
      <c r="CU189" s="257" t="str">
        <f t="shared" si="525"/>
        <v/>
      </c>
      <c r="CV189" s="257" t="str">
        <f t="shared" si="525"/>
        <v/>
      </c>
      <c r="CW189" s="257" t="str">
        <f t="shared" si="525"/>
        <v/>
      </c>
      <c r="CX189" s="257" t="str">
        <f t="shared" si="525"/>
        <v/>
      </c>
      <c r="CY189" s="257" t="str">
        <f t="shared" si="525"/>
        <v/>
      </c>
      <c r="CZ189" s="257" t="str">
        <f t="shared" si="525"/>
        <v/>
      </c>
      <c r="DA189" s="257" t="str">
        <f t="shared" si="525"/>
        <v/>
      </c>
      <c r="DB189" s="257" t="str">
        <f t="shared" si="525"/>
        <v/>
      </c>
      <c r="DC189" s="257" t="str">
        <f t="shared" si="525"/>
        <v/>
      </c>
      <c r="DD189" s="257" t="str">
        <f t="shared" si="525"/>
        <v/>
      </c>
      <c r="DE189" s="257" t="str">
        <f t="shared" si="525"/>
        <v/>
      </c>
      <c r="DF189" s="257" t="str">
        <f t="shared" si="525"/>
        <v/>
      </c>
      <c r="DG189" s="257" t="str">
        <f t="shared" si="525"/>
        <v/>
      </c>
      <c r="DH189" s="257" t="str">
        <f t="shared" ref="DH189:EM189" si="526">IF(NOT(ISNA(DH98)),IF(LEN(DH98)&gt;0,ABS(DH98-$C98),""),"")</f>
        <v/>
      </c>
      <c r="DI189" s="257" t="str">
        <f t="shared" si="526"/>
        <v/>
      </c>
      <c r="DJ189" s="257" t="str">
        <f t="shared" si="526"/>
        <v/>
      </c>
      <c r="DK189" s="257" t="str">
        <f t="shared" si="526"/>
        <v/>
      </c>
      <c r="DL189" s="257" t="str">
        <f t="shared" si="526"/>
        <v/>
      </c>
      <c r="DM189" s="257" t="str">
        <f t="shared" si="526"/>
        <v/>
      </c>
      <c r="DN189" s="257" t="str">
        <f t="shared" si="526"/>
        <v/>
      </c>
      <c r="DO189" s="257" t="str">
        <f t="shared" si="526"/>
        <v/>
      </c>
      <c r="DP189" s="257" t="str">
        <f t="shared" si="526"/>
        <v/>
      </c>
      <c r="DQ189" s="257" t="str">
        <f t="shared" si="526"/>
        <v/>
      </c>
      <c r="DR189" s="257" t="str">
        <f t="shared" si="526"/>
        <v/>
      </c>
      <c r="DS189" s="257" t="str">
        <f t="shared" si="526"/>
        <v/>
      </c>
      <c r="DT189" s="257" t="str">
        <f t="shared" si="526"/>
        <v/>
      </c>
      <c r="DU189" s="257" t="str">
        <f t="shared" si="526"/>
        <v/>
      </c>
      <c r="DV189" s="257" t="str">
        <f t="shared" si="526"/>
        <v/>
      </c>
      <c r="DW189" s="257" t="str">
        <f t="shared" si="526"/>
        <v/>
      </c>
      <c r="DX189" s="257" t="str">
        <f t="shared" si="526"/>
        <v/>
      </c>
      <c r="DY189" s="257" t="str">
        <f t="shared" si="526"/>
        <v/>
      </c>
      <c r="DZ189" s="257" t="str">
        <f t="shared" si="526"/>
        <v/>
      </c>
      <c r="EA189" s="257" t="str">
        <f t="shared" si="526"/>
        <v/>
      </c>
      <c r="EB189" s="257" t="str">
        <f t="shared" si="526"/>
        <v/>
      </c>
      <c r="EC189" s="257" t="str">
        <f t="shared" si="526"/>
        <v/>
      </c>
      <c r="ED189" s="257" t="str">
        <f t="shared" si="526"/>
        <v/>
      </c>
      <c r="EE189" s="257" t="str">
        <f t="shared" si="526"/>
        <v/>
      </c>
      <c r="EF189" s="257" t="str">
        <f t="shared" si="526"/>
        <v/>
      </c>
      <c r="EG189" s="257" t="str">
        <f t="shared" si="526"/>
        <v/>
      </c>
      <c r="EH189" s="257" t="str">
        <f t="shared" si="526"/>
        <v/>
      </c>
      <c r="EI189" s="257" t="str">
        <f t="shared" si="526"/>
        <v/>
      </c>
      <c r="EJ189" s="257" t="str">
        <f t="shared" si="526"/>
        <v/>
      </c>
      <c r="EK189" s="257" t="str">
        <f t="shared" si="526"/>
        <v/>
      </c>
      <c r="EL189" s="257" t="str">
        <f t="shared" si="526"/>
        <v/>
      </c>
      <c r="EM189" s="257" t="str">
        <f t="shared" si="526"/>
        <v/>
      </c>
      <c r="EN189" s="257" t="str">
        <f t="shared" ref="EN189:EX189" si="527">IF(NOT(ISNA(EN98)),IF(LEN(EN98)&gt;0,ABS(EN98-$C98),""),"")</f>
        <v/>
      </c>
      <c r="EO189" s="257" t="str">
        <f t="shared" si="527"/>
        <v/>
      </c>
      <c r="EP189" s="257" t="str">
        <f t="shared" si="527"/>
        <v/>
      </c>
      <c r="EQ189" s="257" t="str">
        <f t="shared" si="527"/>
        <v/>
      </c>
      <c r="ER189" s="257" t="str">
        <f t="shared" si="527"/>
        <v/>
      </c>
      <c r="ES189" s="257" t="str">
        <f t="shared" si="527"/>
        <v/>
      </c>
      <c r="ET189" s="257" t="str">
        <f t="shared" si="527"/>
        <v/>
      </c>
      <c r="EU189" s="257" t="str">
        <f t="shared" si="527"/>
        <v/>
      </c>
      <c r="EV189" s="257" t="str">
        <f t="shared" si="527"/>
        <v/>
      </c>
      <c r="EW189" s="257" t="str">
        <f t="shared" si="527"/>
        <v/>
      </c>
      <c r="EX189" s="258" t="str">
        <f t="shared" si="527"/>
        <v/>
      </c>
    </row>
    <row r="190" spans="4:154" ht="13.5" thickBot="1" x14ac:dyDescent="0.25">
      <c r="D190" s="386">
        <v>0</v>
      </c>
      <c r="E190" s="361" t="str">
        <f t="shared" ref="E190:AJ190" si="528">IF(NOT(ISNA(E99)),IF(LEN(E99)&gt;0,(E99-$B99)/(rateShift*0.0001),""),"")</f>
        <v/>
      </c>
      <c r="F190" s="362" t="str">
        <f t="shared" si="528"/>
        <v/>
      </c>
      <c r="G190" s="362" t="str">
        <f t="shared" si="528"/>
        <v/>
      </c>
      <c r="H190" s="362" t="str">
        <f t="shared" si="528"/>
        <v/>
      </c>
      <c r="I190" s="362" t="str">
        <f t="shared" si="528"/>
        <v/>
      </c>
      <c r="J190" s="362" t="str">
        <f t="shared" si="528"/>
        <v/>
      </c>
      <c r="K190" s="362" t="str">
        <f t="shared" si="528"/>
        <v/>
      </c>
      <c r="L190" s="362" t="str">
        <f t="shared" si="528"/>
        <v/>
      </c>
      <c r="M190" s="362" t="str">
        <f t="shared" si="528"/>
        <v/>
      </c>
      <c r="N190" s="362" t="str">
        <f t="shared" si="528"/>
        <v/>
      </c>
      <c r="O190" s="362" t="str">
        <f t="shared" si="528"/>
        <v/>
      </c>
      <c r="P190" s="362" t="str">
        <f t="shared" si="528"/>
        <v/>
      </c>
      <c r="Q190" s="362" t="str">
        <f t="shared" si="528"/>
        <v/>
      </c>
      <c r="R190" s="362" t="str">
        <f t="shared" si="528"/>
        <v/>
      </c>
      <c r="S190" s="362" t="str">
        <f t="shared" si="528"/>
        <v/>
      </c>
      <c r="T190" s="362" t="str">
        <f t="shared" si="528"/>
        <v/>
      </c>
      <c r="U190" s="362" t="str">
        <f t="shared" si="528"/>
        <v/>
      </c>
      <c r="V190" s="362" t="str">
        <f t="shared" si="528"/>
        <v/>
      </c>
      <c r="W190" s="362" t="str">
        <f t="shared" si="528"/>
        <v/>
      </c>
      <c r="X190" s="362" t="str">
        <f t="shared" si="528"/>
        <v/>
      </c>
      <c r="Y190" s="362" t="str">
        <f t="shared" si="528"/>
        <v/>
      </c>
      <c r="Z190" s="362" t="str">
        <f t="shared" si="528"/>
        <v/>
      </c>
      <c r="AA190" s="362" t="str">
        <f t="shared" si="528"/>
        <v/>
      </c>
      <c r="AB190" s="362" t="str">
        <f t="shared" si="528"/>
        <v/>
      </c>
      <c r="AC190" s="362" t="str">
        <f t="shared" si="528"/>
        <v/>
      </c>
      <c r="AD190" s="362" t="str">
        <f t="shared" si="528"/>
        <v/>
      </c>
      <c r="AE190" s="362" t="str">
        <f t="shared" si="528"/>
        <v/>
      </c>
      <c r="AF190" s="362" t="str">
        <f t="shared" si="528"/>
        <v/>
      </c>
      <c r="AG190" s="362" t="str">
        <f t="shared" si="528"/>
        <v/>
      </c>
      <c r="AH190" s="362" t="str">
        <f t="shared" si="528"/>
        <v/>
      </c>
      <c r="AI190" s="362" t="str">
        <f t="shared" si="528"/>
        <v/>
      </c>
      <c r="AJ190" s="362" t="str">
        <f t="shared" si="528"/>
        <v/>
      </c>
      <c r="AK190" s="362" t="str">
        <f t="shared" ref="AK190:BP190" si="529">IF(NOT(ISNA(AK99)),IF(LEN(AK99)&gt;0,(AK99-$B99)/(rateShift*0.0001),""),"")</f>
        <v/>
      </c>
      <c r="AL190" s="362" t="str">
        <f t="shared" si="529"/>
        <v/>
      </c>
      <c r="AM190" s="362" t="str">
        <f t="shared" si="529"/>
        <v/>
      </c>
      <c r="AN190" s="362" t="str">
        <f t="shared" si="529"/>
        <v/>
      </c>
      <c r="AO190" s="362" t="str">
        <f t="shared" si="529"/>
        <v/>
      </c>
      <c r="AP190" s="362" t="str">
        <f t="shared" si="529"/>
        <v/>
      </c>
      <c r="AQ190" s="362" t="str">
        <f t="shared" si="529"/>
        <v/>
      </c>
      <c r="AR190" s="362" t="str">
        <f t="shared" si="529"/>
        <v/>
      </c>
      <c r="AS190" s="362" t="str">
        <f t="shared" si="529"/>
        <v/>
      </c>
      <c r="AT190" s="362" t="str">
        <f t="shared" si="529"/>
        <v/>
      </c>
      <c r="AU190" s="362" t="str">
        <f t="shared" si="529"/>
        <v/>
      </c>
      <c r="AV190" s="362" t="str">
        <f t="shared" si="529"/>
        <v/>
      </c>
      <c r="AW190" s="362" t="str">
        <f t="shared" si="529"/>
        <v/>
      </c>
      <c r="AX190" s="362" t="str">
        <f t="shared" si="529"/>
        <v/>
      </c>
      <c r="AY190" s="362" t="str">
        <f t="shared" si="529"/>
        <v/>
      </c>
      <c r="AZ190" s="362" t="str">
        <f t="shared" si="529"/>
        <v/>
      </c>
      <c r="BA190" s="362" t="str">
        <f t="shared" si="529"/>
        <v/>
      </c>
      <c r="BB190" s="362" t="str">
        <f t="shared" si="529"/>
        <v/>
      </c>
      <c r="BC190" s="362" t="str">
        <f t="shared" si="529"/>
        <v/>
      </c>
      <c r="BD190" s="362" t="str">
        <f t="shared" si="529"/>
        <v/>
      </c>
      <c r="BE190" s="362" t="str">
        <f t="shared" si="529"/>
        <v/>
      </c>
      <c r="BF190" s="362" t="str">
        <f t="shared" si="529"/>
        <v/>
      </c>
      <c r="BG190" s="362" t="str">
        <f t="shared" si="529"/>
        <v/>
      </c>
      <c r="BH190" s="362" t="str">
        <f t="shared" si="529"/>
        <v/>
      </c>
      <c r="BI190" s="362" t="str">
        <f t="shared" si="529"/>
        <v/>
      </c>
      <c r="BJ190" s="362" t="str">
        <f t="shared" si="529"/>
        <v/>
      </c>
      <c r="BK190" s="362" t="str">
        <f t="shared" si="529"/>
        <v/>
      </c>
      <c r="BL190" s="362" t="str">
        <f t="shared" si="529"/>
        <v/>
      </c>
      <c r="BM190" s="362" t="str">
        <f t="shared" si="529"/>
        <v/>
      </c>
      <c r="BN190" s="362" t="str">
        <f t="shared" si="529"/>
        <v/>
      </c>
      <c r="BO190" s="362" t="str">
        <f t="shared" si="529"/>
        <v/>
      </c>
      <c r="BP190" s="362" t="str">
        <f t="shared" si="529"/>
        <v/>
      </c>
      <c r="BQ190" s="362" t="str">
        <f t="shared" ref="BQ190:CA190" si="530">IF(NOT(ISNA(BQ99)),IF(LEN(BQ99)&gt;0,(BQ99-$B99)/(rateShift*0.0001),""),"")</f>
        <v/>
      </c>
      <c r="BR190" s="362" t="str">
        <f t="shared" si="530"/>
        <v/>
      </c>
      <c r="BS190" s="362" t="str">
        <f t="shared" si="530"/>
        <v/>
      </c>
      <c r="BT190" s="362" t="str">
        <f t="shared" si="530"/>
        <v/>
      </c>
      <c r="BU190" s="362" t="str">
        <f t="shared" si="530"/>
        <v/>
      </c>
      <c r="BV190" s="362" t="str">
        <f t="shared" si="530"/>
        <v/>
      </c>
      <c r="BW190" s="362" t="str">
        <f t="shared" si="530"/>
        <v/>
      </c>
      <c r="BX190" s="362" t="str">
        <f t="shared" si="530"/>
        <v/>
      </c>
      <c r="BY190" s="362" t="str">
        <f t="shared" si="530"/>
        <v/>
      </c>
      <c r="BZ190" s="362" t="str">
        <f t="shared" si="530"/>
        <v/>
      </c>
      <c r="CA190" s="363" t="str">
        <f t="shared" si="530"/>
        <v/>
      </c>
      <c r="CB190" s="260" t="str">
        <f t="shared" ref="CB190:DG190" si="531">IF(NOT(ISNA(CB99)),IF(LEN(CB99)&gt;0,ABS(CB99-$C99),""),"")</f>
        <v/>
      </c>
      <c r="CC190" s="260" t="str">
        <f t="shared" si="531"/>
        <v/>
      </c>
      <c r="CD190" s="260" t="str">
        <f t="shared" si="531"/>
        <v/>
      </c>
      <c r="CE190" s="260" t="str">
        <f t="shared" si="531"/>
        <v/>
      </c>
      <c r="CF190" s="260" t="str">
        <f t="shared" si="531"/>
        <v/>
      </c>
      <c r="CG190" s="260" t="str">
        <f t="shared" si="531"/>
        <v/>
      </c>
      <c r="CH190" s="260" t="str">
        <f t="shared" si="531"/>
        <v/>
      </c>
      <c r="CI190" s="260" t="str">
        <f t="shared" si="531"/>
        <v/>
      </c>
      <c r="CJ190" s="260" t="str">
        <f t="shared" si="531"/>
        <v/>
      </c>
      <c r="CK190" s="260" t="str">
        <f t="shared" si="531"/>
        <v/>
      </c>
      <c r="CL190" s="260" t="str">
        <f t="shared" si="531"/>
        <v/>
      </c>
      <c r="CM190" s="260" t="str">
        <f t="shared" si="531"/>
        <v/>
      </c>
      <c r="CN190" s="260" t="str">
        <f t="shared" si="531"/>
        <v/>
      </c>
      <c r="CO190" s="260" t="str">
        <f t="shared" si="531"/>
        <v/>
      </c>
      <c r="CP190" s="260" t="str">
        <f t="shared" si="531"/>
        <v/>
      </c>
      <c r="CQ190" s="260" t="str">
        <f t="shared" si="531"/>
        <v/>
      </c>
      <c r="CR190" s="260" t="str">
        <f t="shared" si="531"/>
        <v/>
      </c>
      <c r="CS190" s="260" t="str">
        <f t="shared" si="531"/>
        <v/>
      </c>
      <c r="CT190" s="260" t="str">
        <f t="shared" si="531"/>
        <v/>
      </c>
      <c r="CU190" s="260" t="str">
        <f t="shared" si="531"/>
        <v/>
      </c>
      <c r="CV190" s="260" t="str">
        <f t="shared" si="531"/>
        <v/>
      </c>
      <c r="CW190" s="260" t="str">
        <f t="shared" si="531"/>
        <v/>
      </c>
      <c r="CX190" s="260" t="str">
        <f t="shared" si="531"/>
        <v/>
      </c>
      <c r="CY190" s="260" t="str">
        <f t="shared" si="531"/>
        <v/>
      </c>
      <c r="CZ190" s="260" t="str">
        <f t="shared" si="531"/>
        <v/>
      </c>
      <c r="DA190" s="260" t="str">
        <f t="shared" si="531"/>
        <v/>
      </c>
      <c r="DB190" s="260" t="str">
        <f t="shared" si="531"/>
        <v/>
      </c>
      <c r="DC190" s="260" t="str">
        <f t="shared" si="531"/>
        <v/>
      </c>
      <c r="DD190" s="260" t="str">
        <f t="shared" si="531"/>
        <v/>
      </c>
      <c r="DE190" s="260" t="str">
        <f t="shared" si="531"/>
        <v/>
      </c>
      <c r="DF190" s="260" t="str">
        <f t="shared" si="531"/>
        <v/>
      </c>
      <c r="DG190" s="260" t="str">
        <f t="shared" si="531"/>
        <v/>
      </c>
      <c r="DH190" s="260" t="str">
        <f t="shared" ref="DH190:EM190" si="532">IF(NOT(ISNA(DH99)),IF(LEN(DH99)&gt;0,ABS(DH99-$C99),""),"")</f>
        <v/>
      </c>
      <c r="DI190" s="260" t="str">
        <f t="shared" si="532"/>
        <v/>
      </c>
      <c r="DJ190" s="260" t="str">
        <f t="shared" si="532"/>
        <v/>
      </c>
      <c r="DK190" s="260" t="str">
        <f t="shared" si="532"/>
        <v/>
      </c>
      <c r="DL190" s="260" t="str">
        <f t="shared" si="532"/>
        <v/>
      </c>
      <c r="DM190" s="260" t="str">
        <f t="shared" si="532"/>
        <v/>
      </c>
      <c r="DN190" s="260" t="str">
        <f t="shared" si="532"/>
        <v/>
      </c>
      <c r="DO190" s="260" t="str">
        <f t="shared" si="532"/>
        <v/>
      </c>
      <c r="DP190" s="260" t="str">
        <f t="shared" si="532"/>
        <v/>
      </c>
      <c r="DQ190" s="260" t="str">
        <f t="shared" si="532"/>
        <v/>
      </c>
      <c r="DR190" s="260" t="str">
        <f t="shared" si="532"/>
        <v/>
      </c>
      <c r="DS190" s="260" t="str">
        <f t="shared" si="532"/>
        <v/>
      </c>
      <c r="DT190" s="260" t="str">
        <f t="shared" si="532"/>
        <v/>
      </c>
      <c r="DU190" s="260" t="str">
        <f t="shared" si="532"/>
        <v/>
      </c>
      <c r="DV190" s="260" t="str">
        <f t="shared" si="532"/>
        <v/>
      </c>
      <c r="DW190" s="260" t="str">
        <f t="shared" si="532"/>
        <v/>
      </c>
      <c r="DX190" s="260" t="str">
        <f t="shared" si="532"/>
        <v/>
      </c>
      <c r="DY190" s="260" t="str">
        <f t="shared" si="532"/>
        <v/>
      </c>
      <c r="DZ190" s="260" t="str">
        <f t="shared" si="532"/>
        <v/>
      </c>
      <c r="EA190" s="260" t="str">
        <f t="shared" si="532"/>
        <v/>
      </c>
      <c r="EB190" s="260" t="str">
        <f t="shared" si="532"/>
        <v/>
      </c>
      <c r="EC190" s="260" t="str">
        <f t="shared" si="532"/>
        <v/>
      </c>
      <c r="ED190" s="260" t="str">
        <f t="shared" si="532"/>
        <v/>
      </c>
      <c r="EE190" s="260" t="str">
        <f t="shared" si="532"/>
        <v/>
      </c>
      <c r="EF190" s="260" t="str">
        <f t="shared" si="532"/>
        <v/>
      </c>
      <c r="EG190" s="260" t="str">
        <f t="shared" si="532"/>
        <v/>
      </c>
      <c r="EH190" s="260" t="str">
        <f t="shared" si="532"/>
        <v/>
      </c>
      <c r="EI190" s="260" t="str">
        <f t="shared" si="532"/>
        <v/>
      </c>
      <c r="EJ190" s="260" t="str">
        <f t="shared" si="532"/>
        <v/>
      </c>
      <c r="EK190" s="260" t="str">
        <f t="shared" si="532"/>
        <v/>
      </c>
      <c r="EL190" s="260" t="str">
        <f t="shared" si="532"/>
        <v/>
      </c>
      <c r="EM190" s="260" t="str">
        <f t="shared" si="532"/>
        <v/>
      </c>
      <c r="EN190" s="260" t="str">
        <f t="shared" ref="EN190:EX190" si="533">IF(NOT(ISNA(EN99)),IF(LEN(EN99)&gt;0,ABS(EN99-$C99),""),"")</f>
        <v/>
      </c>
      <c r="EO190" s="260" t="str">
        <f t="shared" si="533"/>
        <v/>
      </c>
      <c r="EP190" s="260" t="str">
        <f t="shared" si="533"/>
        <v/>
      </c>
      <c r="EQ190" s="260" t="str">
        <f t="shared" si="533"/>
        <v/>
      </c>
      <c r="ER190" s="260" t="str">
        <f t="shared" si="533"/>
        <v/>
      </c>
      <c r="ES190" s="260" t="str">
        <f t="shared" si="533"/>
        <v/>
      </c>
      <c r="ET190" s="260" t="str">
        <f t="shared" si="533"/>
        <v/>
      </c>
      <c r="EU190" s="260" t="str">
        <f t="shared" si="533"/>
        <v/>
      </c>
      <c r="EV190" s="260" t="str">
        <f t="shared" si="533"/>
        <v/>
      </c>
      <c r="EW190" s="260" t="str">
        <f t="shared" si="533"/>
        <v/>
      </c>
      <c r="EX190" s="261" t="str">
        <f t="shared" si="533"/>
        <v/>
      </c>
    </row>
  </sheetData>
  <phoneticPr fontId="12" type="noConversion"/>
  <conditionalFormatting sqref="CB102:EX190">
    <cfRule type="expression" dxfId="7" priority="1" stopIfTrue="1">
      <formula>(CB102&gt;0.00000000000000001)</formula>
    </cfRule>
  </conditionalFormatting>
  <conditionalFormatting sqref="E102:CA190">
    <cfRule type="expression" dxfId="6" priority="2" stopIfTrue="1">
      <formula>OR(E102&gt;0.001,E102&lt;-0.001)</formula>
    </cfRule>
  </conditionalFormatting>
  <dataValidations count="1">
    <dataValidation type="list" allowBlank="1" showInputMessage="1" showErrorMessage="1" sqref="B6:C6">
      <formula1>"1,3,6,12"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Sheet3.BumpFwdFwdCurve">
                <anchor moveWithCells="1" sizeWithCells="1">
                  <from>
                    <xdr:col>4</xdr:col>
                    <xdr:colOff>457200</xdr:colOff>
                    <xdr:row>4</xdr:row>
                    <xdr:rowOff>0</xdr:rowOff>
                  </from>
                  <to>
                    <xdr:col>7</xdr:col>
                    <xdr:colOff>66675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indexed="50"/>
  </sheetPr>
  <dimension ref="A1:EX190"/>
  <sheetViews>
    <sheetView workbookViewId="0"/>
  </sheetViews>
  <sheetFormatPr defaultRowHeight="12.75" x14ac:dyDescent="0.2"/>
  <cols>
    <col min="1" max="1" width="16.85546875" customWidth="1"/>
    <col min="2" max="2" width="12" customWidth="1"/>
    <col min="3" max="3" width="10.140625" customWidth="1"/>
    <col min="4" max="4" width="10.28515625" bestFit="1" customWidth="1"/>
    <col min="5" max="6" width="13.5703125" bestFit="1" customWidth="1"/>
    <col min="7" max="15" width="11.42578125" bestFit="1" customWidth="1"/>
    <col min="16" max="16" width="12.85546875" bestFit="1" customWidth="1"/>
    <col min="17" max="20" width="11.42578125" bestFit="1" customWidth="1"/>
    <col min="21" max="21" width="12.85546875" bestFit="1" customWidth="1"/>
    <col min="22" max="22" width="13.5703125" bestFit="1" customWidth="1"/>
    <col min="23" max="27" width="11.42578125" bestFit="1" customWidth="1"/>
    <col min="28" max="28" width="12.85546875" bestFit="1" customWidth="1"/>
    <col min="29" max="32" width="11.42578125" bestFit="1" customWidth="1"/>
    <col min="33" max="66" width="13.5703125" bestFit="1" customWidth="1"/>
    <col min="67" max="79" width="9.28515625" bestFit="1" customWidth="1"/>
    <col min="80" max="141" width="11.42578125" bestFit="1" customWidth="1"/>
  </cols>
  <sheetData>
    <row r="1" spans="1:154" x14ac:dyDescent="0.2">
      <c r="A1" t="s">
        <v>227</v>
      </c>
    </row>
    <row r="2" spans="1:154" x14ac:dyDescent="0.2">
      <c r="A2" s="9" t="s">
        <v>228</v>
      </c>
    </row>
    <row r="3" spans="1:154" ht="13.5" thickBot="1" x14ac:dyDescent="0.25">
      <c r="A3" s="9" t="s">
        <v>229</v>
      </c>
    </row>
    <row r="4" spans="1:154" x14ac:dyDescent="0.2">
      <c r="A4" s="277" t="s">
        <v>232</v>
      </c>
      <c r="B4" s="252">
        <f>+EUROIS!today</f>
        <v>42486</v>
      </c>
      <c r="C4" s="6" t="s">
        <v>243</v>
      </c>
    </row>
    <row r="5" spans="1:154" ht="13.5" thickBot="1" x14ac:dyDescent="0.25">
      <c r="A5" s="278" t="s">
        <v>230</v>
      </c>
      <c r="B5" s="241" t="str">
        <f>+EUROIS!curveName</f>
        <v>OIS_26APR16</v>
      </c>
    </row>
    <row r="6" spans="1:154" x14ac:dyDescent="0.2">
      <c r="A6" s="277" t="s">
        <v>248</v>
      </c>
      <c r="B6" s="276">
        <v>6</v>
      </c>
      <c r="I6" s="5" t="s">
        <v>238</v>
      </c>
    </row>
    <row r="7" spans="1:154" ht="13.5" thickBot="1" x14ac:dyDescent="0.25">
      <c r="A7" s="278" t="s">
        <v>239</v>
      </c>
      <c r="B7" s="279">
        <v>2</v>
      </c>
      <c r="C7" s="235"/>
      <c r="E7" s="136"/>
      <c r="F7" s="136"/>
      <c r="G7" s="136"/>
      <c r="H7" s="136"/>
      <c r="I7" s="136"/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136"/>
      <c r="AB7" s="136"/>
      <c r="AC7" s="136"/>
      <c r="AD7" s="136"/>
      <c r="AE7" s="136"/>
      <c r="AF7" s="136"/>
      <c r="AG7" s="136"/>
      <c r="AH7" s="136"/>
      <c r="AI7" s="136"/>
      <c r="AJ7" s="136"/>
      <c r="AK7" s="136"/>
      <c r="AL7" s="136"/>
      <c r="AM7" s="136"/>
      <c r="AN7" s="136"/>
      <c r="AO7" s="136"/>
      <c r="AP7" s="136"/>
      <c r="AQ7" s="136"/>
      <c r="AR7" s="136"/>
      <c r="AS7" s="136"/>
      <c r="AT7" s="136"/>
      <c r="AU7" s="136"/>
      <c r="AV7" s="136"/>
      <c r="AW7" s="136"/>
      <c r="AX7" s="136"/>
      <c r="AY7" s="136"/>
      <c r="AZ7" s="136"/>
      <c r="BA7" s="136"/>
      <c r="BB7" s="136"/>
      <c r="BC7" s="136"/>
      <c r="BD7" s="136"/>
      <c r="BE7" s="136"/>
      <c r="BF7" s="136"/>
      <c r="BG7" s="136"/>
      <c r="BH7" s="136"/>
      <c r="BI7" s="136"/>
      <c r="BJ7" s="136"/>
      <c r="BK7" s="136"/>
      <c r="BL7" s="136"/>
      <c r="BM7" s="136"/>
      <c r="BN7" s="136"/>
      <c r="BO7" s="136"/>
      <c r="BP7" s="136"/>
      <c r="BQ7" s="136"/>
      <c r="BR7" s="136"/>
      <c r="BS7" s="136"/>
      <c r="BT7" s="136"/>
      <c r="BU7" s="136"/>
      <c r="BV7" s="136"/>
      <c r="BW7" s="136"/>
      <c r="BX7" s="136"/>
      <c r="BY7" s="136"/>
      <c r="BZ7" s="136"/>
      <c r="CA7" s="136"/>
      <c r="CB7" s="136"/>
      <c r="CC7" s="136"/>
      <c r="CD7" s="136"/>
      <c r="CE7" s="136"/>
      <c r="CF7" s="136"/>
      <c r="CG7" s="136"/>
      <c r="CH7" s="136"/>
      <c r="CI7" s="136"/>
      <c r="CJ7" s="136"/>
      <c r="CK7" s="136"/>
      <c r="CL7" s="136"/>
      <c r="CM7" s="136"/>
      <c r="CN7" s="136"/>
      <c r="CO7" s="136"/>
      <c r="CP7" s="136"/>
      <c r="CQ7" s="136"/>
      <c r="CR7" s="136"/>
      <c r="CS7" s="136"/>
      <c r="CT7" s="136"/>
      <c r="CU7" s="136"/>
      <c r="CV7" s="136"/>
      <c r="CW7" s="136"/>
      <c r="CX7" s="136"/>
      <c r="CY7" s="136"/>
      <c r="CZ7" s="136"/>
      <c r="DA7" s="136"/>
      <c r="DB7" s="136"/>
      <c r="DC7" s="136"/>
      <c r="DD7" s="136"/>
      <c r="DE7" s="136"/>
      <c r="DF7" s="136"/>
      <c r="DG7" s="136"/>
      <c r="DH7" s="136"/>
      <c r="DI7" s="136"/>
      <c r="DJ7" s="136"/>
      <c r="DK7" s="136"/>
      <c r="DL7" s="136"/>
      <c r="DM7" s="136"/>
      <c r="DN7" s="136"/>
      <c r="DO7" s="136"/>
      <c r="DP7" s="136"/>
      <c r="DQ7" s="136"/>
      <c r="DR7" s="136"/>
      <c r="DS7" s="136"/>
      <c r="DT7" s="136"/>
      <c r="DU7" s="136"/>
      <c r="DV7" s="136"/>
      <c r="DW7" s="136"/>
      <c r="DX7" s="136"/>
      <c r="DY7" s="136"/>
      <c r="DZ7" s="136"/>
      <c r="EA7" s="136"/>
      <c r="EB7" s="136"/>
      <c r="EC7" s="136"/>
      <c r="ED7" s="136"/>
      <c r="EE7" s="136"/>
      <c r="EF7" s="136"/>
      <c r="EG7" s="136"/>
      <c r="EH7" s="136"/>
      <c r="EI7" s="136"/>
      <c r="EJ7" s="136"/>
      <c r="EK7" s="136"/>
      <c r="EL7" s="136"/>
      <c r="EM7" s="136"/>
      <c r="EN7" s="136"/>
      <c r="EO7" s="136"/>
      <c r="EP7" s="136"/>
      <c r="EQ7" s="136"/>
      <c r="ER7" s="136"/>
      <c r="ES7" s="136"/>
      <c r="ET7" s="136"/>
      <c r="EU7" s="136"/>
      <c r="EV7" s="136"/>
      <c r="EW7" s="136"/>
      <c r="EX7" s="136"/>
    </row>
    <row r="8" spans="1:154" ht="13.5" thickBot="1" x14ac:dyDescent="0.25">
      <c r="A8" s="235"/>
      <c r="B8" s="235"/>
      <c r="C8" s="235"/>
      <c r="D8" s="345" t="s">
        <v>299</v>
      </c>
      <c r="E8" s="136"/>
      <c r="F8" s="136"/>
      <c r="G8" s="136"/>
      <c r="H8" s="136"/>
      <c r="I8" s="136"/>
      <c r="J8" s="136"/>
      <c r="K8" s="136"/>
      <c r="L8" s="136"/>
      <c r="M8" s="136"/>
      <c r="N8" s="136"/>
      <c r="O8" s="136"/>
      <c r="P8" s="136"/>
      <c r="Q8" s="136"/>
      <c r="R8" s="136"/>
      <c r="S8" s="136"/>
      <c r="T8" s="136"/>
      <c r="U8" s="136"/>
      <c r="V8" s="136"/>
      <c r="W8" s="136"/>
      <c r="X8" s="136"/>
      <c r="Y8" s="136"/>
      <c r="Z8" s="136"/>
      <c r="AA8" s="136"/>
      <c r="AB8" s="136"/>
      <c r="AC8" s="136"/>
      <c r="AD8" s="136"/>
      <c r="AE8" s="136"/>
      <c r="AF8" s="136"/>
      <c r="AG8" s="136"/>
      <c r="AH8" s="136"/>
      <c r="AI8" s="136"/>
      <c r="AJ8" s="136"/>
      <c r="AK8" s="136"/>
      <c r="AL8" s="136"/>
      <c r="AM8" s="136"/>
      <c r="AN8" s="136"/>
      <c r="AO8" s="136"/>
      <c r="AP8" s="136"/>
      <c r="AQ8" s="136"/>
      <c r="AR8" s="136"/>
      <c r="AS8" s="136"/>
      <c r="AT8" s="136"/>
      <c r="AU8" s="136"/>
      <c r="AV8" s="136"/>
      <c r="AW8" s="136"/>
      <c r="AX8" s="136"/>
      <c r="AY8" s="136"/>
      <c r="AZ8" s="136"/>
      <c r="BA8" s="136"/>
      <c r="BB8" s="136"/>
      <c r="BC8" s="136"/>
      <c r="BD8" s="136"/>
      <c r="BE8" s="136"/>
      <c r="BF8" s="136"/>
      <c r="BG8" s="136"/>
      <c r="BH8" s="136"/>
      <c r="BI8" s="136"/>
      <c r="BJ8" s="136"/>
      <c r="BK8" s="136"/>
      <c r="BL8" s="136"/>
      <c r="BM8" s="136"/>
      <c r="BN8" s="136"/>
      <c r="BO8" s="136"/>
      <c r="BP8" s="136"/>
      <c r="BQ8" s="136"/>
      <c r="BR8" s="136"/>
      <c r="BS8" s="136"/>
      <c r="BT8" s="136"/>
      <c r="BU8" s="136"/>
      <c r="BV8" s="136"/>
      <c r="BW8" s="136"/>
      <c r="BX8" s="136"/>
      <c r="BY8" s="136"/>
      <c r="BZ8" s="136"/>
      <c r="CA8" s="136"/>
      <c r="CB8" s="136"/>
      <c r="CC8" s="136"/>
      <c r="CD8" s="136"/>
      <c r="CE8" s="136"/>
      <c r="CF8" s="136"/>
      <c r="CG8" s="136"/>
      <c r="CH8" s="136"/>
      <c r="CI8" s="136"/>
      <c r="CJ8" s="136"/>
      <c r="CK8" s="136"/>
      <c r="CL8" s="136"/>
      <c r="CM8" s="136"/>
      <c r="CN8" s="136"/>
      <c r="CO8" s="136"/>
      <c r="CP8" s="136"/>
      <c r="CQ8" s="136"/>
      <c r="CR8" s="136"/>
      <c r="CS8" s="136"/>
      <c r="CT8" s="136"/>
      <c r="CU8" s="136"/>
      <c r="CV8" s="136"/>
      <c r="CW8" s="136"/>
      <c r="CX8" s="136"/>
      <c r="CY8" s="136"/>
      <c r="CZ8" s="136"/>
      <c r="DA8" s="136"/>
      <c r="DB8" s="136"/>
      <c r="DC8" s="136"/>
      <c r="DD8" s="136"/>
      <c r="DE8" s="136"/>
      <c r="DF8" s="136"/>
      <c r="DG8" s="136"/>
      <c r="DH8" s="136"/>
      <c r="DI8" s="136"/>
      <c r="DJ8" s="136"/>
      <c r="DK8" s="136"/>
      <c r="DL8" s="136"/>
      <c r="DM8" s="136"/>
      <c r="DN8" s="136"/>
      <c r="DO8" s="136"/>
      <c r="DP8" s="136"/>
      <c r="DQ8" s="136"/>
      <c r="DR8" s="136"/>
      <c r="DS8" s="136"/>
      <c r="DT8" s="136"/>
      <c r="DU8" s="136"/>
      <c r="DV8" s="136"/>
      <c r="DW8" s="136"/>
      <c r="DX8" s="136"/>
      <c r="DY8" s="136"/>
      <c r="DZ8" s="136"/>
      <c r="EA8" s="136"/>
      <c r="EB8" s="136"/>
      <c r="EC8" s="136"/>
      <c r="ED8" s="136"/>
      <c r="EE8" s="136"/>
      <c r="EF8" s="136"/>
      <c r="EG8" s="136"/>
      <c r="EH8" s="136"/>
      <c r="EI8" s="136"/>
      <c r="EJ8" s="136"/>
      <c r="EK8" s="136"/>
      <c r="EL8" s="136"/>
      <c r="EM8" s="136"/>
      <c r="EN8" s="136"/>
      <c r="EO8" s="136"/>
      <c r="EP8" s="136"/>
      <c r="EQ8" s="136"/>
      <c r="ER8" s="136"/>
      <c r="ES8" s="136"/>
      <c r="ET8" s="136"/>
      <c r="EU8" s="136"/>
      <c r="EV8" s="136"/>
      <c r="EW8" s="136"/>
      <c r="EX8" s="136"/>
    </row>
    <row r="9" spans="1:154" ht="13.5" thickBot="1" x14ac:dyDescent="0.25">
      <c r="A9" s="242" t="s">
        <v>300</v>
      </c>
      <c r="B9" s="243"/>
      <c r="C9" s="243"/>
      <c r="D9" s="346">
        <v>0</v>
      </c>
      <c r="E9" s="232"/>
      <c r="F9" s="234" t="s">
        <v>236</v>
      </c>
      <c r="G9" s="232"/>
      <c r="H9" s="232"/>
      <c r="I9" s="232"/>
      <c r="J9" s="232"/>
      <c r="K9" s="232"/>
      <c r="L9" s="232"/>
      <c r="M9" s="232"/>
      <c r="N9" s="232"/>
      <c r="O9" s="232"/>
      <c r="P9" s="232"/>
      <c r="Q9" s="232"/>
      <c r="R9" s="232"/>
      <c r="S9" s="232"/>
      <c r="T9" s="232"/>
      <c r="U9" s="232"/>
      <c r="V9" s="232"/>
      <c r="W9" s="232"/>
      <c r="X9" s="232"/>
      <c r="Y9" s="232"/>
      <c r="Z9" s="232"/>
      <c r="AA9" s="232"/>
      <c r="AB9" s="232"/>
      <c r="AC9" s="232"/>
      <c r="AD9" s="232"/>
      <c r="AE9" s="232"/>
      <c r="AF9" s="232"/>
      <c r="AG9" s="232"/>
      <c r="AH9" s="232"/>
      <c r="AI9" s="232"/>
      <c r="AJ9" s="232"/>
      <c r="AK9" s="232"/>
      <c r="AL9" s="232"/>
      <c r="AM9" s="232"/>
      <c r="AN9" s="232"/>
      <c r="AO9" s="232"/>
      <c r="AP9" s="232"/>
      <c r="AQ9" s="232"/>
      <c r="AR9" s="232"/>
      <c r="AS9" s="232"/>
      <c r="AT9" s="232"/>
      <c r="AU9" s="232"/>
      <c r="AV9" s="232"/>
      <c r="AW9" s="232"/>
      <c r="AX9" s="232"/>
      <c r="AY9" s="232"/>
      <c r="AZ9" s="232"/>
      <c r="BA9" s="232"/>
      <c r="BB9" s="232"/>
      <c r="BC9" s="232"/>
      <c r="BD9" s="232"/>
      <c r="BE9" s="232"/>
      <c r="BF9" s="232"/>
      <c r="BG9" s="232"/>
      <c r="BH9" s="232"/>
      <c r="BI9" s="232"/>
      <c r="BJ9" s="232"/>
      <c r="BK9" s="232"/>
      <c r="BL9" s="232"/>
      <c r="BM9" s="232"/>
      <c r="BN9" s="232"/>
      <c r="BO9" s="232"/>
      <c r="BP9" s="232"/>
      <c r="BQ9" s="232"/>
      <c r="BR9" s="232"/>
      <c r="BS9" s="232"/>
      <c r="BT9" s="232"/>
      <c r="BU9" s="232"/>
      <c r="BV9" s="232"/>
      <c r="BW9" s="232"/>
      <c r="BX9" s="232"/>
      <c r="BY9" s="232"/>
      <c r="BZ9" s="232"/>
      <c r="CA9" s="233"/>
      <c r="CB9" s="231"/>
      <c r="CC9" s="234" t="s">
        <v>271</v>
      </c>
      <c r="CD9" s="232"/>
      <c r="CE9" s="232"/>
      <c r="CF9" s="232"/>
      <c r="CG9" s="232"/>
      <c r="CH9" s="232"/>
      <c r="CI9" s="232"/>
      <c r="CJ9" s="232"/>
      <c r="CK9" s="232"/>
      <c r="CL9" s="232"/>
      <c r="CM9" s="232"/>
      <c r="CN9" s="232"/>
      <c r="CO9" s="232"/>
      <c r="CP9" s="232"/>
      <c r="CQ9" s="232"/>
      <c r="CR9" s="232"/>
      <c r="CS9" s="232"/>
      <c r="CT9" s="232"/>
      <c r="CU9" s="232"/>
      <c r="CV9" s="232"/>
      <c r="CW9" s="232"/>
      <c r="CX9" s="232"/>
      <c r="CY9" s="232"/>
      <c r="CZ9" s="232"/>
      <c r="DA9" s="232"/>
      <c r="DB9" s="232"/>
      <c r="DC9" s="232"/>
      <c r="DD9" s="232"/>
      <c r="DE9" s="232"/>
      <c r="DF9" s="232"/>
      <c r="DG9" s="232"/>
      <c r="DH9" s="232"/>
      <c r="DI9" s="232"/>
      <c r="DJ9" s="232"/>
      <c r="DK9" s="232"/>
      <c r="DL9" s="232"/>
      <c r="DM9" s="232"/>
      <c r="DN9" s="232"/>
      <c r="DO9" s="232"/>
      <c r="DP9" s="232"/>
      <c r="DQ9" s="232"/>
      <c r="DR9" s="232"/>
      <c r="DS9" s="232"/>
      <c r="DT9" s="232"/>
      <c r="DU9" s="232"/>
      <c r="DV9" s="232"/>
      <c r="DW9" s="232"/>
      <c r="DX9" s="232"/>
      <c r="DY9" s="232"/>
      <c r="DZ9" s="232"/>
      <c r="EA9" s="232"/>
      <c r="EB9" s="232"/>
      <c r="EC9" s="232"/>
      <c r="ED9" s="232"/>
      <c r="EE9" s="232"/>
      <c r="EF9" s="232"/>
      <c r="EG9" s="232"/>
      <c r="EH9" s="232"/>
      <c r="EI9" s="232"/>
      <c r="EJ9" s="232"/>
      <c r="EK9" s="232"/>
      <c r="EL9" s="232"/>
      <c r="EM9" s="232"/>
      <c r="EN9" s="232"/>
      <c r="EO9" s="232"/>
      <c r="EP9" s="232"/>
      <c r="EQ9" s="232"/>
      <c r="ER9" s="232"/>
      <c r="ES9" s="232"/>
      <c r="ET9" s="232"/>
      <c r="EU9" s="232"/>
      <c r="EV9" s="232"/>
      <c r="EW9" s="232"/>
      <c r="EX9" s="233"/>
    </row>
    <row r="10" spans="1:154" ht="13.5" thickBot="1" x14ac:dyDescent="0.25">
      <c r="A10" s="248" t="s">
        <v>231</v>
      </c>
      <c r="B10" s="249" t="s">
        <v>235</v>
      </c>
      <c r="C10" s="250" t="s">
        <v>301</v>
      </c>
      <c r="D10" s="251" t="s">
        <v>234</v>
      </c>
      <c r="E10" s="265" t="str">
        <f t="array" ref="E10:CA10">+TRANSPOSE(EUROIS!$E$3:$E$76)</f>
        <v>on</v>
      </c>
      <c r="F10" s="266" t="str">
        <v>tn</v>
      </c>
      <c r="G10" s="266" t="str">
        <v>sn</v>
      </c>
      <c r="H10" s="266" t="str">
        <v>1w</v>
      </c>
      <c r="I10" s="266" t="str">
        <v>2w</v>
      </c>
      <c r="J10" s="266" t="str">
        <v>3w</v>
      </c>
      <c r="K10" s="266" t="str">
        <v>1m</v>
      </c>
      <c r="L10" s="266" t="str">
        <v>2m</v>
      </c>
      <c r="M10" s="266" t="str">
        <v>3m</v>
      </c>
      <c r="N10" s="266" t="str">
        <v>4m</v>
      </c>
      <c r="O10" s="266" t="str">
        <v>5m</v>
      </c>
      <c r="P10" s="266" t="str">
        <v>6m</v>
      </c>
      <c r="Q10" s="266" t="str">
        <v>7m</v>
      </c>
      <c r="R10" s="266" t="str">
        <v>8m</v>
      </c>
      <c r="S10" s="266" t="str">
        <v>9m</v>
      </c>
      <c r="T10" s="266" t="str">
        <v>10m</v>
      </c>
      <c r="U10" s="266" t="str">
        <v>11m</v>
      </c>
      <c r="V10" s="266" t="str">
        <v>12m</v>
      </c>
      <c r="W10" s="266" t="str">
        <v>13m</v>
      </c>
      <c r="X10" s="266" t="str">
        <v>14m</v>
      </c>
      <c r="Y10" s="266" t="str">
        <v>15m</v>
      </c>
      <c r="Z10" s="266" t="str">
        <v>16m</v>
      </c>
      <c r="AA10" s="266" t="str">
        <v>17m</v>
      </c>
      <c r="AB10" s="266" t="str">
        <v>18m</v>
      </c>
      <c r="AC10" s="266" t="str">
        <v>19m</v>
      </c>
      <c r="AD10" s="266" t="str">
        <v>20m</v>
      </c>
      <c r="AE10" s="266" t="str">
        <v>21m</v>
      </c>
      <c r="AF10" s="266" t="str">
        <v>22m</v>
      </c>
      <c r="AG10" s="266" t="str">
        <v>23m</v>
      </c>
      <c r="AH10" s="266" t="str">
        <v>2Y</v>
      </c>
      <c r="AI10" s="266" t="str">
        <v>3Y</v>
      </c>
      <c r="AJ10" s="266" t="str">
        <v>4Y</v>
      </c>
      <c r="AK10" s="266" t="str">
        <v>5Y</v>
      </c>
      <c r="AL10" s="266" t="str">
        <v>6Y</v>
      </c>
      <c r="AM10" s="266" t="str">
        <v>7Y</v>
      </c>
      <c r="AN10" s="266" t="str">
        <v>8Y</v>
      </c>
      <c r="AO10" s="266" t="str">
        <v>9Y</v>
      </c>
      <c r="AP10" s="266" t="str">
        <v>10Y</v>
      </c>
      <c r="AQ10" s="266" t="str">
        <v>11Y</v>
      </c>
      <c r="AR10" s="266" t="str">
        <v>12Y</v>
      </c>
      <c r="AS10" s="266" t="str">
        <v>13Y</v>
      </c>
      <c r="AT10" s="266" t="str">
        <v>14Y</v>
      </c>
      <c r="AU10" s="266" t="str">
        <v>15Y</v>
      </c>
      <c r="AV10" s="266" t="str">
        <v>16Y</v>
      </c>
      <c r="AW10" s="266" t="str">
        <v>17Y</v>
      </c>
      <c r="AX10" s="266" t="str">
        <v>18Y</v>
      </c>
      <c r="AY10" s="266" t="str">
        <v>19Y</v>
      </c>
      <c r="AZ10" s="266" t="str">
        <v>20Y</v>
      </c>
      <c r="BA10" s="266" t="str">
        <v>21Y</v>
      </c>
      <c r="BB10" s="266" t="str">
        <v>22Y</v>
      </c>
      <c r="BC10" s="266" t="str">
        <v>23Y</v>
      </c>
      <c r="BD10" s="266" t="str">
        <v>24Y</v>
      </c>
      <c r="BE10" s="266" t="str">
        <v>25Y</v>
      </c>
      <c r="BF10" s="266" t="str">
        <v>26Y</v>
      </c>
      <c r="BG10" s="266" t="str">
        <v>27Y</v>
      </c>
      <c r="BH10" s="266" t="str">
        <v>28Y</v>
      </c>
      <c r="BI10" s="266" t="str">
        <v>29Y</v>
      </c>
      <c r="BJ10" s="266" t="str">
        <v>30Y</v>
      </c>
      <c r="BK10" s="266" t="str">
        <v>35Y</v>
      </c>
      <c r="BL10" s="266" t="str">
        <v>40Y</v>
      </c>
      <c r="BM10" s="266" t="str">
        <v>50Y</v>
      </c>
      <c r="BN10" s="266" t="str">
        <v>60Y</v>
      </c>
      <c r="BO10" s="266">
        <v>0</v>
      </c>
      <c r="BP10" s="266">
        <v>0</v>
      </c>
      <c r="BQ10" s="266">
        <v>0</v>
      </c>
      <c r="BR10" s="266">
        <v>0</v>
      </c>
      <c r="BS10" s="266">
        <v>0</v>
      </c>
      <c r="BT10" s="266">
        <v>0</v>
      </c>
      <c r="BU10" s="266">
        <v>0</v>
      </c>
      <c r="BV10" s="266">
        <v>0</v>
      </c>
      <c r="BW10" s="266">
        <v>0</v>
      </c>
      <c r="BX10" s="266">
        <v>0</v>
      </c>
      <c r="BY10" s="266">
        <v>0</v>
      </c>
      <c r="BZ10" s="266">
        <v>0</v>
      </c>
      <c r="CA10" s="267" t="e">
        <v>#N/A</v>
      </c>
      <c r="CB10" s="265" t="str">
        <f t="array" ref="CB10:EX10">+TRANSPOSE(EUROIS!$E$3:$E$76)</f>
        <v>on</v>
      </c>
      <c r="CC10" s="266" t="str">
        <v>tn</v>
      </c>
      <c r="CD10" s="266" t="str">
        <v>sn</v>
      </c>
      <c r="CE10" s="266" t="str">
        <v>1w</v>
      </c>
      <c r="CF10" s="266" t="str">
        <v>2w</v>
      </c>
      <c r="CG10" s="266" t="str">
        <v>3w</v>
      </c>
      <c r="CH10" s="266" t="str">
        <v>1m</v>
      </c>
      <c r="CI10" s="266" t="str">
        <v>2m</v>
      </c>
      <c r="CJ10" s="266" t="str">
        <v>3m</v>
      </c>
      <c r="CK10" s="266" t="str">
        <v>4m</v>
      </c>
      <c r="CL10" s="266" t="str">
        <v>5m</v>
      </c>
      <c r="CM10" s="266" t="str">
        <v>6m</v>
      </c>
      <c r="CN10" s="266" t="str">
        <v>7m</v>
      </c>
      <c r="CO10" s="266" t="str">
        <v>8m</v>
      </c>
      <c r="CP10" s="266" t="str">
        <v>9m</v>
      </c>
      <c r="CQ10" s="266" t="str">
        <v>10m</v>
      </c>
      <c r="CR10" s="266" t="str">
        <v>11m</v>
      </c>
      <c r="CS10" s="266" t="str">
        <v>12m</v>
      </c>
      <c r="CT10" s="266" t="str">
        <v>13m</v>
      </c>
      <c r="CU10" s="266" t="str">
        <v>14m</v>
      </c>
      <c r="CV10" s="266" t="str">
        <v>15m</v>
      </c>
      <c r="CW10" s="266" t="str">
        <v>16m</v>
      </c>
      <c r="CX10" s="266" t="str">
        <v>17m</v>
      </c>
      <c r="CY10" s="266" t="str">
        <v>18m</v>
      </c>
      <c r="CZ10" s="266" t="str">
        <v>19m</v>
      </c>
      <c r="DA10" s="266" t="str">
        <v>20m</v>
      </c>
      <c r="DB10" s="266" t="str">
        <v>21m</v>
      </c>
      <c r="DC10" s="266" t="str">
        <v>22m</v>
      </c>
      <c r="DD10" s="266" t="str">
        <v>23m</v>
      </c>
      <c r="DE10" s="266" t="str">
        <v>2Y</v>
      </c>
      <c r="DF10" s="266" t="str">
        <v>3Y</v>
      </c>
      <c r="DG10" s="266" t="str">
        <v>4Y</v>
      </c>
      <c r="DH10" s="266" t="str">
        <v>5Y</v>
      </c>
      <c r="DI10" s="266" t="str">
        <v>6Y</v>
      </c>
      <c r="DJ10" s="266" t="str">
        <v>7Y</v>
      </c>
      <c r="DK10" s="266" t="str">
        <v>8Y</v>
      </c>
      <c r="DL10" s="266" t="str">
        <v>9Y</v>
      </c>
      <c r="DM10" s="266" t="str">
        <v>10Y</v>
      </c>
      <c r="DN10" s="266" t="str">
        <v>11Y</v>
      </c>
      <c r="DO10" s="266" t="str">
        <v>12Y</v>
      </c>
      <c r="DP10" s="266" t="str">
        <v>13Y</v>
      </c>
      <c r="DQ10" s="266" t="str">
        <v>14Y</v>
      </c>
      <c r="DR10" s="266" t="str">
        <v>15Y</v>
      </c>
      <c r="DS10" s="266" t="str">
        <v>16Y</v>
      </c>
      <c r="DT10" s="266" t="str">
        <v>17Y</v>
      </c>
      <c r="DU10" s="266" t="str">
        <v>18Y</v>
      </c>
      <c r="DV10" s="266" t="str">
        <v>19Y</v>
      </c>
      <c r="DW10" s="266" t="str">
        <v>20Y</v>
      </c>
      <c r="DX10" s="266" t="str">
        <v>21Y</v>
      </c>
      <c r="DY10" s="266" t="str">
        <v>22Y</v>
      </c>
      <c r="DZ10" s="266" t="str">
        <v>23Y</v>
      </c>
      <c r="EA10" s="266" t="str">
        <v>24Y</v>
      </c>
      <c r="EB10" s="266" t="str">
        <v>25Y</v>
      </c>
      <c r="EC10" s="266" t="str">
        <v>26Y</v>
      </c>
      <c r="ED10" s="266" t="str">
        <v>27Y</v>
      </c>
      <c r="EE10" s="266" t="str">
        <v>28Y</v>
      </c>
      <c r="EF10" s="266" t="str">
        <v>29Y</v>
      </c>
      <c r="EG10" s="266" t="str">
        <v>30Y</v>
      </c>
      <c r="EH10" s="266" t="str">
        <v>35Y</v>
      </c>
      <c r="EI10" s="266" t="str">
        <v>40Y</v>
      </c>
      <c r="EJ10" s="266" t="str">
        <v>50Y</v>
      </c>
      <c r="EK10" s="266" t="str">
        <v>60Y</v>
      </c>
      <c r="EL10" s="266">
        <v>0</v>
      </c>
      <c r="EM10" s="266">
        <v>0</v>
      </c>
      <c r="EN10" s="266">
        <v>0</v>
      </c>
      <c r="EO10" s="266">
        <v>0</v>
      </c>
      <c r="EP10" s="266">
        <v>0</v>
      </c>
      <c r="EQ10" s="266">
        <v>0</v>
      </c>
      <c r="ER10" s="266">
        <v>0</v>
      </c>
      <c r="ES10" s="266">
        <v>0</v>
      </c>
      <c r="ET10" s="266">
        <v>0</v>
      </c>
      <c r="EU10" s="266">
        <v>0</v>
      </c>
      <c r="EV10" s="266">
        <v>0</v>
      </c>
      <c r="EW10" s="266">
        <v>0</v>
      </c>
      <c r="EX10" s="267" t="e">
        <v>#N/A</v>
      </c>
    </row>
    <row r="11" spans="1:154" x14ac:dyDescent="0.2">
      <c r="A11" s="244">
        <v>41089</v>
      </c>
      <c r="B11" s="421">
        <v>0</v>
      </c>
      <c r="C11" s="246" t="s">
        <v>237</v>
      </c>
      <c r="D11" s="262" t="str">
        <f>IF(A11&gt;$B$4,_xll.xlShmImplSwap2($B$5,$B$5,A11,,tenor+0*TYPE(trigger),1,4,12/tenor,4,1,1),"")</f>
        <v/>
      </c>
      <c r="E11" s="283">
        <v>0</v>
      </c>
      <c r="F11" s="284">
        <v>0</v>
      </c>
      <c r="G11" s="284">
        <v>0</v>
      </c>
      <c r="H11" s="284">
        <v>0</v>
      </c>
      <c r="I11" s="284">
        <v>0</v>
      </c>
      <c r="J11" s="284">
        <v>0</v>
      </c>
      <c r="K11" s="284">
        <v>0</v>
      </c>
      <c r="L11" s="284">
        <v>0</v>
      </c>
      <c r="M11" s="284">
        <v>0</v>
      </c>
      <c r="N11" s="284">
        <v>0</v>
      </c>
      <c r="O11" s="284">
        <v>0</v>
      </c>
      <c r="P11" s="423">
        <v>0</v>
      </c>
      <c r="Q11" s="284">
        <v>0</v>
      </c>
      <c r="R11" s="284">
        <v>0</v>
      </c>
      <c r="S11" s="284">
        <v>0</v>
      </c>
      <c r="T11" s="284">
        <v>0</v>
      </c>
      <c r="U11" s="284">
        <v>0</v>
      </c>
      <c r="V11" s="284">
        <v>0</v>
      </c>
      <c r="W11" s="284">
        <v>0</v>
      </c>
      <c r="X11" s="284">
        <v>0</v>
      </c>
      <c r="Y11" s="284">
        <v>0</v>
      </c>
      <c r="Z11" s="284">
        <v>0</v>
      </c>
      <c r="AA11" s="284">
        <v>0</v>
      </c>
      <c r="AB11" s="284">
        <v>0</v>
      </c>
      <c r="AC11" s="284">
        <v>0</v>
      </c>
      <c r="AD11" s="284">
        <v>0</v>
      </c>
      <c r="AE11" s="284">
        <v>0</v>
      </c>
      <c r="AF11" s="284">
        <v>0</v>
      </c>
      <c r="AG11" s="284">
        <v>0</v>
      </c>
      <c r="AH11" s="284">
        <v>0</v>
      </c>
      <c r="AI11" s="284">
        <v>0</v>
      </c>
      <c r="AJ11" s="284">
        <v>0</v>
      </c>
      <c r="AK11" s="284">
        <v>0</v>
      </c>
      <c r="AL11" s="284">
        <v>0</v>
      </c>
      <c r="AM11" s="284">
        <v>0</v>
      </c>
      <c r="AN11" s="284">
        <v>0</v>
      </c>
      <c r="AO11" s="284">
        <v>0</v>
      </c>
      <c r="AP11" s="284">
        <v>0</v>
      </c>
      <c r="AQ11" s="284">
        <v>0</v>
      </c>
      <c r="AR11" s="284">
        <v>0</v>
      </c>
      <c r="AS11" s="284">
        <v>0</v>
      </c>
      <c r="AT11" s="284">
        <v>0</v>
      </c>
      <c r="AU11" s="284">
        <v>0</v>
      </c>
      <c r="AV11" s="284">
        <v>0</v>
      </c>
      <c r="AW11" s="284">
        <v>0</v>
      </c>
      <c r="AX11" s="284">
        <v>0</v>
      </c>
      <c r="AY11" s="284">
        <v>0</v>
      </c>
      <c r="AZ11" s="284">
        <v>0</v>
      </c>
      <c r="BA11" s="284">
        <v>0</v>
      </c>
      <c r="BB11" s="284">
        <v>0</v>
      </c>
      <c r="BC11" s="284">
        <v>0</v>
      </c>
      <c r="BD11" s="284">
        <v>0</v>
      </c>
      <c r="BE11" s="284">
        <v>0</v>
      </c>
      <c r="BF11" s="284">
        <v>0</v>
      </c>
      <c r="BG11" s="284">
        <v>0</v>
      </c>
      <c r="BH11" s="284">
        <v>0</v>
      </c>
      <c r="BI11" s="284">
        <v>0</v>
      </c>
      <c r="BJ11" s="284">
        <v>0</v>
      </c>
      <c r="BK11" s="284">
        <v>0</v>
      </c>
      <c r="BL11" s="284">
        <v>0</v>
      </c>
      <c r="BM11" s="284">
        <v>0</v>
      </c>
      <c r="BN11" s="284">
        <v>0</v>
      </c>
      <c r="BO11" s="284"/>
      <c r="BP11" s="284"/>
      <c r="BQ11" s="284"/>
      <c r="BR11" s="284"/>
      <c r="BS11" s="284"/>
      <c r="BT11" s="284"/>
      <c r="BU11" s="284"/>
      <c r="BV11" s="284"/>
      <c r="BW11" s="284"/>
      <c r="BX11" s="284"/>
      <c r="BY11" s="284"/>
      <c r="BZ11" s="284"/>
      <c r="CA11" s="285"/>
      <c r="CB11" s="284" t="s">
        <v>237</v>
      </c>
      <c r="CC11" s="284" t="s">
        <v>237</v>
      </c>
      <c r="CD11" s="284" t="s">
        <v>237</v>
      </c>
      <c r="CE11" s="284" t="s">
        <v>237</v>
      </c>
      <c r="CF11" s="284" t="s">
        <v>237</v>
      </c>
      <c r="CG11" s="284" t="s">
        <v>237</v>
      </c>
      <c r="CH11" s="284" t="s">
        <v>237</v>
      </c>
      <c r="CI11" s="284" t="s">
        <v>237</v>
      </c>
      <c r="CJ11" s="284" t="s">
        <v>237</v>
      </c>
      <c r="CK11" s="284" t="s">
        <v>237</v>
      </c>
      <c r="CL11" s="284" t="s">
        <v>237</v>
      </c>
      <c r="CM11" s="284" t="s">
        <v>237</v>
      </c>
      <c r="CN11" s="284" t="s">
        <v>237</v>
      </c>
      <c r="CO11" s="284" t="s">
        <v>237</v>
      </c>
      <c r="CP11" s="284" t="s">
        <v>237</v>
      </c>
      <c r="CQ11" s="284" t="s">
        <v>237</v>
      </c>
      <c r="CR11" s="286" t="s">
        <v>237</v>
      </c>
      <c r="CS11" s="286" t="s">
        <v>237</v>
      </c>
      <c r="CT11" s="286" t="s">
        <v>237</v>
      </c>
      <c r="CU11" s="286" t="s">
        <v>237</v>
      </c>
      <c r="CV11" s="286" t="s">
        <v>237</v>
      </c>
      <c r="CW11" s="286" t="s">
        <v>237</v>
      </c>
      <c r="CX11" s="286" t="s">
        <v>237</v>
      </c>
      <c r="CY11" s="286" t="s">
        <v>237</v>
      </c>
      <c r="CZ11" s="286" t="s">
        <v>237</v>
      </c>
      <c r="DA11" s="286" t="s">
        <v>237</v>
      </c>
      <c r="DB11" s="286" t="s">
        <v>237</v>
      </c>
      <c r="DC11" s="286" t="s">
        <v>237</v>
      </c>
      <c r="DD11" s="286" t="s">
        <v>237</v>
      </c>
      <c r="DE11" s="286" t="s">
        <v>237</v>
      </c>
      <c r="DF11" s="286" t="s">
        <v>237</v>
      </c>
      <c r="DG11" s="286" t="s">
        <v>237</v>
      </c>
      <c r="DH11" s="286" t="s">
        <v>237</v>
      </c>
      <c r="DI11" s="286" t="s">
        <v>237</v>
      </c>
      <c r="DJ11" s="286" t="s">
        <v>237</v>
      </c>
      <c r="DK11" s="286" t="s">
        <v>237</v>
      </c>
      <c r="DL11" s="286" t="s">
        <v>237</v>
      </c>
      <c r="DM11" s="286" t="s">
        <v>237</v>
      </c>
      <c r="DN11" s="286" t="s">
        <v>237</v>
      </c>
      <c r="DO11" s="286" t="s">
        <v>237</v>
      </c>
      <c r="DP11" s="286" t="s">
        <v>237</v>
      </c>
      <c r="DQ11" s="286" t="s">
        <v>237</v>
      </c>
      <c r="DR11" s="286" t="s">
        <v>237</v>
      </c>
      <c r="DS11" s="286" t="s">
        <v>237</v>
      </c>
      <c r="DT11" s="286" t="s">
        <v>237</v>
      </c>
      <c r="DU11" s="286" t="s">
        <v>237</v>
      </c>
      <c r="DV11" s="286" t="s">
        <v>237</v>
      </c>
      <c r="DW11" s="286" t="s">
        <v>237</v>
      </c>
      <c r="DX11" s="286" t="s">
        <v>237</v>
      </c>
      <c r="DY11" s="286" t="s">
        <v>237</v>
      </c>
      <c r="DZ11" s="286" t="s">
        <v>237</v>
      </c>
      <c r="EA11" s="286" t="s">
        <v>237</v>
      </c>
      <c r="EB11" s="286" t="s">
        <v>237</v>
      </c>
      <c r="EC11" s="286" t="s">
        <v>237</v>
      </c>
      <c r="ED11" s="286" t="s">
        <v>237</v>
      </c>
      <c r="EE11" s="286" t="s">
        <v>237</v>
      </c>
      <c r="EF11" s="286" t="s">
        <v>237</v>
      </c>
      <c r="EG11" s="286" t="s">
        <v>237</v>
      </c>
      <c r="EH11" s="286" t="s">
        <v>237</v>
      </c>
      <c r="EI11" s="286" t="s">
        <v>237</v>
      </c>
      <c r="EJ11" s="286" t="s">
        <v>237</v>
      </c>
      <c r="EK11" s="286" t="s">
        <v>237</v>
      </c>
      <c r="EL11" s="286" t="s">
        <v>237</v>
      </c>
      <c r="EM11" s="286"/>
      <c r="EN11" s="286"/>
      <c r="EO11" s="286"/>
      <c r="EP11" s="286"/>
      <c r="EQ11" s="286"/>
      <c r="ER11" s="286"/>
      <c r="ES11" s="286"/>
      <c r="ET11" s="286"/>
      <c r="EU11" s="286"/>
      <c r="EV11" s="286"/>
      <c r="EW11" s="286"/>
      <c r="EX11" s="287"/>
    </row>
    <row r="12" spans="1:154" x14ac:dyDescent="0.2">
      <c r="A12" s="238">
        <v>41092</v>
      </c>
      <c r="B12" s="422">
        <v>4.0554879644589051E-3</v>
      </c>
      <c r="C12" s="239">
        <v>2.2545748727983866E-3</v>
      </c>
      <c r="D12" s="263" t="str">
        <f>IF(A12&gt;$B$4,_xll.xlShmImplSwap2($B$5,$B$5,A12,,tenor+0*TYPE(trigger),1,4,12/tenor,4,1,1),"")</f>
        <v/>
      </c>
      <c r="E12" s="288">
        <v>4.2582588142250251E-3</v>
      </c>
      <c r="F12" s="286">
        <v>4.0554879644589051E-3</v>
      </c>
      <c r="G12" s="286">
        <v>4.0554879644589051E-3</v>
      </c>
      <c r="H12" s="286">
        <v>4.0554879644589051E-3</v>
      </c>
      <c r="I12" s="286">
        <v>4.0554879644589051E-3</v>
      </c>
      <c r="J12" s="286">
        <v>4.0554879644589051E-3</v>
      </c>
      <c r="K12" s="286">
        <v>4.0554879644589051E-3</v>
      </c>
      <c r="L12" s="286">
        <v>4.0554879644589051E-3</v>
      </c>
      <c r="M12" s="286">
        <v>4.0554879644589051E-3</v>
      </c>
      <c r="N12" s="286">
        <v>4.0554879644589051E-3</v>
      </c>
      <c r="O12" s="286">
        <v>4.0554879644589051E-3</v>
      </c>
      <c r="P12" s="424">
        <v>4.0554879644589051E-3</v>
      </c>
      <c r="Q12" s="286">
        <v>4.0554879644589051E-3</v>
      </c>
      <c r="R12" s="286">
        <v>4.0554879644589051E-3</v>
      </c>
      <c r="S12" s="286">
        <v>4.0554879644589051E-3</v>
      </c>
      <c r="T12" s="286">
        <v>4.0554879644589051E-3</v>
      </c>
      <c r="U12" s="286">
        <v>4.0554879644589051E-3</v>
      </c>
      <c r="V12" s="286">
        <v>4.0554879644589051E-3</v>
      </c>
      <c r="W12" s="286">
        <v>4.0554879644589051E-3</v>
      </c>
      <c r="X12" s="286">
        <v>4.0554879644589051E-3</v>
      </c>
      <c r="Y12" s="286">
        <v>4.0554879644589051E-3</v>
      </c>
      <c r="Z12" s="286">
        <v>4.0554879644589051E-3</v>
      </c>
      <c r="AA12" s="286">
        <v>4.0554879644589051E-3</v>
      </c>
      <c r="AB12" s="286">
        <v>4.0554879644589051E-3</v>
      </c>
      <c r="AC12" s="286">
        <v>4.0554879644589051E-3</v>
      </c>
      <c r="AD12" s="286">
        <v>4.0554879644589051E-3</v>
      </c>
      <c r="AE12" s="286">
        <v>4.0554879644589051E-3</v>
      </c>
      <c r="AF12" s="286">
        <v>4.0554879644589051E-3</v>
      </c>
      <c r="AG12" s="286">
        <v>4.0554879644589051E-3</v>
      </c>
      <c r="AH12" s="286">
        <v>4.0554879644589051E-3</v>
      </c>
      <c r="AI12" s="286">
        <v>4.0554879644589051E-3</v>
      </c>
      <c r="AJ12" s="286">
        <v>4.0554879644589051E-3</v>
      </c>
      <c r="AK12" s="286">
        <v>4.0554879644589051E-3</v>
      </c>
      <c r="AL12" s="286">
        <v>4.0554879644589051E-3</v>
      </c>
      <c r="AM12" s="286">
        <v>4.0554879644589051E-3</v>
      </c>
      <c r="AN12" s="286">
        <v>4.0554879644589051E-3</v>
      </c>
      <c r="AO12" s="286">
        <v>4.0554879644589051E-3</v>
      </c>
      <c r="AP12" s="286">
        <v>4.0554879644589051E-3</v>
      </c>
      <c r="AQ12" s="286">
        <v>4.0554879644589051E-3</v>
      </c>
      <c r="AR12" s="286">
        <v>4.0554879644589051E-3</v>
      </c>
      <c r="AS12" s="286">
        <v>4.0554879644589051E-3</v>
      </c>
      <c r="AT12" s="286">
        <v>4.0554879644589051E-3</v>
      </c>
      <c r="AU12" s="286">
        <v>4.0554879644589051E-3</v>
      </c>
      <c r="AV12" s="286">
        <v>4.0554879644589051E-3</v>
      </c>
      <c r="AW12" s="286">
        <v>4.0554879644589051E-3</v>
      </c>
      <c r="AX12" s="286">
        <v>4.0554879644589051E-3</v>
      </c>
      <c r="AY12" s="286">
        <v>4.0554879644589051E-3</v>
      </c>
      <c r="AZ12" s="286">
        <v>4.0554879644589051E-3</v>
      </c>
      <c r="BA12" s="286">
        <v>4.0554879644589051E-3</v>
      </c>
      <c r="BB12" s="286">
        <v>4.0554879644589051E-3</v>
      </c>
      <c r="BC12" s="286">
        <v>4.0554879644589051E-3</v>
      </c>
      <c r="BD12" s="286">
        <v>4.0554879644589051E-3</v>
      </c>
      <c r="BE12" s="286">
        <v>4.0554879644589051E-3</v>
      </c>
      <c r="BF12" s="286">
        <v>4.0554879644589051E-3</v>
      </c>
      <c r="BG12" s="286">
        <v>4.0554879644589051E-3</v>
      </c>
      <c r="BH12" s="286">
        <v>4.0554879644589051E-3</v>
      </c>
      <c r="BI12" s="286">
        <v>4.0554879644589051E-3</v>
      </c>
      <c r="BJ12" s="286">
        <v>4.0554879644589051E-3</v>
      </c>
      <c r="BK12" s="286">
        <v>4.0554879644589051E-3</v>
      </c>
      <c r="BL12" s="286">
        <v>4.0554879644589051E-3</v>
      </c>
      <c r="BM12" s="286">
        <v>4.0554879644589051E-3</v>
      </c>
      <c r="BN12" s="286">
        <v>4.0554879644589051E-3</v>
      </c>
      <c r="BO12" s="286"/>
      <c r="BP12" s="286"/>
      <c r="BQ12" s="286"/>
      <c r="BR12" s="286"/>
      <c r="BS12" s="286"/>
      <c r="BT12" s="286"/>
      <c r="BU12" s="286"/>
      <c r="BV12" s="286"/>
      <c r="BW12" s="286"/>
      <c r="BX12" s="286"/>
      <c r="BY12" s="286"/>
      <c r="BZ12" s="286"/>
      <c r="CA12" s="287"/>
      <c r="CB12" s="286">
        <v>2.2545748727988211E-3</v>
      </c>
      <c r="CC12" s="286">
        <v>2.2556630727937179E-3</v>
      </c>
      <c r="CD12" s="286">
        <v>2.2545748727983866E-3</v>
      </c>
      <c r="CE12" s="286">
        <v>2.2545748727983866E-3</v>
      </c>
      <c r="CF12" s="286">
        <v>2.2545748727983866E-3</v>
      </c>
      <c r="CG12" s="286">
        <v>2.2545748727983866E-3</v>
      </c>
      <c r="CH12" s="286">
        <v>2.2545748727983866E-3</v>
      </c>
      <c r="CI12" s="286">
        <v>2.2545748727983866E-3</v>
      </c>
      <c r="CJ12" s="286">
        <v>2.2545748727983866E-3</v>
      </c>
      <c r="CK12" s="286">
        <v>2.2544737571238579E-3</v>
      </c>
      <c r="CL12" s="286">
        <v>2.2581468774070072E-3</v>
      </c>
      <c r="CM12" s="286">
        <v>2.4573731155693676E-3</v>
      </c>
      <c r="CN12" s="286">
        <v>2.2518529909936586E-3</v>
      </c>
      <c r="CO12" s="286">
        <v>2.2545748727983866E-3</v>
      </c>
      <c r="CP12" s="286">
        <v>2.2545748727983866E-3</v>
      </c>
      <c r="CQ12" s="286">
        <v>2.2545748727983866E-3</v>
      </c>
      <c r="CR12" s="286">
        <v>2.2545748727983866E-3</v>
      </c>
      <c r="CS12" s="286">
        <v>2.2545748727983866E-3</v>
      </c>
      <c r="CT12" s="286">
        <v>2.2545748727983866E-3</v>
      </c>
      <c r="CU12" s="286">
        <v>2.2545748727983866E-3</v>
      </c>
      <c r="CV12" s="286">
        <v>2.2545748727983866E-3</v>
      </c>
      <c r="CW12" s="286">
        <v>2.2545748727983866E-3</v>
      </c>
      <c r="CX12" s="286">
        <v>2.2545748727983866E-3</v>
      </c>
      <c r="CY12" s="286">
        <v>2.2545748727983866E-3</v>
      </c>
      <c r="CZ12" s="286">
        <v>2.2545748727983866E-3</v>
      </c>
      <c r="DA12" s="286">
        <v>2.2545748727983866E-3</v>
      </c>
      <c r="DB12" s="286">
        <v>2.2545748727983866E-3</v>
      </c>
      <c r="DC12" s="286">
        <v>2.2545748727983866E-3</v>
      </c>
      <c r="DD12" s="286">
        <v>2.2545748727983866E-3</v>
      </c>
      <c r="DE12" s="286">
        <v>2.2545748727983866E-3</v>
      </c>
      <c r="DF12" s="286">
        <v>2.2545748727983866E-3</v>
      </c>
      <c r="DG12" s="286">
        <v>2.2545748727983866E-3</v>
      </c>
      <c r="DH12" s="286">
        <v>2.2545748727983866E-3</v>
      </c>
      <c r="DI12" s="286">
        <v>2.2545748727983866E-3</v>
      </c>
      <c r="DJ12" s="286">
        <v>2.2545748727983866E-3</v>
      </c>
      <c r="DK12" s="286">
        <v>2.2545748727983866E-3</v>
      </c>
      <c r="DL12" s="286">
        <v>2.2545748727983866E-3</v>
      </c>
      <c r="DM12" s="286">
        <v>2.2545748727983866E-3</v>
      </c>
      <c r="DN12" s="286">
        <v>2.2545748727983866E-3</v>
      </c>
      <c r="DO12" s="286">
        <v>2.2545748727983866E-3</v>
      </c>
      <c r="DP12" s="286">
        <v>2.2545748727983866E-3</v>
      </c>
      <c r="DQ12" s="286">
        <v>2.2545748727983866E-3</v>
      </c>
      <c r="DR12" s="286">
        <v>2.2545748727983866E-3</v>
      </c>
      <c r="DS12" s="286">
        <v>2.2545748727983866E-3</v>
      </c>
      <c r="DT12" s="286">
        <v>2.2545748727983866E-3</v>
      </c>
      <c r="DU12" s="286">
        <v>2.2545748727983866E-3</v>
      </c>
      <c r="DV12" s="286">
        <v>2.2545748727983866E-3</v>
      </c>
      <c r="DW12" s="286">
        <v>2.2545748727983866E-3</v>
      </c>
      <c r="DX12" s="286">
        <v>2.2545748727983866E-3</v>
      </c>
      <c r="DY12" s="286">
        <v>2.2545748727983866E-3</v>
      </c>
      <c r="DZ12" s="286">
        <v>2.2545748727983866E-3</v>
      </c>
      <c r="EA12" s="286">
        <v>2.2545748727983866E-3</v>
      </c>
      <c r="EB12" s="286">
        <v>2.2545748727983866E-3</v>
      </c>
      <c r="EC12" s="286">
        <v>2.2545748727983866E-3</v>
      </c>
      <c r="ED12" s="286">
        <v>2.2545748727983866E-3</v>
      </c>
      <c r="EE12" s="286">
        <v>2.2545748727983866E-3</v>
      </c>
      <c r="EF12" s="286">
        <v>2.2545748727983866E-3</v>
      </c>
      <c r="EG12" s="286">
        <v>2.2545748727983866E-3</v>
      </c>
      <c r="EH12" s="286">
        <v>2.2545748727983866E-3</v>
      </c>
      <c r="EI12" s="286">
        <v>2.2545748727983866E-3</v>
      </c>
      <c r="EJ12" s="286">
        <v>2.2545748727983866E-3</v>
      </c>
      <c r="EK12" s="286">
        <v>2.2545748727983866E-3</v>
      </c>
      <c r="EL12" s="286"/>
      <c r="EM12" s="286"/>
      <c r="EN12" s="286"/>
      <c r="EO12" s="286"/>
      <c r="EP12" s="286"/>
      <c r="EQ12" s="286"/>
      <c r="ER12" s="286"/>
      <c r="ES12" s="286"/>
      <c r="ET12" s="286"/>
      <c r="EU12" s="286"/>
      <c r="EV12" s="286"/>
      <c r="EW12" s="286"/>
      <c r="EX12" s="287"/>
    </row>
    <row r="13" spans="1:154" x14ac:dyDescent="0.2">
      <c r="A13" s="238">
        <v>41093</v>
      </c>
      <c r="B13" s="422">
        <v>3.8020294716233816E-3</v>
      </c>
      <c r="C13" s="239">
        <v>2.2499999999999699E-3</v>
      </c>
      <c r="D13" s="263" t="str">
        <f>IF(A13&gt;$B$4,_xll.xlShmImplSwap2($B$5,$B$5,A13,,tenor+0*TYPE(trigger),1,4,12/tenor,4,1,1),"")</f>
        <v/>
      </c>
      <c r="E13" s="288">
        <v>3.9541076089722781E-3</v>
      </c>
      <c r="F13" s="286">
        <v>3.852723479540813E-3</v>
      </c>
      <c r="G13" s="286">
        <v>3.8020294716233816E-3</v>
      </c>
      <c r="H13" s="286">
        <v>3.8020294716233816E-3</v>
      </c>
      <c r="I13" s="286">
        <v>3.8020294716233816E-3</v>
      </c>
      <c r="J13" s="286">
        <v>3.8020294716233816E-3</v>
      </c>
      <c r="K13" s="286">
        <v>3.8020294716233816E-3</v>
      </c>
      <c r="L13" s="286">
        <v>3.8020294716233816E-3</v>
      </c>
      <c r="M13" s="286">
        <v>3.8020294716233816E-3</v>
      </c>
      <c r="N13" s="286">
        <v>3.8020294716233816E-3</v>
      </c>
      <c r="O13" s="286">
        <v>3.8020294716233816E-3</v>
      </c>
      <c r="P13" s="424">
        <v>3.8020294716233816E-3</v>
      </c>
      <c r="Q13" s="286">
        <v>3.8020294716233816E-3</v>
      </c>
      <c r="R13" s="286">
        <v>3.8020294716233816E-3</v>
      </c>
      <c r="S13" s="286">
        <v>3.8020294716233816E-3</v>
      </c>
      <c r="T13" s="286">
        <v>3.8020294716233816E-3</v>
      </c>
      <c r="U13" s="286">
        <v>3.8020294716233816E-3</v>
      </c>
      <c r="V13" s="286">
        <v>3.8020294716233816E-3</v>
      </c>
      <c r="W13" s="286">
        <v>3.8020294716233816E-3</v>
      </c>
      <c r="X13" s="286">
        <v>3.8020294716233816E-3</v>
      </c>
      <c r="Y13" s="286">
        <v>3.8020294716233816E-3</v>
      </c>
      <c r="Z13" s="286">
        <v>3.8020294716233816E-3</v>
      </c>
      <c r="AA13" s="286">
        <v>3.8020294716233816E-3</v>
      </c>
      <c r="AB13" s="286">
        <v>3.8020294716233816E-3</v>
      </c>
      <c r="AC13" s="286">
        <v>3.8020294716233816E-3</v>
      </c>
      <c r="AD13" s="286">
        <v>3.8020294716233816E-3</v>
      </c>
      <c r="AE13" s="286">
        <v>3.8020294716233816E-3</v>
      </c>
      <c r="AF13" s="286">
        <v>3.8020294716233816E-3</v>
      </c>
      <c r="AG13" s="286">
        <v>3.8020294716233816E-3</v>
      </c>
      <c r="AH13" s="286">
        <v>3.8020294716233816E-3</v>
      </c>
      <c r="AI13" s="286">
        <v>3.8020294716233816E-3</v>
      </c>
      <c r="AJ13" s="286">
        <v>3.8020294716233816E-3</v>
      </c>
      <c r="AK13" s="286">
        <v>3.8020294716233816E-3</v>
      </c>
      <c r="AL13" s="286">
        <v>3.8020294716233816E-3</v>
      </c>
      <c r="AM13" s="286">
        <v>3.8020294716233816E-3</v>
      </c>
      <c r="AN13" s="286">
        <v>3.8020294716233816E-3</v>
      </c>
      <c r="AO13" s="286">
        <v>3.8020294716233816E-3</v>
      </c>
      <c r="AP13" s="286">
        <v>3.8020294716233816E-3</v>
      </c>
      <c r="AQ13" s="286">
        <v>3.8020294716233816E-3</v>
      </c>
      <c r="AR13" s="286">
        <v>3.8020294716233816E-3</v>
      </c>
      <c r="AS13" s="286">
        <v>3.8020294716233816E-3</v>
      </c>
      <c r="AT13" s="286">
        <v>3.8020294716233816E-3</v>
      </c>
      <c r="AU13" s="286">
        <v>3.8020294716233816E-3</v>
      </c>
      <c r="AV13" s="286">
        <v>3.8020294716233816E-3</v>
      </c>
      <c r="AW13" s="286">
        <v>3.8020294716233816E-3</v>
      </c>
      <c r="AX13" s="286">
        <v>3.8020294716233816E-3</v>
      </c>
      <c r="AY13" s="286">
        <v>3.8020294716233816E-3</v>
      </c>
      <c r="AZ13" s="286">
        <v>3.8020294716233816E-3</v>
      </c>
      <c r="BA13" s="286">
        <v>3.8020294716233816E-3</v>
      </c>
      <c r="BB13" s="286">
        <v>3.8020294716233816E-3</v>
      </c>
      <c r="BC13" s="286">
        <v>3.8020294716233816E-3</v>
      </c>
      <c r="BD13" s="286">
        <v>3.8020294716233816E-3</v>
      </c>
      <c r="BE13" s="286">
        <v>3.8020294716233816E-3</v>
      </c>
      <c r="BF13" s="286">
        <v>3.8020294716233816E-3</v>
      </c>
      <c r="BG13" s="286">
        <v>3.8020294716233816E-3</v>
      </c>
      <c r="BH13" s="286">
        <v>3.8020294716233816E-3</v>
      </c>
      <c r="BI13" s="286">
        <v>3.8020294716233816E-3</v>
      </c>
      <c r="BJ13" s="286">
        <v>3.8020294716233816E-3</v>
      </c>
      <c r="BK13" s="286">
        <v>3.8020294716233816E-3</v>
      </c>
      <c r="BL13" s="286">
        <v>3.8020294716233816E-3</v>
      </c>
      <c r="BM13" s="286">
        <v>3.8020294716233816E-3</v>
      </c>
      <c r="BN13" s="286">
        <v>3.8020294716233816E-3</v>
      </c>
      <c r="BO13" s="286"/>
      <c r="BP13" s="286"/>
      <c r="BQ13" s="286"/>
      <c r="BR13" s="286"/>
      <c r="BS13" s="286"/>
      <c r="BT13" s="286"/>
      <c r="BU13" s="286"/>
      <c r="BV13" s="286"/>
      <c r="BW13" s="286"/>
      <c r="BX13" s="286"/>
      <c r="BY13" s="286"/>
      <c r="BZ13" s="286"/>
      <c r="CA13" s="287"/>
      <c r="CB13" s="286">
        <v>2.2499999999999699E-3</v>
      </c>
      <c r="CC13" s="286">
        <v>2.250000000000404E-3</v>
      </c>
      <c r="CD13" s="286">
        <v>2.2499999999999699E-3</v>
      </c>
      <c r="CE13" s="286">
        <v>2.2499999999999699E-3</v>
      </c>
      <c r="CF13" s="286">
        <v>2.2499999999999699E-3</v>
      </c>
      <c r="CG13" s="286">
        <v>2.2499999999999699E-3</v>
      </c>
      <c r="CH13" s="286">
        <v>2.2499999999999699E-3</v>
      </c>
      <c r="CI13" s="286">
        <v>2.2499999999999699E-3</v>
      </c>
      <c r="CJ13" s="286">
        <v>2.2499999999999699E-3</v>
      </c>
      <c r="CK13" s="286">
        <v>2.2499999999999699E-3</v>
      </c>
      <c r="CL13" s="286">
        <v>2.2499999999999699E-3</v>
      </c>
      <c r="CM13" s="286">
        <v>2.4499999999999765E-3</v>
      </c>
      <c r="CN13" s="286">
        <v>2.2499999999999699E-3</v>
      </c>
      <c r="CO13" s="286">
        <v>2.2499999999999699E-3</v>
      </c>
      <c r="CP13" s="286">
        <v>2.2499999999999699E-3</v>
      </c>
      <c r="CQ13" s="286">
        <v>2.2499999999999699E-3</v>
      </c>
      <c r="CR13" s="286">
        <v>2.2499999999999699E-3</v>
      </c>
      <c r="CS13" s="286">
        <v>2.2499999999999699E-3</v>
      </c>
      <c r="CT13" s="286">
        <v>2.2499999999999699E-3</v>
      </c>
      <c r="CU13" s="286">
        <v>2.2499999999999699E-3</v>
      </c>
      <c r="CV13" s="286">
        <v>2.2499999999999699E-3</v>
      </c>
      <c r="CW13" s="286">
        <v>2.2499999999999699E-3</v>
      </c>
      <c r="CX13" s="286">
        <v>2.2499999999999699E-3</v>
      </c>
      <c r="CY13" s="286">
        <v>2.2499999999999699E-3</v>
      </c>
      <c r="CZ13" s="286">
        <v>2.2499999999999699E-3</v>
      </c>
      <c r="DA13" s="286">
        <v>2.2499999999999699E-3</v>
      </c>
      <c r="DB13" s="286">
        <v>2.2499999999999699E-3</v>
      </c>
      <c r="DC13" s="286">
        <v>2.2499999999999699E-3</v>
      </c>
      <c r="DD13" s="286">
        <v>2.2499999999999699E-3</v>
      </c>
      <c r="DE13" s="286">
        <v>2.2499999999999699E-3</v>
      </c>
      <c r="DF13" s="286">
        <v>2.2499999999999699E-3</v>
      </c>
      <c r="DG13" s="286">
        <v>2.2499999999999699E-3</v>
      </c>
      <c r="DH13" s="286">
        <v>2.2499999999999699E-3</v>
      </c>
      <c r="DI13" s="286">
        <v>2.2499999999999699E-3</v>
      </c>
      <c r="DJ13" s="286">
        <v>2.2499999999999699E-3</v>
      </c>
      <c r="DK13" s="286">
        <v>2.2499999999999699E-3</v>
      </c>
      <c r="DL13" s="286">
        <v>2.2499999999999699E-3</v>
      </c>
      <c r="DM13" s="286">
        <v>2.2499999999999699E-3</v>
      </c>
      <c r="DN13" s="286">
        <v>2.2499999999999699E-3</v>
      </c>
      <c r="DO13" s="286">
        <v>2.2499999999999699E-3</v>
      </c>
      <c r="DP13" s="286">
        <v>2.2499999999999699E-3</v>
      </c>
      <c r="DQ13" s="286">
        <v>2.2499999999999699E-3</v>
      </c>
      <c r="DR13" s="286">
        <v>2.2499999999999699E-3</v>
      </c>
      <c r="DS13" s="286">
        <v>2.2499999999999699E-3</v>
      </c>
      <c r="DT13" s="286">
        <v>2.2499999999999699E-3</v>
      </c>
      <c r="DU13" s="286">
        <v>2.2499999999999699E-3</v>
      </c>
      <c r="DV13" s="286">
        <v>2.2499999999999699E-3</v>
      </c>
      <c r="DW13" s="286">
        <v>2.2499999999999699E-3</v>
      </c>
      <c r="DX13" s="286">
        <v>2.2499999999999699E-3</v>
      </c>
      <c r="DY13" s="286">
        <v>2.2499999999999699E-3</v>
      </c>
      <c r="DZ13" s="286">
        <v>2.2499999999999699E-3</v>
      </c>
      <c r="EA13" s="286">
        <v>2.2499999999999699E-3</v>
      </c>
      <c r="EB13" s="286">
        <v>2.2499999999999699E-3</v>
      </c>
      <c r="EC13" s="286">
        <v>2.2499999999999699E-3</v>
      </c>
      <c r="ED13" s="286">
        <v>2.2499999999999699E-3</v>
      </c>
      <c r="EE13" s="286">
        <v>2.2499999999999699E-3</v>
      </c>
      <c r="EF13" s="286">
        <v>2.2499999999999699E-3</v>
      </c>
      <c r="EG13" s="286">
        <v>2.2499999999999699E-3</v>
      </c>
      <c r="EH13" s="286">
        <v>2.2499999999999699E-3</v>
      </c>
      <c r="EI13" s="286">
        <v>2.2499999999999699E-3</v>
      </c>
      <c r="EJ13" s="286">
        <v>2.2499999999999699E-3</v>
      </c>
      <c r="EK13" s="286">
        <v>2.2499999999999699E-3</v>
      </c>
      <c r="EL13" s="286"/>
      <c r="EM13" s="286"/>
      <c r="EN13" s="286"/>
      <c r="EO13" s="286"/>
      <c r="EP13" s="286"/>
      <c r="EQ13" s="286"/>
      <c r="ER13" s="286"/>
      <c r="ES13" s="286"/>
      <c r="ET13" s="286"/>
      <c r="EU13" s="286"/>
      <c r="EV13" s="286"/>
      <c r="EW13" s="286"/>
      <c r="EX13" s="287"/>
    </row>
    <row r="14" spans="1:154" x14ac:dyDescent="0.2">
      <c r="A14" s="238">
        <v>41094</v>
      </c>
      <c r="B14" s="422">
        <v>3.6499543759194288E-3</v>
      </c>
      <c r="C14" s="239">
        <v>2.2453763587414136E-3</v>
      </c>
      <c r="D14" s="263" t="str">
        <f>IF(A14&gt;$B$4,_xll.xlShmImplSwap2($B$5,$B$5,A14,,tenor+0*TYPE(trigger),1,4,12/tenor,4,1,1),"")</f>
        <v/>
      </c>
      <c r="E14" s="288">
        <v>3.771616885793333E-3</v>
      </c>
      <c r="F14" s="286">
        <v>3.6905095822658638E-3</v>
      </c>
      <c r="G14" s="286">
        <v>3.6905095822496541E-3</v>
      </c>
      <c r="H14" s="286">
        <v>3.6499543759194288E-3</v>
      </c>
      <c r="I14" s="286">
        <v>3.6499543759194288E-3</v>
      </c>
      <c r="J14" s="286">
        <v>3.6499543759194288E-3</v>
      </c>
      <c r="K14" s="286">
        <v>3.6499543759194288E-3</v>
      </c>
      <c r="L14" s="286">
        <v>3.6499543759194288E-3</v>
      </c>
      <c r="M14" s="286">
        <v>3.6499543759194288E-3</v>
      </c>
      <c r="N14" s="286">
        <v>3.6499543759194288E-3</v>
      </c>
      <c r="O14" s="286">
        <v>3.6499543759194288E-3</v>
      </c>
      <c r="P14" s="424">
        <v>3.6499543759194288E-3</v>
      </c>
      <c r="Q14" s="286">
        <v>3.6499543759194288E-3</v>
      </c>
      <c r="R14" s="286">
        <v>3.6499543759194288E-3</v>
      </c>
      <c r="S14" s="286">
        <v>3.6499543759194288E-3</v>
      </c>
      <c r="T14" s="286">
        <v>3.6499543759194288E-3</v>
      </c>
      <c r="U14" s="286">
        <v>3.6499543759194288E-3</v>
      </c>
      <c r="V14" s="286">
        <v>3.6499543759194288E-3</v>
      </c>
      <c r="W14" s="286">
        <v>3.6499543759194288E-3</v>
      </c>
      <c r="X14" s="286">
        <v>3.6499543759194288E-3</v>
      </c>
      <c r="Y14" s="286">
        <v>3.6499543759194288E-3</v>
      </c>
      <c r="Z14" s="286">
        <v>3.6499543759194288E-3</v>
      </c>
      <c r="AA14" s="286">
        <v>3.6499543759194288E-3</v>
      </c>
      <c r="AB14" s="286">
        <v>3.6499543759194288E-3</v>
      </c>
      <c r="AC14" s="286">
        <v>3.6499543759194288E-3</v>
      </c>
      <c r="AD14" s="286">
        <v>3.6499543759194288E-3</v>
      </c>
      <c r="AE14" s="286">
        <v>3.6499543759194288E-3</v>
      </c>
      <c r="AF14" s="286">
        <v>3.6499543759194288E-3</v>
      </c>
      <c r="AG14" s="286">
        <v>3.6499543759194288E-3</v>
      </c>
      <c r="AH14" s="286">
        <v>3.6499543759194288E-3</v>
      </c>
      <c r="AI14" s="286">
        <v>3.6499543759194288E-3</v>
      </c>
      <c r="AJ14" s="286">
        <v>3.6499543759194288E-3</v>
      </c>
      <c r="AK14" s="286">
        <v>3.6499543759194288E-3</v>
      </c>
      <c r="AL14" s="286">
        <v>3.6499543759194288E-3</v>
      </c>
      <c r="AM14" s="286">
        <v>3.6499543759194288E-3</v>
      </c>
      <c r="AN14" s="286">
        <v>3.6499543759194288E-3</v>
      </c>
      <c r="AO14" s="286">
        <v>3.6499543759194288E-3</v>
      </c>
      <c r="AP14" s="286">
        <v>3.6499543759194288E-3</v>
      </c>
      <c r="AQ14" s="286">
        <v>3.6499543759194288E-3</v>
      </c>
      <c r="AR14" s="286">
        <v>3.6499543759194288E-3</v>
      </c>
      <c r="AS14" s="286">
        <v>3.6499543759194288E-3</v>
      </c>
      <c r="AT14" s="286">
        <v>3.6499543759194288E-3</v>
      </c>
      <c r="AU14" s="286">
        <v>3.6499543759194288E-3</v>
      </c>
      <c r="AV14" s="286">
        <v>3.6499543759194288E-3</v>
      </c>
      <c r="AW14" s="286">
        <v>3.6499543759194288E-3</v>
      </c>
      <c r="AX14" s="286">
        <v>3.6499543759194288E-3</v>
      </c>
      <c r="AY14" s="286">
        <v>3.6499543759194288E-3</v>
      </c>
      <c r="AZ14" s="286">
        <v>3.6499543759194288E-3</v>
      </c>
      <c r="BA14" s="286">
        <v>3.6499543759194288E-3</v>
      </c>
      <c r="BB14" s="286">
        <v>3.6499543759194288E-3</v>
      </c>
      <c r="BC14" s="286">
        <v>3.6499543759194288E-3</v>
      </c>
      <c r="BD14" s="286">
        <v>3.6499543759194288E-3</v>
      </c>
      <c r="BE14" s="286">
        <v>3.6499543759194288E-3</v>
      </c>
      <c r="BF14" s="286">
        <v>3.6499543759194288E-3</v>
      </c>
      <c r="BG14" s="286">
        <v>3.6499543759194288E-3</v>
      </c>
      <c r="BH14" s="286">
        <v>3.6499543759194288E-3</v>
      </c>
      <c r="BI14" s="286">
        <v>3.6499543759194288E-3</v>
      </c>
      <c r="BJ14" s="286">
        <v>3.6499543759194288E-3</v>
      </c>
      <c r="BK14" s="286">
        <v>3.6499543759194288E-3</v>
      </c>
      <c r="BL14" s="286">
        <v>3.6499543759194288E-3</v>
      </c>
      <c r="BM14" s="286">
        <v>3.6499543759194288E-3</v>
      </c>
      <c r="BN14" s="286">
        <v>3.6499543759194288E-3</v>
      </c>
      <c r="BO14" s="286"/>
      <c r="BP14" s="286"/>
      <c r="BQ14" s="286"/>
      <c r="BR14" s="286"/>
      <c r="BS14" s="286"/>
      <c r="BT14" s="286"/>
      <c r="BU14" s="286"/>
      <c r="BV14" s="286"/>
      <c r="BW14" s="286"/>
      <c r="BX14" s="286"/>
      <c r="BY14" s="286"/>
      <c r="BZ14" s="286"/>
      <c r="CA14" s="287"/>
      <c r="CB14" s="286">
        <v>2.2453763587409786E-3</v>
      </c>
      <c r="CC14" s="286">
        <v>2.2453763587414132E-3</v>
      </c>
      <c r="CD14" s="286">
        <v>2.2442881644610755E-3</v>
      </c>
      <c r="CE14" s="286">
        <v>2.2453763587414136E-3</v>
      </c>
      <c r="CF14" s="286">
        <v>2.2453763587414136E-3</v>
      </c>
      <c r="CG14" s="286">
        <v>2.2453763587414136E-3</v>
      </c>
      <c r="CH14" s="286">
        <v>2.2453763587414136E-3</v>
      </c>
      <c r="CI14" s="286">
        <v>2.2453763587414136E-3</v>
      </c>
      <c r="CJ14" s="286">
        <v>2.2453763587414136E-3</v>
      </c>
      <c r="CK14" s="286">
        <v>2.2453763587414136E-3</v>
      </c>
      <c r="CL14" s="286">
        <v>2.2422408140766316E-3</v>
      </c>
      <c r="CM14" s="286">
        <v>2.441596550872983E-3</v>
      </c>
      <c r="CN14" s="286">
        <v>2.2489457385939686E-3</v>
      </c>
      <c r="CO14" s="286">
        <v>2.2452793913803164E-3</v>
      </c>
      <c r="CP14" s="286">
        <v>2.2453763587414136E-3</v>
      </c>
      <c r="CQ14" s="286">
        <v>2.2453763587414136E-3</v>
      </c>
      <c r="CR14" s="286">
        <v>2.2453763587414136E-3</v>
      </c>
      <c r="CS14" s="286">
        <v>2.2453763587414136E-3</v>
      </c>
      <c r="CT14" s="286">
        <v>2.2453763587414136E-3</v>
      </c>
      <c r="CU14" s="286">
        <v>2.2453763587414136E-3</v>
      </c>
      <c r="CV14" s="286">
        <v>2.2453763587414136E-3</v>
      </c>
      <c r="CW14" s="286">
        <v>2.2453763587414136E-3</v>
      </c>
      <c r="CX14" s="286">
        <v>2.2453763587414136E-3</v>
      </c>
      <c r="CY14" s="286">
        <v>2.2453763587414136E-3</v>
      </c>
      <c r="CZ14" s="286">
        <v>2.2453763587414136E-3</v>
      </c>
      <c r="DA14" s="286">
        <v>2.2453763587414136E-3</v>
      </c>
      <c r="DB14" s="286">
        <v>2.2453763587414136E-3</v>
      </c>
      <c r="DC14" s="286">
        <v>2.2453763587414136E-3</v>
      </c>
      <c r="DD14" s="286">
        <v>2.2453763587414136E-3</v>
      </c>
      <c r="DE14" s="286">
        <v>2.2453763587414136E-3</v>
      </c>
      <c r="DF14" s="286">
        <v>2.2453763587414136E-3</v>
      </c>
      <c r="DG14" s="286">
        <v>2.2453763587414136E-3</v>
      </c>
      <c r="DH14" s="286">
        <v>2.2453763587414136E-3</v>
      </c>
      <c r="DI14" s="286">
        <v>2.2453763587414136E-3</v>
      </c>
      <c r="DJ14" s="286">
        <v>2.2453763587414136E-3</v>
      </c>
      <c r="DK14" s="286">
        <v>2.2453763587414136E-3</v>
      </c>
      <c r="DL14" s="286">
        <v>2.2453763587414136E-3</v>
      </c>
      <c r="DM14" s="286">
        <v>2.2453763587414136E-3</v>
      </c>
      <c r="DN14" s="286">
        <v>2.2453763587414136E-3</v>
      </c>
      <c r="DO14" s="286">
        <v>2.2453763587414136E-3</v>
      </c>
      <c r="DP14" s="286">
        <v>2.2453763587414136E-3</v>
      </c>
      <c r="DQ14" s="286">
        <v>2.2453763587414136E-3</v>
      </c>
      <c r="DR14" s="286">
        <v>2.2453763587414136E-3</v>
      </c>
      <c r="DS14" s="286">
        <v>2.2453763587414136E-3</v>
      </c>
      <c r="DT14" s="286">
        <v>2.2453763587414136E-3</v>
      </c>
      <c r="DU14" s="286">
        <v>2.2453763587414136E-3</v>
      </c>
      <c r="DV14" s="286">
        <v>2.2453763587414136E-3</v>
      </c>
      <c r="DW14" s="286">
        <v>2.2453763587414136E-3</v>
      </c>
      <c r="DX14" s="286">
        <v>2.2453763587414136E-3</v>
      </c>
      <c r="DY14" s="286">
        <v>2.2453763587414136E-3</v>
      </c>
      <c r="DZ14" s="286">
        <v>2.2453763587414136E-3</v>
      </c>
      <c r="EA14" s="286">
        <v>2.2453763587414136E-3</v>
      </c>
      <c r="EB14" s="286">
        <v>2.2453763587414136E-3</v>
      </c>
      <c r="EC14" s="286">
        <v>2.2453763587414136E-3</v>
      </c>
      <c r="ED14" s="286">
        <v>2.2453763587414136E-3</v>
      </c>
      <c r="EE14" s="286">
        <v>2.2453763587414136E-3</v>
      </c>
      <c r="EF14" s="286">
        <v>2.2453763587414136E-3</v>
      </c>
      <c r="EG14" s="286">
        <v>2.2453763587414136E-3</v>
      </c>
      <c r="EH14" s="286">
        <v>2.2453763587414136E-3</v>
      </c>
      <c r="EI14" s="286">
        <v>2.2453763587414136E-3</v>
      </c>
      <c r="EJ14" s="286">
        <v>2.2453763587414136E-3</v>
      </c>
      <c r="EK14" s="286">
        <v>2.2453763587414136E-3</v>
      </c>
      <c r="EL14" s="286"/>
      <c r="EM14" s="286"/>
      <c r="EN14" s="286"/>
      <c r="EO14" s="286"/>
      <c r="EP14" s="286"/>
      <c r="EQ14" s="286"/>
      <c r="ER14" s="286"/>
      <c r="ES14" s="286"/>
      <c r="ET14" s="286"/>
      <c r="EU14" s="286"/>
      <c r="EV14" s="286"/>
      <c r="EW14" s="286"/>
      <c r="EX14" s="287"/>
    </row>
    <row r="15" spans="1:154" x14ac:dyDescent="0.2">
      <c r="A15" s="238">
        <v>41100</v>
      </c>
      <c r="B15" s="422">
        <v>3.5116545303215596E-3</v>
      </c>
      <c r="C15" s="239">
        <v>2.205387556777736E-3</v>
      </c>
      <c r="D15" s="263" t="str">
        <f>IF(A15&gt;$B$4,_xll.xlShmImplSwap2($B$5,$B$5,A15,,tenor+0*TYPE(trigger),1,4,12/tenor,4,1,1),"")</f>
        <v/>
      </c>
      <c r="E15" s="288">
        <v>3.5669556711767085E-3</v>
      </c>
      <c r="F15" s="286">
        <v>3.5300887150193244E-3</v>
      </c>
      <c r="G15" s="286">
        <v>3.5116545303215596E-3</v>
      </c>
      <c r="H15" s="286">
        <v>3.6406864039227435E-3</v>
      </c>
      <c r="I15" s="286">
        <v>3.5116545303215596E-3</v>
      </c>
      <c r="J15" s="286">
        <v>3.5116545303215596E-3</v>
      </c>
      <c r="K15" s="286">
        <v>3.5116545303215596E-3</v>
      </c>
      <c r="L15" s="286">
        <v>3.5116545303215596E-3</v>
      </c>
      <c r="M15" s="286">
        <v>3.5116545303215596E-3</v>
      </c>
      <c r="N15" s="286">
        <v>3.5116545303215596E-3</v>
      </c>
      <c r="O15" s="286">
        <v>3.5116545303215596E-3</v>
      </c>
      <c r="P15" s="424">
        <v>3.5116545303215596E-3</v>
      </c>
      <c r="Q15" s="286">
        <v>3.5116545303215596E-3</v>
      </c>
      <c r="R15" s="286">
        <v>3.5116545303215596E-3</v>
      </c>
      <c r="S15" s="286">
        <v>3.5116545303215596E-3</v>
      </c>
      <c r="T15" s="286">
        <v>3.5116545303215596E-3</v>
      </c>
      <c r="U15" s="286">
        <v>3.5116545303215596E-3</v>
      </c>
      <c r="V15" s="286">
        <v>3.5116545303215596E-3</v>
      </c>
      <c r="W15" s="286">
        <v>3.5116545303215596E-3</v>
      </c>
      <c r="X15" s="286">
        <v>3.5116545303215596E-3</v>
      </c>
      <c r="Y15" s="286">
        <v>3.5116545303215596E-3</v>
      </c>
      <c r="Z15" s="286">
        <v>3.5116545303215596E-3</v>
      </c>
      <c r="AA15" s="286">
        <v>3.5116545303215596E-3</v>
      </c>
      <c r="AB15" s="286">
        <v>3.5116545303215596E-3</v>
      </c>
      <c r="AC15" s="286">
        <v>3.5116545303215596E-3</v>
      </c>
      <c r="AD15" s="286">
        <v>3.5116545303215596E-3</v>
      </c>
      <c r="AE15" s="286">
        <v>3.5116545303215596E-3</v>
      </c>
      <c r="AF15" s="286">
        <v>3.5116545303215596E-3</v>
      </c>
      <c r="AG15" s="286">
        <v>3.5116545303215596E-3</v>
      </c>
      <c r="AH15" s="286">
        <v>3.5116545303215596E-3</v>
      </c>
      <c r="AI15" s="286">
        <v>3.5116545303215596E-3</v>
      </c>
      <c r="AJ15" s="286">
        <v>3.5116545303215596E-3</v>
      </c>
      <c r="AK15" s="286">
        <v>3.5116545303215596E-3</v>
      </c>
      <c r="AL15" s="286">
        <v>3.5116545303215596E-3</v>
      </c>
      <c r="AM15" s="286">
        <v>3.5116545303215596E-3</v>
      </c>
      <c r="AN15" s="286">
        <v>3.5116545303215596E-3</v>
      </c>
      <c r="AO15" s="286">
        <v>3.5116545303215596E-3</v>
      </c>
      <c r="AP15" s="286">
        <v>3.5116545303215596E-3</v>
      </c>
      <c r="AQ15" s="286">
        <v>3.5116545303215596E-3</v>
      </c>
      <c r="AR15" s="286">
        <v>3.5116545303215596E-3</v>
      </c>
      <c r="AS15" s="286">
        <v>3.5116545303215596E-3</v>
      </c>
      <c r="AT15" s="286">
        <v>3.5116545303215596E-3</v>
      </c>
      <c r="AU15" s="286">
        <v>3.5116545303215596E-3</v>
      </c>
      <c r="AV15" s="286">
        <v>3.5116545303215596E-3</v>
      </c>
      <c r="AW15" s="286">
        <v>3.5116545303215596E-3</v>
      </c>
      <c r="AX15" s="286">
        <v>3.5116545303215596E-3</v>
      </c>
      <c r="AY15" s="286">
        <v>3.5116545303215596E-3</v>
      </c>
      <c r="AZ15" s="286">
        <v>3.5116545303215596E-3</v>
      </c>
      <c r="BA15" s="286">
        <v>3.5116545303215596E-3</v>
      </c>
      <c r="BB15" s="286">
        <v>3.5116545303215596E-3</v>
      </c>
      <c r="BC15" s="286">
        <v>3.5116545303215596E-3</v>
      </c>
      <c r="BD15" s="286">
        <v>3.5116545303215596E-3</v>
      </c>
      <c r="BE15" s="286">
        <v>3.5116545303215596E-3</v>
      </c>
      <c r="BF15" s="286">
        <v>3.5116545303215596E-3</v>
      </c>
      <c r="BG15" s="286">
        <v>3.5116545303215596E-3</v>
      </c>
      <c r="BH15" s="286">
        <v>3.5116545303215596E-3</v>
      </c>
      <c r="BI15" s="286">
        <v>3.5116545303215596E-3</v>
      </c>
      <c r="BJ15" s="286">
        <v>3.5116545303215596E-3</v>
      </c>
      <c r="BK15" s="286">
        <v>3.5116545303215596E-3</v>
      </c>
      <c r="BL15" s="286">
        <v>3.5116545303215596E-3</v>
      </c>
      <c r="BM15" s="286">
        <v>3.5116545303215596E-3</v>
      </c>
      <c r="BN15" s="286">
        <v>3.5116545303215596E-3</v>
      </c>
      <c r="BO15" s="286"/>
      <c r="BP15" s="286"/>
      <c r="BQ15" s="286"/>
      <c r="BR15" s="286"/>
      <c r="BS15" s="286"/>
      <c r="BT15" s="286"/>
      <c r="BU15" s="286"/>
      <c r="BV15" s="286"/>
      <c r="BW15" s="286"/>
      <c r="BX15" s="286"/>
      <c r="BY15" s="286"/>
      <c r="BZ15" s="286"/>
      <c r="CA15" s="287"/>
      <c r="CB15" s="286">
        <v>2.2053875567773014E-3</v>
      </c>
      <c r="CC15" s="286">
        <v>2.2053875567781709E-3</v>
      </c>
      <c r="CD15" s="286">
        <v>2.205387556777736E-3</v>
      </c>
      <c r="CE15" s="286">
        <v>2.1977708029804915E-3</v>
      </c>
      <c r="CF15" s="286">
        <v>2.205387556777736E-3</v>
      </c>
      <c r="CG15" s="286">
        <v>2.205387556777736E-3</v>
      </c>
      <c r="CH15" s="286">
        <v>2.205387556777736E-3</v>
      </c>
      <c r="CI15" s="286">
        <v>2.205387556777736E-3</v>
      </c>
      <c r="CJ15" s="286">
        <v>2.205387556777736E-3</v>
      </c>
      <c r="CK15" s="286">
        <v>2.205387556777736E-3</v>
      </c>
      <c r="CL15" s="286">
        <v>2.1911131667190741E-3</v>
      </c>
      <c r="CM15" s="286">
        <v>2.3710044941719884E-3</v>
      </c>
      <c r="CN15" s="286">
        <v>2.2532443110958307E-3</v>
      </c>
      <c r="CO15" s="286">
        <v>2.2015558639203853E-3</v>
      </c>
      <c r="CP15" s="286">
        <v>2.205387556777736E-3</v>
      </c>
      <c r="CQ15" s="286">
        <v>2.205387556777736E-3</v>
      </c>
      <c r="CR15" s="286">
        <v>2.205387556777736E-3</v>
      </c>
      <c r="CS15" s="286">
        <v>2.205387556777736E-3</v>
      </c>
      <c r="CT15" s="286">
        <v>2.205387556777736E-3</v>
      </c>
      <c r="CU15" s="286">
        <v>2.205387556777736E-3</v>
      </c>
      <c r="CV15" s="286">
        <v>2.205387556777736E-3</v>
      </c>
      <c r="CW15" s="286">
        <v>2.205387556777736E-3</v>
      </c>
      <c r="CX15" s="286">
        <v>2.205387556777736E-3</v>
      </c>
      <c r="CY15" s="286">
        <v>2.205387556777736E-3</v>
      </c>
      <c r="CZ15" s="286">
        <v>2.205387556777736E-3</v>
      </c>
      <c r="DA15" s="286">
        <v>2.205387556777736E-3</v>
      </c>
      <c r="DB15" s="286">
        <v>2.205387556777736E-3</v>
      </c>
      <c r="DC15" s="286">
        <v>2.205387556777736E-3</v>
      </c>
      <c r="DD15" s="286">
        <v>2.205387556777736E-3</v>
      </c>
      <c r="DE15" s="286">
        <v>2.205387556777736E-3</v>
      </c>
      <c r="DF15" s="286">
        <v>2.205387556777736E-3</v>
      </c>
      <c r="DG15" s="286">
        <v>2.205387556777736E-3</v>
      </c>
      <c r="DH15" s="286">
        <v>2.205387556777736E-3</v>
      </c>
      <c r="DI15" s="286">
        <v>2.205387556777736E-3</v>
      </c>
      <c r="DJ15" s="286">
        <v>2.205387556777736E-3</v>
      </c>
      <c r="DK15" s="286">
        <v>2.205387556777736E-3</v>
      </c>
      <c r="DL15" s="286">
        <v>2.205387556777736E-3</v>
      </c>
      <c r="DM15" s="286">
        <v>2.205387556777736E-3</v>
      </c>
      <c r="DN15" s="286">
        <v>2.205387556777736E-3</v>
      </c>
      <c r="DO15" s="286">
        <v>2.205387556777736E-3</v>
      </c>
      <c r="DP15" s="286">
        <v>2.205387556777736E-3</v>
      </c>
      <c r="DQ15" s="286">
        <v>2.205387556777736E-3</v>
      </c>
      <c r="DR15" s="286">
        <v>2.205387556777736E-3</v>
      </c>
      <c r="DS15" s="286">
        <v>2.205387556777736E-3</v>
      </c>
      <c r="DT15" s="286">
        <v>2.205387556777736E-3</v>
      </c>
      <c r="DU15" s="286">
        <v>2.205387556777736E-3</v>
      </c>
      <c r="DV15" s="286">
        <v>2.205387556777736E-3</v>
      </c>
      <c r="DW15" s="286">
        <v>2.205387556777736E-3</v>
      </c>
      <c r="DX15" s="286">
        <v>2.205387556777736E-3</v>
      </c>
      <c r="DY15" s="286">
        <v>2.205387556777736E-3</v>
      </c>
      <c r="DZ15" s="286">
        <v>2.205387556777736E-3</v>
      </c>
      <c r="EA15" s="286">
        <v>2.205387556777736E-3</v>
      </c>
      <c r="EB15" s="286">
        <v>2.205387556777736E-3</v>
      </c>
      <c r="EC15" s="286">
        <v>2.205387556777736E-3</v>
      </c>
      <c r="ED15" s="286">
        <v>2.205387556777736E-3</v>
      </c>
      <c r="EE15" s="286">
        <v>2.205387556777736E-3</v>
      </c>
      <c r="EF15" s="286">
        <v>2.205387556777736E-3</v>
      </c>
      <c r="EG15" s="286">
        <v>2.205387556777736E-3</v>
      </c>
      <c r="EH15" s="286">
        <v>2.205387556777736E-3</v>
      </c>
      <c r="EI15" s="286">
        <v>2.205387556777736E-3</v>
      </c>
      <c r="EJ15" s="286">
        <v>2.205387556777736E-3</v>
      </c>
      <c r="EK15" s="286">
        <v>2.205387556777736E-3</v>
      </c>
      <c r="EL15" s="286"/>
      <c r="EM15" s="286"/>
      <c r="EN15" s="286"/>
      <c r="EO15" s="286"/>
      <c r="EP15" s="286"/>
      <c r="EQ15" s="286"/>
      <c r="ER15" s="286"/>
      <c r="ES15" s="286"/>
      <c r="ET15" s="286"/>
      <c r="EU15" s="286"/>
      <c r="EV15" s="286"/>
      <c r="EW15" s="286"/>
      <c r="EX15" s="287"/>
    </row>
    <row r="16" spans="1:154" x14ac:dyDescent="0.2">
      <c r="A16" s="238">
        <v>41107</v>
      </c>
      <c r="B16" s="422">
        <v>3.1474190294254211E-3</v>
      </c>
      <c r="C16" s="239">
        <v>2.1884636634935629E-3</v>
      </c>
      <c r="D16" s="263" t="str">
        <f>IF(A16&gt;$B$4,_xll.xlShmImplSwap2($B$5,$B$5,A16,,tenor+0*TYPE(trigger),1,4,12/tenor,4,1,1),"")</f>
        <v/>
      </c>
      <c r="E16" s="288">
        <v>3.1812141710576801E-3</v>
      </c>
      <c r="F16" s="286">
        <v>3.1586843645175335E-3</v>
      </c>
      <c r="G16" s="286">
        <v>3.1474190294254211E-3</v>
      </c>
      <c r="H16" s="286">
        <v>3.1474190294254211E-3</v>
      </c>
      <c r="I16" s="286">
        <v>3.3051165581118726E-3</v>
      </c>
      <c r="J16" s="286">
        <v>3.1474190294254211E-3</v>
      </c>
      <c r="K16" s="286">
        <v>3.1474190294254211E-3</v>
      </c>
      <c r="L16" s="286">
        <v>3.1474190294254211E-3</v>
      </c>
      <c r="M16" s="286">
        <v>3.1474190294254211E-3</v>
      </c>
      <c r="N16" s="286">
        <v>3.1474190294254211E-3</v>
      </c>
      <c r="O16" s="286">
        <v>3.1474190294254211E-3</v>
      </c>
      <c r="P16" s="424">
        <v>3.1474190294254211E-3</v>
      </c>
      <c r="Q16" s="286">
        <v>3.1474190294254211E-3</v>
      </c>
      <c r="R16" s="286">
        <v>3.1474190294254211E-3</v>
      </c>
      <c r="S16" s="286">
        <v>3.1474190294254211E-3</v>
      </c>
      <c r="T16" s="286">
        <v>3.1474190294254211E-3</v>
      </c>
      <c r="U16" s="286">
        <v>3.1474190294254211E-3</v>
      </c>
      <c r="V16" s="286">
        <v>3.1474190294254211E-3</v>
      </c>
      <c r="W16" s="286">
        <v>3.1474190294254211E-3</v>
      </c>
      <c r="X16" s="286">
        <v>3.1474190294254211E-3</v>
      </c>
      <c r="Y16" s="286">
        <v>3.1474190294254211E-3</v>
      </c>
      <c r="Z16" s="286">
        <v>3.1474190294254211E-3</v>
      </c>
      <c r="AA16" s="286">
        <v>3.1474190294254211E-3</v>
      </c>
      <c r="AB16" s="286">
        <v>3.1474190294254211E-3</v>
      </c>
      <c r="AC16" s="286">
        <v>3.1474190294254211E-3</v>
      </c>
      <c r="AD16" s="286">
        <v>3.1474190294254211E-3</v>
      </c>
      <c r="AE16" s="286">
        <v>3.1474190294254211E-3</v>
      </c>
      <c r="AF16" s="286">
        <v>3.1474190294254211E-3</v>
      </c>
      <c r="AG16" s="286">
        <v>3.1474190294254211E-3</v>
      </c>
      <c r="AH16" s="286">
        <v>3.1474190294254211E-3</v>
      </c>
      <c r="AI16" s="286">
        <v>3.1474190294254211E-3</v>
      </c>
      <c r="AJ16" s="286">
        <v>3.1474190294254211E-3</v>
      </c>
      <c r="AK16" s="286">
        <v>3.1474190294254211E-3</v>
      </c>
      <c r="AL16" s="286">
        <v>3.1474190294254211E-3</v>
      </c>
      <c r="AM16" s="286">
        <v>3.1474190294254211E-3</v>
      </c>
      <c r="AN16" s="286">
        <v>3.1474190294254211E-3</v>
      </c>
      <c r="AO16" s="286">
        <v>3.1474190294254211E-3</v>
      </c>
      <c r="AP16" s="286">
        <v>3.1474190294254211E-3</v>
      </c>
      <c r="AQ16" s="286">
        <v>3.1474190294254211E-3</v>
      </c>
      <c r="AR16" s="286">
        <v>3.1474190294254211E-3</v>
      </c>
      <c r="AS16" s="286">
        <v>3.1474190294254211E-3</v>
      </c>
      <c r="AT16" s="286">
        <v>3.1474190294254211E-3</v>
      </c>
      <c r="AU16" s="286">
        <v>3.1474190294254211E-3</v>
      </c>
      <c r="AV16" s="286">
        <v>3.1474190294254211E-3</v>
      </c>
      <c r="AW16" s="286">
        <v>3.1474190294254211E-3</v>
      </c>
      <c r="AX16" s="286">
        <v>3.1474190294254211E-3</v>
      </c>
      <c r="AY16" s="286">
        <v>3.1474190294254211E-3</v>
      </c>
      <c r="AZ16" s="286">
        <v>3.1474190294254211E-3</v>
      </c>
      <c r="BA16" s="286">
        <v>3.1474190294254211E-3</v>
      </c>
      <c r="BB16" s="286">
        <v>3.1474190294254211E-3</v>
      </c>
      <c r="BC16" s="286">
        <v>3.1474190294254211E-3</v>
      </c>
      <c r="BD16" s="286">
        <v>3.1474190294254211E-3</v>
      </c>
      <c r="BE16" s="286">
        <v>3.1474190294254211E-3</v>
      </c>
      <c r="BF16" s="286">
        <v>3.1474190294254211E-3</v>
      </c>
      <c r="BG16" s="286">
        <v>3.1474190294254211E-3</v>
      </c>
      <c r="BH16" s="286">
        <v>3.1474190294254211E-3</v>
      </c>
      <c r="BI16" s="286">
        <v>3.1474190294254211E-3</v>
      </c>
      <c r="BJ16" s="286">
        <v>3.1474190294254211E-3</v>
      </c>
      <c r="BK16" s="286">
        <v>3.1474190294254211E-3</v>
      </c>
      <c r="BL16" s="286">
        <v>3.1474190294254211E-3</v>
      </c>
      <c r="BM16" s="286">
        <v>3.1474190294254211E-3</v>
      </c>
      <c r="BN16" s="286">
        <v>3.1474190294254211E-3</v>
      </c>
      <c r="BO16" s="286"/>
      <c r="BP16" s="286"/>
      <c r="BQ16" s="286"/>
      <c r="BR16" s="286"/>
      <c r="BS16" s="286"/>
      <c r="BT16" s="286"/>
      <c r="BU16" s="286"/>
      <c r="BV16" s="286"/>
      <c r="BW16" s="286"/>
      <c r="BX16" s="286"/>
      <c r="BY16" s="286"/>
      <c r="BZ16" s="286"/>
      <c r="CA16" s="287"/>
      <c r="CB16" s="286">
        <v>2.1884636634931284E-3</v>
      </c>
      <c r="CC16" s="286">
        <v>2.1884636634935629E-3</v>
      </c>
      <c r="CD16" s="286">
        <v>2.1884636634935629E-3</v>
      </c>
      <c r="CE16" s="286">
        <v>2.1884636634935629E-3</v>
      </c>
      <c r="CF16" s="286">
        <v>2.1732310990224789E-3</v>
      </c>
      <c r="CG16" s="286">
        <v>2.1884636634935629E-3</v>
      </c>
      <c r="CH16" s="286">
        <v>2.1884636634935629E-3</v>
      </c>
      <c r="CI16" s="286">
        <v>2.1884636634935629E-3</v>
      </c>
      <c r="CJ16" s="286">
        <v>2.1884636634935629E-3</v>
      </c>
      <c r="CK16" s="286">
        <v>2.1884636634935629E-3</v>
      </c>
      <c r="CL16" s="286">
        <v>2.1736641057381796E-3</v>
      </c>
      <c r="CM16" s="286">
        <v>2.3067654567520764E-3</v>
      </c>
      <c r="CN16" s="286">
        <v>2.3159848943111114E-3</v>
      </c>
      <c r="CO16" s="286">
        <v>2.177428503703698E-3</v>
      </c>
      <c r="CP16" s="286">
        <v>2.1884636634935629E-3</v>
      </c>
      <c r="CQ16" s="286">
        <v>2.1884636634935629E-3</v>
      </c>
      <c r="CR16" s="286">
        <v>2.1884636634935629E-3</v>
      </c>
      <c r="CS16" s="286">
        <v>2.1884636634935629E-3</v>
      </c>
      <c r="CT16" s="286">
        <v>2.1884636634935629E-3</v>
      </c>
      <c r="CU16" s="286">
        <v>2.1884636634935629E-3</v>
      </c>
      <c r="CV16" s="286">
        <v>2.1884636634935629E-3</v>
      </c>
      <c r="CW16" s="286">
        <v>2.1884636634935629E-3</v>
      </c>
      <c r="CX16" s="286">
        <v>2.1884636634935629E-3</v>
      </c>
      <c r="CY16" s="286">
        <v>2.1884636634935629E-3</v>
      </c>
      <c r="CZ16" s="286">
        <v>2.1884636634935629E-3</v>
      </c>
      <c r="DA16" s="286">
        <v>2.1884636634935629E-3</v>
      </c>
      <c r="DB16" s="286">
        <v>2.1884636634935629E-3</v>
      </c>
      <c r="DC16" s="286">
        <v>2.1884636634935629E-3</v>
      </c>
      <c r="DD16" s="286">
        <v>2.1884636634935629E-3</v>
      </c>
      <c r="DE16" s="286">
        <v>2.1884636634935629E-3</v>
      </c>
      <c r="DF16" s="286">
        <v>2.1884636634935629E-3</v>
      </c>
      <c r="DG16" s="286">
        <v>2.1884636634935629E-3</v>
      </c>
      <c r="DH16" s="286">
        <v>2.1884636634935629E-3</v>
      </c>
      <c r="DI16" s="286">
        <v>2.1884636634935629E-3</v>
      </c>
      <c r="DJ16" s="286">
        <v>2.1884636634935629E-3</v>
      </c>
      <c r="DK16" s="286">
        <v>2.1884636634935629E-3</v>
      </c>
      <c r="DL16" s="286">
        <v>2.1884636634935629E-3</v>
      </c>
      <c r="DM16" s="286">
        <v>2.1884636634935629E-3</v>
      </c>
      <c r="DN16" s="286">
        <v>2.1884636634935629E-3</v>
      </c>
      <c r="DO16" s="286">
        <v>2.1884636634935629E-3</v>
      </c>
      <c r="DP16" s="286">
        <v>2.1884636634935629E-3</v>
      </c>
      <c r="DQ16" s="286">
        <v>2.1884636634935629E-3</v>
      </c>
      <c r="DR16" s="286">
        <v>2.1884636634935629E-3</v>
      </c>
      <c r="DS16" s="286">
        <v>2.1884636634935629E-3</v>
      </c>
      <c r="DT16" s="286">
        <v>2.1884636634935629E-3</v>
      </c>
      <c r="DU16" s="286">
        <v>2.1884636634935629E-3</v>
      </c>
      <c r="DV16" s="286">
        <v>2.1884636634935629E-3</v>
      </c>
      <c r="DW16" s="286">
        <v>2.1884636634935629E-3</v>
      </c>
      <c r="DX16" s="286">
        <v>2.1884636634935629E-3</v>
      </c>
      <c r="DY16" s="286">
        <v>2.1884636634935629E-3</v>
      </c>
      <c r="DZ16" s="286">
        <v>2.1884636634935629E-3</v>
      </c>
      <c r="EA16" s="286">
        <v>2.1884636634935629E-3</v>
      </c>
      <c r="EB16" s="286">
        <v>2.1884636634935629E-3</v>
      </c>
      <c r="EC16" s="286">
        <v>2.1884636634935629E-3</v>
      </c>
      <c r="ED16" s="286">
        <v>2.1884636634935629E-3</v>
      </c>
      <c r="EE16" s="286">
        <v>2.1884636634935629E-3</v>
      </c>
      <c r="EF16" s="286">
        <v>2.1884636634935629E-3</v>
      </c>
      <c r="EG16" s="286">
        <v>2.1884636634935629E-3</v>
      </c>
      <c r="EH16" s="286">
        <v>2.1884636634935629E-3</v>
      </c>
      <c r="EI16" s="286">
        <v>2.1884636634935629E-3</v>
      </c>
      <c r="EJ16" s="286">
        <v>2.1884636634935629E-3</v>
      </c>
      <c r="EK16" s="286">
        <v>2.1884636634935629E-3</v>
      </c>
      <c r="EL16" s="286"/>
      <c r="EM16" s="286"/>
      <c r="EN16" s="286"/>
      <c r="EO16" s="286"/>
      <c r="EP16" s="286"/>
      <c r="EQ16" s="286"/>
      <c r="ER16" s="286"/>
      <c r="ES16" s="286"/>
      <c r="ET16" s="286"/>
      <c r="EU16" s="286"/>
      <c r="EV16" s="286"/>
      <c r="EW16" s="286"/>
      <c r="EX16" s="287"/>
    </row>
    <row r="17" spans="1:154" x14ac:dyDescent="0.2">
      <c r="A17" s="238">
        <v>41114</v>
      </c>
      <c r="B17" s="422">
        <v>2.9587355124657527E-3</v>
      </c>
      <c r="C17" s="239">
        <v>2.1751602755027822E-3</v>
      </c>
      <c r="D17" s="263" t="str">
        <f>IF(A17&gt;$B$4,_xll.xlShmImplSwap2($B$5,$B$5,A17,,tenor+0*TYPE(trigger),1,4,12/tenor,4,1,1),"")</f>
        <v/>
      </c>
      <c r="E17" s="288">
        <v>2.9830680144407305E-3</v>
      </c>
      <c r="F17" s="286">
        <v>2.9668465537333912E-3</v>
      </c>
      <c r="G17" s="286">
        <v>2.9587355124657527E-3</v>
      </c>
      <c r="H17" s="286">
        <v>2.9587355124657527E-3</v>
      </c>
      <c r="I17" s="286">
        <v>2.9587355124657527E-3</v>
      </c>
      <c r="J17" s="286">
        <v>3.1290404332625804E-3</v>
      </c>
      <c r="K17" s="286">
        <v>2.9587355124657527E-3</v>
      </c>
      <c r="L17" s="286">
        <v>2.9587355124657527E-3</v>
      </c>
      <c r="M17" s="286">
        <v>2.9587355124657527E-3</v>
      </c>
      <c r="N17" s="286">
        <v>2.9587355124657527E-3</v>
      </c>
      <c r="O17" s="286">
        <v>2.9587355124657527E-3</v>
      </c>
      <c r="P17" s="424">
        <v>2.9587355124657527E-3</v>
      </c>
      <c r="Q17" s="286">
        <v>2.9587355124657527E-3</v>
      </c>
      <c r="R17" s="286">
        <v>2.9587355124657527E-3</v>
      </c>
      <c r="S17" s="286">
        <v>2.9587355124657527E-3</v>
      </c>
      <c r="T17" s="286">
        <v>2.9587355124657527E-3</v>
      </c>
      <c r="U17" s="286">
        <v>2.9587355124657527E-3</v>
      </c>
      <c r="V17" s="286">
        <v>2.9587355124657527E-3</v>
      </c>
      <c r="W17" s="286">
        <v>2.9587355124657527E-3</v>
      </c>
      <c r="X17" s="286">
        <v>2.9587355124657527E-3</v>
      </c>
      <c r="Y17" s="286">
        <v>2.9587355124657527E-3</v>
      </c>
      <c r="Z17" s="286">
        <v>2.9587355124657527E-3</v>
      </c>
      <c r="AA17" s="286">
        <v>2.9587355124657527E-3</v>
      </c>
      <c r="AB17" s="286">
        <v>2.9587355124657527E-3</v>
      </c>
      <c r="AC17" s="286">
        <v>2.9587355124657527E-3</v>
      </c>
      <c r="AD17" s="286">
        <v>2.9587355124657527E-3</v>
      </c>
      <c r="AE17" s="286">
        <v>2.9587355124657527E-3</v>
      </c>
      <c r="AF17" s="286">
        <v>2.9587355124657527E-3</v>
      </c>
      <c r="AG17" s="286">
        <v>2.9587355124657527E-3</v>
      </c>
      <c r="AH17" s="286">
        <v>2.9587355124657527E-3</v>
      </c>
      <c r="AI17" s="286">
        <v>2.9587355124657527E-3</v>
      </c>
      <c r="AJ17" s="286">
        <v>2.9587355124657527E-3</v>
      </c>
      <c r="AK17" s="286">
        <v>2.9587355124657527E-3</v>
      </c>
      <c r="AL17" s="286">
        <v>2.9587355124657527E-3</v>
      </c>
      <c r="AM17" s="286">
        <v>2.9587355124657527E-3</v>
      </c>
      <c r="AN17" s="286">
        <v>2.9587355124657527E-3</v>
      </c>
      <c r="AO17" s="286">
        <v>2.9587355124657527E-3</v>
      </c>
      <c r="AP17" s="286">
        <v>2.9587355124657527E-3</v>
      </c>
      <c r="AQ17" s="286">
        <v>2.9587355124657527E-3</v>
      </c>
      <c r="AR17" s="286">
        <v>2.9587355124657527E-3</v>
      </c>
      <c r="AS17" s="286">
        <v>2.9587355124657527E-3</v>
      </c>
      <c r="AT17" s="286">
        <v>2.9587355124657527E-3</v>
      </c>
      <c r="AU17" s="286">
        <v>2.9587355124657527E-3</v>
      </c>
      <c r="AV17" s="286">
        <v>2.9587355124657527E-3</v>
      </c>
      <c r="AW17" s="286">
        <v>2.9587355124657527E-3</v>
      </c>
      <c r="AX17" s="286">
        <v>2.9587355124657527E-3</v>
      </c>
      <c r="AY17" s="286">
        <v>2.9587355124657527E-3</v>
      </c>
      <c r="AZ17" s="286">
        <v>2.9587355124657527E-3</v>
      </c>
      <c r="BA17" s="286">
        <v>2.9587355124657527E-3</v>
      </c>
      <c r="BB17" s="286">
        <v>2.9587355124657527E-3</v>
      </c>
      <c r="BC17" s="286">
        <v>2.9587355124657527E-3</v>
      </c>
      <c r="BD17" s="286">
        <v>2.9587355124657527E-3</v>
      </c>
      <c r="BE17" s="286">
        <v>2.9587355124657527E-3</v>
      </c>
      <c r="BF17" s="286">
        <v>2.9587355124657527E-3</v>
      </c>
      <c r="BG17" s="286">
        <v>2.9587355124657527E-3</v>
      </c>
      <c r="BH17" s="286">
        <v>2.9587355124657527E-3</v>
      </c>
      <c r="BI17" s="286">
        <v>2.9587355124657527E-3</v>
      </c>
      <c r="BJ17" s="286">
        <v>2.9587355124657527E-3</v>
      </c>
      <c r="BK17" s="286">
        <v>2.9587355124657527E-3</v>
      </c>
      <c r="BL17" s="286">
        <v>2.9587355124657527E-3</v>
      </c>
      <c r="BM17" s="286">
        <v>2.9587355124657527E-3</v>
      </c>
      <c r="BN17" s="286">
        <v>2.9587355124657527E-3</v>
      </c>
      <c r="BO17" s="286"/>
      <c r="BP17" s="286"/>
      <c r="BQ17" s="286"/>
      <c r="BR17" s="286"/>
      <c r="BS17" s="286"/>
      <c r="BT17" s="286"/>
      <c r="BU17" s="286"/>
      <c r="BV17" s="286"/>
      <c r="BW17" s="286"/>
      <c r="BX17" s="286"/>
      <c r="BY17" s="286"/>
      <c r="BZ17" s="286"/>
      <c r="CA17" s="287"/>
      <c r="CB17" s="286">
        <v>2.1751602755027822E-3</v>
      </c>
      <c r="CC17" s="286">
        <v>2.1751602755027822E-3</v>
      </c>
      <c r="CD17" s="286">
        <v>2.1751602755027822E-3</v>
      </c>
      <c r="CE17" s="286">
        <v>2.1751602755027822E-3</v>
      </c>
      <c r="CF17" s="286">
        <v>2.1751602755027822E-3</v>
      </c>
      <c r="CG17" s="286">
        <v>2.1523127566811327E-3</v>
      </c>
      <c r="CH17" s="286">
        <v>2.1751602755027822E-3</v>
      </c>
      <c r="CI17" s="286">
        <v>2.1751602755027822E-3</v>
      </c>
      <c r="CJ17" s="286">
        <v>2.1751602755027822E-3</v>
      </c>
      <c r="CK17" s="286">
        <v>2.1751602755027822E-3</v>
      </c>
      <c r="CL17" s="286">
        <v>2.1668698250340455E-3</v>
      </c>
      <c r="CM17" s="286">
        <v>2.2421821423091871E-3</v>
      </c>
      <c r="CN17" s="286">
        <v>2.3793262278845482E-3</v>
      </c>
      <c r="CO17" s="286">
        <v>2.1599870498764063E-3</v>
      </c>
      <c r="CP17" s="286">
        <v>2.1751602755027822E-3</v>
      </c>
      <c r="CQ17" s="286">
        <v>2.1751602755027822E-3</v>
      </c>
      <c r="CR17" s="286">
        <v>2.1751602755027822E-3</v>
      </c>
      <c r="CS17" s="286">
        <v>2.1751602755027822E-3</v>
      </c>
      <c r="CT17" s="286">
        <v>2.1751602755027822E-3</v>
      </c>
      <c r="CU17" s="286">
        <v>2.1751602755027822E-3</v>
      </c>
      <c r="CV17" s="286">
        <v>2.1751602755027822E-3</v>
      </c>
      <c r="CW17" s="286">
        <v>2.1751602755027822E-3</v>
      </c>
      <c r="CX17" s="286">
        <v>2.1751602755027822E-3</v>
      </c>
      <c r="CY17" s="286">
        <v>2.1751602755027822E-3</v>
      </c>
      <c r="CZ17" s="286">
        <v>2.1751602755027822E-3</v>
      </c>
      <c r="DA17" s="286">
        <v>2.1751602755027822E-3</v>
      </c>
      <c r="DB17" s="286">
        <v>2.1751602755027822E-3</v>
      </c>
      <c r="DC17" s="286">
        <v>2.1751602755027822E-3</v>
      </c>
      <c r="DD17" s="286">
        <v>2.1751602755027822E-3</v>
      </c>
      <c r="DE17" s="286">
        <v>2.1751602755027822E-3</v>
      </c>
      <c r="DF17" s="286">
        <v>2.1751602755027822E-3</v>
      </c>
      <c r="DG17" s="286">
        <v>2.1751602755027822E-3</v>
      </c>
      <c r="DH17" s="286">
        <v>2.1751602755027822E-3</v>
      </c>
      <c r="DI17" s="286">
        <v>2.1751602755027822E-3</v>
      </c>
      <c r="DJ17" s="286">
        <v>2.1751602755027822E-3</v>
      </c>
      <c r="DK17" s="286">
        <v>2.1751602755027822E-3</v>
      </c>
      <c r="DL17" s="286">
        <v>2.1751602755027822E-3</v>
      </c>
      <c r="DM17" s="286">
        <v>2.1751602755027822E-3</v>
      </c>
      <c r="DN17" s="286">
        <v>2.1751602755027822E-3</v>
      </c>
      <c r="DO17" s="286">
        <v>2.1751602755027822E-3</v>
      </c>
      <c r="DP17" s="286">
        <v>2.1751602755027822E-3</v>
      </c>
      <c r="DQ17" s="286">
        <v>2.1751602755027822E-3</v>
      </c>
      <c r="DR17" s="286">
        <v>2.1751602755027822E-3</v>
      </c>
      <c r="DS17" s="286">
        <v>2.1751602755027822E-3</v>
      </c>
      <c r="DT17" s="286">
        <v>2.1751602755027822E-3</v>
      </c>
      <c r="DU17" s="286">
        <v>2.1751602755027822E-3</v>
      </c>
      <c r="DV17" s="286">
        <v>2.1751602755027822E-3</v>
      </c>
      <c r="DW17" s="286">
        <v>2.1751602755027822E-3</v>
      </c>
      <c r="DX17" s="286">
        <v>2.1751602755027822E-3</v>
      </c>
      <c r="DY17" s="286">
        <v>2.1751602755027822E-3</v>
      </c>
      <c r="DZ17" s="286">
        <v>2.1751602755027822E-3</v>
      </c>
      <c r="EA17" s="286">
        <v>2.1751602755027822E-3</v>
      </c>
      <c r="EB17" s="286">
        <v>2.1751602755027822E-3</v>
      </c>
      <c r="EC17" s="286">
        <v>2.1751602755027822E-3</v>
      </c>
      <c r="ED17" s="286">
        <v>2.1751602755027822E-3</v>
      </c>
      <c r="EE17" s="286">
        <v>2.1751602755027822E-3</v>
      </c>
      <c r="EF17" s="286">
        <v>2.1751602755027822E-3</v>
      </c>
      <c r="EG17" s="286">
        <v>2.1751602755027822E-3</v>
      </c>
      <c r="EH17" s="286">
        <v>2.1751602755027822E-3</v>
      </c>
      <c r="EI17" s="286">
        <v>2.1751602755027822E-3</v>
      </c>
      <c r="EJ17" s="286">
        <v>2.1751602755027822E-3</v>
      </c>
      <c r="EK17" s="286">
        <v>2.1751602755027822E-3</v>
      </c>
      <c r="EL17" s="286"/>
      <c r="EM17" s="286"/>
      <c r="EN17" s="286"/>
      <c r="EO17" s="286"/>
      <c r="EP17" s="286"/>
      <c r="EQ17" s="286"/>
      <c r="ER17" s="286"/>
      <c r="ES17" s="286"/>
      <c r="ET17" s="286"/>
      <c r="EU17" s="286"/>
      <c r="EV17" s="286"/>
      <c r="EW17" s="286"/>
      <c r="EX17" s="287"/>
    </row>
    <row r="18" spans="1:154" x14ac:dyDescent="0.2">
      <c r="A18" s="238">
        <v>41124</v>
      </c>
      <c r="B18" s="422">
        <v>2.8139882367303123E-3</v>
      </c>
      <c r="C18" s="239">
        <v>2.1591289203974971E-3</v>
      </c>
      <c r="D18" s="263" t="str">
        <f>IF(A18&gt;$B$4,_xll.xlShmImplSwap2($B$5,$B$5,A18,,tenor+0*TYPE(trigger),1,4,12/tenor,4,1,1),"")</f>
        <v/>
      </c>
      <c r="E18" s="288">
        <v>2.8313685952851904E-3</v>
      </c>
      <c r="F18" s="286">
        <v>2.8197818376359493E-3</v>
      </c>
      <c r="G18" s="286">
        <v>2.8139882367303123E-3</v>
      </c>
      <c r="H18" s="286">
        <v>2.8139882367303123E-3</v>
      </c>
      <c r="I18" s="286">
        <v>2.8139882367303123E-3</v>
      </c>
      <c r="J18" s="286">
        <v>2.8139882367303123E-3</v>
      </c>
      <c r="K18" s="286">
        <v>2.9935488903791319E-3</v>
      </c>
      <c r="L18" s="286">
        <v>2.8139882367303123E-3</v>
      </c>
      <c r="M18" s="286">
        <v>2.8139882367303123E-3</v>
      </c>
      <c r="N18" s="286">
        <v>2.8139882367303123E-3</v>
      </c>
      <c r="O18" s="286">
        <v>2.8139882367303123E-3</v>
      </c>
      <c r="P18" s="424">
        <v>2.8139882367303123E-3</v>
      </c>
      <c r="Q18" s="286">
        <v>2.8139882367303123E-3</v>
      </c>
      <c r="R18" s="286">
        <v>2.8139882367303123E-3</v>
      </c>
      <c r="S18" s="286">
        <v>2.8139882367303123E-3</v>
      </c>
      <c r="T18" s="286">
        <v>2.8139882367303123E-3</v>
      </c>
      <c r="U18" s="286">
        <v>2.8139882367303123E-3</v>
      </c>
      <c r="V18" s="286">
        <v>2.8139882367303123E-3</v>
      </c>
      <c r="W18" s="286">
        <v>2.8139882367303123E-3</v>
      </c>
      <c r="X18" s="286">
        <v>2.8139882367303123E-3</v>
      </c>
      <c r="Y18" s="286">
        <v>2.8139882367303123E-3</v>
      </c>
      <c r="Z18" s="286">
        <v>2.8139882367303123E-3</v>
      </c>
      <c r="AA18" s="286">
        <v>2.8139882367303123E-3</v>
      </c>
      <c r="AB18" s="286">
        <v>2.8139882367303123E-3</v>
      </c>
      <c r="AC18" s="286">
        <v>2.8139882367303123E-3</v>
      </c>
      <c r="AD18" s="286">
        <v>2.8139882367303123E-3</v>
      </c>
      <c r="AE18" s="286">
        <v>2.8139882367303123E-3</v>
      </c>
      <c r="AF18" s="286">
        <v>2.8139882367303123E-3</v>
      </c>
      <c r="AG18" s="286">
        <v>2.8139882367303123E-3</v>
      </c>
      <c r="AH18" s="286">
        <v>2.8139882367303123E-3</v>
      </c>
      <c r="AI18" s="286">
        <v>2.8139882367303123E-3</v>
      </c>
      <c r="AJ18" s="286">
        <v>2.8139882367303123E-3</v>
      </c>
      <c r="AK18" s="286">
        <v>2.8139882367303123E-3</v>
      </c>
      <c r="AL18" s="286">
        <v>2.8139882367303123E-3</v>
      </c>
      <c r="AM18" s="286">
        <v>2.8139882367303123E-3</v>
      </c>
      <c r="AN18" s="286">
        <v>2.8139882367303123E-3</v>
      </c>
      <c r="AO18" s="286">
        <v>2.8139882367303123E-3</v>
      </c>
      <c r="AP18" s="286">
        <v>2.8139882367303123E-3</v>
      </c>
      <c r="AQ18" s="286">
        <v>2.8139882367303123E-3</v>
      </c>
      <c r="AR18" s="286">
        <v>2.8139882367303123E-3</v>
      </c>
      <c r="AS18" s="286">
        <v>2.8139882367303123E-3</v>
      </c>
      <c r="AT18" s="286">
        <v>2.8139882367303123E-3</v>
      </c>
      <c r="AU18" s="286">
        <v>2.8139882367303123E-3</v>
      </c>
      <c r="AV18" s="286">
        <v>2.8139882367303123E-3</v>
      </c>
      <c r="AW18" s="286">
        <v>2.8139882367303123E-3</v>
      </c>
      <c r="AX18" s="286">
        <v>2.8139882367303123E-3</v>
      </c>
      <c r="AY18" s="286">
        <v>2.8139882367303123E-3</v>
      </c>
      <c r="AZ18" s="286">
        <v>2.8139882367303123E-3</v>
      </c>
      <c r="BA18" s="286">
        <v>2.8139882367303123E-3</v>
      </c>
      <c r="BB18" s="286">
        <v>2.8139882367303123E-3</v>
      </c>
      <c r="BC18" s="286">
        <v>2.8139882367303123E-3</v>
      </c>
      <c r="BD18" s="286">
        <v>2.8139882367303123E-3</v>
      </c>
      <c r="BE18" s="286">
        <v>2.8139882367303123E-3</v>
      </c>
      <c r="BF18" s="286">
        <v>2.8139882367303123E-3</v>
      </c>
      <c r="BG18" s="286">
        <v>2.8139882367303123E-3</v>
      </c>
      <c r="BH18" s="286">
        <v>2.8139882367303123E-3</v>
      </c>
      <c r="BI18" s="286">
        <v>2.8139882367303123E-3</v>
      </c>
      <c r="BJ18" s="286">
        <v>2.8139882367303123E-3</v>
      </c>
      <c r="BK18" s="286">
        <v>2.8139882367303123E-3</v>
      </c>
      <c r="BL18" s="286">
        <v>2.8139882367303123E-3</v>
      </c>
      <c r="BM18" s="286">
        <v>2.8139882367303123E-3</v>
      </c>
      <c r="BN18" s="286">
        <v>2.8139882367303123E-3</v>
      </c>
      <c r="BO18" s="286"/>
      <c r="BP18" s="286"/>
      <c r="BQ18" s="286"/>
      <c r="BR18" s="286"/>
      <c r="BS18" s="286"/>
      <c r="BT18" s="286"/>
      <c r="BU18" s="286"/>
      <c r="BV18" s="286"/>
      <c r="BW18" s="286"/>
      <c r="BX18" s="286"/>
      <c r="BY18" s="286"/>
      <c r="BZ18" s="286"/>
      <c r="CA18" s="287"/>
      <c r="CB18" s="286">
        <v>2.1591289203970647E-3</v>
      </c>
      <c r="CC18" s="286">
        <v>2.1591289203974971E-3</v>
      </c>
      <c r="CD18" s="286">
        <v>2.1591289203974971E-3</v>
      </c>
      <c r="CE18" s="286">
        <v>2.1591289203974971E-3</v>
      </c>
      <c r="CF18" s="286">
        <v>2.1591289203974971E-3</v>
      </c>
      <c r="CG18" s="286">
        <v>2.1591289203974971E-3</v>
      </c>
      <c r="CH18" s="286">
        <v>2.1255864537658071E-3</v>
      </c>
      <c r="CI18" s="286">
        <v>2.1591289203974971E-3</v>
      </c>
      <c r="CJ18" s="286">
        <v>2.1591289203974971E-3</v>
      </c>
      <c r="CK18" s="286">
        <v>2.1591289203974971E-3</v>
      </c>
      <c r="CL18" s="286">
        <v>2.1591289203974971E-3</v>
      </c>
      <c r="CM18" s="286">
        <v>2.1591289203974971E-3</v>
      </c>
      <c r="CN18" s="286">
        <v>2.3925891595814315E-3</v>
      </c>
      <c r="CO18" s="286">
        <v>2.1591289203974971E-3</v>
      </c>
      <c r="CP18" s="286">
        <v>2.1591289203974971E-3</v>
      </c>
      <c r="CQ18" s="286">
        <v>2.1591289203974971E-3</v>
      </c>
      <c r="CR18" s="286">
        <v>2.1591289203974971E-3</v>
      </c>
      <c r="CS18" s="286">
        <v>2.1591289203974971E-3</v>
      </c>
      <c r="CT18" s="286">
        <v>2.1591289203974971E-3</v>
      </c>
      <c r="CU18" s="286">
        <v>2.1591289203974971E-3</v>
      </c>
      <c r="CV18" s="286">
        <v>2.1591289203974971E-3</v>
      </c>
      <c r="CW18" s="286">
        <v>2.1591289203974971E-3</v>
      </c>
      <c r="CX18" s="286">
        <v>2.1591289203974971E-3</v>
      </c>
      <c r="CY18" s="286">
        <v>2.1591289203974971E-3</v>
      </c>
      <c r="CZ18" s="286">
        <v>2.1591289203974971E-3</v>
      </c>
      <c r="DA18" s="286">
        <v>2.1591289203974971E-3</v>
      </c>
      <c r="DB18" s="286">
        <v>2.1591289203974971E-3</v>
      </c>
      <c r="DC18" s="286">
        <v>2.1591289203974971E-3</v>
      </c>
      <c r="DD18" s="286">
        <v>2.1591289203974971E-3</v>
      </c>
      <c r="DE18" s="286">
        <v>2.1591289203974971E-3</v>
      </c>
      <c r="DF18" s="286">
        <v>2.1591289203974971E-3</v>
      </c>
      <c r="DG18" s="286">
        <v>2.1591289203974971E-3</v>
      </c>
      <c r="DH18" s="286">
        <v>2.1591289203974971E-3</v>
      </c>
      <c r="DI18" s="286">
        <v>2.1591289203974971E-3</v>
      </c>
      <c r="DJ18" s="286">
        <v>2.1591289203974971E-3</v>
      </c>
      <c r="DK18" s="286">
        <v>2.1591289203974971E-3</v>
      </c>
      <c r="DL18" s="286">
        <v>2.1591289203974971E-3</v>
      </c>
      <c r="DM18" s="286">
        <v>2.1591289203974971E-3</v>
      </c>
      <c r="DN18" s="286">
        <v>2.1591289203974971E-3</v>
      </c>
      <c r="DO18" s="286">
        <v>2.1591289203974971E-3</v>
      </c>
      <c r="DP18" s="286">
        <v>2.1591289203974971E-3</v>
      </c>
      <c r="DQ18" s="286">
        <v>2.1591289203974971E-3</v>
      </c>
      <c r="DR18" s="286">
        <v>2.1591289203974971E-3</v>
      </c>
      <c r="DS18" s="286">
        <v>2.1591289203974971E-3</v>
      </c>
      <c r="DT18" s="286">
        <v>2.1591289203974971E-3</v>
      </c>
      <c r="DU18" s="286">
        <v>2.1591289203974971E-3</v>
      </c>
      <c r="DV18" s="286">
        <v>2.1591289203974971E-3</v>
      </c>
      <c r="DW18" s="286">
        <v>2.1591289203974971E-3</v>
      </c>
      <c r="DX18" s="286">
        <v>2.1591289203974971E-3</v>
      </c>
      <c r="DY18" s="286">
        <v>2.1591289203974971E-3</v>
      </c>
      <c r="DZ18" s="286">
        <v>2.1591289203974971E-3</v>
      </c>
      <c r="EA18" s="286">
        <v>2.1591289203974971E-3</v>
      </c>
      <c r="EB18" s="286">
        <v>2.1591289203974971E-3</v>
      </c>
      <c r="EC18" s="286">
        <v>2.1591289203974971E-3</v>
      </c>
      <c r="ED18" s="286">
        <v>2.1591289203974971E-3</v>
      </c>
      <c r="EE18" s="286">
        <v>2.1591289203974971E-3</v>
      </c>
      <c r="EF18" s="286">
        <v>2.1591289203974971E-3</v>
      </c>
      <c r="EG18" s="286">
        <v>2.1591289203974971E-3</v>
      </c>
      <c r="EH18" s="286">
        <v>2.1591289203974971E-3</v>
      </c>
      <c r="EI18" s="286">
        <v>2.1591289203974971E-3</v>
      </c>
      <c r="EJ18" s="286">
        <v>2.1591289203974971E-3</v>
      </c>
      <c r="EK18" s="286">
        <v>2.1591289203974971E-3</v>
      </c>
      <c r="EL18" s="286"/>
      <c r="EM18" s="286"/>
      <c r="EN18" s="286"/>
      <c r="EO18" s="286"/>
      <c r="EP18" s="286"/>
      <c r="EQ18" s="286"/>
      <c r="ER18" s="286"/>
      <c r="ES18" s="286"/>
      <c r="ET18" s="286"/>
      <c r="EU18" s="286"/>
      <c r="EV18" s="286"/>
      <c r="EW18" s="286"/>
      <c r="EX18" s="287"/>
    </row>
    <row r="19" spans="1:154" x14ac:dyDescent="0.2">
      <c r="A19" s="238">
        <v>41155</v>
      </c>
      <c r="B19" s="422">
        <v>2.5729348926582583E-3</v>
      </c>
      <c r="C19" s="239">
        <v>2.1507371560063764E-3</v>
      </c>
      <c r="D19" s="263" t="str">
        <f>IF(A19&gt;$B$4,_xll.xlShmImplSwap2($B$5,$B$5,A19,,tenor+0*TYPE(trigger),1,4,12/tenor,4,1,1),"")</f>
        <v/>
      </c>
      <c r="E19" s="288">
        <v>2.582151749467704E-3</v>
      </c>
      <c r="F19" s="286">
        <v>2.576007256774399E-3</v>
      </c>
      <c r="G19" s="286">
        <v>2.5729348926582583E-3</v>
      </c>
      <c r="H19" s="286">
        <v>2.5729348926582583E-3</v>
      </c>
      <c r="I19" s="286">
        <v>2.5729348926582583E-3</v>
      </c>
      <c r="J19" s="286">
        <v>2.5729348926582583E-3</v>
      </c>
      <c r="K19" s="286">
        <v>2.5729348926582583E-3</v>
      </c>
      <c r="L19" s="286">
        <v>2.7633391610394084E-3</v>
      </c>
      <c r="M19" s="286">
        <v>2.5729348926582583E-3</v>
      </c>
      <c r="N19" s="286">
        <v>2.5729348926582583E-3</v>
      </c>
      <c r="O19" s="286">
        <v>2.5729348926582583E-3</v>
      </c>
      <c r="P19" s="424">
        <v>2.5729348926582583E-3</v>
      </c>
      <c r="Q19" s="286">
        <v>2.5729348926582583E-3</v>
      </c>
      <c r="R19" s="286">
        <v>2.5729348926582583E-3</v>
      </c>
      <c r="S19" s="286">
        <v>2.5729348926582583E-3</v>
      </c>
      <c r="T19" s="286">
        <v>2.5729348926582583E-3</v>
      </c>
      <c r="U19" s="286">
        <v>2.5729348926582583E-3</v>
      </c>
      <c r="V19" s="286">
        <v>2.5729348926582583E-3</v>
      </c>
      <c r="W19" s="286">
        <v>2.5729348926582583E-3</v>
      </c>
      <c r="X19" s="286">
        <v>2.5729348926582583E-3</v>
      </c>
      <c r="Y19" s="286">
        <v>2.5729348926582583E-3</v>
      </c>
      <c r="Z19" s="286">
        <v>2.5729348926582583E-3</v>
      </c>
      <c r="AA19" s="286">
        <v>2.5729348926582583E-3</v>
      </c>
      <c r="AB19" s="286">
        <v>2.5729348926582583E-3</v>
      </c>
      <c r="AC19" s="286">
        <v>2.5729348926582583E-3</v>
      </c>
      <c r="AD19" s="286">
        <v>2.5729348926582583E-3</v>
      </c>
      <c r="AE19" s="286">
        <v>2.5729348926582583E-3</v>
      </c>
      <c r="AF19" s="286">
        <v>2.5729348926582583E-3</v>
      </c>
      <c r="AG19" s="286">
        <v>2.5729348926582583E-3</v>
      </c>
      <c r="AH19" s="286">
        <v>2.5729348926582583E-3</v>
      </c>
      <c r="AI19" s="286">
        <v>2.5729348926582583E-3</v>
      </c>
      <c r="AJ19" s="286">
        <v>2.5729348926582583E-3</v>
      </c>
      <c r="AK19" s="286">
        <v>2.5729348926582583E-3</v>
      </c>
      <c r="AL19" s="286">
        <v>2.5729348926582583E-3</v>
      </c>
      <c r="AM19" s="286">
        <v>2.5729348926582583E-3</v>
      </c>
      <c r="AN19" s="286">
        <v>2.5729348926582583E-3</v>
      </c>
      <c r="AO19" s="286">
        <v>2.5729348926582583E-3</v>
      </c>
      <c r="AP19" s="286">
        <v>2.5729348926582583E-3</v>
      </c>
      <c r="AQ19" s="286">
        <v>2.5729348926582583E-3</v>
      </c>
      <c r="AR19" s="286">
        <v>2.5729348926582583E-3</v>
      </c>
      <c r="AS19" s="286">
        <v>2.5729348926582583E-3</v>
      </c>
      <c r="AT19" s="286">
        <v>2.5729348926582583E-3</v>
      </c>
      <c r="AU19" s="286">
        <v>2.5729348926582583E-3</v>
      </c>
      <c r="AV19" s="286">
        <v>2.5729348926582583E-3</v>
      </c>
      <c r="AW19" s="286">
        <v>2.5729348926582583E-3</v>
      </c>
      <c r="AX19" s="286">
        <v>2.5729348926582583E-3</v>
      </c>
      <c r="AY19" s="286">
        <v>2.5729348926582583E-3</v>
      </c>
      <c r="AZ19" s="286">
        <v>2.5729348926582583E-3</v>
      </c>
      <c r="BA19" s="286">
        <v>2.5729348926582583E-3</v>
      </c>
      <c r="BB19" s="286">
        <v>2.5729348926582583E-3</v>
      </c>
      <c r="BC19" s="286">
        <v>2.5729348926582583E-3</v>
      </c>
      <c r="BD19" s="286">
        <v>2.5729348926582583E-3</v>
      </c>
      <c r="BE19" s="286">
        <v>2.5729348926582583E-3</v>
      </c>
      <c r="BF19" s="286">
        <v>2.5729348926582583E-3</v>
      </c>
      <c r="BG19" s="286">
        <v>2.5729348926582583E-3</v>
      </c>
      <c r="BH19" s="286">
        <v>2.5729348926582583E-3</v>
      </c>
      <c r="BI19" s="286">
        <v>2.5729348926582583E-3</v>
      </c>
      <c r="BJ19" s="286">
        <v>2.5729348926582583E-3</v>
      </c>
      <c r="BK19" s="286">
        <v>2.5729348926582583E-3</v>
      </c>
      <c r="BL19" s="286">
        <v>2.5729348926582583E-3</v>
      </c>
      <c r="BM19" s="286">
        <v>2.5729348926582583E-3</v>
      </c>
      <c r="BN19" s="286">
        <v>2.5729348926582583E-3</v>
      </c>
      <c r="BO19" s="286"/>
      <c r="BP19" s="286"/>
      <c r="BQ19" s="286"/>
      <c r="BR19" s="286"/>
      <c r="BS19" s="286"/>
      <c r="BT19" s="286"/>
      <c r="BU19" s="286"/>
      <c r="BV19" s="286"/>
      <c r="BW19" s="286"/>
      <c r="BX19" s="286"/>
      <c r="BY19" s="286"/>
      <c r="BZ19" s="286"/>
      <c r="CA19" s="287"/>
      <c r="CB19" s="286">
        <v>2.150737156006376E-3</v>
      </c>
      <c r="CC19" s="286">
        <v>2.1507371560068158E-3</v>
      </c>
      <c r="CD19" s="286">
        <v>2.1507371560063764E-3</v>
      </c>
      <c r="CE19" s="286">
        <v>2.1507371560063764E-3</v>
      </c>
      <c r="CF19" s="286">
        <v>2.1507371560063764E-3</v>
      </c>
      <c r="CG19" s="286">
        <v>2.1507371560063764E-3</v>
      </c>
      <c r="CH19" s="286">
        <v>2.1507371560063764E-3</v>
      </c>
      <c r="CI19" s="286">
        <v>2.0825624385236211E-3</v>
      </c>
      <c r="CJ19" s="286">
        <v>2.1507371560063764E-3</v>
      </c>
      <c r="CK19" s="286">
        <v>2.1507371560063764E-3</v>
      </c>
      <c r="CL19" s="286">
        <v>2.1507371560063764E-3</v>
      </c>
      <c r="CM19" s="286">
        <v>2.1507371560063764E-3</v>
      </c>
      <c r="CN19" s="286">
        <v>2.1507371560063764E-3</v>
      </c>
      <c r="CO19" s="286">
        <v>2.4187554737111609E-3</v>
      </c>
      <c r="CP19" s="286">
        <v>2.1507371560063764E-3</v>
      </c>
      <c r="CQ19" s="286">
        <v>2.1507371560063764E-3</v>
      </c>
      <c r="CR19" s="286">
        <v>2.1507371560063764E-3</v>
      </c>
      <c r="CS19" s="286">
        <v>2.1507371560063764E-3</v>
      </c>
      <c r="CT19" s="286">
        <v>2.1507371560063764E-3</v>
      </c>
      <c r="CU19" s="286">
        <v>2.1507371560063764E-3</v>
      </c>
      <c r="CV19" s="286">
        <v>2.1507371560063764E-3</v>
      </c>
      <c r="CW19" s="286">
        <v>2.1507371560063764E-3</v>
      </c>
      <c r="CX19" s="286">
        <v>2.1507371560063764E-3</v>
      </c>
      <c r="CY19" s="286">
        <v>2.1507371560063764E-3</v>
      </c>
      <c r="CZ19" s="286">
        <v>2.1507371560063764E-3</v>
      </c>
      <c r="DA19" s="286">
        <v>2.1507371560063764E-3</v>
      </c>
      <c r="DB19" s="286">
        <v>2.1507371560063764E-3</v>
      </c>
      <c r="DC19" s="286">
        <v>2.1507371560063764E-3</v>
      </c>
      <c r="DD19" s="286">
        <v>2.1507371560063764E-3</v>
      </c>
      <c r="DE19" s="286">
        <v>2.1507371560063764E-3</v>
      </c>
      <c r="DF19" s="286">
        <v>2.1507371560063764E-3</v>
      </c>
      <c r="DG19" s="286">
        <v>2.1507371560063764E-3</v>
      </c>
      <c r="DH19" s="286">
        <v>2.1507371560063764E-3</v>
      </c>
      <c r="DI19" s="286">
        <v>2.1507371560063764E-3</v>
      </c>
      <c r="DJ19" s="286">
        <v>2.1507371560063764E-3</v>
      </c>
      <c r="DK19" s="286">
        <v>2.1507371560063764E-3</v>
      </c>
      <c r="DL19" s="286">
        <v>2.1507371560063764E-3</v>
      </c>
      <c r="DM19" s="286">
        <v>2.1507371560063764E-3</v>
      </c>
      <c r="DN19" s="286">
        <v>2.1507371560063764E-3</v>
      </c>
      <c r="DO19" s="286">
        <v>2.1507371560063764E-3</v>
      </c>
      <c r="DP19" s="286">
        <v>2.1507371560063764E-3</v>
      </c>
      <c r="DQ19" s="286">
        <v>2.1507371560063764E-3</v>
      </c>
      <c r="DR19" s="286">
        <v>2.1507371560063764E-3</v>
      </c>
      <c r="DS19" s="286">
        <v>2.1507371560063764E-3</v>
      </c>
      <c r="DT19" s="286">
        <v>2.1507371560063764E-3</v>
      </c>
      <c r="DU19" s="286">
        <v>2.1507371560063764E-3</v>
      </c>
      <c r="DV19" s="286">
        <v>2.1507371560063764E-3</v>
      </c>
      <c r="DW19" s="286">
        <v>2.1507371560063764E-3</v>
      </c>
      <c r="DX19" s="286">
        <v>2.1507371560063764E-3</v>
      </c>
      <c r="DY19" s="286">
        <v>2.1507371560063764E-3</v>
      </c>
      <c r="DZ19" s="286">
        <v>2.1507371560063764E-3</v>
      </c>
      <c r="EA19" s="286">
        <v>2.1507371560063764E-3</v>
      </c>
      <c r="EB19" s="286">
        <v>2.1507371560063764E-3</v>
      </c>
      <c r="EC19" s="286">
        <v>2.1507371560063764E-3</v>
      </c>
      <c r="ED19" s="286">
        <v>2.1507371560063764E-3</v>
      </c>
      <c r="EE19" s="286">
        <v>2.1507371560063764E-3</v>
      </c>
      <c r="EF19" s="286">
        <v>2.1507371560063764E-3</v>
      </c>
      <c r="EG19" s="286">
        <v>2.1507371560063764E-3</v>
      </c>
      <c r="EH19" s="286">
        <v>2.1507371560063764E-3</v>
      </c>
      <c r="EI19" s="286">
        <v>2.1507371560063764E-3</v>
      </c>
      <c r="EJ19" s="286">
        <v>2.1507371560063764E-3</v>
      </c>
      <c r="EK19" s="286">
        <v>2.1507371560063764E-3</v>
      </c>
      <c r="EL19" s="286"/>
      <c r="EM19" s="286"/>
      <c r="EN19" s="286"/>
      <c r="EO19" s="286"/>
      <c r="EP19" s="286"/>
      <c r="EQ19" s="286"/>
      <c r="ER19" s="286"/>
      <c r="ES19" s="286"/>
      <c r="ET19" s="286"/>
      <c r="EU19" s="286"/>
      <c r="EV19" s="286"/>
      <c r="EW19" s="286"/>
      <c r="EX19" s="287"/>
    </row>
    <row r="20" spans="1:154" x14ac:dyDescent="0.2">
      <c r="A20" s="238">
        <v>41185</v>
      </c>
      <c r="B20" s="422">
        <v>2.4605159518634877E-3</v>
      </c>
      <c r="C20" s="239">
        <v>2.1579237867237161E-3</v>
      </c>
      <c r="D20" s="263" t="str">
        <f>IF(A20&gt;$B$4,_xll.xlShmImplSwap2($B$5,$B$5,A20,,tenor+0*TYPE(trigger),1,4,12/tenor,4,1,1),"")</f>
        <v/>
      </c>
      <c r="E20" s="288">
        <v>2.4668525409193053E-3</v>
      </c>
      <c r="F20" s="286">
        <v>2.4626282021938499E-3</v>
      </c>
      <c r="G20" s="286">
        <v>2.4605159518634877E-3</v>
      </c>
      <c r="H20" s="286">
        <v>2.4605159518634877E-3</v>
      </c>
      <c r="I20" s="286">
        <v>2.4605159518634877E-3</v>
      </c>
      <c r="J20" s="286">
        <v>2.4605159518634877E-3</v>
      </c>
      <c r="K20" s="286">
        <v>2.4605159518634877E-3</v>
      </c>
      <c r="L20" s="286">
        <v>2.4605159518634877E-3</v>
      </c>
      <c r="M20" s="286">
        <v>2.6547220683931379E-3</v>
      </c>
      <c r="N20" s="286">
        <v>2.4605159518634877E-3</v>
      </c>
      <c r="O20" s="286">
        <v>2.4605159518634877E-3</v>
      </c>
      <c r="P20" s="424">
        <v>2.4605159518634877E-3</v>
      </c>
      <c r="Q20" s="286">
        <v>2.4605159518634877E-3</v>
      </c>
      <c r="R20" s="286">
        <v>2.4605159518634877E-3</v>
      </c>
      <c r="S20" s="286">
        <v>2.4605159518634877E-3</v>
      </c>
      <c r="T20" s="286">
        <v>2.4605159518634877E-3</v>
      </c>
      <c r="U20" s="286">
        <v>2.4605159518634877E-3</v>
      </c>
      <c r="V20" s="286">
        <v>2.4605159518634877E-3</v>
      </c>
      <c r="W20" s="286">
        <v>2.4605159518634877E-3</v>
      </c>
      <c r="X20" s="286">
        <v>2.4605159518634877E-3</v>
      </c>
      <c r="Y20" s="286">
        <v>2.4605159518634877E-3</v>
      </c>
      <c r="Z20" s="286">
        <v>2.4605159518634877E-3</v>
      </c>
      <c r="AA20" s="286">
        <v>2.4605159518634877E-3</v>
      </c>
      <c r="AB20" s="286">
        <v>2.4605159518634877E-3</v>
      </c>
      <c r="AC20" s="286">
        <v>2.4605159518634877E-3</v>
      </c>
      <c r="AD20" s="286">
        <v>2.4605159518634877E-3</v>
      </c>
      <c r="AE20" s="286">
        <v>2.4605159518634877E-3</v>
      </c>
      <c r="AF20" s="286">
        <v>2.4605159518634877E-3</v>
      </c>
      <c r="AG20" s="286">
        <v>2.4605159518634877E-3</v>
      </c>
      <c r="AH20" s="286">
        <v>2.4605159518634877E-3</v>
      </c>
      <c r="AI20" s="286">
        <v>2.4605159518634877E-3</v>
      </c>
      <c r="AJ20" s="286">
        <v>2.4605159518634877E-3</v>
      </c>
      <c r="AK20" s="286">
        <v>2.4605159518634877E-3</v>
      </c>
      <c r="AL20" s="286">
        <v>2.4605159518634877E-3</v>
      </c>
      <c r="AM20" s="286">
        <v>2.4605159518634877E-3</v>
      </c>
      <c r="AN20" s="286">
        <v>2.4605159518634877E-3</v>
      </c>
      <c r="AO20" s="286">
        <v>2.4605159518634877E-3</v>
      </c>
      <c r="AP20" s="286">
        <v>2.4605159518634877E-3</v>
      </c>
      <c r="AQ20" s="286">
        <v>2.4605159518634877E-3</v>
      </c>
      <c r="AR20" s="286">
        <v>2.4605159518634877E-3</v>
      </c>
      <c r="AS20" s="286">
        <v>2.4605159518634877E-3</v>
      </c>
      <c r="AT20" s="286">
        <v>2.4605159518634877E-3</v>
      </c>
      <c r="AU20" s="286">
        <v>2.4605159518634877E-3</v>
      </c>
      <c r="AV20" s="286">
        <v>2.4605159518634877E-3</v>
      </c>
      <c r="AW20" s="286">
        <v>2.4605159518634877E-3</v>
      </c>
      <c r="AX20" s="286">
        <v>2.4605159518634877E-3</v>
      </c>
      <c r="AY20" s="286">
        <v>2.4605159518634877E-3</v>
      </c>
      <c r="AZ20" s="286">
        <v>2.4605159518634877E-3</v>
      </c>
      <c r="BA20" s="286">
        <v>2.4605159518634877E-3</v>
      </c>
      <c r="BB20" s="286">
        <v>2.4605159518634877E-3</v>
      </c>
      <c r="BC20" s="286">
        <v>2.4605159518634877E-3</v>
      </c>
      <c r="BD20" s="286">
        <v>2.4605159518634877E-3</v>
      </c>
      <c r="BE20" s="286">
        <v>2.4605159518634877E-3</v>
      </c>
      <c r="BF20" s="286">
        <v>2.4605159518634877E-3</v>
      </c>
      <c r="BG20" s="286">
        <v>2.4605159518634877E-3</v>
      </c>
      <c r="BH20" s="286">
        <v>2.4605159518634877E-3</v>
      </c>
      <c r="BI20" s="286">
        <v>2.4605159518634877E-3</v>
      </c>
      <c r="BJ20" s="286">
        <v>2.4605159518634877E-3</v>
      </c>
      <c r="BK20" s="286">
        <v>2.4605159518634877E-3</v>
      </c>
      <c r="BL20" s="286">
        <v>2.4605159518634877E-3</v>
      </c>
      <c r="BM20" s="286">
        <v>2.4605159518634877E-3</v>
      </c>
      <c r="BN20" s="286">
        <v>2.4605159518634877E-3</v>
      </c>
      <c r="BO20" s="286"/>
      <c r="BP20" s="286"/>
      <c r="BQ20" s="286"/>
      <c r="BR20" s="286"/>
      <c r="BS20" s="286"/>
      <c r="BT20" s="286"/>
      <c r="BU20" s="286"/>
      <c r="BV20" s="286"/>
      <c r="BW20" s="286"/>
      <c r="BX20" s="286"/>
      <c r="BY20" s="286"/>
      <c r="BZ20" s="286"/>
      <c r="CA20" s="287"/>
      <c r="CB20" s="286">
        <v>2.1579237867241558E-3</v>
      </c>
      <c r="CC20" s="286">
        <v>2.1579237867241558E-3</v>
      </c>
      <c r="CD20" s="286">
        <v>2.1579237867237161E-3</v>
      </c>
      <c r="CE20" s="286">
        <v>2.1579237867237161E-3</v>
      </c>
      <c r="CF20" s="286">
        <v>2.1579237867237161E-3</v>
      </c>
      <c r="CG20" s="286">
        <v>2.1579237867237161E-3</v>
      </c>
      <c r="CH20" s="286">
        <v>2.1579237867237161E-3</v>
      </c>
      <c r="CI20" s="286">
        <v>2.1579237867237161E-3</v>
      </c>
      <c r="CJ20" s="286">
        <v>2.0567810200641775E-3</v>
      </c>
      <c r="CK20" s="286">
        <v>2.1579237867237161E-3</v>
      </c>
      <c r="CL20" s="286">
        <v>2.1579237867237161E-3</v>
      </c>
      <c r="CM20" s="286">
        <v>2.1579237867237161E-3</v>
      </c>
      <c r="CN20" s="286">
        <v>2.1579237867237161E-3</v>
      </c>
      <c r="CO20" s="286">
        <v>2.1579237867237161E-3</v>
      </c>
      <c r="CP20" s="286">
        <v>2.4588404326408978E-3</v>
      </c>
      <c r="CQ20" s="286">
        <v>2.1579237867237161E-3</v>
      </c>
      <c r="CR20" s="286">
        <v>2.1579237867237161E-3</v>
      </c>
      <c r="CS20" s="286">
        <v>2.1579237867237161E-3</v>
      </c>
      <c r="CT20" s="286">
        <v>2.1579237867237161E-3</v>
      </c>
      <c r="CU20" s="286">
        <v>2.1579237867237161E-3</v>
      </c>
      <c r="CV20" s="286">
        <v>2.1579237867237161E-3</v>
      </c>
      <c r="CW20" s="286">
        <v>2.1579237867237161E-3</v>
      </c>
      <c r="CX20" s="286">
        <v>2.1579237867237161E-3</v>
      </c>
      <c r="CY20" s="286">
        <v>2.1579237867237161E-3</v>
      </c>
      <c r="CZ20" s="286">
        <v>2.1579237867237161E-3</v>
      </c>
      <c r="DA20" s="286">
        <v>2.1579237867237161E-3</v>
      </c>
      <c r="DB20" s="286">
        <v>2.1579237867237161E-3</v>
      </c>
      <c r="DC20" s="286">
        <v>2.1579237867237161E-3</v>
      </c>
      <c r="DD20" s="286">
        <v>2.1579237867237161E-3</v>
      </c>
      <c r="DE20" s="286">
        <v>2.1579237867237161E-3</v>
      </c>
      <c r="DF20" s="286">
        <v>2.1579237867237161E-3</v>
      </c>
      <c r="DG20" s="286">
        <v>2.1579237867237161E-3</v>
      </c>
      <c r="DH20" s="286">
        <v>2.1579237867237161E-3</v>
      </c>
      <c r="DI20" s="286">
        <v>2.1579237867237161E-3</v>
      </c>
      <c r="DJ20" s="286">
        <v>2.1579237867237161E-3</v>
      </c>
      <c r="DK20" s="286">
        <v>2.1579237867237161E-3</v>
      </c>
      <c r="DL20" s="286">
        <v>2.1579237867237161E-3</v>
      </c>
      <c r="DM20" s="286">
        <v>2.1579237867237161E-3</v>
      </c>
      <c r="DN20" s="286">
        <v>2.1579237867237161E-3</v>
      </c>
      <c r="DO20" s="286">
        <v>2.1579237867237161E-3</v>
      </c>
      <c r="DP20" s="286">
        <v>2.1579237867237161E-3</v>
      </c>
      <c r="DQ20" s="286">
        <v>2.1579237867237161E-3</v>
      </c>
      <c r="DR20" s="286">
        <v>2.1579237867237161E-3</v>
      </c>
      <c r="DS20" s="286">
        <v>2.1579237867237161E-3</v>
      </c>
      <c r="DT20" s="286">
        <v>2.1579237867237161E-3</v>
      </c>
      <c r="DU20" s="286">
        <v>2.1579237867237161E-3</v>
      </c>
      <c r="DV20" s="286">
        <v>2.1579237867237161E-3</v>
      </c>
      <c r="DW20" s="286">
        <v>2.1579237867237161E-3</v>
      </c>
      <c r="DX20" s="286">
        <v>2.1579237867237161E-3</v>
      </c>
      <c r="DY20" s="286">
        <v>2.1579237867237161E-3</v>
      </c>
      <c r="DZ20" s="286">
        <v>2.1579237867237161E-3</v>
      </c>
      <c r="EA20" s="286">
        <v>2.1579237867237161E-3</v>
      </c>
      <c r="EB20" s="286">
        <v>2.1579237867237161E-3</v>
      </c>
      <c r="EC20" s="286">
        <v>2.1579237867237161E-3</v>
      </c>
      <c r="ED20" s="286">
        <v>2.1579237867237161E-3</v>
      </c>
      <c r="EE20" s="286">
        <v>2.1579237867237161E-3</v>
      </c>
      <c r="EF20" s="286">
        <v>2.1579237867237161E-3</v>
      </c>
      <c r="EG20" s="286">
        <v>2.1579237867237161E-3</v>
      </c>
      <c r="EH20" s="286">
        <v>2.1579237867237161E-3</v>
      </c>
      <c r="EI20" s="286">
        <v>2.1579237867237161E-3</v>
      </c>
      <c r="EJ20" s="286">
        <v>2.1579237867237161E-3</v>
      </c>
      <c r="EK20" s="286">
        <v>2.1579237867237161E-3</v>
      </c>
      <c r="EL20" s="286"/>
      <c r="EM20" s="286"/>
      <c r="EN20" s="286"/>
      <c r="EO20" s="286"/>
      <c r="EP20" s="286"/>
      <c r="EQ20" s="286"/>
      <c r="ER20" s="286"/>
      <c r="ES20" s="286"/>
      <c r="ET20" s="286"/>
      <c r="EU20" s="286"/>
      <c r="EV20" s="286"/>
      <c r="EW20" s="286"/>
      <c r="EX20" s="287"/>
    </row>
    <row r="21" spans="1:154" x14ac:dyDescent="0.2">
      <c r="A21" s="238">
        <v>41218</v>
      </c>
      <c r="B21" s="422">
        <v>2.3766266711464194E-3</v>
      </c>
      <c r="C21" s="239">
        <v>2.1812906460546965E-3</v>
      </c>
      <c r="D21" s="263" t="str">
        <f>IF(A21&gt;$B$4,_xll.xlShmImplSwap2($B$5,$B$5,A21,,tenor+0*TYPE(trigger),1,4,12/tenor,4,1,1),"")</f>
        <v/>
      </c>
      <c r="E21" s="288">
        <v>2.3813422723045082E-3</v>
      </c>
      <c r="F21" s="286">
        <v>2.3781985783689497E-3</v>
      </c>
      <c r="G21" s="286">
        <v>2.3766266711464194E-3</v>
      </c>
      <c r="H21" s="286">
        <v>2.3766266711464194E-3</v>
      </c>
      <c r="I21" s="286">
        <v>2.3766266711464194E-3</v>
      </c>
      <c r="J21" s="286">
        <v>2.3766266711464194E-3</v>
      </c>
      <c r="K21" s="286">
        <v>2.3766266711464194E-3</v>
      </c>
      <c r="L21" s="286">
        <v>2.3766266711464194E-3</v>
      </c>
      <c r="M21" s="286">
        <v>2.3766266711464194E-3</v>
      </c>
      <c r="N21" s="286">
        <v>2.572953160563541E-3</v>
      </c>
      <c r="O21" s="286">
        <v>2.3766266711464194E-3</v>
      </c>
      <c r="P21" s="424">
        <v>2.3766266711464194E-3</v>
      </c>
      <c r="Q21" s="286">
        <v>2.3766266711464194E-3</v>
      </c>
      <c r="R21" s="286">
        <v>2.3766266711464194E-3</v>
      </c>
      <c r="S21" s="286">
        <v>2.3766266711464194E-3</v>
      </c>
      <c r="T21" s="286">
        <v>2.3766266711464194E-3</v>
      </c>
      <c r="U21" s="286">
        <v>2.3766266711464194E-3</v>
      </c>
      <c r="V21" s="286">
        <v>2.3766266711464194E-3</v>
      </c>
      <c r="W21" s="286">
        <v>2.3766266711464194E-3</v>
      </c>
      <c r="X21" s="286">
        <v>2.3766266711464194E-3</v>
      </c>
      <c r="Y21" s="286">
        <v>2.3766266711464194E-3</v>
      </c>
      <c r="Z21" s="286">
        <v>2.3766266711464194E-3</v>
      </c>
      <c r="AA21" s="286">
        <v>2.3766266711464194E-3</v>
      </c>
      <c r="AB21" s="286">
        <v>2.3766266711464194E-3</v>
      </c>
      <c r="AC21" s="286">
        <v>2.3766266711464194E-3</v>
      </c>
      <c r="AD21" s="286">
        <v>2.3766266711464194E-3</v>
      </c>
      <c r="AE21" s="286">
        <v>2.3766266711464194E-3</v>
      </c>
      <c r="AF21" s="286">
        <v>2.3766266711464194E-3</v>
      </c>
      <c r="AG21" s="286">
        <v>2.3766266711464194E-3</v>
      </c>
      <c r="AH21" s="286">
        <v>2.3766266711464194E-3</v>
      </c>
      <c r="AI21" s="286">
        <v>2.3766266711464194E-3</v>
      </c>
      <c r="AJ21" s="286">
        <v>2.3766266711464194E-3</v>
      </c>
      <c r="AK21" s="286">
        <v>2.3766266711464194E-3</v>
      </c>
      <c r="AL21" s="286">
        <v>2.3766266711464194E-3</v>
      </c>
      <c r="AM21" s="286">
        <v>2.3766266711464194E-3</v>
      </c>
      <c r="AN21" s="286">
        <v>2.3766266711464194E-3</v>
      </c>
      <c r="AO21" s="286">
        <v>2.3766266711464194E-3</v>
      </c>
      <c r="AP21" s="286">
        <v>2.3766266711464194E-3</v>
      </c>
      <c r="AQ21" s="286">
        <v>2.3766266711464194E-3</v>
      </c>
      <c r="AR21" s="286">
        <v>2.3766266711464194E-3</v>
      </c>
      <c r="AS21" s="286">
        <v>2.3766266711464194E-3</v>
      </c>
      <c r="AT21" s="286">
        <v>2.3766266711464194E-3</v>
      </c>
      <c r="AU21" s="286">
        <v>2.3766266711464194E-3</v>
      </c>
      <c r="AV21" s="286">
        <v>2.3766266711464194E-3</v>
      </c>
      <c r="AW21" s="286">
        <v>2.3766266711464194E-3</v>
      </c>
      <c r="AX21" s="286">
        <v>2.3766266711464194E-3</v>
      </c>
      <c r="AY21" s="286">
        <v>2.3766266711464194E-3</v>
      </c>
      <c r="AZ21" s="286">
        <v>2.3766266711464194E-3</v>
      </c>
      <c r="BA21" s="286">
        <v>2.3766266711464194E-3</v>
      </c>
      <c r="BB21" s="286">
        <v>2.3766266711464194E-3</v>
      </c>
      <c r="BC21" s="286">
        <v>2.3766266711464194E-3</v>
      </c>
      <c r="BD21" s="286">
        <v>2.3766266711464194E-3</v>
      </c>
      <c r="BE21" s="286">
        <v>2.3766266711464194E-3</v>
      </c>
      <c r="BF21" s="286">
        <v>2.3766266711464194E-3</v>
      </c>
      <c r="BG21" s="286">
        <v>2.3766266711464194E-3</v>
      </c>
      <c r="BH21" s="286">
        <v>2.3766266711464194E-3</v>
      </c>
      <c r="BI21" s="286">
        <v>2.3766266711464194E-3</v>
      </c>
      <c r="BJ21" s="286">
        <v>2.3766266711464194E-3</v>
      </c>
      <c r="BK21" s="286">
        <v>2.3766266711464194E-3</v>
      </c>
      <c r="BL21" s="286">
        <v>2.3766266711464194E-3</v>
      </c>
      <c r="BM21" s="286">
        <v>2.3766266711464194E-3</v>
      </c>
      <c r="BN21" s="286">
        <v>2.3766266711464194E-3</v>
      </c>
      <c r="BO21" s="286"/>
      <c r="BP21" s="286"/>
      <c r="BQ21" s="286"/>
      <c r="BR21" s="286"/>
      <c r="BS21" s="286"/>
      <c r="BT21" s="286"/>
      <c r="BU21" s="286"/>
      <c r="BV21" s="286"/>
      <c r="BW21" s="286"/>
      <c r="BX21" s="286"/>
      <c r="BY21" s="286"/>
      <c r="BZ21" s="286"/>
      <c r="CA21" s="287"/>
      <c r="CB21" s="286">
        <v>2.1812906460551363E-3</v>
      </c>
      <c r="CC21" s="286">
        <v>2.1812906460546969E-3</v>
      </c>
      <c r="CD21" s="286">
        <v>2.1812906460546965E-3</v>
      </c>
      <c r="CE21" s="286">
        <v>2.1812906460546965E-3</v>
      </c>
      <c r="CF21" s="286">
        <v>2.1812906460546965E-3</v>
      </c>
      <c r="CG21" s="286">
        <v>2.1812906460546965E-3</v>
      </c>
      <c r="CH21" s="286">
        <v>2.1812906460546965E-3</v>
      </c>
      <c r="CI21" s="286">
        <v>2.1812906460546965E-3</v>
      </c>
      <c r="CJ21" s="286">
        <v>2.1812906460546965E-3</v>
      </c>
      <c r="CK21" s="286">
        <v>2.0438957965373357E-3</v>
      </c>
      <c r="CL21" s="286">
        <v>2.1812906460546965E-3</v>
      </c>
      <c r="CM21" s="286">
        <v>2.1812906460546965E-3</v>
      </c>
      <c r="CN21" s="286">
        <v>2.1812906460546965E-3</v>
      </c>
      <c r="CO21" s="286">
        <v>2.1812906460546965E-3</v>
      </c>
      <c r="CP21" s="286">
        <v>2.1598617948921667E-3</v>
      </c>
      <c r="CQ21" s="286">
        <v>2.4873111043406566E-3</v>
      </c>
      <c r="CR21" s="286">
        <v>2.2036263462258607E-3</v>
      </c>
      <c r="CS21" s="286">
        <v>2.180097648178825E-3</v>
      </c>
      <c r="CT21" s="286">
        <v>2.1812906460546965E-3</v>
      </c>
      <c r="CU21" s="286">
        <v>2.1812906460546965E-3</v>
      </c>
      <c r="CV21" s="286">
        <v>2.1812906460546965E-3</v>
      </c>
      <c r="CW21" s="286">
        <v>2.1812906460546965E-3</v>
      </c>
      <c r="CX21" s="286">
        <v>2.1812906460546965E-3</v>
      </c>
      <c r="CY21" s="286">
        <v>2.1812906460546965E-3</v>
      </c>
      <c r="CZ21" s="286">
        <v>2.1812906460546965E-3</v>
      </c>
      <c r="DA21" s="286">
        <v>2.1812906460546965E-3</v>
      </c>
      <c r="DB21" s="286">
        <v>2.1812906460546965E-3</v>
      </c>
      <c r="DC21" s="286">
        <v>2.1812906460546965E-3</v>
      </c>
      <c r="DD21" s="286">
        <v>2.1812906460546965E-3</v>
      </c>
      <c r="DE21" s="286">
        <v>2.1812906460546965E-3</v>
      </c>
      <c r="DF21" s="286">
        <v>2.1812906460546965E-3</v>
      </c>
      <c r="DG21" s="286">
        <v>2.1812906460546965E-3</v>
      </c>
      <c r="DH21" s="286">
        <v>2.1812906460546965E-3</v>
      </c>
      <c r="DI21" s="286">
        <v>2.1812906460546965E-3</v>
      </c>
      <c r="DJ21" s="286">
        <v>2.1812906460546965E-3</v>
      </c>
      <c r="DK21" s="286">
        <v>2.1812906460546965E-3</v>
      </c>
      <c r="DL21" s="286">
        <v>2.1812906460546965E-3</v>
      </c>
      <c r="DM21" s="286">
        <v>2.1812906460546965E-3</v>
      </c>
      <c r="DN21" s="286">
        <v>2.1812906460546965E-3</v>
      </c>
      <c r="DO21" s="286">
        <v>2.1812906460546965E-3</v>
      </c>
      <c r="DP21" s="286">
        <v>2.1812906460546965E-3</v>
      </c>
      <c r="DQ21" s="286">
        <v>2.1812906460546965E-3</v>
      </c>
      <c r="DR21" s="286">
        <v>2.1812906460546965E-3</v>
      </c>
      <c r="DS21" s="286">
        <v>2.1812906460546965E-3</v>
      </c>
      <c r="DT21" s="286">
        <v>2.1812906460546965E-3</v>
      </c>
      <c r="DU21" s="286">
        <v>2.1812906460546965E-3</v>
      </c>
      <c r="DV21" s="286">
        <v>2.1812906460546965E-3</v>
      </c>
      <c r="DW21" s="286">
        <v>2.1812906460546965E-3</v>
      </c>
      <c r="DX21" s="286">
        <v>2.1812906460546965E-3</v>
      </c>
      <c r="DY21" s="286">
        <v>2.1812906460546965E-3</v>
      </c>
      <c r="DZ21" s="286">
        <v>2.1812906460546965E-3</v>
      </c>
      <c r="EA21" s="286">
        <v>2.1812906460546965E-3</v>
      </c>
      <c r="EB21" s="286">
        <v>2.1812906460546965E-3</v>
      </c>
      <c r="EC21" s="286">
        <v>2.1812906460546965E-3</v>
      </c>
      <c r="ED21" s="286">
        <v>2.1812906460546965E-3</v>
      </c>
      <c r="EE21" s="286">
        <v>2.1812906460546965E-3</v>
      </c>
      <c r="EF21" s="286">
        <v>2.1812906460546965E-3</v>
      </c>
      <c r="EG21" s="286">
        <v>2.1812906460546965E-3</v>
      </c>
      <c r="EH21" s="286">
        <v>2.1812906460546965E-3</v>
      </c>
      <c r="EI21" s="286">
        <v>2.1812906460546965E-3</v>
      </c>
      <c r="EJ21" s="286">
        <v>2.1812906460546965E-3</v>
      </c>
      <c r="EK21" s="286">
        <v>2.1812906460546965E-3</v>
      </c>
      <c r="EL21" s="286"/>
      <c r="EM21" s="286"/>
      <c r="EN21" s="286"/>
      <c r="EO21" s="286"/>
      <c r="EP21" s="286"/>
      <c r="EQ21" s="286"/>
      <c r="ER21" s="286"/>
      <c r="ES21" s="286"/>
      <c r="ET21" s="286"/>
      <c r="EU21" s="286"/>
      <c r="EV21" s="286"/>
      <c r="EW21" s="286"/>
      <c r="EX21" s="287"/>
    </row>
    <row r="22" spans="1:154" x14ac:dyDescent="0.2">
      <c r="A22" s="238">
        <v>41246</v>
      </c>
      <c r="B22" s="422">
        <v>2.3288048304101706E-3</v>
      </c>
      <c r="C22" s="239">
        <v>2.2210534913084811E-3</v>
      </c>
      <c r="D22" s="263" t="str">
        <f>IF(A22&gt;$B$4,_xll.xlShmImplSwap2($B$5,$B$5,A22,,tenor+0*TYPE(trigger),1,4,12/tenor,4,1,1),"")</f>
        <v/>
      </c>
      <c r="E22" s="288">
        <v>2.3326794326354364E-3</v>
      </c>
      <c r="F22" s="286">
        <v>2.3300963974908174E-3</v>
      </c>
      <c r="G22" s="286">
        <v>2.3288048304101706E-3</v>
      </c>
      <c r="H22" s="286">
        <v>2.3288048304101706E-3</v>
      </c>
      <c r="I22" s="286">
        <v>2.3288048304101706E-3</v>
      </c>
      <c r="J22" s="286">
        <v>2.3288048304101706E-3</v>
      </c>
      <c r="K22" s="286">
        <v>2.3288048304101706E-3</v>
      </c>
      <c r="L22" s="286">
        <v>2.3288048304101706E-3</v>
      </c>
      <c r="M22" s="286">
        <v>2.3288048304101706E-3</v>
      </c>
      <c r="N22" s="286">
        <v>2.3288048304101706E-3</v>
      </c>
      <c r="O22" s="286">
        <v>2.5262182897971023E-3</v>
      </c>
      <c r="P22" s="424">
        <v>2.3288048304101706E-3</v>
      </c>
      <c r="Q22" s="286">
        <v>2.3288048304101706E-3</v>
      </c>
      <c r="R22" s="286">
        <v>2.3288048304101706E-3</v>
      </c>
      <c r="S22" s="286">
        <v>2.3288048304101706E-3</v>
      </c>
      <c r="T22" s="286">
        <v>2.3288048304101706E-3</v>
      </c>
      <c r="U22" s="286">
        <v>2.3288048304101706E-3</v>
      </c>
      <c r="V22" s="286">
        <v>2.3288048304101706E-3</v>
      </c>
      <c r="W22" s="286">
        <v>2.3288048304101706E-3</v>
      </c>
      <c r="X22" s="286">
        <v>2.3288048304101706E-3</v>
      </c>
      <c r="Y22" s="286">
        <v>2.3288048304101706E-3</v>
      </c>
      <c r="Z22" s="286">
        <v>2.3288048304101706E-3</v>
      </c>
      <c r="AA22" s="286">
        <v>2.3288048304101706E-3</v>
      </c>
      <c r="AB22" s="286">
        <v>2.3288048304101706E-3</v>
      </c>
      <c r="AC22" s="286">
        <v>2.3288048304101706E-3</v>
      </c>
      <c r="AD22" s="286">
        <v>2.3288048304101706E-3</v>
      </c>
      <c r="AE22" s="286">
        <v>2.3288048304101706E-3</v>
      </c>
      <c r="AF22" s="286">
        <v>2.3288048304101706E-3</v>
      </c>
      <c r="AG22" s="286">
        <v>2.3288048304101706E-3</v>
      </c>
      <c r="AH22" s="286">
        <v>2.3288048304101706E-3</v>
      </c>
      <c r="AI22" s="286">
        <v>2.3288048304101706E-3</v>
      </c>
      <c r="AJ22" s="286">
        <v>2.3288048304101706E-3</v>
      </c>
      <c r="AK22" s="286">
        <v>2.3288048304101706E-3</v>
      </c>
      <c r="AL22" s="286">
        <v>2.3288048304101706E-3</v>
      </c>
      <c r="AM22" s="286">
        <v>2.3288048304101706E-3</v>
      </c>
      <c r="AN22" s="286">
        <v>2.3288048304101706E-3</v>
      </c>
      <c r="AO22" s="286">
        <v>2.3288048304101706E-3</v>
      </c>
      <c r="AP22" s="286">
        <v>2.3288048304101706E-3</v>
      </c>
      <c r="AQ22" s="286">
        <v>2.3288048304101706E-3</v>
      </c>
      <c r="AR22" s="286">
        <v>2.3288048304101706E-3</v>
      </c>
      <c r="AS22" s="286">
        <v>2.3288048304101706E-3</v>
      </c>
      <c r="AT22" s="286">
        <v>2.3288048304101706E-3</v>
      </c>
      <c r="AU22" s="286">
        <v>2.3288048304101706E-3</v>
      </c>
      <c r="AV22" s="286">
        <v>2.3288048304101706E-3</v>
      </c>
      <c r="AW22" s="286">
        <v>2.3288048304101706E-3</v>
      </c>
      <c r="AX22" s="286">
        <v>2.3288048304101706E-3</v>
      </c>
      <c r="AY22" s="286">
        <v>2.3288048304101706E-3</v>
      </c>
      <c r="AZ22" s="286">
        <v>2.3288048304101706E-3</v>
      </c>
      <c r="BA22" s="286">
        <v>2.3288048304101706E-3</v>
      </c>
      <c r="BB22" s="286">
        <v>2.3288048304101706E-3</v>
      </c>
      <c r="BC22" s="286">
        <v>2.3288048304101706E-3</v>
      </c>
      <c r="BD22" s="286">
        <v>2.3288048304101706E-3</v>
      </c>
      <c r="BE22" s="286">
        <v>2.3288048304101706E-3</v>
      </c>
      <c r="BF22" s="286">
        <v>2.3288048304101706E-3</v>
      </c>
      <c r="BG22" s="286">
        <v>2.3288048304101706E-3</v>
      </c>
      <c r="BH22" s="286">
        <v>2.3288048304101706E-3</v>
      </c>
      <c r="BI22" s="286">
        <v>2.3288048304101706E-3</v>
      </c>
      <c r="BJ22" s="286">
        <v>2.3288048304101706E-3</v>
      </c>
      <c r="BK22" s="286">
        <v>2.3288048304101706E-3</v>
      </c>
      <c r="BL22" s="286">
        <v>2.3288048304101706E-3</v>
      </c>
      <c r="BM22" s="286">
        <v>2.3288048304101706E-3</v>
      </c>
      <c r="BN22" s="286">
        <v>2.3288048304101706E-3</v>
      </c>
      <c r="BO22" s="286"/>
      <c r="BP22" s="286"/>
      <c r="BQ22" s="286"/>
      <c r="BR22" s="286"/>
      <c r="BS22" s="286"/>
      <c r="BT22" s="286"/>
      <c r="BU22" s="286"/>
      <c r="BV22" s="286"/>
      <c r="BW22" s="286"/>
      <c r="BX22" s="286"/>
      <c r="BY22" s="286"/>
      <c r="BZ22" s="286"/>
      <c r="CA22" s="287"/>
      <c r="CB22" s="286">
        <v>2.2210534913084811E-3</v>
      </c>
      <c r="CC22" s="286">
        <v>2.2210534913084811E-3</v>
      </c>
      <c r="CD22" s="286">
        <v>2.2210534913084811E-3</v>
      </c>
      <c r="CE22" s="286">
        <v>2.2210534913084811E-3</v>
      </c>
      <c r="CF22" s="286">
        <v>2.2210534913084811E-3</v>
      </c>
      <c r="CG22" s="286">
        <v>2.2210534913084811E-3</v>
      </c>
      <c r="CH22" s="286">
        <v>2.2210534913084811E-3</v>
      </c>
      <c r="CI22" s="286">
        <v>2.2210534913084811E-3</v>
      </c>
      <c r="CJ22" s="286">
        <v>2.2210534913084811E-3</v>
      </c>
      <c r="CK22" s="286">
        <v>2.2210534913084811E-3</v>
      </c>
      <c r="CL22" s="286">
        <v>2.0529086290835548E-3</v>
      </c>
      <c r="CM22" s="286">
        <v>2.2210534913084811E-3</v>
      </c>
      <c r="CN22" s="286">
        <v>2.2210534913084811E-3</v>
      </c>
      <c r="CO22" s="286">
        <v>2.2210534913084811E-3</v>
      </c>
      <c r="CP22" s="286">
        <v>2.2210534913084811E-3</v>
      </c>
      <c r="CQ22" s="286">
        <v>2.2210534913084811E-3</v>
      </c>
      <c r="CR22" s="286">
        <v>2.5888321080787756E-3</v>
      </c>
      <c r="CS22" s="286">
        <v>2.2210534913084811E-3</v>
      </c>
      <c r="CT22" s="286">
        <v>2.2210534913084811E-3</v>
      </c>
      <c r="CU22" s="286">
        <v>2.2210534913084811E-3</v>
      </c>
      <c r="CV22" s="286">
        <v>2.2210534913084811E-3</v>
      </c>
      <c r="CW22" s="286">
        <v>2.2210534913084811E-3</v>
      </c>
      <c r="CX22" s="286">
        <v>2.2210534913084811E-3</v>
      </c>
      <c r="CY22" s="286">
        <v>2.2210534913084811E-3</v>
      </c>
      <c r="CZ22" s="286">
        <v>2.2210534913084811E-3</v>
      </c>
      <c r="DA22" s="286">
        <v>2.2210534913084811E-3</v>
      </c>
      <c r="DB22" s="286">
        <v>2.2210534913084811E-3</v>
      </c>
      <c r="DC22" s="286">
        <v>2.2210534913084811E-3</v>
      </c>
      <c r="DD22" s="286">
        <v>2.2210534913084811E-3</v>
      </c>
      <c r="DE22" s="286">
        <v>2.2210534913084811E-3</v>
      </c>
      <c r="DF22" s="286">
        <v>2.2210534913084811E-3</v>
      </c>
      <c r="DG22" s="286">
        <v>2.2210534913084811E-3</v>
      </c>
      <c r="DH22" s="286">
        <v>2.2210534913084811E-3</v>
      </c>
      <c r="DI22" s="286">
        <v>2.2210534913084811E-3</v>
      </c>
      <c r="DJ22" s="286">
        <v>2.2210534913084811E-3</v>
      </c>
      <c r="DK22" s="286">
        <v>2.2210534913084811E-3</v>
      </c>
      <c r="DL22" s="286">
        <v>2.2210534913084811E-3</v>
      </c>
      <c r="DM22" s="286">
        <v>2.2210534913084811E-3</v>
      </c>
      <c r="DN22" s="286">
        <v>2.2210534913084811E-3</v>
      </c>
      <c r="DO22" s="286">
        <v>2.2210534913084811E-3</v>
      </c>
      <c r="DP22" s="286">
        <v>2.2210534913084811E-3</v>
      </c>
      <c r="DQ22" s="286">
        <v>2.2210534913084811E-3</v>
      </c>
      <c r="DR22" s="286">
        <v>2.2210534913084811E-3</v>
      </c>
      <c r="DS22" s="286">
        <v>2.2210534913084811E-3</v>
      </c>
      <c r="DT22" s="286">
        <v>2.2210534913084811E-3</v>
      </c>
      <c r="DU22" s="286">
        <v>2.2210534913084811E-3</v>
      </c>
      <c r="DV22" s="286">
        <v>2.2210534913084811E-3</v>
      </c>
      <c r="DW22" s="286">
        <v>2.2210534913084811E-3</v>
      </c>
      <c r="DX22" s="286">
        <v>2.2210534913084811E-3</v>
      </c>
      <c r="DY22" s="286">
        <v>2.2210534913084811E-3</v>
      </c>
      <c r="DZ22" s="286">
        <v>2.2210534913084811E-3</v>
      </c>
      <c r="EA22" s="286">
        <v>2.2210534913084811E-3</v>
      </c>
      <c r="EB22" s="286">
        <v>2.2210534913084811E-3</v>
      </c>
      <c r="EC22" s="286">
        <v>2.2210534913084811E-3</v>
      </c>
      <c r="ED22" s="286">
        <v>2.2210534913084811E-3</v>
      </c>
      <c r="EE22" s="286">
        <v>2.2210534913084811E-3</v>
      </c>
      <c r="EF22" s="286">
        <v>2.2210534913084811E-3</v>
      </c>
      <c r="EG22" s="286">
        <v>2.2210534913084811E-3</v>
      </c>
      <c r="EH22" s="286">
        <v>2.2210534913084811E-3</v>
      </c>
      <c r="EI22" s="286">
        <v>2.2210534913084811E-3</v>
      </c>
      <c r="EJ22" s="286">
        <v>2.2210534913084811E-3</v>
      </c>
      <c r="EK22" s="286">
        <v>2.2210534913084811E-3</v>
      </c>
      <c r="EL22" s="286"/>
      <c r="EM22" s="286"/>
      <c r="EN22" s="286"/>
      <c r="EO22" s="286"/>
      <c r="EP22" s="286"/>
      <c r="EQ22" s="286"/>
      <c r="ER22" s="286"/>
      <c r="ES22" s="286"/>
      <c r="ET22" s="286"/>
      <c r="EU22" s="286"/>
      <c r="EV22" s="286"/>
      <c r="EW22" s="286"/>
      <c r="EX22" s="287"/>
    </row>
    <row r="23" spans="1:154" x14ac:dyDescent="0.2">
      <c r="A23" s="238">
        <v>41277</v>
      </c>
      <c r="B23" s="422">
        <v>2.3123241836001617E-3</v>
      </c>
      <c r="C23" s="239">
        <v>2.2272728903194377E-3</v>
      </c>
      <c r="D23" s="263" t="str">
        <f>IF(A23&gt;$B$4,_xll.xlShmImplSwap2($B$5,$B$5,A23,,tenor+0*TYPE(trigger),1,4,12/tenor,4,1,1),"")</f>
        <v/>
      </c>
      <c r="E23" s="288">
        <v>2.3155598886499319E-3</v>
      </c>
      <c r="F23" s="286">
        <v>2.3134027795136771E-3</v>
      </c>
      <c r="G23" s="286">
        <v>2.3123241836001617E-3</v>
      </c>
      <c r="H23" s="286">
        <v>2.3123241836001617E-3</v>
      </c>
      <c r="I23" s="286">
        <v>2.3123241836001617E-3</v>
      </c>
      <c r="J23" s="286">
        <v>2.3123241836001617E-3</v>
      </c>
      <c r="K23" s="286">
        <v>2.3123241836001617E-3</v>
      </c>
      <c r="L23" s="286">
        <v>2.3123241836001617E-3</v>
      </c>
      <c r="M23" s="286">
        <v>2.3123241836001617E-3</v>
      </c>
      <c r="N23" s="286">
        <v>2.3123241836001617E-3</v>
      </c>
      <c r="O23" s="286">
        <v>2.3123241836001617E-3</v>
      </c>
      <c r="P23" s="424">
        <v>2.510549450176462E-3</v>
      </c>
      <c r="Q23" s="286">
        <v>2.3123241836001617E-3</v>
      </c>
      <c r="R23" s="286">
        <v>2.3123241836001617E-3</v>
      </c>
      <c r="S23" s="286">
        <v>2.3123241836001617E-3</v>
      </c>
      <c r="T23" s="286">
        <v>2.3123241836001617E-3</v>
      </c>
      <c r="U23" s="286">
        <v>2.3123241836001617E-3</v>
      </c>
      <c r="V23" s="286">
        <v>2.3123241836001617E-3</v>
      </c>
      <c r="W23" s="286">
        <v>2.3123241836001617E-3</v>
      </c>
      <c r="X23" s="286">
        <v>2.3123241836001617E-3</v>
      </c>
      <c r="Y23" s="286">
        <v>2.3123241836001617E-3</v>
      </c>
      <c r="Z23" s="286">
        <v>2.3123241836001617E-3</v>
      </c>
      <c r="AA23" s="286">
        <v>2.3123241836001617E-3</v>
      </c>
      <c r="AB23" s="286">
        <v>2.3123241836001617E-3</v>
      </c>
      <c r="AC23" s="286">
        <v>2.3123241836001617E-3</v>
      </c>
      <c r="AD23" s="286">
        <v>2.3123241836001617E-3</v>
      </c>
      <c r="AE23" s="286">
        <v>2.3123241836001617E-3</v>
      </c>
      <c r="AF23" s="286">
        <v>2.3123241836001617E-3</v>
      </c>
      <c r="AG23" s="286">
        <v>2.3123241836001617E-3</v>
      </c>
      <c r="AH23" s="286">
        <v>2.3123241836001617E-3</v>
      </c>
      <c r="AI23" s="286">
        <v>2.3123241836001617E-3</v>
      </c>
      <c r="AJ23" s="286">
        <v>2.3123241836001617E-3</v>
      </c>
      <c r="AK23" s="286">
        <v>2.3123241836001617E-3</v>
      </c>
      <c r="AL23" s="286">
        <v>2.3123241836001617E-3</v>
      </c>
      <c r="AM23" s="286">
        <v>2.3123241836001617E-3</v>
      </c>
      <c r="AN23" s="286">
        <v>2.3123241836001617E-3</v>
      </c>
      <c r="AO23" s="286">
        <v>2.3123241836001617E-3</v>
      </c>
      <c r="AP23" s="286">
        <v>2.3123241836001617E-3</v>
      </c>
      <c r="AQ23" s="286">
        <v>2.3123241836001617E-3</v>
      </c>
      <c r="AR23" s="286">
        <v>2.3123241836001617E-3</v>
      </c>
      <c r="AS23" s="286">
        <v>2.3123241836001617E-3</v>
      </c>
      <c r="AT23" s="286">
        <v>2.3123241836001617E-3</v>
      </c>
      <c r="AU23" s="286">
        <v>2.3123241836001617E-3</v>
      </c>
      <c r="AV23" s="286">
        <v>2.3123241836001617E-3</v>
      </c>
      <c r="AW23" s="286">
        <v>2.3123241836001617E-3</v>
      </c>
      <c r="AX23" s="286">
        <v>2.3123241836001617E-3</v>
      </c>
      <c r="AY23" s="286">
        <v>2.3123241836001617E-3</v>
      </c>
      <c r="AZ23" s="286">
        <v>2.3123241836001617E-3</v>
      </c>
      <c r="BA23" s="286">
        <v>2.3123241836001617E-3</v>
      </c>
      <c r="BB23" s="286">
        <v>2.3123241836001617E-3</v>
      </c>
      <c r="BC23" s="286">
        <v>2.3123241836001617E-3</v>
      </c>
      <c r="BD23" s="286">
        <v>2.3123241836001617E-3</v>
      </c>
      <c r="BE23" s="286">
        <v>2.3123241836001617E-3</v>
      </c>
      <c r="BF23" s="286">
        <v>2.3123241836001617E-3</v>
      </c>
      <c r="BG23" s="286">
        <v>2.3123241836001617E-3</v>
      </c>
      <c r="BH23" s="286">
        <v>2.3123241836001617E-3</v>
      </c>
      <c r="BI23" s="286">
        <v>2.3123241836001617E-3</v>
      </c>
      <c r="BJ23" s="286">
        <v>2.3123241836001617E-3</v>
      </c>
      <c r="BK23" s="286">
        <v>2.3123241836001617E-3</v>
      </c>
      <c r="BL23" s="286">
        <v>2.3123241836001617E-3</v>
      </c>
      <c r="BM23" s="286">
        <v>2.3123241836001617E-3</v>
      </c>
      <c r="BN23" s="286">
        <v>2.3123241836001617E-3</v>
      </c>
      <c r="BO23" s="286"/>
      <c r="BP23" s="286"/>
      <c r="BQ23" s="286"/>
      <c r="BR23" s="286"/>
      <c r="BS23" s="286"/>
      <c r="BT23" s="286"/>
      <c r="BU23" s="286"/>
      <c r="BV23" s="286"/>
      <c r="BW23" s="286"/>
      <c r="BX23" s="286"/>
      <c r="BY23" s="286"/>
      <c r="BZ23" s="286"/>
      <c r="CA23" s="287"/>
      <c r="CB23" s="286">
        <v>2.2272728903198801E-3</v>
      </c>
      <c r="CC23" s="286">
        <v>2.2272728903194377E-3</v>
      </c>
      <c r="CD23" s="286">
        <v>2.2272728903194377E-3</v>
      </c>
      <c r="CE23" s="286">
        <v>2.2272728903194377E-3</v>
      </c>
      <c r="CF23" s="286">
        <v>2.2272728903194377E-3</v>
      </c>
      <c r="CG23" s="286">
        <v>2.2272728903194377E-3</v>
      </c>
      <c r="CH23" s="286">
        <v>2.2272728903194377E-3</v>
      </c>
      <c r="CI23" s="286">
        <v>2.2272728903194377E-3</v>
      </c>
      <c r="CJ23" s="286">
        <v>2.2272728903194377E-3</v>
      </c>
      <c r="CK23" s="286">
        <v>2.2272728903194377E-3</v>
      </c>
      <c r="CL23" s="286">
        <v>2.2272728903194377E-3</v>
      </c>
      <c r="CM23" s="286">
        <v>2.0239848581992867E-3</v>
      </c>
      <c r="CN23" s="286">
        <v>2.2272728903194377E-3</v>
      </c>
      <c r="CO23" s="286">
        <v>2.2272728903194377E-3</v>
      </c>
      <c r="CP23" s="286">
        <v>2.2272728903194377E-3</v>
      </c>
      <c r="CQ23" s="286">
        <v>2.2272728903194377E-3</v>
      </c>
      <c r="CR23" s="286">
        <v>2.2272728903194377E-3</v>
      </c>
      <c r="CS23" s="286">
        <v>2.6301245280634694E-3</v>
      </c>
      <c r="CT23" s="286">
        <v>2.2272728903194377E-3</v>
      </c>
      <c r="CU23" s="286">
        <v>2.2272728903194377E-3</v>
      </c>
      <c r="CV23" s="286">
        <v>2.2272728903194377E-3</v>
      </c>
      <c r="CW23" s="286">
        <v>2.2272728903194377E-3</v>
      </c>
      <c r="CX23" s="286">
        <v>2.2272728903194377E-3</v>
      </c>
      <c r="CY23" s="286">
        <v>2.2272728903194377E-3</v>
      </c>
      <c r="CZ23" s="286">
        <v>2.2272728903194377E-3</v>
      </c>
      <c r="DA23" s="286">
        <v>2.2272728903194377E-3</v>
      </c>
      <c r="DB23" s="286">
        <v>2.2272728903194377E-3</v>
      </c>
      <c r="DC23" s="286">
        <v>2.2272728903194377E-3</v>
      </c>
      <c r="DD23" s="286">
        <v>2.2272728903194377E-3</v>
      </c>
      <c r="DE23" s="286">
        <v>2.2272728903194377E-3</v>
      </c>
      <c r="DF23" s="286">
        <v>2.2272728903194377E-3</v>
      </c>
      <c r="DG23" s="286">
        <v>2.2272728903194377E-3</v>
      </c>
      <c r="DH23" s="286">
        <v>2.2272728903194377E-3</v>
      </c>
      <c r="DI23" s="286">
        <v>2.2272728903194377E-3</v>
      </c>
      <c r="DJ23" s="286">
        <v>2.2272728903194377E-3</v>
      </c>
      <c r="DK23" s="286">
        <v>2.2272728903194377E-3</v>
      </c>
      <c r="DL23" s="286">
        <v>2.2272728903194377E-3</v>
      </c>
      <c r="DM23" s="286">
        <v>2.2272728903194377E-3</v>
      </c>
      <c r="DN23" s="286">
        <v>2.2272728903194377E-3</v>
      </c>
      <c r="DO23" s="286">
        <v>2.2272728903194377E-3</v>
      </c>
      <c r="DP23" s="286">
        <v>2.2272728903194377E-3</v>
      </c>
      <c r="DQ23" s="286">
        <v>2.2272728903194377E-3</v>
      </c>
      <c r="DR23" s="286">
        <v>2.2272728903194377E-3</v>
      </c>
      <c r="DS23" s="286">
        <v>2.2272728903194377E-3</v>
      </c>
      <c r="DT23" s="286">
        <v>2.2272728903194377E-3</v>
      </c>
      <c r="DU23" s="286">
        <v>2.2272728903194377E-3</v>
      </c>
      <c r="DV23" s="286">
        <v>2.2272728903194377E-3</v>
      </c>
      <c r="DW23" s="286">
        <v>2.2272728903194377E-3</v>
      </c>
      <c r="DX23" s="286">
        <v>2.2272728903194377E-3</v>
      </c>
      <c r="DY23" s="286">
        <v>2.2272728903194377E-3</v>
      </c>
      <c r="DZ23" s="286">
        <v>2.2272728903194377E-3</v>
      </c>
      <c r="EA23" s="286">
        <v>2.2272728903194377E-3</v>
      </c>
      <c r="EB23" s="286">
        <v>2.2272728903194377E-3</v>
      </c>
      <c r="EC23" s="286">
        <v>2.2272728903194377E-3</v>
      </c>
      <c r="ED23" s="286">
        <v>2.2272728903194377E-3</v>
      </c>
      <c r="EE23" s="286">
        <v>2.2272728903194377E-3</v>
      </c>
      <c r="EF23" s="286">
        <v>2.2272728903194377E-3</v>
      </c>
      <c r="EG23" s="286">
        <v>2.2272728903194377E-3</v>
      </c>
      <c r="EH23" s="286">
        <v>2.2272728903194377E-3</v>
      </c>
      <c r="EI23" s="286">
        <v>2.2272728903194377E-3</v>
      </c>
      <c r="EJ23" s="286">
        <v>2.2272728903194377E-3</v>
      </c>
      <c r="EK23" s="286">
        <v>2.2272728903194377E-3</v>
      </c>
      <c r="EL23" s="286"/>
      <c r="EM23" s="286"/>
      <c r="EN23" s="286"/>
      <c r="EO23" s="286"/>
      <c r="EP23" s="286"/>
      <c r="EQ23" s="286"/>
      <c r="ER23" s="286"/>
      <c r="ES23" s="286"/>
      <c r="ET23" s="286"/>
      <c r="EU23" s="286"/>
      <c r="EV23" s="286"/>
      <c r="EW23" s="286"/>
      <c r="EX23" s="287"/>
    </row>
    <row r="24" spans="1:154" x14ac:dyDescent="0.2">
      <c r="A24" s="238">
        <v>41309</v>
      </c>
      <c r="B24" s="422">
        <v>2.2875076795371412E-3</v>
      </c>
      <c r="C24" s="239">
        <v>2.2934097482944647E-3</v>
      </c>
      <c r="D24" s="263" t="str">
        <f>IF(A24&gt;$B$4,_xll.xlShmImplSwap2($B$5,$B$5,A24,,tenor+0*TYPE(trigger),1,4,12/tenor,4,1,1),"")</f>
        <v/>
      </c>
      <c r="E24" s="288">
        <v>2.2902727365797224E-3</v>
      </c>
      <c r="F24" s="286">
        <v>2.2884293887720062E-3</v>
      </c>
      <c r="G24" s="286">
        <v>2.2875076795371412E-3</v>
      </c>
      <c r="H24" s="286">
        <v>2.2875076795371412E-3</v>
      </c>
      <c r="I24" s="286">
        <v>2.2875076795371412E-3</v>
      </c>
      <c r="J24" s="286">
        <v>2.2875076795371412E-3</v>
      </c>
      <c r="K24" s="286">
        <v>2.2875076795371412E-3</v>
      </c>
      <c r="L24" s="286">
        <v>2.2875076795371412E-3</v>
      </c>
      <c r="M24" s="286">
        <v>2.2875076795371412E-3</v>
      </c>
      <c r="N24" s="286">
        <v>2.2875076795371412E-3</v>
      </c>
      <c r="O24" s="286">
        <v>2.2875076795371412E-3</v>
      </c>
      <c r="P24" s="424">
        <v>2.2875076795371412E-3</v>
      </c>
      <c r="Q24" s="286">
        <v>2.4863206483359268E-3</v>
      </c>
      <c r="R24" s="286">
        <v>2.2875076795371412E-3</v>
      </c>
      <c r="S24" s="286">
        <v>2.2875076795371412E-3</v>
      </c>
      <c r="T24" s="286">
        <v>2.2875076795371412E-3</v>
      </c>
      <c r="U24" s="286">
        <v>2.2875076795371412E-3</v>
      </c>
      <c r="V24" s="286">
        <v>2.2875076795371412E-3</v>
      </c>
      <c r="W24" s="286">
        <v>2.2875076795371412E-3</v>
      </c>
      <c r="X24" s="286">
        <v>2.2875076795371412E-3</v>
      </c>
      <c r="Y24" s="286">
        <v>2.2875076795371412E-3</v>
      </c>
      <c r="Z24" s="286">
        <v>2.2875076795371412E-3</v>
      </c>
      <c r="AA24" s="286">
        <v>2.2875076795371412E-3</v>
      </c>
      <c r="AB24" s="286">
        <v>2.2875076795371412E-3</v>
      </c>
      <c r="AC24" s="286">
        <v>2.2875076795371412E-3</v>
      </c>
      <c r="AD24" s="286">
        <v>2.2875076795371412E-3</v>
      </c>
      <c r="AE24" s="286">
        <v>2.2875076795371412E-3</v>
      </c>
      <c r="AF24" s="286">
        <v>2.2875076795371412E-3</v>
      </c>
      <c r="AG24" s="286">
        <v>2.2875076795371412E-3</v>
      </c>
      <c r="AH24" s="286">
        <v>2.2875076795371412E-3</v>
      </c>
      <c r="AI24" s="286">
        <v>2.2875076795371412E-3</v>
      </c>
      <c r="AJ24" s="286">
        <v>2.2875076795371412E-3</v>
      </c>
      <c r="AK24" s="286">
        <v>2.2875076795371412E-3</v>
      </c>
      <c r="AL24" s="286">
        <v>2.2875076795371412E-3</v>
      </c>
      <c r="AM24" s="286">
        <v>2.2875076795371412E-3</v>
      </c>
      <c r="AN24" s="286">
        <v>2.2875076795371412E-3</v>
      </c>
      <c r="AO24" s="286">
        <v>2.2875076795371412E-3</v>
      </c>
      <c r="AP24" s="286">
        <v>2.2875076795371412E-3</v>
      </c>
      <c r="AQ24" s="286">
        <v>2.2875076795371412E-3</v>
      </c>
      <c r="AR24" s="286">
        <v>2.2875076795371412E-3</v>
      </c>
      <c r="AS24" s="286">
        <v>2.2875076795371412E-3</v>
      </c>
      <c r="AT24" s="286">
        <v>2.2875076795371412E-3</v>
      </c>
      <c r="AU24" s="286">
        <v>2.2875076795371412E-3</v>
      </c>
      <c r="AV24" s="286">
        <v>2.2875076795371412E-3</v>
      </c>
      <c r="AW24" s="286">
        <v>2.2875076795371412E-3</v>
      </c>
      <c r="AX24" s="286">
        <v>2.2875076795371412E-3</v>
      </c>
      <c r="AY24" s="286">
        <v>2.2875076795371412E-3</v>
      </c>
      <c r="AZ24" s="286">
        <v>2.2875076795371412E-3</v>
      </c>
      <c r="BA24" s="286">
        <v>2.2875076795371412E-3</v>
      </c>
      <c r="BB24" s="286">
        <v>2.2875076795371412E-3</v>
      </c>
      <c r="BC24" s="286">
        <v>2.2875076795371412E-3</v>
      </c>
      <c r="BD24" s="286">
        <v>2.2875076795371412E-3</v>
      </c>
      <c r="BE24" s="286">
        <v>2.2875076795371412E-3</v>
      </c>
      <c r="BF24" s="286">
        <v>2.2875076795371412E-3</v>
      </c>
      <c r="BG24" s="286">
        <v>2.2875076795371412E-3</v>
      </c>
      <c r="BH24" s="286">
        <v>2.2875076795371412E-3</v>
      </c>
      <c r="BI24" s="286">
        <v>2.2875076795371412E-3</v>
      </c>
      <c r="BJ24" s="286">
        <v>2.2875076795371412E-3</v>
      </c>
      <c r="BK24" s="286">
        <v>2.2875076795371412E-3</v>
      </c>
      <c r="BL24" s="286">
        <v>2.2875076795371412E-3</v>
      </c>
      <c r="BM24" s="286">
        <v>2.2875076795371412E-3</v>
      </c>
      <c r="BN24" s="286">
        <v>2.2875076795371412E-3</v>
      </c>
      <c r="BO24" s="286"/>
      <c r="BP24" s="286"/>
      <c r="BQ24" s="286"/>
      <c r="BR24" s="286"/>
      <c r="BS24" s="286"/>
      <c r="BT24" s="286"/>
      <c r="BU24" s="286"/>
      <c r="BV24" s="286"/>
      <c r="BW24" s="286"/>
      <c r="BX24" s="286"/>
      <c r="BY24" s="286"/>
      <c r="BZ24" s="286"/>
      <c r="CA24" s="287"/>
      <c r="CB24" s="286">
        <v>2.2934097482944647E-3</v>
      </c>
      <c r="CC24" s="286">
        <v>2.2934097482940259E-3</v>
      </c>
      <c r="CD24" s="286">
        <v>2.2934097482944647E-3</v>
      </c>
      <c r="CE24" s="286">
        <v>2.2934097482944647E-3</v>
      </c>
      <c r="CF24" s="286">
        <v>2.2934097482944647E-3</v>
      </c>
      <c r="CG24" s="286">
        <v>2.2934097482944647E-3</v>
      </c>
      <c r="CH24" s="286">
        <v>2.293403112849304E-3</v>
      </c>
      <c r="CI24" s="286">
        <v>2.2934097482944647E-3</v>
      </c>
      <c r="CJ24" s="286">
        <v>2.2934097482944647E-3</v>
      </c>
      <c r="CK24" s="286">
        <v>2.2934097482944647E-3</v>
      </c>
      <c r="CL24" s="286">
        <v>2.2934097482944647E-3</v>
      </c>
      <c r="CM24" s="286">
        <v>2.2934097482944647E-3</v>
      </c>
      <c r="CN24" s="286">
        <v>2.0561178733156738E-3</v>
      </c>
      <c r="CO24" s="286">
        <v>2.2934097482944647E-3</v>
      </c>
      <c r="CP24" s="286">
        <v>2.2934097482944647E-3</v>
      </c>
      <c r="CQ24" s="286">
        <v>2.2934097482944647E-3</v>
      </c>
      <c r="CR24" s="286">
        <v>2.2934097482944647E-3</v>
      </c>
      <c r="CS24" s="286">
        <v>2.2934097482944647E-3</v>
      </c>
      <c r="CT24" s="286">
        <v>2.7303577514551942E-3</v>
      </c>
      <c r="CU24" s="286">
        <v>2.2934097482944647E-3</v>
      </c>
      <c r="CV24" s="286">
        <v>2.2934097482944647E-3</v>
      </c>
      <c r="CW24" s="286">
        <v>2.2934097482944647E-3</v>
      </c>
      <c r="CX24" s="286">
        <v>2.2934097482944647E-3</v>
      </c>
      <c r="CY24" s="286">
        <v>2.2934097482944647E-3</v>
      </c>
      <c r="CZ24" s="286">
        <v>2.2934097482944647E-3</v>
      </c>
      <c r="DA24" s="286">
        <v>2.2934097482944647E-3</v>
      </c>
      <c r="DB24" s="286">
        <v>2.2934097482944647E-3</v>
      </c>
      <c r="DC24" s="286">
        <v>2.2934097482944647E-3</v>
      </c>
      <c r="DD24" s="286">
        <v>2.2934097482944647E-3</v>
      </c>
      <c r="DE24" s="286">
        <v>2.2934097482944647E-3</v>
      </c>
      <c r="DF24" s="286">
        <v>2.2934097482944647E-3</v>
      </c>
      <c r="DG24" s="286">
        <v>2.2934097482944647E-3</v>
      </c>
      <c r="DH24" s="286">
        <v>2.2934097482944647E-3</v>
      </c>
      <c r="DI24" s="286">
        <v>2.2934097482944647E-3</v>
      </c>
      <c r="DJ24" s="286">
        <v>2.2934097482944647E-3</v>
      </c>
      <c r="DK24" s="286">
        <v>2.2934097482944647E-3</v>
      </c>
      <c r="DL24" s="286">
        <v>2.2934097482944647E-3</v>
      </c>
      <c r="DM24" s="286">
        <v>2.2934097482944647E-3</v>
      </c>
      <c r="DN24" s="286">
        <v>2.2934097482944647E-3</v>
      </c>
      <c r="DO24" s="286">
        <v>2.2934097482944647E-3</v>
      </c>
      <c r="DP24" s="286">
        <v>2.2934097482944647E-3</v>
      </c>
      <c r="DQ24" s="286">
        <v>2.2934097482944647E-3</v>
      </c>
      <c r="DR24" s="286">
        <v>2.2934097482944647E-3</v>
      </c>
      <c r="DS24" s="286">
        <v>2.2934097482944647E-3</v>
      </c>
      <c r="DT24" s="286">
        <v>2.2934097482944647E-3</v>
      </c>
      <c r="DU24" s="286">
        <v>2.2934097482944647E-3</v>
      </c>
      <c r="DV24" s="286">
        <v>2.2934097482944647E-3</v>
      </c>
      <c r="DW24" s="286">
        <v>2.2934097482944647E-3</v>
      </c>
      <c r="DX24" s="286">
        <v>2.2934097482944647E-3</v>
      </c>
      <c r="DY24" s="286">
        <v>2.2934097482944647E-3</v>
      </c>
      <c r="DZ24" s="286">
        <v>2.2934097482944647E-3</v>
      </c>
      <c r="EA24" s="286">
        <v>2.2934097482944647E-3</v>
      </c>
      <c r="EB24" s="286">
        <v>2.2934097482944647E-3</v>
      </c>
      <c r="EC24" s="286">
        <v>2.2934097482944647E-3</v>
      </c>
      <c r="ED24" s="286">
        <v>2.2934097482944647E-3</v>
      </c>
      <c r="EE24" s="286">
        <v>2.2934097482944647E-3</v>
      </c>
      <c r="EF24" s="286">
        <v>2.2934097482944647E-3</v>
      </c>
      <c r="EG24" s="286">
        <v>2.2934097482944647E-3</v>
      </c>
      <c r="EH24" s="286">
        <v>2.2934097482944647E-3</v>
      </c>
      <c r="EI24" s="286">
        <v>2.2934097482944647E-3</v>
      </c>
      <c r="EJ24" s="286">
        <v>2.2934097482944647E-3</v>
      </c>
      <c r="EK24" s="286">
        <v>2.2934097482944647E-3</v>
      </c>
      <c r="EL24" s="286"/>
      <c r="EM24" s="286"/>
      <c r="EN24" s="286"/>
      <c r="EO24" s="286"/>
      <c r="EP24" s="286"/>
      <c r="EQ24" s="286"/>
      <c r="ER24" s="286"/>
      <c r="ES24" s="286"/>
      <c r="ET24" s="286"/>
      <c r="EU24" s="286"/>
      <c r="EV24" s="286"/>
      <c r="EW24" s="286"/>
      <c r="EX24" s="287"/>
    </row>
    <row r="25" spans="1:154" x14ac:dyDescent="0.2">
      <c r="A25" s="238">
        <v>41337</v>
      </c>
      <c r="B25" s="422">
        <v>2.284148568517586E-3</v>
      </c>
      <c r="C25" s="239">
        <v>2.3465421401252353E-3</v>
      </c>
      <c r="D25" s="263" t="str">
        <f>IF(A25&gt;$B$4,_xll.xlShmImplSwap2($B$5,$B$5,A25,,tenor+0*TYPE(trigger),1,4,12/tenor,4,1,1),"")</f>
        <v/>
      </c>
      <c r="E25" s="288">
        <v>2.2866014417007429E-3</v>
      </c>
      <c r="F25" s="286">
        <v>2.284966213806805E-3</v>
      </c>
      <c r="G25" s="286">
        <v>2.284148568517586E-3</v>
      </c>
      <c r="H25" s="286">
        <v>2.284148568517586E-3</v>
      </c>
      <c r="I25" s="286">
        <v>2.284148568517586E-3</v>
      </c>
      <c r="J25" s="286">
        <v>2.284148568517586E-3</v>
      </c>
      <c r="K25" s="286">
        <v>2.284148568517586E-3</v>
      </c>
      <c r="L25" s="286">
        <v>2.284148568517586E-3</v>
      </c>
      <c r="M25" s="286">
        <v>2.284148568517586E-3</v>
      </c>
      <c r="N25" s="286">
        <v>2.284148568517586E-3</v>
      </c>
      <c r="O25" s="286">
        <v>2.284148568517586E-3</v>
      </c>
      <c r="P25" s="424">
        <v>2.284148568517586E-3</v>
      </c>
      <c r="Q25" s="286">
        <v>2.284148568517586E-3</v>
      </c>
      <c r="R25" s="286">
        <v>2.4833411679015469E-3</v>
      </c>
      <c r="S25" s="286">
        <v>2.284148568517586E-3</v>
      </c>
      <c r="T25" s="286">
        <v>2.284148568517586E-3</v>
      </c>
      <c r="U25" s="286">
        <v>2.284148568517586E-3</v>
      </c>
      <c r="V25" s="286">
        <v>2.284148568517586E-3</v>
      </c>
      <c r="W25" s="286">
        <v>2.284148568517586E-3</v>
      </c>
      <c r="X25" s="286">
        <v>2.284148568517586E-3</v>
      </c>
      <c r="Y25" s="286">
        <v>2.284148568517586E-3</v>
      </c>
      <c r="Z25" s="286">
        <v>2.284148568517586E-3</v>
      </c>
      <c r="AA25" s="286">
        <v>2.284148568517586E-3</v>
      </c>
      <c r="AB25" s="286">
        <v>2.284148568517586E-3</v>
      </c>
      <c r="AC25" s="286">
        <v>2.284148568517586E-3</v>
      </c>
      <c r="AD25" s="286">
        <v>2.284148568517586E-3</v>
      </c>
      <c r="AE25" s="286">
        <v>2.284148568517586E-3</v>
      </c>
      <c r="AF25" s="286">
        <v>2.284148568517586E-3</v>
      </c>
      <c r="AG25" s="286">
        <v>2.284148568517586E-3</v>
      </c>
      <c r="AH25" s="286">
        <v>2.284148568517586E-3</v>
      </c>
      <c r="AI25" s="286">
        <v>2.284148568517586E-3</v>
      </c>
      <c r="AJ25" s="286">
        <v>2.284148568517586E-3</v>
      </c>
      <c r="AK25" s="286">
        <v>2.284148568517586E-3</v>
      </c>
      <c r="AL25" s="286">
        <v>2.284148568517586E-3</v>
      </c>
      <c r="AM25" s="286">
        <v>2.284148568517586E-3</v>
      </c>
      <c r="AN25" s="286">
        <v>2.284148568517586E-3</v>
      </c>
      <c r="AO25" s="286">
        <v>2.284148568517586E-3</v>
      </c>
      <c r="AP25" s="286">
        <v>2.284148568517586E-3</v>
      </c>
      <c r="AQ25" s="286">
        <v>2.284148568517586E-3</v>
      </c>
      <c r="AR25" s="286">
        <v>2.284148568517586E-3</v>
      </c>
      <c r="AS25" s="286">
        <v>2.284148568517586E-3</v>
      </c>
      <c r="AT25" s="286">
        <v>2.284148568517586E-3</v>
      </c>
      <c r="AU25" s="286">
        <v>2.284148568517586E-3</v>
      </c>
      <c r="AV25" s="286">
        <v>2.284148568517586E-3</v>
      </c>
      <c r="AW25" s="286">
        <v>2.284148568517586E-3</v>
      </c>
      <c r="AX25" s="286">
        <v>2.284148568517586E-3</v>
      </c>
      <c r="AY25" s="286">
        <v>2.284148568517586E-3</v>
      </c>
      <c r="AZ25" s="286">
        <v>2.284148568517586E-3</v>
      </c>
      <c r="BA25" s="286">
        <v>2.284148568517586E-3</v>
      </c>
      <c r="BB25" s="286">
        <v>2.284148568517586E-3</v>
      </c>
      <c r="BC25" s="286">
        <v>2.284148568517586E-3</v>
      </c>
      <c r="BD25" s="286">
        <v>2.284148568517586E-3</v>
      </c>
      <c r="BE25" s="286">
        <v>2.284148568517586E-3</v>
      </c>
      <c r="BF25" s="286">
        <v>2.284148568517586E-3</v>
      </c>
      <c r="BG25" s="286">
        <v>2.284148568517586E-3</v>
      </c>
      <c r="BH25" s="286">
        <v>2.284148568517586E-3</v>
      </c>
      <c r="BI25" s="286">
        <v>2.284148568517586E-3</v>
      </c>
      <c r="BJ25" s="286">
        <v>2.284148568517586E-3</v>
      </c>
      <c r="BK25" s="286">
        <v>2.284148568517586E-3</v>
      </c>
      <c r="BL25" s="286">
        <v>2.284148568517586E-3</v>
      </c>
      <c r="BM25" s="286">
        <v>2.284148568517586E-3</v>
      </c>
      <c r="BN25" s="286">
        <v>2.284148568517586E-3</v>
      </c>
      <c r="BO25" s="286"/>
      <c r="BP25" s="286"/>
      <c r="BQ25" s="286"/>
      <c r="BR25" s="286"/>
      <c r="BS25" s="286"/>
      <c r="BT25" s="286"/>
      <c r="BU25" s="286"/>
      <c r="BV25" s="286"/>
      <c r="BW25" s="286"/>
      <c r="BX25" s="286"/>
      <c r="BY25" s="286"/>
      <c r="BZ25" s="286"/>
      <c r="CA25" s="287"/>
      <c r="CB25" s="286">
        <v>2.3465421401248003E-3</v>
      </c>
      <c r="CC25" s="286">
        <v>2.3465421401248007E-3</v>
      </c>
      <c r="CD25" s="286">
        <v>2.3465421401252353E-3</v>
      </c>
      <c r="CE25" s="286">
        <v>2.3465421401252353E-3</v>
      </c>
      <c r="CF25" s="286">
        <v>2.3465421401252353E-3</v>
      </c>
      <c r="CG25" s="286">
        <v>2.3465421401252353E-3</v>
      </c>
      <c r="CH25" s="286">
        <v>2.3465422532560447E-3</v>
      </c>
      <c r="CI25" s="286">
        <v>2.3465156590470352E-3</v>
      </c>
      <c r="CJ25" s="286">
        <v>2.3465410924498106E-3</v>
      </c>
      <c r="CK25" s="286">
        <v>2.3465421951012594E-3</v>
      </c>
      <c r="CL25" s="286">
        <v>2.3465421401252353E-3</v>
      </c>
      <c r="CM25" s="286">
        <v>2.3465421401252353E-3</v>
      </c>
      <c r="CN25" s="286">
        <v>2.3465421401252353E-3</v>
      </c>
      <c r="CO25" s="286">
        <v>2.0814432798202513E-3</v>
      </c>
      <c r="CP25" s="286">
        <v>2.3465421401252353E-3</v>
      </c>
      <c r="CQ25" s="286">
        <v>2.3465421401252353E-3</v>
      </c>
      <c r="CR25" s="286">
        <v>2.3465421401252353E-3</v>
      </c>
      <c r="CS25" s="286">
        <v>2.3465421401252353E-3</v>
      </c>
      <c r="CT25" s="286">
        <v>2.3331131080419334E-3</v>
      </c>
      <c r="CU25" s="286">
        <v>2.7958653934186421E-3</v>
      </c>
      <c r="CV25" s="286">
        <v>2.3532192976208469E-3</v>
      </c>
      <c r="CW25" s="286">
        <v>2.3463720514872786E-3</v>
      </c>
      <c r="CX25" s="286">
        <v>2.3465421401252353E-3</v>
      </c>
      <c r="CY25" s="286">
        <v>2.3465421401252353E-3</v>
      </c>
      <c r="CZ25" s="286">
        <v>2.3465421401252353E-3</v>
      </c>
      <c r="DA25" s="286">
        <v>2.3465421401252353E-3</v>
      </c>
      <c r="DB25" s="286">
        <v>2.3465421401252353E-3</v>
      </c>
      <c r="DC25" s="286">
        <v>2.3465421401252353E-3</v>
      </c>
      <c r="DD25" s="286">
        <v>2.3465421401252353E-3</v>
      </c>
      <c r="DE25" s="286">
        <v>2.3465421401252353E-3</v>
      </c>
      <c r="DF25" s="286">
        <v>2.3465421401252353E-3</v>
      </c>
      <c r="DG25" s="286">
        <v>2.3465421401252353E-3</v>
      </c>
      <c r="DH25" s="286">
        <v>2.3465421401252353E-3</v>
      </c>
      <c r="DI25" s="286">
        <v>2.3465421401252353E-3</v>
      </c>
      <c r="DJ25" s="286">
        <v>2.3465421401252353E-3</v>
      </c>
      <c r="DK25" s="286">
        <v>2.3465421401252353E-3</v>
      </c>
      <c r="DL25" s="286">
        <v>2.3465421401252353E-3</v>
      </c>
      <c r="DM25" s="286">
        <v>2.3465421401252353E-3</v>
      </c>
      <c r="DN25" s="286">
        <v>2.3465421401252353E-3</v>
      </c>
      <c r="DO25" s="286">
        <v>2.3465421401252353E-3</v>
      </c>
      <c r="DP25" s="286">
        <v>2.3465421401252353E-3</v>
      </c>
      <c r="DQ25" s="286">
        <v>2.3465421401252353E-3</v>
      </c>
      <c r="DR25" s="286">
        <v>2.3465421401252353E-3</v>
      </c>
      <c r="DS25" s="286">
        <v>2.3465421401252353E-3</v>
      </c>
      <c r="DT25" s="286">
        <v>2.3465421401252353E-3</v>
      </c>
      <c r="DU25" s="286">
        <v>2.3465421401252353E-3</v>
      </c>
      <c r="DV25" s="286">
        <v>2.3465421401252353E-3</v>
      </c>
      <c r="DW25" s="286">
        <v>2.3465421401252353E-3</v>
      </c>
      <c r="DX25" s="286">
        <v>2.3465421401252353E-3</v>
      </c>
      <c r="DY25" s="286">
        <v>2.3465421401252353E-3</v>
      </c>
      <c r="DZ25" s="286">
        <v>2.3465421401252353E-3</v>
      </c>
      <c r="EA25" s="286">
        <v>2.3465421401252353E-3</v>
      </c>
      <c r="EB25" s="286">
        <v>2.3465421401252353E-3</v>
      </c>
      <c r="EC25" s="286">
        <v>2.3465421401252353E-3</v>
      </c>
      <c r="ED25" s="286">
        <v>2.3465421401252353E-3</v>
      </c>
      <c r="EE25" s="286">
        <v>2.3465421401252353E-3</v>
      </c>
      <c r="EF25" s="286">
        <v>2.3465421401252353E-3</v>
      </c>
      <c r="EG25" s="286">
        <v>2.3465421401252353E-3</v>
      </c>
      <c r="EH25" s="286">
        <v>2.3465421401252353E-3</v>
      </c>
      <c r="EI25" s="286">
        <v>2.3465421401252353E-3</v>
      </c>
      <c r="EJ25" s="286">
        <v>2.3465421401252353E-3</v>
      </c>
      <c r="EK25" s="286">
        <v>2.3465421401252353E-3</v>
      </c>
      <c r="EL25" s="286"/>
      <c r="EM25" s="286"/>
      <c r="EN25" s="286"/>
      <c r="EO25" s="286"/>
      <c r="EP25" s="286"/>
      <c r="EQ25" s="286"/>
      <c r="ER25" s="286"/>
      <c r="ES25" s="286"/>
      <c r="ET25" s="286"/>
      <c r="EU25" s="286"/>
      <c r="EV25" s="286"/>
      <c r="EW25" s="286"/>
      <c r="EX25" s="287"/>
    </row>
    <row r="26" spans="1:154" x14ac:dyDescent="0.2">
      <c r="A26" s="238">
        <v>41367</v>
      </c>
      <c r="B26" s="422">
        <v>2.2812567039099726E-3</v>
      </c>
      <c r="C26" s="239">
        <v>2.4283618561947375E-3</v>
      </c>
      <c r="D26" s="263" t="str">
        <f>IF(A26&gt;$B$4,_xll.xlShmImplSwap2($B$5,$B$5,A26,,tenor+0*TYPE(trigger),1,4,12/tenor,4,1,1),"")</f>
        <v/>
      </c>
      <c r="E26" s="288">
        <v>2.2834448785481317E-3</v>
      </c>
      <c r="F26" s="286">
        <v>2.2819861140960991E-3</v>
      </c>
      <c r="G26" s="286">
        <v>2.2812567039099726E-3</v>
      </c>
      <c r="H26" s="286">
        <v>2.2812567039099726E-3</v>
      </c>
      <c r="I26" s="286">
        <v>2.2812567039099726E-3</v>
      </c>
      <c r="J26" s="286">
        <v>2.2812567039099726E-3</v>
      </c>
      <c r="K26" s="286">
        <v>2.2812567039099726E-3</v>
      </c>
      <c r="L26" s="286">
        <v>2.2812567039099726E-3</v>
      </c>
      <c r="M26" s="286">
        <v>2.2812567039099726E-3</v>
      </c>
      <c r="N26" s="286">
        <v>2.2812567039099726E-3</v>
      </c>
      <c r="O26" s="286">
        <v>2.2812567039099726E-3</v>
      </c>
      <c r="P26" s="424">
        <v>2.2812567039099726E-3</v>
      </c>
      <c r="Q26" s="286">
        <v>2.2812567039099726E-3</v>
      </c>
      <c r="R26" s="286">
        <v>2.2812567039099726E-3</v>
      </c>
      <c r="S26" s="286">
        <v>2.48076301393167E-3</v>
      </c>
      <c r="T26" s="286">
        <v>2.2812567039099726E-3</v>
      </c>
      <c r="U26" s="286">
        <v>2.2812567039099726E-3</v>
      </c>
      <c r="V26" s="286">
        <v>2.2812567039099726E-3</v>
      </c>
      <c r="W26" s="286">
        <v>2.2812567039099726E-3</v>
      </c>
      <c r="X26" s="286">
        <v>2.2812567039099726E-3</v>
      </c>
      <c r="Y26" s="286">
        <v>2.2812567039099726E-3</v>
      </c>
      <c r="Z26" s="286">
        <v>2.2812567039099726E-3</v>
      </c>
      <c r="AA26" s="286">
        <v>2.2812567039099726E-3</v>
      </c>
      <c r="AB26" s="286">
        <v>2.2812567039099726E-3</v>
      </c>
      <c r="AC26" s="286">
        <v>2.2812567039099726E-3</v>
      </c>
      <c r="AD26" s="286">
        <v>2.2812567039099726E-3</v>
      </c>
      <c r="AE26" s="286">
        <v>2.2812567039099726E-3</v>
      </c>
      <c r="AF26" s="286">
        <v>2.2812567039099726E-3</v>
      </c>
      <c r="AG26" s="286">
        <v>2.2812567039099726E-3</v>
      </c>
      <c r="AH26" s="286">
        <v>2.2812567039099726E-3</v>
      </c>
      <c r="AI26" s="286">
        <v>2.2812567039099726E-3</v>
      </c>
      <c r="AJ26" s="286">
        <v>2.2812567039099726E-3</v>
      </c>
      <c r="AK26" s="286">
        <v>2.2812567039099726E-3</v>
      </c>
      <c r="AL26" s="286">
        <v>2.2812567039099726E-3</v>
      </c>
      <c r="AM26" s="286">
        <v>2.2812567039099726E-3</v>
      </c>
      <c r="AN26" s="286">
        <v>2.2812567039099726E-3</v>
      </c>
      <c r="AO26" s="286">
        <v>2.2812567039099726E-3</v>
      </c>
      <c r="AP26" s="286">
        <v>2.2812567039099726E-3</v>
      </c>
      <c r="AQ26" s="286">
        <v>2.2812567039099726E-3</v>
      </c>
      <c r="AR26" s="286">
        <v>2.2812567039099726E-3</v>
      </c>
      <c r="AS26" s="286">
        <v>2.2812567039099726E-3</v>
      </c>
      <c r="AT26" s="286">
        <v>2.2812567039099726E-3</v>
      </c>
      <c r="AU26" s="286">
        <v>2.2812567039099726E-3</v>
      </c>
      <c r="AV26" s="286">
        <v>2.2812567039099726E-3</v>
      </c>
      <c r="AW26" s="286">
        <v>2.2812567039099726E-3</v>
      </c>
      <c r="AX26" s="286">
        <v>2.2812567039099726E-3</v>
      </c>
      <c r="AY26" s="286">
        <v>2.2812567039099726E-3</v>
      </c>
      <c r="AZ26" s="286">
        <v>2.2812567039099726E-3</v>
      </c>
      <c r="BA26" s="286">
        <v>2.2812567039099726E-3</v>
      </c>
      <c r="BB26" s="286">
        <v>2.2812567039099726E-3</v>
      </c>
      <c r="BC26" s="286">
        <v>2.2812567039099726E-3</v>
      </c>
      <c r="BD26" s="286">
        <v>2.2812567039099726E-3</v>
      </c>
      <c r="BE26" s="286">
        <v>2.2812567039099726E-3</v>
      </c>
      <c r="BF26" s="286">
        <v>2.2812567039099726E-3</v>
      </c>
      <c r="BG26" s="286">
        <v>2.2812567039099726E-3</v>
      </c>
      <c r="BH26" s="286">
        <v>2.2812567039099726E-3</v>
      </c>
      <c r="BI26" s="286">
        <v>2.2812567039099726E-3</v>
      </c>
      <c r="BJ26" s="286">
        <v>2.2812567039099726E-3</v>
      </c>
      <c r="BK26" s="286">
        <v>2.2812567039099726E-3</v>
      </c>
      <c r="BL26" s="286">
        <v>2.2812567039099726E-3</v>
      </c>
      <c r="BM26" s="286">
        <v>2.2812567039099726E-3</v>
      </c>
      <c r="BN26" s="286">
        <v>2.2812567039099726E-3</v>
      </c>
      <c r="BO26" s="286"/>
      <c r="BP26" s="286"/>
      <c r="BQ26" s="286"/>
      <c r="BR26" s="286"/>
      <c r="BS26" s="286"/>
      <c r="BT26" s="286"/>
      <c r="BU26" s="286"/>
      <c r="BV26" s="286"/>
      <c r="BW26" s="286"/>
      <c r="BX26" s="286"/>
      <c r="BY26" s="286"/>
      <c r="BZ26" s="286"/>
      <c r="CA26" s="287"/>
      <c r="CB26" s="286">
        <v>2.4283618561943008E-3</v>
      </c>
      <c r="CC26" s="286">
        <v>2.4283618561943008E-3</v>
      </c>
      <c r="CD26" s="286">
        <v>2.4283618561947375E-3</v>
      </c>
      <c r="CE26" s="286">
        <v>2.4283618561947375E-3</v>
      </c>
      <c r="CF26" s="286">
        <v>2.4283618561947375E-3</v>
      </c>
      <c r="CG26" s="286">
        <v>2.4283618561947375E-3</v>
      </c>
      <c r="CH26" s="286">
        <v>2.4283618561947375E-3</v>
      </c>
      <c r="CI26" s="286">
        <v>2.4283618561947375E-3</v>
      </c>
      <c r="CJ26" s="286">
        <v>2.4283024669230946E-3</v>
      </c>
      <c r="CK26" s="286">
        <v>2.4283618561947375E-3</v>
      </c>
      <c r="CL26" s="286">
        <v>2.4283618561947375E-3</v>
      </c>
      <c r="CM26" s="286">
        <v>2.4283618561947375E-3</v>
      </c>
      <c r="CN26" s="286">
        <v>2.4283618561947375E-3</v>
      </c>
      <c r="CO26" s="286">
        <v>2.4283618561947375E-3</v>
      </c>
      <c r="CP26" s="286">
        <v>2.1290921529598752E-3</v>
      </c>
      <c r="CQ26" s="286">
        <v>2.4283618561947375E-3</v>
      </c>
      <c r="CR26" s="286">
        <v>2.4283618561947375E-3</v>
      </c>
      <c r="CS26" s="286">
        <v>2.4283618561947375E-3</v>
      </c>
      <c r="CT26" s="286">
        <v>2.4283618561947375E-3</v>
      </c>
      <c r="CU26" s="286">
        <v>2.4283618561947375E-3</v>
      </c>
      <c r="CV26" s="286">
        <v>2.9275226696471625E-3</v>
      </c>
      <c r="CW26" s="286">
        <v>2.4283618561947375E-3</v>
      </c>
      <c r="CX26" s="286">
        <v>2.4283618561947375E-3</v>
      </c>
      <c r="CY26" s="286">
        <v>2.4283618561947375E-3</v>
      </c>
      <c r="CZ26" s="286">
        <v>2.4283618561947375E-3</v>
      </c>
      <c r="DA26" s="286">
        <v>2.4283618561947375E-3</v>
      </c>
      <c r="DB26" s="286">
        <v>2.4283618561947375E-3</v>
      </c>
      <c r="DC26" s="286">
        <v>2.4283618561947375E-3</v>
      </c>
      <c r="DD26" s="286">
        <v>2.4283618561947375E-3</v>
      </c>
      <c r="DE26" s="286">
        <v>2.4283618561947375E-3</v>
      </c>
      <c r="DF26" s="286">
        <v>2.4283618561947375E-3</v>
      </c>
      <c r="DG26" s="286">
        <v>2.4283618561947375E-3</v>
      </c>
      <c r="DH26" s="286">
        <v>2.4283618561947375E-3</v>
      </c>
      <c r="DI26" s="286">
        <v>2.4283618561947375E-3</v>
      </c>
      <c r="DJ26" s="286">
        <v>2.4283618561947375E-3</v>
      </c>
      <c r="DK26" s="286">
        <v>2.4283618561947375E-3</v>
      </c>
      <c r="DL26" s="286">
        <v>2.4283618561947375E-3</v>
      </c>
      <c r="DM26" s="286">
        <v>2.4283618561947375E-3</v>
      </c>
      <c r="DN26" s="286">
        <v>2.4283618561947375E-3</v>
      </c>
      <c r="DO26" s="286">
        <v>2.4283618561947375E-3</v>
      </c>
      <c r="DP26" s="286">
        <v>2.4283618561947375E-3</v>
      </c>
      <c r="DQ26" s="286">
        <v>2.4283618561947375E-3</v>
      </c>
      <c r="DR26" s="286">
        <v>2.4283618561947375E-3</v>
      </c>
      <c r="DS26" s="286">
        <v>2.4283618561947375E-3</v>
      </c>
      <c r="DT26" s="286">
        <v>2.4283618561947375E-3</v>
      </c>
      <c r="DU26" s="286">
        <v>2.4283618561947375E-3</v>
      </c>
      <c r="DV26" s="286">
        <v>2.4283618561947375E-3</v>
      </c>
      <c r="DW26" s="286">
        <v>2.4283618561947375E-3</v>
      </c>
      <c r="DX26" s="286">
        <v>2.4283618561947375E-3</v>
      </c>
      <c r="DY26" s="286">
        <v>2.4283618561947375E-3</v>
      </c>
      <c r="DZ26" s="286">
        <v>2.4283618561947375E-3</v>
      </c>
      <c r="EA26" s="286">
        <v>2.4283618561947375E-3</v>
      </c>
      <c r="EB26" s="286">
        <v>2.4283618561947375E-3</v>
      </c>
      <c r="EC26" s="286">
        <v>2.4283618561947375E-3</v>
      </c>
      <c r="ED26" s="286">
        <v>2.4283618561947375E-3</v>
      </c>
      <c r="EE26" s="286">
        <v>2.4283618561947375E-3</v>
      </c>
      <c r="EF26" s="286">
        <v>2.4283618561947375E-3</v>
      </c>
      <c r="EG26" s="286">
        <v>2.4283618561947375E-3</v>
      </c>
      <c r="EH26" s="286">
        <v>2.4283618561947375E-3</v>
      </c>
      <c r="EI26" s="286">
        <v>2.4283618561947375E-3</v>
      </c>
      <c r="EJ26" s="286">
        <v>2.4283618561947375E-3</v>
      </c>
      <c r="EK26" s="286">
        <v>2.4283618561947375E-3</v>
      </c>
      <c r="EL26" s="286"/>
      <c r="EM26" s="286"/>
      <c r="EN26" s="286"/>
      <c r="EO26" s="286"/>
      <c r="EP26" s="286"/>
      <c r="EQ26" s="286"/>
      <c r="ER26" s="286"/>
      <c r="ES26" s="286"/>
      <c r="ET26" s="286"/>
      <c r="EU26" s="286"/>
      <c r="EV26" s="286"/>
      <c r="EW26" s="286"/>
      <c r="EX26" s="287"/>
    </row>
    <row r="27" spans="1:154" x14ac:dyDescent="0.2">
      <c r="A27" s="238">
        <v>41397</v>
      </c>
      <c r="B27" s="422">
        <v>2.2788874030540886E-3</v>
      </c>
      <c r="C27" s="239">
        <v>2.519774590786633E-3</v>
      </c>
      <c r="D27" s="263" t="str">
        <f>IF(A27&gt;$B$4,_xll.xlShmImplSwap2($B$5,$B$5,A27,,tenor+0*TYPE(trigger),1,4,12/tenor,4,1,1),"")</f>
        <v/>
      </c>
      <c r="E27" s="288">
        <v>2.2808624437990698E-3</v>
      </c>
      <c r="F27" s="286">
        <v>2.2795457667934577E-3</v>
      </c>
      <c r="G27" s="286">
        <v>2.2788874030540886E-3</v>
      </c>
      <c r="H27" s="286">
        <v>2.2788874030540886E-3</v>
      </c>
      <c r="I27" s="286">
        <v>2.2788874030540886E-3</v>
      </c>
      <c r="J27" s="286">
        <v>2.2788874030540886E-3</v>
      </c>
      <c r="K27" s="286">
        <v>2.2788874030540886E-3</v>
      </c>
      <c r="L27" s="286">
        <v>2.2788874030540886E-3</v>
      </c>
      <c r="M27" s="286">
        <v>2.2788874030540886E-3</v>
      </c>
      <c r="N27" s="286">
        <v>2.2788874030540886E-3</v>
      </c>
      <c r="O27" s="286">
        <v>2.2788874030540886E-3</v>
      </c>
      <c r="P27" s="424">
        <v>2.2788874030540886E-3</v>
      </c>
      <c r="Q27" s="286">
        <v>2.2788874030540886E-3</v>
      </c>
      <c r="R27" s="286">
        <v>2.2788874030540886E-3</v>
      </c>
      <c r="S27" s="286">
        <v>2.2788874030540886E-3</v>
      </c>
      <c r="T27" s="286">
        <v>2.4786386819338683E-3</v>
      </c>
      <c r="U27" s="286">
        <v>2.2788874030540886E-3</v>
      </c>
      <c r="V27" s="286">
        <v>2.2788874030540886E-3</v>
      </c>
      <c r="W27" s="286">
        <v>2.2788874030540886E-3</v>
      </c>
      <c r="X27" s="286">
        <v>2.2788874030540886E-3</v>
      </c>
      <c r="Y27" s="286">
        <v>2.2788874030540886E-3</v>
      </c>
      <c r="Z27" s="286">
        <v>2.2788874030540886E-3</v>
      </c>
      <c r="AA27" s="286">
        <v>2.2788874030540886E-3</v>
      </c>
      <c r="AB27" s="286">
        <v>2.2788874030540886E-3</v>
      </c>
      <c r="AC27" s="286">
        <v>2.2788874030540886E-3</v>
      </c>
      <c r="AD27" s="286">
        <v>2.2788874030540886E-3</v>
      </c>
      <c r="AE27" s="286">
        <v>2.2788874030540886E-3</v>
      </c>
      <c r="AF27" s="286">
        <v>2.2788874030540886E-3</v>
      </c>
      <c r="AG27" s="286">
        <v>2.2788874030540886E-3</v>
      </c>
      <c r="AH27" s="286">
        <v>2.2788874030540886E-3</v>
      </c>
      <c r="AI27" s="286">
        <v>2.2788874030540886E-3</v>
      </c>
      <c r="AJ27" s="286">
        <v>2.2788874030540886E-3</v>
      </c>
      <c r="AK27" s="286">
        <v>2.2788874030540886E-3</v>
      </c>
      <c r="AL27" s="286">
        <v>2.2788874030540886E-3</v>
      </c>
      <c r="AM27" s="286">
        <v>2.2788874030540886E-3</v>
      </c>
      <c r="AN27" s="286">
        <v>2.2788874030540886E-3</v>
      </c>
      <c r="AO27" s="286">
        <v>2.2788874030540886E-3</v>
      </c>
      <c r="AP27" s="286">
        <v>2.2788874030540886E-3</v>
      </c>
      <c r="AQ27" s="286">
        <v>2.2788874030540886E-3</v>
      </c>
      <c r="AR27" s="286">
        <v>2.2788874030540886E-3</v>
      </c>
      <c r="AS27" s="286">
        <v>2.2788874030540886E-3</v>
      </c>
      <c r="AT27" s="286">
        <v>2.2788874030540886E-3</v>
      </c>
      <c r="AU27" s="286">
        <v>2.2788874030540886E-3</v>
      </c>
      <c r="AV27" s="286">
        <v>2.2788874030540886E-3</v>
      </c>
      <c r="AW27" s="286">
        <v>2.2788874030540886E-3</v>
      </c>
      <c r="AX27" s="286">
        <v>2.2788874030540886E-3</v>
      </c>
      <c r="AY27" s="286">
        <v>2.2788874030540886E-3</v>
      </c>
      <c r="AZ27" s="286">
        <v>2.2788874030540886E-3</v>
      </c>
      <c r="BA27" s="286">
        <v>2.2788874030540886E-3</v>
      </c>
      <c r="BB27" s="286">
        <v>2.2788874030540886E-3</v>
      </c>
      <c r="BC27" s="286">
        <v>2.2788874030540886E-3</v>
      </c>
      <c r="BD27" s="286">
        <v>2.2788874030540886E-3</v>
      </c>
      <c r="BE27" s="286">
        <v>2.2788874030540886E-3</v>
      </c>
      <c r="BF27" s="286">
        <v>2.2788874030540886E-3</v>
      </c>
      <c r="BG27" s="286">
        <v>2.2788874030540886E-3</v>
      </c>
      <c r="BH27" s="286">
        <v>2.2788874030540886E-3</v>
      </c>
      <c r="BI27" s="286">
        <v>2.2788874030540886E-3</v>
      </c>
      <c r="BJ27" s="286">
        <v>2.2788874030540886E-3</v>
      </c>
      <c r="BK27" s="286">
        <v>2.2788874030540886E-3</v>
      </c>
      <c r="BL27" s="286">
        <v>2.2788874030540886E-3</v>
      </c>
      <c r="BM27" s="286">
        <v>2.2788874030540886E-3</v>
      </c>
      <c r="BN27" s="286">
        <v>2.2788874030540886E-3</v>
      </c>
      <c r="BO27" s="286"/>
      <c r="BP27" s="286"/>
      <c r="BQ27" s="286"/>
      <c r="BR27" s="286"/>
      <c r="BS27" s="286"/>
      <c r="BT27" s="286"/>
      <c r="BU27" s="286"/>
      <c r="BV27" s="286"/>
      <c r="BW27" s="286"/>
      <c r="BX27" s="286"/>
      <c r="BY27" s="286"/>
      <c r="BZ27" s="286"/>
      <c r="CA27" s="287"/>
      <c r="CB27" s="286">
        <v>2.5197745907862014E-3</v>
      </c>
      <c r="CC27" s="286">
        <v>2.5197745907862006E-3</v>
      </c>
      <c r="CD27" s="286">
        <v>2.519774590786633E-3</v>
      </c>
      <c r="CE27" s="286">
        <v>2.519774590786633E-3</v>
      </c>
      <c r="CF27" s="286">
        <v>2.519774590786633E-3</v>
      </c>
      <c r="CG27" s="286">
        <v>2.519774590786633E-3</v>
      </c>
      <c r="CH27" s="286">
        <v>2.519774590786633E-3</v>
      </c>
      <c r="CI27" s="286">
        <v>2.519774590786633E-3</v>
      </c>
      <c r="CJ27" s="286">
        <v>2.519774590786633E-3</v>
      </c>
      <c r="CK27" s="286">
        <v>2.5196647451457255E-3</v>
      </c>
      <c r="CL27" s="286">
        <v>2.519774590786633E-3</v>
      </c>
      <c r="CM27" s="286">
        <v>2.519774590786633E-3</v>
      </c>
      <c r="CN27" s="286">
        <v>2.519774590786633E-3</v>
      </c>
      <c r="CO27" s="286">
        <v>2.519774590786633E-3</v>
      </c>
      <c r="CP27" s="286">
        <v>2.519774590786633E-3</v>
      </c>
      <c r="CQ27" s="286">
        <v>2.191374257690329E-3</v>
      </c>
      <c r="CR27" s="286">
        <v>2.519774590786633E-3</v>
      </c>
      <c r="CS27" s="286">
        <v>2.519774590786633E-3</v>
      </c>
      <c r="CT27" s="286">
        <v>2.519774590786633E-3</v>
      </c>
      <c r="CU27" s="286">
        <v>2.519774590786633E-3</v>
      </c>
      <c r="CV27" s="286">
        <v>2.519774590786633E-3</v>
      </c>
      <c r="CW27" s="286">
        <v>3.0482162973212478E-3</v>
      </c>
      <c r="CX27" s="286">
        <v>2.519774590786633E-3</v>
      </c>
      <c r="CY27" s="286">
        <v>2.519774590786633E-3</v>
      </c>
      <c r="CZ27" s="286">
        <v>2.519774590786633E-3</v>
      </c>
      <c r="DA27" s="286">
        <v>2.519774590786633E-3</v>
      </c>
      <c r="DB27" s="286">
        <v>2.519774590786633E-3</v>
      </c>
      <c r="DC27" s="286">
        <v>2.519774590786633E-3</v>
      </c>
      <c r="DD27" s="286">
        <v>2.519774590786633E-3</v>
      </c>
      <c r="DE27" s="286">
        <v>2.519774590786633E-3</v>
      </c>
      <c r="DF27" s="286">
        <v>2.519774590786633E-3</v>
      </c>
      <c r="DG27" s="286">
        <v>2.519774590786633E-3</v>
      </c>
      <c r="DH27" s="286">
        <v>2.519774590786633E-3</v>
      </c>
      <c r="DI27" s="286">
        <v>2.519774590786633E-3</v>
      </c>
      <c r="DJ27" s="286">
        <v>2.519774590786633E-3</v>
      </c>
      <c r="DK27" s="286">
        <v>2.519774590786633E-3</v>
      </c>
      <c r="DL27" s="286">
        <v>2.519774590786633E-3</v>
      </c>
      <c r="DM27" s="286">
        <v>2.519774590786633E-3</v>
      </c>
      <c r="DN27" s="286">
        <v>2.519774590786633E-3</v>
      </c>
      <c r="DO27" s="286">
        <v>2.519774590786633E-3</v>
      </c>
      <c r="DP27" s="286">
        <v>2.519774590786633E-3</v>
      </c>
      <c r="DQ27" s="286">
        <v>2.519774590786633E-3</v>
      </c>
      <c r="DR27" s="286">
        <v>2.519774590786633E-3</v>
      </c>
      <c r="DS27" s="286">
        <v>2.519774590786633E-3</v>
      </c>
      <c r="DT27" s="286">
        <v>2.519774590786633E-3</v>
      </c>
      <c r="DU27" s="286">
        <v>2.519774590786633E-3</v>
      </c>
      <c r="DV27" s="286">
        <v>2.519774590786633E-3</v>
      </c>
      <c r="DW27" s="286">
        <v>2.519774590786633E-3</v>
      </c>
      <c r="DX27" s="286">
        <v>2.519774590786633E-3</v>
      </c>
      <c r="DY27" s="286">
        <v>2.519774590786633E-3</v>
      </c>
      <c r="DZ27" s="286">
        <v>2.519774590786633E-3</v>
      </c>
      <c r="EA27" s="286">
        <v>2.519774590786633E-3</v>
      </c>
      <c r="EB27" s="286">
        <v>2.519774590786633E-3</v>
      </c>
      <c r="EC27" s="286">
        <v>2.519774590786633E-3</v>
      </c>
      <c r="ED27" s="286">
        <v>2.519774590786633E-3</v>
      </c>
      <c r="EE27" s="286">
        <v>2.519774590786633E-3</v>
      </c>
      <c r="EF27" s="286">
        <v>2.519774590786633E-3</v>
      </c>
      <c r="EG27" s="286">
        <v>2.519774590786633E-3</v>
      </c>
      <c r="EH27" s="286">
        <v>2.519774590786633E-3</v>
      </c>
      <c r="EI27" s="286">
        <v>2.519774590786633E-3</v>
      </c>
      <c r="EJ27" s="286">
        <v>2.519774590786633E-3</v>
      </c>
      <c r="EK27" s="286">
        <v>2.519774590786633E-3</v>
      </c>
      <c r="EL27" s="286"/>
      <c r="EM27" s="286"/>
      <c r="EN27" s="286"/>
      <c r="EO27" s="286"/>
      <c r="EP27" s="286"/>
      <c r="EQ27" s="286"/>
      <c r="ER27" s="286"/>
      <c r="ES27" s="286"/>
      <c r="ET27" s="286"/>
      <c r="EU27" s="286"/>
      <c r="EV27" s="286"/>
      <c r="EW27" s="286"/>
      <c r="EX27" s="287"/>
    </row>
    <row r="28" spans="1:154" x14ac:dyDescent="0.2">
      <c r="A28" s="238">
        <v>41428</v>
      </c>
      <c r="B28" s="422">
        <v>2.286839216704451E-3</v>
      </c>
      <c r="C28" s="239">
        <v>2.6356935129859217E-3</v>
      </c>
      <c r="D28" s="263" t="str">
        <f>IF(A28&gt;$B$4,_xll.xlShmImplSwap2($B$5,$B$5,A28,,tenor+0*TYPE(trigger),1,4,12/tenor,4,1,1),"")</f>
        <v/>
      </c>
      <c r="E28" s="288">
        <v>2.2886336490034838E-3</v>
      </c>
      <c r="F28" s="286">
        <v>2.2874373760898158E-3</v>
      </c>
      <c r="G28" s="286">
        <v>2.286839216704451E-3</v>
      </c>
      <c r="H28" s="286">
        <v>2.286839216704451E-3</v>
      </c>
      <c r="I28" s="286">
        <v>2.286839216704451E-3</v>
      </c>
      <c r="J28" s="286">
        <v>2.286839216704451E-3</v>
      </c>
      <c r="K28" s="286">
        <v>2.286839216704451E-3</v>
      </c>
      <c r="L28" s="286">
        <v>2.286839216704451E-3</v>
      </c>
      <c r="M28" s="286">
        <v>2.286839216704451E-3</v>
      </c>
      <c r="N28" s="286">
        <v>2.286839216704451E-3</v>
      </c>
      <c r="O28" s="286">
        <v>2.286839216704451E-3</v>
      </c>
      <c r="P28" s="424">
        <v>2.286839216704451E-3</v>
      </c>
      <c r="Q28" s="286">
        <v>2.286839216704451E-3</v>
      </c>
      <c r="R28" s="286">
        <v>2.286839216704451E-3</v>
      </c>
      <c r="S28" s="286">
        <v>2.286839216704451E-3</v>
      </c>
      <c r="T28" s="286">
        <v>2.286839216704451E-3</v>
      </c>
      <c r="U28" s="286">
        <v>2.4867889463767671E-3</v>
      </c>
      <c r="V28" s="286">
        <v>2.286839216704451E-3</v>
      </c>
      <c r="W28" s="286">
        <v>2.286839216704451E-3</v>
      </c>
      <c r="X28" s="286">
        <v>2.286839216704451E-3</v>
      </c>
      <c r="Y28" s="286">
        <v>2.286839216704451E-3</v>
      </c>
      <c r="Z28" s="286">
        <v>2.286839216704451E-3</v>
      </c>
      <c r="AA28" s="286">
        <v>2.286839216704451E-3</v>
      </c>
      <c r="AB28" s="286">
        <v>2.286839216704451E-3</v>
      </c>
      <c r="AC28" s="286">
        <v>2.286839216704451E-3</v>
      </c>
      <c r="AD28" s="286">
        <v>2.286839216704451E-3</v>
      </c>
      <c r="AE28" s="286">
        <v>2.286839216704451E-3</v>
      </c>
      <c r="AF28" s="286">
        <v>2.286839216704451E-3</v>
      </c>
      <c r="AG28" s="286">
        <v>2.286839216704451E-3</v>
      </c>
      <c r="AH28" s="286">
        <v>2.286839216704451E-3</v>
      </c>
      <c r="AI28" s="286">
        <v>2.286839216704451E-3</v>
      </c>
      <c r="AJ28" s="286">
        <v>2.286839216704451E-3</v>
      </c>
      <c r="AK28" s="286">
        <v>2.286839216704451E-3</v>
      </c>
      <c r="AL28" s="286">
        <v>2.286839216704451E-3</v>
      </c>
      <c r="AM28" s="286">
        <v>2.286839216704451E-3</v>
      </c>
      <c r="AN28" s="286">
        <v>2.286839216704451E-3</v>
      </c>
      <c r="AO28" s="286">
        <v>2.286839216704451E-3</v>
      </c>
      <c r="AP28" s="286">
        <v>2.286839216704451E-3</v>
      </c>
      <c r="AQ28" s="286">
        <v>2.286839216704451E-3</v>
      </c>
      <c r="AR28" s="286">
        <v>2.286839216704451E-3</v>
      </c>
      <c r="AS28" s="286">
        <v>2.286839216704451E-3</v>
      </c>
      <c r="AT28" s="286">
        <v>2.286839216704451E-3</v>
      </c>
      <c r="AU28" s="286">
        <v>2.286839216704451E-3</v>
      </c>
      <c r="AV28" s="286">
        <v>2.286839216704451E-3</v>
      </c>
      <c r="AW28" s="286">
        <v>2.286839216704451E-3</v>
      </c>
      <c r="AX28" s="286">
        <v>2.286839216704451E-3</v>
      </c>
      <c r="AY28" s="286">
        <v>2.286839216704451E-3</v>
      </c>
      <c r="AZ28" s="286">
        <v>2.286839216704451E-3</v>
      </c>
      <c r="BA28" s="286">
        <v>2.286839216704451E-3</v>
      </c>
      <c r="BB28" s="286">
        <v>2.286839216704451E-3</v>
      </c>
      <c r="BC28" s="286">
        <v>2.286839216704451E-3</v>
      </c>
      <c r="BD28" s="286">
        <v>2.286839216704451E-3</v>
      </c>
      <c r="BE28" s="286">
        <v>2.286839216704451E-3</v>
      </c>
      <c r="BF28" s="286">
        <v>2.286839216704451E-3</v>
      </c>
      <c r="BG28" s="286">
        <v>2.286839216704451E-3</v>
      </c>
      <c r="BH28" s="286">
        <v>2.286839216704451E-3</v>
      </c>
      <c r="BI28" s="286">
        <v>2.286839216704451E-3</v>
      </c>
      <c r="BJ28" s="286">
        <v>2.286839216704451E-3</v>
      </c>
      <c r="BK28" s="286">
        <v>2.286839216704451E-3</v>
      </c>
      <c r="BL28" s="286">
        <v>2.286839216704451E-3</v>
      </c>
      <c r="BM28" s="286">
        <v>2.286839216704451E-3</v>
      </c>
      <c r="BN28" s="286">
        <v>2.286839216704451E-3</v>
      </c>
      <c r="BO28" s="286"/>
      <c r="BP28" s="286"/>
      <c r="BQ28" s="286"/>
      <c r="BR28" s="286"/>
      <c r="BS28" s="286"/>
      <c r="BT28" s="286"/>
      <c r="BU28" s="286"/>
      <c r="BV28" s="286"/>
      <c r="BW28" s="286"/>
      <c r="BX28" s="286"/>
      <c r="BY28" s="286"/>
      <c r="BZ28" s="286"/>
      <c r="CA28" s="287"/>
      <c r="CB28" s="286">
        <v>2.6356935129859217E-3</v>
      </c>
      <c r="CC28" s="286">
        <v>2.6356935129863584E-3</v>
      </c>
      <c r="CD28" s="286">
        <v>2.6356935129859217E-3</v>
      </c>
      <c r="CE28" s="286">
        <v>2.6356935129859217E-3</v>
      </c>
      <c r="CF28" s="286">
        <v>2.6356935129859217E-3</v>
      </c>
      <c r="CG28" s="286">
        <v>2.6356935129859217E-3</v>
      </c>
      <c r="CH28" s="286">
        <v>2.6356935129859217E-3</v>
      </c>
      <c r="CI28" s="286">
        <v>2.6356935129859217E-3</v>
      </c>
      <c r="CJ28" s="286">
        <v>2.6356935129859217E-3</v>
      </c>
      <c r="CK28" s="286">
        <v>2.6356935129859217E-3</v>
      </c>
      <c r="CL28" s="286">
        <v>2.6355243185796767E-3</v>
      </c>
      <c r="CM28" s="286">
        <v>2.6356935129859217E-3</v>
      </c>
      <c r="CN28" s="286">
        <v>2.6356935129859217E-3</v>
      </c>
      <c r="CO28" s="286">
        <v>2.6356935129859217E-3</v>
      </c>
      <c r="CP28" s="286">
        <v>2.6356935129859217E-3</v>
      </c>
      <c r="CQ28" s="286">
        <v>2.6356935129859217E-3</v>
      </c>
      <c r="CR28" s="286">
        <v>2.2699132868834859E-3</v>
      </c>
      <c r="CS28" s="286">
        <v>2.6356935129859217E-3</v>
      </c>
      <c r="CT28" s="286">
        <v>2.6356935129859217E-3</v>
      </c>
      <c r="CU28" s="286">
        <v>2.6356935129859217E-3</v>
      </c>
      <c r="CV28" s="286">
        <v>2.6356935129859217E-3</v>
      </c>
      <c r="CW28" s="286">
        <v>2.6356935129859217E-3</v>
      </c>
      <c r="CX28" s="286">
        <v>3.2016673211440975E-3</v>
      </c>
      <c r="CY28" s="286">
        <v>2.6356935129859217E-3</v>
      </c>
      <c r="CZ28" s="286">
        <v>2.6356935129859217E-3</v>
      </c>
      <c r="DA28" s="286">
        <v>2.6356935129859217E-3</v>
      </c>
      <c r="DB28" s="286">
        <v>2.6356935129859217E-3</v>
      </c>
      <c r="DC28" s="286">
        <v>2.6356935129859217E-3</v>
      </c>
      <c r="DD28" s="286">
        <v>2.6356935129859217E-3</v>
      </c>
      <c r="DE28" s="286">
        <v>2.6356935129859217E-3</v>
      </c>
      <c r="DF28" s="286">
        <v>2.6356935129859217E-3</v>
      </c>
      <c r="DG28" s="286">
        <v>2.6356935129859217E-3</v>
      </c>
      <c r="DH28" s="286">
        <v>2.6356935129859217E-3</v>
      </c>
      <c r="DI28" s="286">
        <v>2.6356935129859217E-3</v>
      </c>
      <c r="DJ28" s="286">
        <v>2.6356935129859217E-3</v>
      </c>
      <c r="DK28" s="286">
        <v>2.6356935129859217E-3</v>
      </c>
      <c r="DL28" s="286">
        <v>2.6356935129859217E-3</v>
      </c>
      <c r="DM28" s="286">
        <v>2.6356935129859217E-3</v>
      </c>
      <c r="DN28" s="286">
        <v>2.6356935129859217E-3</v>
      </c>
      <c r="DO28" s="286">
        <v>2.6356935129859217E-3</v>
      </c>
      <c r="DP28" s="286">
        <v>2.6356935129859217E-3</v>
      </c>
      <c r="DQ28" s="286">
        <v>2.6356935129859217E-3</v>
      </c>
      <c r="DR28" s="286">
        <v>2.6356935129859217E-3</v>
      </c>
      <c r="DS28" s="286">
        <v>2.6356935129859217E-3</v>
      </c>
      <c r="DT28" s="286">
        <v>2.6356935129859217E-3</v>
      </c>
      <c r="DU28" s="286">
        <v>2.6356935129859217E-3</v>
      </c>
      <c r="DV28" s="286">
        <v>2.6356935129859217E-3</v>
      </c>
      <c r="DW28" s="286">
        <v>2.6356935129859217E-3</v>
      </c>
      <c r="DX28" s="286">
        <v>2.6356935129859217E-3</v>
      </c>
      <c r="DY28" s="286">
        <v>2.6356935129859217E-3</v>
      </c>
      <c r="DZ28" s="286">
        <v>2.6356935129859217E-3</v>
      </c>
      <c r="EA28" s="286">
        <v>2.6356935129859217E-3</v>
      </c>
      <c r="EB28" s="286">
        <v>2.6356935129859217E-3</v>
      </c>
      <c r="EC28" s="286">
        <v>2.6356935129859217E-3</v>
      </c>
      <c r="ED28" s="286">
        <v>2.6356935129859217E-3</v>
      </c>
      <c r="EE28" s="286">
        <v>2.6356935129859217E-3</v>
      </c>
      <c r="EF28" s="286">
        <v>2.6356935129859217E-3</v>
      </c>
      <c r="EG28" s="286">
        <v>2.6356935129859217E-3</v>
      </c>
      <c r="EH28" s="286">
        <v>2.6356935129859217E-3</v>
      </c>
      <c r="EI28" s="286">
        <v>2.6356935129859217E-3</v>
      </c>
      <c r="EJ28" s="286">
        <v>2.6356935129859217E-3</v>
      </c>
      <c r="EK28" s="286">
        <v>2.6356935129859217E-3</v>
      </c>
      <c r="EL28" s="286"/>
      <c r="EM28" s="286"/>
      <c r="EN28" s="286"/>
      <c r="EO28" s="286"/>
      <c r="EP28" s="286"/>
      <c r="EQ28" s="286"/>
      <c r="ER28" s="286"/>
      <c r="ES28" s="286"/>
      <c r="ET28" s="286"/>
      <c r="EU28" s="286"/>
      <c r="EV28" s="286"/>
      <c r="EW28" s="286"/>
      <c r="EX28" s="287"/>
    </row>
    <row r="29" spans="1:154" x14ac:dyDescent="0.2">
      <c r="A29" s="238">
        <v>41458</v>
      </c>
      <c r="B29" s="422">
        <v>2.2851592714586613E-3</v>
      </c>
      <c r="C29" s="239">
        <v>2.8067388021494376E-3</v>
      </c>
      <c r="D29" s="263" t="str">
        <f>IF(A29&gt;$B$4,_xll.xlShmImplSwap2($B$5,$B$5,A29,,tenor+0*TYPE(trigger),1,4,12/tenor,4,1,1),"")</f>
        <v/>
      </c>
      <c r="E29" s="288">
        <v>2.2868078149530422E-3</v>
      </c>
      <c r="F29" s="286">
        <v>2.2857087999998776E-3</v>
      </c>
      <c r="G29" s="286">
        <v>2.2851592714586613E-3</v>
      </c>
      <c r="H29" s="286">
        <v>2.2851592714586613E-3</v>
      </c>
      <c r="I29" s="286">
        <v>2.2851592714586613E-3</v>
      </c>
      <c r="J29" s="286">
        <v>2.2851592714586613E-3</v>
      </c>
      <c r="K29" s="286">
        <v>2.2851592714586613E-3</v>
      </c>
      <c r="L29" s="286">
        <v>2.2851592714586613E-3</v>
      </c>
      <c r="M29" s="286">
        <v>2.2851592714586613E-3</v>
      </c>
      <c r="N29" s="286">
        <v>2.2851592714586613E-3</v>
      </c>
      <c r="O29" s="286">
        <v>2.2851592714586613E-3</v>
      </c>
      <c r="P29" s="424">
        <v>2.2851592714586613E-3</v>
      </c>
      <c r="Q29" s="286">
        <v>2.2851592714586613E-3</v>
      </c>
      <c r="R29" s="286">
        <v>2.2851592714586613E-3</v>
      </c>
      <c r="S29" s="286">
        <v>2.2851592714586613E-3</v>
      </c>
      <c r="T29" s="286">
        <v>2.2851592714586613E-3</v>
      </c>
      <c r="U29" s="286">
        <v>2.2851592714586613E-3</v>
      </c>
      <c r="V29" s="286">
        <v>2.4852641679611229E-3</v>
      </c>
      <c r="W29" s="286">
        <v>2.2851592714586613E-3</v>
      </c>
      <c r="X29" s="286">
        <v>2.2851592714586613E-3</v>
      </c>
      <c r="Y29" s="286">
        <v>2.2851592714586613E-3</v>
      </c>
      <c r="Z29" s="286">
        <v>2.2851592714586613E-3</v>
      </c>
      <c r="AA29" s="286">
        <v>2.2851592714586613E-3</v>
      </c>
      <c r="AB29" s="286">
        <v>2.2851592714586613E-3</v>
      </c>
      <c r="AC29" s="286">
        <v>2.2851592714586613E-3</v>
      </c>
      <c r="AD29" s="286">
        <v>2.2851592714586613E-3</v>
      </c>
      <c r="AE29" s="286">
        <v>2.2851592714586613E-3</v>
      </c>
      <c r="AF29" s="286">
        <v>2.2851592714586613E-3</v>
      </c>
      <c r="AG29" s="286">
        <v>2.2851592714586613E-3</v>
      </c>
      <c r="AH29" s="286">
        <v>2.2851592714586613E-3</v>
      </c>
      <c r="AI29" s="286">
        <v>2.2851592714586613E-3</v>
      </c>
      <c r="AJ29" s="286">
        <v>2.2851592714586613E-3</v>
      </c>
      <c r="AK29" s="286">
        <v>2.2851592714586613E-3</v>
      </c>
      <c r="AL29" s="286">
        <v>2.2851592714586613E-3</v>
      </c>
      <c r="AM29" s="286">
        <v>2.2851592714586613E-3</v>
      </c>
      <c r="AN29" s="286">
        <v>2.2851592714586613E-3</v>
      </c>
      <c r="AO29" s="286">
        <v>2.2851592714586613E-3</v>
      </c>
      <c r="AP29" s="286">
        <v>2.2851592714586613E-3</v>
      </c>
      <c r="AQ29" s="286">
        <v>2.2851592714586613E-3</v>
      </c>
      <c r="AR29" s="286">
        <v>2.2851592714586613E-3</v>
      </c>
      <c r="AS29" s="286">
        <v>2.2851592714586613E-3</v>
      </c>
      <c r="AT29" s="286">
        <v>2.2851592714586613E-3</v>
      </c>
      <c r="AU29" s="286">
        <v>2.2851592714586613E-3</v>
      </c>
      <c r="AV29" s="286">
        <v>2.2851592714586613E-3</v>
      </c>
      <c r="AW29" s="286">
        <v>2.2851592714586613E-3</v>
      </c>
      <c r="AX29" s="286">
        <v>2.2851592714586613E-3</v>
      </c>
      <c r="AY29" s="286">
        <v>2.2851592714586613E-3</v>
      </c>
      <c r="AZ29" s="286">
        <v>2.2851592714586613E-3</v>
      </c>
      <c r="BA29" s="286">
        <v>2.2851592714586613E-3</v>
      </c>
      <c r="BB29" s="286">
        <v>2.2851592714586613E-3</v>
      </c>
      <c r="BC29" s="286">
        <v>2.2851592714586613E-3</v>
      </c>
      <c r="BD29" s="286">
        <v>2.2851592714586613E-3</v>
      </c>
      <c r="BE29" s="286">
        <v>2.2851592714586613E-3</v>
      </c>
      <c r="BF29" s="286">
        <v>2.2851592714586613E-3</v>
      </c>
      <c r="BG29" s="286">
        <v>2.2851592714586613E-3</v>
      </c>
      <c r="BH29" s="286">
        <v>2.2851592714586613E-3</v>
      </c>
      <c r="BI29" s="286">
        <v>2.2851592714586613E-3</v>
      </c>
      <c r="BJ29" s="286">
        <v>2.2851592714586613E-3</v>
      </c>
      <c r="BK29" s="286">
        <v>2.2851592714586613E-3</v>
      </c>
      <c r="BL29" s="286">
        <v>2.2851592714586613E-3</v>
      </c>
      <c r="BM29" s="286">
        <v>2.2851592714586613E-3</v>
      </c>
      <c r="BN29" s="286">
        <v>2.2851592714586613E-3</v>
      </c>
      <c r="BO29" s="286"/>
      <c r="BP29" s="286"/>
      <c r="BQ29" s="286"/>
      <c r="BR29" s="286"/>
      <c r="BS29" s="286"/>
      <c r="BT29" s="286"/>
      <c r="BU29" s="286"/>
      <c r="BV29" s="286"/>
      <c r="BW29" s="286"/>
      <c r="BX29" s="286"/>
      <c r="BY29" s="286"/>
      <c r="BZ29" s="286"/>
      <c r="CA29" s="287"/>
      <c r="CB29" s="286">
        <v>2.8067388021494385E-3</v>
      </c>
      <c r="CC29" s="286">
        <v>2.8067388021494385E-3</v>
      </c>
      <c r="CD29" s="286">
        <v>2.8067388021494376E-3</v>
      </c>
      <c r="CE29" s="286">
        <v>2.8067388021494376E-3</v>
      </c>
      <c r="CF29" s="286">
        <v>2.8067388021494376E-3</v>
      </c>
      <c r="CG29" s="286">
        <v>2.8067388021494376E-3</v>
      </c>
      <c r="CH29" s="286">
        <v>2.8067388021494376E-3</v>
      </c>
      <c r="CI29" s="286">
        <v>2.8067388021494376E-3</v>
      </c>
      <c r="CJ29" s="286">
        <v>2.8067388021494376E-3</v>
      </c>
      <c r="CK29" s="286">
        <v>2.8067388021494376E-3</v>
      </c>
      <c r="CL29" s="286">
        <v>2.8067388021494376E-3</v>
      </c>
      <c r="CM29" s="286">
        <v>2.8064903340872267E-3</v>
      </c>
      <c r="CN29" s="286">
        <v>2.8067388021494376E-3</v>
      </c>
      <c r="CO29" s="286">
        <v>2.8067388021494376E-3</v>
      </c>
      <c r="CP29" s="286">
        <v>2.8067388021494376E-3</v>
      </c>
      <c r="CQ29" s="286">
        <v>2.8067388021494376E-3</v>
      </c>
      <c r="CR29" s="286">
        <v>2.8067388021494376E-3</v>
      </c>
      <c r="CS29" s="286">
        <v>2.4104109984078039E-3</v>
      </c>
      <c r="CT29" s="286">
        <v>2.8067388021494376E-3</v>
      </c>
      <c r="CU29" s="286">
        <v>2.8067388021494376E-3</v>
      </c>
      <c r="CV29" s="286">
        <v>2.8067388021494376E-3</v>
      </c>
      <c r="CW29" s="286">
        <v>2.8067388021494376E-3</v>
      </c>
      <c r="CX29" s="286">
        <v>2.8067388021494376E-3</v>
      </c>
      <c r="CY29" s="286">
        <v>3.4034369549312106E-3</v>
      </c>
      <c r="CZ29" s="286">
        <v>2.8067388021494376E-3</v>
      </c>
      <c r="DA29" s="286">
        <v>2.8067388021494376E-3</v>
      </c>
      <c r="DB29" s="286">
        <v>2.8067388021494376E-3</v>
      </c>
      <c r="DC29" s="286">
        <v>2.8067388021494376E-3</v>
      </c>
      <c r="DD29" s="286">
        <v>2.8067388021494376E-3</v>
      </c>
      <c r="DE29" s="286">
        <v>2.8067388021494376E-3</v>
      </c>
      <c r="DF29" s="286">
        <v>2.8067388021494376E-3</v>
      </c>
      <c r="DG29" s="286">
        <v>2.8067388021494376E-3</v>
      </c>
      <c r="DH29" s="286">
        <v>2.8067388021494376E-3</v>
      </c>
      <c r="DI29" s="286">
        <v>2.8067388021494376E-3</v>
      </c>
      <c r="DJ29" s="286">
        <v>2.8067388021494376E-3</v>
      </c>
      <c r="DK29" s="286">
        <v>2.8067388021494376E-3</v>
      </c>
      <c r="DL29" s="286">
        <v>2.8067388021494376E-3</v>
      </c>
      <c r="DM29" s="286">
        <v>2.8067388021494376E-3</v>
      </c>
      <c r="DN29" s="286">
        <v>2.8067388021494376E-3</v>
      </c>
      <c r="DO29" s="286">
        <v>2.8067388021494376E-3</v>
      </c>
      <c r="DP29" s="286">
        <v>2.8067388021494376E-3</v>
      </c>
      <c r="DQ29" s="286">
        <v>2.8067388021494376E-3</v>
      </c>
      <c r="DR29" s="286">
        <v>2.8067388021494376E-3</v>
      </c>
      <c r="DS29" s="286">
        <v>2.8067388021494376E-3</v>
      </c>
      <c r="DT29" s="286">
        <v>2.8067388021494376E-3</v>
      </c>
      <c r="DU29" s="286">
        <v>2.8067388021494376E-3</v>
      </c>
      <c r="DV29" s="286">
        <v>2.8067388021494376E-3</v>
      </c>
      <c r="DW29" s="286">
        <v>2.8067388021494376E-3</v>
      </c>
      <c r="DX29" s="286">
        <v>2.8067388021494376E-3</v>
      </c>
      <c r="DY29" s="286">
        <v>2.8067388021494376E-3</v>
      </c>
      <c r="DZ29" s="286">
        <v>2.8067388021494376E-3</v>
      </c>
      <c r="EA29" s="286">
        <v>2.8067388021494376E-3</v>
      </c>
      <c r="EB29" s="286">
        <v>2.8067388021494376E-3</v>
      </c>
      <c r="EC29" s="286">
        <v>2.8067388021494376E-3</v>
      </c>
      <c r="ED29" s="286">
        <v>2.8067388021494376E-3</v>
      </c>
      <c r="EE29" s="286">
        <v>2.8067388021494376E-3</v>
      </c>
      <c r="EF29" s="286">
        <v>2.8067388021494376E-3</v>
      </c>
      <c r="EG29" s="286">
        <v>2.8067388021494376E-3</v>
      </c>
      <c r="EH29" s="286">
        <v>2.8067388021494376E-3</v>
      </c>
      <c r="EI29" s="286">
        <v>2.8067388021494376E-3</v>
      </c>
      <c r="EJ29" s="286">
        <v>2.8067388021494376E-3</v>
      </c>
      <c r="EK29" s="286">
        <v>2.8067388021494376E-3</v>
      </c>
      <c r="EL29" s="286"/>
      <c r="EM29" s="286"/>
      <c r="EN29" s="286"/>
      <c r="EO29" s="286"/>
      <c r="EP29" s="286"/>
      <c r="EQ29" s="286"/>
      <c r="ER29" s="286"/>
      <c r="ES29" s="286"/>
      <c r="ET29" s="286"/>
      <c r="EU29" s="286"/>
      <c r="EV29" s="286"/>
      <c r="EW29" s="286"/>
      <c r="EX29" s="287"/>
    </row>
    <row r="30" spans="1:154" x14ac:dyDescent="0.2">
      <c r="A30" s="238">
        <v>41491</v>
      </c>
      <c r="B30" s="422">
        <v>2.3039909100698512E-3</v>
      </c>
      <c r="C30" s="239">
        <v>2.9675287694413723E-3</v>
      </c>
      <c r="D30" s="263" t="str">
        <f>IF(A30&gt;$B$4,_xll.xlShmImplSwap2($B$5,$B$5,A30,,tenor+0*TYPE(trigger),1,4,12/tenor,4,1,1),"")</f>
        <v/>
      </c>
      <c r="E30" s="288">
        <v>2.3055041253667208E-3</v>
      </c>
      <c r="F30" s="286">
        <v>2.3044953280589009E-3</v>
      </c>
      <c r="G30" s="286">
        <v>2.3039909100698512E-3</v>
      </c>
      <c r="H30" s="286">
        <v>2.3039909100698512E-3</v>
      </c>
      <c r="I30" s="286">
        <v>2.3039909100698512E-3</v>
      </c>
      <c r="J30" s="286">
        <v>2.3039909100698512E-3</v>
      </c>
      <c r="K30" s="286">
        <v>2.3039878677665478E-3</v>
      </c>
      <c r="L30" s="286">
        <v>2.3039909100698512E-3</v>
      </c>
      <c r="M30" s="286">
        <v>2.3039909100698512E-3</v>
      </c>
      <c r="N30" s="286">
        <v>2.3039909100698512E-3</v>
      </c>
      <c r="O30" s="286">
        <v>2.3039909100698512E-3</v>
      </c>
      <c r="P30" s="424">
        <v>2.3039909100698512E-3</v>
      </c>
      <c r="Q30" s="286">
        <v>2.3039909100698512E-3</v>
      </c>
      <c r="R30" s="286">
        <v>2.3039909100698512E-3</v>
      </c>
      <c r="S30" s="286">
        <v>2.3039909100698512E-3</v>
      </c>
      <c r="T30" s="286">
        <v>2.3039909100698512E-3</v>
      </c>
      <c r="U30" s="286">
        <v>2.3039909100698512E-3</v>
      </c>
      <c r="V30" s="286">
        <v>2.3039909100698512E-3</v>
      </c>
      <c r="W30" s="286">
        <v>2.5043062922865322E-3</v>
      </c>
      <c r="X30" s="286">
        <v>2.3039909100698512E-3</v>
      </c>
      <c r="Y30" s="286">
        <v>2.3039909100698512E-3</v>
      </c>
      <c r="Z30" s="286">
        <v>2.3039909100698512E-3</v>
      </c>
      <c r="AA30" s="286">
        <v>2.3039909100698512E-3</v>
      </c>
      <c r="AB30" s="286">
        <v>2.3039909100698512E-3</v>
      </c>
      <c r="AC30" s="286">
        <v>2.3039909100698512E-3</v>
      </c>
      <c r="AD30" s="286">
        <v>2.3039909100698512E-3</v>
      </c>
      <c r="AE30" s="286">
        <v>2.3039909100698512E-3</v>
      </c>
      <c r="AF30" s="286">
        <v>2.3039909100698512E-3</v>
      </c>
      <c r="AG30" s="286">
        <v>2.3039909100698512E-3</v>
      </c>
      <c r="AH30" s="286">
        <v>2.3039909100698512E-3</v>
      </c>
      <c r="AI30" s="286">
        <v>2.3039909100698512E-3</v>
      </c>
      <c r="AJ30" s="286">
        <v>2.3039909100698512E-3</v>
      </c>
      <c r="AK30" s="286">
        <v>2.3039909100698512E-3</v>
      </c>
      <c r="AL30" s="286">
        <v>2.3039909100698512E-3</v>
      </c>
      <c r="AM30" s="286">
        <v>2.3039909100698512E-3</v>
      </c>
      <c r="AN30" s="286">
        <v>2.3039909100698512E-3</v>
      </c>
      <c r="AO30" s="286">
        <v>2.3039909100698512E-3</v>
      </c>
      <c r="AP30" s="286">
        <v>2.3039909100698512E-3</v>
      </c>
      <c r="AQ30" s="286">
        <v>2.3039909100698512E-3</v>
      </c>
      <c r="AR30" s="286">
        <v>2.3039909100698512E-3</v>
      </c>
      <c r="AS30" s="286">
        <v>2.3039909100698512E-3</v>
      </c>
      <c r="AT30" s="286">
        <v>2.3039909100698512E-3</v>
      </c>
      <c r="AU30" s="286">
        <v>2.3039909100698512E-3</v>
      </c>
      <c r="AV30" s="286">
        <v>2.3039909100698512E-3</v>
      </c>
      <c r="AW30" s="286">
        <v>2.3039909100698512E-3</v>
      </c>
      <c r="AX30" s="286">
        <v>2.3039909100698512E-3</v>
      </c>
      <c r="AY30" s="286">
        <v>2.3039909100698512E-3</v>
      </c>
      <c r="AZ30" s="286">
        <v>2.3039909100698512E-3</v>
      </c>
      <c r="BA30" s="286">
        <v>2.3039909100698512E-3</v>
      </c>
      <c r="BB30" s="286">
        <v>2.3039909100698512E-3</v>
      </c>
      <c r="BC30" s="286">
        <v>2.3039909100698512E-3</v>
      </c>
      <c r="BD30" s="286">
        <v>2.3039909100698512E-3</v>
      </c>
      <c r="BE30" s="286">
        <v>2.3039909100698512E-3</v>
      </c>
      <c r="BF30" s="286">
        <v>2.3039909100698512E-3</v>
      </c>
      <c r="BG30" s="286">
        <v>2.3039909100698512E-3</v>
      </c>
      <c r="BH30" s="286">
        <v>2.3039909100698512E-3</v>
      </c>
      <c r="BI30" s="286">
        <v>2.3039909100698512E-3</v>
      </c>
      <c r="BJ30" s="286">
        <v>2.3039909100698512E-3</v>
      </c>
      <c r="BK30" s="286">
        <v>2.3039909100698512E-3</v>
      </c>
      <c r="BL30" s="286">
        <v>2.3039909100698512E-3</v>
      </c>
      <c r="BM30" s="286">
        <v>2.3039909100698512E-3</v>
      </c>
      <c r="BN30" s="286">
        <v>2.3039909100698512E-3</v>
      </c>
      <c r="BO30" s="286"/>
      <c r="BP30" s="286"/>
      <c r="BQ30" s="286"/>
      <c r="BR30" s="286"/>
      <c r="BS30" s="286"/>
      <c r="BT30" s="286"/>
      <c r="BU30" s="286"/>
      <c r="BV30" s="286"/>
      <c r="BW30" s="286"/>
      <c r="BX30" s="286"/>
      <c r="BY30" s="286"/>
      <c r="BZ30" s="286"/>
      <c r="CA30" s="287"/>
      <c r="CB30" s="286">
        <v>2.9675287694413723E-3</v>
      </c>
      <c r="CC30" s="286">
        <v>2.9675287694418068E-3</v>
      </c>
      <c r="CD30" s="286">
        <v>2.9675287694413723E-3</v>
      </c>
      <c r="CE30" s="286">
        <v>2.9675287694413723E-3</v>
      </c>
      <c r="CF30" s="286">
        <v>2.9675287694413723E-3</v>
      </c>
      <c r="CG30" s="286">
        <v>2.9675287694413723E-3</v>
      </c>
      <c r="CH30" s="286">
        <v>2.9675353351041683E-3</v>
      </c>
      <c r="CI30" s="286">
        <v>2.9675287694413723E-3</v>
      </c>
      <c r="CJ30" s="286">
        <v>2.9675287694413723E-3</v>
      </c>
      <c r="CK30" s="286">
        <v>2.9675287694413723E-3</v>
      </c>
      <c r="CL30" s="286">
        <v>2.9675287694413723E-3</v>
      </c>
      <c r="CM30" s="286">
        <v>2.9675365088261572E-3</v>
      </c>
      <c r="CN30" s="286">
        <v>2.9671822520635376E-3</v>
      </c>
      <c r="CO30" s="286">
        <v>2.9675097410685829E-3</v>
      </c>
      <c r="CP30" s="286">
        <v>2.9675300330766563E-3</v>
      </c>
      <c r="CQ30" s="286">
        <v>2.9675287694413723E-3</v>
      </c>
      <c r="CR30" s="286">
        <v>2.9675287694413723E-3</v>
      </c>
      <c r="CS30" s="286">
        <v>2.9675287694413723E-3</v>
      </c>
      <c r="CT30" s="286">
        <v>2.5352713350507879E-3</v>
      </c>
      <c r="CU30" s="286">
        <v>2.9675287694413723E-3</v>
      </c>
      <c r="CV30" s="286">
        <v>2.9675287694413723E-3</v>
      </c>
      <c r="CW30" s="286">
        <v>2.9675287694413723E-3</v>
      </c>
      <c r="CX30" s="286">
        <v>2.9675287694413723E-3</v>
      </c>
      <c r="CY30" s="286">
        <v>2.9341359818528235E-3</v>
      </c>
      <c r="CZ30" s="286">
        <v>3.5581698652432524E-3</v>
      </c>
      <c r="DA30" s="286">
        <v>2.9911163306286714E-3</v>
      </c>
      <c r="DB30" s="286">
        <v>2.9665653824381571E-3</v>
      </c>
      <c r="DC30" s="286">
        <v>2.9675287694413723E-3</v>
      </c>
      <c r="DD30" s="286">
        <v>2.9675287694413723E-3</v>
      </c>
      <c r="DE30" s="286">
        <v>2.9675287694413723E-3</v>
      </c>
      <c r="DF30" s="286">
        <v>2.9675287694413723E-3</v>
      </c>
      <c r="DG30" s="286">
        <v>2.9675287694413723E-3</v>
      </c>
      <c r="DH30" s="286">
        <v>2.9675287694413723E-3</v>
      </c>
      <c r="DI30" s="286">
        <v>2.9675287694413723E-3</v>
      </c>
      <c r="DJ30" s="286">
        <v>2.9675287694413723E-3</v>
      </c>
      <c r="DK30" s="286">
        <v>2.9675287694413723E-3</v>
      </c>
      <c r="DL30" s="286">
        <v>2.9675287694413723E-3</v>
      </c>
      <c r="DM30" s="286">
        <v>2.9675287694413723E-3</v>
      </c>
      <c r="DN30" s="286">
        <v>2.9675287694413723E-3</v>
      </c>
      <c r="DO30" s="286">
        <v>2.9675287694413723E-3</v>
      </c>
      <c r="DP30" s="286">
        <v>2.9675287694413723E-3</v>
      </c>
      <c r="DQ30" s="286">
        <v>2.9675287694413723E-3</v>
      </c>
      <c r="DR30" s="286">
        <v>2.9675287694413723E-3</v>
      </c>
      <c r="DS30" s="286">
        <v>2.9675287694413723E-3</v>
      </c>
      <c r="DT30" s="286">
        <v>2.9675287694413723E-3</v>
      </c>
      <c r="DU30" s="286">
        <v>2.9675287694413723E-3</v>
      </c>
      <c r="DV30" s="286">
        <v>2.9675287694413723E-3</v>
      </c>
      <c r="DW30" s="286">
        <v>2.9675287694413723E-3</v>
      </c>
      <c r="DX30" s="286">
        <v>2.9675287694413723E-3</v>
      </c>
      <c r="DY30" s="286">
        <v>2.9675287694413723E-3</v>
      </c>
      <c r="DZ30" s="286">
        <v>2.9675287694413723E-3</v>
      </c>
      <c r="EA30" s="286">
        <v>2.9675287694413723E-3</v>
      </c>
      <c r="EB30" s="286">
        <v>2.9675287694413723E-3</v>
      </c>
      <c r="EC30" s="286">
        <v>2.9675287694413723E-3</v>
      </c>
      <c r="ED30" s="286">
        <v>2.9675287694413723E-3</v>
      </c>
      <c r="EE30" s="286">
        <v>2.9675287694413723E-3</v>
      </c>
      <c r="EF30" s="286">
        <v>2.9675287694413723E-3</v>
      </c>
      <c r="EG30" s="286">
        <v>2.9675287694413723E-3</v>
      </c>
      <c r="EH30" s="286">
        <v>2.9675287694413723E-3</v>
      </c>
      <c r="EI30" s="286">
        <v>2.9675287694413723E-3</v>
      </c>
      <c r="EJ30" s="286">
        <v>2.9675287694413723E-3</v>
      </c>
      <c r="EK30" s="286">
        <v>2.9675287694413723E-3</v>
      </c>
      <c r="EL30" s="286"/>
      <c r="EM30" s="286"/>
      <c r="EN30" s="286"/>
      <c r="EO30" s="286"/>
      <c r="EP30" s="286"/>
      <c r="EQ30" s="286"/>
      <c r="ER30" s="286"/>
      <c r="ES30" s="286"/>
      <c r="ET30" s="286"/>
      <c r="EU30" s="286"/>
      <c r="EV30" s="286"/>
      <c r="EW30" s="286"/>
      <c r="EX30" s="287"/>
    </row>
    <row r="31" spans="1:154" x14ac:dyDescent="0.2">
      <c r="A31" s="238">
        <v>41520</v>
      </c>
      <c r="B31" s="422">
        <v>2.3231634987916031E-3</v>
      </c>
      <c r="C31" s="239">
        <v>3.1525758519494081E-3</v>
      </c>
      <c r="D31" s="263" t="str">
        <f>IF(A31&gt;$B$4,_xll.xlShmImplSwap2($B$5,$B$5,A31,,tenor+0*TYPE(trigger),1,4,12/tenor,4,1,1),"")</f>
        <v/>
      </c>
      <c r="E31" s="288">
        <v>2.3245748968178364E-3</v>
      </c>
      <c r="F31" s="286">
        <v>2.3236339768232962E-3</v>
      </c>
      <c r="G31" s="286">
        <v>2.3231634987916031E-3</v>
      </c>
      <c r="H31" s="286">
        <v>2.3231634987916031E-3</v>
      </c>
      <c r="I31" s="286">
        <v>2.3231634987916031E-3</v>
      </c>
      <c r="J31" s="286">
        <v>2.3231634987916031E-3</v>
      </c>
      <c r="K31" s="286">
        <v>2.3231634987916031E-3</v>
      </c>
      <c r="L31" s="286">
        <v>2.3231520503482744E-3</v>
      </c>
      <c r="M31" s="286">
        <v>2.3231634987916031E-3</v>
      </c>
      <c r="N31" s="286">
        <v>2.3231634987916031E-3</v>
      </c>
      <c r="O31" s="286">
        <v>2.3231634987916031E-3</v>
      </c>
      <c r="P31" s="424">
        <v>2.3231634987916031E-3</v>
      </c>
      <c r="Q31" s="286">
        <v>2.3231634987916031E-3</v>
      </c>
      <c r="R31" s="286">
        <v>2.3231634987916031E-3</v>
      </c>
      <c r="S31" s="286">
        <v>2.3231634987916031E-3</v>
      </c>
      <c r="T31" s="286">
        <v>2.3231634987916031E-3</v>
      </c>
      <c r="U31" s="286">
        <v>2.3231634987916031E-3</v>
      </c>
      <c r="V31" s="286">
        <v>2.3231634987916031E-3</v>
      </c>
      <c r="W31" s="286">
        <v>2.3231634987916031E-3</v>
      </c>
      <c r="X31" s="286">
        <v>2.5236455601762935E-3</v>
      </c>
      <c r="Y31" s="286">
        <v>2.3231634987916031E-3</v>
      </c>
      <c r="Z31" s="286">
        <v>2.3231634987916031E-3</v>
      </c>
      <c r="AA31" s="286">
        <v>2.3231634987916031E-3</v>
      </c>
      <c r="AB31" s="286">
        <v>2.3231634987916031E-3</v>
      </c>
      <c r="AC31" s="286">
        <v>2.3231634987916031E-3</v>
      </c>
      <c r="AD31" s="286">
        <v>2.3231634987916031E-3</v>
      </c>
      <c r="AE31" s="286">
        <v>2.3231634987916031E-3</v>
      </c>
      <c r="AF31" s="286">
        <v>2.3231634987916031E-3</v>
      </c>
      <c r="AG31" s="286">
        <v>2.3231634987916031E-3</v>
      </c>
      <c r="AH31" s="286">
        <v>2.3231634987916031E-3</v>
      </c>
      <c r="AI31" s="286">
        <v>2.3231634987916031E-3</v>
      </c>
      <c r="AJ31" s="286">
        <v>2.3231634987916031E-3</v>
      </c>
      <c r="AK31" s="286">
        <v>2.3231634987916031E-3</v>
      </c>
      <c r="AL31" s="286">
        <v>2.3231634987916031E-3</v>
      </c>
      <c r="AM31" s="286">
        <v>2.3231634987916031E-3</v>
      </c>
      <c r="AN31" s="286">
        <v>2.3231634987916031E-3</v>
      </c>
      <c r="AO31" s="286">
        <v>2.3231634987916031E-3</v>
      </c>
      <c r="AP31" s="286">
        <v>2.3231634987916031E-3</v>
      </c>
      <c r="AQ31" s="286">
        <v>2.3231634987916031E-3</v>
      </c>
      <c r="AR31" s="286">
        <v>2.3231634987916031E-3</v>
      </c>
      <c r="AS31" s="286">
        <v>2.3231634987916031E-3</v>
      </c>
      <c r="AT31" s="286">
        <v>2.3231634987916031E-3</v>
      </c>
      <c r="AU31" s="286">
        <v>2.3231634987916031E-3</v>
      </c>
      <c r="AV31" s="286">
        <v>2.3231634987916031E-3</v>
      </c>
      <c r="AW31" s="286">
        <v>2.3231634987916031E-3</v>
      </c>
      <c r="AX31" s="286">
        <v>2.3231634987916031E-3</v>
      </c>
      <c r="AY31" s="286">
        <v>2.3231634987916031E-3</v>
      </c>
      <c r="AZ31" s="286">
        <v>2.3231634987916031E-3</v>
      </c>
      <c r="BA31" s="286">
        <v>2.3231634987916031E-3</v>
      </c>
      <c r="BB31" s="286">
        <v>2.3231634987916031E-3</v>
      </c>
      <c r="BC31" s="286">
        <v>2.3231634987916031E-3</v>
      </c>
      <c r="BD31" s="286">
        <v>2.3231634987916031E-3</v>
      </c>
      <c r="BE31" s="286">
        <v>2.3231634987916031E-3</v>
      </c>
      <c r="BF31" s="286">
        <v>2.3231634987916031E-3</v>
      </c>
      <c r="BG31" s="286">
        <v>2.3231634987916031E-3</v>
      </c>
      <c r="BH31" s="286">
        <v>2.3231634987916031E-3</v>
      </c>
      <c r="BI31" s="286">
        <v>2.3231634987916031E-3</v>
      </c>
      <c r="BJ31" s="286">
        <v>2.3231634987916031E-3</v>
      </c>
      <c r="BK31" s="286">
        <v>2.3231634987916031E-3</v>
      </c>
      <c r="BL31" s="286">
        <v>2.3231634987916031E-3</v>
      </c>
      <c r="BM31" s="286">
        <v>2.3231634987916031E-3</v>
      </c>
      <c r="BN31" s="286">
        <v>2.3231634987916031E-3</v>
      </c>
      <c r="BO31" s="286"/>
      <c r="BP31" s="286"/>
      <c r="BQ31" s="286"/>
      <c r="BR31" s="286"/>
      <c r="BS31" s="286"/>
      <c r="BT31" s="286"/>
      <c r="BU31" s="286"/>
      <c r="BV31" s="286"/>
      <c r="BW31" s="286"/>
      <c r="BX31" s="286"/>
      <c r="BY31" s="286"/>
      <c r="BZ31" s="286"/>
      <c r="CA31" s="287"/>
      <c r="CB31" s="286">
        <v>3.1525758519498491E-3</v>
      </c>
      <c r="CC31" s="286">
        <v>3.1525758519498487E-3</v>
      </c>
      <c r="CD31" s="286">
        <v>3.1525758519494081E-3</v>
      </c>
      <c r="CE31" s="286">
        <v>3.1525758519494081E-3</v>
      </c>
      <c r="CF31" s="286">
        <v>3.1525758519494081E-3</v>
      </c>
      <c r="CG31" s="286">
        <v>3.1525758519494081E-3</v>
      </c>
      <c r="CH31" s="286">
        <v>3.1525758519494081E-3</v>
      </c>
      <c r="CI31" s="286">
        <v>3.1526027823370511E-3</v>
      </c>
      <c r="CJ31" s="286">
        <v>3.1525758519494081E-3</v>
      </c>
      <c r="CK31" s="286">
        <v>3.1525758519494081E-3</v>
      </c>
      <c r="CL31" s="286">
        <v>3.1525758519494081E-3</v>
      </c>
      <c r="CM31" s="286">
        <v>3.1525758519494081E-3</v>
      </c>
      <c r="CN31" s="286">
        <v>3.1525758519494081E-3</v>
      </c>
      <c r="CO31" s="286">
        <v>3.1521116290241136E-3</v>
      </c>
      <c r="CP31" s="286">
        <v>3.1525758519494081E-3</v>
      </c>
      <c r="CQ31" s="286">
        <v>3.1525758519494081E-3</v>
      </c>
      <c r="CR31" s="286">
        <v>3.1525758519494081E-3</v>
      </c>
      <c r="CS31" s="286">
        <v>3.1525758519494081E-3</v>
      </c>
      <c r="CT31" s="286">
        <v>3.1525758519494081E-3</v>
      </c>
      <c r="CU31" s="286">
        <v>2.6810339649876863E-3</v>
      </c>
      <c r="CV31" s="286">
        <v>3.1525758519494081E-3</v>
      </c>
      <c r="CW31" s="286">
        <v>3.1525758519494081E-3</v>
      </c>
      <c r="CX31" s="286">
        <v>3.1525758519494081E-3</v>
      </c>
      <c r="CY31" s="286">
        <v>3.1525758519494081E-3</v>
      </c>
      <c r="CZ31" s="286">
        <v>3.1525758519494081E-3</v>
      </c>
      <c r="DA31" s="286">
        <v>3.824579838376546E-3</v>
      </c>
      <c r="DB31" s="286">
        <v>3.1525758519494081E-3</v>
      </c>
      <c r="DC31" s="286">
        <v>3.1525758519494081E-3</v>
      </c>
      <c r="DD31" s="286">
        <v>3.1525758519494081E-3</v>
      </c>
      <c r="DE31" s="286">
        <v>3.1525758519494081E-3</v>
      </c>
      <c r="DF31" s="286">
        <v>3.1525758519494081E-3</v>
      </c>
      <c r="DG31" s="286">
        <v>3.1525758519494081E-3</v>
      </c>
      <c r="DH31" s="286">
        <v>3.1525758519494081E-3</v>
      </c>
      <c r="DI31" s="286">
        <v>3.1525758519494081E-3</v>
      </c>
      <c r="DJ31" s="286">
        <v>3.1525758519494081E-3</v>
      </c>
      <c r="DK31" s="286">
        <v>3.1525758519494081E-3</v>
      </c>
      <c r="DL31" s="286">
        <v>3.1525758519494081E-3</v>
      </c>
      <c r="DM31" s="286">
        <v>3.1525758519494081E-3</v>
      </c>
      <c r="DN31" s="286">
        <v>3.1525758519494081E-3</v>
      </c>
      <c r="DO31" s="286">
        <v>3.1525758519494081E-3</v>
      </c>
      <c r="DP31" s="286">
        <v>3.1525758519494081E-3</v>
      </c>
      <c r="DQ31" s="286">
        <v>3.1525758519494081E-3</v>
      </c>
      <c r="DR31" s="286">
        <v>3.1525758519494081E-3</v>
      </c>
      <c r="DS31" s="286">
        <v>3.1525758519494081E-3</v>
      </c>
      <c r="DT31" s="286">
        <v>3.1525758519494081E-3</v>
      </c>
      <c r="DU31" s="286">
        <v>3.1525758519494081E-3</v>
      </c>
      <c r="DV31" s="286">
        <v>3.1525758519494081E-3</v>
      </c>
      <c r="DW31" s="286">
        <v>3.1525758519494081E-3</v>
      </c>
      <c r="DX31" s="286">
        <v>3.1525758519494081E-3</v>
      </c>
      <c r="DY31" s="286">
        <v>3.1525758519494081E-3</v>
      </c>
      <c r="DZ31" s="286">
        <v>3.1525758519494081E-3</v>
      </c>
      <c r="EA31" s="286">
        <v>3.1525758519494081E-3</v>
      </c>
      <c r="EB31" s="286">
        <v>3.1525758519494081E-3</v>
      </c>
      <c r="EC31" s="286">
        <v>3.1525758519494081E-3</v>
      </c>
      <c r="ED31" s="286">
        <v>3.1525758519494081E-3</v>
      </c>
      <c r="EE31" s="286">
        <v>3.1525758519494081E-3</v>
      </c>
      <c r="EF31" s="286">
        <v>3.1525758519494081E-3</v>
      </c>
      <c r="EG31" s="286">
        <v>3.1525758519494081E-3</v>
      </c>
      <c r="EH31" s="286">
        <v>3.1525758519494081E-3</v>
      </c>
      <c r="EI31" s="286">
        <v>3.1525758519494081E-3</v>
      </c>
      <c r="EJ31" s="286">
        <v>3.1525758519494081E-3</v>
      </c>
      <c r="EK31" s="286">
        <v>3.1525758519494081E-3</v>
      </c>
      <c r="EL31" s="286"/>
      <c r="EM31" s="286"/>
      <c r="EN31" s="286"/>
      <c r="EO31" s="286"/>
      <c r="EP31" s="286"/>
      <c r="EQ31" s="286"/>
      <c r="ER31" s="286"/>
      <c r="ES31" s="286"/>
      <c r="ET31" s="286"/>
      <c r="EU31" s="286"/>
      <c r="EV31" s="286"/>
      <c r="EW31" s="286"/>
      <c r="EX31" s="287"/>
    </row>
    <row r="32" spans="1:154" x14ac:dyDescent="0.2">
      <c r="A32" s="238">
        <v>41550</v>
      </c>
      <c r="B32" s="422">
        <v>2.3524377601940524E-3</v>
      </c>
      <c r="C32" s="239">
        <v>3.327132832600574E-3</v>
      </c>
      <c r="D32" s="263" t="str">
        <f>IF(A32&gt;$B$4,_xll.xlShmImplSwap2($B$5,$B$5,A32,,tenor+0*TYPE(trigger),1,4,12/tenor,4,1,1),"")</f>
        <v/>
      </c>
      <c r="E32" s="288">
        <v>2.3537573101925845E-3</v>
      </c>
      <c r="F32" s="286">
        <v>2.3528776214341092E-3</v>
      </c>
      <c r="G32" s="286">
        <v>2.3524377601940524E-3</v>
      </c>
      <c r="H32" s="286">
        <v>2.3524377601940524E-3</v>
      </c>
      <c r="I32" s="286">
        <v>2.3524377601940524E-3</v>
      </c>
      <c r="J32" s="286">
        <v>2.3524377601940524E-3</v>
      </c>
      <c r="K32" s="286">
        <v>2.3524377601940524E-3</v>
      </c>
      <c r="L32" s="286">
        <v>2.3524377601940524E-3</v>
      </c>
      <c r="M32" s="286">
        <v>2.352413886877213E-3</v>
      </c>
      <c r="N32" s="286">
        <v>2.3524377601940524E-3</v>
      </c>
      <c r="O32" s="286">
        <v>2.3524377601940524E-3</v>
      </c>
      <c r="P32" s="424">
        <v>2.3524377601940524E-3</v>
      </c>
      <c r="Q32" s="286">
        <v>2.3524377601940524E-3</v>
      </c>
      <c r="R32" s="286">
        <v>2.3524377601940524E-3</v>
      </c>
      <c r="S32" s="286">
        <v>2.3524377601940524E-3</v>
      </c>
      <c r="T32" s="286">
        <v>2.3524377601940524E-3</v>
      </c>
      <c r="U32" s="286">
        <v>2.3524377601940524E-3</v>
      </c>
      <c r="V32" s="286">
        <v>2.3524377601940524E-3</v>
      </c>
      <c r="W32" s="286">
        <v>2.3524377601940524E-3</v>
      </c>
      <c r="X32" s="286">
        <v>2.3524377601940524E-3</v>
      </c>
      <c r="Y32" s="286">
        <v>2.5530651470678186E-3</v>
      </c>
      <c r="Z32" s="286">
        <v>2.3524377601940524E-3</v>
      </c>
      <c r="AA32" s="286">
        <v>2.3524377601940524E-3</v>
      </c>
      <c r="AB32" s="286">
        <v>2.3524377601940524E-3</v>
      </c>
      <c r="AC32" s="286">
        <v>2.3524377601940524E-3</v>
      </c>
      <c r="AD32" s="286">
        <v>2.3524377601940524E-3</v>
      </c>
      <c r="AE32" s="286">
        <v>2.3524377601940524E-3</v>
      </c>
      <c r="AF32" s="286">
        <v>2.3524377601940524E-3</v>
      </c>
      <c r="AG32" s="286">
        <v>2.3524377601940524E-3</v>
      </c>
      <c r="AH32" s="286">
        <v>2.3524377601940524E-3</v>
      </c>
      <c r="AI32" s="286">
        <v>2.3524377601940524E-3</v>
      </c>
      <c r="AJ32" s="286">
        <v>2.3524377601940524E-3</v>
      </c>
      <c r="AK32" s="286">
        <v>2.3524377601940524E-3</v>
      </c>
      <c r="AL32" s="286">
        <v>2.3524377601940524E-3</v>
      </c>
      <c r="AM32" s="286">
        <v>2.3524377601940524E-3</v>
      </c>
      <c r="AN32" s="286">
        <v>2.3524377601940524E-3</v>
      </c>
      <c r="AO32" s="286">
        <v>2.3524377601940524E-3</v>
      </c>
      <c r="AP32" s="286">
        <v>2.3524377601940524E-3</v>
      </c>
      <c r="AQ32" s="286">
        <v>2.3524377601940524E-3</v>
      </c>
      <c r="AR32" s="286">
        <v>2.3524377601940524E-3</v>
      </c>
      <c r="AS32" s="286">
        <v>2.3524377601940524E-3</v>
      </c>
      <c r="AT32" s="286">
        <v>2.3524377601940524E-3</v>
      </c>
      <c r="AU32" s="286">
        <v>2.3524377601940524E-3</v>
      </c>
      <c r="AV32" s="286">
        <v>2.3524377601940524E-3</v>
      </c>
      <c r="AW32" s="286">
        <v>2.3524377601940524E-3</v>
      </c>
      <c r="AX32" s="286">
        <v>2.3524377601940524E-3</v>
      </c>
      <c r="AY32" s="286">
        <v>2.3524377601940524E-3</v>
      </c>
      <c r="AZ32" s="286">
        <v>2.3524377601940524E-3</v>
      </c>
      <c r="BA32" s="286">
        <v>2.3524377601940524E-3</v>
      </c>
      <c r="BB32" s="286">
        <v>2.3524377601940524E-3</v>
      </c>
      <c r="BC32" s="286">
        <v>2.3524377601940524E-3</v>
      </c>
      <c r="BD32" s="286">
        <v>2.3524377601940524E-3</v>
      </c>
      <c r="BE32" s="286">
        <v>2.3524377601940524E-3</v>
      </c>
      <c r="BF32" s="286">
        <v>2.3524377601940524E-3</v>
      </c>
      <c r="BG32" s="286">
        <v>2.3524377601940524E-3</v>
      </c>
      <c r="BH32" s="286">
        <v>2.3524377601940524E-3</v>
      </c>
      <c r="BI32" s="286">
        <v>2.3524377601940524E-3</v>
      </c>
      <c r="BJ32" s="286">
        <v>2.3524377601940524E-3</v>
      </c>
      <c r="BK32" s="286">
        <v>2.3524377601940524E-3</v>
      </c>
      <c r="BL32" s="286">
        <v>2.3524377601940524E-3</v>
      </c>
      <c r="BM32" s="286">
        <v>2.3524377601940524E-3</v>
      </c>
      <c r="BN32" s="286">
        <v>2.3524377601940524E-3</v>
      </c>
      <c r="BO32" s="286"/>
      <c r="BP32" s="286"/>
      <c r="BQ32" s="286"/>
      <c r="BR32" s="286"/>
      <c r="BS32" s="286"/>
      <c r="BT32" s="286"/>
      <c r="BU32" s="286"/>
      <c r="BV32" s="286"/>
      <c r="BW32" s="286"/>
      <c r="BX32" s="286"/>
      <c r="BY32" s="286"/>
      <c r="BZ32" s="286"/>
      <c r="CA32" s="287"/>
      <c r="CB32" s="286">
        <v>3.327132832600136E-3</v>
      </c>
      <c r="CC32" s="286">
        <v>3.327132832600574E-3</v>
      </c>
      <c r="CD32" s="286">
        <v>3.327132832600574E-3</v>
      </c>
      <c r="CE32" s="286">
        <v>3.327132832600574E-3</v>
      </c>
      <c r="CF32" s="286">
        <v>3.327132832600574E-3</v>
      </c>
      <c r="CG32" s="286">
        <v>3.327132832600574E-3</v>
      </c>
      <c r="CH32" s="286">
        <v>3.327132832600574E-3</v>
      </c>
      <c r="CI32" s="286">
        <v>3.327132832600574E-3</v>
      </c>
      <c r="CJ32" s="286">
        <v>3.3271925748859783E-3</v>
      </c>
      <c r="CK32" s="286">
        <v>3.327132832600574E-3</v>
      </c>
      <c r="CL32" s="286">
        <v>3.327132832600574E-3</v>
      </c>
      <c r="CM32" s="286">
        <v>3.327132832600574E-3</v>
      </c>
      <c r="CN32" s="286">
        <v>3.327132832600574E-3</v>
      </c>
      <c r="CO32" s="286">
        <v>3.327132832600574E-3</v>
      </c>
      <c r="CP32" s="286">
        <v>3.3265369232843961E-3</v>
      </c>
      <c r="CQ32" s="286">
        <v>3.327132832600574E-3</v>
      </c>
      <c r="CR32" s="286">
        <v>3.327132832600574E-3</v>
      </c>
      <c r="CS32" s="286">
        <v>3.327132832600574E-3</v>
      </c>
      <c r="CT32" s="286">
        <v>3.327132832600574E-3</v>
      </c>
      <c r="CU32" s="286">
        <v>3.327132832600574E-3</v>
      </c>
      <c r="CV32" s="286">
        <v>2.8251322062891626E-3</v>
      </c>
      <c r="CW32" s="286">
        <v>3.327132832600574E-3</v>
      </c>
      <c r="CX32" s="286">
        <v>3.327132832600574E-3</v>
      </c>
      <c r="CY32" s="286">
        <v>3.327132832600574E-3</v>
      </c>
      <c r="CZ32" s="286">
        <v>3.327132832600574E-3</v>
      </c>
      <c r="DA32" s="286">
        <v>3.327132832600574E-3</v>
      </c>
      <c r="DB32" s="286">
        <v>4.0296473595926672E-3</v>
      </c>
      <c r="DC32" s="286">
        <v>3.327132832600574E-3</v>
      </c>
      <c r="DD32" s="286">
        <v>3.327132832600574E-3</v>
      </c>
      <c r="DE32" s="286">
        <v>3.327132832600574E-3</v>
      </c>
      <c r="DF32" s="286">
        <v>3.327132832600574E-3</v>
      </c>
      <c r="DG32" s="286">
        <v>3.327132832600574E-3</v>
      </c>
      <c r="DH32" s="286">
        <v>3.327132832600574E-3</v>
      </c>
      <c r="DI32" s="286">
        <v>3.327132832600574E-3</v>
      </c>
      <c r="DJ32" s="286">
        <v>3.327132832600574E-3</v>
      </c>
      <c r="DK32" s="286">
        <v>3.327132832600574E-3</v>
      </c>
      <c r="DL32" s="286">
        <v>3.327132832600574E-3</v>
      </c>
      <c r="DM32" s="286">
        <v>3.327132832600574E-3</v>
      </c>
      <c r="DN32" s="286">
        <v>3.327132832600574E-3</v>
      </c>
      <c r="DO32" s="286">
        <v>3.327132832600574E-3</v>
      </c>
      <c r="DP32" s="286">
        <v>3.327132832600574E-3</v>
      </c>
      <c r="DQ32" s="286">
        <v>3.327132832600574E-3</v>
      </c>
      <c r="DR32" s="286">
        <v>3.327132832600574E-3</v>
      </c>
      <c r="DS32" s="286">
        <v>3.327132832600574E-3</v>
      </c>
      <c r="DT32" s="286">
        <v>3.327132832600574E-3</v>
      </c>
      <c r="DU32" s="286">
        <v>3.327132832600574E-3</v>
      </c>
      <c r="DV32" s="286">
        <v>3.327132832600574E-3</v>
      </c>
      <c r="DW32" s="286">
        <v>3.327132832600574E-3</v>
      </c>
      <c r="DX32" s="286">
        <v>3.327132832600574E-3</v>
      </c>
      <c r="DY32" s="286">
        <v>3.327132832600574E-3</v>
      </c>
      <c r="DZ32" s="286">
        <v>3.327132832600574E-3</v>
      </c>
      <c r="EA32" s="286">
        <v>3.327132832600574E-3</v>
      </c>
      <c r="EB32" s="286">
        <v>3.327132832600574E-3</v>
      </c>
      <c r="EC32" s="286">
        <v>3.327132832600574E-3</v>
      </c>
      <c r="ED32" s="286">
        <v>3.327132832600574E-3</v>
      </c>
      <c r="EE32" s="286">
        <v>3.327132832600574E-3</v>
      </c>
      <c r="EF32" s="286">
        <v>3.327132832600574E-3</v>
      </c>
      <c r="EG32" s="286">
        <v>3.327132832600574E-3</v>
      </c>
      <c r="EH32" s="286">
        <v>3.327132832600574E-3</v>
      </c>
      <c r="EI32" s="286">
        <v>3.327132832600574E-3</v>
      </c>
      <c r="EJ32" s="286">
        <v>3.327132832600574E-3</v>
      </c>
      <c r="EK32" s="286">
        <v>3.327132832600574E-3</v>
      </c>
      <c r="EL32" s="286"/>
      <c r="EM32" s="286"/>
      <c r="EN32" s="286"/>
      <c r="EO32" s="286"/>
      <c r="EP32" s="286"/>
      <c r="EQ32" s="286"/>
      <c r="ER32" s="286"/>
      <c r="ES32" s="286"/>
      <c r="ET32" s="286"/>
      <c r="EU32" s="286"/>
      <c r="EV32" s="286"/>
      <c r="EW32" s="286"/>
      <c r="EX32" s="287"/>
    </row>
    <row r="33" spans="1:154" x14ac:dyDescent="0.2">
      <c r="A33" s="238">
        <v>41582</v>
      </c>
      <c r="B33" s="422">
        <v>2.3817937157187244E-3</v>
      </c>
      <c r="C33" s="239">
        <v>3.5184318894732548E-3</v>
      </c>
      <c r="D33" s="263" t="str">
        <f>IF(A33&gt;$B$4,_xll.xlShmImplSwap2($B$5,$B$5,A33,,tenor+0*TYPE(trigger),1,4,12/tenor,4,1,1),"")</f>
        <v/>
      </c>
      <c r="E33" s="288">
        <v>2.3830276154131239E-3</v>
      </c>
      <c r="F33" s="286">
        <v>2.3822050261277142E-3</v>
      </c>
      <c r="G33" s="286">
        <v>2.3817937157187244E-3</v>
      </c>
      <c r="H33" s="286">
        <v>2.3817937157187244E-3</v>
      </c>
      <c r="I33" s="286">
        <v>2.3817937157187244E-3</v>
      </c>
      <c r="J33" s="286">
        <v>2.3817937157187244E-3</v>
      </c>
      <c r="K33" s="286">
        <v>2.3817937157187244E-3</v>
      </c>
      <c r="L33" s="286">
        <v>2.3817937157187244E-3</v>
      </c>
      <c r="M33" s="286">
        <v>2.3817937157187244E-3</v>
      </c>
      <c r="N33" s="286">
        <v>2.3817519772978118E-3</v>
      </c>
      <c r="O33" s="286">
        <v>2.3817937157187244E-3</v>
      </c>
      <c r="P33" s="424">
        <v>2.3817937157187244E-3</v>
      </c>
      <c r="Q33" s="286">
        <v>2.3817937157187244E-3</v>
      </c>
      <c r="R33" s="286">
        <v>2.3817937157187244E-3</v>
      </c>
      <c r="S33" s="286">
        <v>2.3817937157187244E-3</v>
      </c>
      <c r="T33" s="286">
        <v>2.3817937157187244E-3</v>
      </c>
      <c r="U33" s="286">
        <v>2.3817937157187244E-3</v>
      </c>
      <c r="V33" s="286">
        <v>2.3817937157187244E-3</v>
      </c>
      <c r="W33" s="286">
        <v>2.3817937157187244E-3</v>
      </c>
      <c r="X33" s="286">
        <v>2.3817937157187244E-3</v>
      </c>
      <c r="Y33" s="286">
        <v>2.3817937157187244E-3</v>
      </c>
      <c r="Z33" s="286">
        <v>2.5825602750557978E-3</v>
      </c>
      <c r="AA33" s="286">
        <v>2.3817937157187244E-3</v>
      </c>
      <c r="AB33" s="286">
        <v>2.3817937157187244E-3</v>
      </c>
      <c r="AC33" s="286">
        <v>2.3817937157187244E-3</v>
      </c>
      <c r="AD33" s="286">
        <v>2.3817937157187244E-3</v>
      </c>
      <c r="AE33" s="286">
        <v>2.3817937157187244E-3</v>
      </c>
      <c r="AF33" s="286">
        <v>2.3817937157187244E-3</v>
      </c>
      <c r="AG33" s="286">
        <v>2.3817937157187244E-3</v>
      </c>
      <c r="AH33" s="286">
        <v>2.3817937157187244E-3</v>
      </c>
      <c r="AI33" s="286">
        <v>2.3817937157187244E-3</v>
      </c>
      <c r="AJ33" s="286">
        <v>2.3817937157187244E-3</v>
      </c>
      <c r="AK33" s="286">
        <v>2.3817937157187244E-3</v>
      </c>
      <c r="AL33" s="286">
        <v>2.3817937157187244E-3</v>
      </c>
      <c r="AM33" s="286">
        <v>2.3817937157187244E-3</v>
      </c>
      <c r="AN33" s="286">
        <v>2.3817937157187244E-3</v>
      </c>
      <c r="AO33" s="286">
        <v>2.3817937157187244E-3</v>
      </c>
      <c r="AP33" s="286">
        <v>2.3817937157187244E-3</v>
      </c>
      <c r="AQ33" s="286">
        <v>2.3817937157187244E-3</v>
      </c>
      <c r="AR33" s="286">
        <v>2.3817937157187244E-3</v>
      </c>
      <c r="AS33" s="286">
        <v>2.3817937157187244E-3</v>
      </c>
      <c r="AT33" s="286">
        <v>2.3817937157187244E-3</v>
      </c>
      <c r="AU33" s="286">
        <v>2.3817937157187244E-3</v>
      </c>
      <c r="AV33" s="286">
        <v>2.3817937157187244E-3</v>
      </c>
      <c r="AW33" s="286">
        <v>2.3817937157187244E-3</v>
      </c>
      <c r="AX33" s="286">
        <v>2.3817937157187244E-3</v>
      </c>
      <c r="AY33" s="286">
        <v>2.3817937157187244E-3</v>
      </c>
      <c r="AZ33" s="286">
        <v>2.3817937157187244E-3</v>
      </c>
      <c r="BA33" s="286">
        <v>2.3817937157187244E-3</v>
      </c>
      <c r="BB33" s="286">
        <v>2.3817937157187244E-3</v>
      </c>
      <c r="BC33" s="286">
        <v>2.3817937157187244E-3</v>
      </c>
      <c r="BD33" s="286">
        <v>2.3817937157187244E-3</v>
      </c>
      <c r="BE33" s="286">
        <v>2.3817937157187244E-3</v>
      </c>
      <c r="BF33" s="286">
        <v>2.3817937157187244E-3</v>
      </c>
      <c r="BG33" s="286">
        <v>2.3817937157187244E-3</v>
      </c>
      <c r="BH33" s="286">
        <v>2.3817937157187244E-3</v>
      </c>
      <c r="BI33" s="286">
        <v>2.3817937157187244E-3</v>
      </c>
      <c r="BJ33" s="286">
        <v>2.3817937157187244E-3</v>
      </c>
      <c r="BK33" s="286">
        <v>2.3817937157187244E-3</v>
      </c>
      <c r="BL33" s="286">
        <v>2.3817937157187244E-3</v>
      </c>
      <c r="BM33" s="286">
        <v>2.3817937157187244E-3</v>
      </c>
      <c r="BN33" s="286">
        <v>2.3817937157187244E-3</v>
      </c>
      <c r="BO33" s="286"/>
      <c r="BP33" s="286"/>
      <c r="BQ33" s="286"/>
      <c r="BR33" s="286"/>
      <c r="BS33" s="286"/>
      <c r="BT33" s="286"/>
      <c r="BU33" s="286"/>
      <c r="BV33" s="286"/>
      <c r="BW33" s="286"/>
      <c r="BX33" s="286"/>
      <c r="BY33" s="286"/>
      <c r="BZ33" s="286"/>
      <c r="CA33" s="287"/>
      <c r="CB33" s="286">
        <v>3.5184318894736942E-3</v>
      </c>
      <c r="CC33" s="286">
        <v>3.518431889473695E-3</v>
      </c>
      <c r="CD33" s="286">
        <v>3.5184318894732548E-3</v>
      </c>
      <c r="CE33" s="286">
        <v>3.5184318894732548E-3</v>
      </c>
      <c r="CF33" s="286">
        <v>3.5184318894732548E-3</v>
      </c>
      <c r="CG33" s="286">
        <v>3.5184318894732548E-3</v>
      </c>
      <c r="CH33" s="286">
        <v>3.5184318894732548E-3</v>
      </c>
      <c r="CI33" s="286">
        <v>3.5184318894732548E-3</v>
      </c>
      <c r="CJ33" s="286">
        <v>3.5184318894732548E-3</v>
      </c>
      <c r="CK33" s="286">
        <v>3.5185435997213397E-3</v>
      </c>
      <c r="CL33" s="286">
        <v>3.5184318894732548E-3</v>
      </c>
      <c r="CM33" s="286">
        <v>3.5184318894732548E-3</v>
      </c>
      <c r="CN33" s="286">
        <v>3.5184318894732548E-3</v>
      </c>
      <c r="CO33" s="286">
        <v>3.5184318894732548E-3</v>
      </c>
      <c r="CP33" s="286">
        <v>3.5184318894732548E-3</v>
      </c>
      <c r="CQ33" s="286">
        <v>3.5176814355483183E-3</v>
      </c>
      <c r="CR33" s="286">
        <v>3.5184318894732548E-3</v>
      </c>
      <c r="CS33" s="286">
        <v>3.5184318894732548E-3</v>
      </c>
      <c r="CT33" s="286">
        <v>3.5184318894732548E-3</v>
      </c>
      <c r="CU33" s="286">
        <v>3.5184318894732548E-3</v>
      </c>
      <c r="CV33" s="286">
        <v>3.5184318894732548E-3</v>
      </c>
      <c r="CW33" s="286">
        <v>2.9811657364664994E-3</v>
      </c>
      <c r="CX33" s="286">
        <v>3.5184318894732548E-3</v>
      </c>
      <c r="CY33" s="286">
        <v>3.5184318894732548E-3</v>
      </c>
      <c r="CZ33" s="286">
        <v>3.5184318894732548E-3</v>
      </c>
      <c r="DA33" s="286">
        <v>3.5184318894732548E-3</v>
      </c>
      <c r="DB33" s="286">
        <v>3.5184318894732548E-3</v>
      </c>
      <c r="DC33" s="286">
        <v>4.2562597281270067E-3</v>
      </c>
      <c r="DD33" s="286">
        <v>3.5184318894732548E-3</v>
      </c>
      <c r="DE33" s="286">
        <v>3.5184318894732548E-3</v>
      </c>
      <c r="DF33" s="286">
        <v>3.5184318894732548E-3</v>
      </c>
      <c r="DG33" s="286">
        <v>3.5184318894732548E-3</v>
      </c>
      <c r="DH33" s="286">
        <v>3.5184318894732548E-3</v>
      </c>
      <c r="DI33" s="286">
        <v>3.5184318894732548E-3</v>
      </c>
      <c r="DJ33" s="286">
        <v>3.5184318894732548E-3</v>
      </c>
      <c r="DK33" s="286">
        <v>3.5184318894732548E-3</v>
      </c>
      <c r="DL33" s="286">
        <v>3.5184318894732548E-3</v>
      </c>
      <c r="DM33" s="286">
        <v>3.5184318894732548E-3</v>
      </c>
      <c r="DN33" s="286">
        <v>3.5184318894732548E-3</v>
      </c>
      <c r="DO33" s="286">
        <v>3.5184318894732548E-3</v>
      </c>
      <c r="DP33" s="286">
        <v>3.5184318894732548E-3</v>
      </c>
      <c r="DQ33" s="286">
        <v>3.5184318894732548E-3</v>
      </c>
      <c r="DR33" s="286">
        <v>3.5184318894732548E-3</v>
      </c>
      <c r="DS33" s="286">
        <v>3.5184318894732548E-3</v>
      </c>
      <c r="DT33" s="286">
        <v>3.5184318894732548E-3</v>
      </c>
      <c r="DU33" s="286">
        <v>3.5184318894732548E-3</v>
      </c>
      <c r="DV33" s="286">
        <v>3.5184318894732548E-3</v>
      </c>
      <c r="DW33" s="286">
        <v>3.5184318894732548E-3</v>
      </c>
      <c r="DX33" s="286">
        <v>3.5184318894732548E-3</v>
      </c>
      <c r="DY33" s="286">
        <v>3.5184318894732548E-3</v>
      </c>
      <c r="DZ33" s="286">
        <v>3.5184318894732548E-3</v>
      </c>
      <c r="EA33" s="286">
        <v>3.5184318894732548E-3</v>
      </c>
      <c r="EB33" s="286">
        <v>3.5184318894732548E-3</v>
      </c>
      <c r="EC33" s="286">
        <v>3.5184318894732548E-3</v>
      </c>
      <c r="ED33" s="286">
        <v>3.5184318894732548E-3</v>
      </c>
      <c r="EE33" s="286">
        <v>3.5184318894732548E-3</v>
      </c>
      <c r="EF33" s="286">
        <v>3.5184318894732548E-3</v>
      </c>
      <c r="EG33" s="286">
        <v>3.5184318894732548E-3</v>
      </c>
      <c r="EH33" s="286">
        <v>3.5184318894732548E-3</v>
      </c>
      <c r="EI33" s="286">
        <v>3.5184318894732548E-3</v>
      </c>
      <c r="EJ33" s="286">
        <v>3.5184318894732548E-3</v>
      </c>
      <c r="EK33" s="286">
        <v>3.5184318894732548E-3</v>
      </c>
      <c r="EL33" s="286"/>
      <c r="EM33" s="286"/>
      <c r="EN33" s="286"/>
      <c r="EO33" s="286"/>
      <c r="EP33" s="286"/>
      <c r="EQ33" s="286"/>
      <c r="ER33" s="286"/>
      <c r="ES33" s="286"/>
      <c r="ET33" s="286"/>
      <c r="EU33" s="286"/>
      <c r="EV33" s="286"/>
      <c r="EW33" s="286"/>
      <c r="EX33" s="287"/>
    </row>
    <row r="34" spans="1:154" x14ac:dyDescent="0.2">
      <c r="A34" s="238">
        <v>41611</v>
      </c>
      <c r="B34" s="422">
        <v>2.4213451139983664E-3</v>
      </c>
      <c r="C34" s="239">
        <v>3.7246664091307034E-3</v>
      </c>
      <c r="D34" s="263" t="str">
        <f>IF(A34&gt;$B$4,_xll.xlShmImplSwap2($B$5,$B$5,A34,,tenor+0*TYPE(trigger),1,4,12/tenor,4,1,1),"")</f>
        <v/>
      </c>
      <c r="E34" s="288">
        <v>2.4225104637097929E-3</v>
      </c>
      <c r="F34" s="286">
        <v>2.4217335738291996E-3</v>
      </c>
      <c r="G34" s="286">
        <v>2.4213451139983664E-3</v>
      </c>
      <c r="H34" s="286">
        <v>2.4213451139983664E-3</v>
      </c>
      <c r="I34" s="286">
        <v>2.4213451139983664E-3</v>
      </c>
      <c r="J34" s="286">
        <v>2.4213451139983664E-3</v>
      </c>
      <c r="K34" s="286">
        <v>2.4213451139983664E-3</v>
      </c>
      <c r="L34" s="286">
        <v>2.4213451139983664E-3</v>
      </c>
      <c r="M34" s="286">
        <v>2.4213451139983664E-3</v>
      </c>
      <c r="N34" s="286">
        <v>2.4213451139983664E-3</v>
      </c>
      <c r="O34" s="286">
        <v>2.4212850553592307E-3</v>
      </c>
      <c r="P34" s="424">
        <v>2.4213451139983664E-3</v>
      </c>
      <c r="Q34" s="286">
        <v>2.4213451139983664E-3</v>
      </c>
      <c r="R34" s="286">
        <v>2.4213451139983664E-3</v>
      </c>
      <c r="S34" s="286">
        <v>2.4213451139983664E-3</v>
      </c>
      <c r="T34" s="286">
        <v>2.4213451139983664E-3</v>
      </c>
      <c r="U34" s="286">
        <v>2.4213451139983664E-3</v>
      </c>
      <c r="V34" s="286">
        <v>2.4213451139983664E-3</v>
      </c>
      <c r="W34" s="286">
        <v>2.4213451139983664E-3</v>
      </c>
      <c r="X34" s="286">
        <v>2.4213451139983664E-3</v>
      </c>
      <c r="Y34" s="286">
        <v>2.4213451139983664E-3</v>
      </c>
      <c r="Z34" s="286">
        <v>2.4213451139983664E-3</v>
      </c>
      <c r="AA34" s="286">
        <v>2.6222189707614508E-3</v>
      </c>
      <c r="AB34" s="286">
        <v>2.4213451139983664E-3</v>
      </c>
      <c r="AC34" s="286">
        <v>2.4213451139983664E-3</v>
      </c>
      <c r="AD34" s="286">
        <v>2.4213451139983664E-3</v>
      </c>
      <c r="AE34" s="286">
        <v>2.4213451139983664E-3</v>
      </c>
      <c r="AF34" s="286">
        <v>2.4213451139983664E-3</v>
      </c>
      <c r="AG34" s="286">
        <v>2.4213451139983664E-3</v>
      </c>
      <c r="AH34" s="286">
        <v>2.4213451139983664E-3</v>
      </c>
      <c r="AI34" s="286">
        <v>2.4213451139983664E-3</v>
      </c>
      <c r="AJ34" s="286">
        <v>2.4213451139983664E-3</v>
      </c>
      <c r="AK34" s="286">
        <v>2.4213451139983664E-3</v>
      </c>
      <c r="AL34" s="286">
        <v>2.4213451139983664E-3</v>
      </c>
      <c r="AM34" s="286">
        <v>2.4213451139983664E-3</v>
      </c>
      <c r="AN34" s="286">
        <v>2.4213451139983664E-3</v>
      </c>
      <c r="AO34" s="286">
        <v>2.4213451139983664E-3</v>
      </c>
      <c r="AP34" s="286">
        <v>2.4213451139983664E-3</v>
      </c>
      <c r="AQ34" s="286">
        <v>2.4213451139983664E-3</v>
      </c>
      <c r="AR34" s="286">
        <v>2.4213451139983664E-3</v>
      </c>
      <c r="AS34" s="286">
        <v>2.4213451139983664E-3</v>
      </c>
      <c r="AT34" s="286">
        <v>2.4213451139983664E-3</v>
      </c>
      <c r="AU34" s="286">
        <v>2.4213451139983664E-3</v>
      </c>
      <c r="AV34" s="286">
        <v>2.4213451139983664E-3</v>
      </c>
      <c r="AW34" s="286">
        <v>2.4213451139983664E-3</v>
      </c>
      <c r="AX34" s="286">
        <v>2.4213451139983664E-3</v>
      </c>
      <c r="AY34" s="286">
        <v>2.4213451139983664E-3</v>
      </c>
      <c r="AZ34" s="286">
        <v>2.4213451139983664E-3</v>
      </c>
      <c r="BA34" s="286">
        <v>2.4213451139983664E-3</v>
      </c>
      <c r="BB34" s="286">
        <v>2.4213451139983664E-3</v>
      </c>
      <c r="BC34" s="286">
        <v>2.4213451139983664E-3</v>
      </c>
      <c r="BD34" s="286">
        <v>2.4213451139983664E-3</v>
      </c>
      <c r="BE34" s="286">
        <v>2.4213451139983664E-3</v>
      </c>
      <c r="BF34" s="286">
        <v>2.4213451139983664E-3</v>
      </c>
      <c r="BG34" s="286">
        <v>2.4213451139983664E-3</v>
      </c>
      <c r="BH34" s="286">
        <v>2.4213451139983664E-3</v>
      </c>
      <c r="BI34" s="286">
        <v>2.4213451139983664E-3</v>
      </c>
      <c r="BJ34" s="286">
        <v>2.4213451139983664E-3</v>
      </c>
      <c r="BK34" s="286">
        <v>2.4213451139983664E-3</v>
      </c>
      <c r="BL34" s="286">
        <v>2.4213451139983664E-3</v>
      </c>
      <c r="BM34" s="286">
        <v>2.4213451139983664E-3</v>
      </c>
      <c r="BN34" s="286">
        <v>2.4213451139983664E-3</v>
      </c>
      <c r="BO34" s="286"/>
      <c r="BP34" s="286"/>
      <c r="BQ34" s="286"/>
      <c r="BR34" s="286"/>
      <c r="BS34" s="286"/>
      <c r="BT34" s="286"/>
      <c r="BU34" s="286"/>
      <c r="BV34" s="286"/>
      <c r="BW34" s="286"/>
      <c r="BX34" s="286"/>
      <c r="BY34" s="286"/>
      <c r="BZ34" s="286"/>
      <c r="CA34" s="287"/>
      <c r="CB34" s="286">
        <v>3.7246664091307034E-3</v>
      </c>
      <c r="CC34" s="286">
        <v>3.7246664091307034E-3</v>
      </c>
      <c r="CD34" s="286">
        <v>3.7246664091307034E-3</v>
      </c>
      <c r="CE34" s="286">
        <v>3.7246664091307034E-3</v>
      </c>
      <c r="CF34" s="286">
        <v>3.7246664091307034E-3</v>
      </c>
      <c r="CG34" s="286">
        <v>3.7246664091307034E-3</v>
      </c>
      <c r="CH34" s="286">
        <v>3.7246664091307034E-3</v>
      </c>
      <c r="CI34" s="286">
        <v>3.7246664091307034E-3</v>
      </c>
      <c r="CJ34" s="286">
        <v>3.7246664091307034E-3</v>
      </c>
      <c r="CK34" s="286">
        <v>3.7246664091307034E-3</v>
      </c>
      <c r="CL34" s="286">
        <v>3.7248366254816079E-3</v>
      </c>
      <c r="CM34" s="286">
        <v>3.7246664091307034E-3</v>
      </c>
      <c r="CN34" s="286">
        <v>3.7246664091307034E-3</v>
      </c>
      <c r="CO34" s="286">
        <v>3.7246664091307034E-3</v>
      </c>
      <c r="CP34" s="286">
        <v>3.7246664091307034E-3</v>
      </c>
      <c r="CQ34" s="286">
        <v>3.7246664091307034E-3</v>
      </c>
      <c r="CR34" s="286">
        <v>3.7237311363800298E-3</v>
      </c>
      <c r="CS34" s="286">
        <v>3.7246664091307034E-3</v>
      </c>
      <c r="CT34" s="286">
        <v>3.7246664091307034E-3</v>
      </c>
      <c r="CU34" s="286">
        <v>3.7246664091307034E-3</v>
      </c>
      <c r="CV34" s="286">
        <v>3.7246664091307034E-3</v>
      </c>
      <c r="CW34" s="286">
        <v>3.7246664091307034E-3</v>
      </c>
      <c r="CX34" s="286">
        <v>3.1554376836073397E-3</v>
      </c>
      <c r="CY34" s="286">
        <v>3.7246664091307034E-3</v>
      </c>
      <c r="CZ34" s="286">
        <v>3.7246664091307034E-3</v>
      </c>
      <c r="DA34" s="286">
        <v>3.7246664091307034E-3</v>
      </c>
      <c r="DB34" s="286">
        <v>3.7246664091307034E-3</v>
      </c>
      <c r="DC34" s="286">
        <v>3.7246664091307034E-3</v>
      </c>
      <c r="DD34" s="286">
        <v>4.4945480307024945E-3</v>
      </c>
      <c r="DE34" s="286">
        <v>3.7246664091307034E-3</v>
      </c>
      <c r="DF34" s="286">
        <v>3.7246664091307034E-3</v>
      </c>
      <c r="DG34" s="286">
        <v>3.7246664091307034E-3</v>
      </c>
      <c r="DH34" s="286">
        <v>3.7246664091307034E-3</v>
      </c>
      <c r="DI34" s="286">
        <v>3.7246664091307034E-3</v>
      </c>
      <c r="DJ34" s="286">
        <v>3.7246664091307034E-3</v>
      </c>
      <c r="DK34" s="286">
        <v>3.7246664091307034E-3</v>
      </c>
      <c r="DL34" s="286">
        <v>3.7246664091307034E-3</v>
      </c>
      <c r="DM34" s="286">
        <v>3.7246664091307034E-3</v>
      </c>
      <c r="DN34" s="286">
        <v>3.7246664091307034E-3</v>
      </c>
      <c r="DO34" s="286">
        <v>3.7246664091307034E-3</v>
      </c>
      <c r="DP34" s="286">
        <v>3.7246664091307034E-3</v>
      </c>
      <c r="DQ34" s="286">
        <v>3.7246664091307034E-3</v>
      </c>
      <c r="DR34" s="286">
        <v>3.7246664091307034E-3</v>
      </c>
      <c r="DS34" s="286">
        <v>3.7246664091307034E-3</v>
      </c>
      <c r="DT34" s="286">
        <v>3.7246664091307034E-3</v>
      </c>
      <c r="DU34" s="286">
        <v>3.7246664091307034E-3</v>
      </c>
      <c r="DV34" s="286">
        <v>3.7246664091307034E-3</v>
      </c>
      <c r="DW34" s="286">
        <v>3.7246664091307034E-3</v>
      </c>
      <c r="DX34" s="286">
        <v>3.7246664091307034E-3</v>
      </c>
      <c r="DY34" s="286">
        <v>3.7246664091307034E-3</v>
      </c>
      <c r="DZ34" s="286">
        <v>3.7246664091307034E-3</v>
      </c>
      <c r="EA34" s="286">
        <v>3.7246664091307034E-3</v>
      </c>
      <c r="EB34" s="286">
        <v>3.7246664091307034E-3</v>
      </c>
      <c r="EC34" s="286">
        <v>3.7246664091307034E-3</v>
      </c>
      <c r="ED34" s="286">
        <v>3.7246664091307034E-3</v>
      </c>
      <c r="EE34" s="286">
        <v>3.7246664091307034E-3</v>
      </c>
      <c r="EF34" s="286">
        <v>3.7246664091307034E-3</v>
      </c>
      <c r="EG34" s="286">
        <v>3.7246664091307034E-3</v>
      </c>
      <c r="EH34" s="286">
        <v>3.7246664091307034E-3</v>
      </c>
      <c r="EI34" s="286">
        <v>3.7246664091307034E-3</v>
      </c>
      <c r="EJ34" s="286">
        <v>3.7246664091307034E-3</v>
      </c>
      <c r="EK34" s="286">
        <v>3.7246664091307034E-3</v>
      </c>
      <c r="EL34" s="286"/>
      <c r="EM34" s="286"/>
      <c r="EN34" s="286"/>
      <c r="EO34" s="286"/>
      <c r="EP34" s="286"/>
      <c r="EQ34" s="286"/>
      <c r="ER34" s="286"/>
      <c r="ES34" s="286"/>
      <c r="ET34" s="286"/>
      <c r="EU34" s="286"/>
      <c r="EV34" s="286"/>
      <c r="EW34" s="286"/>
      <c r="EX34" s="287"/>
    </row>
    <row r="35" spans="1:154" x14ac:dyDescent="0.2">
      <c r="A35" s="238">
        <v>41642</v>
      </c>
      <c r="B35" s="422">
        <v>2.4709968730275583E-3</v>
      </c>
      <c r="C35" s="239">
        <v>3.9206561466417046E-3</v>
      </c>
      <c r="D35" s="263" t="str">
        <f>IF(A35&gt;$B$4,_xll.xlShmImplSwap2($B$5,$B$5,A35,,tenor+0*TYPE(trigger),1,4,12/tenor,4,1,1),"")</f>
        <v/>
      </c>
      <c r="E35" s="288">
        <v>2.4720968957208625E-3</v>
      </c>
      <c r="F35" s="286">
        <v>2.4713635566291155E-3</v>
      </c>
      <c r="G35" s="286">
        <v>2.4709968730275583E-3</v>
      </c>
      <c r="H35" s="286">
        <v>2.4709968730275583E-3</v>
      </c>
      <c r="I35" s="286">
        <v>2.4709968730275583E-3</v>
      </c>
      <c r="J35" s="286">
        <v>2.4709968730275583E-3</v>
      </c>
      <c r="K35" s="286">
        <v>2.4709968730275583E-3</v>
      </c>
      <c r="L35" s="286">
        <v>2.4709968730275583E-3</v>
      </c>
      <c r="M35" s="286">
        <v>2.4709968730275583E-3</v>
      </c>
      <c r="N35" s="286">
        <v>2.4709968730275583E-3</v>
      </c>
      <c r="O35" s="286">
        <v>2.4709968730275583E-3</v>
      </c>
      <c r="P35" s="424">
        <v>2.4709131719434061E-3</v>
      </c>
      <c r="Q35" s="286">
        <v>2.4709968730275583E-3</v>
      </c>
      <c r="R35" s="286">
        <v>2.4709968730275583E-3</v>
      </c>
      <c r="S35" s="286">
        <v>2.4709968730275583E-3</v>
      </c>
      <c r="T35" s="286">
        <v>2.4709968730275583E-3</v>
      </c>
      <c r="U35" s="286">
        <v>2.4709968730275583E-3</v>
      </c>
      <c r="V35" s="286">
        <v>2.4709968730275583E-3</v>
      </c>
      <c r="W35" s="286">
        <v>2.4709968730275583E-3</v>
      </c>
      <c r="X35" s="286">
        <v>2.4709968730275583E-3</v>
      </c>
      <c r="Y35" s="286">
        <v>2.4709968730275583E-3</v>
      </c>
      <c r="Z35" s="286">
        <v>2.4709968730275583E-3</v>
      </c>
      <c r="AA35" s="286">
        <v>2.4709968730275583E-3</v>
      </c>
      <c r="AB35" s="286">
        <v>2.6719751199335987E-3</v>
      </c>
      <c r="AC35" s="286">
        <v>2.4709968730275583E-3</v>
      </c>
      <c r="AD35" s="286">
        <v>2.4709968730275583E-3</v>
      </c>
      <c r="AE35" s="286">
        <v>2.4709968730275583E-3</v>
      </c>
      <c r="AF35" s="286">
        <v>2.4709968730275583E-3</v>
      </c>
      <c r="AG35" s="286">
        <v>2.4709968730275583E-3</v>
      </c>
      <c r="AH35" s="286">
        <v>2.4709968730275583E-3</v>
      </c>
      <c r="AI35" s="286">
        <v>2.4709968730275583E-3</v>
      </c>
      <c r="AJ35" s="286">
        <v>2.4709968730275583E-3</v>
      </c>
      <c r="AK35" s="286">
        <v>2.4709968730275583E-3</v>
      </c>
      <c r="AL35" s="286">
        <v>2.4709968730275583E-3</v>
      </c>
      <c r="AM35" s="286">
        <v>2.4709968730275583E-3</v>
      </c>
      <c r="AN35" s="286">
        <v>2.4709968730275583E-3</v>
      </c>
      <c r="AO35" s="286">
        <v>2.4709968730275583E-3</v>
      </c>
      <c r="AP35" s="286">
        <v>2.4709968730275583E-3</v>
      </c>
      <c r="AQ35" s="286">
        <v>2.4709968730275583E-3</v>
      </c>
      <c r="AR35" s="286">
        <v>2.4709968730275583E-3</v>
      </c>
      <c r="AS35" s="286">
        <v>2.4709968730275583E-3</v>
      </c>
      <c r="AT35" s="286">
        <v>2.4709968730275583E-3</v>
      </c>
      <c r="AU35" s="286">
        <v>2.4709968730275583E-3</v>
      </c>
      <c r="AV35" s="286">
        <v>2.4709968730275583E-3</v>
      </c>
      <c r="AW35" s="286">
        <v>2.4709968730275583E-3</v>
      </c>
      <c r="AX35" s="286">
        <v>2.4709968730275583E-3</v>
      </c>
      <c r="AY35" s="286">
        <v>2.4709968730275583E-3</v>
      </c>
      <c r="AZ35" s="286">
        <v>2.4709968730275583E-3</v>
      </c>
      <c r="BA35" s="286">
        <v>2.4709968730275583E-3</v>
      </c>
      <c r="BB35" s="286">
        <v>2.4709968730275583E-3</v>
      </c>
      <c r="BC35" s="286">
        <v>2.4709968730275583E-3</v>
      </c>
      <c r="BD35" s="286">
        <v>2.4709968730275583E-3</v>
      </c>
      <c r="BE35" s="286">
        <v>2.4709968730275583E-3</v>
      </c>
      <c r="BF35" s="286">
        <v>2.4709968730275583E-3</v>
      </c>
      <c r="BG35" s="286">
        <v>2.4709968730275583E-3</v>
      </c>
      <c r="BH35" s="286">
        <v>2.4709968730275583E-3</v>
      </c>
      <c r="BI35" s="286">
        <v>2.4709968730275583E-3</v>
      </c>
      <c r="BJ35" s="286">
        <v>2.4709968730275583E-3</v>
      </c>
      <c r="BK35" s="286">
        <v>2.4709968730275583E-3</v>
      </c>
      <c r="BL35" s="286">
        <v>2.4709968730275583E-3</v>
      </c>
      <c r="BM35" s="286">
        <v>2.4709968730275583E-3</v>
      </c>
      <c r="BN35" s="286">
        <v>2.4709968730275583E-3</v>
      </c>
      <c r="BO35" s="286"/>
      <c r="BP35" s="286"/>
      <c r="BQ35" s="286"/>
      <c r="BR35" s="286"/>
      <c r="BS35" s="286"/>
      <c r="BT35" s="286"/>
      <c r="BU35" s="286"/>
      <c r="BV35" s="286"/>
      <c r="BW35" s="286"/>
      <c r="BX35" s="286"/>
      <c r="BY35" s="286"/>
      <c r="BZ35" s="286"/>
      <c r="CA35" s="287"/>
      <c r="CB35" s="286">
        <v>3.9206561466417046E-3</v>
      </c>
      <c r="CC35" s="286">
        <v>3.9206561466417046E-3</v>
      </c>
      <c r="CD35" s="286">
        <v>3.9206561466417046E-3</v>
      </c>
      <c r="CE35" s="286">
        <v>3.9206561466417046E-3</v>
      </c>
      <c r="CF35" s="286">
        <v>3.9206561466417046E-3</v>
      </c>
      <c r="CG35" s="286">
        <v>3.9206561466417046E-3</v>
      </c>
      <c r="CH35" s="286">
        <v>3.9206561466417046E-3</v>
      </c>
      <c r="CI35" s="286">
        <v>3.9206561466417046E-3</v>
      </c>
      <c r="CJ35" s="286">
        <v>3.9206561466417046E-3</v>
      </c>
      <c r="CK35" s="286">
        <v>3.9206561466417046E-3</v>
      </c>
      <c r="CL35" s="286">
        <v>3.9206561466417046E-3</v>
      </c>
      <c r="CM35" s="286">
        <v>3.9209088683513412E-3</v>
      </c>
      <c r="CN35" s="286">
        <v>3.9206561466417046E-3</v>
      </c>
      <c r="CO35" s="286">
        <v>3.9206561466417046E-3</v>
      </c>
      <c r="CP35" s="286">
        <v>3.9206561466417046E-3</v>
      </c>
      <c r="CQ35" s="286">
        <v>3.9206561466417046E-3</v>
      </c>
      <c r="CR35" s="286">
        <v>3.9206561466417046E-3</v>
      </c>
      <c r="CS35" s="286">
        <v>3.9195111050530865E-3</v>
      </c>
      <c r="CT35" s="286">
        <v>3.9206561466417046E-3</v>
      </c>
      <c r="CU35" s="286">
        <v>3.9206561466417046E-3</v>
      </c>
      <c r="CV35" s="286">
        <v>3.9206561466417046E-3</v>
      </c>
      <c r="CW35" s="286">
        <v>3.9206561466417046E-3</v>
      </c>
      <c r="CX35" s="286">
        <v>3.9206561466417046E-3</v>
      </c>
      <c r="CY35" s="286">
        <v>3.3139276762907022E-3</v>
      </c>
      <c r="CZ35" s="286">
        <v>3.9206561466417046E-3</v>
      </c>
      <c r="DA35" s="286">
        <v>3.9206561466417046E-3</v>
      </c>
      <c r="DB35" s="286">
        <v>3.9206561466417046E-3</v>
      </c>
      <c r="DC35" s="286">
        <v>3.9206561466417046E-3</v>
      </c>
      <c r="DD35" s="286">
        <v>3.9206561466417046E-3</v>
      </c>
      <c r="DE35" s="286">
        <v>4.7281254540224261E-3</v>
      </c>
      <c r="DF35" s="286">
        <v>3.9206561466417046E-3</v>
      </c>
      <c r="DG35" s="286">
        <v>3.9206561466417046E-3</v>
      </c>
      <c r="DH35" s="286">
        <v>3.9206561466417046E-3</v>
      </c>
      <c r="DI35" s="286">
        <v>3.9206561466417046E-3</v>
      </c>
      <c r="DJ35" s="286">
        <v>3.9206561466417046E-3</v>
      </c>
      <c r="DK35" s="286">
        <v>3.9206561466417046E-3</v>
      </c>
      <c r="DL35" s="286">
        <v>3.9206561466417046E-3</v>
      </c>
      <c r="DM35" s="286">
        <v>3.9206561466417046E-3</v>
      </c>
      <c r="DN35" s="286">
        <v>3.9206561466417046E-3</v>
      </c>
      <c r="DO35" s="286">
        <v>3.9206561466417046E-3</v>
      </c>
      <c r="DP35" s="286">
        <v>3.9206561466417046E-3</v>
      </c>
      <c r="DQ35" s="286">
        <v>3.9206561466417046E-3</v>
      </c>
      <c r="DR35" s="286">
        <v>3.9206561466417046E-3</v>
      </c>
      <c r="DS35" s="286">
        <v>3.9206561466417046E-3</v>
      </c>
      <c r="DT35" s="286">
        <v>3.9206561466417046E-3</v>
      </c>
      <c r="DU35" s="286">
        <v>3.9206561466417046E-3</v>
      </c>
      <c r="DV35" s="286">
        <v>3.9206561466417046E-3</v>
      </c>
      <c r="DW35" s="286">
        <v>3.9206561466417046E-3</v>
      </c>
      <c r="DX35" s="286">
        <v>3.9206561466417046E-3</v>
      </c>
      <c r="DY35" s="286">
        <v>3.9206561466417046E-3</v>
      </c>
      <c r="DZ35" s="286">
        <v>3.9206561466417046E-3</v>
      </c>
      <c r="EA35" s="286">
        <v>3.9206561466417046E-3</v>
      </c>
      <c r="EB35" s="286">
        <v>3.9206561466417046E-3</v>
      </c>
      <c r="EC35" s="286">
        <v>3.9206561466417046E-3</v>
      </c>
      <c r="ED35" s="286">
        <v>3.9206561466417046E-3</v>
      </c>
      <c r="EE35" s="286">
        <v>3.9206561466417046E-3</v>
      </c>
      <c r="EF35" s="286">
        <v>3.9206561466417046E-3</v>
      </c>
      <c r="EG35" s="286">
        <v>3.9206561466417046E-3</v>
      </c>
      <c r="EH35" s="286">
        <v>3.9206561466417046E-3</v>
      </c>
      <c r="EI35" s="286">
        <v>3.9206561466417046E-3</v>
      </c>
      <c r="EJ35" s="286">
        <v>3.9206561466417046E-3</v>
      </c>
      <c r="EK35" s="286">
        <v>3.9206561466417046E-3</v>
      </c>
      <c r="EL35" s="286"/>
      <c r="EM35" s="286"/>
      <c r="EN35" s="286"/>
      <c r="EO35" s="286"/>
      <c r="EP35" s="286"/>
      <c r="EQ35" s="286"/>
      <c r="ER35" s="286"/>
      <c r="ES35" s="286"/>
      <c r="ET35" s="286"/>
      <c r="EU35" s="286"/>
      <c r="EV35" s="286"/>
      <c r="EW35" s="286"/>
      <c r="EX35" s="287"/>
    </row>
    <row r="36" spans="1:154" x14ac:dyDescent="0.2">
      <c r="A36" s="238">
        <v>41673</v>
      </c>
      <c r="B36" s="422">
        <v>2.5207499294577049E-3</v>
      </c>
      <c r="C36" s="239">
        <v>4.2594697324284964E-3</v>
      </c>
      <c r="D36" s="263" t="str">
        <f>IF(A36&gt;$B$4,_xll.xlShmImplSwap2($B$5,$B$5,A36,,tenor+0*TYPE(trigger),1,4,12/tenor,4,1,1),"")</f>
        <v/>
      </c>
      <c r="E36" s="288">
        <v>2.5217915605353597E-3</v>
      </c>
      <c r="F36" s="286">
        <v>2.521097148690091E-3</v>
      </c>
      <c r="G36" s="286">
        <v>2.5207499294577049E-3</v>
      </c>
      <c r="H36" s="286">
        <v>2.5207499294577049E-3</v>
      </c>
      <c r="I36" s="286">
        <v>2.5207499294577049E-3</v>
      </c>
      <c r="J36" s="286">
        <v>2.5207499294577049E-3</v>
      </c>
      <c r="K36" s="286">
        <v>2.5207499294577049E-3</v>
      </c>
      <c r="L36" s="286">
        <v>2.5207499294577049E-3</v>
      </c>
      <c r="M36" s="286">
        <v>2.5207499294577049E-3</v>
      </c>
      <c r="N36" s="286">
        <v>2.5207499294577049E-3</v>
      </c>
      <c r="O36" s="286">
        <v>2.5207499294577049E-3</v>
      </c>
      <c r="P36" s="424">
        <v>2.5207499294577049E-3</v>
      </c>
      <c r="Q36" s="286">
        <v>2.5206384752253712E-3</v>
      </c>
      <c r="R36" s="286">
        <v>2.5207499294577049E-3</v>
      </c>
      <c r="S36" s="286">
        <v>2.5207499294577049E-3</v>
      </c>
      <c r="T36" s="286">
        <v>2.5207499294577049E-3</v>
      </c>
      <c r="U36" s="286">
        <v>2.5207499294577049E-3</v>
      </c>
      <c r="V36" s="286">
        <v>2.5207499294577049E-3</v>
      </c>
      <c r="W36" s="286">
        <v>2.5207499294577049E-3</v>
      </c>
      <c r="X36" s="286">
        <v>2.5207499294577049E-3</v>
      </c>
      <c r="Y36" s="286">
        <v>2.5207499294577049E-3</v>
      </c>
      <c r="Z36" s="286">
        <v>2.5207499294577049E-3</v>
      </c>
      <c r="AA36" s="286">
        <v>2.5207499294577049E-3</v>
      </c>
      <c r="AB36" s="286">
        <v>2.5207499294577049E-3</v>
      </c>
      <c r="AC36" s="286">
        <v>2.7218257235471855E-3</v>
      </c>
      <c r="AD36" s="286">
        <v>2.5207499294577049E-3</v>
      </c>
      <c r="AE36" s="286">
        <v>2.5207499294577049E-3</v>
      </c>
      <c r="AF36" s="286">
        <v>2.5207499294577049E-3</v>
      </c>
      <c r="AG36" s="286">
        <v>2.5207499294577049E-3</v>
      </c>
      <c r="AH36" s="286">
        <v>2.5207499294577049E-3</v>
      </c>
      <c r="AI36" s="286">
        <v>2.5207499294577049E-3</v>
      </c>
      <c r="AJ36" s="286">
        <v>2.5207499294577049E-3</v>
      </c>
      <c r="AK36" s="286">
        <v>2.5207499294577049E-3</v>
      </c>
      <c r="AL36" s="286">
        <v>2.5207499294577049E-3</v>
      </c>
      <c r="AM36" s="286">
        <v>2.5207499294577049E-3</v>
      </c>
      <c r="AN36" s="286">
        <v>2.5207499294577049E-3</v>
      </c>
      <c r="AO36" s="286">
        <v>2.5207499294577049E-3</v>
      </c>
      <c r="AP36" s="286">
        <v>2.5207499294577049E-3</v>
      </c>
      <c r="AQ36" s="286">
        <v>2.5207499294577049E-3</v>
      </c>
      <c r="AR36" s="286">
        <v>2.5207499294577049E-3</v>
      </c>
      <c r="AS36" s="286">
        <v>2.5207499294577049E-3</v>
      </c>
      <c r="AT36" s="286">
        <v>2.5207499294577049E-3</v>
      </c>
      <c r="AU36" s="286">
        <v>2.5207499294577049E-3</v>
      </c>
      <c r="AV36" s="286">
        <v>2.5207499294577049E-3</v>
      </c>
      <c r="AW36" s="286">
        <v>2.5207499294577049E-3</v>
      </c>
      <c r="AX36" s="286">
        <v>2.5207499294577049E-3</v>
      </c>
      <c r="AY36" s="286">
        <v>2.5207499294577049E-3</v>
      </c>
      <c r="AZ36" s="286">
        <v>2.5207499294577049E-3</v>
      </c>
      <c r="BA36" s="286">
        <v>2.5207499294577049E-3</v>
      </c>
      <c r="BB36" s="286">
        <v>2.5207499294577049E-3</v>
      </c>
      <c r="BC36" s="286">
        <v>2.5207499294577049E-3</v>
      </c>
      <c r="BD36" s="286">
        <v>2.5207499294577049E-3</v>
      </c>
      <c r="BE36" s="286">
        <v>2.5207499294577049E-3</v>
      </c>
      <c r="BF36" s="286">
        <v>2.5207499294577049E-3</v>
      </c>
      <c r="BG36" s="286">
        <v>2.5207499294577049E-3</v>
      </c>
      <c r="BH36" s="286">
        <v>2.5207499294577049E-3</v>
      </c>
      <c r="BI36" s="286">
        <v>2.5207499294577049E-3</v>
      </c>
      <c r="BJ36" s="286">
        <v>2.5207499294577049E-3</v>
      </c>
      <c r="BK36" s="286">
        <v>2.5207499294577049E-3</v>
      </c>
      <c r="BL36" s="286">
        <v>2.5207499294577049E-3</v>
      </c>
      <c r="BM36" s="286">
        <v>2.5207499294577049E-3</v>
      </c>
      <c r="BN36" s="286">
        <v>2.5207499294577049E-3</v>
      </c>
      <c r="BO36" s="286"/>
      <c r="BP36" s="286"/>
      <c r="BQ36" s="286"/>
      <c r="BR36" s="286"/>
      <c r="BS36" s="286"/>
      <c r="BT36" s="286"/>
      <c r="BU36" s="286"/>
      <c r="BV36" s="286"/>
      <c r="BW36" s="286"/>
      <c r="BX36" s="286"/>
      <c r="BY36" s="286"/>
      <c r="BZ36" s="286"/>
      <c r="CA36" s="287"/>
      <c r="CB36" s="286">
        <v>4.2594697324284956E-3</v>
      </c>
      <c r="CC36" s="286">
        <v>4.2594697324280558E-3</v>
      </c>
      <c r="CD36" s="286">
        <v>4.2594697324284964E-3</v>
      </c>
      <c r="CE36" s="286">
        <v>4.2594697324284964E-3</v>
      </c>
      <c r="CF36" s="286">
        <v>4.2594697324284964E-3</v>
      </c>
      <c r="CG36" s="286">
        <v>4.2594697324284964E-3</v>
      </c>
      <c r="CH36" s="286">
        <v>4.2594697324284964E-3</v>
      </c>
      <c r="CI36" s="286">
        <v>4.2594697324284964E-3</v>
      </c>
      <c r="CJ36" s="286">
        <v>4.2594697324284964E-3</v>
      </c>
      <c r="CK36" s="286">
        <v>4.2594697324284964E-3</v>
      </c>
      <c r="CL36" s="286">
        <v>4.2594697324284964E-3</v>
      </c>
      <c r="CM36" s="286">
        <v>4.2594697324284964E-3</v>
      </c>
      <c r="CN36" s="286">
        <v>4.2598232263114533E-3</v>
      </c>
      <c r="CO36" s="286">
        <v>4.2594697324284964E-3</v>
      </c>
      <c r="CP36" s="286">
        <v>4.2594697324284964E-3</v>
      </c>
      <c r="CQ36" s="286">
        <v>4.2594697324284964E-3</v>
      </c>
      <c r="CR36" s="286">
        <v>4.260052043211825E-3</v>
      </c>
      <c r="CS36" s="286">
        <v>4.2576024298052002E-3</v>
      </c>
      <c r="CT36" s="286">
        <v>4.2594697324284964E-3</v>
      </c>
      <c r="CU36" s="286">
        <v>4.2594697324284964E-3</v>
      </c>
      <c r="CV36" s="286">
        <v>4.2594697324284964E-3</v>
      </c>
      <c r="CW36" s="286">
        <v>4.2594697324284964E-3</v>
      </c>
      <c r="CX36" s="286">
        <v>4.2594697324284964E-3</v>
      </c>
      <c r="CY36" s="286">
        <v>4.2594697324284964E-3</v>
      </c>
      <c r="CZ36" s="286">
        <v>3.6218302030824475E-3</v>
      </c>
      <c r="DA36" s="286">
        <v>4.2594697324284964E-3</v>
      </c>
      <c r="DB36" s="286">
        <v>4.2594697324284964E-3</v>
      </c>
      <c r="DC36" s="286">
        <v>4.2594697324284964E-3</v>
      </c>
      <c r="DD36" s="286">
        <v>3.4906392965068788E-3</v>
      </c>
      <c r="DE36" s="286">
        <v>5.3532144939985879E-3</v>
      </c>
      <c r="DF36" s="286">
        <v>4.3094236948126863E-3</v>
      </c>
      <c r="DG36" s="286">
        <v>4.2566082003978262E-3</v>
      </c>
      <c r="DH36" s="286">
        <v>4.2594697324284964E-3</v>
      </c>
      <c r="DI36" s="286">
        <v>4.2594697324284964E-3</v>
      </c>
      <c r="DJ36" s="286">
        <v>4.2594697324284964E-3</v>
      </c>
      <c r="DK36" s="286">
        <v>4.2594697324284964E-3</v>
      </c>
      <c r="DL36" s="286">
        <v>4.2594697324284964E-3</v>
      </c>
      <c r="DM36" s="286">
        <v>4.2594697324284964E-3</v>
      </c>
      <c r="DN36" s="286">
        <v>4.2594697324284964E-3</v>
      </c>
      <c r="DO36" s="286">
        <v>4.2594697324284964E-3</v>
      </c>
      <c r="DP36" s="286">
        <v>4.2594697324284964E-3</v>
      </c>
      <c r="DQ36" s="286">
        <v>4.2594697324284964E-3</v>
      </c>
      <c r="DR36" s="286">
        <v>4.2594697324284964E-3</v>
      </c>
      <c r="DS36" s="286">
        <v>4.2594697324284964E-3</v>
      </c>
      <c r="DT36" s="286">
        <v>4.2594697324284964E-3</v>
      </c>
      <c r="DU36" s="286">
        <v>4.2594697324284964E-3</v>
      </c>
      <c r="DV36" s="286">
        <v>4.2594697324284964E-3</v>
      </c>
      <c r="DW36" s="286">
        <v>4.2594697324284964E-3</v>
      </c>
      <c r="DX36" s="286">
        <v>4.2594697324284964E-3</v>
      </c>
      <c r="DY36" s="286">
        <v>4.2594697324284964E-3</v>
      </c>
      <c r="DZ36" s="286">
        <v>4.2594697324284964E-3</v>
      </c>
      <c r="EA36" s="286">
        <v>4.2594697324284964E-3</v>
      </c>
      <c r="EB36" s="286">
        <v>4.2594697324284964E-3</v>
      </c>
      <c r="EC36" s="286">
        <v>4.2594697324284964E-3</v>
      </c>
      <c r="ED36" s="286">
        <v>4.2594697324284964E-3</v>
      </c>
      <c r="EE36" s="286">
        <v>4.2594697324284964E-3</v>
      </c>
      <c r="EF36" s="286">
        <v>4.2594697324284964E-3</v>
      </c>
      <c r="EG36" s="286">
        <v>4.2594697324284964E-3</v>
      </c>
      <c r="EH36" s="286">
        <v>4.2594697324284964E-3</v>
      </c>
      <c r="EI36" s="286">
        <v>4.2594697324284964E-3</v>
      </c>
      <c r="EJ36" s="286">
        <v>4.2594697324284964E-3</v>
      </c>
      <c r="EK36" s="286">
        <v>4.2594697324284964E-3</v>
      </c>
      <c r="EL36" s="286"/>
      <c r="EM36" s="286"/>
      <c r="EN36" s="286"/>
      <c r="EO36" s="286"/>
      <c r="EP36" s="286"/>
      <c r="EQ36" s="286"/>
      <c r="ER36" s="286"/>
      <c r="ES36" s="286"/>
      <c r="ET36" s="286"/>
      <c r="EU36" s="286"/>
      <c r="EV36" s="286"/>
      <c r="EW36" s="286"/>
      <c r="EX36" s="287"/>
    </row>
    <row r="37" spans="1:154" x14ac:dyDescent="0.2">
      <c r="A37" s="238">
        <v>41701</v>
      </c>
      <c r="B37" s="422">
        <v>2.5806648682548334E-3</v>
      </c>
      <c r="C37" s="239">
        <v>4.5245886748444281E-3</v>
      </c>
      <c r="D37" s="263" t="str">
        <f>IF(A37&gt;$B$4,_xll.xlShmImplSwap2($B$5,$B$5,A37,,tenor+0*TYPE(trigger),1,4,12/tenor,4,1,1),"")</f>
        <v/>
      </c>
      <c r="E37" s="288">
        <v>2.5816588430087098E-3</v>
      </c>
      <c r="F37" s="286">
        <v>2.580996201640014E-3</v>
      </c>
      <c r="G37" s="286">
        <v>2.5806648682548334E-3</v>
      </c>
      <c r="H37" s="286">
        <v>2.5806648682548334E-3</v>
      </c>
      <c r="I37" s="286">
        <v>2.5806648682548334E-3</v>
      </c>
      <c r="J37" s="286">
        <v>2.5806648682548334E-3</v>
      </c>
      <c r="K37" s="286">
        <v>2.5806648682548334E-3</v>
      </c>
      <c r="L37" s="286">
        <v>2.5806648682548334E-3</v>
      </c>
      <c r="M37" s="286">
        <v>2.5806648682548334E-3</v>
      </c>
      <c r="N37" s="286">
        <v>2.5806648682548334E-3</v>
      </c>
      <c r="O37" s="286">
        <v>2.5806648682548334E-3</v>
      </c>
      <c r="P37" s="424">
        <v>2.5806648682548334E-3</v>
      </c>
      <c r="Q37" s="286">
        <v>2.5806648682548334E-3</v>
      </c>
      <c r="R37" s="286">
        <v>2.5805258869708064E-3</v>
      </c>
      <c r="S37" s="286">
        <v>2.5806648682548334E-3</v>
      </c>
      <c r="T37" s="286">
        <v>2.5806648682548334E-3</v>
      </c>
      <c r="U37" s="286">
        <v>2.5806648682548334E-3</v>
      </c>
      <c r="V37" s="286">
        <v>2.5806648682548334E-3</v>
      </c>
      <c r="W37" s="286">
        <v>2.5806648682548334E-3</v>
      </c>
      <c r="X37" s="286">
        <v>2.5806648682548334E-3</v>
      </c>
      <c r="Y37" s="286">
        <v>2.5806648682548334E-3</v>
      </c>
      <c r="Z37" s="286">
        <v>2.5806648682548334E-3</v>
      </c>
      <c r="AA37" s="286">
        <v>2.5806648682548334E-3</v>
      </c>
      <c r="AB37" s="286">
        <v>2.5806648682548334E-3</v>
      </c>
      <c r="AC37" s="286">
        <v>2.5806648682548334E-3</v>
      </c>
      <c r="AD37" s="286">
        <v>2.781818692488051E-3</v>
      </c>
      <c r="AE37" s="286">
        <v>2.5806648682548334E-3</v>
      </c>
      <c r="AF37" s="286">
        <v>2.5806648682548334E-3</v>
      </c>
      <c r="AG37" s="286">
        <v>2.5806648682548334E-3</v>
      </c>
      <c r="AH37" s="286">
        <v>2.5806648682548334E-3</v>
      </c>
      <c r="AI37" s="286">
        <v>2.5806648682548334E-3</v>
      </c>
      <c r="AJ37" s="286">
        <v>2.5806648682548334E-3</v>
      </c>
      <c r="AK37" s="286">
        <v>2.5806648682548334E-3</v>
      </c>
      <c r="AL37" s="286">
        <v>2.5806648682548334E-3</v>
      </c>
      <c r="AM37" s="286">
        <v>2.5806648682548334E-3</v>
      </c>
      <c r="AN37" s="286">
        <v>2.5806648682548334E-3</v>
      </c>
      <c r="AO37" s="286">
        <v>2.5806648682548334E-3</v>
      </c>
      <c r="AP37" s="286">
        <v>2.5806648682548334E-3</v>
      </c>
      <c r="AQ37" s="286">
        <v>2.5806648682548334E-3</v>
      </c>
      <c r="AR37" s="286">
        <v>2.5806648682548334E-3</v>
      </c>
      <c r="AS37" s="286">
        <v>2.5806648682548334E-3</v>
      </c>
      <c r="AT37" s="286">
        <v>2.5806648682548334E-3</v>
      </c>
      <c r="AU37" s="286">
        <v>2.5806648682548334E-3</v>
      </c>
      <c r="AV37" s="286">
        <v>2.5806648682548334E-3</v>
      </c>
      <c r="AW37" s="286">
        <v>2.5806648682548334E-3</v>
      </c>
      <c r="AX37" s="286">
        <v>2.5806648682548334E-3</v>
      </c>
      <c r="AY37" s="286">
        <v>2.5806648682548334E-3</v>
      </c>
      <c r="AZ37" s="286">
        <v>2.5806648682548334E-3</v>
      </c>
      <c r="BA37" s="286">
        <v>2.5806648682548334E-3</v>
      </c>
      <c r="BB37" s="286">
        <v>2.5806648682548334E-3</v>
      </c>
      <c r="BC37" s="286">
        <v>2.5806648682548334E-3</v>
      </c>
      <c r="BD37" s="286">
        <v>2.5806648682548334E-3</v>
      </c>
      <c r="BE37" s="286">
        <v>2.5806648682548334E-3</v>
      </c>
      <c r="BF37" s="286">
        <v>2.5806648682548334E-3</v>
      </c>
      <c r="BG37" s="286">
        <v>2.5806648682548334E-3</v>
      </c>
      <c r="BH37" s="286">
        <v>2.5806648682548334E-3</v>
      </c>
      <c r="BI37" s="286">
        <v>2.5806648682548334E-3</v>
      </c>
      <c r="BJ37" s="286">
        <v>2.5806648682548334E-3</v>
      </c>
      <c r="BK37" s="286">
        <v>2.5806648682548334E-3</v>
      </c>
      <c r="BL37" s="286">
        <v>2.5806648682548334E-3</v>
      </c>
      <c r="BM37" s="286">
        <v>2.5806648682548334E-3</v>
      </c>
      <c r="BN37" s="286">
        <v>2.5806648682548334E-3</v>
      </c>
      <c r="BO37" s="286"/>
      <c r="BP37" s="286"/>
      <c r="BQ37" s="286"/>
      <c r="BR37" s="286"/>
      <c r="BS37" s="286"/>
      <c r="BT37" s="286"/>
      <c r="BU37" s="286"/>
      <c r="BV37" s="286"/>
      <c r="BW37" s="286"/>
      <c r="BX37" s="286"/>
      <c r="BY37" s="286"/>
      <c r="BZ37" s="286"/>
      <c r="CA37" s="287"/>
      <c r="CB37" s="286">
        <v>4.5245886748448627E-3</v>
      </c>
      <c r="CC37" s="286">
        <v>4.5245886748439936E-3</v>
      </c>
      <c r="CD37" s="286">
        <v>4.5245886748444281E-3</v>
      </c>
      <c r="CE37" s="286">
        <v>4.5245886748444281E-3</v>
      </c>
      <c r="CF37" s="286">
        <v>4.5245886748444281E-3</v>
      </c>
      <c r="CG37" s="286">
        <v>4.5245886748444281E-3</v>
      </c>
      <c r="CH37" s="286">
        <v>4.5245886748444281E-3</v>
      </c>
      <c r="CI37" s="286">
        <v>4.5245886748444281E-3</v>
      </c>
      <c r="CJ37" s="286">
        <v>4.5245886748444281E-3</v>
      </c>
      <c r="CK37" s="286">
        <v>4.5245886748444281E-3</v>
      </c>
      <c r="CL37" s="286">
        <v>4.5245886748444281E-3</v>
      </c>
      <c r="CM37" s="286">
        <v>4.5245886748444281E-3</v>
      </c>
      <c r="CN37" s="286">
        <v>4.5245886748444281E-3</v>
      </c>
      <c r="CO37" s="286">
        <v>4.5250456607248699E-3</v>
      </c>
      <c r="CP37" s="286">
        <v>4.5245886748444281E-3</v>
      </c>
      <c r="CQ37" s="286">
        <v>4.5245886748444281E-3</v>
      </c>
      <c r="CR37" s="286">
        <v>4.5255127683318111E-3</v>
      </c>
      <c r="CS37" s="286">
        <v>4.5222930272441533E-3</v>
      </c>
      <c r="CT37" s="286">
        <v>4.5245886748444281E-3</v>
      </c>
      <c r="CU37" s="286">
        <v>4.5245886748444281E-3</v>
      </c>
      <c r="CV37" s="286">
        <v>4.5245886748444281E-3</v>
      </c>
      <c r="CW37" s="286">
        <v>4.5245886748444281E-3</v>
      </c>
      <c r="CX37" s="286">
        <v>4.5245886748444281E-3</v>
      </c>
      <c r="CY37" s="286">
        <v>4.5245886748444281E-3</v>
      </c>
      <c r="CZ37" s="286">
        <v>4.5245886748444281E-3</v>
      </c>
      <c r="DA37" s="286">
        <v>3.8632841898790099E-3</v>
      </c>
      <c r="DB37" s="286">
        <v>4.5245886748444281E-3</v>
      </c>
      <c r="DC37" s="286">
        <v>4.5245886748444281E-3</v>
      </c>
      <c r="DD37" s="286">
        <v>3.3046423576794759E-3</v>
      </c>
      <c r="DE37" s="286">
        <v>5.755233768278206E-3</v>
      </c>
      <c r="DF37" s="286">
        <v>4.646722990594915E-3</v>
      </c>
      <c r="DG37" s="286">
        <v>4.5149192151202082E-3</v>
      </c>
      <c r="DH37" s="286">
        <v>4.5245886748444281E-3</v>
      </c>
      <c r="DI37" s="286">
        <v>4.5245886748444281E-3</v>
      </c>
      <c r="DJ37" s="286">
        <v>4.5245886748444281E-3</v>
      </c>
      <c r="DK37" s="286">
        <v>4.5245886748444281E-3</v>
      </c>
      <c r="DL37" s="286">
        <v>4.5245886748444281E-3</v>
      </c>
      <c r="DM37" s="286">
        <v>4.5245886748444281E-3</v>
      </c>
      <c r="DN37" s="286">
        <v>4.5245886748444281E-3</v>
      </c>
      <c r="DO37" s="286">
        <v>4.5245886748444281E-3</v>
      </c>
      <c r="DP37" s="286">
        <v>4.5245886748444281E-3</v>
      </c>
      <c r="DQ37" s="286">
        <v>4.5245886748444281E-3</v>
      </c>
      <c r="DR37" s="286">
        <v>4.5245886748444281E-3</v>
      </c>
      <c r="DS37" s="286">
        <v>4.5245886748444281E-3</v>
      </c>
      <c r="DT37" s="286">
        <v>4.5245886748444281E-3</v>
      </c>
      <c r="DU37" s="286">
        <v>4.5245886748444281E-3</v>
      </c>
      <c r="DV37" s="286">
        <v>4.5245886748444281E-3</v>
      </c>
      <c r="DW37" s="286">
        <v>4.5245886748444281E-3</v>
      </c>
      <c r="DX37" s="286">
        <v>4.5245886748444281E-3</v>
      </c>
      <c r="DY37" s="286">
        <v>4.5245886748444281E-3</v>
      </c>
      <c r="DZ37" s="286">
        <v>4.5245886748444281E-3</v>
      </c>
      <c r="EA37" s="286">
        <v>4.5245886748444281E-3</v>
      </c>
      <c r="EB37" s="286">
        <v>4.5245886748444281E-3</v>
      </c>
      <c r="EC37" s="286">
        <v>4.5245886748444281E-3</v>
      </c>
      <c r="ED37" s="286">
        <v>4.5245886748444281E-3</v>
      </c>
      <c r="EE37" s="286">
        <v>4.5245886748444281E-3</v>
      </c>
      <c r="EF37" s="286">
        <v>4.5245886748444281E-3</v>
      </c>
      <c r="EG37" s="286">
        <v>4.5245886748444281E-3</v>
      </c>
      <c r="EH37" s="286">
        <v>4.5245886748444281E-3</v>
      </c>
      <c r="EI37" s="286">
        <v>4.5245886748444281E-3</v>
      </c>
      <c r="EJ37" s="286">
        <v>4.5245886748444281E-3</v>
      </c>
      <c r="EK37" s="286">
        <v>4.5245886748444281E-3</v>
      </c>
      <c r="EL37" s="286"/>
      <c r="EM37" s="286"/>
      <c r="EN37" s="286"/>
      <c r="EO37" s="286"/>
      <c r="EP37" s="286"/>
      <c r="EQ37" s="286"/>
      <c r="ER37" s="286"/>
      <c r="ES37" s="286"/>
      <c r="ET37" s="286"/>
      <c r="EU37" s="286"/>
      <c r="EV37" s="286"/>
      <c r="EW37" s="286"/>
      <c r="EX37" s="287"/>
    </row>
    <row r="38" spans="1:154" x14ac:dyDescent="0.2">
      <c r="A38" s="238">
        <v>41732</v>
      </c>
      <c r="B38" s="422">
        <v>2.6406010382245952E-3</v>
      </c>
      <c r="C38" s="239">
        <v>4.826001957598634E-3</v>
      </c>
      <c r="D38" s="263" t="str">
        <f>IF(A38&gt;$B$4,_xll.xlShmImplSwap2($B$5,$B$5,A38,,tenor+0*TYPE(trigger),1,4,12/tenor,4,1,1),"")</f>
        <v/>
      </c>
      <c r="E38" s="288">
        <v>2.6415470919560263E-3</v>
      </c>
      <c r="F38" s="286">
        <v>2.6409163975274251E-3</v>
      </c>
      <c r="G38" s="286">
        <v>2.6406010382245952E-3</v>
      </c>
      <c r="H38" s="286">
        <v>2.6406010382245952E-3</v>
      </c>
      <c r="I38" s="286">
        <v>2.6406010382245952E-3</v>
      </c>
      <c r="J38" s="286">
        <v>2.6406010382245952E-3</v>
      </c>
      <c r="K38" s="286">
        <v>2.6406010382245952E-3</v>
      </c>
      <c r="L38" s="286">
        <v>2.6406010382245952E-3</v>
      </c>
      <c r="M38" s="286">
        <v>2.6406010382245952E-3</v>
      </c>
      <c r="N38" s="286">
        <v>2.6406010382245952E-3</v>
      </c>
      <c r="O38" s="286">
        <v>2.6406010382245952E-3</v>
      </c>
      <c r="P38" s="424">
        <v>2.6406010382245952E-3</v>
      </c>
      <c r="Q38" s="286">
        <v>2.6406010382245952E-3</v>
      </c>
      <c r="R38" s="286">
        <v>2.6406010382245952E-3</v>
      </c>
      <c r="S38" s="286">
        <v>2.640430311649762E-3</v>
      </c>
      <c r="T38" s="286">
        <v>2.6406010382245952E-3</v>
      </c>
      <c r="U38" s="286">
        <v>2.6406010382245952E-3</v>
      </c>
      <c r="V38" s="286">
        <v>2.6406010382245952E-3</v>
      </c>
      <c r="W38" s="286">
        <v>2.6406010382245952E-3</v>
      </c>
      <c r="X38" s="286">
        <v>2.6406010382245952E-3</v>
      </c>
      <c r="Y38" s="286">
        <v>2.6406010382245952E-3</v>
      </c>
      <c r="Z38" s="286">
        <v>2.6406010382245952E-3</v>
      </c>
      <c r="AA38" s="286">
        <v>2.6406010382245952E-3</v>
      </c>
      <c r="AB38" s="286">
        <v>2.6406010382245952E-3</v>
      </c>
      <c r="AC38" s="286">
        <v>2.6406010382245952E-3</v>
      </c>
      <c r="AD38" s="286">
        <v>2.6406010382245952E-3</v>
      </c>
      <c r="AE38" s="286">
        <v>2.8418340444977051E-3</v>
      </c>
      <c r="AF38" s="286">
        <v>2.6406010382245952E-3</v>
      </c>
      <c r="AG38" s="286">
        <v>2.6406010382245952E-3</v>
      </c>
      <c r="AH38" s="286">
        <v>2.6406010382245952E-3</v>
      </c>
      <c r="AI38" s="286">
        <v>2.6406010382245952E-3</v>
      </c>
      <c r="AJ38" s="286">
        <v>2.6406010382245952E-3</v>
      </c>
      <c r="AK38" s="286">
        <v>2.6406010382245952E-3</v>
      </c>
      <c r="AL38" s="286">
        <v>2.6406010382245952E-3</v>
      </c>
      <c r="AM38" s="286">
        <v>2.6406010382245952E-3</v>
      </c>
      <c r="AN38" s="286">
        <v>2.6406010382245952E-3</v>
      </c>
      <c r="AO38" s="286">
        <v>2.6406010382245952E-3</v>
      </c>
      <c r="AP38" s="286">
        <v>2.6406010382245952E-3</v>
      </c>
      <c r="AQ38" s="286">
        <v>2.6406010382245952E-3</v>
      </c>
      <c r="AR38" s="286">
        <v>2.6406010382245952E-3</v>
      </c>
      <c r="AS38" s="286">
        <v>2.6406010382245952E-3</v>
      </c>
      <c r="AT38" s="286">
        <v>2.6406010382245952E-3</v>
      </c>
      <c r="AU38" s="286">
        <v>2.6406010382245952E-3</v>
      </c>
      <c r="AV38" s="286">
        <v>2.6406010382245952E-3</v>
      </c>
      <c r="AW38" s="286">
        <v>2.6406010382245952E-3</v>
      </c>
      <c r="AX38" s="286">
        <v>2.6406010382245952E-3</v>
      </c>
      <c r="AY38" s="286">
        <v>2.6406010382245952E-3</v>
      </c>
      <c r="AZ38" s="286">
        <v>2.6406010382245952E-3</v>
      </c>
      <c r="BA38" s="286">
        <v>2.6406010382245952E-3</v>
      </c>
      <c r="BB38" s="286">
        <v>2.6406010382245952E-3</v>
      </c>
      <c r="BC38" s="286">
        <v>2.6406010382245952E-3</v>
      </c>
      <c r="BD38" s="286">
        <v>2.6406010382245952E-3</v>
      </c>
      <c r="BE38" s="286">
        <v>2.6406010382245952E-3</v>
      </c>
      <c r="BF38" s="286">
        <v>2.6406010382245952E-3</v>
      </c>
      <c r="BG38" s="286">
        <v>2.6406010382245952E-3</v>
      </c>
      <c r="BH38" s="286">
        <v>2.6406010382245952E-3</v>
      </c>
      <c r="BI38" s="286">
        <v>2.6406010382245952E-3</v>
      </c>
      <c r="BJ38" s="286">
        <v>2.6406010382245952E-3</v>
      </c>
      <c r="BK38" s="286">
        <v>2.6406010382245952E-3</v>
      </c>
      <c r="BL38" s="286">
        <v>2.6406010382245952E-3</v>
      </c>
      <c r="BM38" s="286">
        <v>2.6406010382245952E-3</v>
      </c>
      <c r="BN38" s="286">
        <v>2.6406010382245952E-3</v>
      </c>
      <c r="BO38" s="286"/>
      <c r="BP38" s="286"/>
      <c r="BQ38" s="286"/>
      <c r="BR38" s="286"/>
      <c r="BS38" s="286"/>
      <c r="BT38" s="286"/>
      <c r="BU38" s="286"/>
      <c r="BV38" s="286"/>
      <c r="BW38" s="286"/>
      <c r="BX38" s="286"/>
      <c r="BY38" s="286"/>
      <c r="BZ38" s="286"/>
      <c r="CA38" s="287"/>
      <c r="CB38" s="286">
        <v>4.8260019575990711E-3</v>
      </c>
      <c r="CC38" s="286">
        <v>4.8260019575977605E-3</v>
      </c>
      <c r="CD38" s="286">
        <v>4.826001957598634E-3</v>
      </c>
      <c r="CE38" s="286">
        <v>4.826001957598634E-3</v>
      </c>
      <c r="CF38" s="286">
        <v>4.826001957598634E-3</v>
      </c>
      <c r="CG38" s="286">
        <v>4.826001957598634E-3</v>
      </c>
      <c r="CH38" s="286">
        <v>4.826001957598634E-3</v>
      </c>
      <c r="CI38" s="286">
        <v>4.826001957598634E-3</v>
      </c>
      <c r="CJ38" s="286">
        <v>4.826001957598634E-3</v>
      </c>
      <c r="CK38" s="286">
        <v>4.826001957598634E-3</v>
      </c>
      <c r="CL38" s="286">
        <v>4.826001957598634E-3</v>
      </c>
      <c r="CM38" s="286">
        <v>4.826001957598634E-3</v>
      </c>
      <c r="CN38" s="286">
        <v>4.826001957598634E-3</v>
      </c>
      <c r="CO38" s="286">
        <v>4.826001957598634E-3</v>
      </c>
      <c r="CP38" s="286">
        <v>4.8265950670251237E-3</v>
      </c>
      <c r="CQ38" s="286">
        <v>4.826001957598634E-3</v>
      </c>
      <c r="CR38" s="286">
        <v>4.827121343356491E-3</v>
      </c>
      <c r="CS38" s="286">
        <v>4.8234314662750147E-3</v>
      </c>
      <c r="CT38" s="286">
        <v>4.826001957598634E-3</v>
      </c>
      <c r="CU38" s="286">
        <v>4.826001957598634E-3</v>
      </c>
      <c r="CV38" s="286">
        <v>4.826001957598634E-3</v>
      </c>
      <c r="CW38" s="286">
        <v>4.826001957598634E-3</v>
      </c>
      <c r="CX38" s="286">
        <v>4.826001957598634E-3</v>
      </c>
      <c r="CY38" s="286">
        <v>4.826001957598634E-3</v>
      </c>
      <c r="CZ38" s="286">
        <v>4.826001957598634E-3</v>
      </c>
      <c r="DA38" s="286">
        <v>4.826001957598634E-3</v>
      </c>
      <c r="DB38" s="286">
        <v>4.1270362447249622E-3</v>
      </c>
      <c r="DC38" s="286">
        <v>4.826001957598634E-3</v>
      </c>
      <c r="DD38" s="286">
        <v>3.3483337634257078E-3</v>
      </c>
      <c r="DE38" s="286">
        <v>6.1126294323453848E-3</v>
      </c>
      <c r="DF38" s="286">
        <v>5.0426818270313933E-3</v>
      </c>
      <c r="DG38" s="286">
        <v>4.8067115625686531E-3</v>
      </c>
      <c r="DH38" s="286">
        <v>4.826001957598634E-3</v>
      </c>
      <c r="DI38" s="286">
        <v>4.826001957598634E-3</v>
      </c>
      <c r="DJ38" s="286">
        <v>4.826001957598634E-3</v>
      </c>
      <c r="DK38" s="286">
        <v>4.826001957598634E-3</v>
      </c>
      <c r="DL38" s="286">
        <v>4.826001957598634E-3</v>
      </c>
      <c r="DM38" s="286">
        <v>4.826001957598634E-3</v>
      </c>
      <c r="DN38" s="286">
        <v>4.826001957598634E-3</v>
      </c>
      <c r="DO38" s="286">
        <v>4.826001957598634E-3</v>
      </c>
      <c r="DP38" s="286">
        <v>4.826001957598634E-3</v>
      </c>
      <c r="DQ38" s="286">
        <v>4.826001957598634E-3</v>
      </c>
      <c r="DR38" s="286">
        <v>4.826001957598634E-3</v>
      </c>
      <c r="DS38" s="286">
        <v>4.826001957598634E-3</v>
      </c>
      <c r="DT38" s="286">
        <v>4.826001957598634E-3</v>
      </c>
      <c r="DU38" s="286">
        <v>4.826001957598634E-3</v>
      </c>
      <c r="DV38" s="286">
        <v>4.826001957598634E-3</v>
      </c>
      <c r="DW38" s="286">
        <v>4.826001957598634E-3</v>
      </c>
      <c r="DX38" s="286">
        <v>4.826001957598634E-3</v>
      </c>
      <c r="DY38" s="286">
        <v>4.826001957598634E-3</v>
      </c>
      <c r="DZ38" s="286">
        <v>4.826001957598634E-3</v>
      </c>
      <c r="EA38" s="286">
        <v>4.826001957598634E-3</v>
      </c>
      <c r="EB38" s="286">
        <v>4.826001957598634E-3</v>
      </c>
      <c r="EC38" s="286">
        <v>4.826001957598634E-3</v>
      </c>
      <c r="ED38" s="286">
        <v>4.826001957598634E-3</v>
      </c>
      <c r="EE38" s="286">
        <v>4.826001957598634E-3</v>
      </c>
      <c r="EF38" s="286">
        <v>4.826001957598634E-3</v>
      </c>
      <c r="EG38" s="286">
        <v>4.826001957598634E-3</v>
      </c>
      <c r="EH38" s="286">
        <v>4.826001957598634E-3</v>
      </c>
      <c r="EI38" s="286">
        <v>4.826001957598634E-3</v>
      </c>
      <c r="EJ38" s="286">
        <v>4.826001957598634E-3</v>
      </c>
      <c r="EK38" s="286">
        <v>4.826001957598634E-3</v>
      </c>
      <c r="EL38" s="286"/>
      <c r="EM38" s="286"/>
      <c r="EN38" s="286"/>
      <c r="EO38" s="286"/>
      <c r="EP38" s="286"/>
      <c r="EQ38" s="286"/>
      <c r="ER38" s="286"/>
      <c r="ES38" s="286"/>
      <c r="ET38" s="286"/>
      <c r="EU38" s="286"/>
      <c r="EV38" s="286"/>
      <c r="EW38" s="286"/>
      <c r="EX38" s="287"/>
    </row>
    <row r="39" spans="1:154" x14ac:dyDescent="0.2">
      <c r="A39" s="238">
        <v>41764</v>
      </c>
      <c r="B39" s="422">
        <v>2.7005866282090135E-3</v>
      </c>
      <c r="C39" s="239">
        <v>5.164221595568866E-3</v>
      </c>
      <c r="D39" s="263" t="str">
        <f>IF(A39&gt;$B$4,_xll.xlShmImplSwap2($B$5,$B$5,A39,,tenor+0*TYPE(trigger),1,4,12/tenor,4,1,1),"")</f>
        <v/>
      </c>
      <c r="E39" s="288">
        <v>2.7014878319858923E-3</v>
      </c>
      <c r="F39" s="286">
        <v>2.7008870371448262E-3</v>
      </c>
      <c r="G39" s="286">
        <v>2.7005866282090135E-3</v>
      </c>
      <c r="H39" s="286">
        <v>2.7005866282090135E-3</v>
      </c>
      <c r="I39" s="286">
        <v>2.7005866282090135E-3</v>
      </c>
      <c r="J39" s="286">
        <v>2.7005866282090135E-3</v>
      </c>
      <c r="K39" s="286">
        <v>2.7005866282090135E-3</v>
      </c>
      <c r="L39" s="286">
        <v>2.7005866282090135E-3</v>
      </c>
      <c r="M39" s="286">
        <v>2.7005866282090135E-3</v>
      </c>
      <c r="N39" s="286">
        <v>2.7005866282090135E-3</v>
      </c>
      <c r="O39" s="286">
        <v>2.7005866282090135E-3</v>
      </c>
      <c r="P39" s="424">
        <v>2.7005866282090135E-3</v>
      </c>
      <c r="Q39" s="286">
        <v>2.7005866282090135E-3</v>
      </c>
      <c r="R39" s="286">
        <v>2.7005866282090135E-3</v>
      </c>
      <c r="S39" s="286">
        <v>2.7005866282090135E-3</v>
      </c>
      <c r="T39" s="286">
        <v>2.7003818374885104E-3</v>
      </c>
      <c r="U39" s="286">
        <v>2.7005866282090135E-3</v>
      </c>
      <c r="V39" s="286">
        <v>2.7005866282090135E-3</v>
      </c>
      <c r="W39" s="286">
        <v>2.7005866282090135E-3</v>
      </c>
      <c r="X39" s="286">
        <v>2.7005866282090135E-3</v>
      </c>
      <c r="Y39" s="286">
        <v>2.7005866282090135E-3</v>
      </c>
      <c r="Z39" s="286">
        <v>2.7005866282090135E-3</v>
      </c>
      <c r="AA39" s="286">
        <v>2.7005866282090135E-3</v>
      </c>
      <c r="AB39" s="286">
        <v>2.7005866282090135E-3</v>
      </c>
      <c r="AC39" s="286">
        <v>2.7005866282090135E-3</v>
      </c>
      <c r="AD39" s="286">
        <v>2.7005866282090135E-3</v>
      </c>
      <c r="AE39" s="286">
        <v>2.7005866282090135E-3</v>
      </c>
      <c r="AF39" s="286">
        <v>2.9018943125835258E-3</v>
      </c>
      <c r="AG39" s="286">
        <v>2.7005866282090135E-3</v>
      </c>
      <c r="AH39" s="286">
        <v>2.7005866282090135E-3</v>
      </c>
      <c r="AI39" s="286">
        <v>2.7005866282090135E-3</v>
      </c>
      <c r="AJ39" s="286">
        <v>2.7005866282090135E-3</v>
      </c>
      <c r="AK39" s="286">
        <v>2.7005866282090135E-3</v>
      </c>
      <c r="AL39" s="286">
        <v>2.7005866282090135E-3</v>
      </c>
      <c r="AM39" s="286">
        <v>2.7005866282090135E-3</v>
      </c>
      <c r="AN39" s="286">
        <v>2.7005866282090135E-3</v>
      </c>
      <c r="AO39" s="286">
        <v>2.7005866282090135E-3</v>
      </c>
      <c r="AP39" s="286">
        <v>2.7005866282090135E-3</v>
      </c>
      <c r="AQ39" s="286">
        <v>2.7005866282090135E-3</v>
      </c>
      <c r="AR39" s="286">
        <v>2.7005866282090135E-3</v>
      </c>
      <c r="AS39" s="286">
        <v>2.7005866282090135E-3</v>
      </c>
      <c r="AT39" s="286">
        <v>2.7005866282090135E-3</v>
      </c>
      <c r="AU39" s="286">
        <v>2.7005866282090135E-3</v>
      </c>
      <c r="AV39" s="286">
        <v>2.7005866282090135E-3</v>
      </c>
      <c r="AW39" s="286">
        <v>2.7005866282090135E-3</v>
      </c>
      <c r="AX39" s="286">
        <v>2.7005866282090135E-3</v>
      </c>
      <c r="AY39" s="286">
        <v>2.7005866282090135E-3</v>
      </c>
      <c r="AZ39" s="286">
        <v>2.7005866282090135E-3</v>
      </c>
      <c r="BA39" s="286">
        <v>2.7005866282090135E-3</v>
      </c>
      <c r="BB39" s="286">
        <v>2.7005866282090135E-3</v>
      </c>
      <c r="BC39" s="286">
        <v>2.7005866282090135E-3</v>
      </c>
      <c r="BD39" s="286">
        <v>2.7005866282090135E-3</v>
      </c>
      <c r="BE39" s="286">
        <v>2.7005866282090135E-3</v>
      </c>
      <c r="BF39" s="286">
        <v>2.7005866282090135E-3</v>
      </c>
      <c r="BG39" s="286">
        <v>2.7005866282090135E-3</v>
      </c>
      <c r="BH39" s="286">
        <v>2.7005866282090135E-3</v>
      </c>
      <c r="BI39" s="286">
        <v>2.7005866282090135E-3</v>
      </c>
      <c r="BJ39" s="286">
        <v>2.7005866282090135E-3</v>
      </c>
      <c r="BK39" s="286">
        <v>2.7005866282090135E-3</v>
      </c>
      <c r="BL39" s="286">
        <v>2.7005866282090135E-3</v>
      </c>
      <c r="BM39" s="286">
        <v>2.7005866282090135E-3</v>
      </c>
      <c r="BN39" s="286">
        <v>2.7005866282090135E-3</v>
      </c>
      <c r="BO39" s="286"/>
      <c r="BP39" s="286"/>
      <c r="BQ39" s="286"/>
      <c r="BR39" s="286"/>
      <c r="BS39" s="286"/>
      <c r="BT39" s="286"/>
      <c r="BU39" s="286"/>
      <c r="BV39" s="286"/>
      <c r="BW39" s="286"/>
      <c r="BX39" s="286"/>
      <c r="BY39" s="286"/>
      <c r="BZ39" s="286"/>
      <c r="CA39" s="287"/>
      <c r="CB39" s="286">
        <v>5.164221595568866E-3</v>
      </c>
      <c r="CC39" s="286">
        <v>5.164221595568866E-3</v>
      </c>
      <c r="CD39" s="286">
        <v>5.164221595568866E-3</v>
      </c>
      <c r="CE39" s="286">
        <v>5.164221595568866E-3</v>
      </c>
      <c r="CF39" s="286">
        <v>5.164221595568866E-3</v>
      </c>
      <c r="CG39" s="286">
        <v>5.164221595568866E-3</v>
      </c>
      <c r="CH39" s="286">
        <v>5.164221595568866E-3</v>
      </c>
      <c r="CI39" s="286">
        <v>5.164221595568866E-3</v>
      </c>
      <c r="CJ39" s="286">
        <v>5.164221595568866E-3</v>
      </c>
      <c r="CK39" s="286">
        <v>5.164221595568866E-3</v>
      </c>
      <c r="CL39" s="286">
        <v>5.164221595568866E-3</v>
      </c>
      <c r="CM39" s="286">
        <v>5.164221595568866E-3</v>
      </c>
      <c r="CN39" s="286">
        <v>5.164221595568866E-3</v>
      </c>
      <c r="CO39" s="286">
        <v>5.164221595568866E-3</v>
      </c>
      <c r="CP39" s="286">
        <v>5.164221595568866E-3</v>
      </c>
      <c r="CQ39" s="286">
        <v>5.1649645304490018E-3</v>
      </c>
      <c r="CR39" s="286">
        <v>5.1653908610185453E-3</v>
      </c>
      <c r="CS39" s="286">
        <v>5.1615575844150162E-3</v>
      </c>
      <c r="CT39" s="286">
        <v>5.164221595568866E-3</v>
      </c>
      <c r="CU39" s="286">
        <v>5.164221595568866E-3</v>
      </c>
      <c r="CV39" s="286">
        <v>5.164221595568866E-3</v>
      </c>
      <c r="CW39" s="286">
        <v>5.164221595568866E-3</v>
      </c>
      <c r="CX39" s="286">
        <v>5.164221595568866E-3</v>
      </c>
      <c r="CY39" s="286">
        <v>5.164221595568866E-3</v>
      </c>
      <c r="CZ39" s="286">
        <v>5.164221595568866E-3</v>
      </c>
      <c r="DA39" s="286">
        <v>5.164221595568866E-3</v>
      </c>
      <c r="DB39" s="286">
        <v>5.164221595568866E-3</v>
      </c>
      <c r="DC39" s="286">
        <v>4.4340584504787292E-3</v>
      </c>
      <c r="DD39" s="286">
        <v>3.6207376736488574E-3</v>
      </c>
      <c r="DE39" s="286">
        <v>6.4025593724320352E-3</v>
      </c>
      <c r="DF39" s="286">
        <v>5.5005582647113908E-3</v>
      </c>
      <c r="DG39" s="286">
        <v>5.1330795796146068E-3</v>
      </c>
      <c r="DH39" s="286">
        <v>5.164221595568866E-3</v>
      </c>
      <c r="DI39" s="286">
        <v>5.164221595568866E-3</v>
      </c>
      <c r="DJ39" s="286">
        <v>5.164221595568866E-3</v>
      </c>
      <c r="DK39" s="286">
        <v>5.164221595568866E-3</v>
      </c>
      <c r="DL39" s="286">
        <v>5.164221595568866E-3</v>
      </c>
      <c r="DM39" s="286">
        <v>5.164221595568866E-3</v>
      </c>
      <c r="DN39" s="286">
        <v>5.164221595568866E-3</v>
      </c>
      <c r="DO39" s="286">
        <v>5.164221595568866E-3</v>
      </c>
      <c r="DP39" s="286">
        <v>5.164221595568866E-3</v>
      </c>
      <c r="DQ39" s="286">
        <v>5.164221595568866E-3</v>
      </c>
      <c r="DR39" s="286">
        <v>5.164221595568866E-3</v>
      </c>
      <c r="DS39" s="286">
        <v>5.164221595568866E-3</v>
      </c>
      <c r="DT39" s="286">
        <v>5.164221595568866E-3</v>
      </c>
      <c r="DU39" s="286">
        <v>5.164221595568866E-3</v>
      </c>
      <c r="DV39" s="286">
        <v>5.164221595568866E-3</v>
      </c>
      <c r="DW39" s="286">
        <v>5.164221595568866E-3</v>
      </c>
      <c r="DX39" s="286">
        <v>5.164221595568866E-3</v>
      </c>
      <c r="DY39" s="286">
        <v>5.164221595568866E-3</v>
      </c>
      <c r="DZ39" s="286">
        <v>5.164221595568866E-3</v>
      </c>
      <c r="EA39" s="286">
        <v>5.164221595568866E-3</v>
      </c>
      <c r="EB39" s="286">
        <v>5.164221595568866E-3</v>
      </c>
      <c r="EC39" s="286">
        <v>5.164221595568866E-3</v>
      </c>
      <c r="ED39" s="286">
        <v>5.164221595568866E-3</v>
      </c>
      <c r="EE39" s="286">
        <v>5.164221595568866E-3</v>
      </c>
      <c r="EF39" s="286">
        <v>5.164221595568866E-3</v>
      </c>
      <c r="EG39" s="286">
        <v>5.164221595568866E-3</v>
      </c>
      <c r="EH39" s="286">
        <v>5.164221595568866E-3</v>
      </c>
      <c r="EI39" s="286">
        <v>5.164221595568866E-3</v>
      </c>
      <c r="EJ39" s="286">
        <v>5.164221595568866E-3</v>
      </c>
      <c r="EK39" s="286">
        <v>5.164221595568866E-3</v>
      </c>
      <c r="EL39" s="286"/>
      <c r="EM39" s="286"/>
      <c r="EN39" s="286"/>
      <c r="EO39" s="286"/>
      <c r="EP39" s="286"/>
      <c r="EQ39" s="286"/>
      <c r="ER39" s="286"/>
      <c r="ES39" s="286"/>
      <c r="ET39" s="286"/>
      <c r="EU39" s="286"/>
      <c r="EV39" s="286"/>
      <c r="EW39" s="286"/>
      <c r="EX39" s="287"/>
    </row>
    <row r="40" spans="1:154" x14ac:dyDescent="0.2">
      <c r="A40" s="238">
        <v>41793</v>
      </c>
      <c r="B40" s="422">
        <v>2.7707390201349331E-3</v>
      </c>
      <c r="C40" s="239">
        <v>5.4169935003537707E-3</v>
      </c>
      <c r="D40" s="263" t="str">
        <f>IF(A40&gt;$B$4,_xll.xlShmImplSwap2($B$5,$B$5,A40,,tenor+0*TYPE(trigger),1,4,12/tenor,4,1,1),"")</f>
        <v/>
      </c>
      <c r="E40" s="288">
        <v>2.7716031004607102E-3</v>
      </c>
      <c r="F40" s="286">
        <v>2.7710270542708388E-3</v>
      </c>
      <c r="G40" s="286">
        <v>2.7707390201349331E-3</v>
      </c>
      <c r="H40" s="286">
        <v>2.7707390201349331E-3</v>
      </c>
      <c r="I40" s="286">
        <v>2.7707390201349331E-3</v>
      </c>
      <c r="J40" s="286">
        <v>2.7707390201349331E-3</v>
      </c>
      <c r="K40" s="286">
        <v>2.7707390201349331E-3</v>
      </c>
      <c r="L40" s="286">
        <v>2.7707390201349331E-3</v>
      </c>
      <c r="M40" s="286">
        <v>2.7707390201349331E-3</v>
      </c>
      <c r="N40" s="286">
        <v>2.7707390201349331E-3</v>
      </c>
      <c r="O40" s="286">
        <v>2.7707390201349331E-3</v>
      </c>
      <c r="P40" s="424">
        <v>2.7707390201349331E-3</v>
      </c>
      <c r="Q40" s="286">
        <v>2.7707390201349331E-3</v>
      </c>
      <c r="R40" s="286">
        <v>2.7707390201349331E-3</v>
      </c>
      <c r="S40" s="286">
        <v>2.7707390201349331E-3</v>
      </c>
      <c r="T40" s="286">
        <v>2.7707390201349331E-3</v>
      </c>
      <c r="U40" s="286">
        <v>2.7704943333820924E-3</v>
      </c>
      <c r="V40" s="286">
        <v>2.7707390201349331E-3</v>
      </c>
      <c r="W40" s="286">
        <v>2.7707390201349331E-3</v>
      </c>
      <c r="X40" s="286">
        <v>2.7707390201349331E-3</v>
      </c>
      <c r="Y40" s="286">
        <v>2.7707390201349331E-3</v>
      </c>
      <c r="Z40" s="286">
        <v>2.7707390201349331E-3</v>
      </c>
      <c r="AA40" s="286">
        <v>2.7707390201349331E-3</v>
      </c>
      <c r="AB40" s="286">
        <v>2.7707390201349331E-3</v>
      </c>
      <c r="AC40" s="286">
        <v>2.7707390201349331E-3</v>
      </c>
      <c r="AD40" s="286">
        <v>2.7707390201349331E-3</v>
      </c>
      <c r="AE40" s="286">
        <v>2.7707390201349331E-3</v>
      </c>
      <c r="AF40" s="286">
        <v>2.7707390201349331E-3</v>
      </c>
      <c r="AG40" s="286">
        <v>2.9721168614501438E-3</v>
      </c>
      <c r="AH40" s="286">
        <v>2.7707390201349331E-3</v>
      </c>
      <c r="AI40" s="286">
        <v>2.7707390201349331E-3</v>
      </c>
      <c r="AJ40" s="286">
        <v>2.7707390201349331E-3</v>
      </c>
      <c r="AK40" s="286">
        <v>2.7707390201349331E-3</v>
      </c>
      <c r="AL40" s="286">
        <v>2.7707390201349331E-3</v>
      </c>
      <c r="AM40" s="286">
        <v>2.7707390201349331E-3</v>
      </c>
      <c r="AN40" s="286">
        <v>2.7707390201349331E-3</v>
      </c>
      <c r="AO40" s="286">
        <v>2.7707390201349331E-3</v>
      </c>
      <c r="AP40" s="286">
        <v>2.7707390201349331E-3</v>
      </c>
      <c r="AQ40" s="286">
        <v>2.7707390201349331E-3</v>
      </c>
      <c r="AR40" s="286">
        <v>2.7707390201349331E-3</v>
      </c>
      <c r="AS40" s="286">
        <v>2.7707390201349331E-3</v>
      </c>
      <c r="AT40" s="286">
        <v>2.7707390201349331E-3</v>
      </c>
      <c r="AU40" s="286">
        <v>2.7707390201349331E-3</v>
      </c>
      <c r="AV40" s="286">
        <v>2.7707390201349331E-3</v>
      </c>
      <c r="AW40" s="286">
        <v>2.7707390201349331E-3</v>
      </c>
      <c r="AX40" s="286">
        <v>2.7707390201349331E-3</v>
      </c>
      <c r="AY40" s="286">
        <v>2.7707390201349331E-3</v>
      </c>
      <c r="AZ40" s="286">
        <v>2.7707390201349331E-3</v>
      </c>
      <c r="BA40" s="286">
        <v>2.7707390201349331E-3</v>
      </c>
      <c r="BB40" s="286">
        <v>2.7707390201349331E-3</v>
      </c>
      <c r="BC40" s="286">
        <v>2.7707390201349331E-3</v>
      </c>
      <c r="BD40" s="286">
        <v>2.7707390201349331E-3</v>
      </c>
      <c r="BE40" s="286">
        <v>2.7707390201349331E-3</v>
      </c>
      <c r="BF40" s="286">
        <v>2.7707390201349331E-3</v>
      </c>
      <c r="BG40" s="286">
        <v>2.7707390201349331E-3</v>
      </c>
      <c r="BH40" s="286">
        <v>2.7707390201349331E-3</v>
      </c>
      <c r="BI40" s="286">
        <v>2.7707390201349331E-3</v>
      </c>
      <c r="BJ40" s="286">
        <v>2.7707390201349331E-3</v>
      </c>
      <c r="BK40" s="286">
        <v>2.7707390201349331E-3</v>
      </c>
      <c r="BL40" s="286">
        <v>2.7707390201349331E-3</v>
      </c>
      <c r="BM40" s="286">
        <v>2.7707390201349331E-3</v>
      </c>
      <c r="BN40" s="286">
        <v>2.7707390201349331E-3</v>
      </c>
      <c r="BO40" s="286"/>
      <c r="BP40" s="286"/>
      <c r="BQ40" s="286"/>
      <c r="BR40" s="286"/>
      <c r="BS40" s="286"/>
      <c r="BT40" s="286"/>
      <c r="BU40" s="286"/>
      <c r="BV40" s="286"/>
      <c r="BW40" s="286"/>
      <c r="BX40" s="286"/>
      <c r="BY40" s="286"/>
      <c r="BZ40" s="286"/>
      <c r="CA40" s="287"/>
      <c r="CB40" s="286">
        <v>5.416993500354207E-3</v>
      </c>
      <c r="CC40" s="286">
        <v>5.4169935003533336E-3</v>
      </c>
      <c r="CD40" s="286">
        <v>5.4169935003537707E-3</v>
      </c>
      <c r="CE40" s="286">
        <v>5.4169935003537707E-3</v>
      </c>
      <c r="CF40" s="286">
        <v>5.4169935003537707E-3</v>
      </c>
      <c r="CG40" s="286">
        <v>5.4169935003537707E-3</v>
      </c>
      <c r="CH40" s="286">
        <v>5.4169935003537707E-3</v>
      </c>
      <c r="CI40" s="286">
        <v>5.4169935003537707E-3</v>
      </c>
      <c r="CJ40" s="286">
        <v>5.4169935003537707E-3</v>
      </c>
      <c r="CK40" s="286">
        <v>5.4169935003537707E-3</v>
      </c>
      <c r="CL40" s="286">
        <v>5.4169935003537707E-3</v>
      </c>
      <c r="CM40" s="286">
        <v>5.4169935003537707E-3</v>
      </c>
      <c r="CN40" s="286">
        <v>5.4169935003537707E-3</v>
      </c>
      <c r="CO40" s="286">
        <v>5.4169935003537707E-3</v>
      </c>
      <c r="CP40" s="286">
        <v>5.4169935003537707E-3</v>
      </c>
      <c r="CQ40" s="286">
        <v>5.4169935003537707E-3</v>
      </c>
      <c r="CR40" s="286">
        <v>5.419047420344796E-3</v>
      </c>
      <c r="CS40" s="286">
        <v>5.4143415191224321E-3</v>
      </c>
      <c r="CT40" s="286">
        <v>5.4169935003537707E-3</v>
      </c>
      <c r="CU40" s="286">
        <v>5.4169935003537707E-3</v>
      </c>
      <c r="CV40" s="286">
        <v>5.4169935003537707E-3</v>
      </c>
      <c r="CW40" s="286">
        <v>5.4169935003537707E-3</v>
      </c>
      <c r="CX40" s="286">
        <v>5.4169935003537707E-3</v>
      </c>
      <c r="CY40" s="286">
        <v>5.4169935003537707E-3</v>
      </c>
      <c r="CZ40" s="286">
        <v>5.4169935003537707E-3</v>
      </c>
      <c r="DA40" s="286">
        <v>5.4169935003537707E-3</v>
      </c>
      <c r="DB40" s="286">
        <v>5.4169935003537707E-3</v>
      </c>
      <c r="DC40" s="286">
        <v>5.4169935003537707E-3</v>
      </c>
      <c r="DD40" s="286">
        <v>3.1691567738821708E-3</v>
      </c>
      <c r="DE40" s="286">
        <v>6.5643524168340177E-3</v>
      </c>
      <c r="DF40" s="286">
        <v>5.8685765692555302E-3</v>
      </c>
      <c r="DG40" s="286">
        <v>5.3755506863797696E-3</v>
      </c>
      <c r="DH40" s="286">
        <v>5.4169935003537707E-3</v>
      </c>
      <c r="DI40" s="286">
        <v>5.4169935003537707E-3</v>
      </c>
      <c r="DJ40" s="286">
        <v>5.4169935003537707E-3</v>
      </c>
      <c r="DK40" s="286">
        <v>5.4169935003537707E-3</v>
      </c>
      <c r="DL40" s="286">
        <v>5.4169935003537707E-3</v>
      </c>
      <c r="DM40" s="286">
        <v>5.4169935003537707E-3</v>
      </c>
      <c r="DN40" s="286">
        <v>5.4169935003537707E-3</v>
      </c>
      <c r="DO40" s="286">
        <v>5.4169935003537707E-3</v>
      </c>
      <c r="DP40" s="286">
        <v>5.4169935003537707E-3</v>
      </c>
      <c r="DQ40" s="286">
        <v>5.4169935003537707E-3</v>
      </c>
      <c r="DR40" s="286">
        <v>5.4169935003537707E-3</v>
      </c>
      <c r="DS40" s="286">
        <v>5.4169935003537707E-3</v>
      </c>
      <c r="DT40" s="286">
        <v>5.4169935003537707E-3</v>
      </c>
      <c r="DU40" s="286">
        <v>5.4169935003537707E-3</v>
      </c>
      <c r="DV40" s="286">
        <v>5.4169935003537707E-3</v>
      </c>
      <c r="DW40" s="286">
        <v>5.4169935003537707E-3</v>
      </c>
      <c r="DX40" s="286">
        <v>5.4169935003537707E-3</v>
      </c>
      <c r="DY40" s="286">
        <v>5.4169935003537707E-3</v>
      </c>
      <c r="DZ40" s="286">
        <v>5.4169935003537707E-3</v>
      </c>
      <c r="EA40" s="286">
        <v>5.4169935003537707E-3</v>
      </c>
      <c r="EB40" s="286">
        <v>5.4169935003537707E-3</v>
      </c>
      <c r="EC40" s="286">
        <v>5.4169935003537707E-3</v>
      </c>
      <c r="ED40" s="286">
        <v>5.4169935003537707E-3</v>
      </c>
      <c r="EE40" s="286">
        <v>5.4169935003537707E-3</v>
      </c>
      <c r="EF40" s="286">
        <v>5.4169935003537707E-3</v>
      </c>
      <c r="EG40" s="286">
        <v>5.4169935003537707E-3</v>
      </c>
      <c r="EH40" s="286">
        <v>5.4169935003537707E-3</v>
      </c>
      <c r="EI40" s="286">
        <v>5.4169935003537707E-3</v>
      </c>
      <c r="EJ40" s="286">
        <v>5.4169935003537707E-3</v>
      </c>
      <c r="EK40" s="286">
        <v>5.4169935003537707E-3</v>
      </c>
      <c r="EL40" s="286"/>
      <c r="EM40" s="286"/>
      <c r="EN40" s="286"/>
      <c r="EO40" s="286"/>
      <c r="EP40" s="286"/>
      <c r="EQ40" s="286"/>
      <c r="ER40" s="286"/>
      <c r="ES40" s="286"/>
      <c r="ET40" s="286"/>
      <c r="EU40" s="286"/>
      <c r="EV40" s="286"/>
      <c r="EW40" s="286"/>
      <c r="EX40" s="287"/>
    </row>
    <row r="41" spans="1:154" x14ac:dyDescent="0.2">
      <c r="A41" s="238">
        <v>41823</v>
      </c>
      <c r="B41" s="422">
        <v>2.8409372164867157E-3</v>
      </c>
      <c r="C41" s="239">
        <v>5.7142222387965014E-3</v>
      </c>
      <c r="D41" s="263" t="str">
        <f>IF(A41&gt;$B$4,_xll.xlShmImplSwap2($B$5,$B$5,A41,,tenor+0*TYPE(trigger),1,4,12/tenor,4,1,1),"")</f>
        <v/>
      </c>
      <c r="E41" s="288">
        <v>2.8417659801779492E-3</v>
      </c>
      <c r="F41" s="286">
        <v>2.8412134781102042E-3</v>
      </c>
      <c r="G41" s="286">
        <v>2.8409372164867157E-3</v>
      </c>
      <c r="H41" s="286">
        <v>2.8409372164867157E-3</v>
      </c>
      <c r="I41" s="286">
        <v>2.8409372164867157E-3</v>
      </c>
      <c r="J41" s="286">
        <v>2.8409372164867157E-3</v>
      </c>
      <c r="K41" s="286">
        <v>2.8409372164867157E-3</v>
      </c>
      <c r="L41" s="286">
        <v>2.8409372164867157E-3</v>
      </c>
      <c r="M41" s="286">
        <v>2.8409372164867157E-3</v>
      </c>
      <c r="N41" s="286">
        <v>2.8409372164867157E-3</v>
      </c>
      <c r="O41" s="286">
        <v>2.8409372164867157E-3</v>
      </c>
      <c r="P41" s="424">
        <v>2.8409372164867157E-3</v>
      </c>
      <c r="Q41" s="286">
        <v>2.8409372164867157E-3</v>
      </c>
      <c r="R41" s="286">
        <v>2.8409372164867157E-3</v>
      </c>
      <c r="S41" s="286">
        <v>2.8409372164867157E-3</v>
      </c>
      <c r="T41" s="286">
        <v>2.8409372164867157E-3</v>
      </c>
      <c r="U41" s="286">
        <v>2.8409372164867157E-3</v>
      </c>
      <c r="V41" s="286">
        <v>2.8406514975550658E-3</v>
      </c>
      <c r="W41" s="286">
        <v>2.8409372164867157E-3</v>
      </c>
      <c r="X41" s="286">
        <v>2.8409372164867157E-3</v>
      </c>
      <c r="Y41" s="286">
        <v>2.8409372164867157E-3</v>
      </c>
      <c r="Z41" s="286">
        <v>2.8409372164867157E-3</v>
      </c>
      <c r="AA41" s="286">
        <v>2.8409372164867157E-3</v>
      </c>
      <c r="AB41" s="286">
        <v>2.8409372164867157E-3</v>
      </c>
      <c r="AC41" s="286">
        <v>2.8409372164867157E-3</v>
      </c>
      <c r="AD41" s="286">
        <v>2.8409372164867157E-3</v>
      </c>
      <c r="AE41" s="286">
        <v>2.8409372164867157E-3</v>
      </c>
      <c r="AF41" s="286">
        <v>2.8409372164867157E-3</v>
      </c>
      <c r="AG41" s="286">
        <v>2.8409372164867157E-3</v>
      </c>
      <c r="AH41" s="286">
        <v>3.0423818427451829E-3</v>
      </c>
      <c r="AI41" s="286">
        <v>2.8409372164867157E-3</v>
      </c>
      <c r="AJ41" s="286">
        <v>2.8409372164867157E-3</v>
      </c>
      <c r="AK41" s="286">
        <v>2.8409372164867157E-3</v>
      </c>
      <c r="AL41" s="286">
        <v>2.8409372164867157E-3</v>
      </c>
      <c r="AM41" s="286">
        <v>2.8409372164867157E-3</v>
      </c>
      <c r="AN41" s="286">
        <v>2.8409372164867157E-3</v>
      </c>
      <c r="AO41" s="286">
        <v>2.8409372164867157E-3</v>
      </c>
      <c r="AP41" s="286">
        <v>2.8409372164867157E-3</v>
      </c>
      <c r="AQ41" s="286">
        <v>2.8409372164867157E-3</v>
      </c>
      <c r="AR41" s="286">
        <v>2.8409372164867157E-3</v>
      </c>
      <c r="AS41" s="286">
        <v>2.8409372164867157E-3</v>
      </c>
      <c r="AT41" s="286">
        <v>2.8409372164867157E-3</v>
      </c>
      <c r="AU41" s="286">
        <v>2.8409372164867157E-3</v>
      </c>
      <c r="AV41" s="286">
        <v>2.8409372164867157E-3</v>
      </c>
      <c r="AW41" s="286">
        <v>2.8409372164867157E-3</v>
      </c>
      <c r="AX41" s="286">
        <v>2.8409372164867157E-3</v>
      </c>
      <c r="AY41" s="286">
        <v>2.8409372164867157E-3</v>
      </c>
      <c r="AZ41" s="286">
        <v>2.8409372164867157E-3</v>
      </c>
      <c r="BA41" s="286">
        <v>2.8409372164867157E-3</v>
      </c>
      <c r="BB41" s="286">
        <v>2.8409372164867157E-3</v>
      </c>
      <c r="BC41" s="286">
        <v>2.8409372164867157E-3</v>
      </c>
      <c r="BD41" s="286">
        <v>2.8409372164867157E-3</v>
      </c>
      <c r="BE41" s="286">
        <v>2.8409372164867157E-3</v>
      </c>
      <c r="BF41" s="286">
        <v>2.8409372164867157E-3</v>
      </c>
      <c r="BG41" s="286">
        <v>2.8409372164867157E-3</v>
      </c>
      <c r="BH41" s="286">
        <v>2.8409372164867157E-3</v>
      </c>
      <c r="BI41" s="286">
        <v>2.8409372164867157E-3</v>
      </c>
      <c r="BJ41" s="286">
        <v>2.8409372164867157E-3</v>
      </c>
      <c r="BK41" s="286">
        <v>2.8409372164867157E-3</v>
      </c>
      <c r="BL41" s="286">
        <v>2.8409372164867157E-3</v>
      </c>
      <c r="BM41" s="286">
        <v>2.8409372164867157E-3</v>
      </c>
      <c r="BN41" s="286">
        <v>2.8409372164867157E-3</v>
      </c>
      <c r="BO41" s="286"/>
      <c r="BP41" s="286"/>
      <c r="BQ41" s="286"/>
      <c r="BR41" s="286"/>
      <c r="BS41" s="286"/>
      <c r="BT41" s="286"/>
      <c r="BU41" s="286"/>
      <c r="BV41" s="286"/>
      <c r="BW41" s="286"/>
      <c r="BX41" s="286"/>
      <c r="BY41" s="286"/>
      <c r="BZ41" s="286"/>
      <c r="CA41" s="287"/>
      <c r="CB41" s="286">
        <v>5.7142222387965014E-3</v>
      </c>
      <c r="CC41" s="286">
        <v>5.714222238796072E-3</v>
      </c>
      <c r="CD41" s="286">
        <v>5.7142222387965014E-3</v>
      </c>
      <c r="CE41" s="286">
        <v>5.7142222387965014E-3</v>
      </c>
      <c r="CF41" s="286">
        <v>5.7142222387965014E-3</v>
      </c>
      <c r="CG41" s="286">
        <v>5.7142222387965014E-3</v>
      </c>
      <c r="CH41" s="286">
        <v>5.7142222387965014E-3</v>
      </c>
      <c r="CI41" s="286">
        <v>5.7142222387965014E-3</v>
      </c>
      <c r="CJ41" s="286">
        <v>5.7142222387965014E-3</v>
      </c>
      <c r="CK41" s="286">
        <v>5.7142222387965014E-3</v>
      </c>
      <c r="CL41" s="286">
        <v>5.7142222387965014E-3</v>
      </c>
      <c r="CM41" s="286">
        <v>5.7142222387965014E-3</v>
      </c>
      <c r="CN41" s="286">
        <v>5.7142222387965014E-3</v>
      </c>
      <c r="CO41" s="286">
        <v>5.7142222387965014E-3</v>
      </c>
      <c r="CP41" s="286">
        <v>5.7142222387965014E-3</v>
      </c>
      <c r="CQ41" s="286">
        <v>5.7142222387965014E-3</v>
      </c>
      <c r="CR41" s="286">
        <v>5.7151799619269798E-3</v>
      </c>
      <c r="CS41" s="286">
        <v>5.7128599479082335E-3</v>
      </c>
      <c r="CT41" s="286">
        <v>5.7142222387965014E-3</v>
      </c>
      <c r="CU41" s="286">
        <v>5.7142222387965014E-3</v>
      </c>
      <c r="CV41" s="286">
        <v>5.7142222387965014E-3</v>
      </c>
      <c r="CW41" s="286">
        <v>5.7142222387965014E-3</v>
      </c>
      <c r="CX41" s="286">
        <v>5.7142222387965014E-3</v>
      </c>
      <c r="CY41" s="286">
        <v>5.7142222387965014E-3</v>
      </c>
      <c r="CZ41" s="286">
        <v>5.7142222387965014E-3</v>
      </c>
      <c r="DA41" s="286">
        <v>5.7142222387965014E-3</v>
      </c>
      <c r="DB41" s="286">
        <v>5.7142222387965014E-3</v>
      </c>
      <c r="DC41" s="286">
        <v>5.7142222387965014E-3</v>
      </c>
      <c r="DD41" s="286">
        <v>4.449898088449547E-3</v>
      </c>
      <c r="DE41" s="286">
        <v>5.8901929585358946E-3</v>
      </c>
      <c r="DF41" s="286">
        <v>6.2964903523857639E-3</v>
      </c>
      <c r="DG41" s="286">
        <v>5.6633322329046089E-3</v>
      </c>
      <c r="DH41" s="286">
        <v>5.7142222387965014E-3</v>
      </c>
      <c r="DI41" s="286">
        <v>5.7142222387965014E-3</v>
      </c>
      <c r="DJ41" s="286">
        <v>5.7142222387965014E-3</v>
      </c>
      <c r="DK41" s="286">
        <v>5.7142222387965014E-3</v>
      </c>
      <c r="DL41" s="286">
        <v>5.7142222387965014E-3</v>
      </c>
      <c r="DM41" s="286">
        <v>5.7142222387965014E-3</v>
      </c>
      <c r="DN41" s="286">
        <v>5.7142222387965014E-3</v>
      </c>
      <c r="DO41" s="286">
        <v>5.7142222387965014E-3</v>
      </c>
      <c r="DP41" s="286">
        <v>5.7142222387965014E-3</v>
      </c>
      <c r="DQ41" s="286">
        <v>5.7142222387965014E-3</v>
      </c>
      <c r="DR41" s="286">
        <v>5.7142222387965014E-3</v>
      </c>
      <c r="DS41" s="286">
        <v>5.7142222387965014E-3</v>
      </c>
      <c r="DT41" s="286">
        <v>5.7142222387965014E-3</v>
      </c>
      <c r="DU41" s="286">
        <v>5.7142222387965014E-3</v>
      </c>
      <c r="DV41" s="286">
        <v>5.7142222387965014E-3</v>
      </c>
      <c r="DW41" s="286">
        <v>5.7142222387965014E-3</v>
      </c>
      <c r="DX41" s="286">
        <v>5.7142222387965014E-3</v>
      </c>
      <c r="DY41" s="286">
        <v>5.7142222387965014E-3</v>
      </c>
      <c r="DZ41" s="286">
        <v>5.7142222387965014E-3</v>
      </c>
      <c r="EA41" s="286">
        <v>5.7142222387965014E-3</v>
      </c>
      <c r="EB41" s="286">
        <v>5.7142222387965014E-3</v>
      </c>
      <c r="EC41" s="286">
        <v>5.7142222387965014E-3</v>
      </c>
      <c r="ED41" s="286">
        <v>5.7142222387965014E-3</v>
      </c>
      <c r="EE41" s="286">
        <v>5.7142222387965014E-3</v>
      </c>
      <c r="EF41" s="286">
        <v>5.7142222387965014E-3</v>
      </c>
      <c r="EG41" s="286">
        <v>5.7142222387965014E-3</v>
      </c>
      <c r="EH41" s="286">
        <v>5.7142222387965014E-3</v>
      </c>
      <c r="EI41" s="286">
        <v>5.7142222387965014E-3</v>
      </c>
      <c r="EJ41" s="286">
        <v>5.7142222387965014E-3</v>
      </c>
      <c r="EK41" s="286">
        <v>5.7142222387965014E-3</v>
      </c>
      <c r="EL41" s="286"/>
      <c r="EM41" s="286"/>
      <c r="EN41" s="286"/>
      <c r="EO41" s="286"/>
      <c r="EP41" s="286"/>
      <c r="EQ41" s="286"/>
      <c r="ER41" s="286"/>
      <c r="ES41" s="286"/>
      <c r="ET41" s="286"/>
      <c r="EU41" s="286"/>
      <c r="EV41" s="286"/>
      <c r="EW41" s="286"/>
      <c r="EX41" s="287"/>
    </row>
    <row r="42" spans="1:154" x14ac:dyDescent="0.2">
      <c r="A42" s="238">
        <v>42188</v>
      </c>
      <c r="B42" s="422">
        <v>4.0622533742094517E-3</v>
      </c>
      <c r="C42" s="239">
        <v>9.989866353806956E-3</v>
      </c>
      <c r="D42" s="263" t="str">
        <f>IF(A42&gt;$B$4,_xll.xlShmImplSwap2($B$5,$B$5,A42,,tenor+0*TYPE(trigger),1,4,12/tenor,4,1,1),"")</f>
        <v/>
      </c>
      <c r="E42" s="288">
        <v>4.0628068888130843E-3</v>
      </c>
      <c r="F42" s="286">
        <v>4.0624378837924155E-3</v>
      </c>
      <c r="G42" s="286">
        <v>4.0622533742094517E-3</v>
      </c>
      <c r="H42" s="286">
        <v>4.0622533742094517E-3</v>
      </c>
      <c r="I42" s="286">
        <v>4.0622533742094517E-3</v>
      </c>
      <c r="J42" s="286">
        <v>4.0622533742094517E-3</v>
      </c>
      <c r="K42" s="286">
        <v>4.0622533742094517E-3</v>
      </c>
      <c r="L42" s="286">
        <v>4.0622533742094517E-3</v>
      </c>
      <c r="M42" s="286">
        <v>4.0622533742094517E-3</v>
      </c>
      <c r="N42" s="286">
        <v>4.0622533742094517E-3</v>
      </c>
      <c r="O42" s="286">
        <v>4.0622533742094517E-3</v>
      </c>
      <c r="P42" s="424">
        <v>4.0622533742094517E-3</v>
      </c>
      <c r="Q42" s="286">
        <v>4.0622533742094517E-3</v>
      </c>
      <c r="R42" s="286">
        <v>4.0622533742094517E-3</v>
      </c>
      <c r="S42" s="286">
        <v>4.0622533742094517E-3</v>
      </c>
      <c r="T42" s="286">
        <v>4.0622533742094517E-3</v>
      </c>
      <c r="U42" s="286">
        <v>4.0622533742094517E-3</v>
      </c>
      <c r="V42" s="286">
        <v>4.0619794109077127E-3</v>
      </c>
      <c r="W42" s="286">
        <v>4.0622533742094517E-3</v>
      </c>
      <c r="X42" s="286">
        <v>4.0622533742094517E-3</v>
      </c>
      <c r="Y42" s="286">
        <v>4.0622533742094517E-3</v>
      </c>
      <c r="Z42" s="286">
        <v>4.0622533742094517E-3</v>
      </c>
      <c r="AA42" s="286">
        <v>4.0622533742094517E-3</v>
      </c>
      <c r="AB42" s="286">
        <v>4.0622533742094517E-3</v>
      </c>
      <c r="AC42" s="286">
        <v>4.0622533742094517E-3</v>
      </c>
      <c r="AD42" s="286">
        <v>4.0622533742094517E-3</v>
      </c>
      <c r="AE42" s="286">
        <v>4.0622533742094517E-3</v>
      </c>
      <c r="AF42" s="286">
        <v>4.0622533742094517E-3</v>
      </c>
      <c r="AG42" s="286">
        <v>4.0622533742094517E-3</v>
      </c>
      <c r="AH42" s="286">
        <v>4.061705136140634E-3</v>
      </c>
      <c r="AI42" s="286">
        <v>4.2646031687637856E-3</v>
      </c>
      <c r="AJ42" s="286">
        <v>4.0622533742094517E-3</v>
      </c>
      <c r="AK42" s="286">
        <v>4.0622533742094517E-3</v>
      </c>
      <c r="AL42" s="286">
        <v>4.0622533742094517E-3</v>
      </c>
      <c r="AM42" s="286">
        <v>4.0622533742094517E-3</v>
      </c>
      <c r="AN42" s="286">
        <v>4.0622533742094517E-3</v>
      </c>
      <c r="AO42" s="286">
        <v>4.0622533742094517E-3</v>
      </c>
      <c r="AP42" s="286">
        <v>4.0622533742094517E-3</v>
      </c>
      <c r="AQ42" s="286">
        <v>4.0622533742094517E-3</v>
      </c>
      <c r="AR42" s="286">
        <v>4.0622533742094517E-3</v>
      </c>
      <c r="AS42" s="286">
        <v>4.0622533742094517E-3</v>
      </c>
      <c r="AT42" s="286">
        <v>4.0622533742094517E-3</v>
      </c>
      <c r="AU42" s="286">
        <v>4.0622533742094517E-3</v>
      </c>
      <c r="AV42" s="286">
        <v>4.0622533742094517E-3</v>
      </c>
      <c r="AW42" s="286">
        <v>4.0622533742094517E-3</v>
      </c>
      <c r="AX42" s="286">
        <v>4.0622533742094517E-3</v>
      </c>
      <c r="AY42" s="286">
        <v>4.0622533742094517E-3</v>
      </c>
      <c r="AZ42" s="286">
        <v>4.0622533742094517E-3</v>
      </c>
      <c r="BA42" s="286">
        <v>4.0622533742094517E-3</v>
      </c>
      <c r="BB42" s="286">
        <v>4.0622533742094517E-3</v>
      </c>
      <c r="BC42" s="286">
        <v>4.0622533742094517E-3</v>
      </c>
      <c r="BD42" s="286">
        <v>4.0622533742094517E-3</v>
      </c>
      <c r="BE42" s="286">
        <v>4.0622533742094517E-3</v>
      </c>
      <c r="BF42" s="286">
        <v>4.0622533742094517E-3</v>
      </c>
      <c r="BG42" s="286">
        <v>4.0622533742094517E-3</v>
      </c>
      <c r="BH42" s="286">
        <v>4.0622533742094517E-3</v>
      </c>
      <c r="BI42" s="286">
        <v>4.0622533742094517E-3</v>
      </c>
      <c r="BJ42" s="286">
        <v>4.0622533742094517E-3</v>
      </c>
      <c r="BK42" s="286">
        <v>4.0622533742094517E-3</v>
      </c>
      <c r="BL42" s="286">
        <v>4.0622533742094517E-3</v>
      </c>
      <c r="BM42" s="286">
        <v>4.0622533742094517E-3</v>
      </c>
      <c r="BN42" s="286">
        <v>4.0622533742094517E-3</v>
      </c>
      <c r="BO42" s="286"/>
      <c r="BP42" s="286"/>
      <c r="BQ42" s="286"/>
      <c r="BR42" s="286"/>
      <c r="BS42" s="286"/>
      <c r="BT42" s="286"/>
      <c r="BU42" s="286"/>
      <c r="BV42" s="286"/>
      <c r="BW42" s="286"/>
      <c r="BX42" s="286"/>
      <c r="BY42" s="286"/>
      <c r="BZ42" s="286"/>
      <c r="CA42" s="287"/>
      <c r="CB42" s="286">
        <v>9.989866353806956E-3</v>
      </c>
      <c r="CC42" s="286">
        <v>9.9898663538073879E-3</v>
      </c>
      <c r="CD42" s="286">
        <v>9.989866353806956E-3</v>
      </c>
      <c r="CE42" s="286">
        <v>9.989866353806956E-3</v>
      </c>
      <c r="CF42" s="286">
        <v>9.989866353806956E-3</v>
      </c>
      <c r="CG42" s="286">
        <v>9.989866353806956E-3</v>
      </c>
      <c r="CH42" s="286">
        <v>9.989866353806956E-3</v>
      </c>
      <c r="CI42" s="286">
        <v>9.989866353806956E-3</v>
      </c>
      <c r="CJ42" s="286">
        <v>9.989866353806956E-3</v>
      </c>
      <c r="CK42" s="286">
        <v>9.989866353806956E-3</v>
      </c>
      <c r="CL42" s="286">
        <v>9.989866353806956E-3</v>
      </c>
      <c r="CM42" s="286">
        <v>9.989866353806956E-3</v>
      </c>
      <c r="CN42" s="286">
        <v>9.989866353806956E-3</v>
      </c>
      <c r="CO42" s="286">
        <v>9.989866353806956E-3</v>
      </c>
      <c r="CP42" s="286">
        <v>9.989866353806956E-3</v>
      </c>
      <c r="CQ42" s="286">
        <v>9.989866353806956E-3</v>
      </c>
      <c r="CR42" s="286">
        <v>9.989866353806956E-3</v>
      </c>
      <c r="CS42" s="286">
        <v>9.9895201134615873E-3</v>
      </c>
      <c r="CT42" s="286">
        <v>9.989866353806956E-3</v>
      </c>
      <c r="CU42" s="286">
        <v>9.989866353806956E-3</v>
      </c>
      <c r="CV42" s="286">
        <v>9.989866353806956E-3</v>
      </c>
      <c r="CW42" s="286">
        <v>9.989866353806956E-3</v>
      </c>
      <c r="CX42" s="286">
        <v>9.989866353806956E-3</v>
      </c>
      <c r="CY42" s="286">
        <v>9.989866353806956E-3</v>
      </c>
      <c r="CZ42" s="286">
        <v>9.989866353806956E-3</v>
      </c>
      <c r="DA42" s="286">
        <v>9.989866353806956E-3</v>
      </c>
      <c r="DB42" s="286">
        <v>9.989866353806956E-3</v>
      </c>
      <c r="DC42" s="286">
        <v>9.989866353806956E-3</v>
      </c>
      <c r="DD42" s="286">
        <v>9.989866353806956E-3</v>
      </c>
      <c r="DE42" s="286">
        <v>9.9071097760438393E-3</v>
      </c>
      <c r="DF42" s="286">
        <v>9.5631839141571643E-3</v>
      </c>
      <c r="DG42" s="286">
        <v>1.0786932018417421E-2</v>
      </c>
      <c r="DH42" s="286">
        <v>9.9084896903814459E-3</v>
      </c>
      <c r="DI42" s="286">
        <v>9.989866353806956E-3</v>
      </c>
      <c r="DJ42" s="286">
        <v>9.989866353806956E-3</v>
      </c>
      <c r="DK42" s="286">
        <v>9.989866353806956E-3</v>
      </c>
      <c r="DL42" s="286">
        <v>9.989866353806956E-3</v>
      </c>
      <c r="DM42" s="286">
        <v>9.989866353806956E-3</v>
      </c>
      <c r="DN42" s="286">
        <v>9.989866353806956E-3</v>
      </c>
      <c r="DO42" s="286">
        <v>9.989866353806956E-3</v>
      </c>
      <c r="DP42" s="286">
        <v>9.989866353806956E-3</v>
      </c>
      <c r="DQ42" s="286">
        <v>9.989866353806956E-3</v>
      </c>
      <c r="DR42" s="286">
        <v>9.989866353806956E-3</v>
      </c>
      <c r="DS42" s="286">
        <v>9.989866353806956E-3</v>
      </c>
      <c r="DT42" s="286">
        <v>9.989866353806956E-3</v>
      </c>
      <c r="DU42" s="286">
        <v>9.989866353806956E-3</v>
      </c>
      <c r="DV42" s="286">
        <v>9.989866353806956E-3</v>
      </c>
      <c r="DW42" s="286">
        <v>9.989866353806956E-3</v>
      </c>
      <c r="DX42" s="286">
        <v>9.989866353806956E-3</v>
      </c>
      <c r="DY42" s="286">
        <v>9.989866353806956E-3</v>
      </c>
      <c r="DZ42" s="286">
        <v>9.989866353806956E-3</v>
      </c>
      <c r="EA42" s="286">
        <v>9.989866353806956E-3</v>
      </c>
      <c r="EB42" s="286">
        <v>9.989866353806956E-3</v>
      </c>
      <c r="EC42" s="286">
        <v>9.989866353806956E-3</v>
      </c>
      <c r="ED42" s="286">
        <v>9.989866353806956E-3</v>
      </c>
      <c r="EE42" s="286">
        <v>9.989866353806956E-3</v>
      </c>
      <c r="EF42" s="286">
        <v>9.989866353806956E-3</v>
      </c>
      <c r="EG42" s="286">
        <v>9.989866353806956E-3</v>
      </c>
      <c r="EH42" s="286">
        <v>9.989866353806956E-3</v>
      </c>
      <c r="EI42" s="286">
        <v>9.989866353806956E-3</v>
      </c>
      <c r="EJ42" s="286">
        <v>9.989866353806956E-3</v>
      </c>
      <c r="EK42" s="286">
        <v>9.989866353806956E-3</v>
      </c>
      <c r="EL42" s="286"/>
      <c r="EM42" s="286"/>
      <c r="EN42" s="286"/>
      <c r="EO42" s="286"/>
      <c r="EP42" s="286"/>
      <c r="EQ42" s="286"/>
      <c r="ER42" s="286"/>
      <c r="ES42" s="286"/>
      <c r="ET42" s="286"/>
      <c r="EU42" s="286"/>
      <c r="EV42" s="286"/>
      <c r="EW42" s="286"/>
      <c r="EX42" s="287"/>
    </row>
    <row r="43" spans="1:154" x14ac:dyDescent="0.2">
      <c r="A43" s="238">
        <v>42555</v>
      </c>
      <c r="B43" s="422">
        <v>5.9002539804073918E-3</v>
      </c>
      <c r="C43" s="239">
        <v>1.534764084367991E-2</v>
      </c>
      <c r="D43" s="263" t="str">
        <f>IF(A43&gt;$B$4,_xll.xlShmImplSwap2($B$5,$B$5,A43,,tenor+0*TYPE(trigger),1,4,12/tenor,4,1,1),"")</f>
        <v>Curve (OIS_26APR16) is not present in shared memory.</v>
      </c>
      <c r="E43" s="288">
        <v>5.9006689275761292E-3</v>
      </c>
      <c r="F43" s="286">
        <v>5.9003922996650636E-3</v>
      </c>
      <c r="G43" s="286">
        <v>5.9002539804073918E-3</v>
      </c>
      <c r="H43" s="286">
        <v>5.9002539804073918E-3</v>
      </c>
      <c r="I43" s="286">
        <v>5.9002539804073918E-3</v>
      </c>
      <c r="J43" s="286">
        <v>5.9002539804073918E-3</v>
      </c>
      <c r="K43" s="286">
        <v>5.9002539804073918E-3</v>
      </c>
      <c r="L43" s="286">
        <v>5.9002539804073918E-3</v>
      </c>
      <c r="M43" s="286">
        <v>5.9002539804073918E-3</v>
      </c>
      <c r="N43" s="286">
        <v>5.9002539804073918E-3</v>
      </c>
      <c r="O43" s="286">
        <v>5.9002539804073918E-3</v>
      </c>
      <c r="P43" s="424">
        <v>5.9002539804073918E-3</v>
      </c>
      <c r="Q43" s="286">
        <v>5.9002539804073918E-3</v>
      </c>
      <c r="R43" s="286">
        <v>5.9002539804073918E-3</v>
      </c>
      <c r="S43" s="286">
        <v>5.9002539804073918E-3</v>
      </c>
      <c r="T43" s="286">
        <v>5.9002539804073918E-3</v>
      </c>
      <c r="U43" s="286">
        <v>5.9002539804073918E-3</v>
      </c>
      <c r="V43" s="286">
        <v>5.899954239889889E-3</v>
      </c>
      <c r="W43" s="286">
        <v>5.9002539804073918E-3</v>
      </c>
      <c r="X43" s="286">
        <v>5.9002539804073918E-3</v>
      </c>
      <c r="Y43" s="286">
        <v>5.9002539804073918E-3</v>
      </c>
      <c r="Z43" s="286">
        <v>5.9002539804073918E-3</v>
      </c>
      <c r="AA43" s="286">
        <v>5.9002539804073918E-3</v>
      </c>
      <c r="AB43" s="286">
        <v>5.9002539804073918E-3</v>
      </c>
      <c r="AC43" s="286">
        <v>5.9002539804073918E-3</v>
      </c>
      <c r="AD43" s="286">
        <v>5.9002539804073918E-3</v>
      </c>
      <c r="AE43" s="286">
        <v>5.9002539804073918E-3</v>
      </c>
      <c r="AF43" s="286">
        <v>5.9002539804073918E-3</v>
      </c>
      <c r="AG43" s="286">
        <v>5.9002539804073918E-3</v>
      </c>
      <c r="AH43" s="286">
        <v>5.8996541587150201E-3</v>
      </c>
      <c r="AI43" s="286">
        <v>5.8993541564147291E-3</v>
      </c>
      <c r="AJ43" s="286">
        <v>6.1039023594406253E-3</v>
      </c>
      <c r="AK43" s="286">
        <v>5.9002539804073918E-3</v>
      </c>
      <c r="AL43" s="286">
        <v>5.9002539804073918E-3</v>
      </c>
      <c r="AM43" s="286">
        <v>5.9002539804073918E-3</v>
      </c>
      <c r="AN43" s="286">
        <v>5.9002539804073918E-3</v>
      </c>
      <c r="AO43" s="286">
        <v>5.9002539804073918E-3</v>
      </c>
      <c r="AP43" s="286">
        <v>5.9002539804073918E-3</v>
      </c>
      <c r="AQ43" s="286">
        <v>5.9002539804073918E-3</v>
      </c>
      <c r="AR43" s="286">
        <v>5.9002539804073918E-3</v>
      </c>
      <c r="AS43" s="286">
        <v>5.9002539804073918E-3</v>
      </c>
      <c r="AT43" s="286">
        <v>5.9002539804073918E-3</v>
      </c>
      <c r="AU43" s="286">
        <v>5.9002539804073918E-3</v>
      </c>
      <c r="AV43" s="286">
        <v>5.9002539804073918E-3</v>
      </c>
      <c r="AW43" s="286">
        <v>5.9002539804073918E-3</v>
      </c>
      <c r="AX43" s="286">
        <v>5.9002539804073918E-3</v>
      </c>
      <c r="AY43" s="286">
        <v>5.9002539804073918E-3</v>
      </c>
      <c r="AZ43" s="286">
        <v>5.9002539804073918E-3</v>
      </c>
      <c r="BA43" s="286">
        <v>5.9002539804073918E-3</v>
      </c>
      <c r="BB43" s="286">
        <v>5.9002539804073918E-3</v>
      </c>
      <c r="BC43" s="286">
        <v>5.9002539804073918E-3</v>
      </c>
      <c r="BD43" s="286">
        <v>5.9002539804073918E-3</v>
      </c>
      <c r="BE43" s="286">
        <v>5.9002539804073918E-3</v>
      </c>
      <c r="BF43" s="286">
        <v>5.9002539804073918E-3</v>
      </c>
      <c r="BG43" s="286">
        <v>5.9002539804073918E-3</v>
      </c>
      <c r="BH43" s="286">
        <v>5.9002539804073918E-3</v>
      </c>
      <c r="BI43" s="286">
        <v>5.9002539804073918E-3</v>
      </c>
      <c r="BJ43" s="286">
        <v>5.9002539804073918E-3</v>
      </c>
      <c r="BK43" s="286">
        <v>5.9002539804073918E-3</v>
      </c>
      <c r="BL43" s="286">
        <v>5.9002539804073918E-3</v>
      </c>
      <c r="BM43" s="286">
        <v>5.9002539804073918E-3</v>
      </c>
      <c r="BN43" s="286">
        <v>5.9002539804073918E-3</v>
      </c>
      <c r="BO43" s="286"/>
      <c r="BP43" s="286"/>
      <c r="BQ43" s="286"/>
      <c r="BR43" s="286"/>
      <c r="BS43" s="286"/>
      <c r="BT43" s="286"/>
      <c r="BU43" s="286"/>
      <c r="BV43" s="286"/>
      <c r="BW43" s="286"/>
      <c r="BX43" s="286"/>
      <c r="BY43" s="286"/>
      <c r="BZ43" s="286"/>
      <c r="CA43" s="287"/>
      <c r="CB43" s="286">
        <v>1.534764084367991E-2</v>
      </c>
      <c r="CC43" s="286">
        <v>1.534764084367991E-2</v>
      </c>
      <c r="CD43" s="286">
        <v>1.534764084367991E-2</v>
      </c>
      <c r="CE43" s="286">
        <v>1.534764084367991E-2</v>
      </c>
      <c r="CF43" s="286">
        <v>1.534764084367991E-2</v>
      </c>
      <c r="CG43" s="286">
        <v>1.534764084367991E-2</v>
      </c>
      <c r="CH43" s="286">
        <v>1.534764084367991E-2</v>
      </c>
      <c r="CI43" s="286">
        <v>1.534764084367991E-2</v>
      </c>
      <c r="CJ43" s="286">
        <v>1.534764084367991E-2</v>
      </c>
      <c r="CK43" s="286">
        <v>1.534764084367991E-2</v>
      </c>
      <c r="CL43" s="286">
        <v>1.534764084367991E-2</v>
      </c>
      <c r="CM43" s="286">
        <v>1.534764084367991E-2</v>
      </c>
      <c r="CN43" s="286">
        <v>1.534764084367991E-2</v>
      </c>
      <c r="CO43" s="286">
        <v>1.534764084367991E-2</v>
      </c>
      <c r="CP43" s="286">
        <v>1.534764084367991E-2</v>
      </c>
      <c r="CQ43" s="286">
        <v>1.534764084367991E-2</v>
      </c>
      <c r="CR43" s="286">
        <v>1.534764084367991E-2</v>
      </c>
      <c r="CS43" s="286">
        <v>1.5347202580323E-2</v>
      </c>
      <c r="CT43" s="286">
        <v>1.534764084367991E-2</v>
      </c>
      <c r="CU43" s="286">
        <v>1.534764084367991E-2</v>
      </c>
      <c r="CV43" s="286">
        <v>1.534764084367991E-2</v>
      </c>
      <c r="CW43" s="286">
        <v>1.534764084367991E-2</v>
      </c>
      <c r="CX43" s="286">
        <v>1.534764084367991E-2</v>
      </c>
      <c r="CY43" s="286">
        <v>1.534764084367991E-2</v>
      </c>
      <c r="CZ43" s="286">
        <v>1.534764084367991E-2</v>
      </c>
      <c r="DA43" s="286">
        <v>1.534764084367991E-2</v>
      </c>
      <c r="DB43" s="286">
        <v>1.534764084367991E-2</v>
      </c>
      <c r="DC43" s="286">
        <v>1.534764084367991E-2</v>
      </c>
      <c r="DD43" s="286">
        <v>1.534764084367991E-2</v>
      </c>
      <c r="DE43" s="286">
        <v>1.5346763819613932E-2</v>
      </c>
      <c r="DF43" s="286">
        <v>1.5239592580833518E-2</v>
      </c>
      <c r="DG43" s="286">
        <v>1.4711024675179154E-2</v>
      </c>
      <c r="DH43" s="286">
        <v>1.6423215469392669E-2</v>
      </c>
      <c r="DI43" s="286">
        <v>1.522653265881751E-2</v>
      </c>
      <c r="DJ43" s="286">
        <v>1.534764084367991E-2</v>
      </c>
      <c r="DK43" s="286">
        <v>1.534764084367991E-2</v>
      </c>
      <c r="DL43" s="286">
        <v>1.534764084367991E-2</v>
      </c>
      <c r="DM43" s="286">
        <v>1.534764084367991E-2</v>
      </c>
      <c r="DN43" s="286">
        <v>1.534764084367991E-2</v>
      </c>
      <c r="DO43" s="286">
        <v>1.534764084367991E-2</v>
      </c>
      <c r="DP43" s="286">
        <v>1.534764084367991E-2</v>
      </c>
      <c r="DQ43" s="286">
        <v>1.534764084367991E-2</v>
      </c>
      <c r="DR43" s="286">
        <v>1.534764084367991E-2</v>
      </c>
      <c r="DS43" s="286">
        <v>1.534764084367991E-2</v>
      </c>
      <c r="DT43" s="286">
        <v>1.534764084367991E-2</v>
      </c>
      <c r="DU43" s="286">
        <v>1.534764084367991E-2</v>
      </c>
      <c r="DV43" s="286">
        <v>1.534764084367991E-2</v>
      </c>
      <c r="DW43" s="286">
        <v>1.534764084367991E-2</v>
      </c>
      <c r="DX43" s="286">
        <v>1.534764084367991E-2</v>
      </c>
      <c r="DY43" s="286">
        <v>1.534764084367991E-2</v>
      </c>
      <c r="DZ43" s="286">
        <v>1.534764084367991E-2</v>
      </c>
      <c r="EA43" s="286">
        <v>1.534764084367991E-2</v>
      </c>
      <c r="EB43" s="286">
        <v>1.534764084367991E-2</v>
      </c>
      <c r="EC43" s="286">
        <v>1.534764084367991E-2</v>
      </c>
      <c r="ED43" s="286">
        <v>1.534764084367991E-2</v>
      </c>
      <c r="EE43" s="286">
        <v>1.534764084367991E-2</v>
      </c>
      <c r="EF43" s="286">
        <v>1.534764084367991E-2</v>
      </c>
      <c r="EG43" s="286">
        <v>1.534764084367991E-2</v>
      </c>
      <c r="EH43" s="286">
        <v>1.534764084367991E-2</v>
      </c>
      <c r="EI43" s="286">
        <v>1.534764084367991E-2</v>
      </c>
      <c r="EJ43" s="286">
        <v>1.534764084367991E-2</v>
      </c>
      <c r="EK43" s="286">
        <v>1.534764084367991E-2</v>
      </c>
      <c r="EL43" s="286"/>
      <c r="EM43" s="286"/>
      <c r="EN43" s="286"/>
      <c r="EO43" s="286"/>
      <c r="EP43" s="286"/>
      <c r="EQ43" s="286"/>
      <c r="ER43" s="286"/>
      <c r="ES43" s="286"/>
      <c r="ET43" s="286"/>
      <c r="EU43" s="286"/>
      <c r="EV43" s="286"/>
      <c r="EW43" s="286"/>
      <c r="EX43" s="287"/>
    </row>
    <row r="44" spans="1:154" x14ac:dyDescent="0.2">
      <c r="A44" s="238">
        <v>42919</v>
      </c>
      <c r="B44" s="422">
        <v>8.0477890634983278E-3</v>
      </c>
      <c r="C44" s="239">
        <v>1.9523932270384167E-2</v>
      </c>
      <c r="D44" s="263" t="str">
        <f>IF(A44&gt;$B$4,_xll.xlShmImplSwap2($B$5,$B$5,A44,,tenor+0*TYPE(trigger),1,4,12/tenor,4,1,1),"")</f>
        <v>Curve (OIS_26APR16) is not present in shared memory.</v>
      </c>
      <c r="E44" s="288">
        <v>8.0481214747275057E-3</v>
      </c>
      <c r="F44" s="286">
        <v>8.0478998700730057E-3</v>
      </c>
      <c r="G44" s="286">
        <v>8.0477890634983278E-3</v>
      </c>
      <c r="H44" s="286">
        <v>8.0477890634983278E-3</v>
      </c>
      <c r="I44" s="286">
        <v>8.0477890634983278E-3</v>
      </c>
      <c r="J44" s="286">
        <v>8.0477890634983278E-3</v>
      </c>
      <c r="K44" s="286">
        <v>8.0477890634983278E-3</v>
      </c>
      <c r="L44" s="286">
        <v>8.0477890634983278E-3</v>
      </c>
      <c r="M44" s="286">
        <v>8.0477890634983278E-3</v>
      </c>
      <c r="N44" s="286">
        <v>8.0477890634983278E-3</v>
      </c>
      <c r="O44" s="286">
        <v>8.0477890634983278E-3</v>
      </c>
      <c r="P44" s="424">
        <v>8.0477890634983278E-3</v>
      </c>
      <c r="Q44" s="286">
        <v>8.0477890634983278E-3</v>
      </c>
      <c r="R44" s="286">
        <v>8.0477890634983278E-3</v>
      </c>
      <c r="S44" s="286">
        <v>8.0477890634983278E-3</v>
      </c>
      <c r="T44" s="286">
        <v>8.0477890634983278E-3</v>
      </c>
      <c r="U44" s="286">
        <v>8.0477890634983278E-3</v>
      </c>
      <c r="V44" s="286">
        <v>8.0474594553262731E-3</v>
      </c>
      <c r="W44" s="286">
        <v>8.0477890634983278E-3</v>
      </c>
      <c r="X44" s="286">
        <v>8.0477890634983278E-3</v>
      </c>
      <c r="Y44" s="286">
        <v>8.0477890634983278E-3</v>
      </c>
      <c r="Z44" s="286">
        <v>8.0477890634983278E-3</v>
      </c>
      <c r="AA44" s="286">
        <v>8.0477890634983278E-3</v>
      </c>
      <c r="AB44" s="286">
        <v>8.0477890634983278E-3</v>
      </c>
      <c r="AC44" s="286">
        <v>8.0477890634983278E-3</v>
      </c>
      <c r="AD44" s="286">
        <v>8.0477890634983278E-3</v>
      </c>
      <c r="AE44" s="286">
        <v>8.0477890634983278E-3</v>
      </c>
      <c r="AF44" s="286">
        <v>8.0477890634983278E-3</v>
      </c>
      <c r="AG44" s="286">
        <v>8.0477890634983278E-3</v>
      </c>
      <c r="AH44" s="286">
        <v>8.0471294727002228E-3</v>
      </c>
      <c r="AI44" s="286">
        <v>8.046799576956247E-3</v>
      </c>
      <c r="AJ44" s="286">
        <v>8.0464609320093899E-3</v>
      </c>
      <c r="AK44" s="286">
        <v>8.2533721917775211E-3</v>
      </c>
      <c r="AL44" s="286">
        <v>8.0477890634983278E-3</v>
      </c>
      <c r="AM44" s="286">
        <v>8.0477890634983278E-3</v>
      </c>
      <c r="AN44" s="286">
        <v>8.0477890634983278E-3</v>
      </c>
      <c r="AO44" s="286">
        <v>8.0477890634983278E-3</v>
      </c>
      <c r="AP44" s="286">
        <v>8.0477890634983278E-3</v>
      </c>
      <c r="AQ44" s="286">
        <v>8.0477890634983278E-3</v>
      </c>
      <c r="AR44" s="286">
        <v>8.0477890634983278E-3</v>
      </c>
      <c r="AS44" s="286">
        <v>8.0477890634983278E-3</v>
      </c>
      <c r="AT44" s="286">
        <v>8.0477890634983278E-3</v>
      </c>
      <c r="AU44" s="286">
        <v>8.0477890634983278E-3</v>
      </c>
      <c r="AV44" s="286">
        <v>8.0477890634983278E-3</v>
      </c>
      <c r="AW44" s="286">
        <v>8.0477890634983278E-3</v>
      </c>
      <c r="AX44" s="286">
        <v>8.0477890634983278E-3</v>
      </c>
      <c r="AY44" s="286">
        <v>8.0477890634983278E-3</v>
      </c>
      <c r="AZ44" s="286">
        <v>8.0477890634983278E-3</v>
      </c>
      <c r="BA44" s="286">
        <v>8.0477890634983278E-3</v>
      </c>
      <c r="BB44" s="286">
        <v>8.0477890634983278E-3</v>
      </c>
      <c r="BC44" s="286">
        <v>8.0477890634983278E-3</v>
      </c>
      <c r="BD44" s="286">
        <v>8.0477890634983278E-3</v>
      </c>
      <c r="BE44" s="286">
        <v>8.0477890634983278E-3</v>
      </c>
      <c r="BF44" s="286">
        <v>8.0477890634983278E-3</v>
      </c>
      <c r="BG44" s="286">
        <v>8.0477890634983278E-3</v>
      </c>
      <c r="BH44" s="286">
        <v>8.0477890634983278E-3</v>
      </c>
      <c r="BI44" s="286">
        <v>8.0477890634983278E-3</v>
      </c>
      <c r="BJ44" s="286">
        <v>8.0477890634983278E-3</v>
      </c>
      <c r="BK44" s="286">
        <v>8.0477890634983278E-3</v>
      </c>
      <c r="BL44" s="286">
        <v>8.0477890634983278E-3</v>
      </c>
      <c r="BM44" s="286">
        <v>8.0477890634983278E-3</v>
      </c>
      <c r="BN44" s="286">
        <v>8.0477890634983278E-3</v>
      </c>
      <c r="BO44" s="286"/>
      <c r="BP44" s="286"/>
      <c r="BQ44" s="286"/>
      <c r="BR44" s="286"/>
      <c r="BS44" s="286"/>
      <c r="BT44" s="286"/>
      <c r="BU44" s="286"/>
      <c r="BV44" s="286"/>
      <c r="BW44" s="286"/>
      <c r="BX44" s="286"/>
      <c r="BY44" s="286"/>
      <c r="BZ44" s="286"/>
      <c r="CA44" s="287"/>
      <c r="CB44" s="286">
        <v>1.9523932270384164E-2</v>
      </c>
      <c r="CC44" s="286">
        <v>1.9523932270384164E-2</v>
      </c>
      <c r="CD44" s="286">
        <v>1.9523932270384167E-2</v>
      </c>
      <c r="CE44" s="286">
        <v>1.9523932270384167E-2</v>
      </c>
      <c r="CF44" s="286">
        <v>1.9523932270384167E-2</v>
      </c>
      <c r="CG44" s="286">
        <v>1.9523932270384167E-2</v>
      </c>
      <c r="CH44" s="286">
        <v>1.9523932270384167E-2</v>
      </c>
      <c r="CI44" s="286">
        <v>1.9523932270384167E-2</v>
      </c>
      <c r="CJ44" s="286">
        <v>1.9523932270384167E-2</v>
      </c>
      <c r="CK44" s="286">
        <v>1.9523932270384167E-2</v>
      </c>
      <c r="CL44" s="286">
        <v>1.9523932270384167E-2</v>
      </c>
      <c r="CM44" s="286">
        <v>1.9523932270384167E-2</v>
      </c>
      <c r="CN44" s="286">
        <v>1.9523932270384167E-2</v>
      </c>
      <c r="CO44" s="286">
        <v>1.9523932270384167E-2</v>
      </c>
      <c r="CP44" s="286">
        <v>1.9523932270384167E-2</v>
      </c>
      <c r="CQ44" s="286">
        <v>1.9523932270384167E-2</v>
      </c>
      <c r="CR44" s="286">
        <v>1.9523932270384167E-2</v>
      </c>
      <c r="CS44" s="286">
        <v>1.952348622639416E-2</v>
      </c>
      <c r="CT44" s="286">
        <v>1.9523932270384167E-2</v>
      </c>
      <c r="CU44" s="286">
        <v>1.9523932270384167E-2</v>
      </c>
      <c r="CV44" s="286">
        <v>1.9523932270384167E-2</v>
      </c>
      <c r="CW44" s="286">
        <v>1.9523932270384167E-2</v>
      </c>
      <c r="CX44" s="286">
        <v>1.9523932270384167E-2</v>
      </c>
      <c r="CY44" s="286">
        <v>1.9523932270384167E-2</v>
      </c>
      <c r="CZ44" s="286">
        <v>1.9523932270384167E-2</v>
      </c>
      <c r="DA44" s="286">
        <v>1.9523932270384167E-2</v>
      </c>
      <c r="DB44" s="286">
        <v>1.9523932270384167E-2</v>
      </c>
      <c r="DC44" s="286">
        <v>1.9523932270384167E-2</v>
      </c>
      <c r="DD44" s="286">
        <v>1.9523932270384167E-2</v>
      </c>
      <c r="DE44" s="286">
        <v>1.9523039676590071E-2</v>
      </c>
      <c r="DF44" s="286">
        <v>1.9522593245279021E-2</v>
      </c>
      <c r="DG44" s="286">
        <v>1.9396520217265237E-2</v>
      </c>
      <c r="DH44" s="286">
        <v>1.8668564079442909E-2</v>
      </c>
      <c r="DI44" s="286">
        <v>2.0878632232045048E-2</v>
      </c>
      <c r="DJ44" s="286">
        <v>1.9365929088525517E-2</v>
      </c>
      <c r="DK44" s="286">
        <v>1.9523932270384167E-2</v>
      </c>
      <c r="DL44" s="286">
        <v>1.9523932270384167E-2</v>
      </c>
      <c r="DM44" s="286">
        <v>1.9523932270384167E-2</v>
      </c>
      <c r="DN44" s="286">
        <v>1.9523932270384167E-2</v>
      </c>
      <c r="DO44" s="286">
        <v>1.9523932270384167E-2</v>
      </c>
      <c r="DP44" s="286">
        <v>1.9523932270384167E-2</v>
      </c>
      <c r="DQ44" s="286">
        <v>1.9523932270384167E-2</v>
      </c>
      <c r="DR44" s="286">
        <v>1.9523932270384167E-2</v>
      </c>
      <c r="DS44" s="286">
        <v>1.9523932270384167E-2</v>
      </c>
      <c r="DT44" s="286">
        <v>1.9523932270384167E-2</v>
      </c>
      <c r="DU44" s="286">
        <v>1.9523932270384167E-2</v>
      </c>
      <c r="DV44" s="286">
        <v>1.9523932270384167E-2</v>
      </c>
      <c r="DW44" s="286">
        <v>1.9523932270384167E-2</v>
      </c>
      <c r="DX44" s="286">
        <v>1.9523932270384167E-2</v>
      </c>
      <c r="DY44" s="286">
        <v>1.9523932270384167E-2</v>
      </c>
      <c r="DZ44" s="286">
        <v>1.9523932270384167E-2</v>
      </c>
      <c r="EA44" s="286">
        <v>1.9523932270384167E-2</v>
      </c>
      <c r="EB44" s="286">
        <v>1.9523932270384167E-2</v>
      </c>
      <c r="EC44" s="286">
        <v>1.9523932270384167E-2</v>
      </c>
      <c r="ED44" s="286">
        <v>1.9523932270384167E-2</v>
      </c>
      <c r="EE44" s="286">
        <v>1.9523932270384167E-2</v>
      </c>
      <c r="EF44" s="286">
        <v>1.9523932270384167E-2</v>
      </c>
      <c r="EG44" s="286">
        <v>1.9523932270384167E-2</v>
      </c>
      <c r="EH44" s="286">
        <v>1.9523932270384167E-2</v>
      </c>
      <c r="EI44" s="286">
        <v>1.9523932270384167E-2</v>
      </c>
      <c r="EJ44" s="286">
        <v>1.9523932270384167E-2</v>
      </c>
      <c r="EK44" s="286">
        <v>1.9523932270384167E-2</v>
      </c>
      <c r="EL44" s="286"/>
      <c r="EM44" s="286"/>
      <c r="EN44" s="286"/>
      <c r="EO44" s="286"/>
      <c r="EP44" s="286"/>
      <c r="EQ44" s="286"/>
      <c r="ER44" s="286"/>
      <c r="ES44" s="286"/>
      <c r="ET44" s="286"/>
      <c r="EU44" s="286"/>
      <c r="EV44" s="286"/>
      <c r="EW44" s="286"/>
      <c r="EX44" s="287"/>
    </row>
    <row r="45" spans="1:154" x14ac:dyDescent="0.2">
      <c r="A45" s="238">
        <v>43284</v>
      </c>
      <c r="B45" s="422">
        <v>1.0120252455615739E-2</v>
      </c>
      <c r="C45" s="239">
        <v>2.2320470300695078E-2</v>
      </c>
      <c r="D45" s="263" t="str">
        <f>IF(A45&gt;$B$4,_xll.xlShmImplSwap2($B$5,$B$5,A45,,tenor+0*TYPE(trigger),1,4,12/tenor,4,1,1),"")</f>
        <v>Curve (OIS_26APR16) is not present in shared memory.</v>
      </c>
      <c r="E45" s="288">
        <v>1.0120529591173513E-2</v>
      </c>
      <c r="F45" s="286">
        <v>1.0120344836495765E-2</v>
      </c>
      <c r="G45" s="286">
        <v>1.0120252455615739E-2</v>
      </c>
      <c r="H45" s="286">
        <v>1.0120252455615739E-2</v>
      </c>
      <c r="I45" s="286">
        <v>1.0120252455615739E-2</v>
      </c>
      <c r="J45" s="286">
        <v>1.0120252455615739E-2</v>
      </c>
      <c r="K45" s="286">
        <v>1.0120252455615739E-2</v>
      </c>
      <c r="L45" s="286">
        <v>1.0120252455615739E-2</v>
      </c>
      <c r="M45" s="286">
        <v>1.0120252455615739E-2</v>
      </c>
      <c r="N45" s="286">
        <v>1.0120252455615739E-2</v>
      </c>
      <c r="O45" s="286">
        <v>1.0120252455615739E-2</v>
      </c>
      <c r="P45" s="424">
        <v>1.0120252455615739E-2</v>
      </c>
      <c r="Q45" s="286">
        <v>1.0120252455615739E-2</v>
      </c>
      <c r="R45" s="286">
        <v>1.0120252455615739E-2</v>
      </c>
      <c r="S45" s="286">
        <v>1.0120252455615739E-2</v>
      </c>
      <c r="T45" s="286">
        <v>1.0120252455615739E-2</v>
      </c>
      <c r="U45" s="286">
        <v>1.0120252455615739E-2</v>
      </c>
      <c r="V45" s="286">
        <v>1.0119904282104852E-2</v>
      </c>
      <c r="W45" s="286">
        <v>1.0120252455615739E-2</v>
      </c>
      <c r="X45" s="286">
        <v>1.0120252455615739E-2</v>
      </c>
      <c r="Y45" s="286">
        <v>1.0120252455615739E-2</v>
      </c>
      <c r="Z45" s="286">
        <v>1.0120252455615739E-2</v>
      </c>
      <c r="AA45" s="286">
        <v>1.0120252455615739E-2</v>
      </c>
      <c r="AB45" s="286">
        <v>1.0120252455615739E-2</v>
      </c>
      <c r="AC45" s="286">
        <v>1.0120252455615739E-2</v>
      </c>
      <c r="AD45" s="286">
        <v>1.0120252455615739E-2</v>
      </c>
      <c r="AE45" s="286">
        <v>1.0120252455615739E-2</v>
      </c>
      <c r="AF45" s="286">
        <v>1.0120252455615739E-2</v>
      </c>
      <c r="AG45" s="286">
        <v>1.0120252455615739E-2</v>
      </c>
      <c r="AH45" s="286">
        <v>1.0119555713202508E-2</v>
      </c>
      <c r="AI45" s="286">
        <v>1.011920723622989E-2</v>
      </c>
      <c r="AJ45" s="286">
        <v>1.0118849517419532E-2</v>
      </c>
      <c r="AK45" s="286">
        <v>1.0118514321373357E-2</v>
      </c>
      <c r="AL45" s="286">
        <v>1.0328261399363967E-2</v>
      </c>
      <c r="AM45" s="286">
        <v>1.0120252455615739E-2</v>
      </c>
      <c r="AN45" s="286">
        <v>1.0120252455615739E-2</v>
      </c>
      <c r="AO45" s="286">
        <v>1.0120252455615739E-2</v>
      </c>
      <c r="AP45" s="286">
        <v>1.0120252455615739E-2</v>
      </c>
      <c r="AQ45" s="286">
        <v>1.0120252455615739E-2</v>
      </c>
      <c r="AR45" s="286">
        <v>1.0120252455615739E-2</v>
      </c>
      <c r="AS45" s="286">
        <v>1.0120252455615739E-2</v>
      </c>
      <c r="AT45" s="286">
        <v>1.0120252455615739E-2</v>
      </c>
      <c r="AU45" s="286">
        <v>1.0120252455615739E-2</v>
      </c>
      <c r="AV45" s="286">
        <v>1.0120252455615739E-2</v>
      </c>
      <c r="AW45" s="286">
        <v>1.0120252455615739E-2</v>
      </c>
      <c r="AX45" s="286">
        <v>1.0120252455615739E-2</v>
      </c>
      <c r="AY45" s="286">
        <v>1.0120252455615739E-2</v>
      </c>
      <c r="AZ45" s="286">
        <v>1.0120252455615739E-2</v>
      </c>
      <c r="BA45" s="286">
        <v>1.0120252455615739E-2</v>
      </c>
      <c r="BB45" s="286">
        <v>1.0120252455615739E-2</v>
      </c>
      <c r="BC45" s="286">
        <v>1.0120252455615739E-2</v>
      </c>
      <c r="BD45" s="286">
        <v>1.0120252455615739E-2</v>
      </c>
      <c r="BE45" s="286">
        <v>1.0120252455615739E-2</v>
      </c>
      <c r="BF45" s="286">
        <v>1.0120252455615739E-2</v>
      </c>
      <c r="BG45" s="286">
        <v>1.0120252455615739E-2</v>
      </c>
      <c r="BH45" s="286">
        <v>1.0120252455615739E-2</v>
      </c>
      <c r="BI45" s="286">
        <v>1.0120252455615739E-2</v>
      </c>
      <c r="BJ45" s="286">
        <v>1.0120252455615739E-2</v>
      </c>
      <c r="BK45" s="286">
        <v>1.0120252455615739E-2</v>
      </c>
      <c r="BL45" s="286">
        <v>1.0120252455615739E-2</v>
      </c>
      <c r="BM45" s="286">
        <v>1.0120252455615739E-2</v>
      </c>
      <c r="BN45" s="286">
        <v>1.0120252455615739E-2</v>
      </c>
      <c r="BO45" s="286"/>
      <c r="BP45" s="286"/>
      <c r="BQ45" s="286"/>
      <c r="BR45" s="286"/>
      <c r="BS45" s="286"/>
      <c r="BT45" s="286"/>
      <c r="BU45" s="286"/>
      <c r="BV45" s="286"/>
      <c r="BW45" s="286"/>
      <c r="BX45" s="286"/>
      <c r="BY45" s="286"/>
      <c r="BZ45" s="286"/>
      <c r="CA45" s="287"/>
      <c r="CB45" s="286">
        <v>2.2320470300695078E-2</v>
      </c>
      <c r="CC45" s="286">
        <v>2.2320470300695078E-2</v>
      </c>
      <c r="CD45" s="286">
        <v>2.2320470300695078E-2</v>
      </c>
      <c r="CE45" s="286">
        <v>2.2320470300695078E-2</v>
      </c>
      <c r="CF45" s="286">
        <v>2.2320470300695078E-2</v>
      </c>
      <c r="CG45" s="286">
        <v>2.2320470300695078E-2</v>
      </c>
      <c r="CH45" s="286">
        <v>2.2320470300695078E-2</v>
      </c>
      <c r="CI45" s="286">
        <v>2.2320470300695078E-2</v>
      </c>
      <c r="CJ45" s="286">
        <v>2.2320470300695078E-2</v>
      </c>
      <c r="CK45" s="286">
        <v>2.2320470300695078E-2</v>
      </c>
      <c r="CL45" s="286">
        <v>2.2320470300695078E-2</v>
      </c>
      <c r="CM45" s="286">
        <v>2.2320470300695078E-2</v>
      </c>
      <c r="CN45" s="286">
        <v>2.2320470300695078E-2</v>
      </c>
      <c r="CO45" s="286">
        <v>2.2320470300695078E-2</v>
      </c>
      <c r="CP45" s="286">
        <v>2.2320470300695078E-2</v>
      </c>
      <c r="CQ45" s="286">
        <v>2.2320470300695078E-2</v>
      </c>
      <c r="CR45" s="286">
        <v>2.2320470300695078E-2</v>
      </c>
      <c r="CS45" s="286">
        <v>2.2320059174241763E-2</v>
      </c>
      <c r="CT45" s="286">
        <v>2.2320470300695078E-2</v>
      </c>
      <c r="CU45" s="286">
        <v>2.2320470300695078E-2</v>
      </c>
      <c r="CV45" s="286">
        <v>2.2320470300695078E-2</v>
      </c>
      <c r="CW45" s="286">
        <v>2.2320470300695078E-2</v>
      </c>
      <c r="CX45" s="286">
        <v>2.2320470300695078E-2</v>
      </c>
      <c r="CY45" s="286">
        <v>2.2320470300695078E-2</v>
      </c>
      <c r="CZ45" s="286">
        <v>2.2320470300695078E-2</v>
      </c>
      <c r="DA45" s="286">
        <v>2.2320470300695078E-2</v>
      </c>
      <c r="DB45" s="286">
        <v>2.2320470300695078E-2</v>
      </c>
      <c r="DC45" s="286">
        <v>2.2320470300695078E-2</v>
      </c>
      <c r="DD45" s="286">
        <v>2.2320470300695078E-2</v>
      </c>
      <c r="DE45" s="286">
        <v>2.2319647581919365E-2</v>
      </c>
      <c r="DF45" s="286">
        <v>2.2319236099161491E-2</v>
      </c>
      <c r="DG45" s="286">
        <v>2.2318813704665597E-2</v>
      </c>
      <c r="DH45" s="286">
        <v>2.2172311709711096E-2</v>
      </c>
      <c r="DI45" s="286">
        <v>2.1242862449565591E-2</v>
      </c>
      <c r="DJ45" s="286">
        <v>2.3956630884335597E-2</v>
      </c>
      <c r="DK45" s="286">
        <v>2.2128920548050837E-2</v>
      </c>
      <c r="DL45" s="286">
        <v>2.2320470300695078E-2</v>
      </c>
      <c r="DM45" s="286">
        <v>2.2320470300695078E-2</v>
      </c>
      <c r="DN45" s="286">
        <v>2.2320470300695078E-2</v>
      </c>
      <c r="DO45" s="286">
        <v>2.2320470300695078E-2</v>
      </c>
      <c r="DP45" s="286">
        <v>2.2320470300695078E-2</v>
      </c>
      <c r="DQ45" s="286">
        <v>2.2320470300695078E-2</v>
      </c>
      <c r="DR45" s="286">
        <v>2.2320470300695078E-2</v>
      </c>
      <c r="DS45" s="286">
        <v>2.2320470300695078E-2</v>
      </c>
      <c r="DT45" s="286">
        <v>2.2320470300695078E-2</v>
      </c>
      <c r="DU45" s="286">
        <v>2.2320470300695078E-2</v>
      </c>
      <c r="DV45" s="286">
        <v>2.2320470300695078E-2</v>
      </c>
      <c r="DW45" s="286">
        <v>2.2320470300695078E-2</v>
      </c>
      <c r="DX45" s="286">
        <v>2.2320470300695078E-2</v>
      </c>
      <c r="DY45" s="286">
        <v>2.2320470300695078E-2</v>
      </c>
      <c r="DZ45" s="286">
        <v>2.2320470300695078E-2</v>
      </c>
      <c r="EA45" s="286">
        <v>2.2320470300695078E-2</v>
      </c>
      <c r="EB45" s="286">
        <v>2.2320470300695078E-2</v>
      </c>
      <c r="EC45" s="286">
        <v>2.2320470300695078E-2</v>
      </c>
      <c r="ED45" s="286">
        <v>2.2320470300695078E-2</v>
      </c>
      <c r="EE45" s="286">
        <v>2.2320470300695078E-2</v>
      </c>
      <c r="EF45" s="286">
        <v>2.2320470300695078E-2</v>
      </c>
      <c r="EG45" s="286">
        <v>2.2320470300695078E-2</v>
      </c>
      <c r="EH45" s="286">
        <v>2.2320470300695078E-2</v>
      </c>
      <c r="EI45" s="286">
        <v>2.2320470300695078E-2</v>
      </c>
      <c r="EJ45" s="286">
        <v>2.2320470300695078E-2</v>
      </c>
      <c r="EK45" s="286">
        <v>2.2320470300695078E-2</v>
      </c>
      <c r="EL45" s="286"/>
      <c r="EM45" s="286"/>
      <c r="EN45" s="286"/>
      <c r="EO45" s="286"/>
      <c r="EP45" s="286"/>
      <c r="EQ45" s="286"/>
      <c r="ER45" s="286"/>
      <c r="ES45" s="286"/>
      <c r="ET45" s="286"/>
      <c r="EU45" s="286"/>
      <c r="EV45" s="286"/>
      <c r="EW45" s="286"/>
      <c r="EX45" s="287"/>
    </row>
    <row r="46" spans="1:154" x14ac:dyDescent="0.2">
      <c r="A46" s="238">
        <v>43649</v>
      </c>
      <c r="B46" s="422">
        <v>1.1961303295146997E-2</v>
      </c>
      <c r="C46" s="239">
        <v>2.4142863115756929E-2</v>
      </c>
      <c r="D46" s="263" t="str">
        <f>IF(A46&gt;$B$4,_xll.xlShmImplSwap2($B$5,$B$5,A46,,tenor+0*TYPE(trigger),1,4,12/tenor,4,1,1),"")</f>
        <v>Curve (OIS_26APR16) is not present in shared memory.</v>
      </c>
      <c r="E46" s="288">
        <v>1.1961540917236564E-2</v>
      </c>
      <c r="F46" s="286">
        <v>1.196138250453436E-2</v>
      </c>
      <c r="G46" s="286">
        <v>1.1961303295146997E-2</v>
      </c>
      <c r="H46" s="286">
        <v>1.1961303295146997E-2</v>
      </c>
      <c r="I46" s="286">
        <v>1.1961303295146997E-2</v>
      </c>
      <c r="J46" s="286">
        <v>1.1961303295146997E-2</v>
      </c>
      <c r="K46" s="286">
        <v>1.1961303295146997E-2</v>
      </c>
      <c r="L46" s="286">
        <v>1.1961303295146997E-2</v>
      </c>
      <c r="M46" s="286">
        <v>1.1961303295146997E-2</v>
      </c>
      <c r="N46" s="286">
        <v>1.1961303295146997E-2</v>
      </c>
      <c r="O46" s="286">
        <v>1.1961303295146997E-2</v>
      </c>
      <c r="P46" s="424">
        <v>1.1961303295146997E-2</v>
      </c>
      <c r="Q46" s="286">
        <v>1.1961303295146997E-2</v>
      </c>
      <c r="R46" s="286">
        <v>1.1961303295146997E-2</v>
      </c>
      <c r="S46" s="286">
        <v>1.1961303295146997E-2</v>
      </c>
      <c r="T46" s="286">
        <v>1.1961303295146997E-2</v>
      </c>
      <c r="U46" s="286">
        <v>1.1961303295146997E-2</v>
      </c>
      <c r="V46" s="286">
        <v>1.1960947575099735E-2</v>
      </c>
      <c r="W46" s="286">
        <v>1.1961303295146997E-2</v>
      </c>
      <c r="X46" s="286">
        <v>1.1961303295146997E-2</v>
      </c>
      <c r="Y46" s="286">
        <v>1.1961303295146997E-2</v>
      </c>
      <c r="Z46" s="286">
        <v>1.1961303295146997E-2</v>
      </c>
      <c r="AA46" s="286">
        <v>1.1961303295146997E-2</v>
      </c>
      <c r="AB46" s="286">
        <v>1.1961303295146997E-2</v>
      </c>
      <c r="AC46" s="286">
        <v>1.1961303295146997E-2</v>
      </c>
      <c r="AD46" s="286">
        <v>1.1961303295146997E-2</v>
      </c>
      <c r="AE46" s="286">
        <v>1.1961303295146997E-2</v>
      </c>
      <c r="AF46" s="286">
        <v>1.1961303295146997E-2</v>
      </c>
      <c r="AG46" s="286">
        <v>1.1961303295146997E-2</v>
      </c>
      <c r="AH46" s="286">
        <v>1.1960591451233975E-2</v>
      </c>
      <c r="AI46" s="286">
        <v>1.1960235421433364E-2</v>
      </c>
      <c r="AJ46" s="286">
        <v>1.1959869949637774E-2</v>
      </c>
      <c r="AK46" s="286">
        <v>1.1959527488888042E-2</v>
      </c>
      <c r="AL46" s="286">
        <v>1.1959165040305284E-2</v>
      </c>
      <c r="AM46" s="286">
        <v>1.2172095557288584E-2</v>
      </c>
      <c r="AN46" s="286">
        <v>1.1961303295146997E-2</v>
      </c>
      <c r="AO46" s="286">
        <v>1.1961303295146997E-2</v>
      </c>
      <c r="AP46" s="286">
        <v>1.1961303295146997E-2</v>
      </c>
      <c r="AQ46" s="286">
        <v>1.1961303295146997E-2</v>
      </c>
      <c r="AR46" s="286">
        <v>1.1961303295146997E-2</v>
      </c>
      <c r="AS46" s="286">
        <v>1.1961303295146997E-2</v>
      </c>
      <c r="AT46" s="286">
        <v>1.1961303295146997E-2</v>
      </c>
      <c r="AU46" s="286">
        <v>1.1961303295146997E-2</v>
      </c>
      <c r="AV46" s="286">
        <v>1.1961303295146997E-2</v>
      </c>
      <c r="AW46" s="286">
        <v>1.1961303295146997E-2</v>
      </c>
      <c r="AX46" s="286">
        <v>1.1961303295146997E-2</v>
      </c>
      <c r="AY46" s="286">
        <v>1.1961303295146997E-2</v>
      </c>
      <c r="AZ46" s="286">
        <v>1.1961303295146997E-2</v>
      </c>
      <c r="BA46" s="286">
        <v>1.1961303295146997E-2</v>
      </c>
      <c r="BB46" s="286">
        <v>1.1961303295146997E-2</v>
      </c>
      <c r="BC46" s="286">
        <v>1.1961303295146997E-2</v>
      </c>
      <c r="BD46" s="286">
        <v>1.1961303295146997E-2</v>
      </c>
      <c r="BE46" s="286">
        <v>1.1961303295146997E-2</v>
      </c>
      <c r="BF46" s="286">
        <v>1.1961303295146997E-2</v>
      </c>
      <c r="BG46" s="286">
        <v>1.1961303295146997E-2</v>
      </c>
      <c r="BH46" s="286">
        <v>1.1961303295146997E-2</v>
      </c>
      <c r="BI46" s="286">
        <v>1.1961303295146997E-2</v>
      </c>
      <c r="BJ46" s="286">
        <v>1.1961303295146997E-2</v>
      </c>
      <c r="BK46" s="286">
        <v>1.1961303295146997E-2</v>
      </c>
      <c r="BL46" s="286">
        <v>1.1961303295146997E-2</v>
      </c>
      <c r="BM46" s="286">
        <v>1.1961303295146997E-2</v>
      </c>
      <c r="BN46" s="286">
        <v>1.1961303295146997E-2</v>
      </c>
      <c r="BO46" s="286"/>
      <c r="BP46" s="286"/>
      <c r="BQ46" s="286"/>
      <c r="BR46" s="286"/>
      <c r="BS46" s="286"/>
      <c r="BT46" s="286"/>
      <c r="BU46" s="286"/>
      <c r="BV46" s="286"/>
      <c r="BW46" s="286"/>
      <c r="BX46" s="286"/>
      <c r="BY46" s="286"/>
      <c r="BZ46" s="286"/>
      <c r="CA46" s="287"/>
      <c r="CB46" s="286">
        <v>2.4142863115756925E-2</v>
      </c>
      <c r="CC46" s="286">
        <v>2.4142863115756488E-2</v>
      </c>
      <c r="CD46" s="286">
        <v>2.4142863115756929E-2</v>
      </c>
      <c r="CE46" s="286">
        <v>2.4142863115756929E-2</v>
      </c>
      <c r="CF46" s="286">
        <v>2.4142863115756929E-2</v>
      </c>
      <c r="CG46" s="286">
        <v>2.4142863115756929E-2</v>
      </c>
      <c r="CH46" s="286">
        <v>2.4142863115756929E-2</v>
      </c>
      <c r="CI46" s="286">
        <v>2.4142863115756929E-2</v>
      </c>
      <c r="CJ46" s="286">
        <v>2.4142863115756929E-2</v>
      </c>
      <c r="CK46" s="286">
        <v>2.4142863115756929E-2</v>
      </c>
      <c r="CL46" s="286">
        <v>2.4142863115756929E-2</v>
      </c>
      <c r="CM46" s="286">
        <v>2.4142863115756929E-2</v>
      </c>
      <c r="CN46" s="286">
        <v>2.4142863115756929E-2</v>
      </c>
      <c r="CO46" s="286">
        <v>2.4142863115756929E-2</v>
      </c>
      <c r="CP46" s="286">
        <v>2.4142863115756929E-2</v>
      </c>
      <c r="CQ46" s="286">
        <v>2.4142863115756929E-2</v>
      </c>
      <c r="CR46" s="286">
        <v>2.4142863115756929E-2</v>
      </c>
      <c r="CS46" s="286">
        <v>2.4142497758325235E-2</v>
      </c>
      <c r="CT46" s="286">
        <v>2.4142863115756929E-2</v>
      </c>
      <c r="CU46" s="286">
        <v>2.4142863115756929E-2</v>
      </c>
      <c r="CV46" s="286">
        <v>2.4142863115756929E-2</v>
      </c>
      <c r="CW46" s="286">
        <v>2.4142863115756929E-2</v>
      </c>
      <c r="CX46" s="286">
        <v>2.4142863115756929E-2</v>
      </c>
      <c r="CY46" s="286">
        <v>2.4142863115756929E-2</v>
      </c>
      <c r="CZ46" s="286">
        <v>2.4142863115756929E-2</v>
      </c>
      <c r="DA46" s="286">
        <v>2.4142863115756929E-2</v>
      </c>
      <c r="DB46" s="286">
        <v>2.4142863115756929E-2</v>
      </c>
      <c r="DC46" s="286">
        <v>2.4142863115756929E-2</v>
      </c>
      <c r="DD46" s="286">
        <v>2.4142863115756929E-2</v>
      </c>
      <c r="DE46" s="286">
        <v>2.4142131987167952E-2</v>
      </c>
      <c r="DF46" s="286">
        <v>2.4141766313656922E-2</v>
      </c>
      <c r="DG46" s="286">
        <v>2.4141390943471987E-2</v>
      </c>
      <c r="DH46" s="286">
        <v>2.4141039208548615E-2</v>
      </c>
      <c r="DI46" s="286">
        <v>2.3968991311185475E-2</v>
      </c>
      <c r="DJ46" s="286">
        <v>2.2851142833853456E-2</v>
      </c>
      <c r="DK46" s="286">
        <v>2.6053185185437516E-2</v>
      </c>
      <c r="DL46" s="286">
        <v>2.3921320891996441E-2</v>
      </c>
      <c r="DM46" s="286">
        <v>2.4142863115756929E-2</v>
      </c>
      <c r="DN46" s="286">
        <v>2.4142863115756929E-2</v>
      </c>
      <c r="DO46" s="286">
        <v>2.4142863115756929E-2</v>
      </c>
      <c r="DP46" s="286">
        <v>2.4142863115756929E-2</v>
      </c>
      <c r="DQ46" s="286">
        <v>2.4142863115756929E-2</v>
      </c>
      <c r="DR46" s="286">
        <v>2.4142863115756929E-2</v>
      </c>
      <c r="DS46" s="286">
        <v>2.4142863115756929E-2</v>
      </c>
      <c r="DT46" s="286">
        <v>2.4142863115756929E-2</v>
      </c>
      <c r="DU46" s="286">
        <v>2.4142863115756929E-2</v>
      </c>
      <c r="DV46" s="286">
        <v>2.4142863115756929E-2</v>
      </c>
      <c r="DW46" s="286">
        <v>2.4142863115756929E-2</v>
      </c>
      <c r="DX46" s="286">
        <v>2.4142863115756929E-2</v>
      </c>
      <c r="DY46" s="286">
        <v>2.4142863115756929E-2</v>
      </c>
      <c r="DZ46" s="286">
        <v>2.4142863115756929E-2</v>
      </c>
      <c r="EA46" s="286">
        <v>2.4142863115756929E-2</v>
      </c>
      <c r="EB46" s="286">
        <v>2.4142863115756929E-2</v>
      </c>
      <c r="EC46" s="286">
        <v>2.4142863115756929E-2</v>
      </c>
      <c r="ED46" s="286">
        <v>2.4142863115756929E-2</v>
      </c>
      <c r="EE46" s="286">
        <v>2.4142863115756929E-2</v>
      </c>
      <c r="EF46" s="286">
        <v>2.4142863115756929E-2</v>
      </c>
      <c r="EG46" s="286">
        <v>2.4142863115756929E-2</v>
      </c>
      <c r="EH46" s="286">
        <v>2.4142863115756929E-2</v>
      </c>
      <c r="EI46" s="286">
        <v>2.4142863115756929E-2</v>
      </c>
      <c r="EJ46" s="286">
        <v>2.4142863115756929E-2</v>
      </c>
      <c r="EK46" s="286">
        <v>2.4142863115756929E-2</v>
      </c>
      <c r="EL46" s="286"/>
      <c r="EM46" s="286"/>
      <c r="EN46" s="286"/>
      <c r="EO46" s="286"/>
      <c r="EP46" s="286"/>
      <c r="EQ46" s="286"/>
      <c r="ER46" s="286"/>
      <c r="ES46" s="286"/>
      <c r="ET46" s="286"/>
      <c r="EU46" s="286"/>
      <c r="EV46" s="286"/>
      <c r="EW46" s="286"/>
      <c r="EX46" s="287"/>
    </row>
    <row r="47" spans="1:154" x14ac:dyDescent="0.2">
      <c r="A47" s="238">
        <v>44015</v>
      </c>
      <c r="B47" s="422">
        <v>1.3556157804697017E-2</v>
      </c>
      <c r="C47" s="239">
        <v>2.5521094475732933E-2</v>
      </c>
      <c r="D47" s="263" t="str">
        <f>IF(A47&gt;$B$4,_xll.xlShmImplSwap2($B$5,$B$5,A47,,tenor+0*TYPE(trigger),1,4,12/tenor,4,1,1),"")</f>
        <v>Curve (OIS_26APR16) is not present in shared memory.</v>
      </c>
      <c r="E47" s="288">
        <v>1.3556365703722753E-2</v>
      </c>
      <c r="F47" s="286">
        <v>1.3556227106143237E-2</v>
      </c>
      <c r="G47" s="286">
        <v>1.3556157804697017E-2</v>
      </c>
      <c r="H47" s="286">
        <v>1.3556157804697017E-2</v>
      </c>
      <c r="I47" s="286">
        <v>1.3556157804697017E-2</v>
      </c>
      <c r="J47" s="286">
        <v>1.3556157804697017E-2</v>
      </c>
      <c r="K47" s="286">
        <v>1.3556157804697017E-2</v>
      </c>
      <c r="L47" s="286">
        <v>1.3556157804697017E-2</v>
      </c>
      <c r="M47" s="286">
        <v>1.3556157804697017E-2</v>
      </c>
      <c r="N47" s="286">
        <v>1.3556157804697017E-2</v>
      </c>
      <c r="O47" s="286">
        <v>1.3556157804697017E-2</v>
      </c>
      <c r="P47" s="424">
        <v>1.3556157804697017E-2</v>
      </c>
      <c r="Q47" s="286">
        <v>1.3556157804697017E-2</v>
      </c>
      <c r="R47" s="286">
        <v>1.3556157804697017E-2</v>
      </c>
      <c r="S47" s="286">
        <v>1.3556157804697017E-2</v>
      </c>
      <c r="T47" s="286">
        <v>1.3556157804697017E-2</v>
      </c>
      <c r="U47" s="286">
        <v>1.3556157804697017E-2</v>
      </c>
      <c r="V47" s="286">
        <v>1.3555802105606798E-2</v>
      </c>
      <c r="W47" s="286">
        <v>1.3556157804697017E-2</v>
      </c>
      <c r="X47" s="286">
        <v>1.3556157804697017E-2</v>
      </c>
      <c r="Y47" s="286">
        <v>1.3556157804697017E-2</v>
      </c>
      <c r="Z47" s="286">
        <v>1.3556157804697017E-2</v>
      </c>
      <c r="AA47" s="286">
        <v>1.3556157804697017E-2</v>
      </c>
      <c r="AB47" s="286">
        <v>1.3556157804697017E-2</v>
      </c>
      <c r="AC47" s="286">
        <v>1.3556157804697017E-2</v>
      </c>
      <c r="AD47" s="286">
        <v>1.3556157804697017E-2</v>
      </c>
      <c r="AE47" s="286">
        <v>1.3556157804697017E-2</v>
      </c>
      <c r="AF47" s="286">
        <v>1.3556157804697017E-2</v>
      </c>
      <c r="AG47" s="286">
        <v>1.3556157804697017E-2</v>
      </c>
      <c r="AH47" s="286">
        <v>1.3555446002848916E-2</v>
      </c>
      <c r="AI47" s="286">
        <v>1.3555089994277677E-2</v>
      </c>
      <c r="AJ47" s="286">
        <v>1.3554724544406567E-2</v>
      </c>
      <c r="AK47" s="286">
        <v>1.3554382104322384E-2</v>
      </c>
      <c r="AL47" s="286">
        <v>1.3554019677739381E-2</v>
      </c>
      <c r="AM47" s="286">
        <v>1.3553659300789509E-2</v>
      </c>
      <c r="AN47" s="286">
        <v>1.3769982459026522E-2</v>
      </c>
      <c r="AO47" s="286">
        <v>1.3556157804697017E-2</v>
      </c>
      <c r="AP47" s="286">
        <v>1.3556157804697017E-2</v>
      </c>
      <c r="AQ47" s="286">
        <v>1.3556157804697017E-2</v>
      </c>
      <c r="AR47" s="286">
        <v>1.3556157804697017E-2</v>
      </c>
      <c r="AS47" s="286">
        <v>1.3556157804697017E-2</v>
      </c>
      <c r="AT47" s="286">
        <v>1.3556157804697017E-2</v>
      </c>
      <c r="AU47" s="286">
        <v>1.3556157804697017E-2</v>
      </c>
      <c r="AV47" s="286">
        <v>1.3556157804697017E-2</v>
      </c>
      <c r="AW47" s="286">
        <v>1.3556157804697017E-2</v>
      </c>
      <c r="AX47" s="286">
        <v>1.3556157804697017E-2</v>
      </c>
      <c r="AY47" s="286">
        <v>1.3556157804697017E-2</v>
      </c>
      <c r="AZ47" s="286">
        <v>1.3556157804697017E-2</v>
      </c>
      <c r="BA47" s="286">
        <v>1.3556157804697017E-2</v>
      </c>
      <c r="BB47" s="286">
        <v>1.3556157804697017E-2</v>
      </c>
      <c r="BC47" s="286">
        <v>1.3556157804697017E-2</v>
      </c>
      <c r="BD47" s="286">
        <v>1.3556157804697017E-2</v>
      </c>
      <c r="BE47" s="286">
        <v>1.3556157804697017E-2</v>
      </c>
      <c r="BF47" s="286">
        <v>1.3556157804697017E-2</v>
      </c>
      <c r="BG47" s="286">
        <v>1.3556157804697017E-2</v>
      </c>
      <c r="BH47" s="286">
        <v>1.3556157804697017E-2</v>
      </c>
      <c r="BI47" s="286">
        <v>1.3556157804697017E-2</v>
      </c>
      <c r="BJ47" s="286">
        <v>1.3556157804697017E-2</v>
      </c>
      <c r="BK47" s="286">
        <v>1.3556157804697017E-2</v>
      </c>
      <c r="BL47" s="286">
        <v>1.3556157804697017E-2</v>
      </c>
      <c r="BM47" s="286">
        <v>1.3556157804697017E-2</v>
      </c>
      <c r="BN47" s="286">
        <v>1.3556157804697017E-2</v>
      </c>
      <c r="BO47" s="286"/>
      <c r="BP47" s="286"/>
      <c r="BQ47" s="286"/>
      <c r="BR47" s="286"/>
      <c r="BS47" s="286"/>
      <c r="BT47" s="286"/>
      <c r="BU47" s="286"/>
      <c r="BV47" s="286"/>
      <c r="BW47" s="286"/>
      <c r="BX47" s="286"/>
      <c r="BY47" s="286"/>
      <c r="BZ47" s="286"/>
      <c r="CA47" s="287"/>
      <c r="CB47" s="286">
        <v>2.5521094475732933E-2</v>
      </c>
      <c r="CC47" s="286">
        <v>2.5521094475732933E-2</v>
      </c>
      <c r="CD47" s="286">
        <v>2.5521094475732933E-2</v>
      </c>
      <c r="CE47" s="286">
        <v>2.5521094475732933E-2</v>
      </c>
      <c r="CF47" s="286">
        <v>2.5521094475732933E-2</v>
      </c>
      <c r="CG47" s="286">
        <v>2.5521094475732933E-2</v>
      </c>
      <c r="CH47" s="286">
        <v>2.5521094475732933E-2</v>
      </c>
      <c r="CI47" s="286">
        <v>2.5521094475732933E-2</v>
      </c>
      <c r="CJ47" s="286">
        <v>2.5521094475732933E-2</v>
      </c>
      <c r="CK47" s="286">
        <v>2.5521094475732933E-2</v>
      </c>
      <c r="CL47" s="286">
        <v>2.5521094475732933E-2</v>
      </c>
      <c r="CM47" s="286">
        <v>2.5521094475732933E-2</v>
      </c>
      <c r="CN47" s="286">
        <v>2.5521094475732933E-2</v>
      </c>
      <c r="CO47" s="286">
        <v>2.5521094475732933E-2</v>
      </c>
      <c r="CP47" s="286">
        <v>2.5521094475732933E-2</v>
      </c>
      <c r="CQ47" s="286">
        <v>2.5521094475732933E-2</v>
      </c>
      <c r="CR47" s="286">
        <v>2.5521094475732933E-2</v>
      </c>
      <c r="CS47" s="286">
        <v>2.5520768955131758E-2</v>
      </c>
      <c r="CT47" s="286">
        <v>2.5521094475732933E-2</v>
      </c>
      <c r="CU47" s="286">
        <v>2.5521094475732933E-2</v>
      </c>
      <c r="CV47" s="286">
        <v>2.5521094475732933E-2</v>
      </c>
      <c r="CW47" s="286">
        <v>2.5521094475732933E-2</v>
      </c>
      <c r="CX47" s="286">
        <v>2.5521094475732933E-2</v>
      </c>
      <c r="CY47" s="286">
        <v>2.5521094475732933E-2</v>
      </c>
      <c r="CZ47" s="286">
        <v>2.5521094475732933E-2</v>
      </c>
      <c r="DA47" s="286">
        <v>2.5521094475732933E-2</v>
      </c>
      <c r="DB47" s="286">
        <v>2.5521094475732933E-2</v>
      </c>
      <c r="DC47" s="286">
        <v>2.5521094475732933E-2</v>
      </c>
      <c r="DD47" s="286">
        <v>2.5521094475732933E-2</v>
      </c>
      <c r="DE47" s="286">
        <v>2.552044306613727E-2</v>
      </c>
      <c r="DF47" s="286">
        <v>2.5520117264364248E-2</v>
      </c>
      <c r="DG47" s="286">
        <v>2.5519782823439568E-2</v>
      </c>
      <c r="DH47" s="286">
        <v>2.5519469440869504E-2</v>
      </c>
      <c r="DI47" s="286">
        <v>2.551913776877561E-2</v>
      </c>
      <c r="DJ47" s="286">
        <v>2.5319537653311023E-2</v>
      </c>
      <c r="DK47" s="286">
        <v>2.4015904600537284E-2</v>
      </c>
      <c r="DL47" s="286">
        <v>2.7704601051722316E-2</v>
      </c>
      <c r="DM47" s="286">
        <v>2.5272191312433301E-2</v>
      </c>
      <c r="DN47" s="286">
        <v>2.5521094475732933E-2</v>
      </c>
      <c r="DO47" s="286">
        <v>2.5521094475732933E-2</v>
      </c>
      <c r="DP47" s="286">
        <v>2.5521094475732933E-2</v>
      </c>
      <c r="DQ47" s="286">
        <v>2.5521094475732933E-2</v>
      </c>
      <c r="DR47" s="286">
        <v>2.5521094475732933E-2</v>
      </c>
      <c r="DS47" s="286">
        <v>2.5521094475732933E-2</v>
      </c>
      <c r="DT47" s="286">
        <v>2.5521094475732933E-2</v>
      </c>
      <c r="DU47" s="286">
        <v>2.5521094475732933E-2</v>
      </c>
      <c r="DV47" s="286">
        <v>2.5521094475732933E-2</v>
      </c>
      <c r="DW47" s="286">
        <v>2.5521094475732933E-2</v>
      </c>
      <c r="DX47" s="286">
        <v>2.5521094475732933E-2</v>
      </c>
      <c r="DY47" s="286">
        <v>2.5521094475732933E-2</v>
      </c>
      <c r="DZ47" s="286">
        <v>2.5521094475732933E-2</v>
      </c>
      <c r="EA47" s="286">
        <v>2.5521094475732933E-2</v>
      </c>
      <c r="EB47" s="286">
        <v>2.5521094475732933E-2</v>
      </c>
      <c r="EC47" s="286">
        <v>2.5521094475732933E-2</v>
      </c>
      <c r="ED47" s="286">
        <v>2.5521094475732933E-2</v>
      </c>
      <c r="EE47" s="286">
        <v>2.5521094475732933E-2</v>
      </c>
      <c r="EF47" s="286">
        <v>2.5521094475732933E-2</v>
      </c>
      <c r="EG47" s="286">
        <v>2.5521094475732933E-2</v>
      </c>
      <c r="EH47" s="286">
        <v>2.5521094475732933E-2</v>
      </c>
      <c r="EI47" s="286">
        <v>2.5521094475732933E-2</v>
      </c>
      <c r="EJ47" s="286">
        <v>2.5521094475732933E-2</v>
      </c>
      <c r="EK47" s="286">
        <v>2.5521094475732933E-2</v>
      </c>
      <c r="EL47" s="286"/>
      <c r="EM47" s="286"/>
      <c r="EN47" s="286"/>
      <c r="EO47" s="286"/>
      <c r="EP47" s="286"/>
      <c r="EQ47" s="286"/>
      <c r="ER47" s="286"/>
      <c r="ES47" s="286"/>
      <c r="ET47" s="286"/>
      <c r="EU47" s="286"/>
      <c r="EV47" s="286"/>
      <c r="EW47" s="286"/>
      <c r="EX47" s="287"/>
    </row>
    <row r="48" spans="1:154" x14ac:dyDescent="0.2">
      <c r="A48" s="238">
        <v>44382</v>
      </c>
      <c r="B48" s="422">
        <v>1.4953567602985468E-2</v>
      </c>
      <c r="C48" s="239">
        <v>2.7301955709391687E-2</v>
      </c>
      <c r="D48" s="263" t="str">
        <f>IF(A48&gt;$B$4,_xll.xlShmImplSwap2($B$5,$B$5,A48,,tenor+0*TYPE(trigger),1,4,12/tenor,4,1,1),"")</f>
        <v>Curve (OIS_26APR16) is not present in shared memory.</v>
      </c>
      <c r="E48" s="288">
        <v>1.4953752331970993E-2</v>
      </c>
      <c r="F48" s="286">
        <v>1.4953629180887591E-2</v>
      </c>
      <c r="G48" s="286">
        <v>1.4953567602985468E-2</v>
      </c>
      <c r="H48" s="286">
        <v>1.4953567602985468E-2</v>
      </c>
      <c r="I48" s="286">
        <v>1.4953567602985468E-2</v>
      </c>
      <c r="J48" s="286">
        <v>1.4953567602985468E-2</v>
      </c>
      <c r="K48" s="286">
        <v>1.4953567602985468E-2</v>
      </c>
      <c r="L48" s="286">
        <v>1.4953567602985468E-2</v>
      </c>
      <c r="M48" s="286">
        <v>1.4953567602985468E-2</v>
      </c>
      <c r="N48" s="286">
        <v>1.4953567602985468E-2</v>
      </c>
      <c r="O48" s="286">
        <v>1.4953567602985468E-2</v>
      </c>
      <c r="P48" s="424">
        <v>1.4953567602985468E-2</v>
      </c>
      <c r="Q48" s="286">
        <v>1.4953567602985468E-2</v>
      </c>
      <c r="R48" s="286">
        <v>1.4953567602985468E-2</v>
      </c>
      <c r="S48" s="286">
        <v>1.4953567602985468E-2</v>
      </c>
      <c r="T48" s="286">
        <v>1.4953567602985468E-2</v>
      </c>
      <c r="U48" s="286">
        <v>1.4953567602985468E-2</v>
      </c>
      <c r="V48" s="286">
        <v>1.4953215959192065E-2</v>
      </c>
      <c r="W48" s="286">
        <v>1.4953567602985468E-2</v>
      </c>
      <c r="X48" s="286">
        <v>1.4953567602985468E-2</v>
      </c>
      <c r="Y48" s="286">
        <v>1.4953567602985468E-2</v>
      </c>
      <c r="Z48" s="286">
        <v>1.4953567602985468E-2</v>
      </c>
      <c r="AA48" s="286">
        <v>1.4953567602985468E-2</v>
      </c>
      <c r="AB48" s="286">
        <v>1.4953567602985468E-2</v>
      </c>
      <c r="AC48" s="286">
        <v>1.4953567602985468E-2</v>
      </c>
      <c r="AD48" s="286">
        <v>1.4953567602985468E-2</v>
      </c>
      <c r="AE48" s="286">
        <v>1.4953567602985468E-2</v>
      </c>
      <c r="AF48" s="286">
        <v>1.4953567602985468E-2</v>
      </c>
      <c r="AG48" s="286">
        <v>1.4953567602985468E-2</v>
      </c>
      <c r="AH48" s="286">
        <v>1.4952863916446254E-2</v>
      </c>
      <c r="AI48" s="286">
        <v>1.4952511966926329E-2</v>
      </c>
      <c r="AJ48" s="286">
        <v>1.4952150683869713E-2</v>
      </c>
      <c r="AK48" s="286">
        <v>1.4951812148353399E-2</v>
      </c>
      <c r="AL48" s="286">
        <v>1.4951453854342149E-2</v>
      </c>
      <c r="AM48" s="286">
        <v>1.4951097586709297E-2</v>
      </c>
      <c r="AN48" s="286">
        <v>1.4950728962663671E-2</v>
      </c>
      <c r="AO48" s="286">
        <v>1.5170657399590164E-2</v>
      </c>
      <c r="AP48" s="286">
        <v>1.4953567602985468E-2</v>
      </c>
      <c r="AQ48" s="286">
        <v>1.4953567602985468E-2</v>
      </c>
      <c r="AR48" s="286">
        <v>1.4953567602985468E-2</v>
      </c>
      <c r="AS48" s="286">
        <v>1.4953567602985468E-2</v>
      </c>
      <c r="AT48" s="286">
        <v>1.4953567602985468E-2</v>
      </c>
      <c r="AU48" s="286">
        <v>1.4953567602985468E-2</v>
      </c>
      <c r="AV48" s="286">
        <v>1.4953567602985468E-2</v>
      </c>
      <c r="AW48" s="286">
        <v>1.4953567602985468E-2</v>
      </c>
      <c r="AX48" s="286">
        <v>1.4953567602985468E-2</v>
      </c>
      <c r="AY48" s="286">
        <v>1.4953567602985468E-2</v>
      </c>
      <c r="AZ48" s="286">
        <v>1.4953567602985468E-2</v>
      </c>
      <c r="BA48" s="286">
        <v>1.4953567602985468E-2</v>
      </c>
      <c r="BB48" s="286">
        <v>1.4953567602985468E-2</v>
      </c>
      <c r="BC48" s="286">
        <v>1.4953567602985468E-2</v>
      </c>
      <c r="BD48" s="286">
        <v>1.4953567602985468E-2</v>
      </c>
      <c r="BE48" s="286">
        <v>1.4953567602985468E-2</v>
      </c>
      <c r="BF48" s="286">
        <v>1.4953567602985468E-2</v>
      </c>
      <c r="BG48" s="286">
        <v>1.4953567602985468E-2</v>
      </c>
      <c r="BH48" s="286">
        <v>1.4953567602985468E-2</v>
      </c>
      <c r="BI48" s="286">
        <v>1.4953567602985468E-2</v>
      </c>
      <c r="BJ48" s="286">
        <v>1.4953567602985468E-2</v>
      </c>
      <c r="BK48" s="286">
        <v>1.4953567602985468E-2</v>
      </c>
      <c r="BL48" s="286">
        <v>1.4953567602985468E-2</v>
      </c>
      <c r="BM48" s="286">
        <v>1.4953567602985468E-2</v>
      </c>
      <c r="BN48" s="286">
        <v>1.4953567602985468E-2</v>
      </c>
      <c r="BO48" s="286"/>
      <c r="BP48" s="286"/>
      <c r="BQ48" s="286"/>
      <c r="BR48" s="286"/>
      <c r="BS48" s="286"/>
      <c r="BT48" s="286"/>
      <c r="BU48" s="286"/>
      <c r="BV48" s="286"/>
      <c r="BW48" s="286"/>
      <c r="BX48" s="286"/>
      <c r="BY48" s="286"/>
      <c r="BZ48" s="286"/>
      <c r="CA48" s="287"/>
      <c r="CB48" s="286">
        <v>2.7301955709392121E-2</v>
      </c>
      <c r="CC48" s="286">
        <v>2.7301955709391687E-2</v>
      </c>
      <c r="CD48" s="286">
        <v>2.7301955709391687E-2</v>
      </c>
      <c r="CE48" s="286">
        <v>2.7301955709391687E-2</v>
      </c>
      <c r="CF48" s="286">
        <v>2.7301955709391687E-2</v>
      </c>
      <c r="CG48" s="286">
        <v>2.7301955709391687E-2</v>
      </c>
      <c r="CH48" s="286">
        <v>2.7301955709391687E-2</v>
      </c>
      <c r="CI48" s="286">
        <v>2.7301955709391687E-2</v>
      </c>
      <c r="CJ48" s="286">
        <v>2.7301955709391687E-2</v>
      </c>
      <c r="CK48" s="286">
        <v>2.7301955709391687E-2</v>
      </c>
      <c r="CL48" s="286">
        <v>2.7301955709391687E-2</v>
      </c>
      <c r="CM48" s="286">
        <v>2.7301955709391687E-2</v>
      </c>
      <c r="CN48" s="286">
        <v>2.7301955709391687E-2</v>
      </c>
      <c r="CO48" s="286">
        <v>2.7301955709391687E-2</v>
      </c>
      <c r="CP48" s="286">
        <v>2.7301955709391687E-2</v>
      </c>
      <c r="CQ48" s="286">
        <v>2.7301955709391687E-2</v>
      </c>
      <c r="CR48" s="286">
        <v>2.7301955709391687E-2</v>
      </c>
      <c r="CS48" s="286">
        <v>2.7301646947208914E-2</v>
      </c>
      <c r="CT48" s="286">
        <v>2.7301955709391687E-2</v>
      </c>
      <c r="CU48" s="286">
        <v>2.7301955709391687E-2</v>
      </c>
      <c r="CV48" s="286">
        <v>2.7301955709391687E-2</v>
      </c>
      <c r="CW48" s="286">
        <v>2.7301955709391687E-2</v>
      </c>
      <c r="CX48" s="286">
        <v>2.7301955709391687E-2</v>
      </c>
      <c r="CY48" s="286">
        <v>2.7301955709391687E-2</v>
      </c>
      <c r="CZ48" s="286">
        <v>2.7301955709391687E-2</v>
      </c>
      <c r="DA48" s="286">
        <v>2.7301955709391687E-2</v>
      </c>
      <c r="DB48" s="286">
        <v>2.7301955709391687E-2</v>
      </c>
      <c r="DC48" s="286">
        <v>2.7301955709391687E-2</v>
      </c>
      <c r="DD48" s="286">
        <v>2.7301955709391687E-2</v>
      </c>
      <c r="DE48" s="286">
        <v>2.7301337835800701E-2</v>
      </c>
      <c r="DF48" s="286">
        <v>2.7301028807327023E-2</v>
      </c>
      <c r="DG48" s="286">
        <v>2.7300711584681905E-2</v>
      </c>
      <c r="DH48" s="286">
        <v>2.7300414336421993E-2</v>
      </c>
      <c r="DI48" s="286">
        <v>2.7300099740466613E-2</v>
      </c>
      <c r="DJ48" s="286">
        <v>2.7299786924856687E-2</v>
      </c>
      <c r="DK48" s="286">
        <v>2.7066770261959087E-2</v>
      </c>
      <c r="DL48" s="286">
        <v>2.5555733913173527E-2</v>
      </c>
      <c r="DM48" s="286">
        <v>2.9802512181339648E-2</v>
      </c>
      <c r="DN48" s="286">
        <v>2.7016964711567781E-2</v>
      </c>
      <c r="DO48" s="286">
        <v>2.7301955709391687E-2</v>
      </c>
      <c r="DP48" s="286">
        <v>2.7301955709391687E-2</v>
      </c>
      <c r="DQ48" s="286">
        <v>2.7301955709391687E-2</v>
      </c>
      <c r="DR48" s="286">
        <v>2.7301955709391687E-2</v>
      </c>
      <c r="DS48" s="286">
        <v>2.7301955709391687E-2</v>
      </c>
      <c r="DT48" s="286">
        <v>2.7301955709391687E-2</v>
      </c>
      <c r="DU48" s="286">
        <v>2.7301955709391687E-2</v>
      </c>
      <c r="DV48" s="286">
        <v>2.7301955709391687E-2</v>
      </c>
      <c r="DW48" s="286">
        <v>2.7301955709391687E-2</v>
      </c>
      <c r="DX48" s="286">
        <v>2.7301955709391687E-2</v>
      </c>
      <c r="DY48" s="286">
        <v>2.7301955709391687E-2</v>
      </c>
      <c r="DZ48" s="286">
        <v>2.7301955709391687E-2</v>
      </c>
      <c r="EA48" s="286">
        <v>2.7301955709391687E-2</v>
      </c>
      <c r="EB48" s="286">
        <v>2.7301955709391687E-2</v>
      </c>
      <c r="EC48" s="286">
        <v>2.7301955709391687E-2</v>
      </c>
      <c r="ED48" s="286">
        <v>2.7301955709391687E-2</v>
      </c>
      <c r="EE48" s="286">
        <v>2.7301955709391687E-2</v>
      </c>
      <c r="EF48" s="286">
        <v>2.7301955709391687E-2</v>
      </c>
      <c r="EG48" s="286">
        <v>2.7301955709391687E-2</v>
      </c>
      <c r="EH48" s="286">
        <v>2.7301955709391687E-2</v>
      </c>
      <c r="EI48" s="286">
        <v>2.7301955709391687E-2</v>
      </c>
      <c r="EJ48" s="286">
        <v>2.7301955709391687E-2</v>
      </c>
      <c r="EK48" s="286">
        <v>2.7301955709391687E-2</v>
      </c>
      <c r="EL48" s="286"/>
      <c r="EM48" s="286"/>
      <c r="EN48" s="286"/>
      <c r="EO48" s="286"/>
      <c r="EP48" s="286"/>
      <c r="EQ48" s="286"/>
      <c r="ER48" s="286"/>
      <c r="ES48" s="286"/>
      <c r="ET48" s="286"/>
      <c r="EU48" s="286"/>
      <c r="EV48" s="286"/>
      <c r="EW48" s="286"/>
      <c r="EX48" s="287"/>
    </row>
    <row r="49" spans="1:154" x14ac:dyDescent="0.2">
      <c r="A49" s="238">
        <v>44746</v>
      </c>
      <c r="B49" s="422">
        <v>1.6237590345065039E-2</v>
      </c>
      <c r="C49" s="239">
        <v>2.868258390648213E-2</v>
      </c>
      <c r="D49" s="263" t="str">
        <f>IF(A49&gt;$B$4,_xll.xlShmImplSwap2($B$5,$B$5,A49,,tenor+0*TYPE(trigger),1,4,12/tenor,4,1,1),"")</f>
        <v>Curve (OIS_26APR16) is not present in shared memory.</v>
      </c>
      <c r="E49" s="288">
        <v>1.6237756687025498E-2</v>
      </c>
      <c r="F49" s="286">
        <v>1.6237645793802161E-2</v>
      </c>
      <c r="G49" s="286">
        <v>1.6237590345065039E-2</v>
      </c>
      <c r="H49" s="286">
        <v>1.6237590345065039E-2</v>
      </c>
      <c r="I49" s="286">
        <v>1.6237590345065039E-2</v>
      </c>
      <c r="J49" s="286">
        <v>1.6237590345065039E-2</v>
      </c>
      <c r="K49" s="286">
        <v>1.6237590345065039E-2</v>
      </c>
      <c r="L49" s="286">
        <v>1.6237590345065039E-2</v>
      </c>
      <c r="M49" s="286">
        <v>1.6237590345065039E-2</v>
      </c>
      <c r="N49" s="286">
        <v>1.6237590345065039E-2</v>
      </c>
      <c r="O49" s="286">
        <v>1.6237590345065039E-2</v>
      </c>
      <c r="P49" s="424">
        <v>1.6237590345065039E-2</v>
      </c>
      <c r="Q49" s="286">
        <v>1.6237590345065039E-2</v>
      </c>
      <c r="R49" s="286">
        <v>1.6237590345065039E-2</v>
      </c>
      <c r="S49" s="286">
        <v>1.6237590345065039E-2</v>
      </c>
      <c r="T49" s="286">
        <v>1.6237590345065039E-2</v>
      </c>
      <c r="U49" s="286">
        <v>1.6237590345065039E-2</v>
      </c>
      <c r="V49" s="286">
        <v>1.6237243435518647E-2</v>
      </c>
      <c r="W49" s="286">
        <v>1.6237590345065039E-2</v>
      </c>
      <c r="X49" s="286">
        <v>1.6237590345065039E-2</v>
      </c>
      <c r="Y49" s="286">
        <v>1.6237590345065039E-2</v>
      </c>
      <c r="Z49" s="286">
        <v>1.6237590345065039E-2</v>
      </c>
      <c r="AA49" s="286">
        <v>1.6237590345065039E-2</v>
      </c>
      <c r="AB49" s="286">
        <v>1.6237590345065039E-2</v>
      </c>
      <c r="AC49" s="286">
        <v>1.6237590345065039E-2</v>
      </c>
      <c r="AD49" s="286">
        <v>1.6237590345065039E-2</v>
      </c>
      <c r="AE49" s="286">
        <v>1.6237590345065039E-2</v>
      </c>
      <c r="AF49" s="286">
        <v>1.6237590345065039E-2</v>
      </c>
      <c r="AG49" s="286">
        <v>1.6237590345065039E-2</v>
      </c>
      <c r="AH49" s="286">
        <v>1.6236896132496393E-2</v>
      </c>
      <c r="AI49" s="286">
        <v>1.6236548921550322E-2</v>
      </c>
      <c r="AJ49" s="286">
        <v>1.6236192502841862E-2</v>
      </c>
      <c r="AK49" s="286">
        <v>1.6235858525499552E-2</v>
      </c>
      <c r="AL49" s="286">
        <v>1.6235505055804563E-2</v>
      </c>
      <c r="AM49" s="286">
        <v>1.6235153585311753E-2</v>
      </c>
      <c r="AN49" s="286">
        <v>1.6234789924898751E-2</v>
      </c>
      <c r="AO49" s="286">
        <v>1.6234418962643639E-2</v>
      </c>
      <c r="AP49" s="286">
        <v>1.6458273162360197E-2</v>
      </c>
      <c r="AQ49" s="286">
        <v>1.6237590345065039E-2</v>
      </c>
      <c r="AR49" s="286">
        <v>1.6237590345065039E-2</v>
      </c>
      <c r="AS49" s="286">
        <v>1.6237590345065039E-2</v>
      </c>
      <c r="AT49" s="286">
        <v>1.6237590345065039E-2</v>
      </c>
      <c r="AU49" s="286">
        <v>1.6237590345065039E-2</v>
      </c>
      <c r="AV49" s="286">
        <v>1.6237590345065039E-2</v>
      </c>
      <c r="AW49" s="286">
        <v>1.6237590345065039E-2</v>
      </c>
      <c r="AX49" s="286">
        <v>1.6237590345065039E-2</v>
      </c>
      <c r="AY49" s="286">
        <v>1.6237590345065039E-2</v>
      </c>
      <c r="AZ49" s="286">
        <v>1.6237590345065039E-2</v>
      </c>
      <c r="BA49" s="286">
        <v>1.6237590345065039E-2</v>
      </c>
      <c r="BB49" s="286">
        <v>1.6237590345065039E-2</v>
      </c>
      <c r="BC49" s="286">
        <v>1.6237590345065039E-2</v>
      </c>
      <c r="BD49" s="286">
        <v>1.6237590345065039E-2</v>
      </c>
      <c r="BE49" s="286">
        <v>1.6237590345065039E-2</v>
      </c>
      <c r="BF49" s="286">
        <v>1.6237590345065039E-2</v>
      </c>
      <c r="BG49" s="286">
        <v>1.6237590345065039E-2</v>
      </c>
      <c r="BH49" s="286">
        <v>1.6237590345065039E-2</v>
      </c>
      <c r="BI49" s="286">
        <v>1.6237590345065039E-2</v>
      </c>
      <c r="BJ49" s="286">
        <v>1.6237590345065039E-2</v>
      </c>
      <c r="BK49" s="286">
        <v>1.6237590345065039E-2</v>
      </c>
      <c r="BL49" s="286">
        <v>1.6237590345065039E-2</v>
      </c>
      <c r="BM49" s="286">
        <v>1.6237590345065039E-2</v>
      </c>
      <c r="BN49" s="286">
        <v>1.6237590345065039E-2</v>
      </c>
      <c r="BO49" s="286"/>
      <c r="BP49" s="286"/>
      <c r="BQ49" s="286"/>
      <c r="BR49" s="286"/>
      <c r="BS49" s="286"/>
      <c r="BT49" s="286"/>
      <c r="BU49" s="286"/>
      <c r="BV49" s="286"/>
      <c r="BW49" s="286"/>
      <c r="BX49" s="286"/>
      <c r="BY49" s="286"/>
      <c r="BZ49" s="286"/>
      <c r="CA49" s="287"/>
      <c r="CB49" s="286">
        <v>2.868258390648213E-2</v>
      </c>
      <c r="CC49" s="286">
        <v>2.8682583906481689E-2</v>
      </c>
      <c r="CD49" s="286">
        <v>2.868258390648213E-2</v>
      </c>
      <c r="CE49" s="286">
        <v>2.868258390648213E-2</v>
      </c>
      <c r="CF49" s="286">
        <v>2.868258390648213E-2</v>
      </c>
      <c r="CG49" s="286">
        <v>2.868258390648213E-2</v>
      </c>
      <c r="CH49" s="286">
        <v>2.868258390648213E-2</v>
      </c>
      <c r="CI49" s="286">
        <v>2.868258390648213E-2</v>
      </c>
      <c r="CJ49" s="286">
        <v>2.868258390648213E-2</v>
      </c>
      <c r="CK49" s="286">
        <v>2.868258390648213E-2</v>
      </c>
      <c r="CL49" s="286">
        <v>2.868258390648213E-2</v>
      </c>
      <c r="CM49" s="286">
        <v>2.868258390648213E-2</v>
      </c>
      <c r="CN49" s="286">
        <v>2.868258390648213E-2</v>
      </c>
      <c r="CO49" s="286">
        <v>2.868258390648213E-2</v>
      </c>
      <c r="CP49" s="286">
        <v>2.868258390648213E-2</v>
      </c>
      <c r="CQ49" s="286">
        <v>2.868258390648213E-2</v>
      </c>
      <c r="CR49" s="286">
        <v>2.868258390648213E-2</v>
      </c>
      <c r="CS49" s="286">
        <v>2.8682293804851149E-2</v>
      </c>
      <c r="CT49" s="286">
        <v>2.868258390648213E-2</v>
      </c>
      <c r="CU49" s="286">
        <v>2.868258390648213E-2</v>
      </c>
      <c r="CV49" s="286">
        <v>2.868258390648213E-2</v>
      </c>
      <c r="CW49" s="286">
        <v>2.868258390648213E-2</v>
      </c>
      <c r="CX49" s="286">
        <v>2.868258390648213E-2</v>
      </c>
      <c r="CY49" s="286">
        <v>2.868258390648213E-2</v>
      </c>
      <c r="CZ49" s="286">
        <v>2.868258390648213E-2</v>
      </c>
      <c r="DA49" s="286">
        <v>2.868258390648213E-2</v>
      </c>
      <c r="DB49" s="286">
        <v>2.868258390648213E-2</v>
      </c>
      <c r="DC49" s="286">
        <v>2.868258390648213E-2</v>
      </c>
      <c r="DD49" s="286">
        <v>2.868258390648213E-2</v>
      </c>
      <c r="DE49" s="286">
        <v>2.8682003375274233E-2</v>
      </c>
      <c r="DF49" s="286">
        <v>2.8681713023793118E-2</v>
      </c>
      <c r="DG49" s="286">
        <v>2.8681414973559492E-2</v>
      </c>
      <c r="DH49" s="286">
        <v>2.8681135690658336E-2</v>
      </c>
      <c r="DI49" s="286">
        <v>2.8680840108712899E-2</v>
      </c>
      <c r="DJ49" s="286">
        <v>2.8680546199687521E-2</v>
      </c>
      <c r="DK49" s="286">
        <v>2.8680242098308661E-2</v>
      </c>
      <c r="DL49" s="286">
        <v>2.8416814273579675E-2</v>
      </c>
      <c r="DM49" s="286">
        <v>2.6682598963024589E-2</v>
      </c>
      <c r="DN49" s="286">
        <v>3.1516587489002358E-2</v>
      </c>
      <c r="DO49" s="286">
        <v>2.8355623812654919E-2</v>
      </c>
      <c r="DP49" s="286">
        <v>2.868258390648213E-2</v>
      </c>
      <c r="DQ49" s="286">
        <v>2.868258390648213E-2</v>
      </c>
      <c r="DR49" s="286">
        <v>2.868258390648213E-2</v>
      </c>
      <c r="DS49" s="286">
        <v>2.868258390648213E-2</v>
      </c>
      <c r="DT49" s="286">
        <v>2.868258390648213E-2</v>
      </c>
      <c r="DU49" s="286">
        <v>2.868258390648213E-2</v>
      </c>
      <c r="DV49" s="286">
        <v>2.868258390648213E-2</v>
      </c>
      <c r="DW49" s="286">
        <v>2.868258390648213E-2</v>
      </c>
      <c r="DX49" s="286">
        <v>2.868258390648213E-2</v>
      </c>
      <c r="DY49" s="286">
        <v>2.868258390648213E-2</v>
      </c>
      <c r="DZ49" s="286">
        <v>2.868258390648213E-2</v>
      </c>
      <c r="EA49" s="286">
        <v>2.868258390648213E-2</v>
      </c>
      <c r="EB49" s="286">
        <v>2.868258390648213E-2</v>
      </c>
      <c r="EC49" s="286">
        <v>2.868258390648213E-2</v>
      </c>
      <c r="ED49" s="286">
        <v>2.868258390648213E-2</v>
      </c>
      <c r="EE49" s="286">
        <v>2.868258390648213E-2</v>
      </c>
      <c r="EF49" s="286">
        <v>2.868258390648213E-2</v>
      </c>
      <c r="EG49" s="286">
        <v>2.868258390648213E-2</v>
      </c>
      <c r="EH49" s="286">
        <v>2.868258390648213E-2</v>
      </c>
      <c r="EI49" s="286">
        <v>2.868258390648213E-2</v>
      </c>
      <c r="EJ49" s="286">
        <v>2.868258390648213E-2</v>
      </c>
      <c r="EK49" s="286">
        <v>2.868258390648213E-2</v>
      </c>
      <c r="EL49" s="286"/>
      <c r="EM49" s="286"/>
      <c r="EN49" s="286"/>
      <c r="EO49" s="286"/>
      <c r="EP49" s="286"/>
      <c r="EQ49" s="286"/>
      <c r="ER49" s="286"/>
      <c r="ES49" s="286"/>
      <c r="ET49" s="286"/>
      <c r="EU49" s="286"/>
      <c r="EV49" s="286"/>
      <c r="EW49" s="286"/>
      <c r="EX49" s="287"/>
    </row>
    <row r="50" spans="1:154" x14ac:dyDescent="0.2">
      <c r="A50" s="238">
        <v>45110</v>
      </c>
      <c r="B50" s="422">
        <v>1.7394048745175358E-2</v>
      </c>
      <c r="C50" s="239">
        <v>2.8863427982986425E-2</v>
      </c>
      <c r="D50" s="263" t="str">
        <f>IF(A50&gt;$B$4,_xll.xlShmImplSwap2($B$5,$B$5,A50,,tenor+0*TYPE(trigger),1,4,12/tenor,4,1,1),"")</f>
        <v>Curve (OIS_26APR16) is not present in shared memory.</v>
      </c>
      <c r="E50" s="288">
        <v>1.7394200029072247E-2</v>
      </c>
      <c r="F50" s="286">
        <v>1.7394099174429693E-2</v>
      </c>
      <c r="G50" s="286">
        <v>1.7394048745175358E-2</v>
      </c>
      <c r="H50" s="286">
        <v>1.7394048745175358E-2</v>
      </c>
      <c r="I50" s="286">
        <v>1.7394048745175358E-2</v>
      </c>
      <c r="J50" s="286">
        <v>1.7394048745175358E-2</v>
      </c>
      <c r="K50" s="286">
        <v>1.7394048745175358E-2</v>
      </c>
      <c r="L50" s="286">
        <v>1.7394048745175358E-2</v>
      </c>
      <c r="M50" s="286">
        <v>1.7394048745175358E-2</v>
      </c>
      <c r="N50" s="286">
        <v>1.7394048745175358E-2</v>
      </c>
      <c r="O50" s="286">
        <v>1.7394048745175358E-2</v>
      </c>
      <c r="P50" s="424">
        <v>1.7394048745175358E-2</v>
      </c>
      <c r="Q50" s="286">
        <v>1.7394048745175358E-2</v>
      </c>
      <c r="R50" s="286">
        <v>1.7394048745175358E-2</v>
      </c>
      <c r="S50" s="286">
        <v>1.7394048745175358E-2</v>
      </c>
      <c r="T50" s="286">
        <v>1.7394048745175358E-2</v>
      </c>
      <c r="U50" s="286">
        <v>1.7394048745175358E-2</v>
      </c>
      <c r="V50" s="286">
        <v>1.7393707696791473E-2</v>
      </c>
      <c r="W50" s="286">
        <v>1.7394048745175358E-2</v>
      </c>
      <c r="X50" s="286">
        <v>1.7394048745175358E-2</v>
      </c>
      <c r="Y50" s="286">
        <v>1.7394048745175358E-2</v>
      </c>
      <c r="Z50" s="286">
        <v>1.7394048745175358E-2</v>
      </c>
      <c r="AA50" s="286">
        <v>1.7394048745175358E-2</v>
      </c>
      <c r="AB50" s="286">
        <v>1.7394048745175358E-2</v>
      </c>
      <c r="AC50" s="286">
        <v>1.7394048745175358E-2</v>
      </c>
      <c r="AD50" s="286">
        <v>1.7394048745175358E-2</v>
      </c>
      <c r="AE50" s="286">
        <v>1.7394048745175358E-2</v>
      </c>
      <c r="AF50" s="286">
        <v>1.7394048745175358E-2</v>
      </c>
      <c r="AG50" s="286">
        <v>1.7394048745175358E-2</v>
      </c>
      <c r="AH50" s="286">
        <v>1.7393366261675761E-2</v>
      </c>
      <c r="AI50" s="286">
        <v>1.7393024917176654E-2</v>
      </c>
      <c r="AJ50" s="286">
        <v>1.7392674520588777E-2</v>
      </c>
      <c r="AK50" s="286">
        <v>1.739234618628524E-2</v>
      </c>
      <c r="AL50" s="286">
        <v>1.739199868907787E-2</v>
      </c>
      <c r="AM50" s="286">
        <v>1.7391653157391464E-2</v>
      </c>
      <c r="AN50" s="286">
        <v>1.7391295641861978E-2</v>
      </c>
      <c r="AO50" s="286">
        <v>1.7390930947980533E-2</v>
      </c>
      <c r="AP50" s="286">
        <v>1.7390599820982077E-2</v>
      </c>
      <c r="AQ50" s="286">
        <v>1.7618521804625104E-2</v>
      </c>
      <c r="AR50" s="286">
        <v>1.7394048745175358E-2</v>
      </c>
      <c r="AS50" s="286">
        <v>1.7394048745175358E-2</v>
      </c>
      <c r="AT50" s="286">
        <v>1.7394048745175358E-2</v>
      </c>
      <c r="AU50" s="286">
        <v>1.7394048745175358E-2</v>
      </c>
      <c r="AV50" s="286">
        <v>1.7394048745175358E-2</v>
      </c>
      <c r="AW50" s="286">
        <v>1.7394048745175358E-2</v>
      </c>
      <c r="AX50" s="286">
        <v>1.7394048745175358E-2</v>
      </c>
      <c r="AY50" s="286">
        <v>1.7394048745175358E-2</v>
      </c>
      <c r="AZ50" s="286">
        <v>1.7394048745175358E-2</v>
      </c>
      <c r="BA50" s="286">
        <v>1.7394048745175358E-2</v>
      </c>
      <c r="BB50" s="286">
        <v>1.7394048745175358E-2</v>
      </c>
      <c r="BC50" s="286">
        <v>1.7394048745175358E-2</v>
      </c>
      <c r="BD50" s="286">
        <v>1.7394048745175358E-2</v>
      </c>
      <c r="BE50" s="286">
        <v>1.7394048745175358E-2</v>
      </c>
      <c r="BF50" s="286">
        <v>1.7394048745175358E-2</v>
      </c>
      <c r="BG50" s="286">
        <v>1.7394048745175358E-2</v>
      </c>
      <c r="BH50" s="286">
        <v>1.7394048745175358E-2</v>
      </c>
      <c r="BI50" s="286">
        <v>1.7394048745175358E-2</v>
      </c>
      <c r="BJ50" s="286">
        <v>1.7394048745175358E-2</v>
      </c>
      <c r="BK50" s="286">
        <v>1.7394048745175358E-2</v>
      </c>
      <c r="BL50" s="286">
        <v>1.7394048745175358E-2</v>
      </c>
      <c r="BM50" s="286">
        <v>1.7394048745175358E-2</v>
      </c>
      <c r="BN50" s="286">
        <v>1.7394048745175358E-2</v>
      </c>
      <c r="BO50" s="286"/>
      <c r="BP50" s="286"/>
      <c r="BQ50" s="286"/>
      <c r="BR50" s="286"/>
      <c r="BS50" s="286"/>
      <c r="BT50" s="286"/>
      <c r="BU50" s="286"/>
      <c r="BV50" s="286"/>
      <c r="BW50" s="286"/>
      <c r="BX50" s="286"/>
      <c r="BY50" s="286"/>
      <c r="BZ50" s="286"/>
      <c r="CA50" s="287"/>
      <c r="CB50" s="286">
        <v>2.8863427982986863E-2</v>
      </c>
      <c r="CC50" s="286">
        <v>2.8863427982986866E-2</v>
      </c>
      <c r="CD50" s="286">
        <v>2.8863427982986425E-2</v>
      </c>
      <c r="CE50" s="286">
        <v>2.8863427982986425E-2</v>
      </c>
      <c r="CF50" s="286">
        <v>2.8863427982986425E-2</v>
      </c>
      <c r="CG50" s="286">
        <v>2.8863427982986425E-2</v>
      </c>
      <c r="CH50" s="286">
        <v>2.8863427982986425E-2</v>
      </c>
      <c r="CI50" s="286">
        <v>2.8863427982986425E-2</v>
      </c>
      <c r="CJ50" s="286">
        <v>2.8863427982986425E-2</v>
      </c>
      <c r="CK50" s="286">
        <v>2.8863427982986425E-2</v>
      </c>
      <c r="CL50" s="286">
        <v>2.8863427982986425E-2</v>
      </c>
      <c r="CM50" s="286">
        <v>2.8863427982986425E-2</v>
      </c>
      <c r="CN50" s="286">
        <v>2.8863427982986425E-2</v>
      </c>
      <c r="CO50" s="286">
        <v>2.8863427982986425E-2</v>
      </c>
      <c r="CP50" s="286">
        <v>2.8863427982986425E-2</v>
      </c>
      <c r="CQ50" s="286">
        <v>2.8863427982986425E-2</v>
      </c>
      <c r="CR50" s="286">
        <v>2.8863427982986425E-2</v>
      </c>
      <c r="CS50" s="286">
        <v>2.8863175130480544E-2</v>
      </c>
      <c r="CT50" s="286">
        <v>2.8863427982986425E-2</v>
      </c>
      <c r="CU50" s="286">
        <v>2.8863427982986425E-2</v>
      </c>
      <c r="CV50" s="286">
        <v>2.8863427982986425E-2</v>
      </c>
      <c r="CW50" s="286">
        <v>2.8863427982986425E-2</v>
      </c>
      <c r="CX50" s="286">
        <v>2.8863427982986425E-2</v>
      </c>
      <c r="CY50" s="286">
        <v>2.8863427982986425E-2</v>
      </c>
      <c r="CZ50" s="286">
        <v>2.8863427982986425E-2</v>
      </c>
      <c r="DA50" s="286">
        <v>2.8863427982986425E-2</v>
      </c>
      <c r="DB50" s="286">
        <v>2.8863427982986425E-2</v>
      </c>
      <c r="DC50" s="286">
        <v>2.8863427982986425E-2</v>
      </c>
      <c r="DD50" s="286">
        <v>2.8863427982986425E-2</v>
      </c>
      <c r="DE50" s="286">
        <v>2.8862921992267539E-2</v>
      </c>
      <c r="DF50" s="286">
        <v>2.8862668922251297E-2</v>
      </c>
      <c r="DG50" s="286">
        <v>2.8862409142145613E-2</v>
      </c>
      <c r="DH50" s="286">
        <v>2.8862165719739895E-2</v>
      </c>
      <c r="DI50" s="286">
        <v>2.8861908091251789E-2</v>
      </c>
      <c r="DJ50" s="286">
        <v>2.8861651921009375E-2</v>
      </c>
      <c r="DK50" s="286">
        <v>2.8861386867280413E-2</v>
      </c>
      <c r="DL50" s="286">
        <v>2.8861116492834536E-2</v>
      </c>
      <c r="DM50" s="286">
        <v>2.8571055595787584E-2</v>
      </c>
      <c r="DN50" s="286">
        <v>2.6611851746484273E-2</v>
      </c>
      <c r="DO50" s="286">
        <v>3.2018970669684094E-2</v>
      </c>
      <c r="DP50" s="286">
        <v>2.84993352674092E-2</v>
      </c>
      <c r="DQ50" s="286">
        <v>2.8863427982986425E-2</v>
      </c>
      <c r="DR50" s="286">
        <v>2.8863427982986425E-2</v>
      </c>
      <c r="DS50" s="286">
        <v>2.8863427982986425E-2</v>
      </c>
      <c r="DT50" s="286">
        <v>2.8863427982986425E-2</v>
      </c>
      <c r="DU50" s="286">
        <v>2.8863427982986425E-2</v>
      </c>
      <c r="DV50" s="286">
        <v>2.8863427982986425E-2</v>
      </c>
      <c r="DW50" s="286">
        <v>2.8863427982986425E-2</v>
      </c>
      <c r="DX50" s="286">
        <v>2.8863427982986425E-2</v>
      </c>
      <c r="DY50" s="286">
        <v>2.8863427982986425E-2</v>
      </c>
      <c r="DZ50" s="286">
        <v>2.8863427982986425E-2</v>
      </c>
      <c r="EA50" s="286">
        <v>2.8863427982986425E-2</v>
      </c>
      <c r="EB50" s="286">
        <v>2.8863427982986425E-2</v>
      </c>
      <c r="EC50" s="286">
        <v>2.8863427982986425E-2</v>
      </c>
      <c r="ED50" s="286">
        <v>2.8863427982986425E-2</v>
      </c>
      <c r="EE50" s="286">
        <v>2.8863427982986425E-2</v>
      </c>
      <c r="EF50" s="286">
        <v>2.8863427982986425E-2</v>
      </c>
      <c r="EG50" s="286">
        <v>2.8863427982986425E-2</v>
      </c>
      <c r="EH50" s="286">
        <v>2.8863427982986425E-2</v>
      </c>
      <c r="EI50" s="286">
        <v>2.8863427982986425E-2</v>
      </c>
      <c r="EJ50" s="286">
        <v>2.8863427982986425E-2</v>
      </c>
      <c r="EK50" s="286">
        <v>2.8863427982986425E-2</v>
      </c>
      <c r="EL50" s="286"/>
      <c r="EM50" s="286"/>
      <c r="EN50" s="286"/>
      <c r="EO50" s="286"/>
      <c r="EP50" s="286"/>
      <c r="EQ50" s="286"/>
      <c r="ER50" s="286"/>
      <c r="ES50" s="286"/>
      <c r="ET50" s="286"/>
      <c r="EU50" s="286"/>
      <c r="EV50" s="286"/>
      <c r="EW50" s="286"/>
      <c r="EX50" s="287"/>
    </row>
    <row r="51" spans="1:154" x14ac:dyDescent="0.2">
      <c r="A51" s="238">
        <v>45476</v>
      </c>
      <c r="B51" s="422">
        <v>1.8362174730455517E-2</v>
      </c>
      <c r="C51" s="239">
        <v>2.8530276199812341E-2</v>
      </c>
      <c r="D51" s="263" t="str">
        <f>IF(A51&gt;$B$4,_xll.xlShmImplSwap2($B$5,$B$5,A51,,tenor+0*TYPE(trigger),1,4,12/tenor,4,1,1),"")</f>
        <v>Curve (OIS_26APR16) is not present in shared memory.</v>
      </c>
      <c r="E51" s="288">
        <v>1.8362313392992421E-2</v>
      </c>
      <c r="F51" s="286">
        <v>1.8362220952482352E-2</v>
      </c>
      <c r="G51" s="286">
        <v>1.8362174730455517E-2</v>
      </c>
      <c r="H51" s="286">
        <v>1.8362174730455517E-2</v>
      </c>
      <c r="I51" s="286">
        <v>1.8362174730455517E-2</v>
      </c>
      <c r="J51" s="286">
        <v>1.8362174730455517E-2</v>
      </c>
      <c r="K51" s="286">
        <v>1.8362174730455517E-2</v>
      </c>
      <c r="L51" s="286">
        <v>1.8362174730455517E-2</v>
      </c>
      <c r="M51" s="286">
        <v>1.8362174730455517E-2</v>
      </c>
      <c r="N51" s="286">
        <v>1.8362174730455517E-2</v>
      </c>
      <c r="O51" s="286">
        <v>1.8362174730455517E-2</v>
      </c>
      <c r="P51" s="424">
        <v>1.8362174730455517E-2</v>
      </c>
      <c r="Q51" s="286">
        <v>1.8362174730455517E-2</v>
      </c>
      <c r="R51" s="286">
        <v>1.8362174730455517E-2</v>
      </c>
      <c r="S51" s="286">
        <v>1.8362174730455517E-2</v>
      </c>
      <c r="T51" s="286">
        <v>1.8362174730455517E-2</v>
      </c>
      <c r="U51" s="286">
        <v>1.8362174730455517E-2</v>
      </c>
      <c r="V51" s="286">
        <v>1.8361841863556536E-2</v>
      </c>
      <c r="W51" s="286">
        <v>1.8362174730455517E-2</v>
      </c>
      <c r="X51" s="286">
        <v>1.8362174730455517E-2</v>
      </c>
      <c r="Y51" s="286">
        <v>1.8362174730455517E-2</v>
      </c>
      <c r="Z51" s="286">
        <v>1.8362174730455517E-2</v>
      </c>
      <c r="AA51" s="286">
        <v>1.8362174730455517E-2</v>
      </c>
      <c r="AB51" s="286">
        <v>1.8362174730455517E-2</v>
      </c>
      <c r="AC51" s="286">
        <v>1.8362174730455517E-2</v>
      </c>
      <c r="AD51" s="286">
        <v>1.8362174730455517E-2</v>
      </c>
      <c r="AE51" s="286">
        <v>1.8362174730455517E-2</v>
      </c>
      <c r="AF51" s="286">
        <v>1.8362174730455517E-2</v>
      </c>
      <c r="AG51" s="286">
        <v>1.8362174730455517E-2</v>
      </c>
      <c r="AH51" s="286">
        <v>1.8361508619284383E-2</v>
      </c>
      <c r="AI51" s="286">
        <v>1.8361175463536258E-2</v>
      </c>
      <c r="AJ51" s="286">
        <v>1.8360833472940704E-2</v>
      </c>
      <c r="AK51" s="286">
        <v>1.8360513015434336E-2</v>
      </c>
      <c r="AL51" s="286">
        <v>1.8360173854827466E-2</v>
      </c>
      <c r="AM51" s="286">
        <v>1.8359836612671359E-2</v>
      </c>
      <c r="AN51" s="286">
        <v>1.8359487674260006E-2</v>
      </c>
      <c r="AO51" s="286">
        <v>1.8359131729803618E-2</v>
      </c>
      <c r="AP51" s="286">
        <v>1.8358808547002448E-2</v>
      </c>
      <c r="AQ51" s="286">
        <v>1.8358455621418555E-2</v>
      </c>
      <c r="AR51" s="286">
        <v>1.8590449431520769E-2</v>
      </c>
      <c r="AS51" s="286">
        <v>1.8362174730455517E-2</v>
      </c>
      <c r="AT51" s="286">
        <v>1.8362174730455517E-2</v>
      </c>
      <c r="AU51" s="286">
        <v>1.8362174730455517E-2</v>
      </c>
      <c r="AV51" s="286">
        <v>1.8362174730455517E-2</v>
      </c>
      <c r="AW51" s="286">
        <v>1.8362174730455517E-2</v>
      </c>
      <c r="AX51" s="286">
        <v>1.8362174730455517E-2</v>
      </c>
      <c r="AY51" s="286">
        <v>1.8362174730455517E-2</v>
      </c>
      <c r="AZ51" s="286">
        <v>1.8362174730455517E-2</v>
      </c>
      <c r="BA51" s="286">
        <v>1.8362174730455517E-2</v>
      </c>
      <c r="BB51" s="286">
        <v>1.8362174730455517E-2</v>
      </c>
      <c r="BC51" s="286">
        <v>1.8362174730455517E-2</v>
      </c>
      <c r="BD51" s="286">
        <v>1.8362174730455517E-2</v>
      </c>
      <c r="BE51" s="286">
        <v>1.8362174730455517E-2</v>
      </c>
      <c r="BF51" s="286">
        <v>1.8362174730455517E-2</v>
      </c>
      <c r="BG51" s="286">
        <v>1.8362174730455517E-2</v>
      </c>
      <c r="BH51" s="286">
        <v>1.8362174730455517E-2</v>
      </c>
      <c r="BI51" s="286">
        <v>1.8362174730455517E-2</v>
      </c>
      <c r="BJ51" s="286">
        <v>1.8362174730455517E-2</v>
      </c>
      <c r="BK51" s="286">
        <v>1.8362174730455517E-2</v>
      </c>
      <c r="BL51" s="286">
        <v>1.8362174730455517E-2</v>
      </c>
      <c r="BM51" s="286">
        <v>1.8362174730455517E-2</v>
      </c>
      <c r="BN51" s="286">
        <v>1.8362174730455517E-2</v>
      </c>
      <c r="BO51" s="286"/>
      <c r="BP51" s="286"/>
      <c r="BQ51" s="286"/>
      <c r="BR51" s="286"/>
      <c r="BS51" s="286"/>
      <c r="BT51" s="286"/>
      <c r="BU51" s="286"/>
      <c r="BV51" s="286"/>
      <c r="BW51" s="286"/>
      <c r="BX51" s="286"/>
      <c r="BY51" s="286"/>
      <c r="BZ51" s="286"/>
      <c r="CA51" s="287"/>
      <c r="CB51" s="286">
        <v>2.8530276199811907E-2</v>
      </c>
      <c r="CC51" s="286">
        <v>2.8530276199811907E-2</v>
      </c>
      <c r="CD51" s="286">
        <v>2.8530276199812341E-2</v>
      </c>
      <c r="CE51" s="286">
        <v>2.8530276199812341E-2</v>
      </c>
      <c r="CF51" s="286">
        <v>2.8530276199812341E-2</v>
      </c>
      <c r="CG51" s="286">
        <v>2.8530276199812341E-2</v>
      </c>
      <c r="CH51" s="286">
        <v>2.8530276199812341E-2</v>
      </c>
      <c r="CI51" s="286">
        <v>2.8530276199812341E-2</v>
      </c>
      <c r="CJ51" s="286">
        <v>2.8530276199812341E-2</v>
      </c>
      <c r="CK51" s="286">
        <v>2.8530276199812341E-2</v>
      </c>
      <c r="CL51" s="286">
        <v>2.8530276199812341E-2</v>
      </c>
      <c r="CM51" s="286">
        <v>2.8530276199812341E-2</v>
      </c>
      <c r="CN51" s="286">
        <v>2.8530276199812341E-2</v>
      </c>
      <c r="CO51" s="286">
        <v>2.8530276199812341E-2</v>
      </c>
      <c r="CP51" s="286">
        <v>2.8530276199812341E-2</v>
      </c>
      <c r="CQ51" s="286">
        <v>2.8530276199812341E-2</v>
      </c>
      <c r="CR51" s="286">
        <v>2.8530276199812341E-2</v>
      </c>
      <c r="CS51" s="286">
        <v>2.8530062190039396E-2</v>
      </c>
      <c r="CT51" s="286">
        <v>2.8530276199812341E-2</v>
      </c>
      <c r="CU51" s="286">
        <v>2.8530276199812341E-2</v>
      </c>
      <c r="CV51" s="286">
        <v>2.8530276199812341E-2</v>
      </c>
      <c r="CW51" s="286">
        <v>2.8530276199812341E-2</v>
      </c>
      <c r="CX51" s="286">
        <v>2.8530276199812341E-2</v>
      </c>
      <c r="CY51" s="286">
        <v>2.8530276199812341E-2</v>
      </c>
      <c r="CZ51" s="286">
        <v>2.8530276199812341E-2</v>
      </c>
      <c r="DA51" s="286">
        <v>2.8530276199812341E-2</v>
      </c>
      <c r="DB51" s="286">
        <v>2.8530276199812341E-2</v>
      </c>
      <c r="DC51" s="286">
        <v>2.8530276199812341E-2</v>
      </c>
      <c r="DD51" s="286">
        <v>2.8530276199812341E-2</v>
      </c>
      <c r="DE51" s="286">
        <v>2.8529847938544593E-2</v>
      </c>
      <c r="DF51" s="286">
        <v>2.8529633744866147E-2</v>
      </c>
      <c r="DG51" s="286">
        <v>2.8529413871994935E-2</v>
      </c>
      <c r="DH51" s="286">
        <v>2.8529207844057172E-2</v>
      </c>
      <c r="DI51" s="286">
        <v>2.8528989792465608E-2</v>
      </c>
      <c r="DJ51" s="286">
        <v>2.8528772975203204E-2</v>
      </c>
      <c r="DK51" s="286">
        <v>2.8528548639242524E-2</v>
      </c>
      <c r="DL51" s="286">
        <v>2.8528319800045374E-2</v>
      </c>
      <c r="DM51" s="286">
        <v>2.8528112024439084E-2</v>
      </c>
      <c r="DN51" s="286">
        <v>2.8209752426271873E-2</v>
      </c>
      <c r="DO51" s="286">
        <v>2.6001620106823074E-2</v>
      </c>
      <c r="DP51" s="286">
        <v>3.2031794321635713E-2</v>
      </c>
      <c r="DQ51" s="286">
        <v>2.8131930286027278E-2</v>
      </c>
      <c r="DR51" s="286">
        <v>2.8530276199812341E-2</v>
      </c>
      <c r="DS51" s="286">
        <v>2.8530276199812341E-2</v>
      </c>
      <c r="DT51" s="286">
        <v>2.8530276199812341E-2</v>
      </c>
      <c r="DU51" s="286">
        <v>2.8530276199812341E-2</v>
      </c>
      <c r="DV51" s="286">
        <v>2.8530276199812341E-2</v>
      </c>
      <c r="DW51" s="286">
        <v>2.8530276199812341E-2</v>
      </c>
      <c r="DX51" s="286">
        <v>2.8530276199812341E-2</v>
      </c>
      <c r="DY51" s="286">
        <v>2.8530276199812341E-2</v>
      </c>
      <c r="DZ51" s="286">
        <v>2.8530276199812341E-2</v>
      </c>
      <c r="EA51" s="286">
        <v>2.8530276199812341E-2</v>
      </c>
      <c r="EB51" s="286">
        <v>2.8530276199812341E-2</v>
      </c>
      <c r="EC51" s="286">
        <v>2.8530276199812341E-2</v>
      </c>
      <c r="ED51" s="286">
        <v>2.8530276199812341E-2</v>
      </c>
      <c r="EE51" s="286">
        <v>2.8530276199812341E-2</v>
      </c>
      <c r="EF51" s="286">
        <v>2.8530276199812341E-2</v>
      </c>
      <c r="EG51" s="286">
        <v>2.8530276199812341E-2</v>
      </c>
      <c r="EH51" s="286">
        <v>2.8530276199812341E-2</v>
      </c>
      <c r="EI51" s="286">
        <v>2.8530276199812341E-2</v>
      </c>
      <c r="EJ51" s="286">
        <v>2.8530276199812341E-2</v>
      </c>
      <c r="EK51" s="286">
        <v>2.8530276199812341E-2</v>
      </c>
      <c r="EL51" s="286"/>
      <c r="EM51" s="286"/>
      <c r="EN51" s="286"/>
      <c r="EO51" s="286"/>
      <c r="EP51" s="286"/>
      <c r="EQ51" s="286"/>
      <c r="ER51" s="286"/>
      <c r="ES51" s="286"/>
      <c r="ET51" s="286"/>
      <c r="EU51" s="286"/>
      <c r="EV51" s="286"/>
      <c r="EW51" s="286"/>
      <c r="EX51" s="287"/>
    </row>
    <row r="52" spans="1:154" x14ac:dyDescent="0.2">
      <c r="A52" s="238">
        <v>45841</v>
      </c>
      <c r="B52" s="422">
        <v>1.914835125860128E-2</v>
      </c>
      <c r="C52" s="239">
        <v>2.8106219742708976E-2</v>
      </c>
      <c r="D52" s="263" t="str">
        <f>IF(A52&gt;$B$4,_xll.xlShmImplSwap2($B$5,$B$5,A52,,tenor+0*TYPE(trigger),1,4,12/tenor,4,1,1),"")</f>
        <v>Curve (OIS_26APR16) is not present in shared memory.</v>
      </c>
      <c r="E52" s="288">
        <v>1.9148479270501395E-2</v>
      </c>
      <c r="F52" s="286">
        <v>1.9148393930325115E-2</v>
      </c>
      <c r="G52" s="286">
        <v>1.914835125860128E-2</v>
      </c>
      <c r="H52" s="286">
        <v>1.914835125860128E-2</v>
      </c>
      <c r="I52" s="286">
        <v>1.914835125860128E-2</v>
      </c>
      <c r="J52" s="286">
        <v>1.914835125860128E-2</v>
      </c>
      <c r="K52" s="286">
        <v>1.914835125860128E-2</v>
      </c>
      <c r="L52" s="286">
        <v>1.914835125860128E-2</v>
      </c>
      <c r="M52" s="286">
        <v>1.914835125860128E-2</v>
      </c>
      <c r="N52" s="286">
        <v>1.914835125860128E-2</v>
      </c>
      <c r="O52" s="286">
        <v>1.914835125860128E-2</v>
      </c>
      <c r="P52" s="424">
        <v>1.914835125860128E-2</v>
      </c>
      <c r="Q52" s="286">
        <v>1.914835125860128E-2</v>
      </c>
      <c r="R52" s="286">
        <v>1.914835125860128E-2</v>
      </c>
      <c r="S52" s="286">
        <v>1.914835125860128E-2</v>
      </c>
      <c r="T52" s="286">
        <v>1.914835125860128E-2</v>
      </c>
      <c r="U52" s="286">
        <v>1.914835125860128E-2</v>
      </c>
      <c r="V52" s="286">
        <v>1.9148028214451059E-2</v>
      </c>
      <c r="W52" s="286">
        <v>1.914835125860128E-2</v>
      </c>
      <c r="X52" s="286">
        <v>1.914835125860128E-2</v>
      </c>
      <c r="Y52" s="286">
        <v>1.914835125860128E-2</v>
      </c>
      <c r="Z52" s="286">
        <v>1.914835125860128E-2</v>
      </c>
      <c r="AA52" s="286">
        <v>1.914835125860128E-2</v>
      </c>
      <c r="AB52" s="286">
        <v>1.914835125860128E-2</v>
      </c>
      <c r="AC52" s="286">
        <v>1.914835125860128E-2</v>
      </c>
      <c r="AD52" s="286">
        <v>1.914835125860128E-2</v>
      </c>
      <c r="AE52" s="286">
        <v>1.914835125860128E-2</v>
      </c>
      <c r="AF52" s="286">
        <v>1.914835125860128E-2</v>
      </c>
      <c r="AG52" s="286">
        <v>1.914835125860128E-2</v>
      </c>
      <c r="AH52" s="286">
        <v>1.9147704804130097E-2</v>
      </c>
      <c r="AI52" s="286">
        <v>1.9147381479787191E-2</v>
      </c>
      <c r="AJ52" s="286">
        <v>1.9147049581381654E-2</v>
      </c>
      <c r="AK52" s="286">
        <v>1.9146738580684271E-2</v>
      </c>
      <c r="AL52" s="286">
        <v>1.9146409428888025E-2</v>
      </c>
      <c r="AM52" s="286">
        <v>1.9146082138996216E-2</v>
      </c>
      <c r="AN52" s="286">
        <v>1.9145743498085808E-2</v>
      </c>
      <c r="AO52" s="286">
        <v>1.9145398057960311E-2</v>
      </c>
      <c r="AP52" s="286">
        <v>1.914508441272145E-2</v>
      </c>
      <c r="AQ52" s="286">
        <v>1.9144741902520968E-2</v>
      </c>
      <c r="AR52" s="286">
        <v>1.9144370241442533E-2</v>
      </c>
      <c r="AS52" s="286">
        <v>1.9380400993982912E-2</v>
      </c>
      <c r="AT52" s="286">
        <v>1.914835125860128E-2</v>
      </c>
      <c r="AU52" s="286">
        <v>1.914835125860128E-2</v>
      </c>
      <c r="AV52" s="286">
        <v>1.914835125860128E-2</v>
      </c>
      <c r="AW52" s="286">
        <v>1.914835125860128E-2</v>
      </c>
      <c r="AX52" s="286">
        <v>1.914835125860128E-2</v>
      </c>
      <c r="AY52" s="286">
        <v>1.914835125860128E-2</v>
      </c>
      <c r="AZ52" s="286">
        <v>1.914835125860128E-2</v>
      </c>
      <c r="BA52" s="286">
        <v>1.914835125860128E-2</v>
      </c>
      <c r="BB52" s="286">
        <v>1.914835125860128E-2</v>
      </c>
      <c r="BC52" s="286">
        <v>1.914835125860128E-2</v>
      </c>
      <c r="BD52" s="286">
        <v>1.914835125860128E-2</v>
      </c>
      <c r="BE52" s="286">
        <v>1.914835125860128E-2</v>
      </c>
      <c r="BF52" s="286">
        <v>1.914835125860128E-2</v>
      </c>
      <c r="BG52" s="286">
        <v>1.914835125860128E-2</v>
      </c>
      <c r="BH52" s="286">
        <v>1.914835125860128E-2</v>
      </c>
      <c r="BI52" s="286">
        <v>1.914835125860128E-2</v>
      </c>
      <c r="BJ52" s="286">
        <v>1.914835125860128E-2</v>
      </c>
      <c r="BK52" s="286">
        <v>1.914835125860128E-2</v>
      </c>
      <c r="BL52" s="286">
        <v>1.914835125860128E-2</v>
      </c>
      <c r="BM52" s="286">
        <v>1.914835125860128E-2</v>
      </c>
      <c r="BN52" s="286">
        <v>1.914835125860128E-2</v>
      </c>
      <c r="BO52" s="286"/>
      <c r="BP52" s="286"/>
      <c r="BQ52" s="286"/>
      <c r="BR52" s="286"/>
      <c r="BS52" s="286"/>
      <c r="BT52" s="286"/>
      <c r="BU52" s="286"/>
      <c r="BV52" s="286"/>
      <c r="BW52" s="286"/>
      <c r="BX52" s="286"/>
      <c r="BY52" s="286"/>
      <c r="BZ52" s="286"/>
      <c r="CA52" s="287"/>
      <c r="CB52" s="286">
        <v>2.8106219742708539E-2</v>
      </c>
      <c r="CC52" s="286">
        <v>2.8106219742708539E-2</v>
      </c>
      <c r="CD52" s="286">
        <v>2.8106219742708976E-2</v>
      </c>
      <c r="CE52" s="286">
        <v>2.8106219742708976E-2</v>
      </c>
      <c r="CF52" s="286">
        <v>2.8106219742708976E-2</v>
      </c>
      <c r="CG52" s="286">
        <v>2.8106219742708976E-2</v>
      </c>
      <c r="CH52" s="286">
        <v>2.8106219742708976E-2</v>
      </c>
      <c r="CI52" s="286">
        <v>2.8106219742708976E-2</v>
      </c>
      <c r="CJ52" s="286">
        <v>2.8106219742708976E-2</v>
      </c>
      <c r="CK52" s="286">
        <v>2.8106219742708976E-2</v>
      </c>
      <c r="CL52" s="286">
        <v>2.8106219742708976E-2</v>
      </c>
      <c r="CM52" s="286">
        <v>2.8106219742708976E-2</v>
      </c>
      <c r="CN52" s="286">
        <v>2.8106219742708976E-2</v>
      </c>
      <c r="CO52" s="286">
        <v>2.8106219742708976E-2</v>
      </c>
      <c r="CP52" s="286">
        <v>2.8106219742708976E-2</v>
      </c>
      <c r="CQ52" s="286">
        <v>2.8106219742708976E-2</v>
      </c>
      <c r="CR52" s="286">
        <v>2.8106219742708976E-2</v>
      </c>
      <c r="CS52" s="286">
        <v>2.8106038517556664E-2</v>
      </c>
      <c r="CT52" s="286">
        <v>2.8106219742708976E-2</v>
      </c>
      <c r="CU52" s="286">
        <v>2.8106219742708976E-2</v>
      </c>
      <c r="CV52" s="286">
        <v>2.8106219742708976E-2</v>
      </c>
      <c r="CW52" s="286">
        <v>2.8106219742708976E-2</v>
      </c>
      <c r="CX52" s="286">
        <v>2.8106219742708976E-2</v>
      </c>
      <c r="CY52" s="286">
        <v>2.8106219742708976E-2</v>
      </c>
      <c r="CZ52" s="286">
        <v>2.8106219742708976E-2</v>
      </c>
      <c r="DA52" s="286">
        <v>2.8106219742708976E-2</v>
      </c>
      <c r="DB52" s="286">
        <v>2.8106219742708976E-2</v>
      </c>
      <c r="DC52" s="286">
        <v>2.8106219742708976E-2</v>
      </c>
      <c r="DD52" s="286">
        <v>2.8106219742708976E-2</v>
      </c>
      <c r="DE52" s="286">
        <v>2.8105857087784819E-2</v>
      </c>
      <c r="DF52" s="286">
        <v>2.8105675707045141E-2</v>
      </c>
      <c r="DG52" s="286">
        <v>2.8105489517199666E-2</v>
      </c>
      <c r="DH52" s="286">
        <v>2.8105315051407315E-2</v>
      </c>
      <c r="DI52" s="286">
        <v>2.8105130403980935E-2</v>
      </c>
      <c r="DJ52" s="286">
        <v>2.810494680186635E-2</v>
      </c>
      <c r="DK52" s="286">
        <v>2.8104756832952629E-2</v>
      </c>
      <c r="DL52" s="286">
        <v>2.8104563050755454E-2</v>
      </c>
      <c r="DM52" s="286">
        <v>2.8104387105386642E-2</v>
      </c>
      <c r="DN52" s="286">
        <v>2.810419496851722E-2</v>
      </c>
      <c r="DO52" s="286">
        <v>2.7757511435298921E-2</v>
      </c>
      <c r="DP52" s="286">
        <v>2.5283135211862668E-2</v>
      </c>
      <c r="DQ52" s="286">
        <v>3.1984188746793846E-2</v>
      </c>
      <c r="DR52" s="286">
        <v>2.7663755488480293E-2</v>
      </c>
      <c r="DS52" s="286">
        <v>2.8106219742708976E-2</v>
      </c>
      <c r="DT52" s="286">
        <v>2.8106219742708976E-2</v>
      </c>
      <c r="DU52" s="286">
        <v>2.8106219742708976E-2</v>
      </c>
      <c r="DV52" s="286">
        <v>2.8106219742708976E-2</v>
      </c>
      <c r="DW52" s="286">
        <v>2.8106219742708976E-2</v>
      </c>
      <c r="DX52" s="286">
        <v>2.8106219742708976E-2</v>
      </c>
      <c r="DY52" s="286">
        <v>2.8106219742708976E-2</v>
      </c>
      <c r="DZ52" s="286">
        <v>2.8106219742708976E-2</v>
      </c>
      <c r="EA52" s="286">
        <v>2.8106219742708976E-2</v>
      </c>
      <c r="EB52" s="286">
        <v>2.8106219742708976E-2</v>
      </c>
      <c r="EC52" s="286">
        <v>2.8106219742708976E-2</v>
      </c>
      <c r="ED52" s="286">
        <v>2.8106219742708976E-2</v>
      </c>
      <c r="EE52" s="286">
        <v>2.8106219742708976E-2</v>
      </c>
      <c r="EF52" s="286">
        <v>2.8106219742708976E-2</v>
      </c>
      <c r="EG52" s="286">
        <v>2.8106219742708976E-2</v>
      </c>
      <c r="EH52" s="286">
        <v>2.8106219742708976E-2</v>
      </c>
      <c r="EI52" s="286">
        <v>2.8106219742708976E-2</v>
      </c>
      <c r="EJ52" s="286">
        <v>2.8106219742708976E-2</v>
      </c>
      <c r="EK52" s="286">
        <v>2.8106219742708976E-2</v>
      </c>
      <c r="EL52" s="286"/>
      <c r="EM52" s="286"/>
      <c r="EN52" s="286"/>
      <c r="EO52" s="286"/>
      <c r="EP52" s="286"/>
      <c r="EQ52" s="286"/>
      <c r="ER52" s="286"/>
      <c r="ES52" s="286"/>
      <c r="ET52" s="286"/>
      <c r="EU52" s="286"/>
      <c r="EV52" s="286"/>
      <c r="EW52" s="286"/>
      <c r="EX52" s="287"/>
    </row>
    <row r="53" spans="1:154" x14ac:dyDescent="0.2">
      <c r="A53" s="238">
        <v>46206</v>
      </c>
      <c r="B53" s="422">
        <v>1.978215493345355E-2</v>
      </c>
      <c r="C53" s="239">
        <v>2.6773341180491909E-2</v>
      </c>
      <c r="D53" s="263" t="str">
        <f>IF(A53&gt;$B$4,_xll.xlShmImplSwap2($B$5,$B$5,A53,,tenor+0*TYPE(trigger),1,4,12/tenor,4,1,1),"")</f>
        <v>Curve (OIS_26APR16) is not present in shared memory.</v>
      </c>
      <c r="E53" s="288">
        <v>1.9782273814154996E-2</v>
      </c>
      <c r="F53" s="286">
        <v>1.9782194561366716E-2</v>
      </c>
      <c r="G53" s="286">
        <v>1.978215493345355E-2</v>
      </c>
      <c r="H53" s="286">
        <v>1.978215493345355E-2</v>
      </c>
      <c r="I53" s="286">
        <v>1.978215493345355E-2</v>
      </c>
      <c r="J53" s="286">
        <v>1.978215493345355E-2</v>
      </c>
      <c r="K53" s="286">
        <v>1.978215493345355E-2</v>
      </c>
      <c r="L53" s="286">
        <v>1.978215493345355E-2</v>
      </c>
      <c r="M53" s="286">
        <v>1.978215493345355E-2</v>
      </c>
      <c r="N53" s="286">
        <v>1.978215493345355E-2</v>
      </c>
      <c r="O53" s="286">
        <v>1.978215493345355E-2</v>
      </c>
      <c r="P53" s="424">
        <v>1.978215493345355E-2</v>
      </c>
      <c r="Q53" s="286">
        <v>1.978215493345355E-2</v>
      </c>
      <c r="R53" s="286">
        <v>1.978215493345355E-2</v>
      </c>
      <c r="S53" s="286">
        <v>1.978215493345355E-2</v>
      </c>
      <c r="T53" s="286">
        <v>1.978215493345355E-2</v>
      </c>
      <c r="U53" s="286">
        <v>1.978215493345355E-2</v>
      </c>
      <c r="V53" s="286">
        <v>1.9781842703113311E-2</v>
      </c>
      <c r="W53" s="286">
        <v>1.978215493345355E-2</v>
      </c>
      <c r="X53" s="286">
        <v>1.978215493345355E-2</v>
      </c>
      <c r="Y53" s="286">
        <v>1.978215493345355E-2</v>
      </c>
      <c r="Z53" s="286">
        <v>1.978215493345355E-2</v>
      </c>
      <c r="AA53" s="286">
        <v>1.978215493345355E-2</v>
      </c>
      <c r="AB53" s="286">
        <v>1.978215493345355E-2</v>
      </c>
      <c r="AC53" s="286">
        <v>1.978215493345355E-2</v>
      </c>
      <c r="AD53" s="286">
        <v>1.978215493345355E-2</v>
      </c>
      <c r="AE53" s="286">
        <v>1.978215493345355E-2</v>
      </c>
      <c r="AF53" s="286">
        <v>1.978215493345355E-2</v>
      </c>
      <c r="AG53" s="286">
        <v>1.978215493345355E-2</v>
      </c>
      <c r="AH53" s="286">
        <v>1.9781530118913437E-2</v>
      </c>
      <c r="AI53" s="286">
        <v>1.9781217617867133E-2</v>
      </c>
      <c r="AJ53" s="286">
        <v>1.9780896829831109E-2</v>
      </c>
      <c r="AK53" s="286">
        <v>1.9780596239999289E-2</v>
      </c>
      <c r="AL53" s="286">
        <v>1.9780278106737537E-2</v>
      </c>
      <c r="AM53" s="286">
        <v>1.9779961773107053E-2</v>
      </c>
      <c r="AN53" s="286">
        <v>1.9779634468499206E-2</v>
      </c>
      <c r="AO53" s="286">
        <v>1.9779300592346564E-2</v>
      </c>
      <c r="AP53" s="286">
        <v>1.9778997446766207E-2</v>
      </c>
      <c r="AQ53" s="286">
        <v>1.9778666402571806E-2</v>
      </c>
      <c r="AR53" s="286">
        <v>1.9778307183433774E-2</v>
      </c>
      <c r="AS53" s="286">
        <v>1.9777972724416507E-2</v>
      </c>
      <c r="AT53" s="286">
        <v>2.0017894190280536E-2</v>
      </c>
      <c r="AU53" s="286">
        <v>1.978215493345355E-2</v>
      </c>
      <c r="AV53" s="286">
        <v>1.978215493345355E-2</v>
      </c>
      <c r="AW53" s="286">
        <v>1.978215493345355E-2</v>
      </c>
      <c r="AX53" s="286">
        <v>1.978215493345355E-2</v>
      </c>
      <c r="AY53" s="286">
        <v>1.978215493345355E-2</v>
      </c>
      <c r="AZ53" s="286">
        <v>1.978215493345355E-2</v>
      </c>
      <c r="BA53" s="286">
        <v>1.978215493345355E-2</v>
      </c>
      <c r="BB53" s="286">
        <v>1.978215493345355E-2</v>
      </c>
      <c r="BC53" s="286">
        <v>1.978215493345355E-2</v>
      </c>
      <c r="BD53" s="286">
        <v>1.978215493345355E-2</v>
      </c>
      <c r="BE53" s="286">
        <v>1.978215493345355E-2</v>
      </c>
      <c r="BF53" s="286">
        <v>1.978215493345355E-2</v>
      </c>
      <c r="BG53" s="286">
        <v>1.978215493345355E-2</v>
      </c>
      <c r="BH53" s="286">
        <v>1.978215493345355E-2</v>
      </c>
      <c r="BI53" s="286">
        <v>1.978215493345355E-2</v>
      </c>
      <c r="BJ53" s="286">
        <v>1.978215493345355E-2</v>
      </c>
      <c r="BK53" s="286">
        <v>1.978215493345355E-2</v>
      </c>
      <c r="BL53" s="286">
        <v>1.978215493345355E-2</v>
      </c>
      <c r="BM53" s="286">
        <v>1.978215493345355E-2</v>
      </c>
      <c r="BN53" s="286">
        <v>1.978215493345355E-2</v>
      </c>
      <c r="BO53" s="286"/>
      <c r="BP53" s="286"/>
      <c r="BQ53" s="286"/>
      <c r="BR53" s="286"/>
      <c r="BS53" s="286"/>
      <c r="BT53" s="286"/>
      <c r="BU53" s="286"/>
      <c r="BV53" s="286"/>
      <c r="BW53" s="286"/>
      <c r="BX53" s="286"/>
      <c r="BY53" s="286"/>
      <c r="BZ53" s="286"/>
      <c r="CA53" s="287"/>
      <c r="CB53" s="286">
        <v>2.6773341180491905E-2</v>
      </c>
      <c r="CC53" s="286">
        <v>2.6773341180491902E-2</v>
      </c>
      <c r="CD53" s="286">
        <v>2.6773341180491909E-2</v>
      </c>
      <c r="CE53" s="286">
        <v>2.6773341180491909E-2</v>
      </c>
      <c r="CF53" s="286">
        <v>2.6773341180491909E-2</v>
      </c>
      <c r="CG53" s="286">
        <v>2.6773341180491909E-2</v>
      </c>
      <c r="CH53" s="286">
        <v>2.6773341180491909E-2</v>
      </c>
      <c r="CI53" s="286">
        <v>2.6773341180491909E-2</v>
      </c>
      <c r="CJ53" s="286">
        <v>2.6773341180491909E-2</v>
      </c>
      <c r="CK53" s="286">
        <v>2.6773341180491909E-2</v>
      </c>
      <c r="CL53" s="286">
        <v>2.6773341180491909E-2</v>
      </c>
      <c r="CM53" s="286">
        <v>2.6773341180491909E-2</v>
      </c>
      <c r="CN53" s="286">
        <v>2.6773341180491909E-2</v>
      </c>
      <c r="CO53" s="286">
        <v>2.6773341180491909E-2</v>
      </c>
      <c r="CP53" s="286">
        <v>2.6773341180491909E-2</v>
      </c>
      <c r="CQ53" s="286">
        <v>2.6773341180491909E-2</v>
      </c>
      <c r="CR53" s="286">
        <v>2.6773341180491909E-2</v>
      </c>
      <c r="CS53" s="286">
        <v>2.6773202588683168E-2</v>
      </c>
      <c r="CT53" s="286">
        <v>2.6773341180491909E-2</v>
      </c>
      <c r="CU53" s="286">
        <v>2.6773341180491909E-2</v>
      </c>
      <c r="CV53" s="286">
        <v>2.6773341180491909E-2</v>
      </c>
      <c r="CW53" s="286">
        <v>2.6773341180491909E-2</v>
      </c>
      <c r="CX53" s="286">
        <v>2.6773341180491909E-2</v>
      </c>
      <c r="CY53" s="286">
        <v>2.6773341180491909E-2</v>
      </c>
      <c r="CZ53" s="286">
        <v>2.6773341180491909E-2</v>
      </c>
      <c r="DA53" s="286">
        <v>2.6773341180491909E-2</v>
      </c>
      <c r="DB53" s="286">
        <v>2.6773341180491909E-2</v>
      </c>
      <c r="DC53" s="286">
        <v>2.6773341180491909E-2</v>
      </c>
      <c r="DD53" s="286">
        <v>2.6773341180491909E-2</v>
      </c>
      <c r="DE53" s="286">
        <v>2.6773063840432227E-2</v>
      </c>
      <c r="DF53" s="286">
        <v>2.6772925129717535E-2</v>
      </c>
      <c r="DG53" s="286">
        <v>2.6772782741285674E-2</v>
      </c>
      <c r="DH53" s="286">
        <v>2.677264931884674E-2</v>
      </c>
      <c r="DI53" s="286">
        <v>2.6772508110058078E-2</v>
      </c>
      <c r="DJ53" s="286">
        <v>2.6772367700711227E-2</v>
      </c>
      <c r="DK53" s="286">
        <v>2.6772222422409408E-2</v>
      </c>
      <c r="DL53" s="286">
        <v>2.6772074227954211E-2</v>
      </c>
      <c r="DM53" s="286">
        <v>2.6771939674207476E-2</v>
      </c>
      <c r="DN53" s="286">
        <v>2.6771792738097058E-2</v>
      </c>
      <c r="DO53" s="286">
        <v>2.6771633297151855E-2</v>
      </c>
      <c r="DP53" s="286">
        <v>2.6392079065276425E-2</v>
      </c>
      <c r="DQ53" s="286">
        <v>2.3677562471519979E-2</v>
      </c>
      <c r="DR53" s="286">
        <v>3.1006062144841903E-2</v>
      </c>
      <c r="DS53" s="286">
        <v>2.6288690696434695E-2</v>
      </c>
      <c r="DT53" s="286">
        <v>2.6773341180491909E-2</v>
      </c>
      <c r="DU53" s="286">
        <v>2.6773341180491909E-2</v>
      </c>
      <c r="DV53" s="286">
        <v>2.6773341180491909E-2</v>
      </c>
      <c r="DW53" s="286">
        <v>2.6773341180491909E-2</v>
      </c>
      <c r="DX53" s="286">
        <v>2.6773341180491909E-2</v>
      </c>
      <c r="DY53" s="286">
        <v>2.6773341180491909E-2</v>
      </c>
      <c r="DZ53" s="286">
        <v>2.6773341180491909E-2</v>
      </c>
      <c r="EA53" s="286">
        <v>2.6773341180491909E-2</v>
      </c>
      <c r="EB53" s="286">
        <v>2.6773341180491909E-2</v>
      </c>
      <c r="EC53" s="286">
        <v>2.6773341180491909E-2</v>
      </c>
      <c r="ED53" s="286">
        <v>2.6773341180491909E-2</v>
      </c>
      <c r="EE53" s="286">
        <v>2.6773341180491909E-2</v>
      </c>
      <c r="EF53" s="286">
        <v>2.6773341180491909E-2</v>
      </c>
      <c r="EG53" s="286">
        <v>2.6773341180491909E-2</v>
      </c>
      <c r="EH53" s="286">
        <v>2.6773341180491909E-2</v>
      </c>
      <c r="EI53" s="286">
        <v>2.6773341180491909E-2</v>
      </c>
      <c r="EJ53" s="286">
        <v>2.6773341180491909E-2</v>
      </c>
      <c r="EK53" s="286">
        <v>2.6773341180491909E-2</v>
      </c>
      <c r="EL53" s="286"/>
      <c r="EM53" s="286"/>
      <c r="EN53" s="286"/>
      <c r="EO53" s="286"/>
      <c r="EP53" s="286"/>
      <c r="EQ53" s="286"/>
      <c r="ER53" s="286"/>
      <c r="ES53" s="286"/>
      <c r="ET53" s="286"/>
      <c r="EU53" s="286"/>
      <c r="EV53" s="286"/>
      <c r="EW53" s="286"/>
      <c r="EX53" s="287"/>
    </row>
    <row r="54" spans="1:154" x14ac:dyDescent="0.2">
      <c r="A54" s="238">
        <v>46573</v>
      </c>
      <c r="B54" s="422">
        <v>2.0234901045768999E-2</v>
      </c>
      <c r="C54" s="239">
        <v>2.4971629028496162E-2</v>
      </c>
      <c r="D54" s="263" t="str">
        <f>IF(A54&gt;$B$4,_xll.xlShmImplSwap2($B$5,$B$5,A54,,tenor+0*TYPE(trigger),1,4,12/tenor,4,1,1),"")</f>
        <v>Curve (OIS_26APR16) is not present in shared memory.</v>
      </c>
      <c r="E54" s="288">
        <v>2.0235011970741526E-2</v>
      </c>
      <c r="F54" s="286">
        <v>2.0234938021704764E-2</v>
      </c>
      <c r="G54" s="286">
        <v>2.0234901045768999E-2</v>
      </c>
      <c r="H54" s="286">
        <v>2.0234901045768999E-2</v>
      </c>
      <c r="I54" s="286">
        <v>2.0234901045768999E-2</v>
      </c>
      <c r="J54" s="286">
        <v>2.0234901045768999E-2</v>
      </c>
      <c r="K54" s="286">
        <v>2.0234901045768999E-2</v>
      </c>
      <c r="L54" s="286">
        <v>2.0234901045768999E-2</v>
      </c>
      <c r="M54" s="286">
        <v>2.0234901045768999E-2</v>
      </c>
      <c r="N54" s="286">
        <v>2.0234901045768999E-2</v>
      </c>
      <c r="O54" s="286">
        <v>2.0234901045768999E-2</v>
      </c>
      <c r="P54" s="424">
        <v>2.0234901045768999E-2</v>
      </c>
      <c r="Q54" s="286">
        <v>2.0234901045768999E-2</v>
      </c>
      <c r="R54" s="286">
        <v>2.0234901045768999E-2</v>
      </c>
      <c r="S54" s="286">
        <v>2.0234901045768999E-2</v>
      </c>
      <c r="T54" s="286">
        <v>2.0234901045768999E-2</v>
      </c>
      <c r="U54" s="286">
        <v>2.0234901045768999E-2</v>
      </c>
      <c r="V54" s="286">
        <v>2.0234601152125116E-2</v>
      </c>
      <c r="W54" s="286">
        <v>2.0234901045768999E-2</v>
      </c>
      <c r="X54" s="286">
        <v>2.0234901045768999E-2</v>
      </c>
      <c r="Y54" s="286">
        <v>2.0234901045768999E-2</v>
      </c>
      <c r="Z54" s="286">
        <v>2.0234901045768999E-2</v>
      </c>
      <c r="AA54" s="286">
        <v>2.0234901045768999E-2</v>
      </c>
      <c r="AB54" s="286">
        <v>2.0234901045768999E-2</v>
      </c>
      <c r="AC54" s="286">
        <v>2.0234901045768999E-2</v>
      </c>
      <c r="AD54" s="286">
        <v>2.0234901045768999E-2</v>
      </c>
      <c r="AE54" s="286">
        <v>2.0234901045768999E-2</v>
      </c>
      <c r="AF54" s="286">
        <v>2.0234901045768999E-2</v>
      </c>
      <c r="AG54" s="286">
        <v>2.0234901045768999E-2</v>
      </c>
      <c r="AH54" s="286">
        <v>2.0234300918641784E-2</v>
      </c>
      <c r="AI54" s="286">
        <v>2.023400076506509E-2</v>
      </c>
      <c r="AJ54" s="286">
        <v>2.0233692651972477E-2</v>
      </c>
      <c r="AK54" s="286">
        <v>2.0233403939051708E-2</v>
      </c>
      <c r="AL54" s="286">
        <v>2.0233098375916241E-2</v>
      </c>
      <c r="AM54" s="286">
        <v>2.0232794541344461E-2</v>
      </c>
      <c r="AN54" s="286">
        <v>2.0232480169325148E-2</v>
      </c>
      <c r="AO54" s="286">
        <v>2.0232159485462215E-2</v>
      </c>
      <c r="AP54" s="286">
        <v>2.0231868317967219E-2</v>
      </c>
      <c r="AQ54" s="286">
        <v>2.0231550354247885E-2</v>
      </c>
      <c r="AR54" s="286">
        <v>2.0231205328904218E-2</v>
      </c>
      <c r="AS54" s="286">
        <v>2.0230884085382712E-2</v>
      </c>
      <c r="AT54" s="286">
        <v>2.0230546564680398E-2</v>
      </c>
      <c r="AU54" s="286">
        <v>2.0474056871550413E-2</v>
      </c>
      <c r="AV54" s="286">
        <v>2.0234901045768999E-2</v>
      </c>
      <c r="AW54" s="286">
        <v>2.0234901045768999E-2</v>
      </c>
      <c r="AX54" s="286">
        <v>2.0234901045768999E-2</v>
      </c>
      <c r="AY54" s="286">
        <v>2.0234901045768999E-2</v>
      </c>
      <c r="AZ54" s="286">
        <v>2.0234901045768999E-2</v>
      </c>
      <c r="BA54" s="286">
        <v>2.0234901045768999E-2</v>
      </c>
      <c r="BB54" s="286">
        <v>2.0234901045768999E-2</v>
      </c>
      <c r="BC54" s="286">
        <v>2.0234901045768999E-2</v>
      </c>
      <c r="BD54" s="286">
        <v>2.0234901045768999E-2</v>
      </c>
      <c r="BE54" s="286">
        <v>2.0234901045768999E-2</v>
      </c>
      <c r="BF54" s="286">
        <v>2.0234901045768999E-2</v>
      </c>
      <c r="BG54" s="286">
        <v>2.0234901045768999E-2</v>
      </c>
      <c r="BH54" s="286">
        <v>2.0234901045768999E-2</v>
      </c>
      <c r="BI54" s="286">
        <v>2.0234901045768999E-2</v>
      </c>
      <c r="BJ54" s="286">
        <v>2.0234901045768999E-2</v>
      </c>
      <c r="BK54" s="286">
        <v>2.0234901045768999E-2</v>
      </c>
      <c r="BL54" s="286">
        <v>2.0234901045768999E-2</v>
      </c>
      <c r="BM54" s="286">
        <v>2.0234901045768999E-2</v>
      </c>
      <c r="BN54" s="286">
        <v>2.0234901045768999E-2</v>
      </c>
      <c r="BO54" s="286"/>
      <c r="BP54" s="286"/>
      <c r="BQ54" s="286"/>
      <c r="BR54" s="286"/>
      <c r="BS54" s="286"/>
      <c r="BT54" s="286"/>
      <c r="BU54" s="286"/>
      <c r="BV54" s="286"/>
      <c r="BW54" s="286"/>
      <c r="BX54" s="286"/>
      <c r="BY54" s="286"/>
      <c r="BZ54" s="286"/>
      <c r="CA54" s="287"/>
      <c r="CB54" s="286">
        <v>2.4971629028496593E-2</v>
      </c>
      <c r="CC54" s="286">
        <v>2.4971629028495729E-2</v>
      </c>
      <c r="CD54" s="286">
        <v>2.4971629028496162E-2</v>
      </c>
      <c r="CE54" s="286">
        <v>2.4971629028496162E-2</v>
      </c>
      <c r="CF54" s="286">
        <v>2.4971629028496162E-2</v>
      </c>
      <c r="CG54" s="286">
        <v>2.4971629028496162E-2</v>
      </c>
      <c r="CH54" s="286">
        <v>2.4971629028496162E-2</v>
      </c>
      <c r="CI54" s="286">
        <v>2.4971629028496162E-2</v>
      </c>
      <c r="CJ54" s="286">
        <v>2.4971629028496162E-2</v>
      </c>
      <c r="CK54" s="286">
        <v>2.4971629028496162E-2</v>
      </c>
      <c r="CL54" s="286">
        <v>2.4971629028496162E-2</v>
      </c>
      <c r="CM54" s="286">
        <v>2.4971629028496162E-2</v>
      </c>
      <c r="CN54" s="286">
        <v>2.4971629028496162E-2</v>
      </c>
      <c r="CO54" s="286">
        <v>2.4971629028496162E-2</v>
      </c>
      <c r="CP54" s="286">
        <v>2.4971629028496162E-2</v>
      </c>
      <c r="CQ54" s="286">
        <v>2.4971629028496162E-2</v>
      </c>
      <c r="CR54" s="286">
        <v>2.4971629028496162E-2</v>
      </c>
      <c r="CS54" s="286">
        <v>2.4971534274100968E-2</v>
      </c>
      <c r="CT54" s="286">
        <v>2.4971629028496162E-2</v>
      </c>
      <c r="CU54" s="286">
        <v>2.4971629028496162E-2</v>
      </c>
      <c r="CV54" s="286">
        <v>2.4971629028496162E-2</v>
      </c>
      <c r="CW54" s="286">
        <v>2.4971629028496162E-2</v>
      </c>
      <c r="CX54" s="286">
        <v>2.4971629028496162E-2</v>
      </c>
      <c r="CY54" s="286">
        <v>2.4971629028496162E-2</v>
      </c>
      <c r="CZ54" s="286">
        <v>2.4971629028496162E-2</v>
      </c>
      <c r="DA54" s="286">
        <v>2.4971629028496162E-2</v>
      </c>
      <c r="DB54" s="286">
        <v>2.4971629028496162E-2</v>
      </c>
      <c r="DC54" s="286">
        <v>2.4971629028496162E-2</v>
      </c>
      <c r="DD54" s="286">
        <v>2.4971629028496162E-2</v>
      </c>
      <c r="DE54" s="286">
        <v>2.4971439412764779E-2</v>
      </c>
      <c r="DF54" s="286">
        <v>2.4971344577110671E-2</v>
      </c>
      <c r="DG54" s="286">
        <v>2.4971247227043972E-2</v>
      </c>
      <c r="DH54" s="286">
        <v>2.4971156006985941E-2</v>
      </c>
      <c r="DI54" s="286">
        <v>2.4971059463470585E-2</v>
      </c>
      <c r="DJ54" s="286">
        <v>2.4970963466546262E-2</v>
      </c>
      <c r="DK54" s="286">
        <v>2.4970864140770828E-2</v>
      </c>
      <c r="DL54" s="286">
        <v>2.4970762821261098E-2</v>
      </c>
      <c r="DM54" s="286">
        <v>2.4970670827826488E-2</v>
      </c>
      <c r="DN54" s="286">
        <v>2.4970570368678526E-2</v>
      </c>
      <c r="DO54" s="286">
        <v>2.4970461360088979E-2</v>
      </c>
      <c r="DP54" s="286">
        <v>2.4970359865732591E-2</v>
      </c>
      <c r="DQ54" s="286">
        <v>2.456297925106966E-2</v>
      </c>
      <c r="DR54" s="286">
        <v>2.1546060445727187E-2</v>
      </c>
      <c r="DS54" s="286">
        <v>2.9596797233548546E-2</v>
      </c>
      <c r="DT54" s="286">
        <v>2.4459297605320302E-2</v>
      </c>
      <c r="DU54" s="286">
        <v>2.4971629028496162E-2</v>
      </c>
      <c r="DV54" s="286">
        <v>2.4971629028496162E-2</v>
      </c>
      <c r="DW54" s="286">
        <v>2.4971629028496162E-2</v>
      </c>
      <c r="DX54" s="286">
        <v>2.4971629028496162E-2</v>
      </c>
      <c r="DY54" s="286">
        <v>2.4971629028496162E-2</v>
      </c>
      <c r="DZ54" s="286">
        <v>2.4971629028496162E-2</v>
      </c>
      <c r="EA54" s="286">
        <v>2.4971629028496162E-2</v>
      </c>
      <c r="EB54" s="286">
        <v>2.4971629028496162E-2</v>
      </c>
      <c r="EC54" s="286">
        <v>2.4971629028496162E-2</v>
      </c>
      <c r="ED54" s="286">
        <v>2.4971629028496162E-2</v>
      </c>
      <c r="EE54" s="286">
        <v>2.4971629028496162E-2</v>
      </c>
      <c r="EF54" s="286">
        <v>2.4971629028496162E-2</v>
      </c>
      <c r="EG54" s="286">
        <v>2.4971629028496162E-2</v>
      </c>
      <c r="EH54" s="286">
        <v>2.4971629028496162E-2</v>
      </c>
      <c r="EI54" s="286">
        <v>2.4971629028496162E-2</v>
      </c>
      <c r="EJ54" s="286">
        <v>2.4971629028496162E-2</v>
      </c>
      <c r="EK54" s="286">
        <v>2.4971629028496162E-2</v>
      </c>
      <c r="EL54" s="286"/>
      <c r="EM54" s="286"/>
      <c r="EN54" s="286"/>
      <c r="EO54" s="286"/>
      <c r="EP54" s="286"/>
      <c r="EQ54" s="286"/>
      <c r="ER54" s="286"/>
      <c r="ES54" s="286"/>
      <c r="ET54" s="286"/>
      <c r="EU54" s="286"/>
      <c r="EV54" s="286"/>
      <c r="EW54" s="286"/>
      <c r="EX54" s="287"/>
    </row>
    <row r="55" spans="1:154" x14ac:dyDescent="0.2">
      <c r="A55" s="238">
        <v>46937</v>
      </c>
      <c r="B55" s="422">
        <v>2.0514828596135366E-2</v>
      </c>
      <c r="C55" s="239">
        <v>2.3281928563177103E-2</v>
      </c>
      <c r="D55" s="263" t="str">
        <f>IF(A55&gt;$B$4,_xll.xlShmImplSwap2($B$5,$B$5,A55,,tenor+0*TYPE(trigger),1,4,12/tenor,4,1,1),"")</f>
        <v>Curve (OIS_26APR16) is not present in shared memory.</v>
      </c>
      <c r="E55" s="288">
        <v>2.0514932616749151E-2</v>
      </c>
      <c r="F55" s="286">
        <v>2.0514863270559385E-2</v>
      </c>
      <c r="G55" s="286">
        <v>2.0514828596135366E-2</v>
      </c>
      <c r="H55" s="286">
        <v>2.0514828596135366E-2</v>
      </c>
      <c r="I55" s="286">
        <v>2.0514828596135366E-2</v>
      </c>
      <c r="J55" s="286">
        <v>2.0514828596135366E-2</v>
      </c>
      <c r="K55" s="286">
        <v>2.0514828596135366E-2</v>
      </c>
      <c r="L55" s="286">
        <v>2.0514828596135366E-2</v>
      </c>
      <c r="M55" s="286">
        <v>2.0514828596135366E-2</v>
      </c>
      <c r="N55" s="286">
        <v>2.0514828596135366E-2</v>
      </c>
      <c r="O55" s="286">
        <v>2.0514828596135366E-2</v>
      </c>
      <c r="P55" s="424">
        <v>2.0514828596135366E-2</v>
      </c>
      <c r="Q55" s="286">
        <v>2.0514828596135366E-2</v>
      </c>
      <c r="R55" s="286">
        <v>2.0514828596135366E-2</v>
      </c>
      <c r="S55" s="286">
        <v>2.0514828596135366E-2</v>
      </c>
      <c r="T55" s="286">
        <v>2.0514828596135366E-2</v>
      </c>
      <c r="U55" s="286">
        <v>2.0514828596135366E-2</v>
      </c>
      <c r="V55" s="286">
        <v>2.0514542043692179E-2</v>
      </c>
      <c r="W55" s="286">
        <v>2.0514828596135366E-2</v>
      </c>
      <c r="X55" s="286">
        <v>2.0514828596135366E-2</v>
      </c>
      <c r="Y55" s="286">
        <v>2.0514828596135366E-2</v>
      </c>
      <c r="Z55" s="286">
        <v>2.0514828596135366E-2</v>
      </c>
      <c r="AA55" s="286">
        <v>2.0514828596135366E-2</v>
      </c>
      <c r="AB55" s="286">
        <v>2.0514828596135366E-2</v>
      </c>
      <c r="AC55" s="286">
        <v>2.0514828596135366E-2</v>
      </c>
      <c r="AD55" s="286">
        <v>2.0514828596135366E-2</v>
      </c>
      <c r="AE55" s="286">
        <v>2.0514828596135366E-2</v>
      </c>
      <c r="AF55" s="286">
        <v>2.0514828596135366E-2</v>
      </c>
      <c r="AG55" s="286">
        <v>2.0514828596135366E-2</v>
      </c>
      <c r="AH55" s="286">
        <v>2.0514255166552246E-2</v>
      </c>
      <c r="AI55" s="286">
        <v>2.0513968365788709E-2</v>
      </c>
      <c r="AJ55" s="286">
        <v>2.0513673959626551E-2</v>
      </c>
      <c r="AK55" s="286">
        <v>2.0513398090610292E-2</v>
      </c>
      <c r="AL55" s="286">
        <v>2.0513106121015614E-2</v>
      </c>
      <c r="AM55" s="286">
        <v>2.0512815803111432E-2</v>
      </c>
      <c r="AN55" s="286">
        <v>2.0512515416564844E-2</v>
      </c>
      <c r="AO55" s="286">
        <v>2.0512208998997365E-2</v>
      </c>
      <c r="AP55" s="286">
        <v>2.0511930784724405E-2</v>
      </c>
      <c r="AQ55" s="286">
        <v>2.0511626966342025E-2</v>
      </c>
      <c r="AR55" s="286">
        <v>2.0511297290264071E-2</v>
      </c>
      <c r="AS55" s="286">
        <v>2.0510990338046958E-2</v>
      </c>
      <c r="AT55" s="286">
        <v>2.0510667832809523E-2</v>
      </c>
      <c r="AU55" s="286">
        <v>2.0510312794168848E-2</v>
      </c>
      <c r="AV55" s="286">
        <v>2.0757104057743933E-2</v>
      </c>
      <c r="AW55" s="286">
        <v>2.0514828596135366E-2</v>
      </c>
      <c r="AX55" s="286">
        <v>2.0514828596135366E-2</v>
      </c>
      <c r="AY55" s="286">
        <v>2.0514828596135366E-2</v>
      </c>
      <c r="AZ55" s="286">
        <v>2.0514828596135366E-2</v>
      </c>
      <c r="BA55" s="286">
        <v>2.0514828596135366E-2</v>
      </c>
      <c r="BB55" s="286">
        <v>2.0514828596135366E-2</v>
      </c>
      <c r="BC55" s="286">
        <v>2.0514828596135366E-2</v>
      </c>
      <c r="BD55" s="286">
        <v>2.0514828596135366E-2</v>
      </c>
      <c r="BE55" s="286">
        <v>2.0514828596135366E-2</v>
      </c>
      <c r="BF55" s="286">
        <v>2.0514828596135366E-2</v>
      </c>
      <c r="BG55" s="286">
        <v>2.0514828596135366E-2</v>
      </c>
      <c r="BH55" s="286">
        <v>2.0514828596135366E-2</v>
      </c>
      <c r="BI55" s="286">
        <v>2.0514828596135366E-2</v>
      </c>
      <c r="BJ55" s="286">
        <v>2.0514828596135366E-2</v>
      </c>
      <c r="BK55" s="286">
        <v>2.0514828596135366E-2</v>
      </c>
      <c r="BL55" s="286">
        <v>2.0514828596135366E-2</v>
      </c>
      <c r="BM55" s="286">
        <v>2.0514828596135366E-2</v>
      </c>
      <c r="BN55" s="286">
        <v>2.0514828596135366E-2</v>
      </c>
      <c r="BO55" s="286"/>
      <c r="BP55" s="286"/>
      <c r="BQ55" s="286"/>
      <c r="BR55" s="286"/>
      <c r="BS55" s="286"/>
      <c r="BT55" s="286"/>
      <c r="BU55" s="286"/>
      <c r="BV55" s="286"/>
      <c r="BW55" s="286"/>
      <c r="BX55" s="286"/>
      <c r="BY55" s="286"/>
      <c r="BZ55" s="286"/>
      <c r="CA55" s="287"/>
      <c r="CB55" s="286">
        <v>2.3281928563177103E-2</v>
      </c>
      <c r="CC55" s="286">
        <v>2.3281928563177533E-2</v>
      </c>
      <c r="CD55" s="286">
        <v>2.3281928563177103E-2</v>
      </c>
      <c r="CE55" s="286">
        <v>2.3281928563177103E-2</v>
      </c>
      <c r="CF55" s="286">
        <v>2.3281928563177103E-2</v>
      </c>
      <c r="CG55" s="286">
        <v>2.3281928563177103E-2</v>
      </c>
      <c r="CH55" s="286">
        <v>2.3281928563177103E-2</v>
      </c>
      <c r="CI55" s="286">
        <v>2.3281928563177103E-2</v>
      </c>
      <c r="CJ55" s="286">
        <v>2.3281928563177103E-2</v>
      </c>
      <c r="CK55" s="286">
        <v>2.3281928563177103E-2</v>
      </c>
      <c r="CL55" s="286">
        <v>2.3281928563177103E-2</v>
      </c>
      <c r="CM55" s="286">
        <v>2.3281928563177103E-2</v>
      </c>
      <c r="CN55" s="286">
        <v>2.3281928563177103E-2</v>
      </c>
      <c r="CO55" s="286">
        <v>2.3281928563177103E-2</v>
      </c>
      <c r="CP55" s="286">
        <v>2.3281928563177103E-2</v>
      </c>
      <c r="CQ55" s="286">
        <v>2.3281928563177103E-2</v>
      </c>
      <c r="CR55" s="286">
        <v>2.3281928563177103E-2</v>
      </c>
      <c r="CS55" s="286">
        <v>2.3281869473941418E-2</v>
      </c>
      <c r="CT55" s="286">
        <v>2.3281928563177103E-2</v>
      </c>
      <c r="CU55" s="286">
        <v>2.3281928563177103E-2</v>
      </c>
      <c r="CV55" s="286">
        <v>2.3281928563177103E-2</v>
      </c>
      <c r="CW55" s="286">
        <v>2.3281928563177103E-2</v>
      </c>
      <c r="CX55" s="286">
        <v>2.3281928563177103E-2</v>
      </c>
      <c r="CY55" s="286">
        <v>2.3281928563177103E-2</v>
      </c>
      <c r="CZ55" s="286">
        <v>2.3281928563177103E-2</v>
      </c>
      <c r="DA55" s="286">
        <v>2.3281928563177103E-2</v>
      </c>
      <c r="DB55" s="286">
        <v>2.3281928563177103E-2</v>
      </c>
      <c r="DC55" s="286">
        <v>2.3281928563177103E-2</v>
      </c>
      <c r="DD55" s="286">
        <v>2.3281928563177103E-2</v>
      </c>
      <c r="DE55" s="286">
        <v>2.3281810318024738E-2</v>
      </c>
      <c r="DF55" s="286">
        <v>2.3281751178130874E-2</v>
      </c>
      <c r="DG55" s="286">
        <v>2.3281690470246075E-2</v>
      </c>
      <c r="DH55" s="286">
        <v>2.3281633585066897E-2</v>
      </c>
      <c r="DI55" s="286">
        <v>2.3281573380166704E-2</v>
      </c>
      <c r="DJ55" s="286">
        <v>2.3281513516129931E-2</v>
      </c>
      <c r="DK55" s="286">
        <v>2.3281451576218037E-2</v>
      </c>
      <c r="DL55" s="286">
        <v>2.328138839301459E-2</v>
      </c>
      <c r="DM55" s="286">
        <v>2.3281331025592034E-2</v>
      </c>
      <c r="DN55" s="286">
        <v>2.3281268378928955E-2</v>
      </c>
      <c r="DO55" s="286">
        <v>2.3281200400814949E-2</v>
      </c>
      <c r="DP55" s="286">
        <v>2.3281137108611304E-2</v>
      </c>
      <c r="DQ55" s="286">
        <v>2.3281070609780508E-2</v>
      </c>
      <c r="DR55" s="286">
        <v>2.2825548087517196E-2</v>
      </c>
      <c r="DS55" s="286">
        <v>1.9593326724980719E-2</v>
      </c>
      <c r="DT55" s="286">
        <v>2.8245686543656161E-2</v>
      </c>
      <c r="DU55" s="286">
        <v>2.2743947147767559E-2</v>
      </c>
      <c r="DV55" s="286">
        <v>2.3281928563177103E-2</v>
      </c>
      <c r="DW55" s="286">
        <v>2.3281928563177103E-2</v>
      </c>
      <c r="DX55" s="286">
        <v>2.3281928563177103E-2</v>
      </c>
      <c r="DY55" s="286">
        <v>2.3281928563177103E-2</v>
      </c>
      <c r="DZ55" s="286">
        <v>2.3281928563177103E-2</v>
      </c>
      <c r="EA55" s="286">
        <v>2.3281928563177103E-2</v>
      </c>
      <c r="EB55" s="286">
        <v>2.3281928563177103E-2</v>
      </c>
      <c r="EC55" s="286">
        <v>2.3281928563177103E-2</v>
      </c>
      <c r="ED55" s="286">
        <v>2.3281928563177103E-2</v>
      </c>
      <c r="EE55" s="286">
        <v>2.3281928563177103E-2</v>
      </c>
      <c r="EF55" s="286">
        <v>2.3281928563177103E-2</v>
      </c>
      <c r="EG55" s="286">
        <v>2.3281928563177103E-2</v>
      </c>
      <c r="EH55" s="286">
        <v>2.3281928563177103E-2</v>
      </c>
      <c r="EI55" s="286">
        <v>2.3281928563177103E-2</v>
      </c>
      <c r="EJ55" s="286">
        <v>2.3281928563177103E-2</v>
      </c>
      <c r="EK55" s="286">
        <v>2.3281928563177103E-2</v>
      </c>
      <c r="EL55" s="286"/>
      <c r="EM55" s="286"/>
      <c r="EN55" s="286"/>
      <c r="EO55" s="286"/>
      <c r="EP55" s="286"/>
      <c r="EQ55" s="286"/>
      <c r="ER55" s="286"/>
      <c r="ES55" s="286"/>
      <c r="ET55" s="286"/>
      <c r="EU55" s="286"/>
      <c r="EV55" s="286"/>
      <c r="EW55" s="286"/>
      <c r="EX55" s="287"/>
    </row>
    <row r="56" spans="1:154" x14ac:dyDescent="0.2">
      <c r="A56" s="238">
        <v>47302</v>
      </c>
      <c r="B56" s="422">
        <v>2.0666263676531675E-2</v>
      </c>
      <c r="C56" s="239">
        <v>2.1786006442623559E-2</v>
      </c>
      <c r="D56" s="263" t="str">
        <f>IF(A56&gt;$B$4,_xll.xlShmImplSwap2($B$5,$B$5,A56,,tenor+0*TYPE(trigger),1,4,12/tenor,4,1,1),"")</f>
        <v>Curve (OIS_26APR16) is not present in shared memory.</v>
      </c>
      <c r="E56" s="288">
        <v>2.0666361586164604E-2</v>
      </c>
      <c r="F56" s="286">
        <v>2.0666296313910034E-2</v>
      </c>
      <c r="G56" s="286">
        <v>2.0666263676531675E-2</v>
      </c>
      <c r="H56" s="286">
        <v>2.0666263676531675E-2</v>
      </c>
      <c r="I56" s="286">
        <v>2.0666263676531675E-2</v>
      </c>
      <c r="J56" s="286">
        <v>2.0666263676531675E-2</v>
      </c>
      <c r="K56" s="286">
        <v>2.0666263676531675E-2</v>
      </c>
      <c r="L56" s="286">
        <v>2.0666263676531675E-2</v>
      </c>
      <c r="M56" s="286">
        <v>2.0666263676531675E-2</v>
      </c>
      <c r="N56" s="286">
        <v>2.0666263676531675E-2</v>
      </c>
      <c r="O56" s="286">
        <v>2.0666263676531675E-2</v>
      </c>
      <c r="P56" s="424">
        <v>2.0666263676531675E-2</v>
      </c>
      <c r="Q56" s="286">
        <v>2.0666263676531675E-2</v>
      </c>
      <c r="R56" s="286">
        <v>2.0666263676531675E-2</v>
      </c>
      <c r="S56" s="286">
        <v>2.0666263676531675E-2</v>
      </c>
      <c r="T56" s="286">
        <v>2.0666263676531675E-2</v>
      </c>
      <c r="U56" s="286">
        <v>2.0666263676531675E-2</v>
      </c>
      <c r="V56" s="286">
        <v>2.0665990904280677E-2</v>
      </c>
      <c r="W56" s="286">
        <v>2.0666263676531675E-2</v>
      </c>
      <c r="X56" s="286">
        <v>2.0666263676531675E-2</v>
      </c>
      <c r="Y56" s="286">
        <v>2.0666263676531675E-2</v>
      </c>
      <c r="Z56" s="286">
        <v>2.0666263676531675E-2</v>
      </c>
      <c r="AA56" s="286">
        <v>2.0666263676531675E-2</v>
      </c>
      <c r="AB56" s="286">
        <v>2.0666263676531675E-2</v>
      </c>
      <c r="AC56" s="286">
        <v>2.0666263676531675E-2</v>
      </c>
      <c r="AD56" s="286">
        <v>2.0666263676531675E-2</v>
      </c>
      <c r="AE56" s="286">
        <v>2.0666263676531675E-2</v>
      </c>
      <c r="AF56" s="286">
        <v>2.0666263676531675E-2</v>
      </c>
      <c r="AG56" s="286">
        <v>2.0666263676531675E-2</v>
      </c>
      <c r="AH56" s="286">
        <v>2.0665717822961675E-2</v>
      </c>
      <c r="AI56" s="286">
        <v>2.0665444814360372E-2</v>
      </c>
      <c r="AJ56" s="286">
        <v>2.0665164566116535E-2</v>
      </c>
      <c r="AK56" s="286">
        <v>2.0664901963585513E-2</v>
      </c>
      <c r="AL56" s="286">
        <v>2.0664624034763941E-2</v>
      </c>
      <c r="AM56" s="286">
        <v>2.0664347678217902E-2</v>
      </c>
      <c r="AN56" s="286">
        <v>2.066406173724477E-2</v>
      </c>
      <c r="AO56" s="286">
        <v>2.0663770055298278E-2</v>
      </c>
      <c r="AP56" s="286">
        <v>2.0663505220363927E-2</v>
      </c>
      <c r="AQ56" s="286">
        <v>2.0663216012638316E-2</v>
      </c>
      <c r="AR56" s="286">
        <v>2.0662902190734384E-2</v>
      </c>
      <c r="AS56" s="286">
        <v>2.066260999991416E-2</v>
      </c>
      <c r="AT56" s="286">
        <v>2.0662303004039161E-2</v>
      </c>
      <c r="AU56" s="286">
        <v>2.0661965039321689E-2</v>
      </c>
      <c r="AV56" s="286">
        <v>2.0661681302421131E-2</v>
      </c>
      <c r="AW56" s="286">
        <v>2.0911317132473736E-2</v>
      </c>
      <c r="AX56" s="286">
        <v>2.0666263676531675E-2</v>
      </c>
      <c r="AY56" s="286">
        <v>2.0666263676531675E-2</v>
      </c>
      <c r="AZ56" s="286">
        <v>2.0666263676531675E-2</v>
      </c>
      <c r="BA56" s="286">
        <v>2.0666263676531675E-2</v>
      </c>
      <c r="BB56" s="286">
        <v>2.0666263676531675E-2</v>
      </c>
      <c r="BC56" s="286">
        <v>2.0666263676531675E-2</v>
      </c>
      <c r="BD56" s="286">
        <v>2.0666263676531675E-2</v>
      </c>
      <c r="BE56" s="286">
        <v>2.0666263676531675E-2</v>
      </c>
      <c r="BF56" s="286">
        <v>2.0666263676531675E-2</v>
      </c>
      <c r="BG56" s="286">
        <v>2.0666263676531675E-2</v>
      </c>
      <c r="BH56" s="286">
        <v>2.0666263676531675E-2</v>
      </c>
      <c r="BI56" s="286">
        <v>2.0666263676531675E-2</v>
      </c>
      <c r="BJ56" s="286">
        <v>2.0666263676531675E-2</v>
      </c>
      <c r="BK56" s="286">
        <v>2.0666263676531675E-2</v>
      </c>
      <c r="BL56" s="286">
        <v>2.0666263676531675E-2</v>
      </c>
      <c r="BM56" s="286">
        <v>2.0666263676531675E-2</v>
      </c>
      <c r="BN56" s="286">
        <v>2.0666263676531675E-2</v>
      </c>
      <c r="BO56" s="286"/>
      <c r="BP56" s="286"/>
      <c r="BQ56" s="286"/>
      <c r="BR56" s="286"/>
      <c r="BS56" s="286"/>
      <c r="BT56" s="286"/>
      <c r="BU56" s="286"/>
      <c r="BV56" s="286"/>
      <c r="BW56" s="286"/>
      <c r="BX56" s="286"/>
      <c r="BY56" s="286"/>
      <c r="BZ56" s="286"/>
      <c r="CA56" s="287"/>
      <c r="CB56" s="286">
        <v>2.1786006442623559E-2</v>
      </c>
      <c r="CC56" s="286">
        <v>2.1786006442623559E-2</v>
      </c>
      <c r="CD56" s="286">
        <v>2.1786006442623559E-2</v>
      </c>
      <c r="CE56" s="286">
        <v>2.1786006442623559E-2</v>
      </c>
      <c r="CF56" s="286">
        <v>2.1786006442623559E-2</v>
      </c>
      <c r="CG56" s="286">
        <v>2.1786006442623559E-2</v>
      </c>
      <c r="CH56" s="286">
        <v>2.1786006442623559E-2</v>
      </c>
      <c r="CI56" s="286">
        <v>2.1786006442623559E-2</v>
      </c>
      <c r="CJ56" s="286">
        <v>2.1786006442623559E-2</v>
      </c>
      <c r="CK56" s="286">
        <v>2.1786006442623559E-2</v>
      </c>
      <c r="CL56" s="286">
        <v>2.1786006442623559E-2</v>
      </c>
      <c r="CM56" s="286">
        <v>2.1786006442623559E-2</v>
      </c>
      <c r="CN56" s="286">
        <v>2.1786006442623559E-2</v>
      </c>
      <c r="CO56" s="286">
        <v>2.1786006442623559E-2</v>
      </c>
      <c r="CP56" s="286">
        <v>2.1786006442623559E-2</v>
      </c>
      <c r="CQ56" s="286">
        <v>2.1786006442623559E-2</v>
      </c>
      <c r="CR56" s="286">
        <v>2.1786006442623559E-2</v>
      </c>
      <c r="CS56" s="286">
        <v>2.1785975266374581E-2</v>
      </c>
      <c r="CT56" s="286">
        <v>2.1786006442623559E-2</v>
      </c>
      <c r="CU56" s="286">
        <v>2.1786006442623559E-2</v>
      </c>
      <c r="CV56" s="286">
        <v>2.1786006442623559E-2</v>
      </c>
      <c r="CW56" s="286">
        <v>2.1786006442623559E-2</v>
      </c>
      <c r="CX56" s="286">
        <v>2.1786006442623559E-2</v>
      </c>
      <c r="CY56" s="286">
        <v>2.1786006442623559E-2</v>
      </c>
      <c r="CZ56" s="286">
        <v>2.1786006442623559E-2</v>
      </c>
      <c r="DA56" s="286">
        <v>2.1786006442623559E-2</v>
      </c>
      <c r="DB56" s="286">
        <v>2.1786006442623559E-2</v>
      </c>
      <c r="DC56" s="286">
        <v>2.1786006442623559E-2</v>
      </c>
      <c r="DD56" s="286">
        <v>2.1786006442623559E-2</v>
      </c>
      <c r="DE56" s="286">
        <v>2.1785944054945054E-2</v>
      </c>
      <c r="DF56" s="286">
        <v>2.1785912851970068E-2</v>
      </c>
      <c r="DG56" s="286">
        <v>2.1785880821704674E-2</v>
      </c>
      <c r="DH56" s="286">
        <v>2.1785850808348956E-2</v>
      </c>
      <c r="DI56" s="286">
        <v>2.1785819043466496E-2</v>
      </c>
      <c r="DJ56" s="286">
        <v>2.1785787458429299E-2</v>
      </c>
      <c r="DK56" s="286">
        <v>2.1785754778134311E-2</v>
      </c>
      <c r="DL56" s="286">
        <v>2.1785721441864477E-2</v>
      </c>
      <c r="DM56" s="286">
        <v>2.178569117407533E-2</v>
      </c>
      <c r="DN56" s="286">
        <v>2.1785658120893402E-2</v>
      </c>
      <c r="DO56" s="286">
        <v>2.1785622254770723E-2</v>
      </c>
      <c r="DP56" s="286">
        <v>2.1785588860995585E-2</v>
      </c>
      <c r="DQ56" s="286">
        <v>2.1785553775363356E-2</v>
      </c>
      <c r="DR56" s="286">
        <v>2.1785515150606491E-2</v>
      </c>
      <c r="DS56" s="286">
        <v>2.1285506146457092E-2</v>
      </c>
      <c r="DT56" s="286">
        <v>1.7828213824325277E-2</v>
      </c>
      <c r="DU56" s="286">
        <v>2.7079118875287488E-2</v>
      </c>
      <c r="DV56" s="286">
        <v>2.1233700648224538E-2</v>
      </c>
      <c r="DW56" s="286">
        <v>2.1786006442623559E-2</v>
      </c>
      <c r="DX56" s="286">
        <v>2.1786006442623559E-2</v>
      </c>
      <c r="DY56" s="286">
        <v>2.1786006442623559E-2</v>
      </c>
      <c r="DZ56" s="286">
        <v>2.1786006442623559E-2</v>
      </c>
      <c r="EA56" s="286">
        <v>2.1786006442623559E-2</v>
      </c>
      <c r="EB56" s="286">
        <v>2.1786006442623559E-2</v>
      </c>
      <c r="EC56" s="286">
        <v>2.1786006442623559E-2</v>
      </c>
      <c r="ED56" s="286">
        <v>2.1786006442623559E-2</v>
      </c>
      <c r="EE56" s="286">
        <v>2.1786006442623559E-2</v>
      </c>
      <c r="EF56" s="286">
        <v>2.1786006442623559E-2</v>
      </c>
      <c r="EG56" s="286">
        <v>2.1786006442623559E-2</v>
      </c>
      <c r="EH56" s="286">
        <v>2.1786006442623559E-2</v>
      </c>
      <c r="EI56" s="286">
        <v>2.1786006442623559E-2</v>
      </c>
      <c r="EJ56" s="286">
        <v>2.1786006442623559E-2</v>
      </c>
      <c r="EK56" s="286">
        <v>2.1786006442623559E-2</v>
      </c>
      <c r="EL56" s="286"/>
      <c r="EM56" s="286"/>
      <c r="EN56" s="286"/>
      <c r="EO56" s="286"/>
      <c r="EP56" s="286"/>
      <c r="EQ56" s="286"/>
      <c r="ER56" s="286"/>
      <c r="ES56" s="286"/>
      <c r="ET56" s="286"/>
      <c r="EU56" s="286"/>
      <c r="EV56" s="286"/>
      <c r="EW56" s="286"/>
      <c r="EX56" s="287"/>
    </row>
    <row r="57" spans="1:154" x14ac:dyDescent="0.2">
      <c r="A57" s="238">
        <v>47667</v>
      </c>
      <c r="B57" s="422">
        <v>2.072393916106249E-2</v>
      </c>
      <c r="C57" s="239">
        <v>2.0983131486459087E-2</v>
      </c>
      <c r="D57" s="263" t="str">
        <f>IF(A57&gt;$B$4,_xll.xlShmImplSwap2($B$5,$B$5,A57,,tenor+0*TYPE(trigger),1,4,12/tenor,4,1,1),"")</f>
        <v>Curve (OIS_26APR16) is not present in shared memory.</v>
      </c>
      <c r="E57" s="288">
        <v>2.0724031637886654E-2</v>
      </c>
      <c r="F57" s="286">
        <v>2.0723969987458301E-2</v>
      </c>
      <c r="G57" s="286">
        <v>2.072393916106249E-2</v>
      </c>
      <c r="H57" s="286">
        <v>2.072393916106249E-2</v>
      </c>
      <c r="I57" s="286">
        <v>2.072393916106249E-2</v>
      </c>
      <c r="J57" s="286">
        <v>2.072393916106249E-2</v>
      </c>
      <c r="K57" s="286">
        <v>2.072393916106249E-2</v>
      </c>
      <c r="L57" s="286">
        <v>2.072393916106249E-2</v>
      </c>
      <c r="M57" s="286">
        <v>2.072393916106249E-2</v>
      </c>
      <c r="N57" s="286">
        <v>2.072393916106249E-2</v>
      </c>
      <c r="O57" s="286">
        <v>2.072393916106249E-2</v>
      </c>
      <c r="P57" s="424">
        <v>2.072393916106249E-2</v>
      </c>
      <c r="Q57" s="286">
        <v>2.072393916106249E-2</v>
      </c>
      <c r="R57" s="286">
        <v>2.072393916106249E-2</v>
      </c>
      <c r="S57" s="286">
        <v>2.072393916106249E-2</v>
      </c>
      <c r="T57" s="286">
        <v>2.072393916106249E-2</v>
      </c>
      <c r="U57" s="286">
        <v>2.072393916106249E-2</v>
      </c>
      <c r="V57" s="286">
        <v>2.0723680045857975E-2</v>
      </c>
      <c r="W57" s="286">
        <v>2.072393916106249E-2</v>
      </c>
      <c r="X57" s="286">
        <v>2.072393916106249E-2</v>
      </c>
      <c r="Y57" s="286">
        <v>2.072393916106249E-2</v>
      </c>
      <c r="Z57" s="286">
        <v>2.072393916106249E-2</v>
      </c>
      <c r="AA57" s="286">
        <v>2.072393916106249E-2</v>
      </c>
      <c r="AB57" s="286">
        <v>2.072393916106249E-2</v>
      </c>
      <c r="AC57" s="286">
        <v>2.072393916106249E-2</v>
      </c>
      <c r="AD57" s="286">
        <v>2.072393916106249E-2</v>
      </c>
      <c r="AE57" s="286">
        <v>2.072393916106249E-2</v>
      </c>
      <c r="AF57" s="286">
        <v>2.072393916106249E-2</v>
      </c>
      <c r="AG57" s="286">
        <v>2.072393916106249E-2</v>
      </c>
      <c r="AH57" s="286">
        <v>2.0723420637066652E-2</v>
      </c>
      <c r="AI57" s="286">
        <v>2.0723161297359131E-2</v>
      </c>
      <c r="AJ57" s="286">
        <v>2.0722895080488041E-2</v>
      </c>
      <c r="AK57" s="286">
        <v>2.0722645625856892E-2</v>
      </c>
      <c r="AL57" s="286">
        <v>2.0722381612293988E-2</v>
      </c>
      <c r="AM57" s="286">
        <v>2.0722119092293514E-2</v>
      </c>
      <c r="AN57" s="286">
        <v>2.0721847467743918E-2</v>
      </c>
      <c r="AO57" s="286">
        <v>2.0721570389666464E-2</v>
      </c>
      <c r="AP57" s="286">
        <v>2.0721318814437513E-2</v>
      </c>
      <c r="AQ57" s="286">
        <v>2.0721044086717082E-2</v>
      </c>
      <c r="AR57" s="286">
        <v>2.0720745977205763E-2</v>
      </c>
      <c r="AS57" s="286">
        <v>2.0720468415764186E-2</v>
      </c>
      <c r="AT57" s="286">
        <v>2.0720176790534256E-2</v>
      </c>
      <c r="AU57" s="286">
        <v>2.071985574701752E-2</v>
      </c>
      <c r="AV57" s="286">
        <v>2.0719586216250235E-2</v>
      </c>
      <c r="AW57" s="286">
        <v>2.0719264171347028E-2</v>
      </c>
      <c r="AX57" s="286">
        <v>2.0971540811318041E-2</v>
      </c>
      <c r="AY57" s="286">
        <v>2.072393916106249E-2</v>
      </c>
      <c r="AZ57" s="286">
        <v>2.072393916106249E-2</v>
      </c>
      <c r="BA57" s="286">
        <v>2.072393916106249E-2</v>
      </c>
      <c r="BB57" s="286">
        <v>2.072393916106249E-2</v>
      </c>
      <c r="BC57" s="286">
        <v>2.072393916106249E-2</v>
      </c>
      <c r="BD57" s="286">
        <v>2.072393916106249E-2</v>
      </c>
      <c r="BE57" s="286">
        <v>2.072393916106249E-2</v>
      </c>
      <c r="BF57" s="286">
        <v>2.072393916106249E-2</v>
      </c>
      <c r="BG57" s="286">
        <v>2.072393916106249E-2</v>
      </c>
      <c r="BH57" s="286">
        <v>2.072393916106249E-2</v>
      </c>
      <c r="BI57" s="286">
        <v>2.072393916106249E-2</v>
      </c>
      <c r="BJ57" s="286">
        <v>2.072393916106249E-2</v>
      </c>
      <c r="BK57" s="286">
        <v>2.072393916106249E-2</v>
      </c>
      <c r="BL57" s="286">
        <v>2.072393916106249E-2</v>
      </c>
      <c r="BM57" s="286">
        <v>2.072393916106249E-2</v>
      </c>
      <c r="BN57" s="286">
        <v>2.072393916106249E-2</v>
      </c>
      <c r="BO57" s="286"/>
      <c r="BP57" s="286"/>
      <c r="BQ57" s="286"/>
      <c r="BR57" s="286"/>
      <c r="BS57" s="286"/>
      <c r="BT57" s="286"/>
      <c r="BU57" s="286"/>
      <c r="BV57" s="286"/>
      <c r="BW57" s="286"/>
      <c r="BX57" s="286"/>
      <c r="BY57" s="286"/>
      <c r="BZ57" s="286"/>
      <c r="CA57" s="287"/>
      <c r="CB57" s="286">
        <v>2.098313148645909E-2</v>
      </c>
      <c r="CC57" s="286">
        <v>2.098313148645865E-2</v>
      </c>
      <c r="CD57" s="286">
        <v>2.0983131486459087E-2</v>
      </c>
      <c r="CE57" s="286">
        <v>2.0983131486459087E-2</v>
      </c>
      <c r="CF57" s="286">
        <v>2.0983131486459087E-2</v>
      </c>
      <c r="CG57" s="286">
        <v>2.0983131486459087E-2</v>
      </c>
      <c r="CH57" s="286">
        <v>2.0983131486459087E-2</v>
      </c>
      <c r="CI57" s="286">
        <v>2.0983131486459087E-2</v>
      </c>
      <c r="CJ57" s="286">
        <v>2.0983131486459087E-2</v>
      </c>
      <c r="CK57" s="286">
        <v>2.0983131486459087E-2</v>
      </c>
      <c r="CL57" s="286">
        <v>2.0983131486459087E-2</v>
      </c>
      <c r="CM57" s="286">
        <v>2.0983131486459087E-2</v>
      </c>
      <c r="CN57" s="286">
        <v>2.0983131486459087E-2</v>
      </c>
      <c r="CO57" s="286">
        <v>2.0983131486459087E-2</v>
      </c>
      <c r="CP57" s="286">
        <v>2.0983131486459087E-2</v>
      </c>
      <c r="CQ57" s="286">
        <v>2.0983131486459087E-2</v>
      </c>
      <c r="CR57" s="286">
        <v>2.0983131486459087E-2</v>
      </c>
      <c r="CS57" s="286">
        <v>2.0983114587613289E-2</v>
      </c>
      <c r="CT57" s="286">
        <v>2.0983131486459087E-2</v>
      </c>
      <c r="CU57" s="286">
        <v>2.0983131486459087E-2</v>
      </c>
      <c r="CV57" s="286">
        <v>2.0983131486459087E-2</v>
      </c>
      <c r="CW57" s="286">
        <v>2.0983131486459087E-2</v>
      </c>
      <c r="CX57" s="286">
        <v>2.0983131486459087E-2</v>
      </c>
      <c r="CY57" s="286">
        <v>2.0983131486459087E-2</v>
      </c>
      <c r="CZ57" s="286">
        <v>2.0983131486459087E-2</v>
      </c>
      <c r="DA57" s="286">
        <v>2.0983131486459087E-2</v>
      </c>
      <c r="DB57" s="286">
        <v>2.0983131486459087E-2</v>
      </c>
      <c r="DC57" s="286">
        <v>2.0983131486459087E-2</v>
      </c>
      <c r="DD57" s="286">
        <v>2.0983131486459087E-2</v>
      </c>
      <c r="DE57" s="286">
        <v>2.0983097669699694E-2</v>
      </c>
      <c r="DF57" s="286">
        <v>2.0983080756371574E-2</v>
      </c>
      <c r="DG57" s="286">
        <v>2.0983063394619098E-2</v>
      </c>
      <c r="DH57" s="286">
        <v>2.0983047126117774E-2</v>
      </c>
      <c r="DI57" s="286">
        <v>2.0983029908217612E-2</v>
      </c>
      <c r="DJ57" s="286">
        <v>2.0983012787803408E-2</v>
      </c>
      <c r="DK57" s="286">
        <v>2.0982995073715382E-2</v>
      </c>
      <c r="DL57" s="286">
        <v>2.0982977004064388E-2</v>
      </c>
      <c r="DM57" s="286">
        <v>2.0982960597660326E-2</v>
      </c>
      <c r="DN57" s="286">
        <v>2.0982942681459192E-2</v>
      </c>
      <c r="DO57" s="286">
        <v>2.0982923240529024E-2</v>
      </c>
      <c r="DP57" s="286">
        <v>2.0982905139716429E-2</v>
      </c>
      <c r="DQ57" s="286">
        <v>2.0982886121850456E-2</v>
      </c>
      <c r="DR57" s="286">
        <v>2.098286518563422E-2</v>
      </c>
      <c r="DS57" s="286">
        <v>2.098284760881379E-2</v>
      </c>
      <c r="DT57" s="286">
        <v>2.0423805184352713E-2</v>
      </c>
      <c r="DU57" s="286">
        <v>1.6756889044782716E-2</v>
      </c>
      <c r="DV57" s="286">
        <v>2.6634034938003627E-2</v>
      </c>
      <c r="DW57" s="286">
        <v>2.0401637616532221E-2</v>
      </c>
      <c r="DX57" s="286">
        <v>2.0983131486459087E-2</v>
      </c>
      <c r="DY57" s="286">
        <v>2.0983131486459087E-2</v>
      </c>
      <c r="DZ57" s="286">
        <v>2.0983131486459087E-2</v>
      </c>
      <c r="EA57" s="286">
        <v>2.0983131486459087E-2</v>
      </c>
      <c r="EB57" s="286">
        <v>2.0983131486459087E-2</v>
      </c>
      <c r="EC57" s="286">
        <v>2.0983131486459087E-2</v>
      </c>
      <c r="ED57" s="286">
        <v>2.0983131486459087E-2</v>
      </c>
      <c r="EE57" s="286">
        <v>2.0983131486459087E-2</v>
      </c>
      <c r="EF57" s="286">
        <v>2.0983131486459087E-2</v>
      </c>
      <c r="EG57" s="286">
        <v>2.0983131486459087E-2</v>
      </c>
      <c r="EH57" s="286">
        <v>2.0983131486459087E-2</v>
      </c>
      <c r="EI57" s="286">
        <v>2.0983131486459087E-2</v>
      </c>
      <c r="EJ57" s="286">
        <v>2.0983131486459087E-2</v>
      </c>
      <c r="EK57" s="286">
        <v>2.0983131486459087E-2</v>
      </c>
      <c r="EL57" s="286"/>
      <c r="EM57" s="286"/>
      <c r="EN57" s="286"/>
      <c r="EO57" s="286"/>
      <c r="EP57" s="286"/>
      <c r="EQ57" s="286"/>
      <c r="ER57" s="286"/>
      <c r="ES57" s="286"/>
      <c r="ET57" s="286"/>
      <c r="EU57" s="286"/>
      <c r="EV57" s="286"/>
      <c r="EW57" s="286"/>
      <c r="EX57" s="287"/>
    </row>
    <row r="58" spans="1:154" x14ac:dyDescent="0.2">
      <c r="A58" s="238">
        <v>48032</v>
      </c>
      <c r="B58" s="422">
        <v>2.0736042029686156E-2</v>
      </c>
      <c r="C58" s="239">
        <v>1.9945300281361919E-2</v>
      </c>
      <c r="D58" s="263" t="str">
        <f>IF(A58&gt;$B$4,_xll.xlShmImplSwap2($B$5,$B$5,A58,,tenor+0*TYPE(trigger),1,4,12/tenor,4,1,1),"")</f>
        <v>Curve (OIS_26APR16) is not present in shared memory.</v>
      </c>
      <c r="E58" s="288">
        <v>2.073612964491724E-2</v>
      </c>
      <c r="F58" s="286">
        <v>2.073607123550952E-2</v>
      </c>
      <c r="G58" s="286">
        <v>2.0736042029686156E-2</v>
      </c>
      <c r="H58" s="286">
        <v>2.0736042029686156E-2</v>
      </c>
      <c r="I58" s="286">
        <v>2.0736042029686156E-2</v>
      </c>
      <c r="J58" s="286">
        <v>2.0736042029686156E-2</v>
      </c>
      <c r="K58" s="286">
        <v>2.0736042029686156E-2</v>
      </c>
      <c r="L58" s="286">
        <v>2.0736042029686156E-2</v>
      </c>
      <c r="M58" s="286">
        <v>2.0736042029686156E-2</v>
      </c>
      <c r="N58" s="286">
        <v>2.0736042029686156E-2</v>
      </c>
      <c r="O58" s="286">
        <v>2.0736042029686156E-2</v>
      </c>
      <c r="P58" s="424">
        <v>2.0736042029686156E-2</v>
      </c>
      <c r="Q58" s="286">
        <v>2.0736042029686156E-2</v>
      </c>
      <c r="R58" s="286">
        <v>2.0736042029686156E-2</v>
      </c>
      <c r="S58" s="286">
        <v>2.0736042029686156E-2</v>
      </c>
      <c r="T58" s="286">
        <v>2.0736042029686156E-2</v>
      </c>
      <c r="U58" s="286">
        <v>2.0736042029686156E-2</v>
      </c>
      <c r="V58" s="286">
        <v>2.0735795819985522E-2</v>
      </c>
      <c r="W58" s="286">
        <v>2.0736042029686156E-2</v>
      </c>
      <c r="X58" s="286">
        <v>2.0736042029686156E-2</v>
      </c>
      <c r="Y58" s="286">
        <v>2.0736042029686156E-2</v>
      </c>
      <c r="Z58" s="286">
        <v>2.0736042029686156E-2</v>
      </c>
      <c r="AA58" s="286">
        <v>2.0736042029686156E-2</v>
      </c>
      <c r="AB58" s="286">
        <v>2.0736042029686156E-2</v>
      </c>
      <c r="AC58" s="286">
        <v>2.0736042029686156E-2</v>
      </c>
      <c r="AD58" s="286">
        <v>2.0736042029686156E-2</v>
      </c>
      <c r="AE58" s="286">
        <v>2.0736042029686156E-2</v>
      </c>
      <c r="AF58" s="286">
        <v>2.0736042029686156E-2</v>
      </c>
      <c r="AG58" s="286">
        <v>2.0736042029686156E-2</v>
      </c>
      <c r="AH58" s="286">
        <v>2.0735549331323849E-2</v>
      </c>
      <c r="AI58" s="286">
        <v>2.0735302908308547E-2</v>
      </c>
      <c r="AJ58" s="286">
        <v>2.0735049950657676E-2</v>
      </c>
      <c r="AK58" s="286">
        <v>2.0734812920388378E-2</v>
      </c>
      <c r="AL58" s="286">
        <v>2.0734562056314319E-2</v>
      </c>
      <c r="AM58" s="286">
        <v>2.0734312611417602E-2</v>
      </c>
      <c r="AN58" s="286">
        <v>2.0734054515437687E-2</v>
      </c>
      <c r="AO58" s="286">
        <v>2.0733791237552888E-2</v>
      </c>
      <c r="AP58" s="286">
        <v>2.0733552192321193E-2</v>
      </c>
      <c r="AQ58" s="286">
        <v>2.073329114773842E-2</v>
      </c>
      <c r="AR58" s="286">
        <v>2.0733007885926639E-2</v>
      </c>
      <c r="AS58" s="286">
        <v>2.0732744148767503E-2</v>
      </c>
      <c r="AT58" s="286">
        <v>2.0732467048288114E-2</v>
      </c>
      <c r="AU58" s="286">
        <v>2.0732161994740494E-2</v>
      </c>
      <c r="AV58" s="286">
        <v>2.0731905888290155E-2</v>
      </c>
      <c r="AW58" s="286">
        <v>2.0731599883240887E-2</v>
      </c>
      <c r="AX58" s="286">
        <v>2.0731298787891993E-2</v>
      </c>
      <c r="AY58" s="286">
        <v>2.0986091557853477E-2</v>
      </c>
      <c r="AZ58" s="286">
        <v>2.0736042029686156E-2</v>
      </c>
      <c r="BA58" s="286">
        <v>2.0736042029686156E-2</v>
      </c>
      <c r="BB58" s="286">
        <v>2.0736042029686156E-2</v>
      </c>
      <c r="BC58" s="286">
        <v>2.0736042029686156E-2</v>
      </c>
      <c r="BD58" s="286">
        <v>2.0736042029686156E-2</v>
      </c>
      <c r="BE58" s="286">
        <v>2.0736042029686156E-2</v>
      </c>
      <c r="BF58" s="286">
        <v>2.0736042029686156E-2</v>
      </c>
      <c r="BG58" s="286">
        <v>2.0736042029686156E-2</v>
      </c>
      <c r="BH58" s="286">
        <v>2.0736042029686156E-2</v>
      </c>
      <c r="BI58" s="286">
        <v>2.0736042029686156E-2</v>
      </c>
      <c r="BJ58" s="286">
        <v>2.0736042029686156E-2</v>
      </c>
      <c r="BK58" s="286">
        <v>2.0736042029686156E-2</v>
      </c>
      <c r="BL58" s="286">
        <v>2.0736042029686156E-2</v>
      </c>
      <c r="BM58" s="286">
        <v>2.0736042029686156E-2</v>
      </c>
      <c r="BN58" s="286">
        <v>2.0736042029686156E-2</v>
      </c>
      <c r="BO58" s="286"/>
      <c r="BP58" s="286"/>
      <c r="BQ58" s="286"/>
      <c r="BR58" s="286"/>
      <c r="BS58" s="286"/>
      <c r="BT58" s="286"/>
      <c r="BU58" s="286"/>
      <c r="BV58" s="286"/>
      <c r="BW58" s="286"/>
      <c r="BX58" s="286"/>
      <c r="BY58" s="286"/>
      <c r="BZ58" s="286"/>
      <c r="CA58" s="287"/>
      <c r="CB58" s="286">
        <v>1.9945300281361919E-2</v>
      </c>
      <c r="CC58" s="286">
        <v>1.9945300281361919E-2</v>
      </c>
      <c r="CD58" s="286">
        <v>1.9945300281361919E-2</v>
      </c>
      <c r="CE58" s="286">
        <v>1.9945300281361919E-2</v>
      </c>
      <c r="CF58" s="286">
        <v>1.9945300281361919E-2</v>
      </c>
      <c r="CG58" s="286">
        <v>1.9945300281361919E-2</v>
      </c>
      <c r="CH58" s="286">
        <v>1.9945300281361919E-2</v>
      </c>
      <c r="CI58" s="286">
        <v>1.9945300281361919E-2</v>
      </c>
      <c r="CJ58" s="286">
        <v>1.9945300281361919E-2</v>
      </c>
      <c r="CK58" s="286">
        <v>1.9945300281361919E-2</v>
      </c>
      <c r="CL58" s="286">
        <v>1.9945300281361919E-2</v>
      </c>
      <c r="CM58" s="286">
        <v>1.9945300281361919E-2</v>
      </c>
      <c r="CN58" s="286">
        <v>1.9945300281361919E-2</v>
      </c>
      <c r="CO58" s="286">
        <v>1.9945300281361919E-2</v>
      </c>
      <c r="CP58" s="286">
        <v>1.9945300281361919E-2</v>
      </c>
      <c r="CQ58" s="286">
        <v>1.9945300281361919E-2</v>
      </c>
      <c r="CR58" s="286">
        <v>1.9945300281361919E-2</v>
      </c>
      <c r="CS58" s="286">
        <v>1.9945299131128035E-2</v>
      </c>
      <c r="CT58" s="286">
        <v>1.9945300281361919E-2</v>
      </c>
      <c r="CU58" s="286">
        <v>1.9945300281361919E-2</v>
      </c>
      <c r="CV58" s="286">
        <v>1.9945300281361919E-2</v>
      </c>
      <c r="CW58" s="286">
        <v>1.9945300281361919E-2</v>
      </c>
      <c r="CX58" s="286">
        <v>1.9945300281361919E-2</v>
      </c>
      <c r="CY58" s="286">
        <v>1.9945300281361919E-2</v>
      </c>
      <c r="CZ58" s="286">
        <v>1.9945300281361919E-2</v>
      </c>
      <c r="DA58" s="286">
        <v>1.9945300281361919E-2</v>
      </c>
      <c r="DB58" s="286">
        <v>1.9945300281361919E-2</v>
      </c>
      <c r="DC58" s="286">
        <v>1.9945300281361919E-2</v>
      </c>
      <c r="DD58" s="286">
        <v>1.9945300281361919E-2</v>
      </c>
      <c r="DE58" s="286">
        <v>1.9945297979594968E-2</v>
      </c>
      <c r="DF58" s="286">
        <v>1.9945296828373486E-2</v>
      </c>
      <c r="DG58" s="286">
        <v>1.9945295646628031E-2</v>
      </c>
      <c r="DH58" s="286">
        <v>1.9945294539295312E-2</v>
      </c>
      <c r="DI58" s="286">
        <v>1.9945293367339877E-2</v>
      </c>
      <c r="DJ58" s="286">
        <v>1.99452922020187E-2</v>
      </c>
      <c r="DK58" s="286">
        <v>1.9945290996287272E-2</v>
      </c>
      <c r="DL58" s="286">
        <v>1.994528976635241E-2</v>
      </c>
      <c r="DM58" s="286">
        <v>1.9945288649628492E-2</v>
      </c>
      <c r="DN58" s="286">
        <v>1.9945287430136027E-2</v>
      </c>
      <c r="DO58" s="286">
        <v>1.9945286106860777E-2</v>
      </c>
      <c r="DP58" s="286">
        <v>1.9945284874800299E-2</v>
      </c>
      <c r="DQ58" s="286">
        <v>1.9945283580318357E-2</v>
      </c>
      <c r="DR58" s="286">
        <v>1.9945282155260008E-2</v>
      </c>
      <c r="DS58" s="286">
        <v>1.9945280958862624E-2</v>
      </c>
      <c r="DT58" s="286">
        <v>1.9945279529370828E-2</v>
      </c>
      <c r="DU58" s="286">
        <v>1.9348728767243292E-2</v>
      </c>
      <c r="DV58" s="286">
        <v>1.5487074693889113E-2</v>
      </c>
      <c r="DW58" s="286">
        <v>2.5869287128771738E-2</v>
      </c>
      <c r="DX58" s="286">
        <v>1.9362719037785771E-2</v>
      </c>
      <c r="DY58" s="286">
        <v>1.9945300281361919E-2</v>
      </c>
      <c r="DZ58" s="286">
        <v>1.9945300281361919E-2</v>
      </c>
      <c r="EA58" s="286">
        <v>1.9945300281361919E-2</v>
      </c>
      <c r="EB58" s="286">
        <v>1.9945300281361919E-2</v>
      </c>
      <c r="EC58" s="286">
        <v>1.9945300281361919E-2</v>
      </c>
      <c r="ED58" s="286">
        <v>1.9945300281361919E-2</v>
      </c>
      <c r="EE58" s="286">
        <v>1.9945300281361919E-2</v>
      </c>
      <c r="EF58" s="286">
        <v>1.9945300281361919E-2</v>
      </c>
      <c r="EG58" s="286">
        <v>1.9945300281361919E-2</v>
      </c>
      <c r="EH58" s="286">
        <v>1.9945300281361919E-2</v>
      </c>
      <c r="EI58" s="286">
        <v>1.9945300281361919E-2</v>
      </c>
      <c r="EJ58" s="286">
        <v>1.9945300281361919E-2</v>
      </c>
      <c r="EK58" s="286">
        <v>1.9945300281361919E-2</v>
      </c>
      <c r="EL58" s="286"/>
      <c r="EM58" s="286"/>
      <c r="EN58" s="286"/>
      <c r="EO58" s="286"/>
      <c r="EP58" s="286"/>
      <c r="EQ58" s="286"/>
      <c r="ER58" s="286"/>
      <c r="ES58" s="286"/>
      <c r="ET58" s="286"/>
      <c r="EU58" s="286"/>
      <c r="EV58" s="286"/>
      <c r="EW58" s="286"/>
      <c r="EX58" s="287"/>
    </row>
    <row r="59" spans="1:154" x14ac:dyDescent="0.2">
      <c r="A59" s="238">
        <v>48400</v>
      </c>
      <c r="B59" s="422">
        <v>2.0701181273230968E-2</v>
      </c>
      <c r="C59" s="239">
        <v>2.0066972441213918E-2</v>
      </c>
      <c r="D59" s="263" t="str">
        <f>IF(A59&gt;$B$4,_xll.xlShmImplSwap2($B$5,$B$5,A59,,tenor+0*TYPE(trigger),1,4,12/tenor,4,1,1),"")</f>
        <v>Curve (OIS_26APR16) is not present in shared memory.</v>
      </c>
      <c r="E59" s="288">
        <v>2.0701264478339636E-2</v>
      </c>
      <c r="F59" s="286">
        <v>2.0701209008975967E-2</v>
      </c>
      <c r="G59" s="286">
        <v>2.0701181273230968E-2</v>
      </c>
      <c r="H59" s="286">
        <v>2.0701181273230968E-2</v>
      </c>
      <c r="I59" s="286">
        <v>2.0701181273230968E-2</v>
      </c>
      <c r="J59" s="286">
        <v>2.0701181273230968E-2</v>
      </c>
      <c r="K59" s="286">
        <v>2.0701181273230968E-2</v>
      </c>
      <c r="L59" s="286">
        <v>2.0701181273230968E-2</v>
      </c>
      <c r="M59" s="286">
        <v>2.0701181273230968E-2</v>
      </c>
      <c r="N59" s="286">
        <v>2.0701181273230968E-2</v>
      </c>
      <c r="O59" s="286">
        <v>2.0701181273230968E-2</v>
      </c>
      <c r="P59" s="424">
        <v>2.0701181273230968E-2</v>
      </c>
      <c r="Q59" s="286">
        <v>2.0701181273230968E-2</v>
      </c>
      <c r="R59" s="286">
        <v>2.0701181273230968E-2</v>
      </c>
      <c r="S59" s="286">
        <v>2.0701181273230968E-2</v>
      </c>
      <c r="T59" s="286">
        <v>2.0701181273230968E-2</v>
      </c>
      <c r="U59" s="286">
        <v>2.0701181273230968E-2</v>
      </c>
      <c r="V59" s="286">
        <v>2.0700947456523067E-2</v>
      </c>
      <c r="W59" s="286">
        <v>2.0701181273230968E-2</v>
      </c>
      <c r="X59" s="286">
        <v>2.0701181273230968E-2</v>
      </c>
      <c r="Y59" s="286">
        <v>2.0701181273230968E-2</v>
      </c>
      <c r="Z59" s="286">
        <v>2.0701181273230968E-2</v>
      </c>
      <c r="AA59" s="286">
        <v>2.0701181273230968E-2</v>
      </c>
      <c r="AB59" s="286">
        <v>2.0701181273230968E-2</v>
      </c>
      <c r="AC59" s="286">
        <v>2.0701181273230968E-2</v>
      </c>
      <c r="AD59" s="286">
        <v>2.0701181273230968E-2</v>
      </c>
      <c r="AE59" s="286">
        <v>2.0701181273230968E-2</v>
      </c>
      <c r="AF59" s="286">
        <v>2.0701181273230968E-2</v>
      </c>
      <c r="AG59" s="286">
        <v>2.0701181273230968E-2</v>
      </c>
      <c r="AH59" s="286">
        <v>2.0700713374895666E-2</v>
      </c>
      <c r="AI59" s="286">
        <v>2.0700479355610306E-2</v>
      </c>
      <c r="AJ59" s="286">
        <v>2.0700239130610972E-2</v>
      </c>
      <c r="AK59" s="286">
        <v>2.0700014031286719E-2</v>
      </c>
      <c r="AL59" s="286">
        <v>2.0699775794483795E-2</v>
      </c>
      <c r="AM59" s="286">
        <v>2.0699538905423757E-2</v>
      </c>
      <c r="AN59" s="286">
        <v>2.0699293800733778E-2</v>
      </c>
      <c r="AO59" s="286">
        <v>2.0699043774970647E-2</v>
      </c>
      <c r="AP59" s="286">
        <v>2.0698816762107334E-2</v>
      </c>
      <c r="AQ59" s="286">
        <v>2.0698568857232719E-2</v>
      </c>
      <c r="AR59" s="286">
        <v>2.0698299853435829E-2</v>
      </c>
      <c r="AS59" s="286">
        <v>2.0698049391515989E-2</v>
      </c>
      <c r="AT59" s="286">
        <v>2.0697786238920126E-2</v>
      </c>
      <c r="AU59" s="286">
        <v>2.0697496540276847E-2</v>
      </c>
      <c r="AV59" s="286">
        <v>2.0697253324973231E-2</v>
      </c>
      <c r="AW59" s="286">
        <v>2.0696962722722218E-2</v>
      </c>
      <c r="AX59" s="286">
        <v>2.0696676783041282E-2</v>
      </c>
      <c r="AY59" s="286">
        <v>2.06963849156547E-2</v>
      </c>
      <c r="AZ59" s="286">
        <v>2.0953514139999893E-2</v>
      </c>
      <c r="BA59" s="286">
        <v>2.0701181273230968E-2</v>
      </c>
      <c r="BB59" s="286">
        <v>2.0701181273230968E-2</v>
      </c>
      <c r="BC59" s="286">
        <v>2.0701181273230968E-2</v>
      </c>
      <c r="BD59" s="286">
        <v>2.0701181273230968E-2</v>
      </c>
      <c r="BE59" s="286">
        <v>2.0701181273230968E-2</v>
      </c>
      <c r="BF59" s="286">
        <v>2.0701181273230968E-2</v>
      </c>
      <c r="BG59" s="286">
        <v>2.0701181273230968E-2</v>
      </c>
      <c r="BH59" s="286">
        <v>2.0701181273230968E-2</v>
      </c>
      <c r="BI59" s="286">
        <v>2.0701181273230968E-2</v>
      </c>
      <c r="BJ59" s="286">
        <v>2.0701181273230968E-2</v>
      </c>
      <c r="BK59" s="286">
        <v>2.0701181273230968E-2</v>
      </c>
      <c r="BL59" s="286">
        <v>2.0701181273230968E-2</v>
      </c>
      <c r="BM59" s="286">
        <v>2.0701181273230968E-2</v>
      </c>
      <c r="BN59" s="286">
        <v>2.0701181273230968E-2</v>
      </c>
      <c r="BO59" s="286"/>
      <c r="BP59" s="286"/>
      <c r="BQ59" s="286"/>
      <c r="BR59" s="286"/>
      <c r="BS59" s="286"/>
      <c r="BT59" s="286"/>
      <c r="BU59" s="286"/>
      <c r="BV59" s="286"/>
      <c r="BW59" s="286"/>
      <c r="BX59" s="286"/>
      <c r="BY59" s="286"/>
      <c r="BZ59" s="286"/>
      <c r="CA59" s="287"/>
      <c r="CB59" s="286">
        <v>2.0066972441213918E-2</v>
      </c>
      <c r="CC59" s="286">
        <v>2.0066972441213918E-2</v>
      </c>
      <c r="CD59" s="286">
        <v>2.0066972441213918E-2</v>
      </c>
      <c r="CE59" s="286">
        <v>2.0066972441213918E-2</v>
      </c>
      <c r="CF59" s="286">
        <v>2.0066972441213918E-2</v>
      </c>
      <c r="CG59" s="286">
        <v>2.0066972441213918E-2</v>
      </c>
      <c r="CH59" s="286">
        <v>2.0066972441213918E-2</v>
      </c>
      <c r="CI59" s="286">
        <v>2.0066972441213918E-2</v>
      </c>
      <c r="CJ59" s="286">
        <v>2.0066972441213918E-2</v>
      </c>
      <c r="CK59" s="286">
        <v>2.0066972441213918E-2</v>
      </c>
      <c r="CL59" s="286">
        <v>2.0066972441213918E-2</v>
      </c>
      <c r="CM59" s="286">
        <v>2.0066972441213918E-2</v>
      </c>
      <c r="CN59" s="286">
        <v>2.0066972441213918E-2</v>
      </c>
      <c r="CO59" s="286">
        <v>2.0066972441213918E-2</v>
      </c>
      <c r="CP59" s="286">
        <v>2.0066972441213918E-2</v>
      </c>
      <c r="CQ59" s="286">
        <v>2.0066972441213918E-2</v>
      </c>
      <c r="CR59" s="286">
        <v>2.0066972441213918E-2</v>
      </c>
      <c r="CS59" s="286">
        <v>2.006696978798932E-2</v>
      </c>
      <c r="CT59" s="286">
        <v>2.0066972441213918E-2</v>
      </c>
      <c r="CU59" s="286">
        <v>2.0066972441213918E-2</v>
      </c>
      <c r="CV59" s="286">
        <v>2.0066972441213918E-2</v>
      </c>
      <c r="CW59" s="286">
        <v>2.0066972441213918E-2</v>
      </c>
      <c r="CX59" s="286">
        <v>2.0066972441213918E-2</v>
      </c>
      <c r="CY59" s="286">
        <v>2.0066972441213918E-2</v>
      </c>
      <c r="CZ59" s="286">
        <v>2.0066972441213918E-2</v>
      </c>
      <c r="DA59" s="286">
        <v>2.0066972441213918E-2</v>
      </c>
      <c r="DB59" s="286">
        <v>2.0066972441213918E-2</v>
      </c>
      <c r="DC59" s="286">
        <v>2.0066972441213918E-2</v>
      </c>
      <c r="DD59" s="286">
        <v>2.0066972441213918E-2</v>
      </c>
      <c r="DE59" s="286">
        <v>2.0066967131771463E-2</v>
      </c>
      <c r="DF59" s="286">
        <v>2.0066964476273038E-2</v>
      </c>
      <c r="DG59" s="286">
        <v>2.0066961750369622E-2</v>
      </c>
      <c r="DH59" s="286">
        <v>2.0066959196112809E-2</v>
      </c>
      <c r="DI59" s="286">
        <v>2.0066956492795246E-2</v>
      </c>
      <c r="DJ59" s="286">
        <v>2.0066953804783259E-2</v>
      </c>
      <c r="DK59" s="286">
        <v>2.0066951023560611E-2</v>
      </c>
      <c r="DL59" s="286">
        <v>2.0066948186512192E-2</v>
      </c>
      <c r="DM59" s="286">
        <v>2.0066945610604445E-2</v>
      </c>
      <c r="DN59" s="286">
        <v>2.0066942797649357E-2</v>
      </c>
      <c r="DO59" s="286">
        <v>2.0066939745301417E-2</v>
      </c>
      <c r="DP59" s="286">
        <v>2.0066936903361258E-2</v>
      </c>
      <c r="DQ59" s="286">
        <v>2.0066933917437139E-2</v>
      </c>
      <c r="DR59" s="286">
        <v>2.006693063032048E-2</v>
      </c>
      <c r="DS59" s="286">
        <v>2.0066927870650154E-2</v>
      </c>
      <c r="DT59" s="286">
        <v>2.0066924573315575E-2</v>
      </c>
      <c r="DU59" s="286">
        <v>2.0066921328904322E-2</v>
      </c>
      <c r="DV59" s="286">
        <v>1.9392336723895252E-2</v>
      </c>
      <c r="DW59" s="286">
        <v>1.5323145768064223E-2</v>
      </c>
      <c r="DX59" s="286">
        <v>2.6382282082953047E-2</v>
      </c>
      <c r="DY59" s="286">
        <v>1.9454782831060901E-2</v>
      </c>
      <c r="DZ59" s="286">
        <v>2.0066972441213918E-2</v>
      </c>
      <c r="EA59" s="286">
        <v>2.0066972441213918E-2</v>
      </c>
      <c r="EB59" s="286">
        <v>2.0066972441213918E-2</v>
      </c>
      <c r="EC59" s="286">
        <v>2.0066972441213918E-2</v>
      </c>
      <c r="ED59" s="286">
        <v>2.0066972441213918E-2</v>
      </c>
      <c r="EE59" s="286">
        <v>2.0066972441213918E-2</v>
      </c>
      <c r="EF59" s="286">
        <v>2.0066972441213918E-2</v>
      </c>
      <c r="EG59" s="286">
        <v>2.0066972441213918E-2</v>
      </c>
      <c r="EH59" s="286">
        <v>2.0066972441213918E-2</v>
      </c>
      <c r="EI59" s="286">
        <v>2.0066972441213918E-2</v>
      </c>
      <c r="EJ59" s="286">
        <v>2.0066972441213918E-2</v>
      </c>
      <c r="EK59" s="286">
        <v>2.0066972441213918E-2</v>
      </c>
      <c r="EL59" s="286"/>
      <c r="EM59" s="286"/>
      <c r="EN59" s="286"/>
      <c r="EO59" s="286"/>
      <c r="EP59" s="286"/>
      <c r="EQ59" s="286"/>
      <c r="ER59" s="286"/>
      <c r="ES59" s="286"/>
      <c r="ET59" s="286"/>
      <c r="EU59" s="286"/>
      <c r="EV59" s="286"/>
      <c r="EW59" s="286"/>
      <c r="EX59" s="287"/>
    </row>
    <row r="60" spans="1:154" x14ac:dyDescent="0.2">
      <c r="A60" s="238">
        <v>48764</v>
      </c>
      <c r="B60" s="422">
        <v>2.0682799881606418E-2</v>
      </c>
      <c r="C60" s="239">
        <v>2.0401951472691544E-2</v>
      </c>
      <c r="D60" s="263" t="str">
        <f>IF(A60&gt;$B$4,_xll.xlShmImplSwap2($B$5,$B$5,A60,,tenor+0*TYPE(trigger),1,4,12/tenor,4,1,1),"")</f>
        <v>Curve (OIS_26APR16) is not present in shared memory.</v>
      </c>
      <c r="E60" s="288">
        <v>2.0682879140570522E-2</v>
      </c>
      <c r="F60" s="286">
        <v>2.0682826301936283E-2</v>
      </c>
      <c r="G60" s="286">
        <v>2.0682799881606418E-2</v>
      </c>
      <c r="H60" s="286">
        <v>2.0682799881606418E-2</v>
      </c>
      <c r="I60" s="286">
        <v>2.0682799881606418E-2</v>
      </c>
      <c r="J60" s="286">
        <v>2.0682799881606418E-2</v>
      </c>
      <c r="K60" s="286">
        <v>2.0682799881606418E-2</v>
      </c>
      <c r="L60" s="286">
        <v>2.0682799881606418E-2</v>
      </c>
      <c r="M60" s="286">
        <v>2.0682799881606418E-2</v>
      </c>
      <c r="N60" s="286">
        <v>2.0682799881606418E-2</v>
      </c>
      <c r="O60" s="286">
        <v>2.0682799881606418E-2</v>
      </c>
      <c r="P60" s="424">
        <v>2.0682799881606418E-2</v>
      </c>
      <c r="Q60" s="286">
        <v>2.0682799881606418E-2</v>
      </c>
      <c r="R60" s="286">
        <v>2.0682799881606418E-2</v>
      </c>
      <c r="S60" s="286">
        <v>2.0682799881606418E-2</v>
      </c>
      <c r="T60" s="286">
        <v>2.0682799881606418E-2</v>
      </c>
      <c r="U60" s="286">
        <v>2.0682799881606418E-2</v>
      </c>
      <c r="V60" s="286">
        <v>2.0682576985179852E-2</v>
      </c>
      <c r="W60" s="286">
        <v>2.0682799881606418E-2</v>
      </c>
      <c r="X60" s="286">
        <v>2.0682799881606418E-2</v>
      </c>
      <c r="Y60" s="286">
        <v>2.0682799881606418E-2</v>
      </c>
      <c r="Z60" s="286">
        <v>2.0682799881606418E-2</v>
      </c>
      <c r="AA60" s="286">
        <v>2.0682799881606418E-2</v>
      </c>
      <c r="AB60" s="286">
        <v>2.0682799881606418E-2</v>
      </c>
      <c r="AC60" s="286">
        <v>2.0682799881606418E-2</v>
      </c>
      <c r="AD60" s="286">
        <v>2.0682799881606418E-2</v>
      </c>
      <c r="AE60" s="286">
        <v>2.0682799881606418E-2</v>
      </c>
      <c r="AF60" s="286">
        <v>2.0682799881606418E-2</v>
      </c>
      <c r="AG60" s="286">
        <v>2.0682799881606418E-2</v>
      </c>
      <c r="AH60" s="286">
        <v>2.0682353836207517E-2</v>
      </c>
      <c r="AI60" s="286">
        <v>2.0682130746666336E-2</v>
      </c>
      <c r="AJ60" s="286">
        <v>2.0681901741246553E-2</v>
      </c>
      <c r="AK60" s="286">
        <v>2.0681687155066058E-2</v>
      </c>
      <c r="AL60" s="286">
        <v>2.0681460044986624E-2</v>
      </c>
      <c r="AM60" s="286">
        <v>2.0681234219705278E-2</v>
      </c>
      <c r="AN60" s="286">
        <v>2.0681000562501509E-2</v>
      </c>
      <c r="AO60" s="286">
        <v>2.0680762214061631E-2</v>
      </c>
      <c r="AP60" s="286">
        <v>2.0680545803716834E-2</v>
      </c>
      <c r="AQ60" s="286">
        <v>2.0680309477112198E-2</v>
      </c>
      <c r="AR60" s="286">
        <v>2.0680053037000604E-2</v>
      </c>
      <c r="AS60" s="286">
        <v>2.0679814272778121E-2</v>
      </c>
      <c r="AT60" s="286">
        <v>2.0679563410592149E-2</v>
      </c>
      <c r="AU60" s="286">
        <v>2.067928724217976E-2</v>
      </c>
      <c r="AV60" s="286">
        <v>2.067905538612675E-2</v>
      </c>
      <c r="AW60" s="286">
        <v>2.0678778356311434E-2</v>
      </c>
      <c r="AX60" s="286">
        <v>2.0678505771304315E-2</v>
      </c>
      <c r="AY60" s="286">
        <v>2.0678227535443391E-2</v>
      </c>
      <c r="AZ60" s="286">
        <v>2.0677902033086872E-2</v>
      </c>
      <c r="BA60" s="286">
        <v>2.0937623154781156E-2</v>
      </c>
      <c r="BB60" s="286">
        <v>2.0682799881606418E-2</v>
      </c>
      <c r="BC60" s="286">
        <v>2.0682799881606418E-2</v>
      </c>
      <c r="BD60" s="286">
        <v>2.0682799881606418E-2</v>
      </c>
      <c r="BE60" s="286">
        <v>2.0682799881606418E-2</v>
      </c>
      <c r="BF60" s="286">
        <v>2.0682799881606418E-2</v>
      </c>
      <c r="BG60" s="286">
        <v>2.0682799881606418E-2</v>
      </c>
      <c r="BH60" s="286">
        <v>2.0682799881606418E-2</v>
      </c>
      <c r="BI60" s="286">
        <v>2.0682799881606418E-2</v>
      </c>
      <c r="BJ60" s="286">
        <v>2.0682799881606418E-2</v>
      </c>
      <c r="BK60" s="286">
        <v>2.0682799881606418E-2</v>
      </c>
      <c r="BL60" s="286">
        <v>2.0682799881606418E-2</v>
      </c>
      <c r="BM60" s="286">
        <v>2.0682799881606418E-2</v>
      </c>
      <c r="BN60" s="286">
        <v>2.0682799881606418E-2</v>
      </c>
      <c r="BO60" s="286"/>
      <c r="BP60" s="286"/>
      <c r="BQ60" s="286"/>
      <c r="BR60" s="286"/>
      <c r="BS60" s="286"/>
      <c r="BT60" s="286"/>
      <c r="BU60" s="286"/>
      <c r="BV60" s="286"/>
      <c r="BW60" s="286"/>
      <c r="BX60" s="286"/>
      <c r="BY60" s="286"/>
      <c r="BZ60" s="286"/>
      <c r="CA60" s="287"/>
      <c r="CB60" s="286">
        <v>2.0401951472691544E-2</v>
      </c>
      <c r="CC60" s="286">
        <v>2.0401951472691544E-2</v>
      </c>
      <c r="CD60" s="286">
        <v>2.0401951472691544E-2</v>
      </c>
      <c r="CE60" s="286">
        <v>2.0401951472691544E-2</v>
      </c>
      <c r="CF60" s="286">
        <v>2.0401951472691544E-2</v>
      </c>
      <c r="CG60" s="286">
        <v>2.0401951472691544E-2</v>
      </c>
      <c r="CH60" s="286">
        <v>2.0401951472691544E-2</v>
      </c>
      <c r="CI60" s="286">
        <v>2.0401951472691544E-2</v>
      </c>
      <c r="CJ60" s="286">
        <v>2.0401951472691544E-2</v>
      </c>
      <c r="CK60" s="286">
        <v>2.0401951472691544E-2</v>
      </c>
      <c r="CL60" s="286">
        <v>2.0401951472691544E-2</v>
      </c>
      <c r="CM60" s="286">
        <v>2.0401951472691544E-2</v>
      </c>
      <c r="CN60" s="286">
        <v>2.0401951472691544E-2</v>
      </c>
      <c r="CO60" s="286">
        <v>2.0401951472691544E-2</v>
      </c>
      <c r="CP60" s="286">
        <v>2.0401951472691544E-2</v>
      </c>
      <c r="CQ60" s="286">
        <v>2.0401951472691544E-2</v>
      </c>
      <c r="CR60" s="286">
        <v>2.0401951472691544E-2</v>
      </c>
      <c r="CS60" s="286">
        <v>2.0401944701908915E-2</v>
      </c>
      <c r="CT60" s="286">
        <v>2.0401951472691544E-2</v>
      </c>
      <c r="CU60" s="286">
        <v>2.0401951472691544E-2</v>
      </c>
      <c r="CV60" s="286">
        <v>2.0401951472691544E-2</v>
      </c>
      <c r="CW60" s="286">
        <v>2.0401951472691544E-2</v>
      </c>
      <c r="CX60" s="286">
        <v>2.0401951472691544E-2</v>
      </c>
      <c r="CY60" s="286">
        <v>2.0401951472691544E-2</v>
      </c>
      <c r="CZ60" s="286">
        <v>2.0401951472691544E-2</v>
      </c>
      <c r="DA60" s="286">
        <v>2.0401951472691544E-2</v>
      </c>
      <c r="DB60" s="286">
        <v>2.0401951472691544E-2</v>
      </c>
      <c r="DC60" s="286">
        <v>2.0401951472691544E-2</v>
      </c>
      <c r="DD60" s="286">
        <v>2.0401951472691544E-2</v>
      </c>
      <c r="DE60" s="286">
        <v>2.0401937923486307E-2</v>
      </c>
      <c r="DF60" s="286">
        <v>2.0401931146901798E-2</v>
      </c>
      <c r="DG60" s="286">
        <v>2.0401924190648832E-2</v>
      </c>
      <c r="DH60" s="286">
        <v>2.0401917672424177E-2</v>
      </c>
      <c r="DI60" s="286">
        <v>2.0401910773807277E-2</v>
      </c>
      <c r="DJ60" s="286">
        <v>2.0401903914250449E-2</v>
      </c>
      <c r="DK60" s="286">
        <v>2.0401896816828663E-2</v>
      </c>
      <c r="DL60" s="286">
        <v>2.0401889576945623E-2</v>
      </c>
      <c r="DM60" s="286">
        <v>2.0401883003467774E-2</v>
      </c>
      <c r="DN60" s="286">
        <v>2.0401875825066421E-2</v>
      </c>
      <c r="DO60" s="286">
        <v>2.0401868035759833E-2</v>
      </c>
      <c r="DP60" s="286">
        <v>2.0401860783390693E-2</v>
      </c>
      <c r="DQ60" s="286">
        <v>2.0401853163590684E-2</v>
      </c>
      <c r="DR60" s="286">
        <v>2.0401844775174208E-2</v>
      </c>
      <c r="DS60" s="286">
        <v>2.0401837732751463E-2</v>
      </c>
      <c r="DT60" s="286">
        <v>2.0401829318260626E-2</v>
      </c>
      <c r="DU60" s="286">
        <v>2.040182103882392E-2</v>
      </c>
      <c r="DV60" s="286">
        <v>2.0401812587798395E-2</v>
      </c>
      <c r="DW60" s="286">
        <v>1.9669774917077013E-2</v>
      </c>
      <c r="DX60" s="286">
        <v>1.5360333388783984E-2</v>
      </c>
      <c r="DY60" s="286">
        <v>2.711500009344199E-2</v>
      </c>
      <c r="DZ60" s="286">
        <v>1.9752286917673421E-2</v>
      </c>
      <c r="EA60" s="286">
        <v>2.0401951472691544E-2</v>
      </c>
      <c r="EB60" s="286">
        <v>2.0401951472691544E-2</v>
      </c>
      <c r="EC60" s="286">
        <v>2.0401951472691544E-2</v>
      </c>
      <c r="ED60" s="286">
        <v>2.0401951472691544E-2</v>
      </c>
      <c r="EE60" s="286">
        <v>2.0401951472691544E-2</v>
      </c>
      <c r="EF60" s="286">
        <v>2.0401951472691544E-2</v>
      </c>
      <c r="EG60" s="286">
        <v>2.0401951472691544E-2</v>
      </c>
      <c r="EH60" s="286">
        <v>2.0401951472691544E-2</v>
      </c>
      <c r="EI60" s="286">
        <v>2.0401951472691544E-2</v>
      </c>
      <c r="EJ60" s="286">
        <v>2.0401951472691544E-2</v>
      </c>
      <c r="EK60" s="286">
        <v>2.0401951472691544E-2</v>
      </c>
      <c r="EL60" s="286"/>
      <c r="EM60" s="286"/>
      <c r="EN60" s="286"/>
      <c r="EO60" s="286"/>
      <c r="EP60" s="286"/>
      <c r="EQ60" s="286"/>
      <c r="ER60" s="286"/>
      <c r="ES60" s="286"/>
      <c r="ET60" s="286"/>
      <c r="EU60" s="286"/>
      <c r="EV60" s="286"/>
      <c r="EW60" s="286"/>
      <c r="EX60" s="287"/>
    </row>
    <row r="61" spans="1:154" x14ac:dyDescent="0.2">
      <c r="A61" s="238">
        <v>49128</v>
      </c>
      <c r="B61" s="422">
        <v>2.0680065694487423E-2</v>
      </c>
      <c r="C61" s="239">
        <v>2.0444242097229073E-2</v>
      </c>
      <c r="D61" s="263" t="str">
        <f>IF(A61&gt;$B$4,_xll.xlShmImplSwap2($B$5,$B$5,A61,,tenor+0*TYPE(trigger),1,4,12/tenor,4,1,1),"")</f>
        <v>Curve (OIS_26APR16) is not present in shared memory.</v>
      </c>
      <c r="E61" s="288">
        <v>2.0680141364663996E-2</v>
      </c>
      <c r="F61" s="286">
        <v>2.0680090918524203E-2</v>
      </c>
      <c r="G61" s="286">
        <v>2.0680065694487423E-2</v>
      </c>
      <c r="H61" s="286">
        <v>2.0680065694487423E-2</v>
      </c>
      <c r="I61" s="286">
        <v>2.0680065694487423E-2</v>
      </c>
      <c r="J61" s="286">
        <v>2.0680065694487423E-2</v>
      </c>
      <c r="K61" s="286">
        <v>2.0680065694487423E-2</v>
      </c>
      <c r="L61" s="286">
        <v>2.0680065694487423E-2</v>
      </c>
      <c r="M61" s="286">
        <v>2.0680065694487423E-2</v>
      </c>
      <c r="N61" s="286">
        <v>2.0680065694487423E-2</v>
      </c>
      <c r="O61" s="286">
        <v>2.0680065694487423E-2</v>
      </c>
      <c r="P61" s="424">
        <v>2.0680065694487423E-2</v>
      </c>
      <c r="Q61" s="286">
        <v>2.0680065694487423E-2</v>
      </c>
      <c r="R61" s="286">
        <v>2.0680065694487423E-2</v>
      </c>
      <c r="S61" s="286">
        <v>2.0680065694487423E-2</v>
      </c>
      <c r="T61" s="286">
        <v>2.0680065694487423E-2</v>
      </c>
      <c r="U61" s="286">
        <v>2.0680065694487423E-2</v>
      </c>
      <c r="V61" s="286">
        <v>2.0679852561409799E-2</v>
      </c>
      <c r="W61" s="286">
        <v>2.0680065694487423E-2</v>
      </c>
      <c r="X61" s="286">
        <v>2.0680065694487423E-2</v>
      </c>
      <c r="Y61" s="286">
        <v>2.0680065694487423E-2</v>
      </c>
      <c r="Z61" s="286">
        <v>2.0680065694487423E-2</v>
      </c>
      <c r="AA61" s="286">
        <v>2.0680065694487423E-2</v>
      </c>
      <c r="AB61" s="286">
        <v>2.0680065694487423E-2</v>
      </c>
      <c r="AC61" s="286">
        <v>2.0680065694487423E-2</v>
      </c>
      <c r="AD61" s="286">
        <v>2.0680065694487423E-2</v>
      </c>
      <c r="AE61" s="286">
        <v>2.0680065694487423E-2</v>
      </c>
      <c r="AF61" s="286">
        <v>2.0680065694487423E-2</v>
      </c>
      <c r="AG61" s="286">
        <v>2.0680065694487423E-2</v>
      </c>
      <c r="AH61" s="286">
        <v>2.0679639186849993E-2</v>
      </c>
      <c r="AI61" s="286">
        <v>2.0679425869119698E-2</v>
      </c>
      <c r="AJ61" s="286">
        <v>2.067920689464085E-2</v>
      </c>
      <c r="AK61" s="286">
        <v>2.0679001707808401E-2</v>
      </c>
      <c r="AL61" s="286">
        <v>2.0678784545652952E-2</v>
      </c>
      <c r="AM61" s="286">
        <v>2.0678568612020189E-2</v>
      </c>
      <c r="AN61" s="286">
        <v>2.0678345189522249E-2</v>
      </c>
      <c r="AO61" s="286">
        <v>2.0678117281276557E-2</v>
      </c>
      <c r="AP61" s="286">
        <v>2.0677910350189899E-2</v>
      </c>
      <c r="AQ61" s="286">
        <v>2.0677684375221866E-2</v>
      </c>
      <c r="AR61" s="286">
        <v>2.0677439167765686E-2</v>
      </c>
      <c r="AS61" s="286">
        <v>2.0677210861956608E-2</v>
      </c>
      <c r="AT61" s="286">
        <v>2.0676970988104157E-2</v>
      </c>
      <c r="AU61" s="286">
        <v>2.0676706916497752E-2</v>
      </c>
      <c r="AV61" s="286">
        <v>2.0676485216270201E-2</v>
      </c>
      <c r="AW61" s="286">
        <v>2.0676220320996655E-2</v>
      </c>
      <c r="AX61" s="286">
        <v>2.0675959675840839E-2</v>
      </c>
      <c r="AY61" s="286">
        <v>2.0675693627354018E-2</v>
      </c>
      <c r="AZ61" s="286">
        <v>2.0675382382756458E-2</v>
      </c>
      <c r="BA61" s="286">
        <v>2.0675156675450505E-2</v>
      </c>
      <c r="BB61" s="286">
        <v>2.0937462962161681E-2</v>
      </c>
      <c r="BC61" s="286">
        <v>2.0680065694487423E-2</v>
      </c>
      <c r="BD61" s="286">
        <v>2.0680065694487423E-2</v>
      </c>
      <c r="BE61" s="286">
        <v>2.0680065694487423E-2</v>
      </c>
      <c r="BF61" s="286">
        <v>2.0680065694487423E-2</v>
      </c>
      <c r="BG61" s="286">
        <v>2.0680065694487423E-2</v>
      </c>
      <c r="BH61" s="286">
        <v>2.0680065694487423E-2</v>
      </c>
      <c r="BI61" s="286">
        <v>2.0680065694487423E-2</v>
      </c>
      <c r="BJ61" s="286">
        <v>2.0680065694487423E-2</v>
      </c>
      <c r="BK61" s="286">
        <v>2.0680065694487423E-2</v>
      </c>
      <c r="BL61" s="286">
        <v>2.0680065694487423E-2</v>
      </c>
      <c r="BM61" s="286">
        <v>2.0680065694487423E-2</v>
      </c>
      <c r="BN61" s="286">
        <v>2.0680065694487423E-2</v>
      </c>
      <c r="BO61" s="286"/>
      <c r="BP61" s="286"/>
      <c r="BQ61" s="286"/>
      <c r="BR61" s="286"/>
      <c r="BS61" s="286"/>
      <c r="BT61" s="286"/>
      <c r="BU61" s="286"/>
      <c r="BV61" s="286"/>
      <c r="BW61" s="286"/>
      <c r="BX61" s="286"/>
      <c r="BY61" s="286"/>
      <c r="BZ61" s="286"/>
      <c r="CA61" s="287"/>
      <c r="CB61" s="286">
        <v>2.0444242097228203E-2</v>
      </c>
      <c r="CC61" s="286">
        <v>2.0444242097229507E-2</v>
      </c>
      <c r="CD61" s="286">
        <v>2.0444242097229073E-2</v>
      </c>
      <c r="CE61" s="286">
        <v>2.0444242097229073E-2</v>
      </c>
      <c r="CF61" s="286">
        <v>2.0444242097229073E-2</v>
      </c>
      <c r="CG61" s="286">
        <v>2.0444242097229073E-2</v>
      </c>
      <c r="CH61" s="286">
        <v>2.0444242097229073E-2</v>
      </c>
      <c r="CI61" s="286">
        <v>2.0444242097229073E-2</v>
      </c>
      <c r="CJ61" s="286">
        <v>2.0444242097229073E-2</v>
      </c>
      <c r="CK61" s="286">
        <v>2.0444242097229073E-2</v>
      </c>
      <c r="CL61" s="286">
        <v>2.0444242097229073E-2</v>
      </c>
      <c r="CM61" s="286">
        <v>2.0444242097229073E-2</v>
      </c>
      <c r="CN61" s="286">
        <v>2.0444242097229073E-2</v>
      </c>
      <c r="CO61" s="286">
        <v>2.0444242097229073E-2</v>
      </c>
      <c r="CP61" s="286">
        <v>2.0444242097229073E-2</v>
      </c>
      <c r="CQ61" s="286">
        <v>2.0444242097229073E-2</v>
      </c>
      <c r="CR61" s="286">
        <v>2.0444242097229073E-2</v>
      </c>
      <c r="CS61" s="286">
        <v>2.0444235211948464E-2</v>
      </c>
      <c r="CT61" s="286">
        <v>2.0444242097229073E-2</v>
      </c>
      <c r="CU61" s="286">
        <v>2.0444242097229073E-2</v>
      </c>
      <c r="CV61" s="286">
        <v>2.0444242097229073E-2</v>
      </c>
      <c r="CW61" s="286">
        <v>2.0444242097229073E-2</v>
      </c>
      <c r="CX61" s="286">
        <v>2.0444242097229073E-2</v>
      </c>
      <c r="CY61" s="286">
        <v>2.0444242097229073E-2</v>
      </c>
      <c r="CZ61" s="286">
        <v>2.0444242097229073E-2</v>
      </c>
      <c r="DA61" s="286">
        <v>2.0444242097229073E-2</v>
      </c>
      <c r="DB61" s="286">
        <v>2.0444242097229073E-2</v>
      </c>
      <c r="DC61" s="286">
        <v>2.0444242097229073E-2</v>
      </c>
      <c r="DD61" s="286">
        <v>2.0444242097229073E-2</v>
      </c>
      <c r="DE61" s="286">
        <v>2.0444228318899294E-2</v>
      </c>
      <c r="DF61" s="286">
        <v>2.0444221427718619E-2</v>
      </c>
      <c r="DG61" s="286">
        <v>2.0444214353831494E-2</v>
      </c>
      <c r="DH61" s="286">
        <v>2.0444207725380227E-2</v>
      </c>
      <c r="DI61" s="286">
        <v>2.0444200710105345E-2</v>
      </c>
      <c r="DJ61" s="286">
        <v>2.044419373455043E-2</v>
      </c>
      <c r="DK61" s="286">
        <v>2.0444186517109008E-2</v>
      </c>
      <c r="DL61" s="286">
        <v>2.0444179154796936E-2</v>
      </c>
      <c r="DM61" s="286">
        <v>2.0444172470159745E-2</v>
      </c>
      <c r="DN61" s="286">
        <v>2.0444165170370277E-2</v>
      </c>
      <c r="DO61" s="286">
        <v>2.0444157249343401E-2</v>
      </c>
      <c r="DP61" s="286">
        <v>2.0444149874336272E-2</v>
      </c>
      <c r="DQ61" s="286">
        <v>2.0444142125684552E-2</v>
      </c>
      <c r="DR61" s="286">
        <v>2.0444133595418922E-2</v>
      </c>
      <c r="DS61" s="286">
        <v>2.0444126433908413E-2</v>
      </c>
      <c r="DT61" s="286">
        <v>2.0444117877128343E-2</v>
      </c>
      <c r="DU61" s="286">
        <v>2.0444109457686679E-2</v>
      </c>
      <c r="DV61" s="286">
        <v>2.0444100863755022E-2</v>
      </c>
      <c r="DW61" s="286">
        <v>2.0444090809956364E-2</v>
      </c>
      <c r="DX61" s="286">
        <v>1.9667931510195965E-2</v>
      </c>
      <c r="DY61" s="286">
        <v>1.5115144308286858E-2</v>
      </c>
      <c r="DZ61" s="286">
        <v>2.7510969934648362E-2</v>
      </c>
      <c r="EA61" s="286">
        <v>1.977459629383117E-2</v>
      </c>
      <c r="EB61" s="286">
        <v>2.0444242097229073E-2</v>
      </c>
      <c r="EC61" s="286">
        <v>2.0444242097229073E-2</v>
      </c>
      <c r="ED61" s="286">
        <v>2.0444242097229073E-2</v>
      </c>
      <c r="EE61" s="286">
        <v>2.0444242097229073E-2</v>
      </c>
      <c r="EF61" s="286">
        <v>2.0444242097229073E-2</v>
      </c>
      <c r="EG61" s="286">
        <v>2.0444242097229073E-2</v>
      </c>
      <c r="EH61" s="286">
        <v>2.0444242097229073E-2</v>
      </c>
      <c r="EI61" s="286">
        <v>2.0444242097229073E-2</v>
      </c>
      <c r="EJ61" s="286">
        <v>2.0444242097229073E-2</v>
      </c>
      <c r="EK61" s="286">
        <v>2.0444242097229073E-2</v>
      </c>
      <c r="EL61" s="286"/>
      <c r="EM61" s="286"/>
      <c r="EN61" s="286"/>
      <c r="EO61" s="286"/>
      <c r="EP61" s="286"/>
      <c r="EQ61" s="286"/>
      <c r="ER61" s="286"/>
      <c r="ES61" s="286"/>
      <c r="ET61" s="286"/>
      <c r="EU61" s="286"/>
      <c r="EV61" s="286"/>
      <c r="EW61" s="286"/>
      <c r="EX61" s="287"/>
    </row>
    <row r="62" spans="1:154" x14ac:dyDescent="0.2">
      <c r="A62" s="238">
        <v>49493</v>
      </c>
      <c r="B62" s="422">
        <v>2.0679707274207607E-2</v>
      </c>
      <c r="C62" s="239">
        <v>2.0802428198082888E-2</v>
      </c>
      <c r="D62" s="263" t="str">
        <f>IF(A62&gt;$B$4,_xll.xlShmImplSwap2($B$5,$B$5,A62,,tenor+0*TYPE(trigger),1,4,12/tenor,4,1,1),"")</f>
        <v>Curve (OIS_26APR16) is not present in shared memory.</v>
      </c>
      <c r="E62" s="288">
        <v>2.0679779657899813E-2</v>
      </c>
      <c r="F62" s="286">
        <v>2.067973140272162E-2</v>
      </c>
      <c r="G62" s="286">
        <v>2.0679707274207607E-2</v>
      </c>
      <c r="H62" s="286">
        <v>2.0679707274207607E-2</v>
      </c>
      <c r="I62" s="286">
        <v>2.0679707274207607E-2</v>
      </c>
      <c r="J62" s="286">
        <v>2.0679707274207607E-2</v>
      </c>
      <c r="K62" s="286">
        <v>2.0679707274207607E-2</v>
      </c>
      <c r="L62" s="286">
        <v>2.0679707274207607E-2</v>
      </c>
      <c r="M62" s="286">
        <v>2.0679707274207607E-2</v>
      </c>
      <c r="N62" s="286">
        <v>2.0679707274207607E-2</v>
      </c>
      <c r="O62" s="286">
        <v>2.0679707274207607E-2</v>
      </c>
      <c r="P62" s="424">
        <v>2.0679707274207607E-2</v>
      </c>
      <c r="Q62" s="286">
        <v>2.0679707274207607E-2</v>
      </c>
      <c r="R62" s="286">
        <v>2.0679707274207607E-2</v>
      </c>
      <c r="S62" s="286">
        <v>2.0679707274207607E-2</v>
      </c>
      <c r="T62" s="286">
        <v>2.0679707274207607E-2</v>
      </c>
      <c r="U62" s="286">
        <v>2.0679707274207607E-2</v>
      </c>
      <c r="V62" s="286">
        <v>2.0679503076194324E-2</v>
      </c>
      <c r="W62" s="286">
        <v>2.0679707274207607E-2</v>
      </c>
      <c r="X62" s="286">
        <v>2.0679707274207607E-2</v>
      </c>
      <c r="Y62" s="286">
        <v>2.0679707274207607E-2</v>
      </c>
      <c r="Z62" s="286">
        <v>2.0679707274207607E-2</v>
      </c>
      <c r="AA62" s="286">
        <v>2.0679707274207607E-2</v>
      </c>
      <c r="AB62" s="286">
        <v>2.0679707274207607E-2</v>
      </c>
      <c r="AC62" s="286">
        <v>2.0679707274207607E-2</v>
      </c>
      <c r="AD62" s="286">
        <v>2.0679707274207607E-2</v>
      </c>
      <c r="AE62" s="286">
        <v>2.0679707274207607E-2</v>
      </c>
      <c r="AF62" s="286">
        <v>2.0679707274207607E-2</v>
      </c>
      <c r="AG62" s="286">
        <v>2.0679707274207607E-2</v>
      </c>
      <c r="AH62" s="286">
        <v>2.0679298646823895E-2</v>
      </c>
      <c r="AI62" s="286">
        <v>2.0679094271902062E-2</v>
      </c>
      <c r="AJ62" s="286">
        <v>2.0678884477378187E-2</v>
      </c>
      <c r="AK62" s="286">
        <v>2.0678687892489701E-2</v>
      </c>
      <c r="AL62" s="286">
        <v>2.0678479834315183E-2</v>
      </c>
      <c r="AM62" s="286">
        <v>2.0678272953162151E-2</v>
      </c>
      <c r="AN62" s="286">
        <v>2.0678058897097604E-2</v>
      </c>
      <c r="AO62" s="286">
        <v>2.0677840543340851E-2</v>
      </c>
      <c r="AP62" s="286">
        <v>2.0677642287329163E-2</v>
      </c>
      <c r="AQ62" s="286">
        <v>2.0677425785805472E-2</v>
      </c>
      <c r="AR62" s="286">
        <v>2.0677190858070238E-2</v>
      </c>
      <c r="AS62" s="286">
        <v>2.0676972123423853E-2</v>
      </c>
      <c r="AT62" s="286">
        <v>2.0676742305697892E-2</v>
      </c>
      <c r="AU62" s="286">
        <v>2.0676489304652022E-2</v>
      </c>
      <c r="AV62" s="286">
        <v>2.0676276898669691E-2</v>
      </c>
      <c r="AW62" s="286">
        <v>2.0676023108491204E-2</v>
      </c>
      <c r="AX62" s="286">
        <v>2.0675773390256814E-2</v>
      </c>
      <c r="AY62" s="286">
        <v>2.0675518495215411E-2</v>
      </c>
      <c r="AZ62" s="286">
        <v>2.0675220298804902E-2</v>
      </c>
      <c r="BA62" s="286">
        <v>2.0675004053741203E-2</v>
      </c>
      <c r="BB62" s="286">
        <v>2.0674734735617404E-2</v>
      </c>
      <c r="BC62" s="286">
        <v>2.0939745144911946E-2</v>
      </c>
      <c r="BD62" s="286">
        <v>2.0679707274207607E-2</v>
      </c>
      <c r="BE62" s="286">
        <v>2.0679707274207607E-2</v>
      </c>
      <c r="BF62" s="286">
        <v>2.0679707274207607E-2</v>
      </c>
      <c r="BG62" s="286">
        <v>2.0679707274207607E-2</v>
      </c>
      <c r="BH62" s="286">
        <v>2.0679707274207607E-2</v>
      </c>
      <c r="BI62" s="286">
        <v>2.0679707274207607E-2</v>
      </c>
      <c r="BJ62" s="286">
        <v>2.0679707274207607E-2</v>
      </c>
      <c r="BK62" s="286">
        <v>2.0679707274207607E-2</v>
      </c>
      <c r="BL62" s="286">
        <v>2.0679707274207607E-2</v>
      </c>
      <c r="BM62" s="286">
        <v>2.0679707274207607E-2</v>
      </c>
      <c r="BN62" s="286">
        <v>2.0679707274207607E-2</v>
      </c>
      <c r="BO62" s="286"/>
      <c r="BP62" s="286"/>
      <c r="BQ62" s="286"/>
      <c r="BR62" s="286"/>
      <c r="BS62" s="286"/>
      <c r="BT62" s="286"/>
      <c r="BU62" s="286"/>
      <c r="BV62" s="286"/>
      <c r="BW62" s="286"/>
      <c r="BX62" s="286"/>
      <c r="BY62" s="286"/>
      <c r="BZ62" s="286"/>
      <c r="CA62" s="287"/>
      <c r="CB62" s="286">
        <v>2.0802428198083329E-2</v>
      </c>
      <c r="CC62" s="286">
        <v>2.0802428198082895E-2</v>
      </c>
      <c r="CD62" s="286">
        <v>2.0802428198082888E-2</v>
      </c>
      <c r="CE62" s="286">
        <v>2.0802428198082888E-2</v>
      </c>
      <c r="CF62" s="286">
        <v>2.0802428198082888E-2</v>
      </c>
      <c r="CG62" s="286">
        <v>2.0802428198082888E-2</v>
      </c>
      <c r="CH62" s="286">
        <v>2.0802428198082888E-2</v>
      </c>
      <c r="CI62" s="286">
        <v>2.0802428198082888E-2</v>
      </c>
      <c r="CJ62" s="286">
        <v>2.0802428198082888E-2</v>
      </c>
      <c r="CK62" s="286">
        <v>2.0802428198082888E-2</v>
      </c>
      <c r="CL62" s="286">
        <v>2.0802428198082888E-2</v>
      </c>
      <c r="CM62" s="286">
        <v>2.0802428198082888E-2</v>
      </c>
      <c r="CN62" s="286">
        <v>2.0802428198082888E-2</v>
      </c>
      <c r="CO62" s="286">
        <v>2.0802428198082888E-2</v>
      </c>
      <c r="CP62" s="286">
        <v>2.0802428198082888E-2</v>
      </c>
      <c r="CQ62" s="286">
        <v>2.0802428198082888E-2</v>
      </c>
      <c r="CR62" s="286">
        <v>2.0802428198082888E-2</v>
      </c>
      <c r="CS62" s="286">
        <v>2.080241743957794E-2</v>
      </c>
      <c r="CT62" s="286">
        <v>2.0802428198082888E-2</v>
      </c>
      <c r="CU62" s="286">
        <v>2.0802428198082888E-2</v>
      </c>
      <c r="CV62" s="286">
        <v>2.0802428198082888E-2</v>
      </c>
      <c r="CW62" s="286">
        <v>2.0802428198082888E-2</v>
      </c>
      <c r="CX62" s="286">
        <v>2.0802428198082888E-2</v>
      </c>
      <c r="CY62" s="286">
        <v>2.0802428198082888E-2</v>
      </c>
      <c r="CZ62" s="286">
        <v>2.0802428198082888E-2</v>
      </c>
      <c r="DA62" s="286">
        <v>2.0802428198082888E-2</v>
      </c>
      <c r="DB62" s="286">
        <v>2.0802428198082888E-2</v>
      </c>
      <c r="DC62" s="286">
        <v>2.0802428198082888E-2</v>
      </c>
      <c r="DD62" s="286">
        <v>2.0802428198082888E-2</v>
      </c>
      <c r="DE62" s="286">
        <v>2.080240666893356E-2</v>
      </c>
      <c r="DF62" s="286">
        <v>2.0802395901209459E-2</v>
      </c>
      <c r="DG62" s="286">
        <v>2.0802384847999806E-2</v>
      </c>
      <c r="DH62" s="286">
        <v>2.080237449079949E-2</v>
      </c>
      <c r="DI62" s="286">
        <v>2.0802363529173543E-2</v>
      </c>
      <c r="DJ62" s="286">
        <v>2.0802352629611415E-2</v>
      </c>
      <c r="DK62" s="286">
        <v>2.0802341352092496E-2</v>
      </c>
      <c r="DL62" s="286">
        <v>2.0802329848207693E-2</v>
      </c>
      <c r="DM62" s="286">
        <v>2.0802319403214992E-2</v>
      </c>
      <c r="DN62" s="286">
        <v>2.0802307997023359E-2</v>
      </c>
      <c r="DO62" s="286">
        <v>2.0802295620128194E-2</v>
      </c>
      <c r="DP62" s="286">
        <v>2.0802284096407084E-2</v>
      </c>
      <c r="DQ62" s="286">
        <v>2.0802271988851692E-2</v>
      </c>
      <c r="DR62" s="286">
        <v>2.0802258659997588E-2</v>
      </c>
      <c r="DS62" s="286">
        <v>2.0802247469872671E-2</v>
      </c>
      <c r="DT62" s="286">
        <v>2.080223409958866E-2</v>
      </c>
      <c r="DU62" s="286">
        <v>2.0802220943899954E-2</v>
      </c>
      <c r="DV62" s="286">
        <v>2.0802207515564549E-2</v>
      </c>
      <c r="DW62" s="286">
        <v>2.0802191806134265E-2</v>
      </c>
      <c r="DX62" s="286">
        <v>2.0802180414089572E-2</v>
      </c>
      <c r="DY62" s="286">
        <v>1.9960350258260828E-2</v>
      </c>
      <c r="DZ62" s="286">
        <v>1.5193102689114182E-2</v>
      </c>
      <c r="EA62" s="286">
        <v>2.826739454847248E-2</v>
      </c>
      <c r="EB62" s="286">
        <v>2.0089650636148485E-2</v>
      </c>
      <c r="EC62" s="286">
        <v>2.0802428198082888E-2</v>
      </c>
      <c r="ED62" s="286">
        <v>2.0802428198082888E-2</v>
      </c>
      <c r="EE62" s="286">
        <v>2.0802428198082888E-2</v>
      </c>
      <c r="EF62" s="286">
        <v>2.0802428198082888E-2</v>
      </c>
      <c r="EG62" s="286">
        <v>2.0802428198082888E-2</v>
      </c>
      <c r="EH62" s="286">
        <v>2.0802428198082888E-2</v>
      </c>
      <c r="EI62" s="286">
        <v>2.0802428198082888E-2</v>
      </c>
      <c r="EJ62" s="286">
        <v>2.0802428198082888E-2</v>
      </c>
      <c r="EK62" s="286">
        <v>2.0802428198082888E-2</v>
      </c>
      <c r="EL62" s="286"/>
      <c r="EM62" s="286"/>
      <c r="EN62" s="286"/>
      <c r="EO62" s="286"/>
      <c r="EP62" s="286"/>
      <c r="EQ62" s="286"/>
      <c r="ER62" s="286"/>
      <c r="ES62" s="286"/>
      <c r="ET62" s="286"/>
      <c r="EU62" s="286"/>
      <c r="EV62" s="286"/>
      <c r="EW62" s="286"/>
      <c r="EX62" s="287"/>
    </row>
    <row r="63" spans="1:154" x14ac:dyDescent="0.2">
      <c r="A63" s="238">
        <v>49859</v>
      </c>
      <c r="B63" s="422">
        <v>2.0694565727941913E-2</v>
      </c>
      <c r="C63" s="239">
        <v>2.0966015035737501E-2</v>
      </c>
      <c r="D63" s="263" t="str">
        <f>IF(A63&gt;$B$4,_xll.xlShmImplSwap2($B$5,$B$5,A63,,tenor+0*TYPE(trigger),1,4,12/tenor,4,1,1),"")</f>
        <v>Curve (OIS_26APR16) is not present in shared memory.</v>
      </c>
      <c r="E63" s="288">
        <v>2.0694635090832386E-2</v>
      </c>
      <c r="F63" s="286">
        <v>2.0694588849496268E-2</v>
      </c>
      <c r="G63" s="286">
        <v>2.0694565727941913E-2</v>
      </c>
      <c r="H63" s="286">
        <v>2.0694565727941913E-2</v>
      </c>
      <c r="I63" s="286">
        <v>2.0694565727941913E-2</v>
      </c>
      <c r="J63" s="286">
        <v>2.0694565727941913E-2</v>
      </c>
      <c r="K63" s="286">
        <v>2.0694565727941913E-2</v>
      </c>
      <c r="L63" s="286">
        <v>2.0694565727941913E-2</v>
      </c>
      <c r="M63" s="286">
        <v>2.0694565727941913E-2</v>
      </c>
      <c r="N63" s="286">
        <v>2.0694565727941913E-2</v>
      </c>
      <c r="O63" s="286">
        <v>2.0694565727941913E-2</v>
      </c>
      <c r="P63" s="424">
        <v>2.0694565727941913E-2</v>
      </c>
      <c r="Q63" s="286">
        <v>2.0694565727941913E-2</v>
      </c>
      <c r="R63" s="286">
        <v>2.0694565727941913E-2</v>
      </c>
      <c r="S63" s="286">
        <v>2.0694565727941913E-2</v>
      </c>
      <c r="T63" s="286">
        <v>2.0694565727941913E-2</v>
      </c>
      <c r="U63" s="286">
        <v>2.0694565727941913E-2</v>
      </c>
      <c r="V63" s="286">
        <v>2.0694369579307485E-2</v>
      </c>
      <c r="W63" s="286">
        <v>2.0694565727941913E-2</v>
      </c>
      <c r="X63" s="286">
        <v>2.0694565727941913E-2</v>
      </c>
      <c r="Y63" s="286">
        <v>2.0694565727941913E-2</v>
      </c>
      <c r="Z63" s="286">
        <v>2.0694565727941913E-2</v>
      </c>
      <c r="AA63" s="286">
        <v>2.0694565727941913E-2</v>
      </c>
      <c r="AB63" s="286">
        <v>2.0694565727941913E-2</v>
      </c>
      <c r="AC63" s="286">
        <v>2.0694565727941913E-2</v>
      </c>
      <c r="AD63" s="286">
        <v>2.0694565727941913E-2</v>
      </c>
      <c r="AE63" s="286">
        <v>2.0694565727941913E-2</v>
      </c>
      <c r="AF63" s="286">
        <v>2.0694565727941913E-2</v>
      </c>
      <c r="AG63" s="286">
        <v>2.0694565727941913E-2</v>
      </c>
      <c r="AH63" s="286">
        <v>2.0694173208438096E-2</v>
      </c>
      <c r="AI63" s="286">
        <v>2.069397688987322E-2</v>
      </c>
      <c r="AJ63" s="286">
        <v>2.0693775365346615E-2</v>
      </c>
      <c r="AK63" s="286">
        <v>2.0693586529740172E-2</v>
      </c>
      <c r="AL63" s="286">
        <v>2.0693386673121379E-2</v>
      </c>
      <c r="AM63" s="286">
        <v>2.0693187947128738E-2</v>
      </c>
      <c r="AN63" s="286">
        <v>2.0692982329058713E-2</v>
      </c>
      <c r="AO63" s="286">
        <v>2.0692772582712102E-2</v>
      </c>
      <c r="AP63" s="286">
        <v>2.0692582141868403E-2</v>
      </c>
      <c r="AQ63" s="286">
        <v>2.0692374174745429E-2</v>
      </c>
      <c r="AR63" s="286">
        <v>2.0692148507767433E-2</v>
      </c>
      <c r="AS63" s="286">
        <v>2.0691938395555842E-2</v>
      </c>
      <c r="AT63" s="286">
        <v>2.0691717637158109E-2</v>
      </c>
      <c r="AU63" s="286">
        <v>2.0691474609321487E-2</v>
      </c>
      <c r="AV63" s="286">
        <v>2.0691270576308384E-2</v>
      </c>
      <c r="AW63" s="286">
        <v>2.0691026790452781E-2</v>
      </c>
      <c r="AX63" s="286">
        <v>2.0690786916029973E-2</v>
      </c>
      <c r="AY63" s="286">
        <v>2.0690542068871623E-2</v>
      </c>
      <c r="AZ63" s="286">
        <v>2.0690255627275056E-2</v>
      </c>
      <c r="BA63" s="286">
        <v>2.0690047906530486E-2</v>
      </c>
      <c r="BB63" s="286">
        <v>2.0689789204854335E-2</v>
      </c>
      <c r="BC63" s="286">
        <v>2.0689510986210306E-2</v>
      </c>
      <c r="BD63" s="286">
        <v>2.095740152807482E-2</v>
      </c>
      <c r="BE63" s="286">
        <v>2.0694565727941913E-2</v>
      </c>
      <c r="BF63" s="286">
        <v>2.0694565727941913E-2</v>
      </c>
      <c r="BG63" s="286">
        <v>2.0694565727941913E-2</v>
      </c>
      <c r="BH63" s="286">
        <v>2.0694565727941913E-2</v>
      </c>
      <c r="BI63" s="286">
        <v>2.0694565727941913E-2</v>
      </c>
      <c r="BJ63" s="286">
        <v>2.0694565727941913E-2</v>
      </c>
      <c r="BK63" s="286">
        <v>2.0694565727941913E-2</v>
      </c>
      <c r="BL63" s="286">
        <v>2.0694565727941913E-2</v>
      </c>
      <c r="BM63" s="286">
        <v>2.0694565727941913E-2</v>
      </c>
      <c r="BN63" s="286">
        <v>2.0694565727941913E-2</v>
      </c>
      <c r="BO63" s="286"/>
      <c r="BP63" s="286"/>
      <c r="BQ63" s="286"/>
      <c r="BR63" s="286"/>
      <c r="BS63" s="286"/>
      <c r="BT63" s="286"/>
      <c r="BU63" s="286"/>
      <c r="BV63" s="286"/>
      <c r="BW63" s="286"/>
      <c r="BX63" s="286"/>
      <c r="BY63" s="286"/>
      <c r="BZ63" s="286"/>
      <c r="CA63" s="287"/>
      <c r="CB63" s="286">
        <v>2.0966015035737071E-2</v>
      </c>
      <c r="CC63" s="286">
        <v>2.0966015035737494E-2</v>
      </c>
      <c r="CD63" s="286">
        <v>2.0966015035737501E-2</v>
      </c>
      <c r="CE63" s="286">
        <v>2.0966015035737501E-2</v>
      </c>
      <c r="CF63" s="286">
        <v>2.0966015035737501E-2</v>
      </c>
      <c r="CG63" s="286">
        <v>2.0966015035737501E-2</v>
      </c>
      <c r="CH63" s="286">
        <v>2.0966015035737501E-2</v>
      </c>
      <c r="CI63" s="286">
        <v>2.0966015035737501E-2</v>
      </c>
      <c r="CJ63" s="286">
        <v>2.0966015035737501E-2</v>
      </c>
      <c r="CK63" s="286">
        <v>2.0966015035737501E-2</v>
      </c>
      <c r="CL63" s="286">
        <v>2.0966015035737501E-2</v>
      </c>
      <c r="CM63" s="286">
        <v>2.0966015035737501E-2</v>
      </c>
      <c r="CN63" s="286">
        <v>2.0966015035737501E-2</v>
      </c>
      <c r="CO63" s="286">
        <v>2.0966015035737501E-2</v>
      </c>
      <c r="CP63" s="286">
        <v>2.0966015035737501E-2</v>
      </c>
      <c r="CQ63" s="286">
        <v>2.0966015035737501E-2</v>
      </c>
      <c r="CR63" s="286">
        <v>2.0966015035737501E-2</v>
      </c>
      <c r="CS63" s="286">
        <v>2.0966003027917381E-2</v>
      </c>
      <c r="CT63" s="286">
        <v>2.0966015035737501E-2</v>
      </c>
      <c r="CU63" s="286">
        <v>2.0966015035737501E-2</v>
      </c>
      <c r="CV63" s="286">
        <v>2.0966015035737501E-2</v>
      </c>
      <c r="CW63" s="286">
        <v>2.0966015035737501E-2</v>
      </c>
      <c r="CX63" s="286">
        <v>2.0966015035737501E-2</v>
      </c>
      <c r="CY63" s="286">
        <v>2.0966015035737501E-2</v>
      </c>
      <c r="CZ63" s="286">
        <v>2.0966015035737501E-2</v>
      </c>
      <c r="DA63" s="286">
        <v>2.0966015035737501E-2</v>
      </c>
      <c r="DB63" s="286">
        <v>2.0966015035737501E-2</v>
      </c>
      <c r="DC63" s="286">
        <v>2.0966015035737501E-2</v>
      </c>
      <c r="DD63" s="286">
        <v>2.0966015035737501E-2</v>
      </c>
      <c r="DE63" s="286">
        <v>2.09659910065494E-2</v>
      </c>
      <c r="DF63" s="286">
        <v>2.0965978988440739E-2</v>
      </c>
      <c r="DG63" s="286">
        <v>2.0965966651695339E-2</v>
      </c>
      <c r="DH63" s="286">
        <v>2.096595509178404E-2</v>
      </c>
      <c r="DI63" s="286">
        <v>2.0965942857258387E-2</v>
      </c>
      <c r="DJ63" s="286">
        <v>2.0965930692004208E-2</v>
      </c>
      <c r="DK63" s="286">
        <v>2.0965918104904679E-2</v>
      </c>
      <c r="DL63" s="286">
        <v>2.0965905265153045E-2</v>
      </c>
      <c r="DM63" s="286">
        <v>2.096589360725603E-2</v>
      </c>
      <c r="DN63" s="286">
        <v>2.0965880876543205E-2</v>
      </c>
      <c r="DO63" s="286">
        <v>2.0965867062406277E-2</v>
      </c>
      <c r="DP63" s="286">
        <v>2.0965854200516654E-2</v>
      </c>
      <c r="DQ63" s="286">
        <v>2.096584068699818E-2</v>
      </c>
      <c r="DR63" s="286">
        <v>2.0965825810359762E-2</v>
      </c>
      <c r="DS63" s="286">
        <v>2.0965813320806718E-2</v>
      </c>
      <c r="DT63" s="286">
        <v>2.0965798397928295E-2</v>
      </c>
      <c r="DU63" s="286">
        <v>2.0965783714565821E-2</v>
      </c>
      <c r="DV63" s="286">
        <v>2.096576872689708E-2</v>
      </c>
      <c r="DW63" s="286">
        <v>2.0965751193247707E-2</v>
      </c>
      <c r="DX63" s="286">
        <v>2.0965738478330848E-2</v>
      </c>
      <c r="DY63" s="286">
        <v>2.0965722642879613E-2</v>
      </c>
      <c r="DZ63" s="286">
        <v>2.0108828247356977E-2</v>
      </c>
      <c r="EA63" s="286">
        <v>1.4951711979064914E-2</v>
      </c>
      <c r="EB63" s="286">
        <v>2.8929324445448046E-2</v>
      </c>
      <c r="EC63" s="286">
        <v>2.0213305620805543E-2</v>
      </c>
      <c r="ED63" s="286">
        <v>2.0966015035737501E-2</v>
      </c>
      <c r="EE63" s="286">
        <v>2.0966015035737501E-2</v>
      </c>
      <c r="EF63" s="286">
        <v>2.0966015035737501E-2</v>
      </c>
      <c r="EG63" s="286">
        <v>2.0966015035737501E-2</v>
      </c>
      <c r="EH63" s="286">
        <v>2.0966015035737501E-2</v>
      </c>
      <c r="EI63" s="286">
        <v>2.0966015035737501E-2</v>
      </c>
      <c r="EJ63" s="286">
        <v>2.0966015035737501E-2</v>
      </c>
      <c r="EK63" s="286">
        <v>2.0966015035737501E-2</v>
      </c>
      <c r="EL63" s="286"/>
      <c r="EM63" s="286"/>
      <c r="EN63" s="286"/>
      <c r="EO63" s="286"/>
      <c r="EP63" s="286"/>
      <c r="EQ63" s="286"/>
      <c r="ER63" s="286"/>
      <c r="ES63" s="286"/>
      <c r="ET63" s="286"/>
      <c r="EU63" s="286"/>
      <c r="EV63" s="286"/>
      <c r="EW63" s="286"/>
      <c r="EX63" s="287"/>
    </row>
    <row r="64" spans="1:154" x14ac:dyDescent="0.2">
      <c r="A64" s="238">
        <v>50224</v>
      </c>
      <c r="B64" s="422">
        <v>2.0711509608217025E-2</v>
      </c>
      <c r="C64" s="239">
        <v>2.0741077848618557E-2</v>
      </c>
      <c r="D64" s="263" t="str">
        <f>IF(A64&gt;$B$4,_xll.xlShmImplSwap2($B$5,$B$5,A64,,tenor+0*TYPE(trigger),1,4,12/tenor,4,1,1),"")</f>
        <v>Curve (OIS_26APR16) is not present in shared memory.</v>
      </c>
      <c r="E64" s="288">
        <v>2.07115761996291E-2</v>
      </c>
      <c r="F64" s="286">
        <v>2.0711531805921644E-2</v>
      </c>
      <c r="G64" s="286">
        <v>2.0711509608217025E-2</v>
      </c>
      <c r="H64" s="286">
        <v>2.0711509608217025E-2</v>
      </c>
      <c r="I64" s="286">
        <v>2.0711509608217025E-2</v>
      </c>
      <c r="J64" s="286">
        <v>2.0711509608217025E-2</v>
      </c>
      <c r="K64" s="286">
        <v>2.0711509608217025E-2</v>
      </c>
      <c r="L64" s="286">
        <v>2.0711509608217025E-2</v>
      </c>
      <c r="M64" s="286">
        <v>2.0711509608217025E-2</v>
      </c>
      <c r="N64" s="286">
        <v>2.0711509608217025E-2</v>
      </c>
      <c r="O64" s="286">
        <v>2.0711509608217025E-2</v>
      </c>
      <c r="P64" s="424">
        <v>2.0711509608217025E-2</v>
      </c>
      <c r="Q64" s="286">
        <v>2.0711509608217025E-2</v>
      </c>
      <c r="R64" s="286">
        <v>2.0711509608217025E-2</v>
      </c>
      <c r="S64" s="286">
        <v>2.0711509608217025E-2</v>
      </c>
      <c r="T64" s="286">
        <v>2.0711509608217025E-2</v>
      </c>
      <c r="U64" s="286">
        <v>2.0711509608217025E-2</v>
      </c>
      <c r="V64" s="286">
        <v>2.071132083324672E-2</v>
      </c>
      <c r="W64" s="286">
        <v>2.0711509608217025E-2</v>
      </c>
      <c r="X64" s="286">
        <v>2.0711509608217025E-2</v>
      </c>
      <c r="Y64" s="286">
        <v>2.0711509608217025E-2</v>
      </c>
      <c r="Z64" s="286">
        <v>2.0711509608217025E-2</v>
      </c>
      <c r="AA64" s="286">
        <v>2.0711509608217025E-2</v>
      </c>
      <c r="AB64" s="286">
        <v>2.0711509608217025E-2</v>
      </c>
      <c r="AC64" s="286">
        <v>2.0711509608217025E-2</v>
      </c>
      <c r="AD64" s="286">
        <v>2.0711509608217025E-2</v>
      </c>
      <c r="AE64" s="286">
        <v>2.0711509608217025E-2</v>
      </c>
      <c r="AF64" s="286">
        <v>2.0711509608217025E-2</v>
      </c>
      <c r="AG64" s="286">
        <v>2.0711509608217025E-2</v>
      </c>
      <c r="AH64" s="286">
        <v>2.0711131844397993E-2</v>
      </c>
      <c r="AI64" s="286">
        <v>2.0710942905889717E-2</v>
      </c>
      <c r="AJ64" s="286">
        <v>2.0710748957125796E-2</v>
      </c>
      <c r="AK64" s="286">
        <v>2.0710567220278957E-2</v>
      </c>
      <c r="AL64" s="286">
        <v>2.0710374876726868E-2</v>
      </c>
      <c r="AM64" s="286">
        <v>2.0710183621300362E-2</v>
      </c>
      <c r="AN64" s="286">
        <v>2.0709985732887851E-2</v>
      </c>
      <c r="AO64" s="286">
        <v>2.0709783871392665E-2</v>
      </c>
      <c r="AP64" s="286">
        <v>2.0709600589663958E-2</v>
      </c>
      <c r="AQ64" s="286">
        <v>2.0709400440512005E-2</v>
      </c>
      <c r="AR64" s="286">
        <v>2.0709183256886806E-2</v>
      </c>
      <c r="AS64" s="286">
        <v>2.0708981043290317E-2</v>
      </c>
      <c r="AT64" s="286">
        <v>2.0708768583725754E-2</v>
      </c>
      <c r="AU64" s="286">
        <v>2.0708534691886649E-2</v>
      </c>
      <c r="AV64" s="286">
        <v>2.0708338328965018E-2</v>
      </c>
      <c r="AW64" s="286">
        <v>2.070810370760889E-2</v>
      </c>
      <c r="AX64" s="286">
        <v>2.0707872850648651E-2</v>
      </c>
      <c r="AY64" s="286">
        <v>2.0707637207893467E-2</v>
      </c>
      <c r="AZ64" s="286">
        <v>2.0707361534341013E-2</v>
      </c>
      <c r="BA64" s="286">
        <v>2.0707161622333044E-2</v>
      </c>
      <c r="BB64" s="286">
        <v>2.0706912645896233E-2</v>
      </c>
      <c r="BC64" s="286">
        <v>2.0706644886187155E-2</v>
      </c>
      <c r="BD64" s="286">
        <v>2.0706369904879167E-2</v>
      </c>
      <c r="BE64" s="286">
        <v>2.0977244219857302E-2</v>
      </c>
      <c r="BF64" s="286">
        <v>2.0711509608217025E-2</v>
      </c>
      <c r="BG64" s="286">
        <v>2.0711509608217025E-2</v>
      </c>
      <c r="BH64" s="286">
        <v>2.0711509608217025E-2</v>
      </c>
      <c r="BI64" s="286">
        <v>2.0711509608217025E-2</v>
      </c>
      <c r="BJ64" s="286">
        <v>2.0711509608217025E-2</v>
      </c>
      <c r="BK64" s="286">
        <v>2.0711509608217025E-2</v>
      </c>
      <c r="BL64" s="286">
        <v>2.0711509608217025E-2</v>
      </c>
      <c r="BM64" s="286">
        <v>2.0711509608217025E-2</v>
      </c>
      <c r="BN64" s="286">
        <v>2.0711509608217025E-2</v>
      </c>
      <c r="BO64" s="286"/>
      <c r="BP64" s="286"/>
      <c r="BQ64" s="286"/>
      <c r="BR64" s="286"/>
      <c r="BS64" s="286"/>
      <c r="BT64" s="286"/>
      <c r="BU64" s="286"/>
      <c r="BV64" s="286"/>
      <c r="BW64" s="286"/>
      <c r="BX64" s="286"/>
      <c r="BY64" s="286"/>
      <c r="BZ64" s="286"/>
      <c r="CA64" s="287"/>
      <c r="CB64" s="286">
        <v>2.0741077848618557E-2</v>
      </c>
      <c r="CC64" s="286">
        <v>2.0741077848618988E-2</v>
      </c>
      <c r="CD64" s="286">
        <v>2.0741077848618557E-2</v>
      </c>
      <c r="CE64" s="286">
        <v>2.0741077848618557E-2</v>
      </c>
      <c r="CF64" s="286">
        <v>2.0741077848618557E-2</v>
      </c>
      <c r="CG64" s="286">
        <v>2.0741077848618557E-2</v>
      </c>
      <c r="CH64" s="286">
        <v>2.0741077848618557E-2</v>
      </c>
      <c r="CI64" s="286">
        <v>2.0741077848618557E-2</v>
      </c>
      <c r="CJ64" s="286">
        <v>2.0741077848618557E-2</v>
      </c>
      <c r="CK64" s="286">
        <v>2.0741077848618557E-2</v>
      </c>
      <c r="CL64" s="286">
        <v>2.0741077848618557E-2</v>
      </c>
      <c r="CM64" s="286">
        <v>2.0741077848618557E-2</v>
      </c>
      <c r="CN64" s="286">
        <v>2.0741077848618557E-2</v>
      </c>
      <c r="CO64" s="286">
        <v>2.0741077848618557E-2</v>
      </c>
      <c r="CP64" s="286">
        <v>2.0741077848618557E-2</v>
      </c>
      <c r="CQ64" s="286">
        <v>2.0741077848618557E-2</v>
      </c>
      <c r="CR64" s="286">
        <v>2.0741077848618557E-2</v>
      </c>
      <c r="CS64" s="286">
        <v>2.0741069074783701E-2</v>
      </c>
      <c r="CT64" s="286">
        <v>2.0741077848618557E-2</v>
      </c>
      <c r="CU64" s="286">
        <v>2.0741077848618557E-2</v>
      </c>
      <c r="CV64" s="286">
        <v>2.0741077848618557E-2</v>
      </c>
      <c r="CW64" s="286">
        <v>2.0741077848618557E-2</v>
      </c>
      <c r="CX64" s="286">
        <v>2.0741077848618557E-2</v>
      </c>
      <c r="CY64" s="286">
        <v>2.0741077848618557E-2</v>
      </c>
      <c r="CZ64" s="286">
        <v>2.0741077848618557E-2</v>
      </c>
      <c r="DA64" s="286">
        <v>2.0741077848618557E-2</v>
      </c>
      <c r="DB64" s="286">
        <v>2.0741077848618557E-2</v>
      </c>
      <c r="DC64" s="286">
        <v>2.0741077848618557E-2</v>
      </c>
      <c r="DD64" s="286">
        <v>2.0741077848618557E-2</v>
      </c>
      <c r="DE64" s="286">
        <v>2.074106029105019E-2</v>
      </c>
      <c r="DF64" s="286">
        <v>2.0741051509697024E-2</v>
      </c>
      <c r="DG64" s="286">
        <v>2.0741042495524699E-2</v>
      </c>
      <c r="DH64" s="286">
        <v>2.0741034048966215E-2</v>
      </c>
      <c r="DI64" s="286">
        <v>2.0741025109482683E-2</v>
      </c>
      <c r="DJ64" s="286">
        <v>2.0741016220614666E-2</v>
      </c>
      <c r="DK64" s="286">
        <v>2.0741007023514935E-2</v>
      </c>
      <c r="DL64" s="286">
        <v>2.0740997641807847E-2</v>
      </c>
      <c r="DM64" s="286">
        <v>2.0740989123654324E-2</v>
      </c>
      <c r="DN64" s="286">
        <v>2.0740979821619283E-2</v>
      </c>
      <c r="DO64" s="286">
        <v>2.0740969727951541E-2</v>
      </c>
      <c r="DP64" s="286">
        <v>2.0740960330069287E-2</v>
      </c>
      <c r="DQ64" s="286">
        <v>2.07409504560572E-2</v>
      </c>
      <c r="DR64" s="286">
        <v>2.0740939586044841E-2</v>
      </c>
      <c r="DS64" s="286">
        <v>2.0740930460220852E-2</v>
      </c>
      <c r="DT64" s="286">
        <v>2.0740919556422776E-2</v>
      </c>
      <c r="DU64" s="286">
        <v>2.0740908827634109E-2</v>
      </c>
      <c r="DV64" s="286">
        <v>2.0740897876494861E-2</v>
      </c>
      <c r="DW64" s="286">
        <v>2.0740885065068135E-2</v>
      </c>
      <c r="DX64" s="286">
        <v>2.0740875774576732E-2</v>
      </c>
      <c r="DY64" s="286">
        <v>2.0740864203983165E-2</v>
      </c>
      <c r="DZ64" s="286">
        <v>2.074085176056217E-2</v>
      </c>
      <c r="EA64" s="286">
        <v>1.9820042873294103E-2</v>
      </c>
      <c r="EB64" s="286">
        <v>1.4427520714066704E-2</v>
      </c>
      <c r="EC64" s="286">
        <v>2.911285326905913E-2</v>
      </c>
      <c r="ED64" s="286">
        <v>1.9951321894277386E-2</v>
      </c>
      <c r="EE64" s="286">
        <v>2.0741077848618557E-2</v>
      </c>
      <c r="EF64" s="286">
        <v>2.0741077848618557E-2</v>
      </c>
      <c r="EG64" s="286">
        <v>2.0741077848618557E-2</v>
      </c>
      <c r="EH64" s="286">
        <v>2.0741077848618557E-2</v>
      </c>
      <c r="EI64" s="286">
        <v>2.0741077848618557E-2</v>
      </c>
      <c r="EJ64" s="286">
        <v>2.0741077848618557E-2</v>
      </c>
      <c r="EK64" s="286">
        <v>2.0741077848618557E-2</v>
      </c>
      <c r="EL64" s="286"/>
      <c r="EM64" s="286"/>
      <c r="EN64" s="286"/>
      <c r="EO64" s="286"/>
      <c r="EP64" s="286"/>
      <c r="EQ64" s="286"/>
      <c r="ER64" s="286"/>
      <c r="ES64" s="286"/>
      <c r="ET64" s="286"/>
      <c r="EU64" s="286"/>
      <c r="EV64" s="286"/>
      <c r="EW64" s="286"/>
      <c r="EX64" s="287"/>
    </row>
    <row r="65" spans="1:154" x14ac:dyDescent="0.2">
      <c r="A65" s="238">
        <v>50591</v>
      </c>
      <c r="B65" s="422">
        <v>2.0716712247382193E-2</v>
      </c>
      <c r="C65" s="239">
        <v>2.0398938118068758E-2</v>
      </c>
      <c r="D65" s="263" t="str">
        <f>IF(A65&gt;$B$4,_xll.xlShmImplSwap2($B$5,$B$5,A65,,tenor+0*TYPE(trigger),1,4,12/tenor,4,1,1),"")</f>
        <v>Curve (OIS_26APR16) is not present in shared memory.</v>
      </c>
      <c r="E65" s="288">
        <v>2.0716776266804349E-2</v>
      </c>
      <c r="F65" s="286">
        <v>2.0716733587734935E-2</v>
      </c>
      <c r="G65" s="286">
        <v>2.0716712247382193E-2</v>
      </c>
      <c r="H65" s="286">
        <v>2.0716712247382193E-2</v>
      </c>
      <c r="I65" s="286">
        <v>2.0716712247382193E-2</v>
      </c>
      <c r="J65" s="286">
        <v>2.0716712247382193E-2</v>
      </c>
      <c r="K65" s="286">
        <v>2.0716712247382193E-2</v>
      </c>
      <c r="L65" s="286">
        <v>2.0716712247382193E-2</v>
      </c>
      <c r="M65" s="286">
        <v>2.0716712247382193E-2</v>
      </c>
      <c r="N65" s="286">
        <v>2.0716712247382193E-2</v>
      </c>
      <c r="O65" s="286">
        <v>2.0716712247382193E-2</v>
      </c>
      <c r="P65" s="424">
        <v>2.0716712247382193E-2</v>
      </c>
      <c r="Q65" s="286">
        <v>2.0716712247382193E-2</v>
      </c>
      <c r="R65" s="286">
        <v>2.0716712247382193E-2</v>
      </c>
      <c r="S65" s="286">
        <v>2.0716712247382193E-2</v>
      </c>
      <c r="T65" s="286">
        <v>2.0716712247382193E-2</v>
      </c>
      <c r="U65" s="286">
        <v>2.0716712247382193E-2</v>
      </c>
      <c r="V65" s="286">
        <v>2.0716530459815027E-2</v>
      </c>
      <c r="W65" s="286">
        <v>2.0716712247382193E-2</v>
      </c>
      <c r="X65" s="286">
        <v>2.0716712247382193E-2</v>
      </c>
      <c r="Y65" s="286">
        <v>2.0716712247382193E-2</v>
      </c>
      <c r="Z65" s="286">
        <v>2.0716712247382193E-2</v>
      </c>
      <c r="AA65" s="286">
        <v>2.0716712247382193E-2</v>
      </c>
      <c r="AB65" s="286">
        <v>2.0716712247382193E-2</v>
      </c>
      <c r="AC65" s="286">
        <v>2.0716712247382193E-2</v>
      </c>
      <c r="AD65" s="286">
        <v>2.0716712247382193E-2</v>
      </c>
      <c r="AE65" s="286">
        <v>2.0716712247382193E-2</v>
      </c>
      <c r="AF65" s="286">
        <v>2.0716712247382193E-2</v>
      </c>
      <c r="AG65" s="286">
        <v>2.0716712247382193E-2</v>
      </c>
      <c r="AH65" s="286">
        <v>2.0716348466287469E-2</v>
      </c>
      <c r="AI65" s="286">
        <v>2.0716166521238463E-2</v>
      </c>
      <c r="AJ65" s="286">
        <v>2.0715979751387302E-2</v>
      </c>
      <c r="AK65" s="286">
        <v>2.0715804741436816E-2</v>
      </c>
      <c r="AL65" s="286">
        <v>2.0715619517384296E-2</v>
      </c>
      <c r="AM65" s="286">
        <v>2.0715435341182413E-2</v>
      </c>
      <c r="AN65" s="286">
        <v>2.0715244777512784E-2</v>
      </c>
      <c r="AO65" s="286">
        <v>2.0715050387823813E-2</v>
      </c>
      <c r="AP65" s="286">
        <v>2.0714873890181607E-2</v>
      </c>
      <c r="AQ65" s="286">
        <v>2.0714681149457403E-2</v>
      </c>
      <c r="AR65" s="286">
        <v>2.0714472004784878E-2</v>
      </c>
      <c r="AS65" s="286">
        <v>2.0714277276034015E-2</v>
      </c>
      <c r="AT65" s="286">
        <v>2.0714072680566756E-2</v>
      </c>
      <c r="AU65" s="286">
        <v>2.071384744613328E-2</v>
      </c>
      <c r="AV65" s="286">
        <v>2.0713658351502268E-2</v>
      </c>
      <c r="AW65" s="286">
        <v>2.0713432414558614E-2</v>
      </c>
      <c r="AX65" s="286">
        <v>2.071321010267544E-2</v>
      </c>
      <c r="AY65" s="286">
        <v>2.0712983182143811E-2</v>
      </c>
      <c r="AZ65" s="286">
        <v>2.0712717712541906E-2</v>
      </c>
      <c r="BA65" s="286">
        <v>2.0712525200201979E-2</v>
      </c>
      <c r="BB65" s="286">
        <v>2.071228543953688E-2</v>
      </c>
      <c r="BC65" s="286">
        <v>2.0712027590858263E-2</v>
      </c>
      <c r="BD65" s="286">
        <v>2.0711762787888676E-2</v>
      </c>
      <c r="BE65" s="286">
        <v>2.0711520073301591E-2</v>
      </c>
      <c r="BF65" s="286">
        <v>2.0985305107965216E-2</v>
      </c>
      <c r="BG65" s="286">
        <v>2.0716712247382193E-2</v>
      </c>
      <c r="BH65" s="286">
        <v>2.0716712247382193E-2</v>
      </c>
      <c r="BI65" s="286">
        <v>2.0716712247382193E-2</v>
      </c>
      <c r="BJ65" s="286">
        <v>2.0716712247382193E-2</v>
      </c>
      <c r="BK65" s="286">
        <v>2.0716712247382193E-2</v>
      </c>
      <c r="BL65" s="286">
        <v>2.0716712247382193E-2</v>
      </c>
      <c r="BM65" s="286">
        <v>2.0716712247382193E-2</v>
      </c>
      <c r="BN65" s="286">
        <v>2.0716712247382193E-2</v>
      </c>
      <c r="BO65" s="286"/>
      <c r="BP65" s="286"/>
      <c r="BQ65" s="286"/>
      <c r="BR65" s="286"/>
      <c r="BS65" s="286"/>
      <c r="BT65" s="286"/>
      <c r="BU65" s="286"/>
      <c r="BV65" s="286"/>
      <c r="BW65" s="286"/>
      <c r="BX65" s="286"/>
      <c r="BY65" s="286"/>
      <c r="BZ65" s="286"/>
      <c r="CA65" s="287"/>
      <c r="CB65" s="286">
        <v>2.0398938118068762E-2</v>
      </c>
      <c r="CC65" s="286">
        <v>2.0398938118068758E-2</v>
      </c>
      <c r="CD65" s="286">
        <v>2.0398938118068758E-2</v>
      </c>
      <c r="CE65" s="286">
        <v>2.0398938118068758E-2</v>
      </c>
      <c r="CF65" s="286">
        <v>2.0398938118068758E-2</v>
      </c>
      <c r="CG65" s="286">
        <v>2.0398938118068758E-2</v>
      </c>
      <c r="CH65" s="286">
        <v>2.0398938118068758E-2</v>
      </c>
      <c r="CI65" s="286">
        <v>2.0398938118068758E-2</v>
      </c>
      <c r="CJ65" s="286">
        <v>2.0398938118068758E-2</v>
      </c>
      <c r="CK65" s="286">
        <v>2.0398938118068758E-2</v>
      </c>
      <c r="CL65" s="286">
        <v>2.0398938118068758E-2</v>
      </c>
      <c r="CM65" s="286">
        <v>2.0398938118068758E-2</v>
      </c>
      <c r="CN65" s="286">
        <v>2.0398938118068758E-2</v>
      </c>
      <c r="CO65" s="286">
        <v>2.0398938118068758E-2</v>
      </c>
      <c r="CP65" s="286">
        <v>2.0398938118068758E-2</v>
      </c>
      <c r="CQ65" s="286">
        <v>2.0398938118068758E-2</v>
      </c>
      <c r="CR65" s="286">
        <v>2.0398938118068758E-2</v>
      </c>
      <c r="CS65" s="286">
        <v>2.0398933633265361E-2</v>
      </c>
      <c r="CT65" s="286">
        <v>2.0398938118068758E-2</v>
      </c>
      <c r="CU65" s="286">
        <v>2.0398938118068758E-2</v>
      </c>
      <c r="CV65" s="286">
        <v>2.0398938118068758E-2</v>
      </c>
      <c r="CW65" s="286">
        <v>2.0398938118068758E-2</v>
      </c>
      <c r="CX65" s="286">
        <v>2.0398938118068758E-2</v>
      </c>
      <c r="CY65" s="286">
        <v>2.0398938118068758E-2</v>
      </c>
      <c r="CZ65" s="286">
        <v>2.0398938118068758E-2</v>
      </c>
      <c r="DA65" s="286">
        <v>2.0398938118068758E-2</v>
      </c>
      <c r="DB65" s="286">
        <v>2.0398938118068758E-2</v>
      </c>
      <c r="DC65" s="286">
        <v>2.0398938118068758E-2</v>
      </c>
      <c r="DD65" s="286">
        <v>2.0398938118068758E-2</v>
      </c>
      <c r="DE65" s="286">
        <v>2.0398929143400361E-2</v>
      </c>
      <c r="DF65" s="286">
        <v>2.0398924654754381E-2</v>
      </c>
      <c r="DG65" s="286">
        <v>2.0398920047098822E-2</v>
      </c>
      <c r="DH65" s="286">
        <v>2.0398915729584216E-2</v>
      </c>
      <c r="DI65" s="286">
        <v>2.0398911160108116E-2</v>
      </c>
      <c r="DJ65" s="286">
        <v>2.03989066165048E-2</v>
      </c>
      <c r="DK65" s="286">
        <v>2.0398901915344898E-2</v>
      </c>
      <c r="DL65" s="286">
        <v>2.0398897119822658E-2</v>
      </c>
      <c r="DM65" s="286">
        <v>2.0398892765711673E-2</v>
      </c>
      <c r="DN65" s="286">
        <v>2.0398888010914676E-2</v>
      </c>
      <c r="DO65" s="286">
        <v>2.0398882851468764E-2</v>
      </c>
      <c r="DP65" s="286">
        <v>2.0398878047677923E-2</v>
      </c>
      <c r="DQ65" s="286">
        <v>2.0398873000510024E-2</v>
      </c>
      <c r="DR65" s="286">
        <v>2.0398867444231108E-2</v>
      </c>
      <c r="DS65" s="286">
        <v>2.0398862779503816E-2</v>
      </c>
      <c r="DT65" s="286">
        <v>2.0398857205954798E-2</v>
      </c>
      <c r="DU65" s="286">
        <v>2.0398851721862048E-2</v>
      </c>
      <c r="DV65" s="286">
        <v>2.0398846124113704E-2</v>
      </c>
      <c r="DW65" s="286">
        <v>2.0398839575466416E-2</v>
      </c>
      <c r="DX65" s="286">
        <v>2.0398834826568627E-2</v>
      </c>
      <c r="DY65" s="286">
        <v>2.0398828912182251E-2</v>
      </c>
      <c r="DZ65" s="286">
        <v>2.0398822551643634E-2</v>
      </c>
      <c r="EA65" s="286">
        <v>2.0398816019602646E-2</v>
      </c>
      <c r="EB65" s="286">
        <v>1.9430928834623652E-2</v>
      </c>
      <c r="EC65" s="286">
        <v>1.368286159206613E-2</v>
      </c>
      <c r="ED65" s="286">
        <v>2.9247805688388931E-2</v>
      </c>
      <c r="EE65" s="286">
        <v>1.9593126436751235E-2</v>
      </c>
      <c r="EF65" s="286">
        <v>2.0398938118068758E-2</v>
      </c>
      <c r="EG65" s="286">
        <v>2.0398938118068758E-2</v>
      </c>
      <c r="EH65" s="286">
        <v>2.0398938118068758E-2</v>
      </c>
      <c r="EI65" s="286">
        <v>2.0398938118068758E-2</v>
      </c>
      <c r="EJ65" s="286">
        <v>2.0398938118068758E-2</v>
      </c>
      <c r="EK65" s="286">
        <v>2.0398938118068758E-2</v>
      </c>
      <c r="EL65" s="286"/>
      <c r="EM65" s="286"/>
      <c r="EN65" s="286"/>
      <c r="EO65" s="286"/>
      <c r="EP65" s="286"/>
      <c r="EQ65" s="286"/>
      <c r="ER65" s="286"/>
      <c r="ES65" s="286"/>
      <c r="ET65" s="286"/>
      <c r="EU65" s="286"/>
      <c r="EV65" s="286"/>
      <c r="EW65" s="286"/>
      <c r="EX65" s="287"/>
    </row>
    <row r="66" spans="1:154" x14ac:dyDescent="0.2">
      <c r="A66" s="238">
        <v>50955</v>
      </c>
      <c r="B66" s="422">
        <v>2.0710245095257297E-2</v>
      </c>
      <c r="C66" s="239">
        <v>2.0434821404606122E-2</v>
      </c>
      <c r="D66" s="263" t="str">
        <f>IF(A66&gt;$B$4,_xll.xlShmImplSwap2($B$5,$B$5,A66,,tenor+0*TYPE(trigger),1,4,12/tenor,4,1,1),"")</f>
        <v>Curve (OIS_26APR16) is not present in shared memory.</v>
      </c>
      <c r="E66" s="288">
        <v>2.0710306752722271E-2</v>
      </c>
      <c r="F66" s="286">
        <v>2.0710265648270845E-2</v>
      </c>
      <c r="G66" s="286">
        <v>2.0710245095257297E-2</v>
      </c>
      <c r="H66" s="286">
        <v>2.0710245095257297E-2</v>
      </c>
      <c r="I66" s="286">
        <v>2.0710245095257297E-2</v>
      </c>
      <c r="J66" s="286">
        <v>2.0710245095257297E-2</v>
      </c>
      <c r="K66" s="286">
        <v>2.0710245095257297E-2</v>
      </c>
      <c r="L66" s="286">
        <v>2.0710245095257297E-2</v>
      </c>
      <c r="M66" s="286">
        <v>2.0710245095257297E-2</v>
      </c>
      <c r="N66" s="286">
        <v>2.0710245095257297E-2</v>
      </c>
      <c r="O66" s="286">
        <v>2.0710245095257297E-2</v>
      </c>
      <c r="P66" s="424">
        <v>2.0710245095257297E-2</v>
      </c>
      <c r="Q66" s="286">
        <v>2.0710245095257297E-2</v>
      </c>
      <c r="R66" s="286">
        <v>2.0710245095257297E-2</v>
      </c>
      <c r="S66" s="286">
        <v>2.0710245095257297E-2</v>
      </c>
      <c r="T66" s="286">
        <v>2.0710245095257297E-2</v>
      </c>
      <c r="U66" s="286">
        <v>2.0710245095257297E-2</v>
      </c>
      <c r="V66" s="286">
        <v>2.0710069865213884E-2</v>
      </c>
      <c r="W66" s="286">
        <v>2.0710245095257297E-2</v>
      </c>
      <c r="X66" s="286">
        <v>2.0710245095257297E-2</v>
      </c>
      <c r="Y66" s="286">
        <v>2.0710245095257297E-2</v>
      </c>
      <c r="Z66" s="286">
        <v>2.0710245095257297E-2</v>
      </c>
      <c r="AA66" s="286">
        <v>2.0710245095257297E-2</v>
      </c>
      <c r="AB66" s="286">
        <v>2.0710245095257297E-2</v>
      </c>
      <c r="AC66" s="286">
        <v>2.0710245095257297E-2</v>
      </c>
      <c r="AD66" s="286">
        <v>2.0710245095257297E-2</v>
      </c>
      <c r="AE66" s="286">
        <v>2.0710245095257297E-2</v>
      </c>
      <c r="AF66" s="286">
        <v>2.0710245095257297E-2</v>
      </c>
      <c r="AG66" s="286">
        <v>2.0710245095257297E-2</v>
      </c>
      <c r="AH66" s="286">
        <v>2.0709894436640248E-2</v>
      </c>
      <c r="AI66" s="286">
        <v>2.0709719054797168E-2</v>
      </c>
      <c r="AJ66" s="286">
        <v>2.0709539022195127E-2</v>
      </c>
      <c r="AK66" s="286">
        <v>2.0709370325285831E-2</v>
      </c>
      <c r="AL66" s="286">
        <v>2.0709191782723121E-2</v>
      </c>
      <c r="AM66" s="286">
        <v>2.070901425021323E-2</v>
      </c>
      <c r="AN66" s="286">
        <v>2.0708830560648098E-2</v>
      </c>
      <c r="AO66" s="286">
        <v>2.0708643183078468E-2</v>
      </c>
      <c r="AP66" s="286">
        <v>2.0708473052145696E-2</v>
      </c>
      <c r="AQ66" s="286">
        <v>2.0708287264060099E-2</v>
      </c>
      <c r="AR66" s="286">
        <v>2.0708085663758403E-2</v>
      </c>
      <c r="AS66" s="286">
        <v>2.0707897959360913E-2</v>
      </c>
      <c r="AT66" s="286">
        <v>2.0707700744165038E-2</v>
      </c>
      <c r="AU66" s="286">
        <v>2.0707483634503251E-2</v>
      </c>
      <c r="AV66" s="286">
        <v>2.0707301360991304E-2</v>
      </c>
      <c r="AW66" s="286">
        <v>2.0707083574162646E-2</v>
      </c>
      <c r="AX66" s="286">
        <v>2.0706869281630465E-2</v>
      </c>
      <c r="AY66" s="286">
        <v>2.0706650546696508E-2</v>
      </c>
      <c r="AZ66" s="286">
        <v>2.070639465325615E-2</v>
      </c>
      <c r="BA66" s="286">
        <v>2.0706209085325323E-2</v>
      </c>
      <c r="BB66" s="286">
        <v>2.0705977973437553E-2</v>
      </c>
      <c r="BC66" s="286">
        <v>2.0705729426018307E-2</v>
      </c>
      <c r="BD66" s="286">
        <v>2.0705474175168562E-2</v>
      </c>
      <c r="BE66" s="286">
        <v>2.0705240215918269E-2</v>
      </c>
      <c r="BF66" s="286">
        <v>2.0704958817395574E-2</v>
      </c>
      <c r="BG66" s="286">
        <v>2.0981726729248692E-2</v>
      </c>
      <c r="BH66" s="286">
        <v>2.0710245095257297E-2</v>
      </c>
      <c r="BI66" s="286">
        <v>2.0710245095257297E-2</v>
      </c>
      <c r="BJ66" s="286">
        <v>2.0710245095257297E-2</v>
      </c>
      <c r="BK66" s="286">
        <v>2.0710245095257297E-2</v>
      </c>
      <c r="BL66" s="286">
        <v>2.0710245095257297E-2</v>
      </c>
      <c r="BM66" s="286">
        <v>2.0710245095257297E-2</v>
      </c>
      <c r="BN66" s="286">
        <v>2.0710245095257297E-2</v>
      </c>
      <c r="BO66" s="286"/>
      <c r="BP66" s="286"/>
      <c r="BQ66" s="286"/>
      <c r="BR66" s="286"/>
      <c r="BS66" s="286"/>
      <c r="BT66" s="286"/>
      <c r="BU66" s="286"/>
      <c r="BV66" s="286"/>
      <c r="BW66" s="286"/>
      <c r="BX66" s="286"/>
      <c r="BY66" s="286"/>
      <c r="BZ66" s="286"/>
      <c r="CA66" s="287"/>
      <c r="CB66" s="286">
        <v>2.0434821404606122E-2</v>
      </c>
      <c r="CC66" s="286">
        <v>2.0434821404606125E-2</v>
      </c>
      <c r="CD66" s="286">
        <v>2.0434821404606122E-2</v>
      </c>
      <c r="CE66" s="286">
        <v>2.0434821404606122E-2</v>
      </c>
      <c r="CF66" s="286">
        <v>2.0434821404606122E-2</v>
      </c>
      <c r="CG66" s="286">
        <v>2.0434821404606122E-2</v>
      </c>
      <c r="CH66" s="286">
        <v>2.0434821404606122E-2</v>
      </c>
      <c r="CI66" s="286">
        <v>2.0434821404606122E-2</v>
      </c>
      <c r="CJ66" s="286">
        <v>2.0434821404606122E-2</v>
      </c>
      <c r="CK66" s="286">
        <v>2.0434821404606122E-2</v>
      </c>
      <c r="CL66" s="286">
        <v>2.0434821404606122E-2</v>
      </c>
      <c r="CM66" s="286">
        <v>2.0434821404606122E-2</v>
      </c>
      <c r="CN66" s="286">
        <v>2.0434821404606122E-2</v>
      </c>
      <c r="CO66" s="286">
        <v>2.0434821404606122E-2</v>
      </c>
      <c r="CP66" s="286">
        <v>2.0434821404606122E-2</v>
      </c>
      <c r="CQ66" s="286">
        <v>2.0434821404606122E-2</v>
      </c>
      <c r="CR66" s="286">
        <v>2.0434821404606122E-2</v>
      </c>
      <c r="CS66" s="286">
        <v>2.0434816780756121E-2</v>
      </c>
      <c r="CT66" s="286">
        <v>2.0434821404606122E-2</v>
      </c>
      <c r="CU66" s="286">
        <v>2.0434821404606122E-2</v>
      </c>
      <c r="CV66" s="286">
        <v>2.0434821404606122E-2</v>
      </c>
      <c r="CW66" s="286">
        <v>2.0434821404606122E-2</v>
      </c>
      <c r="CX66" s="286">
        <v>2.0434821404606122E-2</v>
      </c>
      <c r="CY66" s="286">
        <v>2.0434821404606122E-2</v>
      </c>
      <c r="CZ66" s="286">
        <v>2.0434821404606122E-2</v>
      </c>
      <c r="DA66" s="286">
        <v>2.0434821404606122E-2</v>
      </c>
      <c r="DB66" s="286">
        <v>2.0434821404606122E-2</v>
      </c>
      <c r="DC66" s="286">
        <v>2.0434821404606122E-2</v>
      </c>
      <c r="DD66" s="286">
        <v>2.0434821404606122E-2</v>
      </c>
      <c r="DE66" s="286">
        <v>2.0434812151691163E-2</v>
      </c>
      <c r="DF66" s="286">
        <v>2.0434807523879557E-2</v>
      </c>
      <c r="DG66" s="286">
        <v>2.0434802773372607E-2</v>
      </c>
      <c r="DH66" s="286">
        <v>2.0434798322000295E-2</v>
      </c>
      <c r="DI66" s="286">
        <v>2.0434793610854901E-2</v>
      </c>
      <c r="DJ66" s="286">
        <v>2.043478892638383E-2</v>
      </c>
      <c r="DK66" s="286">
        <v>2.0434784079473137E-2</v>
      </c>
      <c r="DL66" s="286">
        <v>2.0434779135274601E-2</v>
      </c>
      <c r="DM66" s="286">
        <v>2.0434774646172472E-2</v>
      </c>
      <c r="DN66" s="286">
        <v>2.0434769743961655E-2</v>
      </c>
      <c r="DO66" s="286">
        <v>2.0434764424557616E-2</v>
      </c>
      <c r="DP66" s="286">
        <v>2.0434759471835467E-2</v>
      </c>
      <c r="DQ66" s="286">
        <v>2.0434754268190997E-2</v>
      </c>
      <c r="DR66" s="286">
        <v>2.0434748539650743E-2</v>
      </c>
      <c r="DS66" s="286">
        <v>2.043474373030478E-2</v>
      </c>
      <c r="DT66" s="286">
        <v>2.0434737983960075E-2</v>
      </c>
      <c r="DU66" s="286">
        <v>2.0434732329845506E-2</v>
      </c>
      <c r="DV66" s="286">
        <v>2.04347265585525E-2</v>
      </c>
      <c r="DW66" s="286">
        <v>2.0434719806881104E-2</v>
      </c>
      <c r="DX66" s="286">
        <v>2.0434714910755859E-2</v>
      </c>
      <c r="DY66" s="286">
        <v>2.0434708813008767E-2</v>
      </c>
      <c r="DZ66" s="286">
        <v>2.0434702255278759E-2</v>
      </c>
      <c r="EA66" s="286">
        <v>2.0434695520730618E-2</v>
      </c>
      <c r="EB66" s="286">
        <v>2.0434689347980917E-2</v>
      </c>
      <c r="EC66" s="286">
        <v>1.9372199514778966E-2</v>
      </c>
      <c r="ED66" s="286">
        <v>1.3404621624272448E-2</v>
      </c>
      <c r="EE66" s="286">
        <v>2.9741325285921043E-2</v>
      </c>
      <c r="EF66" s="286">
        <v>1.9582327926225902E-2</v>
      </c>
      <c r="EG66" s="286">
        <v>2.0434821404606122E-2</v>
      </c>
      <c r="EH66" s="286">
        <v>2.0434821404606122E-2</v>
      </c>
      <c r="EI66" s="286">
        <v>2.0434821404606122E-2</v>
      </c>
      <c r="EJ66" s="286">
        <v>2.0434821404606122E-2</v>
      </c>
      <c r="EK66" s="286">
        <v>2.0434821404606122E-2</v>
      </c>
      <c r="EL66" s="286"/>
      <c r="EM66" s="286"/>
      <c r="EN66" s="286"/>
      <c r="EO66" s="286"/>
      <c r="EP66" s="286"/>
      <c r="EQ66" s="286"/>
      <c r="ER66" s="286"/>
      <c r="ES66" s="286"/>
      <c r="ET66" s="286"/>
      <c r="EU66" s="286"/>
      <c r="EV66" s="286"/>
      <c r="EW66" s="286"/>
      <c r="EX66" s="287"/>
    </row>
    <row r="67" spans="1:154" x14ac:dyDescent="0.2">
      <c r="A67" s="238">
        <v>51320</v>
      </c>
      <c r="B67" s="422">
        <v>2.0705145614282827E-2</v>
      </c>
      <c r="C67" s="239">
        <v>2.0064552179631465E-2</v>
      </c>
      <c r="D67" s="263" t="str">
        <f>IF(A67&gt;$B$4,_xll.xlShmImplSwap2($B$5,$B$5,A67,,tenor+0*TYPE(trigger),1,4,12/tenor,4,1,1),"")</f>
        <v>Curve (OIS_26APR16) is not present in shared memory.</v>
      </c>
      <c r="E67" s="288">
        <v>2.0705205072063047E-2</v>
      </c>
      <c r="F67" s="286">
        <v>2.0705165434049388E-2</v>
      </c>
      <c r="G67" s="286">
        <v>2.0705145614282827E-2</v>
      </c>
      <c r="H67" s="286">
        <v>2.0705145614282827E-2</v>
      </c>
      <c r="I67" s="286">
        <v>2.0705145614282827E-2</v>
      </c>
      <c r="J67" s="286">
        <v>2.0705145614282827E-2</v>
      </c>
      <c r="K67" s="286">
        <v>2.0705145614282827E-2</v>
      </c>
      <c r="L67" s="286">
        <v>2.0705145614282827E-2</v>
      </c>
      <c r="M67" s="286">
        <v>2.0705145614282827E-2</v>
      </c>
      <c r="N67" s="286">
        <v>2.0705145614282827E-2</v>
      </c>
      <c r="O67" s="286">
        <v>2.0705145614282827E-2</v>
      </c>
      <c r="P67" s="424">
        <v>2.0705145614282827E-2</v>
      </c>
      <c r="Q67" s="286">
        <v>2.0705145614282827E-2</v>
      </c>
      <c r="R67" s="286">
        <v>2.0705145614282827E-2</v>
      </c>
      <c r="S67" s="286">
        <v>2.0705145614282827E-2</v>
      </c>
      <c r="T67" s="286">
        <v>2.0705145614282827E-2</v>
      </c>
      <c r="U67" s="286">
        <v>2.0705145614282827E-2</v>
      </c>
      <c r="V67" s="286">
        <v>2.0704976488603533E-2</v>
      </c>
      <c r="W67" s="286">
        <v>2.0705145614282827E-2</v>
      </c>
      <c r="X67" s="286">
        <v>2.0705145614282827E-2</v>
      </c>
      <c r="Y67" s="286">
        <v>2.0705145614282827E-2</v>
      </c>
      <c r="Z67" s="286">
        <v>2.0705145614282827E-2</v>
      </c>
      <c r="AA67" s="286">
        <v>2.0705145614282827E-2</v>
      </c>
      <c r="AB67" s="286">
        <v>2.0705145614282827E-2</v>
      </c>
      <c r="AC67" s="286">
        <v>2.0705145614282827E-2</v>
      </c>
      <c r="AD67" s="286">
        <v>2.0705145614282827E-2</v>
      </c>
      <c r="AE67" s="286">
        <v>2.0705145614282827E-2</v>
      </c>
      <c r="AF67" s="286">
        <v>2.0705145614282827E-2</v>
      </c>
      <c r="AG67" s="286">
        <v>2.0705145614282827E-2</v>
      </c>
      <c r="AH67" s="286">
        <v>2.0704807171310815E-2</v>
      </c>
      <c r="AI67" s="286">
        <v>2.0704637899121383E-2</v>
      </c>
      <c r="AJ67" s="286">
        <v>2.0704464138188983E-2</v>
      </c>
      <c r="AK67" s="286">
        <v>2.0704301318056385E-2</v>
      </c>
      <c r="AL67" s="286">
        <v>2.070412899525724E-2</v>
      </c>
      <c r="AM67" s="286">
        <v>2.0703957647325112E-2</v>
      </c>
      <c r="AN67" s="286">
        <v>2.0703780356827611E-2</v>
      </c>
      <c r="AO67" s="286">
        <v>2.0703599506802874E-2</v>
      </c>
      <c r="AP67" s="286">
        <v>2.0703435302606338E-2</v>
      </c>
      <c r="AQ67" s="286">
        <v>2.0703255986695372E-2</v>
      </c>
      <c r="AR67" s="286">
        <v>2.0703061409408752E-2</v>
      </c>
      <c r="AS67" s="286">
        <v>2.0702880243944816E-2</v>
      </c>
      <c r="AT67" s="286">
        <v>2.0702689899004732E-2</v>
      </c>
      <c r="AU67" s="286">
        <v>2.0702480352650141E-2</v>
      </c>
      <c r="AV67" s="286">
        <v>2.0702304428882091E-2</v>
      </c>
      <c r="AW67" s="286">
        <v>2.0702094228952628E-2</v>
      </c>
      <c r="AX67" s="286">
        <v>2.0701887401592154E-2</v>
      </c>
      <c r="AY67" s="286">
        <v>2.0701676286588085E-2</v>
      </c>
      <c r="AZ67" s="286">
        <v>2.0701429307546277E-2</v>
      </c>
      <c r="BA67" s="286">
        <v>2.070125020412944E-2</v>
      </c>
      <c r="BB67" s="286">
        <v>2.0701027143343119E-2</v>
      </c>
      <c r="BC67" s="286">
        <v>2.0700787254417499E-2</v>
      </c>
      <c r="BD67" s="286">
        <v>2.0700540895586116E-2</v>
      </c>
      <c r="BE67" s="286">
        <v>2.0700315086632972E-2</v>
      </c>
      <c r="BF67" s="286">
        <v>2.0700043491022405E-2</v>
      </c>
      <c r="BG67" s="286">
        <v>2.0699837654866975E-2</v>
      </c>
      <c r="BH67" s="286">
        <v>2.0979527285479627E-2</v>
      </c>
      <c r="BI67" s="286">
        <v>2.0705145614282827E-2</v>
      </c>
      <c r="BJ67" s="286">
        <v>2.0705145614282827E-2</v>
      </c>
      <c r="BK67" s="286">
        <v>2.0705145614282827E-2</v>
      </c>
      <c r="BL67" s="286">
        <v>2.0705145614282827E-2</v>
      </c>
      <c r="BM67" s="286">
        <v>2.0705145614282827E-2</v>
      </c>
      <c r="BN67" s="286">
        <v>2.0705145614282827E-2</v>
      </c>
      <c r="BO67" s="286"/>
      <c r="BP67" s="286"/>
      <c r="BQ67" s="286"/>
      <c r="BR67" s="286"/>
      <c r="BS67" s="286"/>
      <c r="BT67" s="286"/>
      <c r="BU67" s="286"/>
      <c r="BV67" s="286"/>
      <c r="BW67" s="286"/>
      <c r="BX67" s="286"/>
      <c r="BY67" s="286"/>
      <c r="BZ67" s="286"/>
      <c r="CA67" s="287"/>
      <c r="CB67" s="286">
        <v>2.0064552179631465E-2</v>
      </c>
      <c r="CC67" s="286">
        <v>2.0064552179631465E-2</v>
      </c>
      <c r="CD67" s="286">
        <v>2.0064552179631465E-2</v>
      </c>
      <c r="CE67" s="286">
        <v>2.0064552179631465E-2</v>
      </c>
      <c r="CF67" s="286">
        <v>2.0064552179631465E-2</v>
      </c>
      <c r="CG67" s="286">
        <v>2.0064552179631465E-2</v>
      </c>
      <c r="CH67" s="286">
        <v>2.0064552179631465E-2</v>
      </c>
      <c r="CI67" s="286">
        <v>2.0064552179631465E-2</v>
      </c>
      <c r="CJ67" s="286">
        <v>2.0064552179631465E-2</v>
      </c>
      <c r="CK67" s="286">
        <v>2.0064552179631465E-2</v>
      </c>
      <c r="CL67" s="286">
        <v>2.0064552179631465E-2</v>
      </c>
      <c r="CM67" s="286">
        <v>2.0064552179631465E-2</v>
      </c>
      <c r="CN67" s="286">
        <v>2.0064552179631465E-2</v>
      </c>
      <c r="CO67" s="286">
        <v>2.0064552179631465E-2</v>
      </c>
      <c r="CP67" s="286">
        <v>2.0064552179631465E-2</v>
      </c>
      <c r="CQ67" s="286">
        <v>2.0064552179631465E-2</v>
      </c>
      <c r="CR67" s="286">
        <v>2.0064552179631465E-2</v>
      </c>
      <c r="CS67" s="286">
        <v>2.0064551683610848E-2</v>
      </c>
      <c r="CT67" s="286">
        <v>2.0064552179631465E-2</v>
      </c>
      <c r="CU67" s="286">
        <v>2.0064552179631465E-2</v>
      </c>
      <c r="CV67" s="286">
        <v>2.0064552179631465E-2</v>
      </c>
      <c r="CW67" s="286">
        <v>2.0064552179631465E-2</v>
      </c>
      <c r="CX67" s="286">
        <v>2.0064552179631465E-2</v>
      </c>
      <c r="CY67" s="286">
        <v>2.0064552179631465E-2</v>
      </c>
      <c r="CZ67" s="286">
        <v>2.0064552179631465E-2</v>
      </c>
      <c r="DA67" s="286">
        <v>2.0064552179631465E-2</v>
      </c>
      <c r="DB67" s="286">
        <v>2.0064552179631465E-2</v>
      </c>
      <c r="DC67" s="286">
        <v>2.0064552179631465E-2</v>
      </c>
      <c r="DD67" s="286">
        <v>2.0064552179631465E-2</v>
      </c>
      <c r="DE67" s="286">
        <v>2.0064551187029381E-2</v>
      </c>
      <c r="DF67" s="286">
        <v>2.0064550690583449E-2</v>
      </c>
      <c r="DG67" s="286">
        <v>2.0064550180974142E-2</v>
      </c>
      <c r="DH67" s="286">
        <v>2.0064549703454806E-2</v>
      </c>
      <c r="DI67" s="286">
        <v>2.0064549198068205E-2</v>
      </c>
      <c r="DJ67" s="286">
        <v>2.0064548695543229E-2</v>
      </c>
      <c r="DK67" s="286">
        <v>2.0064548175592188E-2</v>
      </c>
      <c r="DL67" s="286">
        <v>2.0064547645205155E-2</v>
      </c>
      <c r="DM67" s="286">
        <v>2.0064547163637324E-2</v>
      </c>
      <c r="DN67" s="286">
        <v>2.0064546637754078E-2</v>
      </c>
      <c r="DO67" s="286">
        <v>2.0064546067115319E-2</v>
      </c>
      <c r="DP67" s="286">
        <v>2.0064545535812928E-2</v>
      </c>
      <c r="DQ67" s="286">
        <v>2.0064544977592934E-2</v>
      </c>
      <c r="DR67" s="286">
        <v>2.0064544363064502E-2</v>
      </c>
      <c r="DS67" s="286">
        <v>2.006454384714286E-2</v>
      </c>
      <c r="DT67" s="286">
        <v>2.0064543230703346E-2</v>
      </c>
      <c r="DU67" s="286">
        <v>2.0064542624158532E-2</v>
      </c>
      <c r="DV67" s="286">
        <v>2.0064542005043338E-2</v>
      </c>
      <c r="DW67" s="286">
        <v>2.0064541280757055E-2</v>
      </c>
      <c r="DX67" s="286">
        <v>2.0064540755525453E-2</v>
      </c>
      <c r="DY67" s="286">
        <v>2.0064540101388712E-2</v>
      </c>
      <c r="DZ67" s="286">
        <v>2.0064539397907522E-2</v>
      </c>
      <c r="EA67" s="286">
        <v>2.0064538675457169E-2</v>
      </c>
      <c r="EB67" s="286">
        <v>2.0064538013274246E-2</v>
      </c>
      <c r="EC67" s="286">
        <v>2.0064537216827862E-2</v>
      </c>
      <c r="ED67" s="286">
        <v>1.8961699964465416E-2</v>
      </c>
      <c r="EE67" s="286">
        <v>1.2657900534059041E-2</v>
      </c>
      <c r="EF67" s="286">
        <v>2.9818793523369004E-2</v>
      </c>
      <c r="EG67" s="286">
        <v>1.9197507342781778E-2</v>
      </c>
      <c r="EH67" s="286">
        <v>2.0064552179631465E-2</v>
      </c>
      <c r="EI67" s="286">
        <v>2.0064552179631465E-2</v>
      </c>
      <c r="EJ67" s="286">
        <v>2.0064552179631465E-2</v>
      </c>
      <c r="EK67" s="286">
        <v>2.0064552179631465E-2</v>
      </c>
      <c r="EL67" s="286"/>
      <c r="EM67" s="286"/>
      <c r="EN67" s="286"/>
      <c r="EO67" s="286"/>
      <c r="EP67" s="286"/>
      <c r="EQ67" s="286"/>
      <c r="ER67" s="286"/>
      <c r="ES67" s="286"/>
      <c r="ET67" s="286"/>
      <c r="EU67" s="286"/>
      <c r="EV67" s="286"/>
      <c r="EW67" s="286"/>
      <c r="EX67" s="287"/>
    </row>
    <row r="68" spans="1:154" x14ac:dyDescent="0.2">
      <c r="A68" s="238">
        <v>51685</v>
      </c>
      <c r="B68" s="422">
        <v>2.068754381040732E-2</v>
      </c>
      <c r="C68" s="239">
        <v>1.9748053582410649E-2</v>
      </c>
      <c r="D68" s="263" t="str">
        <f>IF(A68&gt;$B$4,_xll.xlShmImplSwap2($B$5,$B$5,A68,,tenor+0*TYPE(trigger),1,4,12/tenor,4,1,1),"")</f>
        <v>Curve (OIS_26APR16) is not present in shared memory.</v>
      </c>
      <c r="E68" s="288">
        <v>2.0687601220047692E-2</v>
      </c>
      <c r="F68" s="286">
        <v>2.0687562947443144E-2</v>
      </c>
      <c r="G68" s="286">
        <v>2.068754381040732E-2</v>
      </c>
      <c r="H68" s="286">
        <v>2.068754381040732E-2</v>
      </c>
      <c r="I68" s="286">
        <v>2.068754381040732E-2</v>
      </c>
      <c r="J68" s="286">
        <v>2.068754381040732E-2</v>
      </c>
      <c r="K68" s="286">
        <v>2.068754381040732E-2</v>
      </c>
      <c r="L68" s="286">
        <v>2.068754381040732E-2</v>
      </c>
      <c r="M68" s="286">
        <v>2.068754381040732E-2</v>
      </c>
      <c r="N68" s="286">
        <v>2.068754381040732E-2</v>
      </c>
      <c r="O68" s="286">
        <v>2.068754381040732E-2</v>
      </c>
      <c r="P68" s="424">
        <v>2.068754381040732E-2</v>
      </c>
      <c r="Q68" s="286">
        <v>2.068754381040732E-2</v>
      </c>
      <c r="R68" s="286">
        <v>2.068754381040732E-2</v>
      </c>
      <c r="S68" s="286">
        <v>2.068754381040732E-2</v>
      </c>
      <c r="T68" s="286">
        <v>2.068754381040732E-2</v>
      </c>
      <c r="U68" s="286">
        <v>2.068754381040732E-2</v>
      </c>
      <c r="V68" s="286">
        <v>2.0687380510593732E-2</v>
      </c>
      <c r="W68" s="286">
        <v>2.068754381040732E-2</v>
      </c>
      <c r="X68" s="286">
        <v>2.068754381040732E-2</v>
      </c>
      <c r="Y68" s="286">
        <v>2.068754381040732E-2</v>
      </c>
      <c r="Z68" s="286">
        <v>2.068754381040732E-2</v>
      </c>
      <c r="AA68" s="286">
        <v>2.068754381040732E-2</v>
      </c>
      <c r="AB68" s="286">
        <v>2.068754381040732E-2</v>
      </c>
      <c r="AC68" s="286">
        <v>2.068754381040732E-2</v>
      </c>
      <c r="AD68" s="286">
        <v>2.068754381040732E-2</v>
      </c>
      <c r="AE68" s="286">
        <v>2.068754381040732E-2</v>
      </c>
      <c r="AF68" s="286">
        <v>2.068754381040732E-2</v>
      </c>
      <c r="AG68" s="286">
        <v>2.068754381040732E-2</v>
      </c>
      <c r="AH68" s="286">
        <v>2.0687217025767205E-2</v>
      </c>
      <c r="AI68" s="286">
        <v>2.0687053584490314E-2</v>
      </c>
      <c r="AJ68" s="286">
        <v>2.0686885809093981E-2</v>
      </c>
      <c r="AK68" s="286">
        <v>2.068672859762016E-2</v>
      </c>
      <c r="AL68" s="286">
        <v>2.0686562210817782E-2</v>
      </c>
      <c r="AM68" s="286">
        <v>2.0686396765301221E-2</v>
      </c>
      <c r="AN68" s="286">
        <v>2.0686225581922593E-2</v>
      </c>
      <c r="AO68" s="286">
        <v>2.0686050961631633E-2</v>
      </c>
      <c r="AP68" s="286">
        <v>2.0685892413770661E-2</v>
      </c>
      <c r="AQ68" s="286">
        <v>2.068571927474791E-2</v>
      </c>
      <c r="AR68" s="286">
        <v>2.0685531400057498E-2</v>
      </c>
      <c r="AS68" s="286">
        <v>2.0685356475193255E-2</v>
      </c>
      <c r="AT68" s="286">
        <v>2.0685172687057926E-2</v>
      </c>
      <c r="AU68" s="286">
        <v>2.0684970358938477E-2</v>
      </c>
      <c r="AV68" s="286">
        <v>2.0684800495209626E-2</v>
      </c>
      <c r="AW68" s="286">
        <v>2.0684597536028953E-2</v>
      </c>
      <c r="AX68" s="286">
        <v>2.0684397833242524E-2</v>
      </c>
      <c r="AY68" s="286">
        <v>2.06841939905088E-2</v>
      </c>
      <c r="AZ68" s="286">
        <v>2.0683955519144429E-2</v>
      </c>
      <c r="BA68" s="286">
        <v>2.0683782585296042E-2</v>
      </c>
      <c r="BB68" s="286">
        <v>2.0683567208275952E-2</v>
      </c>
      <c r="BC68" s="286">
        <v>2.0683335582794813E-2</v>
      </c>
      <c r="BD68" s="286">
        <v>2.0683097710276512E-2</v>
      </c>
      <c r="BE68" s="286">
        <v>2.0682879679755607E-2</v>
      </c>
      <c r="BF68" s="286">
        <v>2.068261743978847E-2</v>
      </c>
      <c r="BG68" s="286">
        <v>2.0682418694063086E-2</v>
      </c>
      <c r="BH68" s="286">
        <v>2.068216053452664E-2</v>
      </c>
      <c r="BI68" s="286">
        <v>2.0964798248718507E-2</v>
      </c>
      <c r="BJ68" s="286">
        <v>2.068754381040732E-2</v>
      </c>
      <c r="BK68" s="286">
        <v>2.068754381040732E-2</v>
      </c>
      <c r="BL68" s="286">
        <v>2.068754381040732E-2</v>
      </c>
      <c r="BM68" s="286">
        <v>2.068754381040732E-2</v>
      </c>
      <c r="BN68" s="286">
        <v>2.068754381040732E-2</v>
      </c>
      <c r="BO68" s="286"/>
      <c r="BP68" s="286"/>
      <c r="BQ68" s="286"/>
      <c r="BR68" s="286"/>
      <c r="BS68" s="286"/>
      <c r="BT68" s="286"/>
      <c r="BU68" s="286"/>
      <c r="BV68" s="286"/>
      <c r="BW68" s="286"/>
      <c r="BX68" s="286"/>
      <c r="BY68" s="286"/>
      <c r="BZ68" s="286"/>
      <c r="CA68" s="287"/>
      <c r="CB68" s="286">
        <v>1.9748053582410649E-2</v>
      </c>
      <c r="CC68" s="286">
        <v>1.9748053582411079E-2</v>
      </c>
      <c r="CD68" s="286">
        <v>1.9748053582410649E-2</v>
      </c>
      <c r="CE68" s="286">
        <v>1.9748053582410649E-2</v>
      </c>
      <c r="CF68" s="286">
        <v>1.9748053582410649E-2</v>
      </c>
      <c r="CG68" s="286">
        <v>1.9748053582410649E-2</v>
      </c>
      <c r="CH68" s="286">
        <v>1.9748053582410649E-2</v>
      </c>
      <c r="CI68" s="286">
        <v>1.9748053582410649E-2</v>
      </c>
      <c r="CJ68" s="286">
        <v>1.9748053582410649E-2</v>
      </c>
      <c r="CK68" s="286">
        <v>1.9748053582410649E-2</v>
      </c>
      <c r="CL68" s="286">
        <v>1.9748053582410649E-2</v>
      </c>
      <c r="CM68" s="286">
        <v>1.9748053582410649E-2</v>
      </c>
      <c r="CN68" s="286">
        <v>1.9748053582410649E-2</v>
      </c>
      <c r="CO68" s="286">
        <v>1.9748053582410649E-2</v>
      </c>
      <c r="CP68" s="286">
        <v>1.9748053582410649E-2</v>
      </c>
      <c r="CQ68" s="286">
        <v>1.9748053582410649E-2</v>
      </c>
      <c r="CR68" s="286">
        <v>1.9748053582410649E-2</v>
      </c>
      <c r="CS68" s="286">
        <v>1.9748055960229455E-2</v>
      </c>
      <c r="CT68" s="286">
        <v>1.9748053582410649E-2</v>
      </c>
      <c r="CU68" s="286">
        <v>1.9748053582410649E-2</v>
      </c>
      <c r="CV68" s="286">
        <v>1.9748053582410649E-2</v>
      </c>
      <c r="CW68" s="286">
        <v>1.9748053582410649E-2</v>
      </c>
      <c r="CX68" s="286">
        <v>1.9748053582410649E-2</v>
      </c>
      <c r="CY68" s="286">
        <v>1.9748053582410649E-2</v>
      </c>
      <c r="CZ68" s="286">
        <v>1.9748053582410649E-2</v>
      </c>
      <c r="DA68" s="286">
        <v>1.9748053582410649E-2</v>
      </c>
      <c r="DB68" s="286">
        <v>1.9748053582410649E-2</v>
      </c>
      <c r="DC68" s="286">
        <v>1.9748053582410649E-2</v>
      </c>
      <c r="DD68" s="286">
        <v>1.9748053582410649E-2</v>
      </c>
      <c r="DE68" s="286">
        <v>1.9748058340732642E-2</v>
      </c>
      <c r="DF68" s="286">
        <v>1.9748060720593305E-2</v>
      </c>
      <c r="DG68" s="286">
        <v>1.9748063163552619E-2</v>
      </c>
      <c r="DH68" s="286">
        <v>1.9748065452683244E-2</v>
      </c>
      <c r="DI68" s="286">
        <v>1.9748067875405263E-2</v>
      </c>
      <c r="DJ68" s="286">
        <v>1.974807028441217E-2</v>
      </c>
      <c r="DK68" s="286">
        <v>1.9748072776956168E-2</v>
      </c>
      <c r="DL68" s="286">
        <v>1.9748075319533619E-2</v>
      </c>
      <c r="DM68" s="286">
        <v>1.9748077628077409E-2</v>
      </c>
      <c r="DN68" s="286">
        <v>1.9748080149066916E-2</v>
      </c>
      <c r="DO68" s="286">
        <v>1.9748082884603491E-2</v>
      </c>
      <c r="DP68" s="286">
        <v>1.9748085431573956E-2</v>
      </c>
      <c r="DQ68" s="286">
        <v>1.9748088107585975E-2</v>
      </c>
      <c r="DR68" s="286">
        <v>1.974809105353207E-2</v>
      </c>
      <c r="DS68" s="286">
        <v>1.9748093526777592E-2</v>
      </c>
      <c r="DT68" s="286">
        <v>1.9748096481886798E-2</v>
      </c>
      <c r="DU68" s="286">
        <v>1.9748099389568712E-2</v>
      </c>
      <c r="DV68" s="286">
        <v>1.97481023575133E-2</v>
      </c>
      <c r="DW68" s="286">
        <v>1.9748105829632413E-2</v>
      </c>
      <c r="DX68" s="286">
        <v>1.974810834751918E-2</v>
      </c>
      <c r="DY68" s="286">
        <v>1.9748111483357728E-2</v>
      </c>
      <c r="DZ68" s="286">
        <v>1.9748114855751831E-2</v>
      </c>
      <c r="EA68" s="286">
        <v>1.9748118319081891E-2</v>
      </c>
      <c r="EB68" s="286">
        <v>1.9748121493502614E-2</v>
      </c>
      <c r="EC68" s="286">
        <v>1.974812531157065E-2</v>
      </c>
      <c r="ED68" s="286">
        <v>1.9748128205182527E-2</v>
      </c>
      <c r="EE68" s="286">
        <v>1.8555457768603897E-2</v>
      </c>
      <c r="EF68" s="286">
        <v>1.2126328668586825E-2</v>
      </c>
      <c r="EG68" s="286">
        <v>2.8358544073071881E-2</v>
      </c>
      <c r="EH68" s="286">
        <v>1.9535315671530652E-2</v>
      </c>
      <c r="EI68" s="286">
        <v>1.9747062975700076E-2</v>
      </c>
      <c r="EJ68" s="286">
        <v>1.9748050743833016E-2</v>
      </c>
      <c r="EK68" s="286">
        <v>1.9748053548392208E-2</v>
      </c>
      <c r="EL68" s="286"/>
      <c r="EM68" s="286"/>
      <c r="EN68" s="286"/>
      <c r="EO68" s="286"/>
      <c r="EP68" s="286"/>
      <c r="EQ68" s="286"/>
      <c r="ER68" s="286"/>
      <c r="ES68" s="286"/>
      <c r="ET68" s="286"/>
      <c r="EU68" s="286"/>
      <c r="EV68" s="286"/>
      <c r="EW68" s="286"/>
      <c r="EX68" s="287"/>
    </row>
    <row r="69" spans="1:154" x14ac:dyDescent="0.2">
      <c r="A69" s="238">
        <v>52050</v>
      </c>
      <c r="B69" s="422">
        <v>2.0671114282494699E-2</v>
      </c>
      <c r="C69" s="239">
        <v>2.127005275963835E-2</v>
      </c>
      <c r="D69" s="263" t="str">
        <f>IF(A69&gt;$B$4,_xll.xlShmImplSwap2($B$5,$B$5,A69,,tenor+0*TYPE(trigger),1,4,12/tenor,4,1,1),"")</f>
        <v>Curve (OIS_26APR16) is not present in shared memory.</v>
      </c>
      <c r="E69" s="288">
        <v>2.0671169780400855E-2</v>
      </c>
      <c r="F69" s="286">
        <v>2.0671132782269511E-2</v>
      </c>
      <c r="G69" s="286">
        <v>2.0671114282494699E-2</v>
      </c>
      <c r="H69" s="286">
        <v>2.0671114282494699E-2</v>
      </c>
      <c r="I69" s="286">
        <v>2.0671114282494699E-2</v>
      </c>
      <c r="J69" s="286">
        <v>2.0671114282494699E-2</v>
      </c>
      <c r="K69" s="286">
        <v>2.0671114282494699E-2</v>
      </c>
      <c r="L69" s="286">
        <v>2.0671114282494699E-2</v>
      </c>
      <c r="M69" s="286">
        <v>2.0671114282494699E-2</v>
      </c>
      <c r="N69" s="286">
        <v>2.0671114282494699E-2</v>
      </c>
      <c r="O69" s="286">
        <v>2.0671114282494699E-2</v>
      </c>
      <c r="P69" s="424">
        <v>2.0671114282494699E-2</v>
      </c>
      <c r="Q69" s="286">
        <v>2.0671114282494699E-2</v>
      </c>
      <c r="R69" s="286">
        <v>2.0671114282494699E-2</v>
      </c>
      <c r="S69" s="286">
        <v>2.0671114282494699E-2</v>
      </c>
      <c r="T69" s="286">
        <v>2.0671114282494699E-2</v>
      </c>
      <c r="U69" s="286">
        <v>2.0671114282494699E-2</v>
      </c>
      <c r="V69" s="286">
        <v>2.067095642054553E-2</v>
      </c>
      <c r="W69" s="286">
        <v>2.0671114282494699E-2</v>
      </c>
      <c r="X69" s="286">
        <v>2.0671114282494699E-2</v>
      </c>
      <c r="Y69" s="286">
        <v>2.0671114282494699E-2</v>
      </c>
      <c r="Z69" s="286">
        <v>2.0671114282494699E-2</v>
      </c>
      <c r="AA69" s="286">
        <v>2.0671114282494699E-2</v>
      </c>
      <c r="AB69" s="286">
        <v>2.0671114282494699E-2</v>
      </c>
      <c r="AC69" s="286">
        <v>2.0671114282494699E-2</v>
      </c>
      <c r="AD69" s="286">
        <v>2.0671114282494699E-2</v>
      </c>
      <c r="AE69" s="286">
        <v>2.0671114282494699E-2</v>
      </c>
      <c r="AF69" s="286">
        <v>2.0671114282494699E-2</v>
      </c>
      <c r="AG69" s="286">
        <v>2.0671114282494699E-2</v>
      </c>
      <c r="AH69" s="286">
        <v>2.0670798379744341E-2</v>
      </c>
      <c r="AI69" s="286">
        <v>2.0670640381042583E-2</v>
      </c>
      <c r="AJ69" s="286">
        <v>2.0670478192547054E-2</v>
      </c>
      <c r="AK69" s="286">
        <v>2.0670326216196671E-2</v>
      </c>
      <c r="AL69" s="286">
        <v>2.0670165370055071E-2</v>
      </c>
      <c r="AM69" s="286">
        <v>2.0670005433854593E-2</v>
      </c>
      <c r="AN69" s="286">
        <v>2.0669839950862169E-2</v>
      </c>
      <c r="AO69" s="286">
        <v>2.0669671145406181E-2</v>
      </c>
      <c r="AP69" s="286">
        <v>2.0669517877170186E-2</v>
      </c>
      <c r="AQ69" s="286">
        <v>2.0669350503656342E-2</v>
      </c>
      <c r="AR69" s="286">
        <v>2.0669168885170858E-2</v>
      </c>
      <c r="AS69" s="286">
        <v>2.0668999785283838E-2</v>
      </c>
      <c r="AT69" s="286">
        <v>2.066882211727163E-2</v>
      </c>
      <c r="AU69" s="286">
        <v>2.0668626526654549E-2</v>
      </c>
      <c r="AV69" s="286">
        <v>2.0668462319367711E-2</v>
      </c>
      <c r="AW69" s="286">
        <v>2.0668266118703701E-2</v>
      </c>
      <c r="AX69" s="286">
        <v>2.066807306599637E-2</v>
      </c>
      <c r="AY69" s="286">
        <v>2.0667876011201496E-2</v>
      </c>
      <c r="AZ69" s="286">
        <v>2.0667645480905279E-2</v>
      </c>
      <c r="BA69" s="286">
        <v>2.0667478305733532E-2</v>
      </c>
      <c r="BB69" s="286">
        <v>2.0667270100742676E-2</v>
      </c>
      <c r="BC69" s="286">
        <v>2.0667046188362584E-2</v>
      </c>
      <c r="BD69" s="286">
        <v>2.0666816236970934E-2</v>
      </c>
      <c r="BE69" s="286">
        <v>2.0666605466840512E-2</v>
      </c>
      <c r="BF69" s="286">
        <v>2.0666351959433182E-2</v>
      </c>
      <c r="BG69" s="286">
        <v>2.0666159831916876E-2</v>
      </c>
      <c r="BH69" s="286">
        <v>2.0665910269062372E-2</v>
      </c>
      <c r="BI69" s="286">
        <v>2.0665669174182149E-2</v>
      </c>
      <c r="BJ69" s="286">
        <v>2.0951297596392204E-2</v>
      </c>
      <c r="BK69" s="286">
        <v>2.0671114282494699E-2</v>
      </c>
      <c r="BL69" s="286">
        <v>2.0671114282494699E-2</v>
      </c>
      <c r="BM69" s="286">
        <v>2.0671114282494699E-2</v>
      </c>
      <c r="BN69" s="286">
        <v>2.0671114282494699E-2</v>
      </c>
      <c r="BO69" s="286"/>
      <c r="BP69" s="286"/>
      <c r="BQ69" s="286"/>
      <c r="BR69" s="286"/>
      <c r="BS69" s="286"/>
      <c r="BT69" s="286"/>
      <c r="BU69" s="286"/>
      <c r="BV69" s="286"/>
      <c r="BW69" s="286"/>
      <c r="BX69" s="286"/>
      <c r="BY69" s="286"/>
      <c r="BZ69" s="286"/>
      <c r="CA69" s="287"/>
      <c r="CB69" s="286">
        <v>2.1270052759638346E-2</v>
      </c>
      <c r="CC69" s="286">
        <v>2.1270052759638346E-2</v>
      </c>
      <c r="CD69" s="286">
        <v>2.127005275963835E-2</v>
      </c>
      <c r="CE69" s="286">
        <v>2.127005275963835E-2</v>
      </c>
      <c r="CF69" s="286">
        <v>2.127005275963835E-2</v>
      </c>
      <c r="CG69" s="286">
        <v>2.127005275963835E-2</v>
      </c>
      <c r="CH69" s="286">
        <v>2.127005275963835E-2</v>
      </c>
      <c r="CI69" s="286">
        <v>2.127005275963835E-2</v>
      </c>
      <c r="CJ69" s="286">
        <v>2.127005275963835E-2</v>
      </c>
      <c r="CK69" s="286">
        <v>2.127005275963835E-2</v>
      </c>
      <c r="CL69" s="286">
        <v>2.127005275963835E-2</v>
      </c>
      <c r="CM69" s="286">
        <v>2.127005275963835E-2</v>
      </c>
      <c r="CN69" s="286">
        <v>2.127005275963835E-2</v>
      </c>
      <c r="CO69" s="286">
        <v>2.127005275963835E-2</v>
      </c>
      <c r="CP69" s="286">
        <v>2.127005275963835E-2</v>
      </c>
      <c r="CQ69" s="286">
        <v>2.127005275963835E-2</v>
      </c>
      <c r="CR69" s="286">
        <v>2.127005275963835E-2</v>
      </c>
      <c r="CS69" s="286">
        <v>2.1270041402096339E-2</v>
      </c>
      <c r="CT69" s="286">
        <v>2.127005275963835E-2</v>
      </c>
      <c r="CU69" s="286">
        <v>2.127005275963835E-2</v>
      </c>
      <c r="CV69" s="286">
        <v>2.127005275963835E-2</v>
      </c>
      <c r="CW69" s="286">
        <v>2.127005275963835E-2</v>
      </c>
      <c r="CX69" s="286">
        <v>2.127005275963835E-2</v>
      </c>
      <c r="CY69" s="286">
        <v>2.127005275963835E-2</v>
      </c>
      <c r="CZ69" s="286">
        <v>2.127005275963835E-2</v>
      </c>
      <c r="DA69" s="286">
        <v>2.127005275963835E-2</v>
      </c>
      <c r="DB69" s="286">
        <v>2.127005275963835E-2</v>
      </c>
      <c r="DC69" s="286">
        <v>2.127005275963835E-2</v>
      </c>
      <c r="DD69" s="286">
        <v>2.127005275963835E-2</v>
      </c>
      <c r="DE69" s="286">
        <v>2.1270030031734489E-2</v>
      </c>
      <c r="DF69" s="286">
        <v>2.1270018664448019E-2</v>
      </c>
      <c r="DG69" s="286">
        <v>2.1270006995774679E-2</v>
      </c>
      <c r="DH69" s="286">
        <v>2.1269996061861127E-2</v>
      </c>
      <c r="DI69" s="286">
        <v>2.1269984489859273E-2</v>
      </c>
      <c r="DJ69" s="286">
        <v>2.1269972983371896E-2</v>
      </c>
      <c r="DK69" s="286">
        <v>2.1269961077875089E-2</v>
      </c>
      <c r="DL69" s="286">
        <v>2.126994893340127E-2</v>
      </c>
      <c r="DM69" s="286">
        <v>2.1269937906777794E-2</v>
      </c>
      <c r="DN69" s="286">
        <v>2.1269925865424505E-2</v>
      </c>
      <c r="DO69" s="286">
        <v>2.1269912799305984E-2</v>
      </c>
      <c r="DP69" s="286">
        <v>2.1269900633864434E-2</v>
      </c>
      <c r="DQ69" s="286">
        <v>2.1269887852071168E-2</v>
      </c>
      <c r="DR69" s="286">
        <v>2.12698737809583E-2</v>
      </c>
      <c r="DS69" s="286">
        <v>2.1269861967669879E-2</v>
      </c>
      <c r="DT69" s="286">
        <v>2.1269847852803624E-2</v>
      </c>
      <c r="DU69" s="286">
        <v>2.1269833964475286E-2</v>
      </c>
      <c r="DV69" s="286">
        <v>2.1269819788307522E-2</v>
      </c>
      <c r="DW69" s="286">
        <v>2.1269803203997677E-2</v>
      </c>
      <c r="DX69" s="286">
        <v>2.1269791177507765E-2</v>
      </c>
      <c r="DY69" s="286">
        <v>2.1269776199429637E-2</v>
      </c>
      <c r="DZ69" s="286">
        <v>2.1269760091467357E-2</v>
      </c>
      <c r="EA69" s="286">
        <v>2.1269743549165634E-2</v>
      </c>
      <c r="EB69" s="286">
        <v>2.1269728386818561E-2</v>
      </c>
      <c r="EC69" s="286">
        <v>2.1269710150155628E-2</v>
      </c>
      <c r="ED69" s="286">
        <v>2.1269696329083609E-2</v>
      </c>
      <c r="EE69" s="286">
        <v>2.1269678376391366E-2</v>
      </c>
      <c r="EF69" s="286">
        <v>1.675284466650959E-2</v>
      </c>
      <c r="EG69" s="286">
        <v>2.3035415458593542E-2</v>
      </c>
      <c r="EH69" s="286">
        <v>2.2540429305384354E-2</v>
      </c>
      <c r="EI69" s="286">
        <v>2.1175914545383093E-2</v>
      </c>
      <c r="EJ69" s="286">
        <v>2.1269782968261149E-2</v>
      </c>
      <c r="EK69" s="286">
        <v>2.1270049526370068E-2</v>
      </c>
      <c r="EL69" s="286"/>
      <c r="EM69" s="286"/>
      <c r="EN69" s="286"/>
      <c r="EO69" s="286"/>
      <c r="EP69" s="286"/>
      <c r="EQ69" s="286"/>
      <c r="ER69" s="286"/>
      <c r="ES69" s="286"/>
      <c r="ET69" s="286"/>
      <c r="EU69" s="286"/>
      <c r="EV69" s="286"/>
      <c r="EW69" s="286"/>
      <c r="EX69" s="287"/>
    </row>
    <row r="70" spans="1:154" x14ac:dyDescent="0.2">
      <c r="A70" s="238">
        <v>53876</v>
      </c>
      <c r="B70" s="422">
        <v>2.0931718103631727E-2</v>
      </c>
      <c r="C70" s="239">
        <v>2.3232668335417192E-2</v>
      </c>
      <c r="D70" s="263" t="str">
        <f>IF(A70&gt;$B$4,_xll.xlShmImplSwap2($B$5,$B$5,A70,,tenor+0*TYPE(trigger),1,4,12/tenor,4,1,1),"")</f>
        <v>Curve (OIS_26APR16) is not present in shared memory.</v>
      </c>
      <c r="E70" s="288">
        <v>2.0931765676365698E-2</v>
      </c>
      <c r="F70" s="286">
        <v>2.0931733961614959E-2</v>
      </c>
      <c r="G70" s="286">
        <v>2.0931718103631727E-2</v>
      </c>
      <c r="H70" s="286">
        <v>2.0931718103631727E-2</v>
      </c>
      <c r="I70" s="286">
        <v>2.0931718103631727E-2</v>
      </c>
      <c r="J70" s="286">
        <v>2.0931718103631727E-2</v>
      </c>
      <c r="K70" s="286">
        <v>2.0931718103631727E-2</v>
      </c>
      <c r="L70" s="286">
        <v>2.0931718103631727E-2</v>
      </c>
      <c r="M70" s="286">
        <v>2.0931718103631727E-2</v>
      </c>
      <c r="N70" s="286">
        <v>2.0931718103631727E-2</v>
      </c>
      <c r="O70" s="286">
        <v>2.0931718103631727E-2</v>
      </c>
      <c r="P70" s="424">
        <v>2.0931718103631727E-2</v>
      </c>
      <c r="Q70" s="286">
        <v>2.0931718103631727E-2</v>
      </c>
      <c r="R70" s="286">
        <v>2.0931718103631727E-2</v>
      </c>
      <c r="S70" s="286">
        <v>2.0931718103631727E-2</v>
      </c>
      <c r="T70" s="286">
        <v>2.0931718103631727E-2</v>
      </c>
      <c r="U70" s="286">
        <v>2.0931718103631727E-2</v>
      </c>
      <c r="V70" s="286">
        <v>2.0931579738053027E-2</v>
      </c>
      <c r="W70" s="286">
        <v>2.0931718103631727E-2</v>
      </c>
      <c r="X70" s="286">
        <v>2.0931718103631727E-2</v>
      </c>
      <c r="Y70" s="286">
        <v>2.0931718103631727E-2</v>
      </c>
      <c r="Z70" s="286">
        <v>2.0931718103631727E-2</v>
      </c>
      <c r="AA70" s="286">
        <v>2.0931718103631727E-2</v>
      </c>
      <c r="AB70" s="286">
        <v>2.0931718103631727E-2</v>
      </c>
      <c r="AC70" s="286">
        <v>2.0931718103631727E-2</v>
      </c>
      <c r="AD70" s="286">
        <v>2.0931718103631727E-2</v>
      </c>
      <c r="AE70" s="286">
        <v>2.0931718103631727E-2</v>
      </c>
      <c r="AF70" s="286">
        <v>2.0931718103631727E-2</v>
      </c>
      <c r="AG70" s="286">
        <v>2.0931718103631727E-2</v>
      </c>
      <c r="AH70" s="286">
        <v>2.0931441215725797E-2</v>
      </c>
      <c r="AI70" s="286">
        <v>2.0931302730313423E-2</v>
      </c>
      <c r="AJ70" s="286">
        <v>2.0931160572574124E-2</v>
      </c>
      <c r="AK70" s="286">
        <v>2.093102736576416E-2</v>
      </c>
      <c r="AL70" s="286">
        <v>2.0930886384624033E-2</v>
      </c>
      <c r="AM70" s="286">
        <v>2.0930746201059648E-2</v>
      </c>
      <c r="AN70" s="286">
        <v>2.0930601155765984E-2</v>
      </c>
      <c r="AO70" s="286">
        <v>2.0930453198360753E-2</v>
      </c>
      <c r="AP70" s="286">
        <v>2.0930318859290368E-2</v>
      </c>
      <c r="AQ70" s="286">
        <v>2.0930172157009437E-2</v>
      </c>
      <c r="AR70" s="286">
        <v>2.0930012969081032E-2</v>
      </c>
      <c r="AS70" s="286">
        <v>2.0929864753675302E-2</v>
      </c>
      <c r="AT70" s="286">
        <v>2.0929709028358796E-2</v>
      </c>
      <c r="AU70" s="286">
        <v>2.0929537593971013E-2</v>
      </c>
      <c r="AV70" s="286">
        <v>2.0929393666963243E-2</v>
      </c>
      <c r="AW70" s="286">
        <v>2.0929221697913652E-2</v>
      </c>
      <c r="AX70" s="286">
        <v>2.0929052488057039E-2</v>
      </c>
      <c r="AY70" s="286">
        <v>2.0928879770410899E-2</v>
      </c>
      <c r="AZ70" s="286">
        <v>2.0928677711666829E-2</v>
      </c>
      <c r="BA70" s="286">
        <v>2.0928531183417597E-2</v>
      </c>
      <c r="BB70" s="286">
        <v>2.0928348692748674E-2</v>
      </c>
      <c r="BC70" s="286">
        <v>2.0928152434657635E-2</v>
      </c>
      <c r="BD70" s="286">
        <v>2.0927950883433844E-2</v>
      </c>
      <c r="BE70" s="286">
        <v>2.0927766144515383E-2</v>
      </c>
      <c r="BF70" s="286">
        <v>2.0927543946631814E-2</v>
      </c>
      <c r="BG70" s="286">
        <v>2.0927375547919066E-2</v>
      </c>
      <c r="BH70" s="286">
        <v>2.0927156807480553E-2</v>
      </c>
      <c r="BI70" s="286">
        <v>2.0933668320336937E-2</v>
      </c>
      <c r="BJ70" s="286">
        <v>2.0912158825998291E-2</v>
      </c>
      <c r="BK70" s="286">
        <v>2.1217056123142182E-2</v>
      </c>
      <c r="BL70" s="286">
        <v>2.0932987557957309E-2</v>
      </c>
      <c r="BM70" s="286">
        <v>2.0931721740489639E-2</v>
      </c>
      <c r="BN70" s="286">
        <v>2.0931718147216966E-2</v>
      </c>
      <c r="BO70" s="286"/>
      <c r="BP70" s="286"/>
      <c r="BQ70" s="286"/>
      <c r="BR70" s="286"/>
      <c r="BS70" s="286"/>
      <c r="BT70" s="286"/>
      <c r="BU70" s="286"/>
      <c r="BV70" s="286"/>
      <c r="BW70" s="286"/>
      <c r="BX70" s="286"/>
      <c r="BY70" s="286"/>
      <c r="BZ70" s="286"/>
      <c r="CA70" s="287"/>
      <c r="CB70" s="286">
        <v>2.3232668335417195E-2</v>
      </c>
      <c r="CC70" s="286">
        <v>2.3232668335417195E-2</v>
      </c>
      <c r="CD70" s="286">
        <v>2.3232668335417192E-2</v>
      </c>
      <c r="CE70" s="286">
        <v>2.3232668335417192E-2</v>
      </c>
      <c r="CF70" s="286">
        <v>2.3232668335417192E-2</v>
      </c>
      <c r="CG70" s="286">
        <v>2.3232668335417192E-2</v>
      </c>
      <c r="CH70" s="286">
        <v>2.3232668335417192E-2</v>
      </c>
      <c r="CI70" s="286">
        <v>2.3232668335417192E-2</v>
      </c>
      <c r="CJ70" s="286">
        <v>2.3232668335417192E-2</v>
      </c>
      <c r="CK70" s="286">
        <v>2.3232668335417192E-2</v>
      </c>
      <c r="CL70" s="286">
        <v>2.3232668335417192E-2</v>
      </c>
      <c r="CM70" s="286">
        <v>2.3232668335417192E-2</v>
      </c>
      <c r="CN70" s="286">
        <v>2.3232668335417192E-2</v>
      </c>
      <c r="CO70" s="286">
        <v>2.3232668335417192E-2</v>
      </c>
      <c r="CP70" s="286">
        <v>2.3232668335417192E-2</v>
      </c>
      <c r="CQ70" s="286">
        <v>2.3232668335417192E-2</v>
      </c>
      <c r="CR70" s="286">
        <v>2.3232668335417192E-2</v>
      </c>
      <c r="CS70" s="286">
        <v>2.3232640986815985E-2</v>
      </c>
      <c r="CT70" s="286">
        <v>2.3232668335417192E-2</v>
      </c>
      <c r="CU70" s="286">
        <v>2.3232668335417192E-2</v>
      </c>
      <c r="CV70" s="286">
        <v>2.3232668335417192E-2</v>
      </c>
      <c r="CW70" s="286">
        <v>2.3232668335417192E-2</v>
      </c>
      <c r="CX70" s="286">
        <v>2.3232668335417192E-2</v>
      </c>
      <c r="CY70" s="286">
        <v>2.3232668335417192E-2</v>
      </c>
      <c r="CZ70" s="286">
        <v>2.3232668335417192E-2</v>
      </c>
      <c r="DA70" s="286">
        <v>2.3232668335417192E-2</v>
      </c>
      <c r="DB70" s="286">
        <v>2.3232668335417192E-2</v>
      </c>
      <c r="DC70" s="286">
        <v>2.3232668335417192E-2</v>
      </c>
      <c r="DD70" s="286">
        <v>2.3232668335417192E-2</v>
      </c>
      <c r="DE70" s="286">
        <v>2.3232613607366406E-2</v>
      </c>
      <c r="DF70" s="286">
        <v>2.3232586235346103E-2</v>
      </c>
      <c r="DG70" s="286">
        <v>2.3232558137619347E-2</v>
      </c>
      <c r="DH70" s="286">
        <v>2.3232531809187308E-2</v>
      </c>
      <c r="DI70" s="286">
        <v>2.3232503944286484E-2</v>
      </c>
      <c r="DJ70" s="286">
        <v>2.3232476237164238E-2</v>
      </c>
      <c r="DK70" s="286">
        <v>2.3232447569270089E-2</v>
      </c>
      <c r="DL70" s="286">
        <v>2.3232418325954494E-2</v>
      </c>
      <c r="DM70" s="286">
        <v>2.3232391774391806E-2</v>
      </c>
      <c r="DN70" s="286">
        <v>2.3232362779434936E-2</v>
      </c>
      <c r="DO70" s="286">
        <v>2.3232331316923212E-2</v>
      </c>
      <c r="DP70" s="286">
        <v>2.3232302023221397E-2</v>
      </c>
      <c r="DQ70" s="286">
        <v>2.3232271245404581E-2</v>
      </c>
      <c r="DR70" s="286">
        <v>2.3232237363015079E-2</v>
      </c>
      <c r="DS70" s="286">
        <v>2.3232208917357951E-2</v>
      </c>
      <c r="DT70" s="286">
        <v>2.3232174929675279E-2</v>
      </c>
      <c r="DU70" s="286">
        <v>2.323214148751624E-2</v>
      </c>
      <c r="DV70" s="286">
        <v>2.3232107352292891E-2</v>
      </c>
      <c r="DW70" s="286">
        <v>2.323206741847577E-2</v>
      </c>
      <c r="DX70" s="286">
        <v>2.3232038459588305E-2</v>
      </c>
      <c r="DY70" s="286">
        <v>2.323200239353208E-2</v>
      </c>
      <c r="DZ70" s="286">
        <v>2.3231963606846474E-2</v>
      </c>
      <c r="EA70" s="286">
        <v>2.323192377435265E-2</v>
      </c>
      <c r="EB70" s="286">
        <v>2.3231887264716901E-2</v>
      </c>
      <c r="EC70" s="286">
        <v>2.3231843352444392E-2</v>
      </c>
      <c r="ED70" s="286">
        <v>2.3231810072562493E-2</v>
      </c>
      <c r="EE70" s="286">
        <v>2.3231766844165978E-2</v>
      </c>
      <c r="EF70" s="286">
        <v>2.325276804896987E-2</v>
      </c>
      <c r="EG70" s="286">
        <v>2.241888921116687E-2</v>
      </c>
      <c r="EH70" s="286">
        <v>2.2573359275385757E-2</v>
      </c>
      <c r="EI70" s="286">
        <v>2.4777877004265522E-2</v>
      </c>
      <c r="EJ70" s="286">
        <v>2.3163791044704098E-2</v>
      </c>
      <c r="EK70" s="286">
        <v>2.3231842790357921E-2</v>
      </c>
      <c r="EL70" s="286"/>
      <c r="EM70" s="286"/>
      <c r="EN70" s="286"/>
      <c r="EO70" s="286"/>
      <c r="EP70" s="286"/>
      <c r="EQ70" s="286"/>
      <c r="ER70" s="286"/>
      <c r="ES70" s="286"/>
      <c r="ET70" s="286"/>
      <c r="EU70" s="286"/>
      <c r="EV70" s="286"/>
      <c r="EW70" s="286"/>
      <c r="EX70" s="287"/>
    </row>
    <row r="71" spans="1:154" x14ac:dyDescent="0.2">
      <c r="A71" s="238">
        <v>55703</v>
      </c>
      <c r="B71" s="422">
        <v>2.1324594459543541E-2</v>
      </c>
      <c r="C71" s="239">
        <v>2.3850804003934592E-2</v>
      </c>
      <c r="D71" s="263" t="str">
        <f>IF(A71&gt;$B$4,_xll.xlShmImplSwap2($B$5,$B$5,A71,,tenor+0*TYPE(trigger),1,4,12/tenor,4,1,1),"")</f>
        <v>Curve (OIS_26APR16) is not present in shared memory.</v>
      </c>
      <c r="E71" s="288">
        <v>2.1324636084871954E-2</v>
      </c>
      <c r="F71" s="286">
        <v>2.1324608335007596E-2</v>
      </c>
      <c r="G71" s="286">
        <v>2.1324594459543541E-2</v>
      </c>
      <c r="H71" s="286">
        <v>2.1324594459543541E-2</v>
      </c>
      <c r="I71" s="286">
        <v>2.1324594459543541E-2</v>
      </c>
      <c r="J71" s="286">
        <v>2.1324594459543541E-2</v>
      </c>
      <c r="K71" s="286">
        <v>2.1324594459543541E-2</v>
      </c>
      <c r="L71" s="286">
        <v>2.1324594459543541E-2</v>
      </c>
      <c r="M71" s="286">
        <v>2.1324594459543541E-2</v>
      </c>
      <c r="N71" s="286">
        <v>2.1324594459543541E-2</v>
      </c>
      <c r="O71" s="286">
        <v>2.1324594459543541E-2</v>
      </c>
      <c r="P71" s="424">
        <v>2.1324594459543541E-2</v>
      </c>
      <c r="Q71" s="286">
        <v>2.1324594459543541E-2</v>
      </c>
      <c r="R71" s="286">
        <v>2.1324594459543541E-2</v>
      </c>
      <c r="S71" s="286">
        <v>2.1324594459543541E-2</v>
      </c>
      <c r="T71" s="286">
        <v>2.1324594459543541E-2</v>
      </c>
      <c r="U71" s="286">
        <v>2.1324594459543541E-2</v>
      </c>
      <c r="V71" s="286">
        <v>2.1324469453627065E-2</v>
      </c>
      <c r="W71" s="286">
        <v>2.1324594459543541E-2</v>
      </c>
      <c r="X71" s="286">
        <v>2.1324594459543541E-2</v>
      </c>
      <c r="Y71" s="286">
        <v>2.1324594459543541E-2</v>
      </c>
      <c r="Z71" s="286">
        <v>2.1324594459543541E-2</v>
      </c>
      <c r="AA71" s="286">
        <v>2.1324594459543541E-2</v>
      </c>
      <c r="AB71" s="286">
        <v>2.1324594459543541E-2</v>
      </c>
      <c r="AC71" s="286">
        <v>2.1324594459543541E-2</v>
      </c>
      <c r="AD71" s="286">
        <v>2.1324594459543541E-2</v>
      </c>
      <c r="AE71" s="286">
        <v>2.1324594459543541E-2</v>
      </c>
      <c r="AF71" s="286">
        <v>2.1324594459543541E-2</v>
      </c>
      <c r="AG71" s="286">
        <v>2.1324594459543541E-2</v>
      </c>
      <c r="AH71" s="286">
        <v>2.1324344306116405E-2</v>
      </c>
      <c r="AI71" s="286">
        <v>2.1324219191976069E-2</v>
      </c>
      <c r="AJ71" s="286">
        <v>2.1324090760105937E-2</v>
      </c>
      <c r="AK71" s="286">
        <v>2.1323970414937814E-2</v>
      </c>
      <c r="AL71" s="286">
        <v>2.1323843046101628E-2</v>
      </c>
      <c r="AM71" s="286">
        <v>2.1323716397852258E-2</v>
      </c>
      <c r="AN71" s="286">
        <v>2.1323585357315405E-2</v>
      </c>
      <c r="AO71" s="286">
        <v>2.1323451685866402E-2</v>
      </c>
      <c r="AP71" s="286">
        <v>2.1323330317859983E-2</v>
      </c>
      <c r="AQ71" s="286">
        <v>2.1323197780389897E-2</v>
      </c>
      <c r="AR71" s="286">
        <v>2.1323053962846714E-2</v>
      </c>
      <c r="AS71" s="286">
        <v>2.1322920058398101E-2</v>
      </c>
      <c r="AT71" s="286">
        <v>2.1322779369183441E-2</v>
      </c>
      <c r="AU71" s="286">
        <v>2.1322624487720186E-2</v>
      </c>
      <c r="AV71" s="286">
        <v>2.1322494457672838E-2</v>
      </c>
      <c r="AW71" s="286">
        <v>2.1322339093228178E-2</v>
      </c>
      <c r="AX71" s="286">
        <v>2.1322186221590173E-2</v>
      </c>
      <c r="AY71" s="286">
        <v>2.1322030180891009E-2</v>
      </c>
      <c r="AZ71" s="286">
        <v>2.1321847632195665E-2</v>
      </c>
      <c r="BA71" s="286">
        <v>2.1321715252201216E-2</v>
      </c>
      <c r="BB71" s="286">
        <v>2.1321550382223359E-2</v>
      </c>
      <c r="BC71" s="286">
        <v>2.1321373074198055E-2</v>
      </c>
      <c r="BD71" s="286">
        <v>2.1321190984169552E-2</v>
      </c>
      <c r="BE71" s="286">
        <v>2.1321024083136204E-2</v>
      </c>
      <c r="BF71" s="286">
        <v>2.1320823340119588E-2</v>
      </c>
      <c r="BG71" s="286">
        <v>2.1320671201595476E-2</v>
      </c>
      <c r="BH71" s="286">
        <v>2.1320473582269312E-2</v>
      </c>
      <c r="BI71" s="286">
        <v>2.1326330373622214E-2</v>
      </c>
      <c r="BJ71" s="286">
        <v>2.1307992783513398E-2</v>
      </c>
      <c r="BK71" s="286">
        <v>2.1294762739006049E-2</v>
      </c>
      <c r="BL71" s="286">
        <v>2.1632969254605613E-2</v>
      </c>
      <c r="BM71" s="286">
        <v>2.1325434527260941E-2</v>
      </c>
      <c r="BN71" s="286">
        <v>2.1324604525775538E-2</v>
      </c>
      <c r="BO71" s="286"/>
      <c r="BP71" s="286"/>
      <c r="BQ71" s="286"/>
      <c r="BR71" s="286"/>
      <c r="BS71" s="286"/>
      <c r="BT71" s="286"/>
      <c r="BU71" s="286"/>
      <c r="BV71" s="286"/>
      <c r="BW71" s="286"/>
      <c r="BX71" s="286"/>
      <c r="BY71" s="286"/>
      <c r="BZ71" s="286"/>
      <c r="CA71" s="287"/>
      <c r="CB71" s="286">
        <v>2.3850804003934592E-2</v>
      </c>
      <c r="CC71" s="286">
        <v>2.3850804003934589E-2</v>
      </c>
      <c r="CD71" s="286">
        <v>2.3850804003934592E-2</v>
      </c>
      <c r="CE71" s="286">
        <v>2.3850804003934592E-2</v>
      </c>
      <c r="CF71" s="286">
        <v>2.3850804003934592E-2</v>
      </c>
      <c r="CG71" s="286">
        <v>2.3850804003934592E-2</v>
      </c>
      <c r="CH71" s="286">
        <v>2.3850804003934592E-2</v>
      </c>
      <c r="CI71" s="286">
        <v>2.3850804003934592E-2</v>
      </c>
      <c r="CJ71" s="286">
        <v>2.3850804003934592E-2</v>
      </c>
      <c r="CK71" s="286">
        <v>2.3850804003934592E-2</v>
      </c>
      <c r="CL71" s="286">
        <v>2.3850804003934592E-2</v>
      </c>
      <c r="CM71" s="286">
        <v>2.3850804003934592E-2</v>
      </c>
      <c r="CN71" s="286">
        <v>2.3850804003934592E-2</v>
      </c>
      <c r="CO71" s="286">
        <v>2.3850804003934592E-2</v>
      </c>
      <c r="CP71" s="286">
        <v>2.3850804003934592E-2</v>
      </c>
      <c r="CQ71" s="286">
        <v>2.3850804003934592E-2</v>
      </c>
      <c r="CR71" s="286">
        <v>2.3850804003934592E-2</v>
      </c>
      <c r="CS71" s="286">
        <v>2.3850775768823815E-2</v>
      </c>
      <c r="CT71" s="286">
        <v>2.3850804003934592E-2</v>
      </c>
      <c r="CU71" s="286">
        <v>2.3850804003934592E-2</v>
      </c>
      <c r="CV71" s="286">
        <v>2.3850804003934592E-2</v>
      </c>
      <c r="CW71" s="286">
        <v>2.3850804003934592E-2</v>
      </c>
      <c r="CX71" s="286">
        <v>2.3850804003934592E-2</v>
      </c>
      <c r="CY71" s="286">
        <v>2.3850804003934592E-2</v>
      </c>
      <c r="CZ71" s="286">
        <v>2.3850804003934592E-2</v>
      </c>
      <c r="DA71" s="286">
        <v>2.3850804003934592E-2</v>
      </c>
      <c r="DB71" s="286">
        <v>2.3850804003934592E-2</v>
      </c>
      <c r="DC71" s="286">
        <v>2.3850804003934592E-2</v>
      </c>
      <c r="DD71" s="286">
        <v>2.3850804003934592E-2</v>
      </c>
      <c r="DE71" s="286">
        <v>2.3850747501873729E-2</v>
      </c>
      <c r="DF71" s="286">
        <v>2.3850719242603582E-2</v>
      </c>
      <c r="DG71" s="286">
        <v>2.3850690234112761E-2</v>
      </c>
      <c r="DH71" s="286">
        <v>2.3850663052275112E-2</v>
      </c>
      <c r="DI71" s="286">
        <v>2.3850634284175901E-2</v>
      </c>
      <c r="DJ71" s="286">
        <v>2.3850605678978565E-2</v>
      </c>
      <c r="DK71" s="286">
        <v>2.3850576081876837E-2</v>
      </c>
      <c r="DL71" s="286">
        <v>2.3850545890713355E-2</v>
      </c>
      <c r="DM71" s="286">
        <v>2.3850518478558201E-2</v>
      </c>
      <c r="DN71" s="286">
        <v>2.3850488543823083E-2</v>
      </c>
      <c r="DO71" s="286">
        <v>2.3850456061566626E-2</v>
      </c>
      <c r="DP71" s="286">
        <v>2.3850425818424722E-2</v>
      </c>
      <c r="DQ71" s="286">
        <v>2.3850394043077584E-2</v>
      </c>
      <c r="DR71" s="286">
        <v>2.3850359062549981E-2</v>
      </c>
      <c r="DS71" s="286">
        <v>2.3850329694972045E-2</v>
      </c>
      <c r="DT71" s="286">
        <v>2.3850294605763985E-2</v>
      </c>
      <c r="DU71" s="286">
        <v>2.3850260079773655E-2</v>
      </c>
      <c r="DV71" s="286">
        <v>2.3850224838271331E-2</v>
      </c>
      <c r="DW71" s="286">
        <v>2.3850183610268579E-2</v>
      </c>
      <c r="DX71" s="286">
        <v>2.385015371288619E-2</v>
      </c>
      <c r="DY71" s="286">
        <v>2.3850116478020558E-2</v>
      </c>
      <c r="DZ71" s="286">
        <v>2.3850076434375211E-2</v>
      </c>
      <c r="EA71" s="286">
        <v>2.3850035311048724E-2</v>
      </c>
      <c r="EB71" s="286">
        <v>2.3849997618279387E-2</v>
      </c>
      <c r="EC71" s="286">
        <v>2.3849952283004714E-2</v>
      </c>
      <c r="ED71" s="286">
        <v>2.3849917924685046E-2</v>
      </c>
      <c r="EE71" s="286">
        <v>2.3849873295487753E-2</v>
      </c>
      <c r="EF71" s="286">
        <v>2.3851106642074352E-2</v>
      </c>
      <c r="EG71" s="286">
        <v>2.3850732441445179E-2</v>
      </c>
      <c r="EH71" s="286">
        <v>2.2805779953419286E-2</v>
      </c>
      <c r="EI71" s="286">
        <v>2.3975436436465901E-2</v>
      </c>
      <c r="EJ71" s="286">
        <v>2.4840781373336986E-2</v>
      </c>
      <c r="EK71" s="286">
        <v>2.3808485745825104E-2</v>
      </c>
      <c r="EL71" s="286"/>
      <c r="EM71" s="286"/>
      <c r="EN71" s="286"/>
      <c r="EO71" s="286"/>
      <c r="EP71" s="286"/>
      <c r="EQ71" s="286"/>
      <c r="ER71" s="286"/>
      <c r="ES71" s="286"/>
      <c r="ET71" s="286"/>
      <c r="EU71" s="286"/>
      <c r="EV71" s="286"/>
      <c r="EW71" s="286"/>
      <c r="EX71" s="287"/>
    </row>
    <row r="72" spans="1:154" x14ac:dyDescent="0.2">
      <c r="A72" s="238">
        <v>59355</v>
      </c>
      <c r="B72" s="422">
        <v>2.1865112868483961E-2</v>
      </c>
      <c r="C72" s="239">
        <v>2.4135790924509522E-2</v>
      </c>
      <c r="D72" s="263" t="str">
        <f>IF(A72&gt;$B$4,_xll.xlShmImplSwap2($B$5,$B$5,A72,,tenor+0*TYPE(trigger),1,4,12/tenor,4,1,1),"")</f>
        <v>Curve (OIS_26APR16) is not present in shared memory.</v>
      </c>
      <c r="E72" s="288">
        <v>2.1865146171481296E-2</v>
      </c>
      <c r="F72" s="286">
        <v>2.1865123969766764E-2</v>
      </c>
      <c r="G72" s="286">
        <v>2.1865112868483961E-2</v>
      </c>
      <c r="H72" s="286">
        <v>2.1865112868483961E-2</v>
      </c>
      <c r="I72" s="286">
        <v>2.1865112868483961E-2</v>
      </c>
      <c r="J72" s="286">
        <v>2.1865112868483961E-2</v>
      </c>
      <c r="K72" s="286">
        <v>2.1865112868483961E-2</v>
      </c>
      <c r="L72" s="286">
        <v>2.1865112868483961E-2</v>
      </c>
      <c r="M72" s="286">
        <v>2.1865112868483961E-2</v>
      </c>
      <c r="N72" s="286">
        <v>2.1865112868483961E-2</v>
      </c>
      <c r="O72" s="286">
        <v>2.1865112868483961E-2</v>
      </c>
      <c r="P72" s="424">
        <v>2.1865112868483961E-2</v>
      </c>
      <c r="Q72" s="286">
        <v>2.1865112868483961E-2</v>
      </c>
      <c r="R72" s="286">
        <v>2.1865112868483961E-2</v>
      </c>
      <c r="S72" s="286">
        <v>2.1865112868483961E-2</v>
      </c>
      <c r="T72" s="286">
        <v>2.1865112868483961E-2</v>
      </c>
      <c r="U72" s="286">
        <v>2.1865112868483961E-2</v>
      </c>
      <c r="V72" s="286">
        <v>2.1865007730133199E-2</v>
      </c>
      <c r="W72" s="286">
        <v>2.1865112868483961E-2</v>
      </c>
      <c r="X72" s="286">
        <v>2.1865112868483961E-2</v>
      </c>
      <c r="Y72" s="286">
        <v>2.1865112868483961E-2</v>
      </c>
      <c r="Z72" s="286">
        <v>2.1865112868483961E-2</v>
      </c>
      <c r="AA72" s="286">
        <v>2.1865112868483961E-2</v>
      </c>
      <c r="AB72" s="286">
        <v>2.1865112868483961E-2</v>
      </c>
      <c r="AC72" s="286">
        <v>2.1865112868483961E-2</v>
      </c>
      <c r="AD72" s="286">
        <v>2.1865112868483961E-2</v>
      </c>
      <c r="AE72" s="286">
        <v>2.1865112868483961E-2</v>
      </c>
      <c r="AF72" s="286">
        <v>2.1865112868483961E-2</v>
      </c>
      <c r="AG72" s="286">
        <v>2.1865112868483961E-2</v>
      </c>
      <c r="AH72" s="286">
        <v>2.1864902472719262E-2</v>
      </c>
      <c r="AI72" s="286">
        <v>2.1864797243399032E-2</v>
      </c>
      <c r="AJ72" s="286">
        <v>2.1864689223675279E-2</v>
      </c>
      <c r="AK72" s="286">
        <v>2.1864588005430272E-2</v>
      </c>
      <c r="AL72" s="286">
        <v>2.1864480879843155E-2</v>
      </c>
      <c r="AM72" s="286">
        <v>2.1864374360344829E-2</v>
      </c>
      <c r="AN72" s="286">
        <v>2.1864264146673282E-2</v>
      </c>
      <c r="AO72" s="286">
        <v>2.18641517202629E-2</v>
      </c>
      <c r="AP72" s="286">
        <v>2.1864049641877218E-2</v>
      </c>
      <c r="AQ72" s="286">
        <v>2.1863938169275274E-2</v>
      </c>
      <c r="AR72" s="286">
        <v>2.1863817209435123E-2</v>
      </c>
      <c r="AS72" s="286">
        <v>2.1863704587179678E-2</v>
      </c>
      <c r="AT72" s="286">
        <v>2.1863586258532866E-2</v>
      </c>
      <c r="AU72" s="286">
        <v>2.1863455993334828E-2</v>
      </c>
      <c r="AV72" s="286">
        <v>2.186334662979604E-2</v>
      </c>
      <c r="AW72" s="286">
        <v>2.1863215958456261E-2</v>
      </c>
      <c r="AX72" s="286">
        <v>2.186308738376546E-2</v>
      </c>
      <c r="AY72" s="286">
        <v>2.1862956143735901E-2</v>
      </c>
      <c r="AZ72" s="286">
        <v>2.1862802608869809E-2</v>
      </c>
      <c r="BA72" s="286">
        <v>2.1862691269053793E-2</v>
      </c>
      <c r="BB72" s="286">
        <v>2.1862552603181498E-2</v>
      </c>
      <c r="BC72" s="286">
        <v>2.1862403476192564E-2</v>
      </c>
      <c r="BD72" s="286">
        <v>2.1862250327300378E-2</v>
      </c>
      <c r="BE72" s="286">
        <v>2.1862109953335762E-2</v>
      </c>
      <c r="BF72" s="286">
        <v>2.1861941116259612E-2</v>
      </c>
      <c r="BG72" s="286">
        <v>2.1861813158561665E-2</v>
      </c>
      <c r="BH72" s="286">
        <v>2.1861646948818793E-2</v>
      </c>
      <c r="BI72" s="286">
        <v>2.1866573254871402E-2</v>
      </c>
      <c r="BJ72" s="286">
        <v>2.1851135041178627E-2</v>
      </c>
      <c r="BK72" s="286">
        <v>2.1844246269186025E-2</v>
      </c>
      <c r="BL72" s="286">
        <v>2.1818656636815943E-2</v>
      </c>
      <c r="BM72" s="286">
        <v>2.2199148423570372E-2</v>
      </c>
      <c r="BN72" s="286">
        <v>2.1868985197070888E-2</v>
      </c>
      <c r="BO72" s="286"/>
      <c r="BP72" s="286"/>
      <c r="BQ72" s="286"/>
      <c r="BR72" s="286"/>
      <c r="BS72" s="286"/>
      <c r="BT72" s="286"/>
      <c r="BU72" s="286"/>
      <c r="BV72" s="286"/>
      <c r="BW72" s="286"/>
      <c r="BX72" s="286"/>
      <c r="BY72" s="286"/>
      <c r="BZ72" s="286"/>
      <c r="CA72" s="287"/>
      <c r="CB72" s="286">
        <v>2.4135790924509525E-2</v>
      </c>
      <c r="CC72" s="286">
        <v>2.4135790924509955E-2</v>
      </c>
      <c r="CD72" s="286">
        <v>2.4135790924509522E-2</v>
      </c>
      <c r="CE72" s="286">
        <v>2.4135790924509522E-2</v>
      </c>
      <c r="CF72" s="286">
        <v>2.4135790924509522E-2</v>
      </c>
      <c r="CG72" s="286">
        <v>2.4135790924509522E-2</v>
      </c>
      <c r="CH72" s="286">
        <v>2.4135790924509522E-2</v>
      </c>
      <c r="CI72" s="286">
        <v>2.4135790924509522E-2</v>
      </c>
      <c r="CJ72" s="286">
        <v>2.4135790924509522E-2</v>
      </c>
      <c r="CK72" s="286">
        <v>2.4135790924509522E-2</v>
      </c>
      <c r="CL72" s="286">
        <v>2.4135790924509522E-2</v>
      </c>
      <c r="CM72" s="286">
        <v>2.4135790924509522E-2</v>
      </c>
      <c r="CN72" s="286">
        <v>2.4135790924509522E-2</v>
      </c>
      <c r="CO72" s="286">
        <v>2.4135790924509522E-2</v>
      </c>
      <c r="CP72" s="286">
        <v>2.4135790924509522E-2</v>
      </c>
      <c r="CQ72" s="286">
        <v>2.4135790924509522E-2</v>
      </c>
      <c r="CR72" s="286">
        <v>2.4135790924509522E-2</v>
      </c>
      <c r="CS72" s="286">
        <v>2.413576547611699E-2</v>
      </c>
      <c r="CT72" s="286">
        <v>2.4135790924509522E-2</v>
      </c>
      <c r="CU72" s="286">
        <v>2.4135790924509522E-2</v>
      </c>
      <c r="CV72" s="286">
        <v>2.4135790924509522E-2</v>
      </c>
      <c r="CW72" s="286">
        <v>2.4135790924509522E-2</v>
      </c>
      <c r="CX72" s="286">
        <v>2.4135790924509522E-2</v>
      </c>
      <c r="CY72" s="286">
        <v>2.4135790924509522E-2</v>
      </c>
      <c r="CZ72" s="286">
        <v>2.4135790924509522E-2</v>
      </c>
      <c r="DA72" s="286">
        <v>2.4135790924509522E-2</v>
      </c>
      <c r="DB72" s="286">
        <v>2.4135790924509522E-2</v>
      </c>
      <c r="DC72" s="286">
        <v>2.4135790924509522E-2</v>
      </c>
      <c r="DD72" s="286">
        <v>2.4135790924509522E-2</v>
      </c>
      <c r="DE72" s="286">
        <v>2.4135739999040898E-2</v>
      </c>
      <c r="DF72" s="286">
        <v>2.4135714528899246E-2</v>
      </c>
      <c r="DG72" s="286">
        <v>2.4135688383496456E-2</v>
      </c>
      <c r="DH72" s="286">
        <v>2.413566388447233E-2</v>
      </c>
      <c r="DI72" s="286">
        <v>2.4135637955761416E-2</v>
      </c>
      <c r="DJ72" s="286">
        <v>2.4135612173886517E-2</v>
      </c>
      <c r="DK72" s="286">
        <v>2.4135585498022829E-2</v>
      </c>
      <c r="DL72" s="286">
        <v>2.4135558286745688E-2</v>
      </c>
      <c r="DM72" s="286">
        <v>2.4135533580199309E-2</v>
      </c>
      <c r="DN72" s="286">
        <v>2.4135506600068145E-2</v>
      </c>
      <c r="DO72" s="286">
        <v>2.4135477323876667E-2</v>
      </c>
      <c r="DP72" s="286">
        <v>2.4135450065809992E-2</v>
      </c>
      <c r="DQ72" s="286">
        <v>2.4135421426785798E-2</v>
      </c>
      <c r="DR72" s="286">
        <v>2.413538989896153E-2</v>
      </c>
      <c r="DS72" s="286">
        <v>2.413536343008358E-2</v>
      </c>
      <c r="DT72" s="286">
        <v>2.4135331804342415E-2</v>
      </c>
      <c r="DU72" s="286">
        <v>2.4135300686246492E-2</v>
      </c>
      <c r="DV72" s="286">
        <v>2.4135268923282497E-2</v>
      </c>
      <c r="DW72" s="286">
        <v>2.4135231764745812E-2</v>
      </c>
      <c r="DX72" s="286">
        <v>2.4135204818441933E-2</v>
      </c>
      <c r="DY72" s="286">
        <v>2.4135171258936321E-2</v>
      </c>
      <c r="DZ72" s="286">
        <v>2.4135135167922227E-2</v>
      </c>
      <c r="EA72" s="286">
        <v>2.4135098103828259E-2</v>
      </c>
      <c r="EB72" s="286">
        <v>2.4135064131688817E-2</v>
      </c>
      <c r="EC72" s="286">
        <v>2.4135023271461869E-2</v>
      </c>
      <c r="ED72" s="286">
        <v>2.4134992304675348E-2</v>
      </c>
      <c r="EE72" s="286">
        <v>2.4134952080885827E-2</v>
      </c>
      <c r="EF72" s="286">
        <v>2.4136145224989348E-2</v>
      </c>
      <c r="EG72" s="286">
        <v>2.4132375737439853E-2</v>
      </c>
      <c r="EH72" s="286">
        <v>2.4140088680511904E-2</v>
      </c>
      <c r="EI72" s="286">
        <v>2.342615601303975E-2</v>
      </c>
      <c r="EJ72" s="286">
        <v>2.3655693295591772E-2</v>
      </c>
      <c r="EK72" s="286">
        <v>2.5356849472606174E-2</v>
      </c>
      <c r="EL72" s="286"/>
      <c r="EM72" s="286"/>
      <c r="EN72" s="286"/>
      <c r="EO72" s="286"/>
      <c r="EP72" s="286"/>
      <c r="EQ72" s="286"/>
      <c r="ER72" s="286"/>
      <c r="ES72" s="286"/>
      <c r="ET72" s="286"/>
      <c r="EU72" s="286"/>
      <c r="EV72" s="286"/>
      <c r="EW72" s="286"/>
      <c r="EX72" s="287"/>
    </row>
    <row r="73" spans="1:154" x14ac:dyDescent="0.2">
      <c r="A73" s="238">
        <v>63009</v>
      </c>
      <c r="B73" s="422">
        <v>2.2317572499853049E-2</v>
      </c>
      <c r="C73" s="239">
        <v>2.453233059949823E-2</v>
      </c>
      <c r="D73" s="263" t="str">
        <f>IF(A73&gt;$B$4,_xll.xlShmImplSwap2($B$5,$B$5,A73,,tenor+0*TYPE(trigger),1,4,12/tenor,4,1,1),"")</f>
        <v>Curve (OIS_26APR16) is not present in shared memory.</v>
      </c>
      <c r="E73" s="288">
        <v>2.2317600251337943E-2</v>
      </c>
      <c r="F73" s="286">
        <v>2.2317581750584417E-2</v>
      </c>
      <c r="G73" s="286">
        <v>2.2317572499853049E-2</v>
      </c>
      <c r="H73" s="286">
        <v>2.2317572499853049E-2</v>
      </c>
      <c r="I73" s="286">
        <v>2.2317572499853049E-2</v>
      </c>
      <c r="J73" s="286">
        <v>2.2317572499853049E-2</v>
      </c>
      <c r="K73" s="286">
        <v>2.2317572499853049E-2</v>
      </c>
      <c r="L73" s="286">
        <v>2.2317572499853049E-2</v>
      </c>
      <c r="M73" s="286">
        <v>2.2317572499853049E-2</v>
      </c>
      <c r="N73" s="286">
        <v>2.2317572499853049E-2</v>
      </c>
      <c r="O73" s="286">
        <v>2.2317572499853049E-2</v>
      </c>
      <c r="P73" s="424">
        <v>2.2317572499853049E-2</v>
      </c>
      <c r="Q73" s="286">
        <v>2.2317572499853049E-2</v>
      </c>
      <c r="R73" s="286">
        <v>2.2317572499853049E-2</v>
      </c>
      <c r="S73" s="286">
        <v>2.2317572499853049E-2</v>
      </c>
      <c r="T73" s="286">
        <v>2.2317572499853049E-2</v>
      </c>
      <c r="U73" s="286">
        <v>2.2317572499853049E-2</v>
      </c>
      <c r="V73" s="286">
        <v>2.2317480662218191E-2</v>
      </c>
      <c r="W73" s="286">
        <v>2.2317572499853049E-2</v>
      </c>
      <c r="X73" s="286">
        <v>2.2317572499853049E-2</v>
      </c>
      <c r="Y73" s="286">
        <v>2.2317572499853049E-2</v>
      </c>
      <c r="Z73" s="286">
        <v>2.2317572499853049E-2</v>
      </c>
      <c r="AA73" s="286">
        <v>2.2317572499853049E-2</v>
      </c>
      <c r="AB73" s="286">
        <v>2.2317572499853049E-2</v>
      </c>
      <c r="AC73" s="286">
        <v>2.2317572499853049E-2</v>
      </c>
      <c r="AD73" s="286">
        <v>2.2317572499853049E-2</v>
      </c>
      <c r="AE73" s="286">
        <v>2.2317572499853049E-2</v>
      </c>
      <c r="AF73" s="286">
        <v>2.2317572499853049E-2</v>
      </c>
      <c r="AG73" s="286">
        <v>2.2317572499853049E-2</v>
      </c>
      <c r="AH73" s="286">
        <v>2.2317388720605791E-2</v>
      </c>
      <c r="AI73" s="286">
        <v>2.2317296803556392E-2</v>
      </c>
      <c r="AJ73" s="286">
        <v>2.2317202449133988E-2</v>
      </c>
      <c r="AK73" s="286">
        <v>2.231711403577484E-2</v>
      </c>
      <c r="AL73" s="286">
        <v>2.2317020462421254E-2</v>
      </c>
      <c r="AM73" s="286">
        <v>2.2316927418505429E-2</v>
      </c>
      <c r="AN73" s="286">
        <v>2.2316831147784464E-2</v>
      </c>
      <c r="AO73" s="286">
        <v>2.2316732944281038E-2</v>
      </c>
      <c r="AP73" s="286">
        <v>2.2316643779711303E-2</v>
      </c>
      <c r="AQ73" s="286">
        <v>2.2316546409401627E-2</v>
      </c>
      <c r="AR73" s="286">
        <v>2.2316440752104788E-2</v>
      </c>
      <c r="AS73" s="286">
        <v>2.2316342377638455E-2</v>
      </c>
      <c r="AT73" s="286">
        <v>2.2316239018722466E-2</v>
      </c>
      <c r="AU73" s="286">
        <v>2.2316125233379835E-2</v>
      </c>
      <c r="AV73" s="286">
        <v>2.2316029705454314E-2</v>
      </c>
      <c r="AW73" s="286">
        <v>2.2315915565416965E-2</v>
      </c>
      <c r="AX73" s="286">
        <v>2.2315803256815543E-2</v>
      </c>
      <c r="AY73" s="286">
        <v>2.2315688620105446E-2</v>
      </c>
      <c r="AZ73" s="286">
        <v>2.231555450914903E-2</v>
      </c>
      <c r="BA73" s="286">
        <v>2.2315457255119211E-2</v>
      </c>
      <c r="BB73" s="286">
        <v>2.2315336132134701E-2</v>
      </c>
      <c r="BC73" s="286">
        <v>2.231520587153488E-2</v>
      </c>
      <c r="BD73" s="286">
        <v>2.2315072097900547E-2</v>
      </c>
      <c r="BE73" s="286">
        <v>2.2314949483048494E-2</v>
      </c>
      <c r="BF73" s="286">
        <v>2.2314802006089658E-2</v>
      </c>
      <c r="BG73" s="286">
        <v>2.2314690236768468E-2</v>
      </c>
      <c r="BH73" s="286">
        <v>2.2314545054854119E-2</v>
      </c>
      <c r="BI73" s="286">
        <v>2.2318848135789136E-2</v>
      </c>
      <c r="BJ73" s="286">
        <v>2.2305363333743965E-2</v>
      </c>
      <c r="BK73" s="286">
        <v>2.2299299008732381E-2</v>
      </c>
      <c r="BL73" s="286">
        <v>2.2280519165840007E-2</v>
      </c>
      <c r="BM73" s="286">
        <v>2.2238046645064125E-2</v>
      </c>
      <c r="BN73" s="286">
        <v>2.2720726193365116E-2</v>
      </c>
      <c r="BO73" s="286"/>
      <c r="BP73" s="286"/>
      <c r="BQ73" s="286"/>
      <c r="BR73" s="286"/>
      <c r="BS73" s="286"/>
      <c r="BT73" s="286"/>
      <c r="BU73" s="286"/>
      <c r="BV73" s="286"/>
      <c r="BW73" s="286"/>
      <c r="BX73" s="286"/>
      <c r="BY73" s="286"/>
      <c r="BZ73" s="286"/>
      <c r="CA73" s="287"/>
      <c r="CB73" s="286">
        <v>2.453233059949823E-2</v>
      </c>
      <c r="CC73" s="286">
        <v>2.4532330599498654E-2</v>
      </c>
      <c r="CD73" s="286">
        <v>2.453233059949823E-2</v>
      </c>
      <c r="CE73" s="286">
        <v>2.453233059949823E-2</v>
      </c>
      <c r="CF73" s="286">
        <v>2.453233059949823E-2</v>
      </c>
      <c r="CG73" s="286">
        <v>2.453233059949823E-2</v>
      </c>
      <c r="CH73" s="286">
        <v>2.453233059949823E-2</v>
      </c>
      <c r="CI73" s="286">
        <v>2.453233059949823E-2</v>
      </c>
      <c r="CJ73" s="286">
        <v>2.453233059949823E-2</v>
      </c>
      <c r="CK73" s="286">
        <v>2.453233059949823E-2</v>
      </c>
      <c r="CL73" s="286">
        <v>2.453233059949823E-2</v>
      </c>
      <c r="CM73" s="286">
        <v>2.453233059949823E-2</v>
      </c>
      <c r="CN73" s="286">
        <v>2.453233059949823E-2</v>
      </c>
      <c r="CO73" s="286">
        <v>2.453233059949823E-2</v>
      </c>
      <c r="CP73" s="286">
        <v>2.453233059949823E-2</v>
      </c>
      <c r="CQ73" s="286">
        <v>2.453233059949823E-2</v>
      </c>
      <c r="CR73" s="286">
        <v>2.453233059949823E-2</v>
      </c>
      <c r="CS73" s="286">
        <v>2.4532305359323058E-2</v>
      </c>
      <c r="CT73" s="286">
        <v>2.453233059949823E-2</v>
      </c>
      <c r="CU73" s="286">
        <v>2.453233059949823E-2</v>
      </c>
      <c r="CV73" s="286">
        <v>2.453233059949823E-2</v>
      </c>
      <c r="CW73" s="286">
        <v>2.453233059949823E-2</v>
      </c>
      <c r="CX73" s="286">
        <v>2.453233059949823E-2</v>
      </c>
      <c r="CY73" s="286">
        <v>2.453233059949823E-2</v>
      </c>
      <c r="CZ73" s="286">
        <v>2.453233059949823E-2</v>
      </c>
      <c r="DA73" s="286">
        <v>2.453233059949823E-2</v>
      </c>
      <c r="DB73" s="286">
        <v>2.453233059949823E-2</v>
      </c>
      <c r="DC73" s="286">
        <v>2.453233059949823E-2</v>
      </c>
      <c r="DD73" s="286">
        <v>2.453233059949823E-2</v>
      </c>
      <c r="DE73" s="286">
        <v>2.4532280090707164E-2</v>
      </c>
      <c r="DF73" s="286">
        <v>2.4532254828979229E-2</v>
      </c>
      <c r="DG73" s="286">
        <v>2.4532228897525293E-2</v>
      </c>
      <c r="DH73" s="286">
        <v>2.4532204598986026E-2</v>
      </c>
      <c r="DI73" s="286">
        <v>2.4532178882470154E-2</v>
      </c>
      <c r="DJ73" s="286">
        <v>2.453215331159821E-2</v>
      </c>
      <c r="DK73" s="286">
        <v>2.453212685406422E-2</v>
      </c>
      <c r="DL73" s="286">
        <v>2.4532099865508923E-2</v>
      </c>
      <c r="DM73" s="286">
        <v>2.4532075361193385E-2</v>
      </c>
      <c r="DN73" s="286">
        <v>2.4532048601913371E-2</v>
      </c>
      <c r="DO73" s="286">
        <v>2.4532019565379325E-2</v>
      </c>
      <c r="DP73" s="286">
        <v>2.4531992530461112E-2</v>
      </c>
      <c r="DQ73" s="286">
        <v>2.453196412590284E-2</v>
      </c>
      <c r="DR73" s="286">
        <v>2.4531932856208184E-2</v>
      </c>
      <c r="DS73" s="286">
        <v>2.453190660404991E-2</v>
      </c>
      <c r="DT73" s="286">
        <v>2.4531875237267697E-2</v>
      </c>
      <c r="DU73" s="286">
        <v>2.4531844373986634E-2</v>
      </c>
      <c r="DV73" s="286">
        <v>2.4531812871132822E-2</v>
      </c>
      <c r="DW73" s="286">
        <v>2.4531776016910541E-2</v>
      </c>
      <c r="DX73" s="286">
        <v>2.4531749291299688E-2</v>
      </c>
      <c r="DY73" s="286">
        <v>2.4531716006662908E-2</v>
      </c>
      <c r="DZ73" s="286">
        <v>2.4531680211272344E-2</v>
      </c>
      <c r="EA73" s="286">
        <v>2.453164345079072E-2</v>
      </c>
      <c r="EB73" s="286">
        <v>2.4531609756954308E-2</v>
      </c>
      <c r="EC73" s="286">
        <v>2.4531569231479162E-2</v>
      </c>
      <c r="ED73" s="286">
        <v>2.4531538518408814E-2</v>
      </c>
      <c r="EE73" s="286">
        <v>2.4531498624200437E-2</v>
      </c>
      <c r="EF73" s="286">
        <v>2.4532680732734975E-2</v>
      </c>
      <c r="EG73" s="286">
        <v>2.4528995608239419E-2</v>
      </c>
      <c r="EH73" s="286">
        <v>2.4521853730031903E-2</v>
      </c>
      <c r="EI73" s="286">
        <v>2.493011734003384E-2</v>
      </c>
      <c r="EJ73" s="286">
        <v>2.1494298277719263E-2</v>
      </c>
      <c r="EK73" s="286">
        <v>2.7563599218475007E-2</v>
      </c>
      <c r="EL73" s="286"/>
      <c r="EM73" s="286"/>
      <c r="EN73" s="286"/>
      <c r="EO73" s="286"/>
      <c r="EP73" s="286"/>
      <c r="EQ73" s="286"/>
      <c r="ER73" s="286"/>
      <c r="ES73" s="286"/>
      <c r="ET73" s="286"/>
      <c r="EU73" s="286"/>
      <c r="EV73" s="286"/>
      <c r="EW73" s="286"/>
      <c r="EX73" s="287"/>
    </row>
    <row r="74" spans="1:154" x14ac:dyDescent="0.2">
      <c r="A74" s="238" t="e">
        <v>#N/A</v>
      </c>
      <c r="B74" s="422" t="e">
        <v>#N/A</v>
      </c>
      <c r="C74" s="239" t="e">
        <v>#N/A</v>
      </c>
      <c r="D74" s="263" t="e">
        <f>IF(A74&gt;$B$4,_xll.xlShmImplSwap2($B$5,$B$5,A74,,tenor+0*TYPE(trigger),1,4,12/tenor,4,1,1),"")</f>
        <v>#N/A</v>
      </c>
      <c r="E74" s="288" t="e">
        <v>#N/A</v>
      </c>
      <c r="F74" s="286" t="e">
        <v>#N/A</v>
      </c>
      <c r="G74" s="286" t="e">
        <v>#N/A</v>
      </c>
      <c r="H74" s="286" t="e">
        <v>#N/A</v>
      </c>
      <c r="I74" s="286" t="e">
        <v>#N/A</v>
      </c>
      <c r="J74" s="286" t="e">
        <v>#N/A</v>
      </c>
      <c r="K74" s="286" t="e">
        <v>#N/A</v>
      </c>
      <c r="L74" s="286" t="e">
        <v>#N/A</v>
      </c>
      <c r="M74" s="286" t="e">
        <v>#N/A</v>
      </c>
      <c r="N74" s="286" t="e">
        <v>#N/A</v>
      </c>
      <c r="O74" s="286" t="e">
        <v>#N/A</v>
      </c>
      <c r="P74" s="424" t="e">
        <v>#N/A</v>
      </c>
      <c r="Q74" s="286" t="e">
        <v>#N/A</v>
      </c>
      <c r="R74" s="286" t="e">
        <v>#N/A</v>
      </c>
      <c r="S74" s="286" t="e">
        <v>#N/A</v>
      </c>
      <c r="T74" s="286" t="e">
        <v>#N/A</v>
      </c>
      <c r="U74" s="286" t="e">
        <v>#N/A</v>
      </c>
      <c r="V74" s="286" t="e">
        <v>#N/A</v>
      </c>
      <c r="W74" s="286" t="e">
        <v>#N/A</v>
      </c>
      <c r="X74" s="286" t="e">
        <v>#N/A</v>
      </c>
      <c r="Y74" s="286" t="e">
        <v>#N/A</v>
      </c>
      <c r="Z74" s="286" t="e">
        <v>#N/A</v>
      </c>
      <c r="AA74" s="286" t="e">
        <v>#N/A</v>
      </c>
      <c r="AB74" s="286" t="e">
        <v>#N/A</v>
      </c>
      <c r="AC74" s="286" t="e">
        <v>#N/A</v>
      </c>
      <c r="AD74" s="286" t="e">
        <v>#N/A</v>
      </c>
      <c r="AE74" s="286" t="e">
        <v>#N/A</v>
      </c>
      <c r="AF74" s="286" t="e">
        <v>#N/A</v>
      </c>
      <c r="AG74" s="286" t="e">
        <v>#N/A</v>
      </c>
      <c r="AH74" s="286" t="e">
        <v>#N/A</v>
      </c>
      <c r="AI74" s="286" t="e">
        <v>#N/A</v>
      </c>
      <c r="AJ74" s="286" t="e">
        <v>#N/A</v>
      </c>
      <c r="AK74" s="286" t="e">
        <v>#N/A</v>
      </c>
      <c r="AL74" s="286" t="e">
        <v>#N/A</v>
      </c>
      <c r="AM74" s="286" t="e">
        <v>#N/A</v>
      </c>
      <c r="AN74" s="286" t="e">
        <v>#N/A</v>
      </c>
      <c r="AO74" s="286" t="e">
        <v>#N/A</v>
      </c>
      <c r="AP74" s="286" t="e">
        <v>#N/A</v>
      </c>
      <c r="AQ74" s="286" t="e">
        <v>#N/A</v>
      </c>
      <c r="AR74" s="286" t="e">
        <v>#N/A</v>
      </c>
      <c r="AS74" s="286" t="e">
        <v>#N/A</v>
      </c>
      <c r="AT74" s="286" t="e">
        <v>#N/A</v>
      </c>
      <c r="AU74" s="286" t="e">
        <v>#N/A</v>
      </c>
      <c r="AV74" s="286" t="e">
        <v>#N/A</v>
      </c>
      <c r="AW74" s="286" t="e">
        <v>#N/A</v>
      </c>
      <c r="AX74" s="286" t="e">
        <v>#N/A</v>
      </c>
      <c r="AY74" s="286" t="e">
        <v>#N/A</v>
      </c>
      <c r="AZ74" s="286" t="e">
        <v>#N/A</v>
      </c>
      <c r="BA74" s="286" t="e">
        <v>#N/A</v>
      </c>
      <c r="BB74" s="286" t="e">
        <v>#N/A</v>
      </c>
      <c r="BC74" s="286" t="e">
        <v>#N/A</v>
      </c>
      <c r="BD74" s="286" t="e">
        <v>#N/A</v>
      </c>
      <c r="BE74" s="286" t="e">
        <v>#N/A</v>
      </c>
      <c r="BF74" s="286" t="e">
        <v>#N/A</v>
      </c>
      <c r="BG74" s="286" t="e">
        <v>#N/A</v>
      </c>
      <c r="BH74" s="286" t="e">
        <v>#N/A</v>
      </c>
      <c r="BI74" s="286" t="e">
        <v>#N/A</v>
      </c>
      <c r="BJ74" s="286" t="e">
        <v>#N/A</v>
      </c>
      <c r="BK74" s="286" t="e">
        <v>#N/A</v>
      </c>
      <c r="BL74" s="286" t="e">
        <v>#N/A</v>
      </c>
      <c r="BM74" s="286" t="e">
        <v>#N/A</v>
      </c>
      <c r="BN74" s="286" t="e">
        <v>#N/A</v>
      </c>
      <c r="BO74" s="286"/>
      <c r="BP74" s="286"/>
      <c r="BQ74" s="286"/>
      <c r="BR74" s="286"/>
      <c r="BS74" s="286"/>
      <c r="BT74" s="286"/>
      <c r="BU74" s="286"/>
      <c r="BV74" s="286"/>
      <c r="BW74" s="286"/>
      <c r="BX74" s="286"/>
      <c r="BY74" s="286"/>
      <c r="BZ74" s="286"/>
      <c r="CA74" s="287"/>
      <c r="CB74" s="286" t="e">
        <v>#N/A</v>
      </c>
      <c r="CC74" s="286" t="e">
        <v>#N/A</v>
      </c>
      <c r="CD74" s="286" t="e">
        <v>#N/A</v>
      </c>
      <c r="CE74" s="286" t="e">
        <v>#N/A</v>
      </c>
      <c r="CF74" s="286" t="e">
        <v>#N/A</v>
      </c>
      <c r="CG74" s="286" t="e">
        <v>#N/A</v>
      </c>
      <c r="CH74" s="286" t="e">
        <v>#N/A</v>
      </c>
      <c r="CI74" s="286" t="e">
        <v>#N/A</v>
      </c>
      <c r="CJ74" s="286" t="e">
        <v>#N/A</v>
      </c>
      <c r="CK74" s="286" t="e">
        <v>#N/A</v>
      </c>
      <c r="CL74" s="286" t="e">
        <v>#N/A</v>
      </c>
      <c r="CM74" s="286" t="e">
        <v>#N/A</v>
      </c>
      <c r="CN74" s="286" t="e">
        <v>#N/A</v>
      </c>
      <c r="CO74" s="286" t="e">
        <v>#N/A</v>
      </c>
      <c r="CP74" s="286" t="e">
        <v>#N/A</v>
      </c>
      <c r="CQ74" s="286" t="e">
        <v>#N/A</v>
      </c>
      <c r="CR74" s="286" t="e">
        <v>#N/A</v>
      </c>
      <c r="CS74" s="286" t="e">
        <v>#N/A</v>
      </c>
      <c r="CT74" s="286" t="e">
        <v>#N/A</v>
      </c>
      <c r="CU74" s="286" t="e">
        <v>#N/A</v>
      </c>
      <c r="CV74" s="286" t="e">
        <v>#N/A</v>
      </c>
      <c r="CW74" s="286" t="e">
        <v>#N/A</v>
      </c>
      <c r="CX74" s="286" t="e">
        <v>#N/A</v>
      </c>
      <c r="CY74" s="286" t="e">
        <v>#N/A</v>
      </c>
      <c r="CZ74" s="286" t="e">
        <v>#N/A</v>
      </c>
      <c r="DA74" s="286" t="e">
        <v>#N/A</v>
      </c>
      <c r="DB74" s="286" t="e">
        <v>#N/A</v>
      </c>
      <c r="DC74" s="286" t="e">
        <v>#N/A</v>
      </c>
      <c r="DD74" s="286" t="e">
        <v>#N/A</v>
      </c>
      <c r="DE74" s="286" t="e">
        <v>#N/A</v>
      </c>
      <c r="DF74" s="286" t="e">
        <v>#N/A</v>
      </c>
      <c r="DG74" s="286" t="e">
        <v>#N/A</v>
      </c>
      <c r="DH74" s="286" t="e">
        <v>#N/A</v>
      </c>
      <c r="DI74" s="286" t="e">
        <v>#N/A</v>
      </c>
      <c r="DJ74" s="286" t="e">
        <v>#N/A</v>
      </c>
      <c r="DK74" s="286" t="e">
        <v>#N/A</v>
      </c>
      <c r="DL74" s="286" t="e">
        <v>#N/A</v>
      </c>
      <c r="DM74" s="286" t="e">
        <v>#N/A</v>
      </c>
      <c r="DN74" s="286" t="e">
        <v>#N/A</v>
      </c>
      <c r="DO74" s="286" t="e">
        <v>#N/A</v>
      </c>
      <c r="DP74" s="286" t="e">
        <v>#N/A</v>
      </c>
      <c r="DQ74" s="286" t="e">
        <v>#N/A</v>
      </c>
      <c r="DR74" s="286" t="e">
        <v>#N/A</v>
      </c>
      <c r="DS74" s="286" t="e">
        <v>#N/A</v>
      </c>
      <c r="DT74" s="286" t="e">
        <v>#N/A</v>
      </c>
      <c r="DU74" s="286" t="e">
        <v>#N/A</v>
      </c>
      <c r="DV74" s="286" t="e">
        <v>#N/A</v>
      </c>
      <c r="DW74" s="286" t="e">
        <v>#N/A</v>
      </c>
      <c r="DX74" s="286" t="e">
        <v>#N/A</v>
      </c>
      <c r="DY74" s="286" t="e">
        <v>#N/A</v>
      </c>
      <c r="DZ74" s="286" t="e">
        <v>#N/A</v>
      </c>
      <c r="EA74" s="286" t="e">
        <v>#N/A</v>
      </c>
      <c r="EB74" s="286" t="e">
        <v>#N/A</v>
      </c>
      <c r="EC74" s="286" t="e">
        <v>#N/A</v>
      </c>
      <c r="ED74" s="286" t="e">
        <v>#N/A</v>
      </c>
      <c r="EE74" s="286" t="e">
        <v>#N/A</v>
      </c>
      <c r="EF74" s="286" t="e">
        <v>#N/A</v>
      </c>
      <c r="EG74" s="286" t="e">
        <v>#N/A</v>
      </c>
      <c r="EH74" s="286" t="e">
        <v>#N/A</v>
      </c>
      <c r="EI74" s="286" t="e">
        <v>#N/A</v>
      </c>
      <c r="EJ74" s="286" t="e">
        <v>#N/A</v>
      </c>
      <c r="EK74" s="286" t="e">
        <v>#N/A</v>
      </c>
      <c r="EL74" s="286"/>
      <c r="EM74" s="286"/>
      <c r="EN74" s="286"/>
      <c r="EO74" s="286"/>
      <c r="EP74" s="286"/>
      <c r="EQ74" s="286"/>
      <c r="ER74" s="286"/>
      <c r="ES74" s="286"/>
      <c r="ET74" s="286"/>
      <c r="EU74" s="286"/>
      <c r="EV74" s="286"/>
      <c r="EW74" s="286"/>
      <c r="EX74" s="287"/>
    </row>
    <row r="75" spans="1:154" x14ac:dyDescent="0.2">
      <c r="A75" s="238" t="e">
        <v>#N/A</v>
      </c>
      <c r="B75" s="422" t="e">
        <v>#N/A</v>
      </c>
      <c r="C75" s="239" t="e">
        <v>#N/A</v>
      </c>
      <c r="D75" s="263" t="e">
        <f>IF(A75&gt;$B$4,_xll.xlShmImplSwap2($B$5,$B$5,A75,,tenor+0*TYPE(trigger),1,4,12/tenor,4,1,1),"")</f>
        <v>#N/A</v>
      </c>
      <c r="E75" s="288" t="e">
        <v>#N/A</v>
      </c>
      <c r="F75" s="286" t="e">
        <v>#N/A</v>
      </c>
      <c r="G75" s="286" t="e">
        <v>#N/A</v>
      </c>
      <c r="H75" s="286" t="e">
        <v>#N/A</v>
      </c>
      <c r="I75" s="286" t="e">
        <v>#N/A</v>
      </c>
      <c r="J75" s="286" t="e">
        <v>#N/A</v>
      </c>
      <c r="K75" s="286" t="e">
        <v>#N/A</v>
      </c>
      <c r="L75" s="286" t="e">
        <v>#N/A</v>
      </c>
      <c r="M75" s="286" t="e">
        <v>#N/A</v>
      </c>
      <c r="N75" s="286" t="e">
        <v>#N/A</v>
      </c>
      <c r="O75" s="286" t="e">
        <v>#N/A</v>
      </c>
      <c r="P75" s="424" t="e">
        <v>#N/A</v>
      </c>
      <c r="Q75" s="286" t="e">
        <v>#N/A</v>
      </c>
      <c r="R75" s="286" t="e">
        <v>#N/A</v>
      </c>
      <c r="S75" s="286" t="e">
        <v>#N/A</v>
      </c>
      <c r="T75" s="286" t="e">
        <v>#N/A</v>
      </c>
      <c r="U75" s="286" t="e">
        <v>#N/A</v>
      </c>
      <c r="V75" s="286" t="e">
        <v>#N/A</v>
      </c>
      <c r="W75" s="286" t="e">
        <v>#N/A</v>
      </c>
      <c r="X75" s="286" t="e">
        <v>#N/A</v>
      </c>
      <c r="Y75" s="286" t="e">
        <v>#N/A</v>
      </c>
      <c r="Z75" s="286" t="e">
        <v>#N/A</v>
      </c>
      <c r="AA75" s="286" t="e">
        <v>#N/A</v>
      </c>
      <c r="AB75" s="286" t="e">
        <v>#N/A</v>
      </c>
      <c r="AC75" s="286" t="e">
        <v>#N/A</v>
      </c>
      <c r="AD75" s="286" t="e">
        <v>#N/A</v>
      </c>
      <c r="AE75" s="286" t="e">
        <v>#N/A</v>
      </c>
      <c r="AF75" s="286" t="e">
        <v>#N/A</v>
      </c>
      <c r="AG75" s="286" t="e">
        <v>#N/A</v>
      </c>
      <c r="AH75" s="286" t="e">
        <v>#N/A</v>
      </c>
      <c r="AI75" s="286" t="e">
        <v>#N/A</v>
      </c>
      <c r="AJ75" s="286" t="e">
        <v>#N/A</v>
      </c>
      <c r="AK75" s="286" t="e">
        <v>#N/A</v>
      </c>
      <c r="AL75" s="286" t="e">
        <v>#N/A</v>
      </c>
      <c r="AM75" s="286" t="e">
        <v>#N/A</v>
      </c>
      <c r="AN75" s="286" t="e">
        <v>#N/A</v>
      </c>
      <c r="AO75" s="286" t="e">
        <v>#N/A</v>
      </c>
      <c r="AP75" s="286" t="e">
        <v>#N/A</v>
      </c>
      <c r="AQ75" s="286" t="e">
        <v>#N/A</v>
      </c>
      <c r="AR75" s="286" t="e">
        <v>#N/A</v>
      </c>
      <c r="AS75" s="286" t="e">
        <v>#N/A</v>
      </c>
      <c r="AT75" s="286" t="e">
        <v>#N/A</v>
      </c>
      <c r="AU75" s="286" t="e">
        <v>#N/A</v>
      </c>
      <c r="AV75" s="286" t="e">
        <v>#N/A</v>
      </c>
      <c r="AW75" s="286" t="e">
        <v>#N/A</v>
      </c>
      <c r="AX75" s="286" t="e">
        <v>#N/A</v>
      </c>
      <c r="AY75" s="286" t="e">
        <v>#N/A</v>
      </c>
      <c r="AZ75" s="286" t="e">
        <v>#N/A</v>
      </c>
      <c r="BA75" s="286" t="e">
        <v>#N/A</v>
      </c>
      <c r="BB75" s="286" t="e">
        <v>#N/A</v>
      </c>
      <c r="BC75" s="286" t="e">
        <v>#N/A</v>
      </c>
      <c r="BD75" s="286" t="e">
        <v>#N/A</v>
      </c>
      <c r="BE75" s="286" t="e">
        <v>#N/A</v>
      </c>
      <c r="BF75" s="286" t="e">
        <v>#N/A</v>
      </c>
      <c r="BG75" s="286" t="e">
        <v>#N/A</v>
      </c>
      <c r="BH75" s="286" t="e">
        <v>#N/A</v>
      </c>
      <c r="BI75" s="286" t="e">
        <v>#N/A</v>
      </c>
      <c r="BJ75" s="286" t="e">
        <v>#N/A</v>
      </c>
      <c r="BK75" s="286" t="e">
        <v>#N/A</v>
      </c>
      <c r="BL75" s="286" t="e">
        <v>#N/A</v>
      </c>
      <c r="BM75" s="286" t="e">
        <v>#N/A</v>
      </c>
      <c r="BN75" s="286" t="e">
        <v>#N/A</v>
      </c>
      <c r="BO75" s="286"/>
      <c r="BP75" s="286"/>
      <c r="BQ75" s="286"/>
      <c r="BR75" s="286"/>
      <c r="BS75" s="286"/>
      <c r="BT75" s="286"/>
      <c r="BU75" s="286"/>
      <c r="BV75" s="286"/>
      <c r="BW75" s="286"/>
      <c r="BX75" s="286"/>
      <c r="BY75" s="286"/>
      <c r="BZ75" s="286"/>
      <c r="CA75" s="287"/>
      <c r="CB75" s="286" t="e">
        <v>#N/A</v>
      </c>
      <c r="CC75" s="286" t="e">
        <v>#N/A</v>
      </c>
      <c r="CD75" s="286" t="e">
        <v>#N/A</v>
      </c>
      <c r="CE75" s="286" t="e">
        <v>#N/A</v>
      </c>
      <c r="CF75" s="286" t="e">
        <v>#N/A</v>
      </c>
      <c r="CG75" s="286" t="e">
        <v>#N/A</v>
      </c>
      <c r="CH75" s="286" t="e">
        <v>#N/A</v>
      </c>
      <c r="CI75" s="286" t="e">
        <v>#N/A</v>
      </c>
      <c r="CJ75" s="286" t="e">
        <v>#N/A</v>
      </c>
      <c r="CK75" s="286" t="e">
        <v>#N/A</v>
      </c>
      <c r="CL75" s="286" t="e">
        <v>#N/A</v>
      </c>
      <c r="CM75" s="286" t="e">
        <v>#N/A</v>
      </c>
      <c r="CN75" s="286" t="e">
        <v>#N/A</v>
      </c>
      <c r="CO75" s="286" t="e">
        <v>#N/A</v>
      </c>
      <c r="CP75" s="286" t="e">
        <v>#N/A</v>
      </c>
      <c r="CQ75" s="286" t="e">
        <v>#N/A</v>
      </c>
      <c r="CR75" s="286" t="e">
        <v>#N/A</v>
      </c>
      <c r="CS75" s="286" t="e">
        <v>#N/A</v>
      </c>
      <c r="CT75" s="286" t="e">
        <v>#N/A</v>
      </c>
      <c r="CU75" s="286" t="e">
        <v>#N/A</v>
      </c>
      <c r="CV75" s="286" t="e">
        <v>#N/A</v>
      </c>
      <c r="CW75" s="286" t="e">
        <v>#N/A</v>
      </c>
      <c r="CX75" s="286" t="e">
        <v>#N/A</v>
      </c>
      <c r="CY75" s="286" t="e">
        <v>#N/A</v>
      </c>
      <c r="CZ75" s="286" t="e">
        <v>#N/A</v>
      </c>
      <c r="DA75" s="286" t="e">
        <v>#N/A</v>
      </c>
      <c r="DB75" s="286" t="e">
        <v>#N/A</v>
      </c>
      <c r="DC75" s="286" t="e">
        <v>#N/A</v>
      </c>
      <c r="DD75" s="286" t="e">
        <v>#N/A</v>
      </c>
      <c r="DE75" s="286" t="e">
        <v>#N/A</v>
      </c>
      <c r="DF75" s="286" t="e">
        <v>#N/A</v>
      </c>
      <c r="DG75" s="286" t="e">
        <v>#N/A</v>
      </c>
      <c r="DH75" s="286" t="e">
        <v>#N/A</v>
      </c>
      <c r="DI75" s="286" t="e">
        <v>#N/A</v>
      </c>
      <c r="DJ75" s="286" t="e">
        <v>#N/A</v>
      </c>
      <c r="DK75" s="286" t="e">
        <v>#N/A</v>
      </c>
      <c r="DL75" s="286" t="e">
        <v>#N/A</v>
      </c>
      <c r="DM75" s="286" t="e">
        <v>#N/A</v>
      </c>
      <c r="DN75" s="286" t="e">
        <v>#N/A</v>
      </c>
      <c r="DO75" s="286" t="e">
        <v>#N/A</v>
      </c>
      <c r="DP75" s="286" t="e">
        <v>#N/A</v>
      </c>
      <c r="DQ75" s="286" t="e">
        <v>#N/A</v>
      </c>
      <c r="DR75" s="286" t="e">
        <v>#N/A</v>
      </c>
      <c r="DS75" s="286" t="e">
        <v>#N/A</v>
      </c>
      <c r="DT75" s="286" t="e">
        <v>#N/A</v>
      </c>
      <c r="DU75" s="286" t="e">
        <v>#N/A</v>
      </c>
      <c r="DV75" s="286" t="e">
        <v>#N/A</v>
      </c>
      <c r="DW75" s="286" t="e">
        <v>#N/A</v>
      </c>
      <c r="DX75" s="286" t="e">
        <v>#N/A</v>
      </c>
      <c r="DY75" s="286" t="e">
        <v>#N/A</v>
      </c>
      <c r="DZ75" s="286" t="e">
        <v>#N/A</v>
      </c>
      <c r="EA75" s="286" t="e">
        <v>#N/A</v>
      </c>
      <c r="EB75" s="286" t="e">
        <v>#N/A</v>
      </c>
      <c r="EC75" s="286" t="e">
        <v>#N/A</v>
      </c>
      <c r="ED75" s="286" t="e">
        <v>#N/A</v>
      </c>
      <c r="EE75" s="286" t="e">
        <v>#N/A</v>
      </c>
      <c r="EF75" s="286" t="e">
        <v>#N/A</v>
      </c>
      <c r="EG75" s="286" t="e">
        <v>#N/A</v>
      </c>
      <c r="EH75" s="286" t="e">
        <v>#N/A</v>
      </c>
      <c r="EI75" s="286" t="e">
        <v>#N/A</v>
      </c>
      <c r="EJ75" s="286" t="e">
        <v>#N/A</v>
      </c>
      <c r="EK75" s="286" t="e">
        <v>#N/A</v>
      </c>
      <c r="EL75" s="286"/>
      <c r="EM75" s="286"/>
      <c r="EN75" s="286"/>
      <c r="EO75" s="286"/>
      <c r="EP75" s="286"/>
      <c r="EQ75" s="286"/>
      <c r="ER75" s="286"/>
      <c r="ES75" s="286"/>
      <c r="ET75" s="286"/>
      <c r="EU75" s="286"/>
      <c r="EV75" s="286"/>
      <c r="EW75" s="286"/>
      <c r="EX75" s="287"/>
    </row>
    <row r="76" spans="1:154" x14ac:dyDescent="0.2">
      <c r="A76" s="238" t="e">
        <v>#N/A</v>
      </c>
      <c r="B76" s="422" t="e">
        <v>#N/A</v>
      </c>
      <c r="C76" s="239" t="e">
        <v>#N/A</v>
      </c>
      <c r="D76" s="263" t="e">
        <f>IF(A76&gt;$B$4,_xll.xlShmImplSwap2($B$5,$B$5,A76,,tenor+0*TYPE(trigger),1,4,12/tenor,4,1,1),"")</f>
        <v>#N/A</v>
      </c>
      <c r="E76" s="288" t="e">
        <v>#N/A</v>
      </c>
      <c r="F76" s="286" t="e">
        <v>#N/A</v>
      </c>
      <c r="G76" s="286" t="e">
        <v>#N/A</v>
      </c>
      <c r="H76" s="286" t="e">
        <v>#N/A</v>
      </c>
      <c r="I76" s="286" t="e">
        <v>#N/A</v>
      </c>
      <c r="J76" s="286" t="e">
        <v>#N/A</v>
      </c>
      <c r="K76" s="286" t="e">
        <v>#N/A</v>
      </c>
      <c r="L76" s="286" t="e">
        <v>#N/A</v>
      </c>
      <c r="M76" s="286" t="e">
        <v>#N/A</v>
      </c>
      <c r="N76" s="286" t="e">
        <v>#N/A</v>
      </c>
      <c r="O76" s="286" t="e">
        <v>#N/A</v>
      </c>
      <c r="P76" s="424" t="e">
        <v>#N/A</v>
      </c>
      <c r="Q76" s="286" t="e">
        <v>#N/A</v>
      </c>
      <c r="R76" s="286" t="e">
        <v>#N/A</v>
      </c>
      <c r="S76" s="286" t="e">
        <v>#N/A</v>
      </c>
      <c r="T76" s="286" t="e">
        <v>#N/A</v>
      </c>
      <c r="U76" s="286" t="e">
        <v>#N/A</v>
      </c>
      <c r="V76" s="286" t="e">
        <v>#N/A</v>
      </c>
      <c r="W76" s="286" t="e">
        <v>#N/A</v>
      </c>
      <c r="X76" s="286" t="e">
        <v>#N/A</v>
      </c>
      <c r="Y76" s="286" t="e">
        <v>#N/A</v>
      </c>
      <c r="Z76" s="286" t="e">
        <v>#N/A</v>
      </c>
      <c r="AA76" s="286" t="e">
        <v>#N/A</v>
      </c>
      <c r="AB76" s="286" t="e">
        <v>#N/A</v>
      </c>
      <c r="AC76" s="286" t="e">
        <v>#N/A</v>
      </c>
      <c r="AD76" s="286" t="e">
        <v>#N/A</v>
      </c>
      <c r="AE76" s="286" t="e">
        <v>#N/A</v>
      </c>
      <c r="AF76" s="286" t="e">
        <v>#N/A</v>
      </c>
      <c r="AG76" s="286" t="e">
        <v>#N/A</v>
      </c>
      <c r="AH76" s="286" t="e">
        <v>#N/A</v>
      </c>
      <c r="AI76" s="286" t="e">
        <v>#N/A</v>
      </c>
      <c r="AJ76" s="286" t="e">
        <v>#N/A</v>
      </c>
      <c r="AK76" s="286" t="e">
        <v>#N/A</v>
      </c>
      <c r="AL76" s="286" t="e">
        <v>#N/A</v>
      </c>
      <c r="AM76" s="286" t="e">
        <v>#N/A</v>
      </c>
      <c r="AN76" s="286" t="e">
        <v>#N/A</v>
      </c>
      <c r="AO76" s="286" t="e">
        <v>#N/A</v>
      </c>
      <c r="AP76" s="286" t="e">
        <v>#N/A</v>
      </c>
      <c r="AQ76" s="286" t="e">
        <v>#N/A</v>
      </c>
      <c r="AR76" s="286" t="e">
        <v>#N/A</v>
      </c>
      <c r="AS76" s="286" t="e">
        <v>#N/A</v>
      </c>
      <c r="AT76" s="286" t="e">
        <v>#N/A</v>
      </c>
      <c r="AU76" s="286" t="e">
        <v>#N/A</v>
      </c>
      <c r="AV76" s="286" t="e">
        <v>#N/A</v>
      </c>
      <c r="AW76" s="286" t="e">
        <v>#N/A</v>
      </c>
      <c r="AX76" s="286" t="e">
        <v>#N/A</v>
      </c>
      <c r="AY76" s="286" t="e">
        <v>#N/A</v>
      </c>
      <c r="AZ76" s="286" t="e">
        <v>#N/A</v>
      </c>
      <c r="BA76" s="286" t="e">
        <v>#N/A</v>
      </c>
      <c r="BB76" s="286" t="e">
        <v>#N/A</v>
      </c>
      <c r="BC76" s="286" t="e">
        <v>#N/A</v>
      </c>
      <c r="BD76" s="286" t="e">
        <v>#N/A</v>
      </c>
      <c r="BE76" s="286" t="e">
        <v>#N/A</v>
      </c>
      <c r="BF76" s="286" t="e">
        <v>#N/A</v>
      </c>
      <c r="BG76" s="286" t="e">
        <v>#N/A</v>
      </c>
      <c r="BH76" s="286" t="e">
        <v>#N/A</v>
      </c>
      <c r="BI76" s="286" t="e">
        <v>#N/A</v>
      </c>
      <c r="BJ76" s="286" t="e">
        <v>#N/A</v>
      </c>
      <c r="BK76" s="286" t="e">
        <v>#N/A</v>
      </c>
      <c r="BL76" s="286" t="e">
        <v>#N/A</v>
      </c>
      <c r="BM76" s="286" t="e">
        <v>#N/A</v>
      </c>
      <c r="BN76" s="286" t="e">
        <v>#N/A</v>
      </c>
      <c r="BO76" s="286"/>
      <c r="BP76" s="286"/>
      <c r="BQ76" s="286"/>
      <c r="BR76" s="286"/>
      <c r="BS76" s="286"/>
      <c r="BT76" s="286"/>
      <c r="BU76" s="286"/>
      <c r="BV76" s="286"/>
      <c r="BW76" s="286"/>
      <c r="BX76" s="286"/>
      <c r="BY76" s="286"/>
      <c r="BZ76" s="286"/>
      <c r="CA76" s="287"/>
      <c r="CB76" s="286" t="e">
        <v>#N/A</v>
      </c>
      <c r="CC76" s="286" t="e">
        <v>#N/A</v>
      </c>
      <c r="CD76" s="286" t="e">
        <v>#N/A</v>
      </c>
      <c r="CE76" s="286" t="e">
        <v>#N/A</v>
      </c>
      <c r="CF76" s="286" t="e">
        <v>#N/A</v>
      </c>
      <c r="CG76" s="286" t="e">
        <v>#N/A</v>
      </c>
      <c r="CH76" s="286" t="e">
        <v>#N/A</v>
      </c>
      <c r="CI76" s="286" t="e">
        <v>#N/A</v>
      </c>
      <c r="CJ76" s="286" t="e">
        <v>#N/A</v>
      </c>
      <c r="CK76" s="286" t="e">
        <v>#N/A</v>
      </c>
      <c r="CL76" s="286" t="e">
        <v>#N/A</v>
      </c>
      <c r="CM76" s="286" t="e">
        <v>#N/A</v>
      </c>
      <c r="CN76" s="286" t="e">
        <v>#N/A</v>
      </c>
      <c r="CO76" s="286" t="e">
        <v>#N/A</v>
      </c>
      <c r="CP76" s="286" t="e">
        <v>#N/A</v>
      </c>
      <c r="CQ76" s="286" t="e">
        <v>#N/A</v>
      </c>
      <c r="CR76" s="286" t="e">
        <v>#N/A</v>
      </c>
      <c r="CS76" s="286" t="e">
        <v>#N/A</v>
      </c>
      <c r="CT76" s="286" t="e">
        <v>#N/A</v>
      </c>
      <c r="CU76" s="286" t="e">
        <v>#N/A</v>
      </c>
      <c r="CV76" s="286" t="e">
        <v>#N/A</v>
      </c>
      <c r="CW76" s="286" t="e">
        <v>#N/A</v>
      </c>
      <c r="CX76" s="286" t="e">
        <v>#N/A</v>
      </c>
      <c r="CY76" s="286" t="e">
        <v>#N/A</v>
      </c>
      <c r="CZ76" s="286" t="e">
        <v>#N/A</v>
      </c>
      <c r="DA76" s="286" t="e">
        <v>#N/A</v>
      </c>
      <c r="DB76" s="286" t="e">
        <v>#N/A</v>
      </c>
      <c r="DC76" s="286" t="e">
        <v>#N/A</v>
      </c>
      <c r="DD76" s="286" t="e">
        <v>#N/A</v>
      </c>
      <c r="DE76" s="286" t="e">
        <v>#N/A</v>
      </c>
      <c r="DF76" s="286" t="e">
        <v>#N/A</v>
      </c>
      <c r="DG76" s="286" t="e">
        <v>#N/A</v>
      </c>
      <c r="DH76" s="286" t="e">
        <v>#N/A</v>
      </c>
      <c r="DI76" s="286" t="e">
        <v>#N/A</v>
      </c>
      <c r="DJ76" s="286" t="e">
        <v>#N/A</v>
      </c>
      <c r="DK76" s="286" t="e">
        <v>#N/A</v>
      </c>
      <c r="DL76" s="286" t="e">
        <v>#N/A</v>
      </c>
      <c r="DM76" s="286" t="e">
        <v>#N/A</v>
      </c>
      <c r="DN76" s="286" t="e">
        <v>#N/A</v>
      </c>
      <c r="DO76" s="286" t="e">
        <v>#N/A</v>
      </c>
      <c r="DP76" s="286" t="e">
        <v>#N/A</v>
      </c>
      <c r="DQ76" s="286" t="e">
        <v>#N/A</v>
      </c>
      <c r="DR76" s="286" t="e">
        <v>#N/A</v>
      </c>
      <c r="DS76" s="286" t="e">
        <v>#N/A</v>
      </c>
      <c r="DT76" s="286" t="e">
        <v>#N/A</v>
      </c>
      <c r="DU76" s="286" t="e">
        <v>#N/A</v>
      </c>
      <c r="DV76" s="286" t="e">
        <v>#N/A</v>
      </c>
      <c r="DW76" s="286" t="e">
        <v>#N/A</v>
      </c>
      <c r="DX76" s="286" t="e">
        <v>#N/A</v>
      </c>
      <c r="DY76" s="286" t="e">
        <v>#N/A</v>
      </c>
      <c r="DZ76" s="286" t="e">
        <v>#N/A</v>
      </c>
      <c r="EA76" s="286" t="e">
        <v>#N/A</v>
      </c>
      <c r="EB76" s="286" t="e">
        <v>#N/A</v>
      </c>
      <c r="EC76" s="286" t="e">
        <v>#N/A</v>
      </c>
      <c r="ED76" s="286" t="e">
        <v>#N/A</v>
      </c>
      <c r="EE76" s="286" t="e">
        <v>#N/A</v>
      </c>
      <c r="EF76" s="286" t="e">
        <v>#N/A</v>
      </c>
      <c r="EG76" s="286" t="e">
        <v>#N/A</v>
      </c>
      <c r="EH76" s="286" t="e">
        <v>#N/A</v>
      </c>
      <c r="EI76" s="286" t="e">
        <v>#N/A</v>
      </c>
      <c r="EJ76" s="286" t="e">
        <v>#N/A</v>
      </c>
      <c r="EK76" s="286" t="e">
        <v>#N/A</v>
      </c>
      <c r="EL76" s="286"/>
      <c r="EM76" s="286"/>
      <c r="EN76" s="286"/>
      <c r="EO76" s="286"/>
      <c r="EP76" s="286"/>
      <c r="EQ76" s="286"/>
      <c r="ER76" s="286"/>
      <c r="ES76" s="286"/>
      <c r="ET76" s="286"/>
      <c r="EU76" s="286"/>
      <c r="EV76" s="286"/>
      <c r="EW76" s="286"/>
      <c r="EX76" s="287"/>
    </row>
    <row r="77" spans="1:154" x14ac:dyDescent="0.2">
      <c r="A77" s="238" t="e">
        <v>#N/A</v>
      </c>
      <c r="B77" s="422" t="e">
        <v>#N/A</v>
      </c>
      <c r="C77" s="239" t="e">
        <v>#N/A</v>
      </c>
      <c r="D77" s="263" t="e">
        <f>IF(A77&gt;$B$4,_xll.xlShmImplSwap2($B$5,$B$5,A77,,tenor+0*TYPE(trigger),1,4,12/tenor,4,1,1),"")</f>
        <v>#N/A</v>
      </c>
      <c r="E77" s="288" t="e">
        <v>#N/A</v>
      </c>
      <c r="F77" s="286" t="e">
        <v>#N/A</v>
      </c>
      <c r="G77" s="286" t="e">
        <v>#N/A</v>
      </c>
      <c r="H77" s="286" t="e">
        <v>#N/A</v>
      </c>
      <c r="I77" s="286" t="e">
        <v>#N/A</v>
      </c>
      <c r="J77" s="286" t="e">
        <v>#N/A</v>
      </c>
      <c r="K77" s="286" t="e">
        <v>#N/A</v>
      </c>
      <c r="L77" s="286" t="e">
        <v>#N/A</v>
      </c>
      <c r="M77" s="286" t="e">
        <v>#N/A</v>
      </c>
      <c r="N77" s="286" t="e">
        <v>#N/A</v>
      </c>
      <c r="O77" s="286" t="e">
        <v>#N/A</v>
      </c>
      <c r="P77" s="424" t="e">
        <v>#N/A</v>
      </c>
      <c r="Q77" s="286" t="e">
        <v>#N/A</v>
      </c>
      <c r="R77" s="286" t="e">
        <v>#N/A</v>
      </c>
      <c r="S77" s="286" t="e">
        <v>#N/A</v>
      </c>
      <c r="T77" s="286" t="e">
        <v>#N/A</v>
      </c>
      <c r="U77" s="286" t="e">
        <v>#N/A</v>
      </c>
      <c r="V77" s="286" t="e">
        <v>#N/A</v>
      </c>
      <c r="W77" s="286" t="e">
        <v>#N/A</v>
      </c>
      <c r="X77" s="286" t="e">
        <v>#N/A</v>
      </c>
      <c r="Y77" s="286" t="e">
        <v>#N/A</v>
      </c>
      <c r="Z77" s="286" t="e">
        <v>#N/A</v>
      </c>
      <c r="AA77" s="286" t="e">
        <v>#N/A</v>
      </c>
      <c r="AB77" s="286" t="e">
        <v>#N/A</v>
      </c>
      <c r="AC77" s="286" t="e">
        <v>#N/A</v>
      </c>
      <c r="AD77" s="286" t="e">
        <v>#N/A</v>
      </c>
      <c r="AE77" s="286" t="e">
        <v>#N/A</v>
      </c>
      <c r="AF77" s="286" t="e">
        <v>#N/A</v>
      </c>
      <c r="AG77" s="286" t="e">
        <v>#N/A</v>
      </c>
      <c r="AH77" s="286" t="e">
        <v>#N/A</v>
      </c>
      <c r="AI77" s="286" t="e">
        <v>#N/A</v>
      </c>
      <c r="AJ77" s="286" t="e">
        <v>#N/A</v>
      </c>
      <c r="AK77" s="286" t="e">
        <v>#N/A</v>
      </c>
      <c r="AL77" s="286" t="e">
        <v>#N/A</v>
      </c>
      <c r="AM77" s="286" t="e">
        <v>#N/A</v>
      </c>
      <c r="AN77" s="286" t="e">
        <v>#N/A</v>
      </c>
      <c r="AO77" s="286" t="e">
        <v>#N/A</v>
      </c>
      <c r="AP77" s="286" t="e">
        <v>#N/A</v>
      </c>
      <c r="AQ77" s="286" t="e">
        <v>#N/A</v>
      </c>
      <c r="AR77" s="286" t="e">
        <v>#N/A</v>
      </c>
      <c r="AS77" s="286" t="e">
        <v>#N/A</v>
      </c>
      <c r="AT77" s="286" t="e">
        <v>#N/A</v>
      </c>
      <c r="AU77" s="286" t="e">
        <v>#N/A</v>
      </c>
      <c r="AV77" s="286" t="e">
        <v>#N/A</v>
      </c>
      <c r="AW77" s="286" t="e">
        <v>#N/A</v>
      </c>
      <c r="AX77" s="286" t="e">
        <v>#N/A</v>
      </c>
      <c r="AY77" s="286" t="e">
        <v>#N/A</v>
      </c>
      <c r="AZ77" s="286" t="e">
        <v>#N/A</v>
      </c>
      <c r="BA77" s="286" t="e">
        <v>#N/A</v>
      </c>
      <c r="BB77" s="286" t="e">
        <v>#N/A</v>
      </c>
      <c r="BC77" s="286" t="e">
        <v>#N/A</v>
      </c>
      <c r="BD77" s="286" t="e">
        <v>#N/A</v>
      </c>
      <c r="BE77" s="286" t="e">
        <v>#N/A</v>
      </c>
      <c r="BF77" s="286" t="e">
        <v>#N/A</v>
      </c>
      <c r="BG77" s="286" t="e">
        <v>#N/A</v>
      </c>
      <c r="BH77" s="286" t="e">
        <v>#N/A</v>
      </c>
      <c r="BI77" s="286" t="e">
        <v>#N/A</v>
      </c>
      <c r="BJ77" s="286" t="e">
        <v>#N/A</v>
      </c>
      <c r="BK77" s="286" t="e">
        <v>#N/A</v>
      </c>
      <c r="BL77" s="286" t="e">
        <v>#N/A</v>
      </c>
      <c r="BM77" s="286" t="e">
        <v>#N/A</v>
      </c>
      <c r="BN77" s="286" t="e">
        <v>#N/A</v>
      </c>
      <c r="BO77" s="286"/>
      <c r="BP77" s="286"/>
      <c r="BQ77" s="286"/>
      <c r="BR77" s="286"/>
      <c r="BS77" s="286"/>
      <c r="BT77" s="286"/>
      <c r="BU77" s="286"/>
      <c r="BV77" s="286"/>
      <c r="BW77" s="286"/>
      <c r="BX77" s="286"/>
      <c r="BY77" s="286"/>
      <c r="BZ77" s="286"/>
      <c r="CA77" s="287"/>
      <c r="CB77" s="286" t="e">
        <v>#N/A</v>
      </c>
      <c r="CC77" s="286" t="e">
        <v>#N/A</v>
      </c>
      <c r="CD77" s="286" t="e">
        <v>#N/A</v>
      </c>
      <c r="CE77" s="286" t="e">
        <v>#N/A</v>
      </c>
      <c r="CF77" s="286" t="e">
        <v>#N/A</v>
      </c>
      <c r="CG77" s="286" t="e">
        <v>#N/A</v>
      </c>
      <c r="CH77" s="286" t="e">
        <v>#N/A</v>
      </c>
      <c r="CI77" s="286" t="e">
        <v>#N/A</v>
      </c>
      <c r="CJ77" s="286" t="e">
        <v>#N/A</v>
      </c>
      <c r="CK77" s="286" t="e">
        <v>#N/A</v>
      </c>
      <c r="CL77" s="286" t="e">
        <v>#N/A</v>
      </c>
      <c r="CM77" s="286" t="e">
        <v>#N/A</v>
      </c>
      <c r="CN77" s="286" t="e">
        <v>#N/A</v>
      </c>
      <c r="CO77" s="286" t="e">
        <v>#N/A</v>
      </c>
      <c r="CP77" s="286" t="e">
        <v>#N/A</v>
      </c>
      <c r="CQ77" s="286" t="e">
        <v>#N/A</v>
      </c>
      <c r="CR77" s="286" t="e">
        <v>#N/A</v>
      </c>
      <c r="CS77" s="286" t="e">
        <v>#N/A</v>
      </c>
      <c r="CT77" s="286" t="e">
        <v>#N/A</v>
      </c>
      <c r="CU77" s="286" t="e">
        <v>#N/A</v>
      </c>
      <c r="CV77" s="286" t="e">
        <v>#N/A</v>
      </c>
      <c r="CW77" s="286" t="e">
        <v>#N/A</v>
      </c>
      <c r="CX77" s="286" t="e">
        <v>#N/A</v>
      </c>
      <c r="CY77" s="286" t="e">
        <v>#N/A</v>
      </c>
      <c r="CZ77" s="286" t="e">
        <v>#N/A</v>
      </c>
      <c r="DA77" s="286" t="e">
        <v>#N/A</v>
      </c>
      <c r="DB77" s="286" t="e">
        <v>#N/A</v>
      </c>
      <c r="DC77" s="286" t="e">
        <v>#N/A</v>
      </c>
      <c r="DD77" s="286" t="e">
        <v>#N/A</v>
      </c>
      <c r="DE77" s="286" t="e">
        <v>#N/A</v>
      </c>
      <c r="DF77" s="286" t="e">
        <v>#N/A</v>
      </c>
      <c r="DG77" s="286" t="e">
        <v>#N/A</v>
      </c>
      <c r="DH77" s="286" t="e">
        <v>#N/A</v>
      </c>
      <c r="DI77" s="286" t="e">
        <v>#N/A</v>
      </c>
      <c r="DJ77" s="286" t="e">
        <v>#N/A</v>
      </c>
      <c r="DK77" s="286" t="e">
        <v>#N/A</v>
      </c>
      <c r="DL77" s="286" t="e">
        <v>#N/A</v>
      </c>
      <c r="DM77" s="286" t="e">
        <v>#N/A</v>
      </c>
      <c r="DN77" s="286" t="e">
        <v>#N/A</v>
      </c>
      <c r="DO77" s="286" t="e">
        <v>#N/A</v>
      </c>
      <c r="DP77" s="286" t="e">
        <v>#N/A</v>
      </c>
      <c r="DQ77" s="286" t="e">
        <v>#N/A</v>
      </c>
      <c r="DR77" s="286" t="e">
        <v>#N/A</v>
      </c>
      <c r="DS77" s="286" t="e">
        <v>#N/A</v>
      </c>
      <c r="DT77" s="286" t="e">
        <v>#N/A</v>
      </c>
      <c r="DU77" s="286" t="e">
        <v>#N/A</v>
      </c>
      <c r="DV77" s="286" t="e">
        <v>#N/A</v>
      </c>
      <c r="DW77" s="286" t="e">
        <v>#N/A</v>
      </c>
      <c r="DX77" s="286" t="e">
        <v>#N/A</v>
      </c>
      <c r="DY77" s="286" t="e">
        <v>#N/A</v>
      </c>
      <c r="DZ77" s="286" t="e">
        <v>#N/A</v>
      </c>
      <c r="EA77" s="286" t="e">
        <v>#N/A</v>
      </c>
      <c r="EB77" s="286" t="e">
        <v>#N/A</v>
      </c>
      <c r="EC77" s="286" t="e">
        <v>#N/A</v>
      </c>
      <c r="ED77" s="286" t="e">
        <v>#N/A</v>
      </c>
      <c r="EE77" s="286" t="e">
        <v>#N/A</v>
      </c>
      <c r="EF77" s="286" t="e">
        <v>#N/A</v>
      </c>
      <c r="EG77" s="286" t="e">
        <v>#N/A</v>
      </c>
      <c r="EH77" s="286" t="e">
        <v>#N/A</v>
      </c>
      <c r="EI77" s="286" t="e">
        <v>#N/A</v>
      </c>
      <c r="EJ77" s="286" t="e">
        <v>#N/A</v>
      </c>
      <c r="EK77" s="286" t="e">
        <v>#N/A</v>
      </c>
      <c r="EL77" s="286"/>
      <c r="EM77" s="286"/>
      <c r="EN77" s="286"/>
      <c r="EO77" s="286"/>
      <c r="EP77" s="286"/>
      <c r="EQ77" s="286"/>
      <c r="ER77" s="286"/>
      <c r="ES77" s="286"/>
      <c r="ET77" s="286"/>
      <c r="EU77" s="286"/>
      <c r="EV77" s="286"/>
      <c r="EW77" s="286"/>
      <c r="EX77" s="287"/>
    </row>
    <row r="78" spans="1:154" x14ac:dyDescent="0.2">
      <c r="A78" s="238" t="e">
        <v>#N/A</v>
      </c>
      <c r="B78" s="422" t="e">
        <v>#N/A</v>
      </c>
      <c r="C78" s="239" t="e">
        <v>#N/A</v>
      </c>
      <c r="D78" s="263" t="e">
        <f>IF(A78&gt;$B$4,_xll.xlShmImplSwap2($B$5,$B$5,A78,,tenor+0*TYPE(trigger),1,4,12/tenor,4,1,1),"")</f>
        <v>#N/A</v>
      </c>
      <c r="E78" s="288" t="e">
        <v>#N/A</v>
      </c>
      <c r="F78" s="286" t="e">
        <v>#N/A</v>
      </c>
      <c r="G78" s="286" t="e">
        <v>#N/A</v>
      </c>
      <c r="H78" s="286" t="e">
        <v>#N/A</v>
      </c>
      <c r="I78" s="286" t="e">
        <v>#N/A</v>
      </c>
      <c r="J78" s="286" t="e">
        <v>#N/A</v>
      </c>
      <c r="K78" s="286" t="e">
        <v>#N/A</v>
      </c>
      <c r="L78" s="286" t="e">
        <v>#N/A</v>
      </c>
      <c r="M78" s="286" t="e">
        <v>#N/A</v>
      </c>
      <c r="N78" s="286" t="e">
        <v>#N/A</v>
      </c>
      <c r="O78" s="286" t="e">
        <v>#N/A</v>
      </c>
      <c r="P78" s="424" t="e">
        <v>#N/A</v>
      </c>
      <c r="Q78" s="286" t="e">
        <v>#N/A</v>
      </c>
      <c r="R78" s="286" t="e">
        <v>#N/A</v>
      </c>
      <c r="S78" s="286" t="e">
        <v>#N/A</v>
      </c>
      <c r="T78" s="286" t="e">
        <v>#N/A</v>
      </c>
      <c r="U78" s="286" t="e">
        <v>#N/A</v>
      </c>
      <c r="V78" s="286" t="e">
        <v>#N/A</v>
      </c>
      <c r="W78" s="286" t="e">
        <v>#N/A</v>
      </c>
      <c r="X78" s="286" t="e">
        <v>#N/A</v>
      </c>
      <c r="Y78" s="286" t="e">
        <v>#N/A</v>
      </c>
      <c r="Z78" s="286" t="e">
        <v>#N/A</v>
      </c>
      <c r="AA78" s="286" t="e">
        <v>#N/A</v>
      </c>
      <c r="AB78" s="286" t="e">
        <v>#N/A</v>
      </c>
      <c r="AC78" s="286" t="e">
        <v>#N/A</v>
      </c>
      <c r="AD78" s="286" t="e">
        <v>#N/A</v>
      </c>
      <c r="AE78" s="286" t="e">
        <v>#N/A</v>
      </c>
      <c r="AF78" s="286" t="e">
        <v>#N/A</v>
      </c>
      <c r="AG78" s="286" t="e">
        <v>#N/A</v>
      </c>
      <c r="AH78" s="286" t="e">
        <v>#N/A</v>
      </c>
      <c r="AI78" s="286" t="e">
        <v>#N/A</v>
      </c>
      <c r="AJ78" s="286" t="e">
        <v>#N/A</v>
      </c>
      <c r="AK78" s="286" t="e">
        <v>#N/A</v>
      </c>
      <c r="AL78" s="286" t="e">
        <v>#N/A</v>
      </c>
      <c r="AM78" s="286" t="e">
        <v>#N/A</v>
      </c>
      <c r="AN78" s="286" t="e">
        <v>#N/A</v>
      </c>
      <c r="AO78" s="286" t="e">
        <v>#N/A</v>
      </c>
      <c r="AP78" s="286" t="e">
        <v>#N/A</v>
      </c>
      <c r="AQ78" s="286" t="e">
        <v>#N/A</v>
      </c>
      <c r="AR78" s="286" t="e">
        <v>#N/A</v>
      </c>
      <c r="AS78" s="286" t="e">
        <v>#N/A</v>
      </c>
      <c r="AT78" s="286" t="e">
        <v>#N/A</v>
      </c>
      <c r="AU78" s="286" t="e">
        <v>#N/A</v>
      </c>
      <c r="AV78" s="286" t="e">
        <v>#N/A</v>
      </c>
      <c r="AW78" s="286" t="e">
        <v>#N/A</v>
      </c>
      <c r="AX78" s="286" t="e">
        <v>#N/A</v>
      </c>
      <c r="AY78" s="286" t="e">
        <v>#N/A</v>
      </c>
      <c r="AZ78" s="286" t="e">
        <v>#N/A</v>
      </c>
      <c r="BA78" s="286" t="e">
        <v>#N/A</v>
      </c>
      <c r="BB78" s="286" t="e">
        <v>#N/A</v>
      </c>
      <c r="BC78" s="286" t="e">
        <v>#N/A</v>
      </c>
      <c r="BD78" s="286" t="e">
        <v>#N/A</v>
      </c>
      <c r="BE78" s="286" t="e">
        <v>#N/A</v>
      </c>
      <c r="BF78" s="286" t="e">
        <v>#N/A</v>
      </c>
      <c r="BG78" s="286" t="e">
        <v>#N/A</v>
      </c>
      <c r="BH78" s="286" t="e">
        <v>#N/A</v>
      </c>
      <c r="BI78" s="286" t="e">
        <v>#N/A</v>
      </c>
      <c r="BJ78" s="286" t="e">
        <v>#N/A</v>
      </c>
      <c r="BK78" s="286" t="e">
        <v>#N/A</v>
      </c>
      <c r="BL78" s="286" t="e">
        <v>#N/A</v>
      </c>
      <c r="BM78" s="286" t="e">
        <v>#N/A</v>
      </c>
      <c r="BN78" s="286" t="e">
        <v>#N/A</v>
      </c>
      <c r="BO78" s="286"/>
      <c r="BP78" s="286"/>
      <c r="BQ78" s="286"/>
      <c r="BR78" s="286"/>
      <c r="BS78" s="286"/>
      <c r="BT78" s="286"/>
      <c r="BU78" s="286"/>
      <c r="BV78" s="286"/>
      <c r="BW78" s="286"/>
      <c r="BX78" s="286"/>
      <c r="BY78" s="286"/>
      <c r="BZ78" s="286"/>
      <c r="CA78" s="287"/>
      <c r="CB78" s="286" t="e">
        <v>#N/A</v>
      </c>
      <c r="CC78" s="286" t="e">
        <v>#N/A</v>
      </c>
      <c r="CD78" s="286" t="e">
        <v>#N/A</v>
      </c>
      <c r="CE78" s="286" t="e">
        <v>#N/A</v>
      </c>
      <c r="CF78" s="286" t="e">
        <v>#N/A</v>
      </c>
      <c r="CG78" s="286" t="e">
        <v>#N/A</v>
      </c>
      <c r="CH78" s="286" t="e">
        <v>#N/A</v>
      </c>
      <c r="CI78" s="286" t="e">
        <v>#N/A</v>
      </c>
      <c r="CJ78" s="286" t="e">
        <v>#N/A</v>
      </c>
      <c r="CK78" s="286" t="e">
        <v>#N/A</v>
      </c>
      <c r="CL78" s="286" t="e">
        <v>#N/A</v>
      </c>
      <c r="CM78" s="286" t="e">
        <v>#N/A</v>
      </c>
      <c r="CN78" s="286" t="e">
        <v>#N/A</v>
      </c>
      <c r="CO78" s="286" t="e">
        <v>#N/A</v>
      </c>
      <c r="CP78" s="286" t="e">
        <v>#N/A</v>
      </c>
      <c r="CQ78" s="286" t="e">
        <v>#N/A</v>
      </c>
      <c r="CR78" s="286" t="e">
        <v>#N/A</v>
      </c>
      <c r="CS78" s="286" t="e">
        <v>#N/A</v>
      </c>
      <c r="CT78" s="286" t="e">
        <v>#N/A</v>
      </c>
      <c r="CU78" s="286" t="e">
        <v>#N/A</v>
      </c>
      <c r="CV78" s="286" t="e">
        <v>#N/A</v>
      </c>
      <c r="CW78" s="286" t="e">
        <v>#N/A</v>
      </c>
      <c r="CX78" s="286" t="e">
        <v>#N/A</v>
      </c>
      <c r="CY78" s="286" t="e">
        <v>#N/A</v>
      </c>
      <c r="CZ78" s="286" t="e">
        <v>#N/A</v>
      </c>
      <c r="DA78" s="286" t="e">
        <v>#N/A</v>
      </c>
      <c r="DB78" s="286" t="e">
        <v>#N/A</v>
      </c>
      <c r="DC78" s="286" t="e">
        <v>#N/A</v>
      </c>
      <c r="DD78" s="286" t="e">
        <v>#N/A</v>
      </c>
      <c r="DE78" s="286" t="e">
        <v>#N/A</v>
      </c>
      <c r="DF78" s="286" t="e">
        <v>#N/A</v>
      </c>
      <c r="DG78" s="286" t="e">
        <v>#N/A</v>
      </c>
      <c r="DH78" s="286" t="e">
        <v>#N/A</v>
      </c>
      <c r="DI78" s="286" t="e">
        <v>#N/A</v>
      </c>
      <c r="DJ78" s="286" t="e">
        <v>#N/A</v>
      </c>
      <c r="DK78" s="286" t="e">
        <v>#N/A</v>
      </c>
      <c r="DL78" s="286" t="e">
        <v>#N/A</v>
      </c>
      <c r="DM78" s="286" t="e">
        <v>#N/A</v>
      </c>
      <c r="DN78" s="286" t="e">
        <v>#N/A</v>
      </c>
      <c r="DO78" s="286" t="e">
        <v>#N/A</v>
      </c>
      <c r="DP78" s="286" t="e">
        <v>#N/A</v>
      </c>
      <c r="DQ78" s="286" t="e">
        <v>#N/A</v>
      </c>
      <c r="DR78" s="286" t="e">
        <v>#N/A</v>
      </c>
      <c r="DS78" s="286" t="e">
        <v>#N/A</v>
      </c>
      <c r="DT78" s="286" t="e">
        <v>#N/A</v>
      </c>
      <c r="DU78" s="286" t="e">
        <v>#N/A</v>
      </c>
      <c r="DV78" s="286" t="e">
        <v>#N/A</v>
      </c>
      <c r="DW78" s="286" t="e">
        <v>#N/A</v>
      </c>
      <c r="DX78" s="286" t="e">
        <v>#N/A</v>
      </c>
      <c r="DY78" s="286" t="e">
        <v>#N/A</v>
      </c>
      <c r="DZ78" s="286" t="e">
        <v>#N/A</v>
      </c>
      <c r="EA78" s="286" t="e">
        <v>#N/A</v>
      </c>
      <c r="EB78" s="286" t="e">
        <v>#N/A</v>
      </c>
      <c r="EC78" s="286" t="e">
        <v>#N/A</v>
      </c>
      <c r="ED78" s="286" t="e">
        <v>#N/A</v>
      </c>
      <c r="EE78" s="286" t="e">
        <v>#N/A</v>
      </c>
      <c r="EF78" s="286" t="e">
        <v>#N/A</v>
      </c>
      <c r="EG78" s="286" t="e">
        <v>#N/A</v>
      </c>
      <c r="EH78" s="286" t="e">
        <v>#N/A</v>
      </c>
      <c r="EI78" s="286" t="e">
        <v>#N/A</v>
      </c>
      <c r="EJ78" s="286" t="e">
        <v>#N/A</v>
      </c>
      <c r="EK78" s="286" t="e">
        <v>#N/A</v>
      </c>
      <c r="EL78" s="286"/>
      <c r="EM78" s="286"/>
      <c r="EN78" s="286"/>
      <c r="EO78" s="286"/>
      <c r="EP78" s="286"/>
      <c r="EQ78" s="286"/>
      <c r="ER78" s="286"/>
      <c r="ES78" s="286"/>
      <c r="ET78" s="286"/>
      <c r="EU78" s="286"/>
      <c r="EV78" s="286"/>
      <c r="EW78" s="286"/>
      <c r="EX78" s="287"/>
    </row>
    <row r="79" spans="1:154" x14ac:dyDescent="0.2">
      <c r="A79" s="238" t="e">
        <v>#N/A</v>
      </c>
      <c r="B79" s="422" t="e">
        <v>#N/A</v>
      </c>
      <c r="C79" s="239" t="e">
        <v>#N/A</v>
      </c>
      <c r="D79" s="263" t="e">
        <f>IF(A79&gt;$B$4,_xll.xlShmImplSwap2($B$5,$B$5,A79,,tenor+0*TYPE(trigger),1,4,12/tenor,4,1,1),"")</f>
        <v>#N/A</v>
      </c>
      <c r="E79" s="288" t="e">
        <v>#N/A</v>
      </c>
      <c r="F79" s="286" t="e">
        <v>#N/A</v>
      </c>
      <c r="G79" s="286" t="e">
        <v>#N/A</v>
      </c>
      <c r="H79" s="286" t="e">
        <v>#N/A</v>
      </c>
      <c r="I79" s="286" t="e">
        <v>#N/A</v>
      </c>
      <c r="J79" s="286" t="e">
        <v>#N/A</v>
      </c>
      <c r="K79" s="286" t="e">
        <v>#N/A</v>
      </c>
      <c r="L79" s="286" t="e">
        <v>#N/A</v>
      </c>
      <c r="M79" s="286" t="e">
        <v>#N/A</v>
      </c>
      <c r="N79" s="286" t="e">
        <v>#N/A</v>
      </c>
      <c r="O79" s="286" t="e">
        <v>#N/A</v>
      </c>
      <c r="P79" s="424" t="e">
        <v>#N/A</v>
      </c>
      <c r="Q79" s="286" t="e">
        <v>#N/A</v>
      </c>
      <c r="R79" s="286" t="e">
        <v>#N/A</v>
      </c>
      <c r="S79" s="286" t="e">
        <v>#N/A</v>
      </c>
      <c r="T79" s="286" t="e">
        <v>#N/A</v>
      </c>
      <c r="U79" s="286" t="e">
        <v>#N/A</v>
      </c>
      <c r="V79" s="286" t="e">
        <v>#N/A</v>
      </c>
      <c r="W79" s="286" t="e">
        <v>#N/A</v>
      </c>
      <c r="X79" s="286" t="e">
        <v>#N/A</v>
      </c>
      <c r="Y79" s="286" t="e">
        <v>#N/A</v>
      </c>
      <c r="Z79" s="286" t="e">
        <v>#N/A</v>
      </c>
      <c r="AA79" s="286" t="e">
        <v>#N/A</v>
      </c>
      <c r="AB79" s="286" t="e">
        <v>#N/A</v>
      </c>
      <c r="AC79" s="286" t="e">
        <v>#N/A</v>
      </c>
      <c r="AD79" s="286" t="e">
        <v>#N/A</v>
      </c>
      <c r="AE79" s="286" t="e">
        <v>#N/A</v>
      </c>
      <c r="AF79" s="286" t="e">
        <v>#N/A</v>
      </c>
      <c r="AG79" s="286" t="e">
        <v>#N/A</v>
      </c>
      <c r="AH79" s="286" t="e">
        <v>#N/A</v>
      </c>
      <c r="AI79" s="286" t="e">
        <v>#N/A</v>
      </c>
      <c r="AJ79" s="286" t="e">
        <v>#N/A</v>
      </c>
      <c r="AK79" s="286" t="e">
        <v>#N/A</v>
      </c>
      <c r="AL79" s="286" t="e">
        <v>#N/A</v>
      </c>
      <c r="AM79" s="286" t="e">
        <v>#N/A</v>
      </c>
      <c r="AN79" s="286" t="e">
        <v>#N/A</v>
      </c>
      <c r="AO79" s="286" t="e">
        <v>#N/A</v>
      </c>
      <c r="AP79" s="286" t="e">
        <v>#N/A</v>
      </c>
      <c r="AQ79" s="286" t="e">
        <v>#N/A</v>
      </c>
      <c r="AR79" s="286" t="e">
        <v>#N/A</v>
      </c>
      <c r="AS79" s="286" t="e">
        <v>#N/A</v>
      </c>
      <c r="AT79" s="286" t="e">
        <v>#N/A</v>
      </c>
      <c r="AU79" s="286" t="e">
        <v>#N/A</v>
      </c>
      <c r="AV79" s="286" t="e">
        <v>#N/A</v>
      </c>
      <c r="AW79" s="286" t="e">
        <v>#N/A</v>
      </c>
      <c r="AX79" s="286" t="e">
        <v>#N/A</v>
      </c>
      <c r="AY79" s="286" t="e">
        <v>#N/A</v>
      </c>
      <c r="AZ79" s="286" t="e">
        <v>#N/A</v>
      </c>
      <c r="BA79" s="286" t="e">
        <v>#N/A</v>
      </c>
      <c r="BB79" s="286" t="e">
        <v>#N/A</v>
      </c>
      <c r="BC79" s="286" t="e">
        <v>#N/A</v>
      </c>
      <c r="BD79" s="286" t="e">
        <v>#N/A</v>
      </c>
      <c r="BE79" s="286" t="e">
        <v>#N/A</v>
      </c>
      <c r="BF79" s="286" t="e">
        <v>#N/A</v>
      </c>
      <c r="BG79" s="286" t="e">
        <v>#N/A</v>
      </c>
      <c r="BH79" s="286" t="e">
        <v>#N/A</v>
      </c>
      <c r="BI79" s="286" t="e">
        <v>#N/A</v>
      </c>
      <c r="BJ79" s="286" t="e">
        <v>#N/A</v>
      </c>
      <c r="BK79" s="286" t="e">
        <v>#N/A</v>
      </c>
      <c r="BL79" s="286" t="e">
        <v>#N/A</v>
      </c>
      <c r="BM79" s="286" t="e">
        <v>#N/A</v>
      </c>
      <c r="BN79" s="286" t="e">
        <v>#N/A</v>
      </c>
      <c r="BO79" s="286"/>
      <c r="BP79" s="286"/>
      <c r="BQ79" s="286"/>
      <c r="BR79" s="286"/>
      <c r="BS79" s="286"/>
      <c r="BT79" s="286"/>
      <c r="BU79" s="286"/>
      <c r="BV79" s="286"/>
      <c r="BW79" s="286"/>
      <c r="BX79" s="286"/>
      <c r="BY79" s="286"/>
      <c r="BZ79" s="286"/>
      <c r="CA79" s="287"/>
      <c r="CB79" s="286" t="e">
        <v>#N/A</v>
      </c>
      <c r="CC79" s="286" t="e">
        <v>#N/A</v>
      </c>
      <c r="CD79" s="286" t="e">
        <v>#N/A</v>
      </c>
      <c r="CE79" s="286" t="e">
        <v>#N/A</v>
      </c>
      <c r="CF79" s="286" t="e">
        <v>#N/A</v>
      </c>
      <c r="CG79" s="286" t="e">
        <v>#N/A</v>
      </c>
      <c r="CH79" s="286" t="e">
        <v>#N/A</v>
      </c>
      <c r="CI79" s="286" t="e">
        <v>#N/A</v>
      </c>
      <c r="CJ79" s="286" t="e">
        <v>#N/A</v>
      </c>
      <c r="CK79" s="286" t="e">
        <v>#N/A</v>
      </c>
      <c r="CL79" s="286" t="e">
        <v>#N/A</v>
      </c>
      <c r="CM79" s="286" t="e">
        <v>#N/A</v>
      </c>
      <c r="CN79" s="286" t="e">
        <v>#N/A</v>
      </c>
      <c r="CO79" s="286" t="e">
        <v>#N/A</v>
      </c>
      <c r="CP79" s="286" t="e">
        <v>#N/A</v>
      </c>
      <c r="CQ79" s="286" t="e">
        <v>#N/A</v>
      </c>
      <c r="CR79" s="286" t="e">
        <v>#N/A</v>
      </c>
      <c r="CS79" s="286" t="e">
        <v>#N/A</v>
      </c>
      <c r="CT79" s="286" t="e">
        <v>#N/A</v>
      </c>
      <c r="CU79" s="286" t="e">
        <v>#N/A</v>
      </c>
      <c r="CV79" s="286" t="e">
        <v>#N/A</v>
      </c>
      <c r="CW79" s="286" t="e">
        <v>#N/A</v>
      </c>
      <c r="CX79" s="286" t="e">
        <v>#N/A</v>
      </c>
      <c r="CY79" s="286" t="e">
        <v>#N/A</v>
      </c>
      <c r="CZ79" s="286" t="e">
        <v>#N/A</v>
      </c>
      <c r="DA79" s="286" t="e">
        <v>#N/A</v>
      </c>
      <c r="DB79" s="286" t="e">
        <v>#N/A</v>
      </c>
      <c r="DC79" s="286" t="e">
        <v>#N/A</v>
      </c>
      <c r="DD79" s="286" t="e">
        <v>#N/A</v>
      </c>
      <c r="DE79" s="286" t="e">
        <v>#N/A</v>
      </c>
      <c r="DF79" s="286" t="e">
        <v>#N/A</v>
      </c>
      <c r="DG79" s="286" t="e">
        <v>#N/A</v>
      </c>
      <c r="DH79" s="286" t="e">
        <v>#N/A</v>
      </c>
      <c r="DI79" s="286" t="e">
        <v>#N/A</v>
      </c>
      <c r="DJ79" s="286" t="e">
        <v>#N/A</v>
      </c>
      <c r="DK79" s="286" t="e">
        <v>#N/A</v>
      </c>
      <c r="DL79" s="286" t="e">
        <v>#N/A</v>
      </c>
      <c r="DM79" s="286" t="e">
        <v>#N/A</v>
      </c>
      <c r="DN79" s="286" t="e">
        <v>#N/A</v>
      </c>
      <c r="DO79" s="286" t="e">
        <v>#N/A</v>
      </c>
      <c r="DP79" s="286" t="e">
        <v>#N/A</v>
      </c>
      <c r="DQ79" s="286" t="e">
        <v>#N/A</v>
      </c>
      <c r="DR79" s="286" t="e">
        <v>#N/A</v>
      </c>
      <c r="DS79" s="286" t="e">
        <v>#N/A</v>
      </c>
      <c r="DT79" s="286" t="e">
        <v>#N/A</v>
      </c>
      <c r="DU79" s="286" t="e">
        <v>#N/A</v>
      </c>
      <c r="DV79" s="286" t="e">
        <v>#N/A</v>
      </c>
      <c r="DW79" s="286" t="e">
        <v>#N/A</v>
      </c>
      <c r="DX79" s="286" t="e">
        <v>#N/A</v>
      </c>
      <c r="DY79" s="286" t="e">
        <v>#N/A</v>
      </c>
      <c r="DZ79" s="286" t="e">
        <v>#N/A</v>
      </c>
      <c r="EA79" s="286" t="e">
        <v>#N/A</v>
      </c>
      <c r="EB79" s="286" t="e">
        <v>#N/A</v>
      </c>
      <c r="EC79" s="286" t="e">
        <v>#N/A</v>
      </c>
      <c r="ED79" s="286" t="e">
        <v>#N/A</v>
      </c>
      <c r="EE79" s="286" t="e">
        <v>#N/A</v>
      </c>
      <c r="EF79" s="286" t="e">
        <v>#N/A</v>
      </c>
      <c r="EG79" s="286" t="e">
        <v>#N/A</v>
      </c>
      <c r="EH79" s="286" t="e">
        <v>#N/A</v>
      </c>
      <c r="EI79" s="286" t="e">
        <v>#N/A</v>
      </c>
      <c r="EJ79" s="286" t="e">
        <v>#N/A</v>
      </c>
      <c r="EK79" s="286" t="e">
        <v>#N/A</v>
      </c>
      <c r="EL79" s="286"/>
      <c r="EM79" s="286"/>
      <c r="EN79" s="286"/>
      <c r="EO79" s="286"/>
      <c r="EP79" s="286"/>
      <c r="EQ79" s="286"/>
      <c r="ER79" s="286"/>
      <c r="ES79" s="286"/>
      <c r="ET79" s="286"/>
      <c r="EU79" s="286"/>
      <c r="EV79" s="286"/>
      <c r="EW79" s="286"/>
      <c r="EX79" s="287"/>
    </row>
    <row r="80" spans="1:154" x14ac:dyDescent="0.2">
      <c r="A80" s="238" t="e">
        <v>#N/A</v>
      </c>
      <c r="B80" s="422" t="e">
        <v>#N/A</v>
      </c>
      <c r="C80" s="239" t="e">
        <v>#N/A</v>
      </c>
      <c r="D80" s="263" t="e">
        <f>IF(A80&gt;$B$4,_xll.xlShmImplSwap2($B$5,$B$5,A80,,tenor+0*TYPE(trigger),1,4,12/tenor,4,1,1),"")</f>
        <v>#N/A</v>
      </c>
      <c r="E80" s="288" t="e">
        <v>#N/A</v>
      </c>
      <c r="F80" s="286" t="e">
        <v>#N/A</v>
      </c>
      <c r="G80" s="286" t="e">
        <v>#N/A</v>
      </c>
      <c r="H80" s="286" t="e">
        <v>#N/A</v>
      </c>
      <c r="I80" s="286" t="e">
        <v>#N/A</v>
      </c>
      <c r="J80" s="286" t="e">
        <v>#N/A</v>
      </c>
      <c r="K80" s="286" t="e">
        <v>#N/A</v>
      </c>
      <c r="L80" s="286" t="e">
        <v>#N/A</v>
      </c>
      <c r="M80" s="286" t="e">
        <v>#N/A</v>
      </c>
      <c r="N80" s="286" t="e">
        <v>#N/A</v>
      </c>
      <c r="O80" s="286" t="e">
        <v>#N/A</v>
      </c>
      <c r="P80" s="424" t="e">
        <v>#N/A</v>
      </c>
      <c r="Q80" s="286" t="e">
        <v>#N/A</v>
      </c>
      <c r="R80" s="286" t="e">
        <v>#N/A</v>
      </c>
      <c r="S80" s="286" t="e">
        <v>#N/A</v>
      </c>
      <c r="T80" s="286" t="e">
        <v>#N/A</v>
      </c>
      <c r="U80" s="286" t="e">
        <v>#N/A</v>
      </c>
      <c r="V80" s="286" t="e">
        <v>#N/A</v>
      </c>
      <c r="W80" s="286" t="e">
        <v>#N/A</v>
      </c>
      <c r="X80" s="286" t="e">
        <v>#N/A</v>
      </c>
      <c r="Y80" s="286" t="e">
        <v>#N/A</v>
      </c>
      <c r="Z80" s="286" t="e">
        <v>#N/A</v>
      </c>
      <c r="AA80" s="286" t="e">
        <v>#N/A</v>
      </c>
      <c r="AB80" s="286" t="e">
        <v>#N/A</v>
      </c>
      <c r="AC80" s="286" t="e">
        <v>#N/A</v>
      </c>
      <c r="AD80" s="286" t="e">
        <v>#N/A</v>
      </c>
      <c r="AE80" s="286" t="e">
        <v>#N/A</v>
      </c>
      <c r="AF80" s="286" t="e">
        <v>#N/A</v>
      </c>
      <c r="AG80" s="286" t="e">
        <v>#N/A</v>
      </c>
      <c r="AH80" s="286" t="e">
        <v>#N/A</v>
      </c>
      <c r="AI80" s="286" t="e">
        <v>#N/A</v>
      </c>
      <c r="AJ80" s="286" t="e">
        <v>#N/A</v>
      </c>
      <c r="AK80" s="286" t="e">
        <v>#N/A</v>
      </c>
      <c r="AL80" s="286" t="e">
        <v>#N/A</v>
      </c>
      <c r="AM80" s="286" t="e">
        <v>#N/A</v>
      </c>
      <c r="AN80" s="286" t="e">
        <v>#N/A</v>
      </c>
      <c r="AO80" s="286" t="e">
        <v>#N/A</v>
      </c>
      <c r="AP80" s="286" t="e">
        <v>#N/A</v>
      </c>
      <c r="AQ80" s="286" t="e">
        <v>#N/A</v>
      </c>
      <c r="AR80" s="286" t="e">
        <v>#N/A</v>
      </c>
      <c r="AS80" s="286" t="e">
        <v>#N/A</v>
      </c>
      <c r="AT80" s="286" t="e">
        <v>#N/A</v>
      </c>
      <c r="AU80" s="286" t="e">
        <v>#N/A</v>
      </c>
      <c r="AV80" s="286" t="e">
        <v>#N/A</v>
      </c>
      <c r="AW80" s="286" t="e">
        <v>#N/A</v>
      </c>
      <c r="AX80" s="286" t="e">
        <v>#N/A</v>
      </c>
      <c r="AY80" s="286" t="e">
        <v>#N/A</v>
      </c>
      <c r="AZ80" s="286" t="e">
        <v>#N/A</v>
      </c>
      <c r="BA80" s="286" t="e">
        <v>#N/A</v>
      </c>
      <c r="BB80" s="286" t="e">
        <v>#N/A</v>
      </c>
      <c r="BC80" s="286" t="e">
        <v>#N/A</v>
      </c>
      <c r="BD80" s="286" t="e">
        <v>#N/A</v>
      </c>
      <c r="BE80" s="286" t="e">
        <v>#N/A</v>
      </c>
      <c r="BF80" s="286" t="e">
        <v>#N/A</v>
      </c>
      <c r="BG80" s="286" t="e">
        <v>#N/A</v>
      </c>
      <c r="BH80" s="286" t="e">
        <v>#N/A</v>
      </c>
      <c r="BI80" s="286" t="e">
        <v>#N/A</v>
      </c>
      <c r="BJ80" s="286" t="e">
        <v>#N/A</v>
      </c>
      <c r="BK80" s="286" t="e">
        <v>#N/A</v>
      </c>
      <c r="BL80" s="286" t="e">
        <v>#N/A</v>
      </c>
      <c r="BM80" s="286" t="e">
        <v>#N/A</v>
      </c>
      <c r="BN80" s="286" t="e">
        <v>#N/A</v>
      </c>
      <c r="BO80" s="286"/>
      <c r="BP80" s="286"/>
      <c r="BQ80" s="286"/>
      <c r="BR80" s="286"/>
      <c r="BS80" s="286"/>
      <c r="BT80" s="286"/>
      <c r="BU80" s="286"/>
      <c r="BV80" s="286"/>
      <c r="BW80" s="286"/>
      <c r="BX80" s="286"/>
      <c r="BY80" s="286"/>
      <c r="BZ80" s="286"/>
      <c r="CA80" s="287"/>
      <c r="CB80" s="286" t="e">
        <v>#N/A</v>
      </c>
      <c r="CC80" s="286" t="e">
        <v>#N/A</v>
      </c>
      <c r="CD80" s="286" t="e">
        <v>#N/A</v>
      </c>
      <c r="CE80" s="286" t="e">
        <v>#N/A</v>
      </c>
      <c r="CF80" s="286" t="e">
        <v>#N/A</v>
      </c>
      <c r="CG80" s="286" t="e">
        <v>#N/A</v>
      </c>
      <c r="CH80" s="286" t="e">
        <v>#N/A</v>
      </c>
      <c r="CI80" s="286" t="e">
        <v>#N/A</v>
      </c>
      <c r="CJ80" s="286" t="e">
        <v>#N/A</v>
      </c>
      <c r="CK80" s="286" t="e">
        <v>#N/A</v>
      </c>
      <c r="CL80" s="286" t="e">
        <v>#N/A</v>
      </c>
      <c r="CM80" s="286" t="e">
        <v>#N/A</v>
      </c>
      <c r="CN80" s="286" t="e">
        <v>#N/A</v>
      </c>
      <c r="CO80" s="286" t="e">
        <v>#N/A</v>
      </c>
      <c r="CP80" s="286" t="e">
        <v>#N/A</v>
      </c>
      <c r="CQ80" s="286" t="e">
        <v>#N/A</v>
      </c>
      <c r="CR80" s="286" t="e">
        <v>#N/A</v>
      </c>
      <c r="CS80" s="286" t="e">
        <v>#N/A</v>
      </c>
      <c r="CT80" s="286" t="e">
        <v>#N/A</v>
      </c>
      <c r="CU80" s="286" t="e">
        <v>#N/A</v>
      </c>
      <c r="CV80" s="286" t="e">
        <v>#N/A</v>
      </c>
      <c r="CW80" s="286" t="e">
        <v>#N/A</v>
      </c>
      <c r="CX80" s="286" t="e">
        <v>#N/A</v>
      </c>
      <c r="CY80" s="286" t="e">
        <v>#N/A</v>
      </c>
      <c r="CZ80" s="286" t="e">
        <v>#N/A</v>
      </c>
      <c r="DA80" s="286" t="e">
        <v>#N/A</v>
      </c>
      <c r="DB80" s="286" t="e">
        <v>#N/A</v>
      </c>
      <c r="DC80" s="286" t="e">
        <v>#N/A</v>
      </c>
      <c r="DD80" s="286" t="e">
        <v>#N/A</v>
      </c>
      <c r="DE80" s="286" t="e">
        <v>#N/A</v>
      </c>
      <c r="DF80" s="286" t="e">
        <v>#N/A</v>
      </c>
      <c r="DG80" s="286" t="e">
        <v>#N/A</v>
      </c>
      <c r="DH80" s="286" t="e">
        <v>#N/A</v>
      </c>
      <c r="DI80" s="286" t="e">
        <v>#N/A</v>
      </c>
      <c r="DJ80" s="286" t="e">
        <v>#N/A</v>
      </c>
      <c r="DK80" s="286" t="e">
        <v>#N/A</v>
      </c>
      <c r="DL80" s="286" t="e">
        <v>#N/A</v>
      </c>
      <c r="DM80" s="286" t="e">
        <v>#N/A</v>
      </c>
      <c r="DN80" s="286" t="e">
        <v>#N/A</v>
      </c>
      <c r="DO80" s="286" t="e">
        <v>#N/A</v>
      </c>
      <c r="DP80" s="286" t="e">
        <v>#N/A</v>
      </c>
      <c r="DQ80" s="286" t="e">
        <v>#N/A</v>
      </c>
      <c r="DR80" s="286" t="e">
        <v>#N/A</v>
      </c>
      <c r="DS80" s="286" t="e">
        <v>#N/A</v>
      </c>
      <c r="DT80" s="286" t="e">
        <v>#N/A</v>
      </c>
      <c r="DU80" s="286" t="e">
        <v>#N/A</v>
      </c>
      <c r="DV80" s="286" t="e">
        <v>#N/A</v>
      </c>
      <c r="DW80" s="286" t="e">
        <v>#N/A</v>
      </c>
      <c r="DX80" s="286" t="e">
        <v>#N/A</v>
      </c>
      <c r="DY80" s="286" t="e">
        <v>#N/A</v>
      </c>
      <c r="DZ80" s="286" t="e">
        <v>#N/A</v>
      </c>
      <c r="EA80" s="286" t="e">
        <v>#N/A</v>
      </c>
      <c r="EB80" s="286" t="e">
        <v>#N/A</v>
      </c>
      <c r="EC80" s="286" t="e">
        <v>#N/A</v>
      </c>
      <c r="ED80" s="286" t="e">
        <v>#N/A</v>
      </c>
      <c r="EE80" s="286" t="e">
        <v>#N/A</v>
      </c>
      <c r="EF80" s="286" t="e">
        <v>#N/A</v>
      </c>
      <c r="EG80" s="286" t="e">
        <v>#N/A</v>
      </c>
      <c r="EH80" s="286" t="e">
        <v>#N/A</v>
      </c>
      <c r="EI80" s="286" t="e">
        <v>#N/A</v>
      </c>
      <c r="EJ80" s="286" t="e">
        <v>#N/A</v>
      </c>
      <c r="EK80" s="286" t="e">
        <v>#N/A</v>
      </c>
      <c r="EL80" s="286"/>
      <c r="EM80" s="286"/>
      <c r="EN80" s="286"/>
      <c r="EO80" s="286"/>
      <c r="EP80" s="286"/>
      <c r="EQ80" s="286"/>
      <c r="ER80" s="286"/>
      <c r="ES80" s="286"/>
      <c r="ET80" s="286"/>
      <c r="EU80" s="286"/>
      <c r="EV80" s="286"/>
      <c r="EW80" s="286"/>
      <c r="EX80" s="287"/>
    </row>
    <row r="81" spans="1:154" x14ac:dyDescent="0.2">
      <c r="A81" s="238" t="e">
        <v>#N/A</v>
      </c>
      <c r="B81" s="422" t="e">
        <v>#N/A</v>
      </c>
      <c r="C81" s="239" t="e">
        <v>#N/A</v>
      </c>
      <c r="D81" s="263" t="e">
        <f>IF(A81&gt;$B$4,_xll.xlShmImplSwap2($B$5,$B$5,A81,,tenor+0*TYPE(trigger),1,4,12/tenor,4,1,1),"")</f>
        <v>#N/A</v>
      </c>
      <c r="E81" s="288" t="e">
        <v>#N/A</v>
      </c>
      <c r="F81" s="286" t="e">
        <v>#N/A</v>
      </c>
      <c r="G81" s="286" t="e">
        <v>#N/A</v>
      </c>
      <c r="H81" s="286" t="e">
        <v>#N/A</v>
      </c>
      <c r="I81" s="286" t="e">
        <v>#N/A</v>
      </c>
      <c r="J81" s="286" t="e">
        <v>#N/A</v>
      </c>
      <c r="K81" s="286" t="e">
        <v>#N/A</v>
      </c>
      <c r="L81" s="286" t="e">
        <v>#N/A</v>
      </c>
      <c r="M81" s="286" t="e">
        <v>#N/A</v>
      </c>
      <c r="N81" s="286" t="e">
        <v>#N/A</v>
      </c>
      <c r="O81" s="286" t="e">
        <v>#N/A</v>
      </c>
      <c r="P81" s="424" t="e">
        <v>#N/A</v>
      </c>
      <c r="Q81" s="286" t="e">
        <v>#N/A</v>
      </c>
      <c r="R81" s="286" t="e">
        <v>#N/A</v>
      </c>
      <c r="S81" s="286" t="e">
        <v>#N/A</v>
      </c>
      <c r="T81" s="286" t="e">
        <v>#N/A</v>
      </c>
      <c r="U81" s="286" t="e">
        <v>#N/A</v>
      </c>
      <c r="V81" s="286" t="e">
        <v>#N/A</v>
      </c>
      <c r="W81" s="286" t="e">
        <v>#N/A</v>
      </c>
      <c r="X81" s="286" t="e">
        <v>#N/A</v>
      </c>
      <c r="Y81" s="286" t="e">
        <v>#N/A</v>
      </c>
      <c r="Z81" s="286" t="e">
        <v>#N/A</v>
      </c>
      <c r="AA81" s="286" t="e">
        <v>#N/A</v>
      </c>
      <c r="AB81" s="286" t="e">
        <v>#N/A</v>
      </c>
      <c r="AC81" s="286" t="e">
        <v>#N/A</v>
      </c>
      <c r="AD81" s="286" t="e">
        <v>#N/A</v>
      </c>
      <c r="AE81" s="286" t="e">
        <v>#N/A</v>
      </c>
      <c r="AF81" s="286" t="e">
        <v>#N/A</v>
      </c>
      <c r="AG81" s="286" t="e">
        <v>#N/A</v>
      </c>
      <c r="AH81" s="286" t="e">
        <v>#N/A</v>
      </c>
      <c r="AI81" s="286" t="e">
        <v>#N/A</v>
      </c>
      <c r="AJ81" s="286" t="e">
        <v>#N/A</v>
      </c>
      <c r="AK81" s="286" t="e">
        <v>#N/A</v>
      </c>
      <c r="AL81" s="286" t="e">
        <v>#N/A</v>
      </c>
      <c r="AM81" s="286" t="e">
        <v>#N/A</v>
      </c>
      <c r="AN81" s="286" t="e">
        <v>#N/A</v>
      </c>
      <c r="AO81" s="286" t="e">
        <v>#N/A</v>
      </c>
      <c r="AP81" s="286" t="e">
        <v>#N/A</v>
      </c>
      <c r="AQ81" s="286" t="e">
        <v>#N/A</v>
      </c>
      <c r="AR81" s="286" t="e">
        <v>#N/A</v>
      </c>
      <c r="AS81" s="286" t="e">
        <v>#N/A</v>
      </c>
      <c r="AT81" s="286" t="e">
        <v>#N/A</v>
      </c>
      <c r="AU81" s="286" t="e">
        <v>#N/A</v>
      </c>
      <c r="AV81" s="286" t="e">
        <v>#N/A</v>
      </c>
      <c r="AW81" s="286" t="e">
        <v>#N/A</v>
      </c>
      <c r="AX81" s="286" t="e">
        <v>#N/A</v>
      </c>
      <c r="AY81" s="286" t="e">
        <v>#N/A</v>
      </c>
      <c r="AZ81" s="286" t="e">
        <v>#N/A</v>
      </c>
      <c r="BA81" s="286" t="e">
        <v>#N/A</v>
      </c>
      <c r="BB81" s="286" t="e">
        <v>#N/A</v>
      </c>
      <c r="BC81" s="286" t="e">
        <v>#N/A</v>
      </c>
      <c r="BD81" s="286" t="e">
        <v>#N/A</v>
      </c>
      <c r="BE81" s="286" t="e">
        <v>#N/A</v>
      </c>
      <c r="BF81" s="286" t="e">
        <v>#N/A</v>
      </c>
      <c r="BG81" s="286" t="e">
        <v>#N/A</v>
      </c>
      <c r="BH81" s="286" t="e">
        <v>#N/A</v>
      </c>
      <c r="BI81" s="286" t="e">
        <v>#N/A</v>
      </c>
      <c r="BJ81" s="286" t="e">
        <v>#N/A</v>
      </c>
      <c r="BK81" s="286" t="e">
        <v>#N/A</v>
      </c>
      <c r="BL81" s="286" t="e">
        <v>#N/A</v>
      </c>
      <c r="BM81" s="286" t="e">
        <v>#N/A</v>
      </c>
      <c r="BN81" s="286" t="e">
        <v>#N/A</v>
      </c>
      <c r="BO81" s="286"/>
      <c r="BP81" s="286"/>
      <c r="BQ81" s="286"/>
      <c r="BR81" s="286"/>
      <c r="BS81" s="286"/>
      <c r="BT81" s="286"/>
      <c r="BU81" s="286"/>
      <c r="BV81" s="286"/>
      <c r="BW81" s="286"/>
      <c r="BX81" s="286"/>
      <c r="BY81" s="286"/>
      <c r="BZ81" s="286"/>
      <c r="CA81" s="287"/>
      <c r="CB81" s="286" t="e">
        <v>#N/A</v>
      </c>
      <c r="CC81" s="286" t="e">
        <v>#N/A</v>
      </c>
      <c r="CD81" s="286" t="e">
        <v>#N/A</v>
      </c>
      <c r="CE81" s="286" t="e">
        <v>#N/A</v>
      </c>
      <c r="CF81" s="286" t="e">
        <v>#N/A</v>
      </c>
      <c r="CG81" s="286" t="e">
        <v>#N/A</v>
      </c>
      <c r="CH81" s="286" t="e">
        <v>#N/A</v>
      </c>
      <c r="CI81" s="286" t="e">
        <v>#N/A</v>
      </c>
      <c r="CJ81" s="286" t="e">
        <v>#N/A</v>
      </c>
      <c r="CK81" s="286" t="e">
        <v>#N/A</v>
      </c>
      <c r="CL81" s="286" t="e">
        <v>#N/A</v>
      </c>
      <c r="CM81" s="286" t="e">
        <v>#N/A</v>
      </c>
      <c r="CN81" s="286" t="e">
        <v>#N/A</v>
      </c>
      <c r="CO81" s="286" t="e">
        <v>#N/A</v>
      </c>
      <c r="CP81" s="286" t="e">
        <v>#N/A</v>
      </c>
      <c r="CQ81" s="286" t="e">
        <v>#N/A</v>
      </c>
      <c r="CR81" s="286" t="e">
        <v>#N/A</v>
      </c>
      <c r="CS81" s="286" t="e">
        <v>#N/A</v>
      </c>
      <c r="CT81" s="286" t="e">
        <v>#N/A</v>
      </c>
      <c r="CU81" s="286" t="e">
        <v>#N/A</v>
      </c>
      <c r="CV81" s="286" t="e">
        <v>#N/A</v>
      </c>
      <c r="CW81" s="286" t="e">
        <v>#N/A</v>
      </c>
      <c r="CX81" s="286" t="e">
        <v>#N/A</v>
      </c>
      <c r="CY81" s="286" t="e">
        <v>#N/A</v>
      </c>
      <c r="CZ81" s="286" t="e">
        <v>#N/A</v>
      </c>
      <c r="DA81" s="286" t="e">
        <v>#N/A</v>
      </c>
      <c r="DB81" s="286" t="e">
        <v>#N/A</v>
      </c>
      <c r="DC81" s="286" t="e">
        <v>#N/A</v>
      </c>
      <c r="DD81" s="286" t="e">
        <v>#N/A</v>
      </c>
      <c r="DE81" s="286" t="e">
        <v>#N/A</v>
      </c>
      <c r="DF81" s="286" t="e">
        <v>#N/A</v>
      </c>
      <c r="DG81" s="286" t="e">
        <v>#N/A</v>
      </c>
      <c r="DH81" s="286" t="e">
        <v>#N/A</v>
      </c>
      <c r="DI81" s="286" t="e">
        <v>#N/A</v>
      </c>
      <c r="DJ81" s="286" t="e">
        <v>#N/A</v>
      </c>
      <c r="DK81" s="286" t="e">
        <v>#N/A</v>
      </c>
      <c r="DL81" s="286" t="e">
        <v>#N/A</v>
      </c>
      <c r="DM81" s="286" t="e">
        <v>#N/A</v>
      </c>
      <c r="DN81" s="286" t="e">
        <v>#N/A</v>
      </c>
      <c r="DO81" s="286" t="e">
        <v>#N/A</v>
      </c>
      <c r="DP81" s="286" t="e">
        <v>#N/A</v>
      </c>
      <c r="DQ81" s="286" t="e">
        <v>#N/A</v>
      </c>
      <c r="DR81" s="286" t="e">
        <v>#N/A</v>
      </c>
      <c r="DS81" s="286" t="e">
        <v>#N/A</v>
      </c>
      <c r="DT81" s="286" t="e">
        <v>#N/A</v>
      </c>
      <c r="DU81" s="286" t="e">
        <v>#N/A</v>
      </c>
      <c r="DV81" s="286" t="e">
        <v>#N/A</v>
      </c>
      <c r="DW81" s="286" t="e">
        <v>#N/A</v>
      </c>
      <c r="DX81" s="286" t="e">
        <v>#N/A</v>
      </c>
      <c r="DY81" s="286" t="e">
        <v>#N/A</v>
      </c>
      <c r="DZ81" s="286" t="e">
        <v>#N/A</v>
      </c>
      <c r="EA81" s="286" t="e">
        <v>#N/A</v>
      </c>
      <c r="EB81" s="286" t="e">
        <v>#N/A</v>
      </c>
      <c r="EC81" s="286" t="e">
        <v>#N/A</v>
      </c>
      <c r="ED81" s="286" t="e">
        <v>#N/A</v>
      </c>
      <c r="EE81" s="286" t="e">
        <v>#N/A</v>
      </c>
      <c r="EF81" s="286" t="e">
        <v>#N/A</v>
      </c>
      <c r="EG81" s="286" t="e">
        <v>#N/A</v>
      </c>
      <c r="EH81" s="286" t="e">
        <v>#N/A</v>
      </c>
      <c r="EI81" s="286" t="e">
        <v>#N/A</v>
      </c>
      <c r="EJ81" s="286" t="e">
        <v>#N/A</v>
      </c>
      <c r="EK81" s="286" t="e">
        <v>#N/A</v>
      </c>
      <c r="EL81" s="286"/>
      <c r="EM81" s="286"/>
      <c r="EN81" s="286"/>
      <c r="EO81" s="286"/>
      <c r="EP81" s="286"/>
      <c r="EQ81" s="286"/>
      <c r="ER81" s="286"/>
      <c r="ES81" s="286"/>
      <c r="ET81" s="286"/>
      <c r="EU81" s="286"/>
      <c r="EV81" s="286"/>
      <c r="EW81" s="286"/>
      <c r="EX81" s="287"/>
    </row>
    <row r="82" spans="1:154" x14ac:dyDescent="0.2">
      <c r="A82" s="238" t="e">
        <v>#N/A</v>
      </c>
      <c r="B82" s="422" t="e">
        <v>#N/A</v>
      </c>
      <c r="C82" s="239" t="e">
        <v>#N/A</v>
      </c>
      <c r="D82" s="263" t="e">
        <f>IF(A82&gt;$B$4,_xll.xlShmImplSwap2($B$5,$B$5,A82,,tenor+0*TYPE(trigger),1,4,12/tenor,4,1,1),"")</f>
        <v>#N/A</v>
      </c>
      <c r="E82" s="288" t="e">
        <v>#N/A</v>
      </c>
      <c r="F82" s="286" t="e">
        <v>#N/A</v>
      </c>
      <c r="G82" s="286" t="e">
        <v>#N/A</v>
      </c>
      <c r="H82" s="286" t="e">
        <v>#N/A</v>
      </c>
      <c r="I82" s="286" t="e">
        <v>#N/A</v>
      </c>
      <c r="J82" s="286" t="e">
        <v>#N/A</v>
      </c>
      <c r="K82" s="286" t="e">
        <v>#N/A</v>
      </c>
      <c r="L82" s="286" t="e">
        <v>#N/A</v>
      </c>
      <c r="M82" s="286" t="e">
        <v>#N/A</v>
      </c>
      <c r="N82" s="286" t="e">
        <v>#N/A</v>
      </c>
      <c r="O82" s="286" t="e">
        <v>#N/A</v>
      </c>
      <c r="P82" s="424" t="e">
        <v>#N/A</v>
      </c>
      <c r="Q82" s="286" t="e">
        <v>#N/A</v>
      </c>
      <c r="R82" s="286" t="e">
        <v>#N/A</v>
      </c>
      <c r="S82" s="286" t="e">
        <v>#N/A</v>
      </c>
      <c r="T82" s="286" t="e">
        <v>#N/A</v>
      </c>
      <c r="U82" s="286" t="e">
        <v>#N/A</v>
      </c>
      <c r="V82" s="286" t="e">
        <v>#N/A</v>
      </c>
      <c r="W82" s="286" t="e">
        <v>#N/A</v>
      </c>
      <c r="X82" s="286" t="e">
        <v>#N/A</v>
      </c>
      <c r="Y82" s="286" t="e">
        <v>#N/A</v>
      </c>
      <c r="Z82" s="286" t="e">
        <v>#N/A</v>
      </c>
      <c r="AA82" s="286" t="e">
        <v>#N/A</v>
      </c>
      <c r="AB82" s="286" t="e">
        <v>#N/A</v>
      </c>
      <c r="AC82" s="286" t="e">
        <v>#N/A</v>
      </c>
      <c r="AD82" s="286" t="e">
        <v>#N/A</v>
      </c>
      <c r="AE82" s="286" t="e">
        <v>#N/A</v>
      </c>
      <c r="AF82" s="286" t="e">
        <v>#N/A</v>
      </c>
      <c r="AG82" s="286" t="e">
        <v>#N/A</v>
      </c>
      <c r="AH82" s="286" t="e">
        <v>#N/A</v>
      </c>
      <c r="AI82" s="286" t="e">
        <v>#N/A</v>
      </c>
      <c r="AJ82" s="286" t="e">
        <v>#N/A</v>
      </c>
      <c r="AK82" s="286" t="e">
        <v>#N/A</v>
      </c>
      <c r="AL82" s="286" t="e">
        <v>#N/A</v>
      </c>
      <c r="AM82" s="286" t="e">
        <v>#N/A</v>
      </c>
      <c r="AN82" s="286" t="e">
        <v>#N/A</v>
      </c>
      <c r="AO82" s="286" t="e">
        <v>#N/A</v>
      </c>
      <c r="AP82" s="286" t="e">
        <v>#N/A</v>
      </c>
      <c r="AQ82" s="286" t="e">
        <v>#N/A</v>
      </c>
      <c r="AR82" s="286" t="e">
        <v>#N/A</v>
      </c>
      <c r="AS82" s="286" t="e">
        <v>#N/A</v>
      </c>
      <c r="AT82" s="286" t="e">
        <v>#N/A</v>
      </c>
      <c r="AU82" s="286" t="e">
        <v>#N/A</v>
      </c>
      <c r="AV82" s="286" t="e">
        <v>#N/A</v>
      </c>
      <c r="AW82" s="286" t="e">
        <v>#N/A</v>
      </c>
      <c r="AX82" s="286" t="e">
        <v>#N/A</v>
      </c>
      <c r="AY82" s="286" t="e">
        <v>#N/A</v>
      </c>
      <c r="AZ82" s="286" t="e">
        <v>#N/A</v>
      </c>
      <c r="BA82" s="286" t="e">
        <v>#N/A</v>
      </c>
      <c r="BB82" s="286" t="e">
        <v>#N/A</v>
      </c>
      <c r="BC82" s="286" t="e">
        <v>#N/A</v>
      </c>
      <c r="BD82" s="286" t="e">
        <v>#N/A</v>
      </c>
      <c r="BE82" s="286" t="e">
        <v>#N/A</v>
      </c>
      <c r="BF82" s="286" t="e">
        <v>#N/A</v>
      </c>
      <c r="BG82" s="286" t="e">
        <v>#N/A</v>
      </c>
      <c r="BH82" s="286" t="e">
        <v>#N/A</v>
      </c>
      <c r="BI82" s="286" t="e">
        <v>#N/A</v>
      </c>
      <c r="BJ82" s="286" t="e">
        <v>#N/A</v>
      </c>
      <c r="BK82" s="286" t="e">
        <v>#N/A</v>
      </c>
      <c r="BL82" s="286" t="e">
        <v>#N/A</v>
      </c>
      <c r="BM82" s="286" t="e">
        <v>#N/A</v>
      </c>
      <c r="BN82" s="286" t="e">
        <v>#N/A</v>
      </c>
      <c r="BO82" s="286"/>
      <c r="BP82" s="286"/>
      <c r="BQ82" s="286"/>
      <c r="BR82" s="286"/>
      <c r="BS82" s="286"/>
      <c r="BT82" s="286"/>
      <c r="BU82" s="286"/>
      <c r="BV82" s="286"/>
      <c r="BW82" s="286"/>
      <c r="BX82" s="286"/>
      <c r="BY82" s="286"/>
      <c r="BZ82" s="286"/>
      <c r="CA82" s="287"/>
      <c r="CB82" s="286" t="e">
        <v>#N/A</v>
      </c>
      <c r="CC82" s="286" t="e">
        <v>#N/A</v>
      </c>
      <c r="CD82" s="286" t="e">
        <v>#N/A</v>
      </c>
      <c r="CE82" s="286" t="e">
        <v>#N/A</v>
      </c>
      <c r="CF82" s="286" t="e">
        <v>#N/A</v>
      </c>
      <c r="CG82" s="286" t="e">
        <v>#N/A</v>
      </c>
      <c r="CH82" s="286" t="e">
        <v>#N/A</v>
      </c>
      <c r="CI82" s="286" t="e">
        <v>#N/A</v>
      </c>
      <c r="CJ82" s="286" t="e">
        <v>#N/A</v>
      </c>
      <c r="CK82" s="286" t="e">
        <v>#N/A</v>
      </c>
      <c r="CL82" s="286" t="e">
        <v>#N/A</v>
      </c>
      <c r="CM82" s="286" t="e">
        <v>#N/A</v>
      </c>
      <c r="CN82" s="286" t="e">
        <v>#N/A</v>
      </c>
      <c r="CO82" s="286" t="e">
        <v>#N/A</v>
      </c>
      <c r="CP82" s="286" t="e">
        <v>#N/A</v>
      </c>
      <c r="CQ82" s="286" t="e">
        <v>#N/A</v>
      </c>
      <c r="CR82" s="286" t="e">
        <v>#N/A</v>
      </c>
      <c r="CS82" s="286" t="e">
        <v>#N/A</v>
      </c>
      <c r="CT82" s="286" t="e">
        <v>#N/A</v>
      </c>
      <c r="CU82" s="286" t="e">
        <v>#N/A</v>
      </c>
      <c r="CV82" s="286" t="e">
        <v>#N/A</v>
      </c>
      <c r="CW82" s="286" t="e">
        <v>#N/A</v>
      </c>
      <c r="CX82" s="286" t="e">
        <v>#N/A</v>
      </c>
      <c r="CY82" s="286" t="e">
        <v>#N/A</v>
      </c>
      <c r="CZ82" s="286" t="e">
        <v>#N/A</v>
      </c>
      <c r="DA82" s="286" t="e">
        <v>#N/A</v>
      </c>
      <c r="DB82" s="286" t="e">
        <v>#N/A</v>
      </c>
      <c r="DC82" s="286" t="e">
        <v>#N/A</v>
      </c>
      <c r="DD82" s="286" t="e">
        <v>#N/A</v>
      </c>
      <c r="DE82" s="286" t="e">
        <v>#N/A</v>
      </c>
      <c r="DF82" s="286" t="e">
        <v>#N/A</v>
      </c>
      <c r="DG82" s="286" t="e">
        <v>#N/A</v>
      </c>
      <c r="DH82" s="286" t="e">
        <v>#N/A</v>
      </c>
      <c r="DI82" s="286" t="e">
        <v>#N/A</v>
      </c>
      <c r="DJ82" s="286" t="e">
        <v>#N/A</v>
      </c>
      <c r="DK82" s="286" t="e">
        <v>#N/A</v>
      </c>
      <c r="DL82" s="286" t="e">
        <v>#N/A</v>
      </c>
      <c r="DM82" s="286" t="e">
        <v>#N/A</v>
      </c>
      <c r="DN82" s="286" t="e">
        <v>#N/A</v>
      </c>
      <c r="DO82" s="286" t="e">
        <v>#N/A</v>
      </c>
      <c r="DP82" s="286" t="e">
        <v>#N/A</v>
      </c>
      <c r="DQ82" s="286" t="e">
        <v>#N/A</v>
      </c>
      <c r="DR82" s="286" t="e">
        <v>#N/A</v>
      </c>
      <c r="DS82" s="286" t="e">
        <v>#N/A</v>
      </c>
      <c r="DT82" s="286" t="e">
        <v>#N/A</v>
      </c>
      <c r="DU82" s="286" t="e">
        <v>#N/A</v>
      </c>
      <c r="DV82" s="286" t="e">
        <v>#N/A</v>
      </c>
      <c r="DW82" s="286" t="e">
        <v>#N/A</v>
      </c>
      <c r="DX82" s="286" t="e">
        <v>#N/A</v>
      </c>
      <c r="DY82" s="286" t="e">
        <v>#N/A</v>
      </c>
      <c r="DZ82" s="286" t="e">
        <v>#N/A</v>
      </c>
      <c r="EA82" s="286" t="e">
        <v>#N/A</v>
      </c>
      <c r="EB82" s="286" t="e">
        <v>#N/A</v>
      </c>
      <c r="EC82" s="286" t="e">
        <v>#N/A</v>
      </c>
      <c r="ED82" s="286" t="e">
        <v>#N/A</v>
      </c>
      <c r="EE82" s="286" t="e">
        <v>#N/A</v>
      </c>
      <c r="EF82" s="286" t="e">
        <v>#N/A</v>
      </c>
      <c r="EG82" s="286" t="e">
        <v>#N/A</v>
      </c>
      <c r="EH82" s="286" t="e">
        <v>#N/A</v>
      </c>
      <c r="EI82" s="286" t="e">
        <v>#N/A</v>
      </c>
      <c r="EJ82" s="286" t="e">
        <v>#N/A</v>
      </c>
      <c r="EK82" s="286" t="e">
        <v>#N/A</v>
      </c>
      <c r="EL82" s="286"/>
      <c r="EM82" s="286"/>
      <c r="EN82" s="286"/>
      <c r="EO82" s="286"/>
      <c r="EP82" s="286"/>
      <c r="EQ82" s="286"/>
      <c r="ER82" s="286"/>
      <c r="ES82" s="286"/>
      <c r="ET82" s="286"/>
      <c r="EU82" s="286"/>
      <c r="EV82" s="286"/>
      <c r="EW82" s="286"/>
      <c r="EX82" s="287"/>
    </row>
    <row r="83" spans="1:154" x14ac:dyDescent="0.2">
      <c r="A83" s="238" t="e">
        <v>#N/A</v>
      </c>
      <c r="B83" s="422" t="e">
        <v>#N/A</v>
      </c>
      <c r="C83" s="239" t="e">
        <v>#N/A</v>
      </c>
      <c r="D83" s="263" t="e">
        <f>IF(A83&gt;$B$4,_xll.xlShmImplSwap2($B$5,$B$5,A83,,tenor+0*TYPE(trigger),1,4,12/tenor,4,1,1),"")</f>
        <v>#N/A</v>
      </c>
      <c r="E83" s="288" t="e">
        <v>#N/A</v>
      </c>
      <c r="F83" s="286" t="e">
        <v>#N/A</v>
      </c>
      <c r="G83" s="286" t="e">
        <v>#N/A</v>
      </c>
      <c r="H83" s="286" t="e">
        <v>#N/A</v>
      </c>
      <c r="I83" s="286" t="e">
        <v>#N/A</v>
      </c>
      <c r="J83" s="286" t="e">
        <v>#N/A</v>
      </c>
      <c r="K83" s="286" t="e">
        <v>#N/A</v>
      </c>
      <c r="L83" s="286" t="e">
        <v>#N/A</v>
      </c>
      <c r="M83" s="286" t="e">
        <v>#N/A</v>
      </c>
      <c r="N83" s="286" t="e">
        <v>#N/A</v>
      </c>
      <c r="O83" s="286" t="e">
        <v>#N/A</v>
      </c>
      <c r="P83" s="424" t="e">
        <v>#N/A</v>
      </c>
      <c r="Q83" s="286" t="e">
        <v>#N/A</v>
      </c>
      <c r="R83" s="286" t="e">
        <v>#N/A</v>
      </c>
      <c r="S83" s="286" t="e">
        <v>#N/A</v>
      </c>
      <c r="T83" s="286" t="e">
        <v>#N/A</v>
      </c>
      <c r="U83" s="286" t="e">
        <v>#N/A</v>
      </c>
      <c r="V83" s="286" t="e">
        <v>#N/A</v>
      </c>
      <c r="W83" s="286" t="e">
        <v>#N/A</v>
      </c>
      <c r="X83" s="286" t="e">
        <v>#N/A</v>
      </c>
      <c r="Y83" s="286" t="e">
        <v>#N/A</v>
      </c>
      <c r="Z83" s="286" t="e">
        <v>#N/A</v>
      </c>
      <c r="AA83" s="286" t="e">
        <v>#N/A</v>
      </c>
      <c r="AB83" s="286" t="e">
        <v>#N/A</v>
      </c>
      <c r="AC83" s="286" t="e">
        <v>#N/A</v>
      </c>
      <c r="AD83" s="286" t="e">
        <v>#N/A</v>
      </c>
      <c r="AE83" s="286" t="e">
        <v>#N/A</v>
      </c>
      <c r="AF83" s="286" t="e">
        <v>#N/A</v>
      </c>
      <c r="AG83" s="286" t="e">
        <v>#N/A</v>
      </c>
      <c r="AH83" s="286" t="e">
        <v>#N/A</v>
      </c>
      <c r="AI83" s="286" t="e">
        <v>#N/A</v>
      </c>
      <c r="AJ83" s="286" t="e">
        <v>#N/A</v>
      </c>
      <c r="AK83" s="286" t="e">
        <v>#N/A</v>
      </c>
      <c r="AL83" s="286" t="e">
        <v>#N/A</v>
      </c>
      <c r="AM83" s="286" t="e">
        <v>#N/A</v>
      </c>
      <c r="AN83" s="286" t="e">
        <v>#N/A</v>
      </c>
      <c r="AO83" s="286" t="e">
        <v>#N/A</v>
      </c>
      <c r="AP83" s="286" t="e">
        <v>#N/A</v>
      </c>
      <c r="AQ83" s="286" t="e">
        <v>#N/A</v>
      </c>
      <c r="AR83" s="286" t="e">
        <v>#N/A</v>
      </c>
      <c r="AS83" s="286" t="e">
        <v>#N/A</v>
      </c>
      <c r="AT83" s="286" t="e">
        <v>#N/A</v>
      </c>
      <c r="AU83" s="286" t="e">
        <v>#N/A</v>
      </c>
      <c r="AV83" s="286" t="e">
        <v>#N/A</v>
      </c>
      <c r="AW83" s="286" t="e">
        <v>#N/A</v>
      </c>
      <c r="AX83" s="286" t="e">
        <v>#N/A</v>
      </c>
      <c r="AY83" s="286" t="e">
        <v>#N/A</v>
      </c>
      <c r="AZ83" s="286" t="e">
        <v>#N/A</v>
      </c>
      <c r="BA83" s="286" t="e">
        <v>#N/A</v>
      </c>
      <c r="BB83" s="286" t="e">
        <v>#N/A</v>
      </c>
      <c r="BC83" s="286" t="e">
        <v>#N/A</v>
      </c>
      <c r="BD83" s="286" t="e">
        <v>#N/A</v>
      </c>
      <c r="BE83" s="286" t="e">
        <v>#N/A</v>
      </c>
      <c r="BF83" s="286" t="e">
        <v>#N/A</v>
      </c>
      <c r="BG83" s="286" t="e">
        <v>#N/A</v>
      </c>
      <c r="BH83" s="286" t="e">
        <v>#N/A</v>
      </c>
      <c r="BI83" s="286" t="e">
        <v>#N/A</v>
      </c>
      <c r="BJ83" s="286" t="e">
        <v>#N/A</v>
      </c>
      <c r="BK83" s="286" t="e">
        <v>#N/A</v>
      </c>
      <c r="BL83" s="286" t="e">
        <v>#N/A</v>
      </c>
      <c r="BM83" s="286" t="e">
        <v>#N/A</v>
      </c>
      <c r="BN83" s="286" t="e">
        <v>#N/A</v>
      </c>
      <c r="BO83" s="286"/>
      <c r="BP83" s="286"/>
      <c r="BQ83" s="286"/>
      <c r="BR83" s="286"/>
      <c r="BS83" s="286"/>
      <c r="BT83" s="286"/>
      <c r="BU83" s="286"/>
      <c r="BV83" s="286"/>
      <c r="BW83" s="286"/>
      <c r="BX83" s="286"/>
      <c r="BY83" s="286"/>
      <c r="BZ83" s="286"/>
      <c r="CA83" s="287"/>
      <c r="CB83" s="286" t="e">
        <v>#N/A</v>
      </c>
      <c r="CC83" s="286" t="e">
        <v>#N/A</v>
      </c>
      <c r="CD83" s="286" t="e">
        <v>#N/A</v>
      </c>
      <c r="CE83" s="286" t="e">
        <v>#N/A</v>
      </c>
      <c r="CF83" s="286" t="e">
        <v>#N/A</v>
      </c>
      <c r="CG83" s="286" t="e">
        <v>#N/A</v>
      </c>
      <c r="CH83" s="286" t="e">
        <v>#N/A</v>
      </c>
      <c r="CI83" s="286" t="e">
        <v>#N/A</v>
      </c>
      <c r="CJ83" s="286" t="e">
        <v>#N/A</v>
      </c>
      <c r="CK83" s="286" t="e">
        <v>#N/A</v>
      </c>
      <c r="CL83" s="286" t="e">
        <v>#N/A</v>
      </c>
      <c r="CM83" s="286" t="e">
        <v>#N/A</v>
      </c>
      <c r="CN83" s="286" t="e">
        <v>#N/A</v>
      </c>
      <c r="CO83" s="286" t="e">
        <v>#N/A</v>
      </c>
      <c r="CP83" s="286" t="e">
        <v>#N/A</v>
      </c>
      <c r="CQ83" s="286" t="e">
        <v>#N/A</v>
      </c>
      <c r="CR83" s="286" t="e">
        <v>#N/A</v>
      </c>
      <c r="CS83" s="286" t="e">
        <v>#N/A</v>
      </c>
      <c r="CT83" s="286" t="e">
        <v>#N/A</v>
      </c>
      <c r="CU83" s="286" t="e">
        <v>#N/A</v>
      </c>
      <c r="CV83" s="286" t="e">
        <v>#N/A</v>
      </c>
      <c r="CW83" s="286" t="e">
        <v>#N/A</v>
      </c>
      <c r="CX83" s="286" t="e">
        <v>#N/A</v>
      </c>
      <c r="CY83" s="286" t="e">
        <v>#N/A</v>
      </c>
      <c r="CZ83" s="286" t="e">
        <v>#N/A</v>
      </c>
      <c r="DA83" s="286" t="e">
        <v>#N/A</v>
      </c>
      <c r="DB83" s="286" t="e">
        <v>#N/A</v>
      </c>
      <c r="DC83" s="286" t="e">
        <v>#N/A</v>
      </c>
      <c r="DD83" s="286" t="e">
        <v>#N/A</v>
      </c>
      <c r="DE83" s="286" t="e">
        <v>#N/A</v>
      </c>
      <c r="DF83" s="286" t="e">
        <v>#N/A</v>
      </c>
      <c r="DG83" s="286" t="e">
        <v>#N/A</v>
      </c>
      <c r="DH83" s="286" t="e">
        <v>#N/A</v>
      </c>
      <c r="DI83" s="286" t="e">
        <v>#N/A</v>
      </c>
      <c r="DJ83" s="286" t="e">
        <v>#N/A</v>
      </c>
      <c r="DK83" s="286" t="e">
        <v>#N/A</v>
      </c>
      <c r="DL83" s="286" t="e">
        <v>#N/A</v>
      </c>
      <c r="DM83" s="286" t="e">
        <v>#N/A</v>
      </c>
      <c r="DN83" s="286" t="e">
        <v>#N/A</v>
      </c>
      <c r="DO83" s="286" t="e">
        <v>#N/A</v>
      </c>
      <c r="DP83" s="286" t="e">
        <v>#N/A</v>
      </c>
      <c r="DQ83" s="286" t="e">
        <v>#N/A</v>
      </c>
      <c r="DR83" s="286" t="e">
        <v>#N/A</v>
      </c>
      <c r="DS83" s="286" t="e">
        <v>#N/A</v>
      </c>
      <c r="DT83" s="286" t="e">
        <v>#N/A</v>
      </c>
      <c r="DU83" s="286" t="e">
        <v>#N/A</v>
      </c>
      <c r="DV83" s="286" t="e">
        <v>#N/A</v>
      </c>
      <c r="DW83" s="286" t="e">
        <v>#N/A</v>
      </c>
      <c r="DX83" s="286" t="e">
        <v>#N/A</v>
      </c>
      <c r="DY83" s="286" t="e">
        <v>#N/A</v>
      </c>
      <c r="DZ83" s="286" t="e">
        <v>#N/A</v>
      </c>
      <c r="EA83" s="286" t="e">
        <v>#N/A</v>
      </c>
      <c r="EB83" s="286" t="e">
        <v>#N/A</v>
      </c>
      <c r="EC83" s="286" t="e">
        <v>#N/A</v>
      </c>
      <c r="ED83" s="286" t="e">
        <v>#N/A</v>
      </c>
      <c r="EE83" s="286" t="e">
        <v>#N/A</v>
      </c>
      <c r="EF83" s="286" t="e">
        <v>#N/A</v>
      </c>
      <c r="EG83" s="286" t="e">
        <v>#N/A</v>
      </c>
      <c r="EH83" s="286" t="e">
        <v>#N/A</v>
      </c>
      <c r="EI83" s="286" t="e">
        <v>#N/A</v>
      </c>
      <c r="EJ83" s="286" t="e">
        <v>#N/A</v>
      </c>
      <c r="EK83" s="286" t="e">
        <v>#N/A</v>
      </c>
      <c r="EL83" s="286"/>
      <c r="EM83" s="286"/>
      <c r="EN83" s="286"/>
      <c r="EO83" s="286"/>
      <c r="EP83" s="286"/>
      <c r="EQ83" s="286"/>
      <c r="ER83" s="286"/>
      <c r="ES83" s="286"/>
      <c r="ET83" s="286"/>
      <c r="EU83" s="286"/>
      <c r="EV83" s="286"/>
      <c r="EW83" s="286"/>
      <c r="EX83" s="287"/>
    </row>
    <row r="84" spans="1:154" x14ac:dyDescent="0.2">
      <c r="A84" s="238" t="e">
        <v>#N/A</v>
      </c>
      <c r="B84" s="422" t="e">
        <v>#N/A</v>
      </c>
      <c r="C84" s="239" t="e">
        <v>#N/A</v>
      </c>
      <c r="D84" s="263" t="e">
        <f>IF(A84&gt;$B$4,_xll.xlShmImplSwap2($B$5,$B$5,A84,,tenor+0*TYPE(trigger),1,4,12/tenor,4,1,1),"")</f>
        <v>#N/A</v>
      </c>
      <c r="E84" s="288" t="e">
        <v>#N/A</v>
      </c>
      <c r="F84" s="286" t="e">
        <v>#N/A</v>
      </c>
      <c r="G84" s="286" t="e">
        <v>#N/A</v>
      </c>
      <c r="H84" s="286" t="e">
        <v>#N/A</v>
      </c>
      <c r="I84" s="286" t="e">
        <v>#N/A</v>
      </c>
      <c r="J84" s="286" t="e">
        <v>#N/A</v>
      </c>
      <c r="K84" s="286" t="e">
        <v>#N/A</v>
      </c>
      <c r="L84" s="286" t="e">
        <v>#N/A</v>
      </c>
      <c r="M84" s="286" t="e">
        <v>#N/A</v>
      </c>
      <c r="N84" s="286" t="e">
        <v>#N/A</v>
      </c>
      <c r="O84" s="286" t="e">
        <v>#N/A</v>
      </c>
      <c r="P84" s="424" t="e">
        <v>#N/A</v>
      </c>
      <c r="Q84" s="286" t="e">
        <v>#N/A</v>
      </c>
      <c r="R84" s="286" t="e">
        <v>#N/A</v>
      </c>
      <c r="S84" s="286" t="e">
        <v>#N/A</v>
      </c>
      <c r="T84" s="286" t="e">
        <v>#N/A</v>
      </c>
      <c r="U84" s="286" t="e">
        <v>#N/A</v>
      </c>
      <c r="V84" s="286" t="e">
        <v>#N/A</v>
      </c>
      <c r="W84" s="286" t="e">
        <v>#N/A</v>
      </c>
      <c r="X84" s="286" t="e">
        <v>#N/A</v>
      </c>
      <c r="Y84" s="286" t="e">
        <v>#N/A</v>
      </c>
      <c r="Z84" s="286" t="e">
        <v>#N/A</v>
      </c>
      <c r="AA84" s="286" t="e">
        <v>#N/A</v>
      </c>
      <c r="AB84" s="286" t="e">
        <v>#N/A</v>
      </c>
      <c r="AC84" s="286" t="e">
        <v>#N/A</v>
      </c>
      <c r="AD84" s="286" t="e">
        <v>#N/A</v>
      </c>
      <c r="AE84" s="286" t="e">
        <v>#N/A</v>
      </c>
      <c r="AF84" s="286" t="e">
        <v>#N/A</v>
      </c>
      <c r="AG84" s="286" t="e">
        <v>#N/A</v>
      </c>
      <c r="AH84" s="286" t="e">
        <v>#N/A</v>
      </c>
      <c r="AI84" s="286" t="e">
        <v>#N/A</v>
      </c>
      <c r="AJ84" s="286" t="e">
        <v>#N/A</v>
      </c>
      <c r="AK84" s="286" t="e">
        <v>#N/A</v>
      </c>
      <c r="AL84" s="286" t="e">
        <v>#N/A</v>
      </c>
      <c r="AM84" s="286" t="e">
        <v>#N/A</v>
      </c>
      <c r="AN84" s="286" t="e">
        <v>#N/A</v>
      </c>
      <c r="AO84" s="286" t="e">
        <v>#N/A</v>
      </c>
      <c r="AP84" s="286" t="e">
        <v>#N/A</v>
      </c>
      <c r="AQ84" s="286" t="e">
        <v>#N/A</v>
      </c>
      <c r="AR84" s="286" t="e">
        <v>#N/A</v>
      </c>
      <c r="AS84" s="286" t="e">
        <v>#N/A</v>
      </c>
      <c r="AT84" s="286" t="e">
        <v>#N/A</v>
      </c>
      <c r="AU84" s="286" t="e">
        <v>#N/A</v>
      </c>
      <c r="AV84" s="286" t="e">
        <v>#N/A</v>
      </c>
      <c r="AW84" s="286" t="e">
        <v>#N/A</v>
      </c>
      <c r="AX84" s="286" t="e">
        <v>#N/A</v>
      </c>
      <c r="AY84" s="286" t="e">
        <v>#N/A</v>
      </c>
      <c r="AZ84" s="286" t="e">
        <v>#N/A</v>
      </c>
      <c r="BA84" s="286" t="e">
        <v>#N/A</v>
      </c>
      <c r="BB84" s="286" t="e">
        <v>#N/A</v>
      </c>
      <c r="BC84" s="286" t="e">
        <v>#N/A</v>
      </c>
      <c r="BD84" s="286" t="e">
        <v>#N/A</v>
      </c>
      <c r="BE84" s="286" t="e">
        <v>#N/A</v>
      </c>
      <c r="BF84" s="286" t="e">
        <v>#N/A</v>
      </c>
      <c r="BG84" s="286" t="e">
        <v>#N/A</v>
      </c>
      <c r="BH84" s="286" t="e">
        <v>#N/A</v>
      </c>
      <c r="BI84" s="286" t="e">
        <v>#N/A</v>
      </c>
      <c r="BJ84" s="286" t="e">
        <v>#N/A</v>
      </c>
      <c r="BK84" s="286" t="e">
        <v>#N/A</v>
      </c>
      <c r="BL84" s="286" t="e">
        <v>#N/A</v>
      </c>
      <c r="BM84" s="286" t="e">
        <v>#N/A</v>
      </c>
      <c r="BN84" s="286" t="e">
        <v>#N/A</v>
      </c>
      <c r="BO84" s="286"/>
      <c r="BP84" s="286"/>
      <c r="BQ84" s="286"/>
      <c r="BR84" s="286"/>
      <c r="BS84" s="286"/>
      <c r="BT84" s="286"/>
      <c r="BU84" s="286"/>
      <c r="BV84" s="286"/>
      <c r="BW84" s="286"/>
      <c r="BX84" s="286"/>
      <c r="BY84" s="286"/>
      <c r="BZ84" s="286"/>
      <c r="CA84" s="287"/>
      <c r="CB84" s="286" t="e">
        <v>#N/A</v>
      </c>
      <c r="CC84" s="286" t="e">
        <v>#N/A</v>
      </c>
      <c r="CD84" s="286" t="e">
        <v>#N/A</v>
      </c>
      <c r="CE84" s="286" t="e">
        <v>#N/A</v>
      </c>
      <c r="CF84" s="286" t="e">
        <v>#N/A</v>
      </c>
      <c r="CG84" s="286" t="e">
        <v>#N/A</v>
      </c>
      <c r="CH84" s="286" t="e">
        <v>#N/A</v>
      </c>
      <c r="CI84" s="286" t="e">
        <v>#N/A</v>
      </c>
      <c r="CJ84" s="286" t="e">
        <v>#N/A</v>
      </c>
      <c r="CK84" s="286" t="e">
        <v>#N/A</v>
      </c>
      <c r="CL84" s="286" t="e">
        <v>#N/A</v>
      </c>
      <c r="CM84" s="286" t="e">
        <v>#N/A</v>
      </c>
      <c r="CN84" s="286" t="e">
        <v>#N/A</v>
      </c>
      <c r="CO84" s="286" t="e">
        <v>#N/A</v>
      </c>
      <c r="CP84" s="286" t="e">
        <v>#N/A</v>
      </c>
      <c r="CQ84" s="286" t="e">
        <v>#N/A</v>
      </c>
      <c r="CR84" s="286" t="e">
        <v>#N/A</v>
      </c>
      <c r="CS84" s="286" t="e">
        <v>#N/A</v>
      </c>
      <c r="CT84" s="286" t="e">
        <v>#N/A</v>
      </c>
      <c r="CU84" s="286" t="e">
        <v>#N/A</v>
      </c>
      <c r="CV84" s="286" t="e">
        <v>#N/A</v>
      </c>
      <c r="CW84" s="286" t="e">
        <v>#N/A</v>
      </c>
      <c r="CX84" s="286" t="e">
        <v>#N/A</v>
      </c>
      <c r="CY84" s="286" t="e">
        <v>#N/A</v>
      </c>
      <c r="CZ84" s="286" t="e">
        <v>#N/A</v>
      </c>
      <c r="DA84" s="286" t="e">
        <v>#N/A</v>
      </c>
      <c r="DB84" s="286" t="e">
        <v>#N/A</v>
      </c>
      <c r="DC84" s="286" t="e">
        <v>#N/A</v>
      </c>
      <c r="DD84" s="286" t="e">
        <v>#N/A</v>
      </c>
      <c r="DE84" s="286" t="e">
        <v>#N/A</v>
      </c>
      <c r="DF84" s="286" t="e">
        <v>#N/A</v>
      </c>
      <c r="DG84" s="286" t="e">
        <v>#N/A</v>
      </c>
      <c r="DH84" s="286" t="e">
        <v>#N/A</v>
      </c>
      <c r="DI84" s="286" t="e">
        <v>#N/A</v>
      </c>
      <c r="DJ84" s="286" t="e">
        <v>#N/A</v>
      </c>
      <c r="DK84" s="286" t="e">
        <v>#N/A</v>
      </c>
      <c r="DL84" s="286" t="e">
        <v>#N/A</v>
      </c>
      <c r="DM84" s="286" t="e">
        <v>#N/A</v>
      </c>
      <c r="DN84" s="286" t="e">
        <v>#N/A</v>
      </c>
      <c r="DO84" s="286" t="e">
        <v>#N/A</v>
      </c>
      <c r="DP84" s="286" t="e">
        <v>#N/A</v>
      </c>
      <c r="DQ84" s="286" t="e">
        <v>#N/A</v>
      </c>
      <c r="DR84" s="286" t="e">
        <v>#N/A</v>
      </c>
      <c r="DS84" s="286" t="e">
        <v>#N/A</v>
      </c>
      <c r="DT84" s="286" t="e">
        <v>#N/A</v>
      </c>
      <c r="DU84" s="286" t="e">
        <v>#N/A</v>
      </c>
      <c r="DV84" s="286" t="e">
        <v>#N/A</v>
      </c>
      <c r="DW84" s="286" t="e">
        <v>#N/A</v>
      </c>
      <c r="DX84" s="286" t="e">
        <v>#N/A</v>
      </c>
      <c r="DY84" s="286" t="e">
        <v>#N/A</v>
      </c>
      <c r="DZ84" s="286" t="e">
        <v>#N/A</v>
      </c>
      <c r="EA84" s="286" t="e">
        <v>#N/A</v>
      </c>
      <c r="EB84" s="286" t="e">
        <v>#N/A</v>
      </c>
      <c r="EC84" s="286" t="e">
        <v>#N/A</v>
      </c>
      <c r="ED84" s="286" t="e">
        <v>#N/A</v>
      </c>
      <c r="EE84" s="286" t="e">
        <v>#N/A</v>
      </c>
      <c r="EF84" s="286" t="e">
        <v>#N/A</v>
      </c>
      <c r="EG84" s="286" t="e">
        <v>#N/A</v>
      </c>
      <c r="EH84" s="286" t="e">
        <v>#N/A</v>
      </c>
      <c r="EI84" s="286" t="e">
        <v>#N/A</v>
      </c>
      <c r="EJ84" s="286" t="e">
        <v>#N/A</v>
      </c>
      <c r="EK84" s="286" t="e">
        <v>#N/A</v>
      </c>
      <c r="EL84" s="286"/>
      <c r="EM84" s="286"/>
      <c r="EN84" s="286"/>
      <c r="EO84" s="286"/>
      <c r="EP84" s="286"/>
      <c r="EQ84" s="286"/>
      <c r="ER84" s="286"/>
      <c r="ES84" s="286"/>
      <c r="ET84" s="286"/>
      <c r="EU84" s="286"/>
      <c r="EV84" s="286"/>
      <c r="EW84" s="286"/>
      <c r="EX84" s="287"/>
    </row>
    <row r="85" spans="1:154" x14ac:dyDescent="0.2">
      <c r="A85" s="238" t="e">
        <v>#N/A</v>
      </c>
      <c r="B85" s="422" t="e">
        <v>#N/A</v>
      </c>
      <c r="C85" s="239" t="e">
        <v>#N/A</v>
      </c>
      <c r="D85" s="263" t="e">
        <f>IF(A85&gt;$B$4,_xll.xlShmImplSwap2($B$5,$B$5,A85,,tenor+0*TYPE(trigger),1,4,12/tenor,4,1,1),"")</f>
        <v>#N/A</v>
      </c>
      <c r="E85" s="288" t="e">
        <v>#N/A</v>
      </c>
      <c r="F85" s="286" t="e">
        <v>#N/A</v>
      </c>
      <c r="G85" s="286" t="e">
        <v>#N/A</v>
      </c>
      <c r="H85" s="286" t="e">
        <v>#N/A</v>
      </c>
      <c r="I85" s="286" t="e">
        <v>#N/A</v>
      </c>
      <c r="J85" s="286" t="e">
        <v>#N/A</v>
      </c>
      <c r="K85" s="286" t="e">
        <v>#N/A</v>
      </c>
      <c r="L85" s="286" t="e">
        <v>#N/A</v>
      </c>
      <c r="M85" s="286" t="e">
        <v>#N/A</v>
      </c>
      <c r="N85" s="286" t="e">
        <v>#N/A</v>
      </c>
      <c r="O85" s="286" t="e">
        <v>#N/A</v>
      </c>
      <c r="P85" s="424" t="e">
        <v>#N/A</v>
      </c>
      <c r="Q85" s="286" t="e">
        <v>#N/A</v>
      </c>
      <c r="R85" s="286" t="e">
        <v>#N/A</v>
      </c>
      <c r="S85" s="286" t="e">
        <v>#N/A</v>
      </c>
      <c r="T85" s="286" t="e">
        <v>#N/A</v>
      </c>
      <c r="U85" s="286" t="e">
        <v>#N/A</v>
      </c>
      <c r="V85" s="286" t="e">
        <v>#N/A</v>
      </c>
      <c r="W85" s="286" t="e">
        <v>#N/A</v>
      </c>
      <c r="X85" s="286" t="e">
        <v>#N/A</v>
      </c>
      <c r="Y85" s="286" t="e">
        <v>#N/A</v>
      </c>
      <c r="Z85" s="286" t="e">
        <v>#N/A</v>
      </c>
      <c r="AA85" s="286" t="e">
        <v>#N/A</v>
      </c>
      <c r="AB85" s="286" t="e">
        <v>#N/A</v>
      </c>
      <c r="AC85" s="286" t="e">
        <v>#N/A</v>
      </c>
      <c r="AD85" s="286" t="e">
        <v>#N/A</v>
      </c>
      <c r="AE85" s="286" t="e">
        <v>#N/A</v>
      </c>
      <c r="AF85" s="286" t="e">
        <v>#N/A</v>
      </c>
      <c r="AG85" s="286" t="e">
        <v>#N/A</v>
      </c>
      <c r="AH85" s="286" t="e">
        <v>#N/A</v>
      </c>
      <c r="AI85" s="286" t="e">
        <v>#N/A</v>
      </c>
      <c r="AJ85" s="286" t="e">
        <v>#N/A</v>
      </c>
      <c r="AK85" s="286" t="e">
        <v>#N/A</v>
      </c>
      <c r="AL85" s="286" t="e">
        <v>#N/A</v>
      </c>
      <c r="AM85" s="286" t="e">
        <v>#N/A</v>
      </c>
      <c r="AN85" s="286" t="e">
        <v>#N/A</v>
      </c>
      <c r="AO85" s="286" t="e">
        <v>#N/A</v>
      </c>
      <c r="AP85" s="286" t="e">
        <v>#N/A</v>
      </c>
      <c r="AQ85" s="286" t="e">
        <v>#N/A</v>
      </c>
      <c r="AR85" s="286" t="e">
        <v>#N/A</v>
      </c>
      <c r="AS85" s="286" t="e">
        <v>#N/A</v>
      </c>
      <c r="AT85" s="286" t="e">
        <v>#N/A</v>
      </c>
      <c r="AU85" s="286" t="e">
        <v>#N/A</v>
      </c>
      <c r="AV85" s="286" t="e">
        <v>#N/A</v>
      </c>
      <c r="AW85" s="286" t="e">
        <v>#N/A</v>
      </c>
      <c r="AX85" s="286" t="e">
        <v>#N/A</v>
      </c>
      <c r="AY85" s="286" t="e">
        <v>#N/A</v>
      </c>
      <c r="AZ85" s="286" t="e">
        <v>#N/A</v>
      </c>
      <c r="BA85" s="286" t="e">
        <v>#N/A</v>
      </c>
      <c r="BB85" s="286" t="e">
        <v>#N/A</v>
      </c>
      <c r="BC85" s="286" t="e">
        <v>#N/A</v>
      </c>
      <c r="BD85" s="286" t="e">
        <v>#N/A</v>
      </c>
      <c r="BE85" s="286" t="e">
        <v>#N/A</v>
      </c>
      <c r="BF85" s="286" t="e">
        <v>#N/A</v>
      </c>
      <c r="BG85" s="286" t="e">
        <v>#N/A</v>
      </c>
      <c r="BH85" s="286" t="e">
        <v>#N/A</v>
      </c>
      <c r="BI85" s="286" t="e">
        <v>#N/A</v>
      </c>
      <c r="BJ85" s="286" t="e">
        <v>#N/A</v>
      </c>
      <c r="BK85" s="286" t="e">
        <v>#N/A</v>
      </c>
      <c r="BL85" s="286" t="e">
        <v>#N/A</v>
      </c>
      <c r="BM85" s="286" t="e">
        <v>#N/A</v>
      </c>
      <c r="BN85" s="286" t="e">
        <v>#N/A</v>
      </c>
      <c r="BO85" s="286"/>
      <c r="BP85" s="286"/>
      <c r="BQ85" s="286"/>
      <c r="BR85" s="286"/>
      <c r="BS85" s="286"/>
      <c r="BT85" s="286"/>
      <c r="BU85" s="286"/>
      <c r="BV85" s="286"/>
      <c r="BW85" s="286"/>
      <c r="BX85" s="286"/>
      <c r="BY85" s="286"/>
      <c r="BZ85" s="286"/>
      <c r="CA85" s="287"/>
      <c r="CB85" s="286" t="e">
        <v>#N/A</v>
      </c>
      <c r="CC85" s="286" t="e">
        <v>#N/A</v>
      </c>
      <c r="CD85" s="286" t="e">
        <v>#N/A</v>
      </c>
      <c r="CE85" s="286" t="e">
        <v>#N/A</v>
      </c>
      <c r="CF85" s="286" t="e">
        <v>#N/A</v>
      </c>
      <c r="CG85" s="286" t="e">
        <v>#N/A</v>
      </c>
      <c r="CH85" s="286" t="e">
        <v>#N/A</v>
      </c>
      <c r="CI85" s="286" t="e">
        <v>#N/A</v>
      </c>
      <c r="CJ85" s="286" t="e">
        <v>#N/A</v>
      </c>
      <c r="CK85" s="286" t="e">
        <v>#N/A</v>
      </c>
      <c r="CL85" s="286" t="e">
        <v>#N/A</v>
      </c>
      <c r="CM85" s="286" t="e">
        <v>#N/A</v>
      </c>
      <c r="CN85" s="286" t="e">
        <v>#N/A</v>
      </c>
      <c r="CO85" s="286" t="e">
        <v>#N/A</v>
      </c>
      <c r="CP85" s="286" t="e">
        <v>#N/A</v>
      </c>
      <c r="CQ85" s="286" t="e">
        <v>#N/A</v>
      </c>
      <c r="CR85" s="286" t="e">
        <v>#N/A</v>
      </c>
      <c r="CS85" s="286" t="e">
        <v>#N/A</v>
      </c>
      <c r="CT85" s="286" t="e">
        <v>#N/A</v>
      </c>
      <c r="CU85" s="286" t="e">
        <v>#N/A</v>
      </c>
      <c r="CV85" s="286" t="e">
        <v>#N/A</v>
      </c>
      <c r="CW85" s="286" t="e">
        <v>#N/A</v>
      </c>
      <c r="CX85" s="286" t="e">
        <v>#N/A</v>
      </c>
      <c r="CY85" s="286" t="e">
        <v>#N/A</v>
      </c>
      <c r="CZ85" s="286" t="e">
        <v>#N/A</v>
      </c>
      <c r="DA85" s="286" t="e">
        <v>#N/A</v>
      </c>
      <c r="DB85" s="286" t="e">
        <v>#N/A</v>
      </c>
      <c r="DC85" s="286" t="e">
        <v>#N/A</v>
      </c>
      <c r="DD85" s="286" t="e">
        <v>#N/A</v>
      </c>
      <c r="DE85" s="286" t="e">
        <v>#N/A</v>
      </c>
      <c r="DF85" s="286" t="e">
        <v>#N/A</v>
      </c>
      <c r="DG85" s="286" t="e">
        <v>#N/A</v>
      </c>
      <c r="DH85" s="286" t="e">
        <v>#N/A</v>
      </c>
      <c r="DI85" s="286" t="e">
        <v>#N/A</v>
      </c>
      <c r="DJ85" s="286" t="e">
        <v>#N/A</v>
      </c>
      <c r="DK85" s="286" t="e">
        <v>#N/A</v>
      </c>
      <c r="DL85" s="286" t="e">
        <v>#N/A</v>
      </c>
      <c r="DM85" s="286" t="e">
        <v>#N/A</v>
      </c>
      <c r="DN85" s="286" t="e">
        <v>#N/A</v>
      </c>
      <c r="DO85" s="286" t="e">
        <v>#N/A</v>
      </c>
      <c r="DP85" s="286" t="e">
        <v>#N/A</v>
      </c>
      <c r="DQ85" s="286" t="e">
        <v>#N/A</v>
      </c>
      <c r="DR85" s="286" t="e">
        <v>#N/A</v>
      </c>
      <c r="DS85" s="286" t="e">
        <v>#N/A</v>
      </c>
      <c r="DT85" s="286" t="e">
        <v>#N/A</v>
      </c>
      <c r="DU85" s="286" t="e">
        <v>#N/A</v>
      </c>
      <c r="DV85" s="286" t="e">
        <v>#N/A</v>
      </c>
      <c r="DW85" s="286" t="e">
        <v>#N/A</v>
      </c>
      <c r="DX85" s="286" t="e">
        <v>#N/A</v>
      </c>
      <c r="DY85" s="286" t="e">
        <v>#N/A</v>
      </c>
      <c r="DZ85" s="286" t="e">
        <v>#N/A</v>
      </c>
      <c r="EA85" s="286" t="e">
        <v>#N/A</v>
      </c>
      <c r="EB85" s="286" t="e">
        <v>#N/A</v>
      </c>
      <c r="EC85" s="286" t="e">
        <v>#N/A</v>
      </c>
      <c r="ED85" s="286" t="e">
        <v>#N/A</v>
      </c>
      <c r="EE85" s="286" t="e">
        <v>#N/A</v>
      </c>
      <c r="EF85" s="286" t="e">
        <v>#N/A</v>
      </c>
      <c r="EG85" s="286" t="e">
        <v>#N/A</v>
      </c>
      <c r="EH85" s="286" t="e">
        <v>#N/A</v>
      </c>
      <c r="EI85" s="286" t="e">
        <v>#N/A</v>
      </c>
      <c r="EJ85" s="286" t="e">
        <v>#N/A</v>
      </c>
      <c r="EK85" s="286" t="e">
        <v>#N/A</v>
      </c>
      <c r="EL85" s="286"/>
      <c r="EM85" s="286"/>
      <c r="EN85" s="286"/>
      <c r="EO85" s="286"/>
      <c r="EP85" s="286"/>
      <c r="EQ85" s="286"/>
      <c r="ER85" s="286"/>
      <c r="ES85" s="286"/>
      <c r="ET85" s="286"/>
      <c r="EU85" s="286"/>
      <c r="EV85" s="286"/>
      <c r="EW85" s="286"/>
      <c r="EX85" s="287"/>
    </row>
    <row r="86" spans="1:154" x14ac:dyDescent="0.2">
      <c r="A86" s="238"/>
      <c r="B86" s="237"/>
      <c r="C86" s="239" t="s">
        <v>237</v>
      </c>
      <c r="D86" s="263" t="str">
        <f>IF(A86&gt;$B$4,_xll.xlShmImplSwap2($B$5,$B$5,A86,,tenor+0*TYPE(trigger),1,4,12/tenor,4,1,1),"")</f>
        <v/>
      </c>
      <c r="E86" s="288"/>
      <c r="F86" s="286"/>
      <c r="G86" s="286"/>
      <c r="H86" s="286"/>
      <c r="I86" s="286"/>
      <c r="J86" s="286"/>
      <c r="K86" s="286"/>
      <c r="L86" s="286"/>
      <c r="M86" s="286"/>
      <c r="N86" s="286"/>
      <c r="O86" s="286"/>
      <c r="P86" s="286"/>
      <c r="Q86" s="286"/>
      <c r="R86" s="286"/>
      <c r="S86" s="286"/>
      <c r="T86" s="286"/>
      <c r="U86" s="286"/>
      <c r="V86" s="286"/>
      <c r="W86" s="286"/>
      <c r="X86" s="286"/>
      <c r="Y86" s="286"/>
      <c r="Z86" s="286"/>
      <c r="AA86" s="286"/>
      <c r="AB86" s="286"/>
      <c r="AC86" s="286"/>
      <c r="AD86" s="286"/>
      <c r="AE86" s="286"/>
      <c r="AF86" s="286"/>
      <c r="AG86" s="286"/>
      <c r="AH86" s="286"/>
      <c r="AI86" s="286"/>
      <c r="AJ86" s="286"/>
      <c r="AK86" s="286"/>
      <c r="AL86" s="286"/>
      <c r="AM86" s="286"/>
      <c r="AN86" s="286"/>
      <c r="AO86" s="286"/>
      <c r="AP86" s="286"/>
      <c r="AQ86" s="286"/>
      <c r="AR86" s="286"/>
      <c r="AS86" s="286"/>
      <c r="AT86" s="286"/>
      <c r="AU86" s="286"/>
      <c r="AV86" s="286"/>
      <c r="AW86" s="286"/>
      <c r="AX86" s="286"/>
      <c r="AY86" s="286"/>
      <c r="AZ86" s="286"/>
      <c r="BA86" s="286"/>
      <c r="BB86" s="286"/>
      <c r="BC86" s="286"/>
      <c r="BD86" s="286"/>
      <c r="BE86" s="286"/>
      <c r="BF86" s="286" t="e">
        <v>#N/A</v>
      </c>
      <c r="BG86" s="286"/>
      <c r="BH86" s="286"/>
      <c r="BI86" s="286"/>
      <c r="BJ86" s="286"/>
      <c r="BK86" s="286"/>
      <c r="BL86" s="286"/>
      <c r="BM86" s="286"/>
      <c r="BN86" s="286"/>
      <c r="BO86" s="286"/>
      <c r="BP86" s="286"/>
      <c r="BQ86" s="286"/>
      <c r="BR86" s="286"/>
      <c r="BS86" s="286"/>
      <c r="BT86" s="286"/>
      <c r="BU86" s="286"/>
      <c r="BV86" s="286"/>
      <c r="BW86" s="286"/>
      <c r="BX86" s="286"/>
      <c r="BY86" s="286"/>
      <c r="BZ86" s="286"/>
      <c r="CA86" s="287"/>
      <c r="CB86" s="286" t="s">
        <v>237</v>
      </c>
      <c r="CC86" s="286" t="s">
        <v>237</v>
      </c>
      <c r="CD86" s="286" t="s">
        <v>237</v>
      </c>
      <c r="CE86" s="286" t="s">
        <v>237</v>
      </c>
      <c r="CF86" s="286" t="s">
        <v>237</v>
      </c>
      <c r="CG86" s="286" t="s">
        <v>237</v>
      </c>
      <c r="CH86" s="286" t="s">
        <v>237</v>
      </c>
      <c r="CI86" s="286" t="s">
        <v>237</v>
      </c>
      <c r="CJ86" s="286" t="s">
        <v>237</v>
      </c>
      <c r="CK86" s="286" t="s">
        <v>237</v>
      </c>
      <c r="CL86" s="286" t="s">
        <v>237</v>
      </c>
      <c r="CM86" s="286" t="s">
        <v>237</v>
      </c>
      <c r="CN86" s="286" t="s">
        <v>237</v>
      </c>
      <c r="CO86" s="286" t="s">
        <v>237</v>
      </c>
      <c r="CP86" s="286" t="s">
        <v>237</v>
      </c>
      <c r="CQ86" s="286" t="s">
        <v>237</v>
      </c>
      <c r="CR86" s="286" t="s">
        <v>237</v>
      </c>
      <c r="CS86" s="286" t="s">
        <v>237</v>
      </c>
      <c r="CT86" s="286" t="s">
        <v>237</v>
      </c>
      <c r="CU86" s="286" t="s">
        <v>237</v>
      </c>
      <c r="CV86" s="286" t="s">
        <v>237</v>
      </c>
      <c r="CW86" s="286" t="s">
        <v>237</v>
      </c>
      <c r="CX86" s="286" t="s">
        <v>237</v>
      </c>
      <c r="CY86" s="286" t="s">
        <v>237</v>
      </c>
      <c r="CZ86" s="286" t="s">
        <v>237</v>
      </c>
      <c r="DA86" s="286" t="s">
        <v>237</v>
      </c>
      <c r="DB86" s="286" t="s">
        <v>237</v>
      </c>
      <c r="DC86" s="286" t="s">
        <v>237</v>
      </c>
      <c r="DD86" s="286" t="s">
        <v>237</v>
      </c>
      <c r="DE86" s="286" t="s">
        <v>237</v>
      </c>
      <c r="DF86" s="286" t="s">
        <v>237</v>
      </c>
      <c r="DG86" s="286" t="s">
        <v>237</v>
      </c>
      <c r="DH86" s="286" t="s">
        <v>237</v>
      </c>
      <c r="DI86" s="286" t="s">
        <v>237</v>
      </c>
      <c r="DJ86" s="286" t="s">
        <v>237</v>
      </c>
      <c r="DK86" s="286" t="s">
        <v>237</v>
      </c>
      <c r="DL86" s="286" t="s">
        <v>237</v>
      </c>
      <c r="DM86" s="286" t="s">
        <v>237</v>
      </c>
      <c r="DN86" s="286" t="s">
        <v>237</v>
      </c>
      <c r="DO86" s="286" t="s">
        <v>237</v>
      </c>
      <c r="DP86" s="286" t="s">
        <v>237</v>
      </c>
      <c r="DQ86" s="286" t="s">
        <v>237</v>
      </c>
      <c r="DR86" s="286" t="s">
        <v>237</v>
      </c>
      <c r="DS86" s="286" t="s">
        <v>237</v>
      </c>
      <c r="DT86" s="286" t="s">
        <v>237</v>
      </c>
      <c r="DU86" s="286" t="s">
        <v>237</v>
      </c>
      <c r="DV86" s="286" t="s">
        <v>237</v>
      </c>
      <c r="DW86" s="286" t="s">
        <v>237</v>
      </c>
      <c r="DX86" s="286" t="s">
        <v>237</v>
      </c>
      <c r="DY86" s="286" t="s">
        <v>237</v>
      </c>
      <c r="DZ86" s="286" t="s">
        <v>237</v>
      </c>
      <c r="EA86" s="286" t="s">
        <v>237</v>
      </c>
      <c r="EB86" s="286" t="s">
        <v>237</v>
      </c>
      <c r="EC86" s="286" t="s">
        <v>237</v>
      </c>
      <c r="ED86" s="286" t="s">
        <v>237</v>
      </c>
      <c r="EE86" s="286" t="s">
        <v>237</v>
      </c>
      <c r="EF86" s="286" t="s">
        <v>237</v>
      </c>
      <c r="EG86" s="286" t="s">
        <v>237</v>
      </c>
      <c r="EH86" s="286" t="s">
        <v>237</v>
      </c>
      <c r="EI86" s="286" t="s">
        <v>237</v>
      </c>
      <c r="EJ86" s="286" t="s">
        <v>237</v>
      </c>
      <c r="EK86" s="286" t="s">
        <v>237</v>
      </c>
      <c r="EL86" s="286"/>
      <c r="EM86" s="286"/>
      <c r="EN86" s="286"/>
      <c r="EO86" s="286"/>
      <c r="EP86" s="286"/>
      <c r="EQ86" s="286"/>
      <c r="ER86" s="286"/>
      <c r="ES86" s="286"/>
      <c r="ET86" s="286"/>
      <c r="EU86" s="286"/>
      <c r="EV86" s="286"/>
      <c r="EW86" s="286"/>
      <c r="EX86" s="287"/>
    </row>
    <row r="87" spans="1:154" x14ac:dyDescent="0.2">
      <c r="A87" s="238"/>
      <c r="B87" s="237"/>
      <c r="C87" s="239" t="s">
        <v>237</v>
      </c>
      <c r="D87" s="263" t="str">
        <f>IF(A87&gt;$B$4,_xll.xlShmImplSwap2($B$5,$B$5,A87,,tenor+0*TYPE(trigger),1,4,12/tenor,4,1,1),"")</f>
        <v/>
      </c>
      <c r="E87" s="288"/>
      <c r="F87" s="286"/>
      <c r="G87" s="286"/>
      <c r="H87" s="286"/>
      <c r="I87" s="286"/>
      <c r="J87" s="286"/>
      <c r="K87" s="286"/>
      <c r="L87" s="286"/>
      <c r="M87" s="286"/>
      <c r="N87" s="286"/>
      <c r="O87" s="286"/>
      <c r="P87" s="286"/>
      <c r="Q87" s="286"/>
      <c r="R87" s="286"/>
      <c r="S87" s="286"/>
      <c r="T87" s="286"/>
      <c r="U87" s="286"/>
      <c r="V87" s="286"/>
      <c r="W87" s="286"/>
      <c r="X87" s="286"/>
      <c r="Y87" s="286"/>
      <c r="Z87" s="286"/>
      <c r="AA87" s="286"/>
      <c r="AB87" s="286"/>
      <c r="AC87" s="286"/>
      <c r="AD87" s="286"/>
      <c r="AE87" s="286"/>
      <c r="AF87" s="286"/>
      <c r="AG87" s="286"/>
      <c r="AH87" s="286"/>
      <c r="AI87" s="286"/>
      <c r="AJ87" s="286"/>
      <c r="AK87" s="286"/>
      <c r="AL87" s="286"/>
      <c r="AM87" s="286"/>
      <c r="AN87" s="286"/>
      <c r="AO87" s="286"/>
      <c r="AP87" s="286"/>
      <c r="AQ87" s="286"/>
      <c r="AR87" s="286"/>
      <c r="AS87" s="286"/>
      <c r="AT87" s="286"/>
      <c r="AU87" s="286"/>
      <c r="AV87" s="286"/>
      <c r="AW87" s="286"/>
      <c r="AX87" s="286"/>
      <c r="AY87" s="286"/>
      <c r="AZ87" s="286"/>
      <c r="BA87" s="286"/>
      <c r="BB87" s="286"/>
      <c r="BC87" s="286"/>
      <c r="BD87" s="286"/>
      <c r="BE87" s="286"/>
      <c r="BF87" s="286" t="e">
        <v>#N/A</v>
      </c>
      <c r="BG87" s="286"/>
      <c r="BH87" s="286"/>
      <c r="BI87" s="286"/>
      <c r="BJ87" s="286"/>
      <c r="BK87" s="286"/>
      <c r="BL87" s="286"/>
      <c r="BM87" s="286"/>
      <c r="BN87" s="286"/>
      <c r="BO87" s="286"/>
      <c r="BP87" s="286"/>
      <c r="BQ87" s="286"/>
      <c r="BR87" s="286"/>
      <c r="BS87" s="286"/>
      <c r="BT87" s="286"/>
      <c r="BU87" s="286"/>
      <c r="BV87" s="286"/>
      <c r="BW87" s="286"/>
      <c r="BX87" s="286"/>
      <c r="BY87" s="286"/>
      <c r="BZ87" s="286"/>
      <c r="CA87" s="287"/>
      <c r="CB87" s="286" t="s">
        <v>237</v>
      </c>
      <c r="CC87" s="286" t="s">
        <v>237</v>
      </c>
      <c r="CD87" s="286" t="s">
        <v>237</v>
      </c>
      <c r="CE87" s="286" t="s">
        <v>237</v>
      </c>
      <c r="CF87" s="286" t="s">
        <v>237</v>
      </c>
      <c r="CG87" s="286" t="s">
        <v>237</v>
      </c>
      <c r="CH87" s="286" t="s">
        <v>237</v>
      </c>
      <c r="CI87" s="286" t="s">
        <v>237</v>
      </c>
      <c r="CJ87" s="286" t="s">
        <v>237</v>
      </c>
      <c r="CK87" s="286" t="s">
        <v>237</v>
      </c>
      <c r="CL87" s="286" t="s">
        <v>237</v>
      </c>
      <c r="CM87" s="286" t="s">
        <v>237</v>
      </c>
      <c r="CN87" s="286" t="s">
        <v>237</v>
      </c>
      <c r="CO87" s="286" t="s">
        <v>237</v>
      </c>
      <c r="CP87" s="286" t="s">
        <v>237</v>
      </c>
      <c r="CQ87" s="286" t="s">
        <v>237</v>
      </c>
      <c r="CR87" s="286" t="s">
        <v>237</v>
      </c>
      <c r="CS87" s="286" t="s">
        <v>237</v>
      </c>
      <c r="CT87" s="286" t="s">
        <v>237</v>
      </c>
      <c r="CU87" s="286" t="s">
        <v>237</v>
      </c>
      <c r="CV87" s="286" t="s">
        <v>237</v>
      </c>
      <c r="CW87" s="286" t="s">
        <v>237</v>
      </c>
      <c r="CX87" s="286" t="s">
        <v>237</v>
      </c>
      <c r="CY87" s="286" t="s">
        <v>237</v>
      </c>
      <c r="CZ87" s="286" t="s">
        <v>237</v>
      </c>
      <c r="DA87" s="286" t="s">
        <v>237</v>
      </c>
      <c r="DB87" s="286" t="s">
        <v>237</v>
      </c>
      <c r="DC87" s="286" t="s">
        <v>237</v>
      </c>
      <c r="DD87" s="286" t="s">
        <v>237</v>
      </c>
      <c r="DE87" s="286" t="s">
        <v>237</v>
      </c>
      <c r="DF87" s="286" t="s">
        <v>237</v>
      </c>
      <c r="DG87" s="286" t="s">
        <v>237</v>
      </c>
      <c r="DH87" s="286" t="s">
        <v>237</v>
      </c>
      <c r="DI87" s="286" t="s">
        <v>237</v>
      </c>
      <c r="DJ87" s="286" t="s">
        <v>237</v>
      </c>
      <c r="DK87" s="286" t="s">
        <v>237</v>
      </c>
      <c r="DL87" s="286" t="s">
        <v>237</v>
      </c>
      <c r="DM87" s="286" t="s">
        <v>237</v>
      </c>
      <c r="DN87" s="286" t="s">
        <v>237</v>
      </c>
      <c r="DO87" s="286" t="s">
        <v>237</v>
      </c>
      <c r="DP87" s="286" t="s">
        <v>237</v>
      </c>
      <c r="DQ87" s="286" t="s">
        <v>237</v>
      </c>
      <c r="DR87" s="286" t="s">
        <v>237</v>
      </c>
      <c r="DS87" s="286" t="s">
        <v>237</v>
      </c>
      <c r="DT87" s="286" t="s">
        <v>237</v>
      </c>
      <c r="DU87" s="286" t="s">
        <v>237</v>
      </c>
      <c r="DV87" s="286" t="s">
        <v>237</v>
      </c>
      <c r="DW87" s="286" t="s">
        <v>237</v>
      </c>
      <c r="DX87" s="286" t="s">
        <v>237</v>
      </c>
      <c r="DY87" s="286" t="s">
        <v>237</v>
      </c>
      <c r="DZ87" s="286" t="s">
        <v>237</v>
      </c>
      <c r="EA87" s="286" t="s">
        <v>237</v>
      </c>
      <c r="EB87" s="286" t="s">
        <v>237</v>
      </c>
      <c r="EC87" s="286" t="s">
        <v>237</v>
      </c>
      <c r="ED87" s="286" t="s">
        <v>237</v>
      </c>
      <c r="EE87" s="286" t="s">
        <v>237</v>
      </c>
      <c r="EF87" s="286" t="s">
        <v>237</v>
      </c>
      <c r="EG87" s="286" t="s">
        <v>237</v>
      </c>
      <c r="EH87" s="286" t="s">
        <v>237</v>
      </c>
      <c r="EI87" s="286" t="s">
        <v>237</v>
      </c>
      <c r="EJ87" s="286" t="s">
        <v>237</v>
      </c>
      <c r="EK87" s="286" t="s">
        <v>237</v>
      </c>
      <c r="EL87" s="286"/>
      <c r="EM87" s="286"/>
      <c r="EN87" s="286"/>
      <c r="EO87" s="286"/>
      <c r="EP87" s="286"/>
      <c r="EQ87" s="286"/>
      <c r="ER87" s="286"/>
      <c r="ES87" s="286"/>
      <c r="ET87" s="286"/>
      <c r="EU87" s="286"/>
      <c r="EV87" s="286"/>
      <c r="EW87" s="286"/>
      <c r="EX87" s="287"/>
    </row>
    <row r="88" spans="1:154" x14ac:dyDescent="0.2">
      <c r="A88" s="238"/>
      <c r="B88" s="237"/>
      <c r="C88" s="239" t="s">
        <v>237</v>
      </c>
      <c r="D88" s="263" t="str">
        <f>IF(A88&gt;$B$4,_xll.xlShmImplSwap2($B$5,$B$5,A88,,tenor+0*TYPE(trigger),1,4,12/tenor,4,1,1),"")</f>
        <v/>
      </c>
      <c r="E88" s="288"/>
      <c r="F88" s="286"/>
      <c r="G88" s="286"/>
      <c r="H88" s="286"/>
      <c r="I88" s="286"/>
      <c r="J88" s="286"/>
      <c r="K88" s="286"/>
      <c r="L88" s="286"/>
      <c r="M88" s="286"/>
      <c r="N88" s="286"/>
      <c r="O88" s="286"/>
      <c r="P88" s="286"/>
      <c r="Q88" s="286"/>
      <c r="R88" s="286"/>
      <c r="S88" s="286"/>
      <c r="T88" s="286"/>
      <c r="U88" s="286"/>
      <c r="V88" s="286"/>
      <c r="W88" s="286"/>
      <c r="X88" s="286"/>
      <c r="Y88" s="286"/>
      <c r="Z88" s="286"/>
      <c r="AA88" s="286"/>
      <c r="AB88" s="286"/>
      <c r="AC88" s="286"/>
      <c r="AD88" s="286"/>
      <c r="AE88" s="286"/>
      <c r="AF88" s="286"/>
      <c r="AG88" s="286"/>
      <c r="AH88" s="286"/>
      <c r="AI88" s="286"/>
      <c r="AJ88" s="286"/>
      <c r="AK88" s="286"/>
      <c r="AL88" s="286"/>
      <c r="AM88" s="286"/>
      <c r="AN88" s="286"/>
      <c r="AO88" s="286"/>
      <c r="AP88" s="286"/>
      <c r="AQ88" s="286"/>
      <c r="AR88" s="286"/>
      <c r="AS88" s="286"/>
      <c r="AT88" s="286"/>
      <c r="AU88" s="286"/>
      <c r="AV88" s="286"/>
      <c r="AW88" s="286"/>
      <c r="AX88" s="286"/>
      <c r="AY88" s="286"/>
      <c r="AZ88" s="286"/>
      <c r="BA88" s="286"/>
      <c r="BB88" s="286"/>
      <c r="BC88" s="286"/>
      <c r="BD88" s="286"/>
      <c r="BE88" s="286"/>
      <c r="BF88" s="286" t="e">
        <v>#N/A</v>
      </c>
      <c r="BG88" s="286"/>
      <c r="BH88" s="286"/>
      <c r="BI88" s="286"/>
      <c r="BJ88" s="286"/>
      <c r="BK88" s="286"/>
      <c r="BL88" s="286"/>
      <c r="BM88" s="286"/>
      <c r="BN88" s="286"/>
      <c r="BO88" s="286"/>
      <c r="BP88" s="286"/>
      <c r="BQ88" s="286"/>
      <c r="BR88" s="286"/>
      <c r="BS88" s="286"/>
      <c r="BT88" s="286"/>
      <c r="BU88" s="286"/>
      <c r="BV88" s="286"/>
      <c r="BW88" s="286"/>
      <c r="BX88" s="286"/>
      <c r="BY88" s="286"/>
      <c r="BZ88" s="286"/>
      <c r="CA88" s="287"/>
      <c r="CB88" s="286" t="s">
        <v>237</v>
      </c>
      <c r="CC88" s="286" t="s">
        <v>237</v>
      </c>
      <c r="CD88" s="286" t="s">
        <v>237</v>
      </c>
      <c r="CE88" s="286" t="s">
        <v>237</v>
      </c>
      <c r="CF88" s="286" t="s">
        <v>237</v>
      </c>
      <c r="CG88" s="286" t="s">
        <v>237</v>
      </c>
      <c r="CH88" s="286" t="s">
        <v>237</v>
      </c>
      <c r="CI88" s="286" t="s">
        <v>237</v>
      </c>
      <c r="CJ88" s="286" t="s">
        <v>237</v>
      </c>
      <c r="CK88" s="286" t="s">
        <v>237</v>
      </c>
      <c r="CL88" s="286" t="s">
        <v>237</v>
      </c>
      <c r="CM88" s="286" t="s">
        <v>237</v>
      </c>
      <c r="CN88" s="286" t="s">
        <v>237</v>
      </c>
      <c r="CO88" s="286" t="s">
        <v>237</v>
      </c>
      <c r="CP88" s="286" t="s">
        <v>237</v>
      </c>
      <c r="CQ88" s="286" t="s">
        <v>237</v>
      </c>
      <c r="CR88" s="286" t="s">
        <v>237</v>
      </c>
      <c r="CS88" s="286" t="s">
        <v>237</v>
      </c>
      <c r="CT88" s="286" t="s">
        <v>237</v>
      </c>
      <c r="CU88" s="286" t="s">
        <v>237</v>
      </c>
      <c r="CV88" s="286" t="s">
        <v>237</v>
      </c>
      <c r="CW88" s="286" t="s">
        <v>237</v>
      </c>
      <c r="CX88" s="286" t="s">
        <v>237</v>
      </c>
      <c r="CY88" s="286" t="s">
        <v>237</v>
      </c>
      <c r="CZ88" s="286" t="s">
        <v>237</v>
      </c>
      <c r="DA88" s="286" t="s">
        <v>237</v>
      </c>
      <c r="DB88" s="286" t="s">
        <v>237</v>
      </c>
      <c r="DC88" s="286" t="s">
        <v>237</v>
      </c>
      <c r="DD88" s="286" t="s">
        <v>237</v>
      </c>
      <c r="DE88" s="286" t="s">
        <v>237</v>
      </c>
      <c r="DF88" s="286" t="s">
        <v>237</v>
      </c>
      <c r="DG88" s="286" t="s">
        <v>237</v>
      </c>
      <c r="DH88" s="286" t="s">
        <v>237</v>
      </c>
      <c r="DI88" s="286" t="s">
        <v>237</v>
      </c>
      <c r="DJ88" s="286" t="s">
        <v>237</v>
      </c>
      <c r="DK88" s="286" t="s">
        <v>237</v>
      </c>
      <c r="DL88" s="286" t="s">
        <v>237</v>
      </c>
      <c r="DM88" s="286" t="s">
        <v>237</v>
      </c>
      <c r="DN88" s="286" t="s">
        <v>237</v>
      </c>
      <c r="DO88" s="286" t="s">
        <v>237</v>
      </c>
      <c r="DP88" s="286" t="s">
        <v>237</v>
      </c>
      <c r="DQ88" s="286" t="s">
        <v>237</v>
      </c>
      <c r="DR88" s="286" t="s">
        <v>237</v>
      </c>
      <c r="DS88" s="286" t="s">
        <v>237</v>
      </c>
      <c r="DT88" s="286" t="s">
        <v>237</v>
      </c>
      <c r="DU88" s="286" t="s">
        <v>237</v>
      </c>
      <c r="DV88" s="286" t="s">
        <v>237</v>
      </c>
      <c r="DW88" s="286" t="s">
        <v>237</v>
      </c>
      <c r="DX88" s="286" t="s">
        <v>237</v>
      </c>
      <c r="DY88" s="286" t="s">
        <v>237</v>
      </c>
      <c r="DZ88" s="286" t="s">
        <v>237</v>
      </c>
      <c r="EA88" s="286" t="s">
        <v>237</v>
      </c>
      <c r="EB88" s="286" t="s">
        <v>237</v>
      </c>
      <c r="EC88" s="286" t="s">
        <v>237</v>
      </c>
      <c r="ED88" s="286" t="s">
        <v>237</v>
      </c>
      <c r="EE88" s="286" t="s">
        <v>237</v>
      </c>
      <c r="EF88" s="286" t="s">
        <v>237</v>
      </c>
      <c r="EG88" s="286" t="s">
        <v>237</v>
      </c>
      <c r="EH88" s="286" t="s">
        <v>237</v>
      </c>
      <c r="EI88" s="286" t="s">
        <v>237</v>
      </c>
      <c r="EJ88" s="286" t="s">
        <v>237</v>
      </c>
      <c r="EK88" s="286" t="s">
        <v>237</v>
      </c>
      <c r="EL88" s="286"/>
      <c r="EM88" s="286"/>
      <c r="EN88" s="286"/>
      <c r="EO88" s="286"/>
      <c r="EP88" s="286"/>
      <c r="EQ88" s="286"/>
      <c r="ER88" s="286"/>
      <c r="ES88" s="286"/>
      <c r="ET88" s="286"/>
      <c r="EU88" s="286"/>
      <c r="EV88" s="286"/>
      <c r="EW88" s="286"/>
      <c r="EX88" s="287"/>
    </row>
    <row r="89" spans="1:154" x14ac:dyDescent="0.2">
      <c r="A89" s="238"/>
      <c r="B89" s="237"/>
      <c r="C89" s="239" t="s">
        <v>237</v>
      </c>
      <c r="D89" s="263" t="str">
        <f>IF(A89&gt;$B$4,_xll.xlShmImplSwap2($B$5,$B$5,A89,,tenor+0*TYPE(trigger),1,4,12/tenor,4,1,1),"")</f>
        <v/>
      </c>
      <c r="E89" s="288"/>
      <c r="F89" s="286"/>
      <c r="G89" s="286"/>
      <c r="H89" s="286"/>
      <c r="I89" s="286"/>
      <c r="J89" s="286"/>
      <c r="K89" s="286"/>
      <c r="L89" s="286"/>
      <c r="M89" s="286"/>
      <c r="N89" s="286"/>
      <c r="O89" s="286"/>
      <c r="P89" s="286"/>
      <c r="Q89" s="286"/>
      <c r="R89" s="286"/>
      <c r="S89" s="286"/>
      <c r="T89" s="286"/>
      <c r="U89" s="286"/>
      <c r="V89" s="286"/>
      <c r="W89" s="286"/>
      <c r="X89" s="286"/>
      <c r="Y89" s="286"/>
      <c r="Z89" s="286"/>
      <c r="AA89" s="286"/>
      <c r="AB89" s="286"/>
      <c r="AC89" s="286"/>
      <c r="AD89" s="286"/>
      <c r="AE89" s="286"/>
      <c r="AF89" s="286"/>
      <c r="AG89" s="286"/>
      <c r="AH89" s="286"/>
      <c r="AI89" s="286"/>
      <c r="AJ89" s="286"/>
      <c r="AK89" s="286"/>
      <c r="AL89" s="286"/>
      <c r="AM89" s="286"/>
      <c r="AN89" s="286"/>
      <c r="AO89" s="286"/>
      <c r="AP89" s="286"/>
      <c r="AQ89" s="286"/>
      <c r="AR89" s="286"/>
      <c r="AS89" s="286"/>
      <c r="AT89" s="286"/>
      <c r="AU89" s="286"/>
      <c r="AV89" s="286"/>
      <c r="AW89" s="286"/>
      <c r="AX89" s="286"/>
      <c r="AY89" s="286"/>
      <c r="AZ89" s="286"/>
      <c r="BA89" s="286"/>
      <c r="BB89" s="286"/>
      <c r="BC89" s="286"/>
      <c r="BD89" s="286"/>
      <c r="BE89" s="286"/>
      <c r="BF89" s="286" t="e">
        <v>#N/A</v>
      </c>
      <c r="BG89" s="286"/>
      <c r="BH89" s="286"/>
      <c r="BI89" s="286"/>
      <c r="BJ89" s="286"/>
      <c r="BK89" s="286"/>
      <c r="BL89" s="286"/>
      <c r="BM89" s="286"/>
      <c r="BN89" s="286"/>
      <c r="BO89" s="286"/>
      <c r="BP89" s="286"/>
      <c r="BQ89" s="286"/>
      <c r="BR89" s="286"/>
      <c r="BS89" s="286"/>
      <c r="BT89" s="286"/>
      <c r="BU89" s="286"/>
      <c r="BV89" s="286"/>
      <c r="BW89" s="286"/>
      <c r="BX89" s="286"/>
      <c r="BY89" s="286"/>
      <c r="BZ89" s="286"/>
      <c r="CA89" s="287"/>
      <c r="CB89" s="286" t="s">
        <v>237</v>
      </c>
      <c r="CC89" s="286" t="s">
        <v>237</v>
      </c>
      <c r="CD89" s="286" t="s">
        <v>237</v>
      </c>
      <c r="CE89" s="286" t="s">
        <v>237</v>
      </c>
      <c r="CF89" s="286" t="s">
        <v>237</v>
      </c>
      <c r="CG89" s="286" t="s">
        <v>237</v>
      </c>
      <c r="CH89" s="286" t="s">
        <v>237</v>
      </c>
      <c r="CI89" s="286" t="s">
        <v>237</v>
      </c>
      <c r="CJ89" s="286" t="s">
        <v>237</v>
      </c>
      <c r="CK89" s="286" t="s">
        <v>237</v>
      </c>
      <c r="CL89" s="286" t="s">
        <v>237</v>
      </c>
      <c r="CM89" s="286" t="s">
        <v>237</v>
      </c>
      <c r="CN89" s="286" t="s">
        <v>237</v>
      </c>
      <c r="CO89" s="286" t="s">
        <v>237</v>
      </c>
      <c r="CP89" s="286" t="s">
        <v>237</v>
      </c>
      <c r="CQ89" s="286" t="s">
        <v>237</v>
      </c>
      <c r="CR89" s="286" t="s">
        <v>237</v>
      </c>
      <c r="CS89" s="286" t="s">
        <v>237</v>
      </c>
      <c r="CT89" s="286" t="s">
        <v>237</v>
      </c>
      <c r="CU89" s="286" t="s">
        <v>237</v>
      </c>
      <c r="CV89" s="286" t="s">
        <v>237</v>
      </c>
      <c r="CW89" s="286" t="s">
        <v>237</v>
      </c>
      <c r="CX89" s="286" t="s">
        <v>237</v>
      </c>
      <c r="CY89" s="286" t="s">
        <v>237</v>
      </c>
      <c r="CZ89" s="286" t="s">
        <v>237</v>
      </c>
      <c r="DA89" s="286" t="s">
        <v>237</v>
      </c>
      <c r="DB89" s="286" t="s">
        <v>237</v>
      </c>
      <c r="DC89" s="286" t="s">
        <v>237</v>
      </c>
      <c r="DD89" s="286" t="s">
        <v>237</v>
      </c>
      <c r="DE89" s="286" t="s">
        <v>237</v>
      </c>
      <c r="DF89" s="286" t="s">
        <v>237</v>
      </c>
      <c r="DG89" s="286" t="s">
        <v>237</v>
      </c>
      <c r="DH89" s="286" t="s">
        <v>237</v>
      </c>
      <c r="DI89" s="286" t="s">
        <v>237</v>
      </c>
      <c r="DJ89" s="286" t="s">
        <v>237</v>
      </c>
      <c r="DK89" s="286" t="s">
        <v>237</v>
      </c>
      <c r="DL89" s="286" t="s">
        <v>237</v>
      </c>
      <c r="DM89" s="286" t="s">
        <v>237</v>
      </c>
      <c r="DN89" s="286" t="s">
        <v>237</v>
      </c>
      <c r="DO89" s="286" t="s">
        <v>237</v>
      </c>
      <c r="DP89" s="286" t="s">
        <v>237</v>
      </c>
      <c r="DQ89" s="286" t="s">
        <v>237</v>
      </c>
      <c r="DR89" s="286" t="s">
        <v>237</v>
      </c>
      <c r="DS89" s="286" t="s">
        <v>237</v>
      </c>
      <c r="DT89" s="286" t="s">
        <v>237</v>
      </c>
      <c r="DU89" s="286" t="s">
        <v>237</v>
      </c>
      <c r="DV89" s="286" t="s">
        <v>237</v>
      </c>
      <c r="DW89" s="286" t="s">
        <v>237</v>
      </c>
      <c r="DX89" s="286" t="s">
        <v>237</v>
      </c>
      <c r="DY89" s="286" t="s">
        <v>237</v>
      </c>
      <c r="DZ89" s="286" t="s">
        <v>237</v>
      </c>
      <c r="EA89" s="286" t="s">
        <v>237</v>
      </c>
      <c r="EB89" s="286" t="s">
        <v>237</v>
      </c>
      <c r="EC89" s="286" t="s">
        <v>237</v>
      </c>
      <c r="ED89" s="286" t="s">
        <v>237</v>
      </c>
      <c r="EE89" s="286" t="s">
        <v>237</v>
      </c>
      <c r="EF89" s="286" t="s">
        <v>237</v>
      </c>
      <c r="EG89" s="286" t="s">
        <v>237</v>
      </c>
      <c r="EH89" s="286" t="s">
        <v>237</v>
      </c>
      <c r="EI89" s="286" t="s">
        <v>237</v>
      </c>
      <c r="EJ89" s="286" t="s">
        <v>237</v>
      </c>
      <c r="EK89" s="286" t="s">
        <v>237</v>
      </c>
      <c r="EL89" s="286"/>
      <c r="EM89" s="286"/>
      <c r="EN89" s="286"/>
      <c r="EO89" s="286"/>
      <c r="EP89" s="286"/>
      <c r="EQ89" s="286"/>
      <c r="ER89" s="286"/>
      <c r="ES89" s="286"/>
      <c r="ET89" s="286"/>
      <c r="EU89" s="286"/>
      <c r="EV89" s="286"/>
      <c r="EW89" s="286"/>
      <c r="EX89" s="287"/>
    </row>
    <row r="90" spans="1:154" x14ac:dyDescent="0.2">
      <c r="A90" s="238"/>
      <c r="B90" s="237"/>
      <c r="C90" s="239" t="s">
        <v>237</v>
      </c>
      <c r="D90" s="263" t="str">
        <f>IF(A90&gt;$B$4,_xll.xlShmImplSwap2($B$5,$B$5,A90,,tenor+0*TYPE(trigger),1,4,12/tenor,4,1,1),"")</f>
        <v/>
      </c>
      <c r="E90" s="288"/>
      <c r="F90" s="286"/>
      <c r="G90" s="286"/>
      <c r="H90" s="286"/>
      <c r="I90" s="286"/>
      <c r="J90" s="286"/>
      <c r="K90" s="286"/>
      <c r="L90" s="286"/>
      <c r="M90" s="286"/>
      <c r="N90" s="286"/>
      <c r="O90" s="286"/>
      <c r="P90" s="286"/>
      <c r="Q90" s="286"/>
      <c r="R90" s="286"/>
      <c r="S90" s="286"/>
      <c r="T90" s="286"/>
      <c r="U90" s="286"/>
      <c r="V90" s="286"/>
      <c r="W90" s="286"/>
      <c r="X90" s="286"/>
      <c r="Y90" s="286"/>
      <c r="Z90" s="286"/>
      <c r="AA90" s="286"/>
      <c r="AB90" s="286"/>
      <c r="AC90" s="286"/>
      <c r="AD90" s="286"/>
      <c r="AE90" s="286"/>
      <c r="AF90" s="286"/>
      <c r="AG90" s="286"/>
      <c r="AH90" s="286"/>
      <c r="AI90" s="286"/>
      <c r="AJ90" s="286"/>
      <c r="AK90" s="286"/>
      <c r="AL90" s="286"/>
      <c r="AM90" s="286"/>
      <c r="AN90" s="286"/>
      <c r="AO90" s="286"/>
      <c r="AP90" s="286"/>
      <c r="AQ90" s="286"/>
      <c r="AR90" s="286"/>
      <c r="AS90" s="286"/>
      <c r="AT90" s="286"/>
      <c r="AU90" s="286"/>
      <c r="AV90" s="286"/>
      <c r="AW90" s="286"/>
      <c r="AX90" s="286"/>
      <c r="AY90" s="286"/>
      <c r="AZ90" s="286"/>
      <c r="BA90" s="286"/>
      <c r="BB90" s="286"/>
      <c r="BC90" s="286"/>
      <c r="BD90" s="286"/>
      <c r="BE90" s="286"/>
      <c r="BF90" s="286" t="e">
        <v>#N/A</v>
      </c>
      <c r="BG90" s="286"/>
      <c r="BH90" s="286"/>
      <c r="BI90" s="286"/>
      <c r="BJ90" s="286"/>
      <c r="BK90" s="286"/>
      <c r="BL90" s="286"/>
      <c r="BM90" s="286"/>
      <c r="BN90" s="286"/>
      <c r="BO90" s="286"/>
      <c r="BP90" s="286"/>
      <c r="BQ90" s="286"/>
      <c r="BR90" s="286"/>
      <c r="BS90" s="286"/>
      <c r="BT90" s="286"/>
      <c r="BU90" s="286"/>
      <c r="BV90" s="286"/>
      <c r="BW90" s="286"/>
      <c r="BX90" s="286"/>
      <c r="BY90" s="286"/>
      <c r="BZ90" s="286"/>
      <c r="CA90" s="287"/>
      <c r="CB90" s="286" t="s">
        <v>237</v>
      </c>
      <c r="CC90" s="286" t="s">
        <v>237</v>
      </c>
      <c r="CD90" s="286" t="s">
        <v>237</v>
      </c>
      <c r="CE90" s="286" t="s">
        <v>237</v>
      </c>
      <c r="CF90" s="286" t="s">
        <v>237</v>
      </c>
      <c r="CG90" s="286" t="s">
        <v>237</v>
      </c>
      <c r="CH90" s="286" t="s">
        <v>237</v>
      </c>
      <c r="CI90" s="286" t="s">
        <v>237</v>
      </c>
      <c r="CJ90" s="286" t="s">
        <v>237</v>
      </c>
      <c r="CK90" s="286" t="s">
        <v>237</v>
      </c>
      <c r="CL90" s="286" t="s">
        <v>237</v>
      </c>
      <c r="CM90" s="286" t="s">
        <v>237</v>
      </c>
      <c r="CN90" s="286" t="s">
        <v>237</v>
      </c>
      <c r="CO90" s="286" t="s">
        <v>237</v>
      </c>
      <c r="CP90" s="286" t="s">
        <v>237</v>
      </c>
      <c r="CQ90" s="286" t="s">
        <v>237</v>
      </c>
      <c r="CR90" s="286" t="s">
        <v>237</v>
      </c>
      <c r="CS90" s="286" t="s">
        <v>237</v>
      </c>
      <c r="CT90" s="286" t="s">
        <v>237</v>
      </c>
      <c r="CU90" s="286" t="s">
        <v>237</v>
      </c>
      <c r="CV90" s="286" t="s">
        <v>237</v>
      </c>
      <c r="CW90" s="286" t="s">
        <v>237</v>
      </c>
      <c r="CX90" s="286" t="s">
        <v>237</v>
      </c>
      <c r="CY90" s="286" t="s">
        <v>237</v>
      </c>
      <c r="CZ90" s="286" t="s">
        <v>237</v>
      </c>
      <c r="DA90" s="286" t="s">
        <v>237</v>
      </c>
      <c r="DB90" s="286" t="s">
        <v>237</v>
      </c>
      <c r="DC90" s="286" t="s">
        <v>237</v>
      </c>
      <c r="DD90" s="286" t="s">
        <v>237</v>
      </c>
      <c r="DE90" s="286" t="s">
        <v>237</v>
      </c>
      <c r="DF90" s="286" t="s">
        <v>237</v>
      </c>
      <c r="DG90" s="286" t="s">
        <v>237</v>
      </c>
      <c r="DH90" s="286" t="s">
        <v>237</v>
      </c>
      <c r="DI90" s="286" t="s">
        <v>237</v>
      </c>
      <c r="DJ90" s="286" t="s">
        <v>237</v>
      </c>
      <c r="DK90" s="286" t="s">
        <v>237</v>
      </c>
      <c r="DL90" s="286" t="s">
        <v>237</v>
      </c>
      <c r="DM90" s="286" t="s">
        <v>237</v>
      </c>
      <c r="DN90" s="286" t="s">
        <v>237</v>
      </c>
      <c r="DO90" s="286" t="s">
        <v>237</v>
      </c>
      <c r="DP90" s="286" t="s">
        <v>237</v>
      </c>
      <c r="DQ90" s="286" t="s">
        <v>237</v>
      </c>
      <c r="DR90" s="286" t="s">
        <v>237</v>
      </c>
      <c r="DS90" s="286" t="s">
        <v>237</v>
      </c>
      <c r="DT90" s="286" t="s">
        <v>237</v>
      </c>
      <c r="DU90" s="286" t="s">
        <v>237</v>
      </c>
      <c r="DV90" s="286" t="s">
        <v>237</v>
      </c>
      <c r="DW90" s="286" t="s">
        <v>237</v>
      </c>
      <c r="DX90" s="286" t="s">
        <v>237</v>
      </c>
      <c r="DY90" s="286" t="s">
        <v>237</v>
      </c>
      <c r="DZ90" s="286" t="s">
        <v>237</v>
      </c>
      <c r="EA90" s="286" t="s">
        <v>237</v>
      </c>
      <c r="EB90" s="286" t="s">
        <v>237</v>
      </c>
      <c r="EC90" s="286" t="s">
        <v>237</v>
      </c>
      <c r="ED90" s="286" t="s">
        <v>237</v>
      </c>
      <c r="EE90" s="286" t="s">
        <v>237</v>
      </c>
      <c r="EF90" s="286" t="s">
        <v>237</v>
      </c>
      <c r="EG90" s="286" t="s">
        <v>237</v>
      </c>
      <c r="EH90" s="286" t="s">
        <v>237</v>
      </c>
      <c r="EI90" s="286" t="s">
        <v>237</v>
      </c>
      <c r="EJ90" s="286" t="s">
        <v>237</v>
      </c>
      <c r="EK90" s="286" t="s">
        <v>237</v>
      </c>
      <c r="EL90" s="286"/>
      <c r="EM90" s="286"/>
      <c r="EN90" s="286"/>
      <c r="EO90" s="286"/>
      <c r="EP90" s="286"/>
      <c r="EQ90" s="286"/>
      <c r="ER90" s="286"/>
      <c r="ES90" s="286"/>
      <c r="ET90" s="286"/>
      <c r="EU90" s="286"/>
      <c r="EV90" s="286"/>
      <c r="EW90" s="286"/>
      <c r="EX90" s="287"/>
    </row>
    <row r="91" spans="1:154" x14ac:dyDescent="0.2">
      <c r="A91" s="238"/>
      <c r="B91" s="237"/>
      <c r="C91" s="239" t="s">
        <v>237</v>
      </c>
      <c r="D91" s="263" t="str">
        <f>IF(A91&gt;$B$4,_xll.xlShmImplSwap2($B$5,$B$5,A91,,tenor+0*TYPE(trigger),1,4,12/tenor,4,1,1),"")</f>
        <v/>
      </c>
      <c r="E91" s="288"/>
      <c r="F91" s="286"/>
      <c r="G91" s="286"/>
      <c r="H91" s="286"/>
      <c r="I91" s="286"/>
      <c r="J91" s="286"/>
      <c r="K91" s="286"/>
      <c r="L91" s="286"/>
      <c r="M91" s="286"/>
      <c r="N91" s="286"/>
      <c r="O91" s="286"/>
      <c r="P91" s="286"/>
      <c r="Q91" s="286"/>
      <c r="R91" s="286"/>
      <c r="S91" s="286"/>
      <c r="T91" s="286"/>
      <c r="U91" s="286"/>
      <c r="V91" s="286"/>
      <c r="W91" s="286"/>
      <c r="X91" s="286"/>
      <c r="Y91" s="286"/>
      <c r="Z91" s="286"/>
      <c r="AA91" s="286"/>
      <c r="AB91" s="286"/>
      <c r="AC91" s="286"/>
      <c r="AD91" s="286"/>
      <c r="AE91" s="286"/>
      <c r="AF91" s="286"/>
      <c r="AG91" s="286"/>
      <c r="AH91" s="286"/>
      <c r="AI91" s="286"/>
      <c r="AJ91" s="286"/>
      <c r="AK91" s="286"/>
      <c r="AL91" s="286"/>
      <c r="AM91" s="286"/>
      <c r="AN91" s="286"/>
      <c r="AO91" s="286"/>
      <c r="AP91" s="286"/>
      <c r="AQ91" s="286"/>
      <c r="AR91" s="286"/>
      <c r="AS91" s="286"/>
      <c r="AT91" s="286"/>
      <c r="AU91" s="286"/>
      <c r="AV91" s="286"/>
      <c r="AW91" s="286"/>
      <c r="AX91" s="286"/>
      <c r="AY91" s="286"/>
      <c r="AZ91" s="286"/>
      <c r="BA91" s="286"/>
      <c r="BB91" s="286"/>
      <c r="BC91" s="286"/>
      <c r="BD91" s="286"/>
      <c r="BE91" s="286"/>
      <c r="BF91" s="286" t="e">
        <v>#N/A</v>
      </c>
      <c r="BG91" s="286"/>
      <c r="BH91" s="286"/>
      <c r="BI91" s="286"/>
      <c r="BJ91" s="286"/>
      <c r="BK91" s="286"/>
      <c r="BL91" s="286"/>
      <c r="BM91" s="286"/>
      <c r="BN91" s="286"/>
      <c r="BO91" s="286"/>
      <c r="BP91" s="286"/>
      <c r="BQ91" s="286"/>
      <c r="BR91" s="286"/>
      <c r="BS91" s="286"/>
      <c r="BT91" s="286"/>
      <c r="BU91" s="286"/>
      <c r="BV91" s="286"/>
      <c r="BW91" s="286"/>
      <c r="BX91" s="286"/>
      <c r="BY91" s="286"/>
      <c r="BZ91" s="286"/>
      <c r="CA91" s="287"/>
      <c r="CB91" s="286" t="s">
        <v>237</v>
      </c>
      <c r="CC91" s="286" t="s">
        <v>237</v>
      </c>
      <c r="CD91" s="286" t="s">
        <v>237</v>
      </c>
      <c r="CE91" s="286" t="s">
        <v>237</v>
      </c>
      <c r="CF91" s="286" t="s">
        <v>237</v>
      </c>
      <c r="CG91" s="286" t="s">
        <v>237</v>
      </c>
      <c r="CH91" s="286" t="s">
        <v>237</v>
      </c>
      <c r="CI91" s="286" t="s">
        <v>237</v>
      </c>
      <c r="CJ91" s="286" t="s">
        <v>237</v>
      </c>
      <c r="CK91" s="286" t="s">
        <v>237</v>
      </c>
      <c r="CL91" s="286" t="s">
        <v>237</v>
      </c>
      <c r="CM91" s="286" t="s">
        <v>237</v>
      </c>
      <c r="CN91" s="286" t="s">
        <v>237</v>
      </c>
      <c r="CO91" s="286" t="s">
        <v>237</v>
      </c>
      <c r="CP91" s="286" t="s">
        <v>237</v>
      </c>
      <c r="CQ91" s="286" t="s">
        <v>237</v>
      </c>
      <c r="CR91" s="286" t="s">
        <v>237</v>
      </c>
      <c r="CS91" s="286" t="s">
        <v>237</v>
      </c>
      <c r="CT91" s="286" t="s">
        <v>237</v>
      </c>
      <c r="CU91" s="286" t="s">
        <v>237</v>
      </c>
      <c r="CV91" s="286" t="s">
        <v>237</v>
      </c>
      <c r="CW91" s="286" t="s">
        <v>237</v>
      </c>
      <c r="CX91" s="286" t="s">
        <v>237</v>
      </c>
      <c r="CY91" s="286" t="s">
        <v>237</v>
      </c>
      <c r="CZ91" s="286" t="s">
        <v>237</v>
      </c>
      <c r="DA91" s="286" t="s">
        <v>237</v>
      </c>
      <c r="DB91" s="286" t="s">
        <v>237</v>
      </c>
      <c r="DC91" s="286" t="s">
        <v>237</v>
      </c>
      <c r="DD91" s="286" t="s">
        <v>237</v>
      </c>
      <c r="DE91" s="286" t="s">
        <v>237</v>
      </c>
      <c r="DF91" s="286" t="s">
        <v>237</v>
      </c>
      <c r="DG91" s="286" t="s">
        <v>237</v>
      </c>
      <c r="DH91" s="286" t="s">
        <v>237</v>
      </c>
      <c r="DI91" s="286" t="s">
        <v>237</v>
      </c>
      <c r="DJ91" s="286" t="s">
        <v>237</v>
      </c>
      <c r="DK91" s="286" t="s">
        <v>237</v>
      </c>
      <c r="DL91" s="286" t="s">
        <v>237</v>
      </c>
      <c r="DM91" s="286" t="s">
        <v>237</v>
      </c>
      <c r="DN91" s="286" t="s">
        <v>237</v>
      </c>
      <c r="DO91" s="286" t="s">
        <v>237</v>
      </c>
      <c r="DP91" s="286" t="s">
        <v>237</v>
      </c>
      <c r="DQ91" s="286" t="s">
        <v>237</v>
      </c>
      <c r="DR91" s="286" t="s">
        <v>237</v>
      </c>
      <c r="DS91" s="286" t="s">
        <v>237</v>
      </c>
      <c r="DT91" s="286" t="s">
        <v>237</v>
      </c>
      <c r="DU91" s="286" t="s">
        <v>237</v>
      </c>
      <c r="DV91" s="286" t="s">
        <v>237</v>
      </c>
      <c r="DW91" s="286" t="s">
        <v>237</v>
      </c>
      <c r="DX91" s="286" t="s">
        <v>237</v>
      </c>
      <c r="DY91" s="286" t="s">
        <v>237</v>
      </c>
      <c r="DZ91" s="286" t="s">
        <v>237</v>
      </c>
      <c r="EA91" s="286" t="s">
        <v>237</v>
      </c>
      <c r="EB91" s="286" t="s">
        <v>237</v>
      </c>
      <c r="EC91" s="286" t="s">
        <v>237</v>
      </c>
      <c r="ED91" s="286" t="s">
        <v>237</v>
      </c>
      <c r="EE91" s="286" t="s">
        <v>237</v>
      </c>
      <c r="EF91" s="286" t="s">
        <v>237</v>
      </c>
      <c r="EG91" s="286" t="s">
        <v>237</v>
      </c>
      <c r="EH91" s="286" t="s">
        <v>237</v>
      </c>
      <c r="EI91" s="286" t="s">
        <v>237</v>
      </c>
      <c r="EJ91" s="286" t="s">
        <v>237</v>
      </c>
      <c r="EK91" s="286" t="s">
        <v>237</v>
      </c>
      <c r="EL91" s="286"/>
      <c r="EM91" s="286"/>
      <c r="EN91" s="286"/>
      <c r="EO91" s="286"/>
      <c r="EP91" s="286"/>
      <c r="EQ91" s="286"/>
      <c r="ER91" s="286"/>
      <c r="ES91" s="286"/>
      <c r="ET91" s="286"/>
      <c r="EU91" s="286"/>
      <c r="EV91" s="286"/>
      <c r="EW91" s="286"/>
      <c r="EX91" s="287"/>
    </row>
    <row r="92" spans="1:154" x14ac:dyDescent="0.2">
      <c r="A92" s="238"/>
      <c r="B92" s="237"/>
      <c r="C92" s="239" t="s">
        <v>237</v>
      </c>
      <c r="D92" s="263" t="str">
        <f>IF(A92&gt;$B$4,_xll.xlShmImplSwap2($B$5,$B$5,A92,,tenor+0*TYPE(trigger),1,4,12/tenor,4,1,1),"")</f>
        <v/>
      </c>
      <c r="E92" s="288"/>
      <c r="F92" s="286"/>
      <c r="G92" s="286"/>
      <c r="H92" s="286"/>
      <c r="I92" s="286"/>
      <c r="J92" s="286"/>
      <c r="K92" s="286"/>
      <c r="L92" s="286"/>
      <c r="M92" s="286"/>
      <c r="N92" s="286"/>
      <c r="O92" s="286"/>
      <c r="P92" s="286"/>
      <c r="Q92" s="286"/>
      <c r="R92" s="286"/>
      <c r="S92" s="286"/>
      <c r="T92" s="286"/>
      <c r="U92" s="286"/>
      <c r="V92" s="286"/>
      <c r="W92" s="286"/>
      <c r="X92" s="286"/>
      <c r="Y92" s="286"/>
      <c r="Z92" s="286"/>
      <c r="AA92" s="286"/>
      <c r="AB92" s="286"/>
      <c r="AC92" s="286"/>
      <c r="AD92" s="286"/>
      <c r="AE92" s="286"/>
      <c r="AF92" s="286"/>
      <c r="AG92" s="286"/>
      <c r="AH92" s="286"/>
      <c r="AI92" s="286"/>
      <c r="AJ92" s="286"/>
      <c r="AK92" s="286"/>
      <c r="AL92" s="286"/>
      <c r="AM92" s="286"/>
      <c r="AN92" s="286"/>
      <c r="AO92" s="286"/>
      <c r="AP92" s="286"/>
      <c r="AQ92" s="286"/>
      <c r="AR92" s="286"/>
      <c r="AS92" s="286"/>
      <c r="AT92" s="286"/>
      <c r="AU92" s="286"/>
      <c r="AV92" s="286"/>
      <c r="AW92" s="286"/>
      <c r="AX92" s="286"/>
      <c r="AY92" s="286"/>
      <c r="AZ92" s="286"/>
      <c r="BA92" s="286"/>
      <c r="BB92" s="286"/>
      <c r="BC92" s="286"/>
      <c r="BD92" s="286"/>
      <c r="BE92" s="286"/>
      <c r="BF92" s="286" t="e">
        <v>#N/A</v>
      </c>
      <c r="BG92" s="286"/>
      <c r="BH92" s="286"/>
      <c r="BI92" s="286"/>
      <c r="BJ92" s="286"/>
      <c r="BK92" s="286"/>
      <c r="BL92" s="286"/>
      <c r="BM92" s="286"/>
      <c r="BN92" s="286"/>
      <c r="BO92" s="286"/>
      <c r="BP92" s="286"/>
      <c r="BQ92" s="286"/>
      <c r="BR92" s="286"/>
      <c r="BS92" s="286"/>
      <c r="BT92" s="286"/>
      <c r="BU92" s="286"/>
      <c r="BV92" s="286"/>
      <c r="BW92" s="286"/>
      <c r="BX92" s="286"/>
      <c r="BY92" s="286"/>
      <c r="BZ92" s="286"/>
      <c r="CA92" s="287"/>
      <c r="CB92" s="286" t="s">
        <v>237</v>
      </c>
      <c r="CC92" s="286" t="s">
        <v>237</v>
      </c>
      <c r="CD92" s="286" t="s">
        <v>237</v>
      </c>
      <c r="CE92" s="286" t="s">
        <v>237</v>
      </c>
      <c r="CF92" s="286" t="s">
        <v>237</v>
      </c>
      <c r="CG92" s="286" t="s">
        <v>237</v>
      </c>
      <c r="CH92" s="286" t="s">
        <v>237</v>
      </c>
      <c r="CI92" s="286" t="s">
        <v>237</v>
      </c>
      <c r="CJ92" s="286" t="s">
        <v>237</v>
      </c>
      <c r="CK92" s="286" t="s">
        <v>237</v>
      </c>
      <c r="CL92" s="286" t="s">
        <v>237</v>
      </c>
      <c r="CM92" s="286" t="s">
        <v>237</v>
      </c>
      <c r="CN92" s="286" t="s">
        <v>237</v>
      </c>
      <c r="CO92" s="286" t="s">
        <v>237</v>
      </c>
      <c r="CP92" s="286" t="s">
        <v>237</v>
      </c>
      <c r="CQ92" s="286" t="s">
        <v>237</v>
      </c>
      <c r="CR92" s="286" t="s">
        <v>237</v>
      </c>
      <c r="CS92" s="286" t="s">
        <v>237</v>
      </c>
      <c r="CT92" s="286" t="s">
        <v>237</v>
      </c>
      <c r="CU92" s="286" t="s">
        <v>237</v>
      </c>
      <c r="CV92" s="286" t="s">
        <v>237</v>
      </c>
      <c r="CW92" s="286" t="s">
        <v>237</v>
      </c>
      <c r="CX92" s="286" t="s">
        <v>237</v>
      </c>
      <c r="CY92" s="286" t="s">
        <v>237</v>
      </c>
      <c r="CZ92" s="286" t="s">
        <v>237</v>
      </c>
      <c r="DA92" s="286" t="s">
        <v>237</v>
      </c>
      <c r="DB92" s="286" t="s">
        <v>237</v>
      </c>
      <c r="DC92" s="286" t="s">
        <v>237</v>
      </c>
      <c r="DD92" s="286" t="s">
        <v>237</v>
      </c>
      <c r="DE92" s="286" t="s">
        <v>237</v>
      </c>
      <c r="DF92" s="286" t="s">
        <v>237</v>
      </c>
      <c r="DG92" s="286" t="s">
        <v>237</v>
      </c>
      <c r="DH92" s="286" t="s">
        <v>237</v>
      </c>
      <c r="DI92" s="286" t="s">
        <v>237</v>
      </c>
      <c r="DJ92" s="286" t="s">
        <v>237</v>
      </c>
      <c r="DK92" s="286" t="s">
        <v>237</v>
      </c>
      <c r="DL92" s="286" t="s">
        <v>237</v>
      </c>
      <c r="DM92" s="286" t="s">
        <v>237</v>
      </c>
      <c r="DN92" s="286" t="s">
        <v>237</v>
      </c>
      <c r="DO92" s="286" t="s">
        <v>237</v>
      </c>
      <c r="DP92" s="286" t="s">
        <v>237</v>
      </c>
      <c r="DQ92" s="286" t="s">
        <v>237</v>
      </c>
      <c r="DR92" s="286" t="s">
        <v>237</v>
      </c>
      <c r="DS92" s="286" t="s">
        <v>237</v>
      </c>
      <c r="DT92" s="286" t="s">
        <v>237</v>
      </c>
      <c r="DU92" s="286" t="s">
        <v>237</v>
      </c>
      <c r="DV92" s="286" t="s">
        <v>237</v>
      </c>
      <c r="DW92" s="286" t="s">
        <v>237</v>
      </c>
      <c r="DX92" s="286" t="s">
        <v>237</v>
      </c>
      <c r="DY92" s="286" t="s">
        <v>237</v>
      </c>
      <c r="DZ92" s="286" t="s">
        <v>237</v>
      </c>
      <c r="EA92" s="286" t="s">
        <v>237</v>
      </c>
      <c r="EB92" s="286" t="s">
        <v>237</v>
      </c>
      <c r="EC92" s="286" t="s">
        <v>237</v>
      </c>
      <c r="ED92" s="286" t="s">
        <v>237</v>
      </c>
      <c r="EE92" s="286" t="s">
        <v>237</v>
      </c>
      <c r="EF92" s="286" t="s">
        <v>237</v>
      </c>
      <c r="EG92" s="286" t="s">
        <v>237</v>
      </c>
      <c r="EH92" s="286" t="s">
        <v>237</v>
      </c>
      <c r="EI92" s="286" t="s">
        <v>237</v>
      </c>
      <c r="EJ92" s="286" t="s">
        <v>237</v>
      </c>
      <c r="EK92" s="286" t="s">
        <v>237</v>
      </c>
      <c r="EL92" s="286"/>
      <c r="EM92" s="286"/>
      <c r="EN92" s="286"/>
      <c r="EO92" s="286"/>
      <c r="EP92" s="286"/>
      <c r="EQ92" s="286"/>
      <c r="ER92" s="286"/>
      <c r="ES92" s="286"/>
      <c r="ET92" s="286"/>
      <c r="EU92" s="286"/>
      <c r="EV92" s="286"/>
      <c r="EW92" s="286"/>
      <c r="EX92" s="287"/>
    </row>
    <row r="93" spans="1:154" x14ac:dyDescent="0.2">
      <c r="A93" s="238"/>
      <c r="B93" s="237"/>
      <c r="C93" s="239" t="s">
        <v>237</v>
      </c>
      <c r="D93" s="263" t="str">
        <f>IF(A93&gt;$B$4,_xll.xlShmImplSwap2($B$5,$B$5,A93,,tenor+0*TYPE(trigger),1,4,12/tenor,4,1,1),"")</f>
        <v/>
      </c>
      <c r="E93" s="288"/>
      <c r="F93" s="286"/>
      <c r="G93" s="286"/>
      <c r="H93" s="286"/>
      <c r="I93" s="286"/>
      <c r="J93" s="286"/>
      <c r="K93" s="286"/>
      <c r="L93" s="286"/>
      <c r="M93" s="286"/>
      <c r="N93" s="286"/>
      <c r="O93" s="286"/>
      <c r="P93" s="286"/>
      <c r="Q93" s="286"/>
      <c r="R93" s="286"/>
      <c r="S93" s="286"/>
      <c r="T93" s="286"/>
      <c r="U93" s="286"/>
      <c r="V93" s="286"/>
      <c r="W93" s="286"/>
      <c r="X93" s="286"/>
      <c r="Y93" s="286"/>
      <c r="Z93" s="286"/>
      <c r="AA93" s="286"/>
      <c r="AB93" s="286"/>
      <c r="AC93" s="286"/>
      <c r="AD93" s="286"/>
      <c r="AE93" s="286"/>
      <c r="AF93" s="286"/>
      <c r="AG93" s="286"/>
      <c r="AH93" s="286"/>
      <c r="AI93" s="286"/>
      <c r="AJ93" s="286"/>
      <c r="AK93" s="286"/>
      <c r="AL93" s="286"/>
      <c r="AM93" s="286"/>
      <c r="AN93" s="286"/>
      <c r="AO93" s="286"/>
      <c r="AP93" s="286"/>
      <c r="AQ93" s="286"/>
      <c r="AR93" s="286"/>
      <c r="AS93" s="286"/>
      <c r="AT93" s="286"/>
      <c r="AU93" s="286"/>
      <c r="AV93" s="286"/>
      <c r="AW93" s="286"/>
      <c r="AX93" s="286"/>
      <c r="AY93" s="286"/>
      <c r="AZ93" s="286"/>
      <c r="BA93" s="286"/>
      <c r="BB93" s="286"/>
      <c r="BC93" s="286"/>
      <c r="BD93" s="286"/>
      <c r="BE93" s="286"/>
      <c r="BF93" s="286"/>
      <c r="BG93" s="286"/>
      <c r="BH93" s="286"/>
      <c r="BI93" s="286"/>
      <c r="BJ93" s="286"/>
      <c r="BK93" s="286"/>
      <c r="BL93" s="286"/>
      <c r="BM93" s="286"/>
      <c r="BN93" s="286"/>
      <c r="BO93" s="286"/>
      <c r="BP93" s="286"/>
      <c r="BQ93" s="286"/>
      <c r="BR93" s="286"/>
      <c r="BS93" s="286"/>
      <c r="BT93" s="286"/>
      <c r="BU93" s="286"/>
      <c r="BV93" s="286"/>
      <c r="BW93" s="286"/>
      <c r="BX93" s="286"/>
      <c r="BY93" s="286"/>
      <c r="BZ93" s="286"/>
      <c r="CA93" s="287"/>
      <c r="CB93" s="286" t="s">
        <v>237</v>
      </c>
      <c r="CC93" s="286" t="s">
        <v>237</v>
      </c>
      <c r="CD93" s="286" t="s">
        <v>237</v>
      </c>
      <c r="CE93" s="286" t="s">
        <v>237</v>
      </c>
      <c r="CF93" s="286" t="s">
        <v>237</v>
      </c>
      <c r="CG93" s="286" t="s">
        <v>237</v>
      </c>
      <c r="CH93" s="286" t="s">
        <v>237</v>
      </c>
      <c r="CI93" s="286" t="s">
        <v>237</v>
      </c>
      <c r="CJ93" s="286" t="s">
        <v>237</v>
      </c>
      <c r="CK93" s="286" t="s">
        <v>237</v>
      </c>
      <c r="CL93" s="286" t="s">
        <v>237</v>
      </c>
      <c r="CM93" s="286" t="s">
        <v>237</v>
      </c>
      <c r="CN93" s="286" t="s">
        <v>237</v>
      </c>
      <c r="CO93" s="286" t="s">
        <v>237</v>
      </c>
      <c r="CP93" s="286" t="s">
        <v>237</v>
      </c>
      <c r="CQ93" s="286" t="s">
        <v>237</v>
      </c>
      <c r="CR93" s="286" t="s">
        <v>237</v>
      </c>
      <c r="CS93" s="286" t="s">
        <v>237</v>
      </c>
      <c r="CT93" s="286" t="s">
        <v>237</v>
      </c>
      <c r="CU93" s="286" t="s">
        <v>237</v>
      </c>
      <c r="CV93" s="286" t="s">
        <v>237</v>
      </c>
      <c r="CW93" s="286" t="s">
        <v>237</v>
      </c>
      <c r="CX93" s="286" t="s">
        <v>237</v>
      </c>
      <c r="CY93" s="286" t="s">
        <v>237</v>
      </c>
      <c r="CZ93" s="286" t="s">
        <v>237</v>
      </c>
      <c r="DA93" s="286" t="s">
        <v>237</v>
      </c>
      <c r="DB93" s="286" t="s">
        <v>237</v>
      </c>
      <c r="DC93" s="286" t="s">
        <v>237</v>
      </c>
      <c r="DD93" s="286" t="s">
        <v>237</v>
      </c>
      <c r="DE93" s="286" t="s">
        <v>237</v>
      </c>
      <c r="DF93" s="286" t="s">
        <v>237</v>
      </c>
      <c r="DG93" s="286" t="s">
        <v>237</v>
      </c>
      <c r="DH93" s="286" t="s">
        <v>237</v>
      </c>
      <c r="DI93" s="286" t="s">
        <v>237</v>
      </c>
      <c r="DJ93" s="286" t="s">
        <v>237</v>
      </c>
      <c r="DK93" s="286" t="s">
        <v>237</v>
      </c>
      <c r="DL93" s="286" t="s">
        <v>237</v>
      </c>
      <c r="DM93" s="286" t="s">
        <v>237</v>
      </c>
      <c r="DN93" s="286" t="s">
        <v>237</v>
      </c>
      <c r="DO93" s="286" t="s">
        <v>237</v>
      </c>
      <c r="DP93" s="286" t="s">
        <v>237</v>
      </c>
      <c r="DQ93" s="286" t="s">
        <v>237</v>
      </c>
      <c r="DR93" s="286" t="s">
        <v>237</v>
      </c>
      <c r="DS93" s="286" t="s">
        <v>237</v>
      </c>
      <c r="DT93" s="286" t="s">
        <v>237</v>
      </c>
      <c r="DU93" s="286" t="s">
        <v>237</v>
      </c>
      <c r="DV93" s="286" t="s">
        <v>237</v>
      </c>
      <c r="DW93" s="286" t="s">
        <v>237</v>
      </c>
      <c r="DX93" s="286" t="s">
        <v>237</v>
      </c>
      <c r="DY93" s="286" t="s">
        <v>237</v>
      </c>
      <c r="DZ93" s="286" t="s">
        <v>237</v>
      </c>
      <c r="EA93" s="286" t="s">
        <v>237</v>
      </c>
      <c r="EB93" s="286" t="s">
        <v>237</v>
      </c>
      <c r="EC93" s="286" t="s">
        <v>237</v>
      </c>
      <c r="ED93" s="286" t="s">
        <v>237</v>
      </c>
      <c r="EE93" s="286" t="s">
        <v>237</v>
      </c>
      <c r="EF93" s="286" t="s">
        <v>237</v>
      </c>
      <c r="EG93" s="286" t="s">
        <v>237</v>
      </c>
      <c r="EH93" s="286" t="s">
        <v>237</v>
      </c>
      <c r="EI93" s="286" t="s">
        <v>237</v>
      </c>
      <c r="EJ93" s="286" t="s">
        <v>237</v>
      </c>
      <c r="EK93" s="286" t="s">
        <v>237</v>
      </c>
      <c r="EL93" s="286"/>
      <c r="EM93" s="286"/>
      <c r="EN93" s="286"/>
      <c r="EO93" s="286"/>
      <c r="EP93" s="286"/>
      <c r="EQ93" s="286"/>
      <c r="ER93" s="286"/>
      <c r="ES93" s="286"/>
      <c r="ET93" s="286"/>
      <c r="EU93" s="286"/>
      <c r="EV93" s="286"/>
      <c r="EW93" s="286"/>
      <c r="EX93" s="287"/>
    </row>
    <row r="94" spans="1:154" x14ac:dyDescent="0.2">
      <c r="A94" s="238"/>
      <c r="B94" s="237"/>
      <c r="C94" s="239" t="s">
        <v>237</v>
      </c>
      <c r="D94" s="263" t="str">
        <f>IF(A94&gt;$B$4,_xll.xlShmImplSwap2($B$5,$B$5,A94,,tenor+0*TYPE(trigger),1,4,12/tenor,4,1,1),"")</f>
        <v/>
      </c>
      <c r="E94" s="288"/>
      <c r="F94" s="286"/>
      <c r="G94" s="286"/>
      <c r="H94" s="286"/>
      <c r="I94" s="286"/>
      <c r="J94" s="286"/>
      <c r="K94" s="286"/>
      <c r="L94" s="286"/>
      <c r="M94" s="286"/>
      <c r="N94" s="286"/>
      <c r="O94" s="286"/>
      <c r="P94" s="286"/>
      <c r="Q94" s="286"/>
      <c r="R94" s="286"/>
      <c r="S94" s="286"/>
      <c r="T94" s="286"/>
      <c r="U94" s="286"/>
      <c r="V94" s="286"/>
      <c r="W94" s="286"/>
      <c r="X94" s="286"/>
      <c r="Y94" s="286"/>
      <c r="Z94" s="286"/>
      <c r="AA94" s="286"/>
      <c r="AB94" s="286"/>
      <c r="AC94" s="286"/>
      <c r="AD94" s="286"/>
      <c r="AE94" s="286"/>
      <c r="AF94" s="286"/>
      <c r="AG94" s="286"/>
      <c r="AH94" s="286"/>
      <c r="AI94" s="286"/>
      <c r="AJ94" s="286"/>
      <c r="AK94" s="286"/>
      <c r="AL94" s="286"/>
      <c r="AM94" s="286"/>
      <c r="AN94" s="286"/>
      <c r="AO94" s="286"/>
      <c r="AP94" s="286"/>
      <c r="AQ94" s="286"/>
      <c r="AR94" s="286"/>
      <c r="AS94" s="286"/>
      <c r="AT94" s="286"/>
      <c r="AU94" s="286"/>
      <c r="AV94" s="286"/>
      <c r="AW94" s="286"/>
      <c r="AX94" s="286"/>
      <c r="AY94" s="286"/>
      <c r="AZ94" s="286"/>
      <c r="BA94" s="286"/>
      <c r="BB94" s="286"/>
      <c r="BC94" s="286"/>
      <c r="BD94" s="286"/>
      <c r="BE94" s="286"/>
      <c r="BF94" s="286"/>
      <c r="BG94" s="286"/>
      <c r="BH94" s="286"/>
      <c r="BI94" s="286"/>
      <c r="BJ94" s="286"/>
      <c r="BK94" s="286"/>
      <c r="BL94" s="286"/>
      <c r="BM94" s="286"/>
      <c r="BN94" s="286"/>
      <c r="BO94" s="286"/>
      <c r="BP94" s="286"/>
      <c r="BQ94" s="286"/>
      <c r="BR94" s="286"/>
      <c r="BS94" s="286"/>
      <c r="BT94" s="286"/>
      <c r="BU94" s="286"/>
      <c r="BV94" s="286"/>
      <c r="BW94" s="286"/>
      <c r="BX94" s="286"/>
      <c r="BY94" s="286"/>
      <c r="BZ94" s="286"/>
      <c r="CA94" s="287"/>
      <c r="CB94" s="286" t="s">
        <v>237</v>
      </c>
      <c r="CC94" s="286" t="s">
        <v>237</v>
      </c>
      <c r="CD94" s="286" t="s">
        <v>237</v>
      </c>
      <c r="CE94" s="286" t="s">
        <v>237</v>
      </c>
      <c r="CF94" s="286" t="s">
        <v>237</v>
      </c>
      <c r="CG94" s="286" t="s">
        <v>237</v>
      </c>
      <c r="CH94" s="286" t="s">
        <v>237</v>
      </c>
      <c r="CI94" s="286" t="s">
        <v>237</v>
      </c>
      <c r="CJ94" s="286" t="s">
        <v>237</v>
      </c>
      <c r="CK94" s="286" t="s">
        <v>237</v>
      </c>
      <c r="CL94" s="286" t="s">
        <v>237</v>
      </c>
      <c r="CM94" s="286" t="s">
        <v>237</v>
      </c>
      <c r="CN94" s="286" t="s">
        <v>237</v>
      </c>
      <c r="CO94" s="286" t="s">
        <v>237</v>
      </c>
      <c r="CP94" s="286" t="s">
        <v>237</v>
      </c>
      <c r="CQ94" s="286" t="s">
        <v>237</v>
      </c>
      <c r="CR94" s="286" t="s">
        <v>237</v>
      </c>
      <c r="CS94" s="286" t="s">
        <v>237</v>
      </c>
      <c r="CT94" s="286" t="s">
        <v>237</v>
      </c>
      <c r="CU94" s="286" t="s">
        <v>237</v>
      </c>
      <c r="CV94" s="286" t="s">
        <v>237</v>
      </c>
      <c r="CW94" s="286" t="s">
        <v>237</v>
      </c>
      <c r="CX94" s="286" t="s">
        <v>237</v>
      </c>
      <c r="CY94" s="286" t="s">
        <v>237</v>
      </c>
      <c r="CZ94" s="286" t="s">
        <v>237</v>
      </c>
      <c r="DA94" s="286" t="s">
        <v>237</v>
      </c>
      <c r="DB94" s="286" t="s">
        <v>237</v>
      </c>
      <c r="DC94" s="286" t="s">
        <v>237</v>
      </c>
      <c r="DD94" s="286" t="s">
        <v>237</v>
      </c>
      <c r="DE94" s="286" t="s">
        <v>237</v>
      </c>
      <c r="DF94" s="286" t="s">
        <v>237</v>
      </c>
      <c r="DG94" s="286" t="s">
        <v>237</v>
      </c>
      <c r="DH94" s="286" t="s">
        <v>237</v>
      </c>
      <c r="DI94" s="286" t="s">
        <v>237</v>
      </c>
      <c r="DJ94" s="286" t="s">
        <v>237</v>
      </c>
      <c r="DK94" s="286" t="s">
        <v>237</v>
      </c>
      <c r="DL94" s="286" t="s">
        <v>237</v>
      </c>
      <c r="DM94" s="286" t="s">
        <v>237</v>
      </c>
      <c r="DN94" s="286" t="s">
        <v>237</v>
      </c>
      <c r="DO94" s="286" t="s">
        <v>237</v>
      </c>
      <c r="DP94" s="286" t="s">
        <v>237</v>
      </c>
      <c r="DQ94" s="286" t="s">
        <v>237</v>
      </c>
      <c r="DR94" s="286" t="s">
        <v>237</v>
      </c>
      <c r="DS94" s="286" t="s">
        <v>237</v>
      </c>
      <c r="DT94" s="286" t="s">
        <v>237</v>
      </c>
      <c r="DU94" s="286" t="s">
        <v>237</v>
      </c>
      <c r="DV94" s="286" t="s">
        <v>237</v>
      </c>
      <c r="DW94" s="286" t="s">
        <v>237</v>
      </c>
      <c r="DX94" s="286" t="s">
        <v>237</v>
      </c>
      <c r="DY94" s="286" t="s">
        <v>237</v>
      </c>
      <c r="DZ94" s="286" t="s">
        <v>237</v>
      </c>
      <c r="EA94" s="286" t="s">
        <v>237</v>
      </c>
      <c r="EB94" s="286" t="s">
        <v>237</v>
      </c>
      <c r="EC94" s="286" t="s">
        <v>237</v>
      </c>
      <c r="ED94" s="286" t="s">
        <v>237</v>
      </c>
      <c r="EE94" s="286" t="s">
        <v>237</v>
      </c>
      <c r="EF94" s="286" t="s">
        <v>237</v>
      </c>
      <c r="EG94" s="286" t="s">
        <v>237</v>
      </c>
      <c r="EH94" s="286" t="s">
        <v>237</v>
      </c>
      <c r="EI94" s="286" t="s">
        <v>237</v>
      </c>
      <c r="EJ94" s="286" t="s">
        <v>237</v>
      </c>
      <c r="EK94" s="286" t="s">
        <v>237</v>
      </c>
      <c r="EL94" s="286"/>
      <c r="EM94" s="286"/>
      <c r="EN94" s="286"/>
      <c r="EO94" s="286"/>
      <c r="EP94" s="286"/>
      <c r="EQ94" s="286"/>
      <c r="ER94" s="286"/>
      <c r="ES94" s="286"/>
      <c r="ET94" s="286"/>
      <c r="EU94" s="286"/>
      <c r="EV94" s="286"/>
      <c r="EW94" s="286"/>
      <c r="EX94" s="287"/>
    </row>
    <row r="95" spans="1:154" x14ac:dyDescent="0.2">
      <c r="A95" s="238"/>
      <c r="B95" s="237"/>
      <c r="C95" s="239" t="s">
        <v>237</v>
      </c>
      <c r="D95" s="263" t="str">
        <f>IF(A95&gt;$B$4,_xll.xlShmImplSwap2($B$5,$B$5,A95,,tenor+0*TYPE(trigger),1,4,12/tenor,4,1,1),"")</f>
        <v/>
      </c>
      <c r="E95" s="288"/>
      <c r="F95" s="286"/>
      <c r="G95" s="286"/>
      <c r="H95" s="286"/>
      <c r="I95" s="286"/>
      <c r="J95" s="286"/>
      <c r="K95" s="286"/>
      <c r="L95" s="286"/>
      <c r="M95" s="286"/>
      <c r="N95" s="286"/>
      <c r="O95" s="286"/>
      <c r="P95" s="286"/>
      <c r="Q95" s="286"/>
      <c r="R95" s="286"/>
      <c r="S95" s="286"/>
      <c r="T95" s="286"/>
      <c r="U95" s="286"/>
      <c r="V95" s="286"/>
      <c r="W95" s="286"/>
      <c r="X95" s="286"/>
      <c r="Y95" s="286"/>
      <c r="Z95" s="286"/>
      <c r="AA95" s="286"/>
      <c r="AB95" s="286"/>
      <c r="AC95" s="286"/>
      <c r="AD95" s="286"/>
      <c r="AE95" s="286"/>
      <c r="AF95" s="286"/>
      <c r="AG95" s="286"/>
      <c r="AH95" s="286"/>
      <c r="AI95" s="286"/>
      <c r="AJ95" s="286"/>
      <c r="AK95" s="286"/>
      <c r="AL95" s="286"/>
      <c r="AM95" s="286"/>
      <c r="AN95" s="286"/>
      <c r="AO95" s="286"/>
      <c r="AP95" s="286"/>
      <c r="AQ95" s="286"/>
      <c r="AR95" s="286"/>
      <c r="AS95" s="286"/>
      <c r="AT95" s="286"/>
      <c r="AU95" s="286"/>
      <c r="AV95" s="286"/>
      <c r="AW95" s="286"/>
      <c r="AX95" s="286"/>
      <c r="AY95" s="286"/>
      <c r="AZ95" s="286"/>
      <c r="BA95" s="286"/>
      <c r="BB95" s="286"/>
      <c r="BC95" s="286"/>
      <c r="BD95" s="286"/>
      <c r="BE95" s="286"/>
      <c r="BF95" s="286"/>
      <c r="BG95" s="286"/>
      <c r="BH95" s="286"/>
      <c r="BI95" s="286"/>
      <c r="BJ95" s="286"/>
      <c r="BK95" s="286"/>
      <c r="BL95" s="286"/>
      <c r="BM95" s="286"/>
      <c r="BN95" s="286"/>
      <c r="BO95" s="286"/>
      <c r="BP95" s="286"/>
      <c r="BQ95" s="286"/>
      <c r="BR95" s="286"/>
      <c r="BS95" s="286"/>
      <c r="BT95" s="286"/>
      <c r="BU95" s="286"/>
      <c r="BV95" s="286"/>
      <c r="BW95" s="286"/>
      <c r="BX95" s="286"/>
      <c r="BY95" s="286"/>
      <c r="BZ95" s="286"/>
      <c r="CA95" s="287"/>
      <c r="CB95" s="286" t="s">
        <v>237</v>
      </c>
      <c r="CC95" s="286" t="s">
        <v>237</v>
      </c>
      <c r="CD95" s="286" t="s">
        <v>237</v>
      </c>
      <c r="CE95" s="286" t="s">
        <v>237</v>
      </c>
      <c r="CF95" s="286" t="s">
        <v>237</v>
      </c>
      <c r="CG95" s="286" t="s">
        <v>237</v>
      </c>
      <c r="CH95" s="286" t="s">
        <v>237</v>
      </c>
      <c r="CI95" s="286" t="s">
        <v>237</v>
      </c>
      <c r="CJ95" s="286" t="s">
        <v>237</v>
      </c>
      <c r="CK95" s="286" t="s">
        <v>237</v>
      </c>
      <c r="CL95" s="286" t="s">
        <v>237</v>
      </c>
      <c r="CM95" s="286" t="s">
        <v>237</v>
      </c>
      <c r="CN95" s="286" t="s">
        <v>237</v>
      </c>
      <c r="CO95" s="286" t="s">
        <v>237</v>
      </c>
      <c r="CP95" s="286" t="s">
        <v>237</v>
      </c>
      <c r="CQ95" s="286" t="s">
        <v>237</v>
      </c>
      <c r="CR95" s="286" t="s">
        <v>237</v>
      </c>
      <c r="CS95" s="286" t="s">
        <v>237</v>
      </c>
      <c r="CT95" s="286" t="s">
        <v>237</v>
      </c>
      <c r="CU95" s="286" t="s">
        <v>237</v>
      </c>
      <c r="CV95" s="286" t="s">
        <v>237</v>
      </c>
      <c r="CW95" s="286" t="s">
        <v>237</v>
      </c>
      <c r="CX95" s="286" t="s">
        <v>237</v>
      </c>
      <c r="CY95" s="286" t="s">
        <v>237</v>
      </c>
      <c r="CZ95" s="286" t="s">
        <v>237</v>
      </c>
      <c r="DA95" s="286" t="s">
        <v>237</v>
      </c>
      <c r="DB95" s="286" t="s">
        <v>237</v>
      </c>
      <c r="DC95" s="286" t="s">
        <v>237</v>
      </c>
      <c r="DD95" s="286" t="s">
        <v>237</v>
      </c>
      <c r="DE95" s="286" t="s">
        <v>237</v>
      </c>
      <c r="DF95" s="286" t="s">
        <v>237</v>
      </c>
      <c r="DG95" s="286" t="s">
        <v>237</v>
      </c>
      <c r="DH95" s="286" t="s">
        <v>237</v>
      </c>
      <c r="DI95" s="286" t="s">
        <v>237</v>
      </c>
      <c r="DJ95" s="286" t="s">
        <v>237</v>
      </c>
      <c r="DK95" s="286" t="s">
        <v>237</v>
      </c>
      <c r="DL95" s="286" t="s">
        <v>237</v>
      </c>
      <c r="DM95" s="286" t="s">
        <v>237</v>
      </c>
      <c r="DN95" s="286" t="s">
        <v>237</v>
      </c>
      <c r="DO95" s="286" t="s">
        <v>237</v>
      </c>
      <c r="DP95" s="286" t="s">
        <v>237</v>
      </c>
      <c r="DQ95" s="286" t="s">
        <v>237</v>
      </c>
      <c r="DR95" s="286" t="s">
        <v>237</v>
      </c>
      <c r="DS95" s="286" t="s">
        <v>237</v>
      </c>
      <c r="DT95" s="286" t="s">
        <v>237</v>
      </c>
      <c r="DU95" s="286" t="s">
        <v>237</v>
      </c>
      <c r="DV95" s="286" t="s">
        <v>237</v>
      </c>
      <c r="DW95" s="286" t="s">
        <v>237</v>
      </c>
      <c r="DX95" s="286" t="s">
        <v>237</v>
      </c>
      <c r="DY95" s="286" t="s">
        <v>237</v>
      </c>
      <c r="DZ95" s="286" t="s">
        <v>237</v>
      </c>
      <c r="EA95" s="286" t="s">
        <v>237</v>
      </c>
      <c r="EB95" s="286" t="s">
        <v>237</v>
      </c>
      <c r="EC95" s="286" t="s">
        <v>237</v>
      </c>
      <c r="ED95" s="286" t="s">
        <v>237</v>
      </c>
      <c r="EE95" s="286" t="s">
        <v>237</v>
      </c>
      <c r="EF95" s="286" t="s">
        <v>237</v>
      </c>
      <c r="EG95" s="286" t="s">
        <v>237</v>
      </c>
      <c r="EH95" s="286" t="s">
        <v>237</v>
      </c>
      <c r="EI95" s="286" t="s">
        <v>237</v>
      </c>
      <c r="EJ95" s="286" t="s">
        <v>237</v>
      </c>
      <c r="EK95" s="286" t="s">
        <v>237</v>
      </c>
      <c r="EL95" s="286"/>
      <c r="EM95" s="286"/>
      <c r="EN95" s="286"/>
      <c r="EO95" s="286"/>
      <c r="EP95" s="286"/>
      <c r="EQ95" s="286"/>
      <c r="ER95" s="286"/>
      <c r="ES95" s="286"/>
      <c r="ET95" s="286"/>
      <c r="EU95" s="286"/>
      <c r="EV95" s="286"/>
      <c r="EW95" s="286"/>
      <c r="EX95" s="287"/>
    </row>
    <row r="96" spans="1:154" x14ac:dyDescent="0.2">
      <c r="A96" s="238"/>
      <c r="B96" s="237"/>
      <c r="C96" s="239" t="s">
        <v>237</v>
      </c>
      <c r="D96" s="263" t="str">
        <f>IF(A96&gt;$B$4,_xll.xlShmImplSwap2($B$5,$B$5,A96,,tenor+0*TYPE(trigger),1,4,12/tenor,4,1,1),"")</f>
        <v/>
      </c>
      <c r="E96" s="288"/>
      <c r="F96" s="286"/>
      <c r="G96" s="286"/>
      <c r="H96" s="286"/>
      <c r="I96" s="286"/>
      <c r="J96" s="286"/>
      <c r="K96" s="286"/>
      <c r="L96" s="286"/>
      <c r="M96" s="286"/>
      <c r="N96" s="286"/>
      <c r="O96" s="286"/>
      <c r="P96" s="286"/>
      <c r="Q96" s="286"/>
      <c r="R96" s="286"/>
      <c r="S96" s="286"/>
      <c r="T96" s="286"/>
      <c r="U96" s="286"/>
      <c r="V96" s="286"/>
      <c r="W96" s="286"/>
      <c r="X96" s="286"/>
      <c r="Y96" s="286"/>
      <c r="Z96" s="286"/>
      <c r="AA96" s="286"/>
      <c r="AB96" s="286"/>
      <c r="AC96" s="286"/>
      <c r="AD96" s="286"/>
      <c r="AE96" s="286"/>
      <c r="AF96" s="286"/>
      <c r="AG96" s="286"/>
      <c r="AH96" s="286"/>
      <c r="AI96" s="286"/>
      <c r="AJ96" s="286"/>
      <c r="AK96" s="286"/>
      <c r="AL96" s="286"/>
      <c r="AM96" s="286"/>
      <c r="AN96" s="286"/>
      <c r="AO96" s="286"/>
      <c r="AP96" s="286"/>
      <c r="AQ96" s="286"/>
      <c r="AR96" s="286"/>
      <c r="AS96" s="286"/>
      <c r="AT96" s="286"/>
      <c r="AU96" s="286"/>
      <c r="AV96" s="286"/>
      <c r="AW96" s="286"/>
      <c r="AX96" s="286"/>
      <c r="AY96" s="286"/>
      <c r="AZ96" s="286"/>
      <c r="BA96" s="286"/>
      <c r="BB96" s="286"/>
      <c r="BC96" s="286"/>
      <c r="BD96" s="286"/>
      <c r="BE96" s="286"/>
      <c r="BF96" s="286"/>
      <c r="BG96" s="286"/>
      <c r="BH96" s="286"/>
      <c r="BI96" s="286"/>
      <c r="BJ96" s="286"/>
      <c r="BK96" s="286"/>
      <c r="BL96" s="286"/>
      <c r="BM96" s="286"/>
      <c r="BN96" s="286"/>
      <c r="BO96" s="286"/>
      <c r="BP96" s="286"/>
      <c r="BQ96" s="286"/>
      <c r="BR96" s="286"/>
      <c r="BS96" s="286"/>
      <c r="BT96" s="286"/>
      <c r="BU96" s="286"/>
      <c r="BV96" s="286"/>
      <c r="BW96" s="286"/>
      <c r="BX96" s="286"/>
      <c r="BY96" s="286"/>
      <c r="BZ96" s="286"/>
      <c r="CA96" s="287"/>
      <c r="CB96" s="286" t="s">
        <v>237</v>
      </c>
      <c r="CC96" s="286" t="s">
        <v>237</v>
      </c>
      <c r="CD96" s="286" t="s">
        <v>237</v>
      </c>
      <c r="CE96" s="286" t="s">
        <v>237</v>
      </c>
      <c r="CF96" s="286" t="s">
        <v>237</v>
      </c>
      <c r="CG96" s="286" t="s">
        <v>237</v>
      </c>
      <c r="CH96" s="286" t="s">
        <v>237</v>
      </c>
      <c r="CI96" s="286" t="s">
        <v>237</v>
      </c>
      <c r="CJ96" s="286" t="s">
        <v>237</v>
      </c>
      <c r="CK96" s="286" t="s">
        <v>237</v>
      </c>
      <c r="CL96" s="286" t="s">
        <v>237</v>
      </c>
      <c r="CM96" s="286" t="s">
        <v>237</v>
      </c>
      <c r="CN96" s="286" t="s">
        <v>237</v>
      </c>
      <c r="CO96" s="286" t="s">
        <v>237</v>
      </c>
      <c r="CP96" s="286" t="s">
        <v>237</v>
      </c>
      <c r="CQ96" s="286" t="s">
        <v>237</v>
      </c>
      <c r="CR96" s="286" t="s">
        <v>237</v>
      </c>
      <c r="CS96" s="286" t="s">
        <v>237</v>
      </c>
      <c r="CT96" s="286" t="s">
        <v>237</v>
      </c>
      <c r="CU96" s="286" t="s">
        <v>237</v>
      </c>
      <c r="CV96" s="286" t="s">
        <v>237</v>
      </c>
      <c r="CW96" s="286" t="s">
        <v>237</v>
      </c>
      <c r="CX96" s="286" t="s">
        <v>237</v>
      </c>
      <c r="CY96" s="286" t="s">
        <v>237</v>
      </c>
      <c r="CZ96" s="286" t="s">
        <v>237</v>
      </c>
      <c r="DA96" s="286" t="s">
        <v>237</v>
      </c>
      <c r="DB96" s="286" t="s">
        <v>237</v>
      </c>
      <c r="DC96" s="286" t="s">
        <v>237</v>
      </c>
      <c r="DD96" s="286" t="s">
        <v>237</v>
      </c>
      <c r="DE96" s="286" t="s">
        <v>237</v>
      </c>
      <c r="DF96" s="286" t="s">
        <v>237</v>
      </c>
      <c r="DG96" s="286" t="s">
        <v>237</v>
      </c>
      <c r="DH96" s="286" t="s">
        <v>237</v>
      </c>
      <c r="DI96" s="286" t="s">
        <v>237</v>
      </c>
      <c r="DJ96" s="286" t="s">
        <v>237</v>
      </c>
      <c r="DK96" s="286" t="s">
        <v>237</v>
      </c>
      <c r="DL96" s="286" t="s">
        <v>237</v>
      </c>
      <c r="DM96" s="286" t="s">
        <v>237</v>
      </c>
      <c r="DN96" s="286" t="s">
        <v>237</v>
      </c>
      <c r="DO96" s="286" t="s">
        <v>237</v>
      </c>
      <c r="DP96" s="286" t="s">
        <v>237</v>
      </c>
      <c r="DQ96" s="286" t="s">
        <v>237</v>
      </c>
      <c r="DR96" s="286" t="s">
        <v>237</v>
      </c>
      <c r="DS96" s="286" t="s">
        <v>237</v>
      </c>
      <c r="DT96" s="286" t="s">
        <v>237</v>
      </c>
      <c r="DU96" s="286" t="s">
        <v>237</v>
      </c>
      <c r="DV96" s="286" t="s">
        <v>237</v>
      </c>
      <c r="DW96" s="286" t="s">
        <v>237</v>
      </c>
      <c r="DX96" s="286" t="s">
        <v>237</v>
      </c>
      <c r="DY96" s="286" t="s">
        <v>237</v>
      </c>
      <c r="DZ96" s="286" t="s">
        <v>237</v>
      </c>
      <c r="EA96" s="286" t="s">
        <v>237</v>
      </c>
      <c r="EB96" s="286" t="s">
        <v>237</v>
      </c>
      <c r="EC96" s="286" t="s">
        <v>237</v>
      </c>
      <c r="ED96" s="286" t="s">
        <v>237</v>
      </c>
      <c r="EE96" s="286" t="s">
        <v>237</v>
      </c>
      <c r="EF96" s="286" t="s">
        <v>237</v>
      </c>
      <c r="EG96" s="286" t="s">
        <v>237</v>
      </c>
      <c r="EH96" s="286" t="s">
        <v>237</v>
      </c>
      <c r="EI96" s="286" t="s">
        <v>237</v>
      </c>
      <c r="EJ96" s="286" t="s">
        <v>237</v>
      </c>
      <c r="EK96" s="286" t="s">
        <v>237</v>
      </c>
      <c r="EL96" s="286"/>
      <c r="EM96" s="286"/>
      <c r="EN96" s="286"/>
      <c r="EO96" s="286"/>
      <c r="EP96" s="286"/>
      <c r="EQ96" s="286"/>
      <c r="ER96" s="286"/>
      <c r="ES96" s="286"/>
      <c r="ET96" s="286"/>
      <c r="EU96" s="286"/>
      <c r="EV96" s="286"/>
      <c r="EW96" s="286"/>
      <c r="EX96" s="287"/>
    </row>
    <row r="97" spans="1:154" x14ac:dyDescent="0.2">
      <c r="A97" s="238"/>
      <c r="B97" s="237"/>
      <c r="C97" s="239" t="s">
        <v>237</v>
      </c>
      <c r="D97" s="263" t="str">
        <f>IF(A97&gt;$B$4,_xll.xlShmImplSwap2($B$5,$B$5,A97,,tenor+0*TYPE(trigger),1,4,12/tenor,4,1,1),"")</f>
        <v/>
      </c>
      <c r="E97" s="288"/>
      <c r="F97" s="286"/>
      <c r="G97" s="286"/>
      <c r="H97" s="286"/>
      <c r="I97" s="286"/>
      <c r="J97" s="286"/>
      <c r="K97" s="286"/>
      <c r="L97" s="286"/>
      <c r="M97" s="286"/>
      <c r="N97" s="286"/>
      <c r="O97" s="286"/>
      <c r="P97" s="286"/>
      <c r="Q97" s="286"/>
      <c r="R97" s="286"/>
      <c r="S97" s="286"/>
      <c r="T97" s="286"/>
      <c r="U97" s="286"/>
      <c r="V97" s="286"/>
      <c r="W97" s="286"/>
      <c r="X97" s="286"/>
      <c r="Y97" s="286"/>
      <c r="Z97" s="286"/>
      <c r="AA97" s="286"/>
      <c r="AB97" s="286"/>
      <c r="AC97" s="286"/>
      <c r="AD97" s="286"/>
      <c r="AE97" s="286"/>
      <c r="AF97" s="286"/>
      <c r="AG97" s="286"/>
      <c r="AH97" s="286"/>
      <c r="AI97" s="286"/>
      <c r="AJ97" s="286"/>
      <c r="AK97" s="286"/>
      <c r="AL97" s="286"/>
      <c r="AM97" s="286"/>
      <c r="AN97" s="286"/>
      <c r="AO97" s="286"/>
      <c r="AP97" s="286"/>
      <c r="AQ97" s="286"/>
      <c r="AR97" s="286"/>
      <c r="AS97" s="286"/>
      <c r="AT97" s="286"/>
      <c r="AU97" s="286"/>
      <c r="AV97" s="286"/>
      <c r="AW97" s="286"/>
      <c r="AX97" s="286"/>
      <c r="AY97" s="286"/>
      <c r="AZ97" s="286"/>
      <c r="BA97" s="286"/>
      <c r="BB97" s="286"/>
      <c r="BC97" s="286"/>
      <c r="BD97" s="286"/>
      <c r="BE97" s="286"/>
      <c r="BF97" s="286"/>
      <c r="BG97" s="286"/>
      <c r="BH97" s="286"/>
      <c r="BI97" s="286"/>
      <c r="BJ97" s="286"/>
      <c r="BK97" s="286"/>
      <c r="BL97" s="286"/>
      <c r="BM97" s="286"/>
      <c r="BN97" s="286"/>
      <c r="BO97" s="286"/>
      <c r="BP97" s="286"/>
      <c r="BQ97" s="286"/>
      <c r="BR97" s="286"/>
      <c r="BS97" s="286"/>
      <c r="BT97" s="286"/>
      <c r="BU97" s="286"/>
      <c r="BV97" s="286"/>
      <c r="BW97" s="286"/>
      <c r="BX97" s="286"/>
      <c r="BY97" s="286"/>
      <c r="BZ97" s="286"/>
      <c r="CA97" s="287"/>
      <c r="CB97" s="286" t="s">
        <v>237</v>
      </c>
      <c r="CC97" s="286" t="s">
        <v>237</v>
      </c>
      <c r="CD97" s="286" t="s">
        <v>237</v>
      </c>
      <c r="CE97" s="286" t="s">
        <v>237</v>
      </c>
      <c r="CF97" s="286" t="s">
        <v>237</v>
      </c>
      <c r="CG97" s="286" t="s">
        <v>237</v>
      </c>
      <c r="CH97" s="286" t="s">
        <v>237</v>
      </c>
      <c r="CI97" s="286" t="s">
        <v>237</v>
      </c>
      <c r="CJ97" s="286" t="s">
        <v>237</v>
      </c>
      <c r="CK97" s="286" t="s">
        <v>237</v>
      </c>
      <c r="CL97" s="286" t="s">
        <v>237</v>
      </c>
      <c r="CM97" s="286" t="s">
        <v>237</v>
      </c>
      <c r="CN97" s="286" t="s">
        <v>237</v>
      </c>
      <c r="CO97" s="286" t="s">
        <v>237</v>
      </c>
      <c r="CP97" s="286" t="s">
        <v>237</v>
      </c>
      <c r="CQ97" s="286" t="s">
        <v>237</v>
      </c>
      <c r="CR97" s="286" t="s">
        <v>237</v>
      </c>
      <c r="CS97" s="286" t="s">
        <v>237</v>
      </c>
      <c r="CT97" s="286" t="s">
        <v>237</v>
      </c>
      <c r="CU97" s="286" t="s">
        <v>237</v>
      </c>
      <c r="CV97" s="286" t="s">
        <v>237</v>
      </c>
      <c r="CW97" s="286" t="s">
        <v>237</v>
      </c>
      <c r="CX97" s="286" t="s">
        <v>237</v>
      </c>
      <c r="CY97" s="286" t="s">
        <v>237</v>
      </c>
      <c r="CZ97" s="286" t="s">
        <v>237</v>
      </c>
      <c r="DA97" s="286" t="s">
        <v>237</v>
      </c>
      <c r="DB97" s="286" t="s">
        <v>237</v>
      </c>
      <c r="DC97" s="286" t="s">
        <v>237</v>
      </c>
      <c r="DD97" s="286" t="s">
        <v>237</v>
      </c>
      <c r="DE97" s="286" t="s">
        <v>237</v>
      </c>
      <c r="DF97" s="286" t="s">
        <v>237</v>
      </c>
      <c r="DG97" s="286" t="s">
        <v>237</v>
      </c>
      <c r="DH97" s="286" t="s">
        <v>237</v>
      </c>
      <c r="DI97" s="286" t="s">
        <v>237</v>
      </c>
      <c r="DJ97" s="286" t="s">
        <v>237</v>
      </c>
      <c r="DK97" s="286" t="s">
        <v>237</v>
      </c>
      <c r="DL97" s="286" t="s">
        <v>237</v>
      </c>
      <c r="DM97" s="286" t="s">
        <v>237</v>
      </c>
      <c r="DN97" s="286" t="s">
        <v>237</v>
      </c>
      <c r="DO97" s="286" t="s">
        <v>237</v>
      </c>
      <c r="DP97" s="286" t="s">
        <v>237</v>
      </c>
      <c r="DQ97" s="286" t="s">
        <v>237</v>
      </c>
      <c r="DR97" s="286" t="s">
        <v>237</v>
      </c>
      <c r="DS97" s="286" t="s">
        <v>237</v>
      </c>
      <c r="DT97" s="286" t="s">
        <v>237</v>
      </c>
      <c r="DU97" s="286" t="s">
        <v>237</v>
      </c>
      <c r="DV97" s="286" t="s">
        <v>237</v>
      </c>
      <c r="DW97" s="286" t="s">
        <v>237</v>
      </c>
      <c r="DX97" s="286" t="s">
        <v>237</v>
      </c>
      <c r="DY97" s="286" t="s">
        <v>237</v>
      </c>
      <c r="DZ97" s="286" t="s">
        <v>237</v>
      </c>
      <c r="EA97" s="286" t="s">
        <v>237</v>
      </c>
      <c r="EB97" s="286" t="s">
        <v>237</v>
      </c>
      <c r="EC97" s="286" t="s">
        <v>237</v>
      </c>
      <c r="ED97" s="286" t="s">
        <v>237</v>
      </c>
      <c r="EE97" s="286" t="s">
        <v>237</v>
      </c>
      <c r="EF97" s="286" t="s">
        <v>237</v>
      </c>
      <c r="EG97" s="286" t="s">
        <v>237</v>
      </c>
      <c r="EH97" s="286" t="s">
        <v>237</v>
      </c>
      <c r="EI97" s="286" t="s">
        <v>237</v>
      </c>
      <c r="EJ97" s="286" t="s">
        <v>237</v>
      </c>
      <c r="EK97" s="286" t="s">
        <v>237</v>
      </c>
      <c r="EL97" s="286"/>
      <c r="EM97" s="286"/>
      <c r="EN97" s="286"/>
      <c r="EO97" s="286"/>
      <c r="EP97" s="286"/>
      <c r="EQ97" s="286"/>
      <c r="ER97" s="286"/>
      <c r="ES97" s="286"/>
      <c r="ET97" s="286"/>
      <c r="EU97" s="286"/>
      <c r="EV97" s="286"/>
      <c r="EW97" s="286"/>
      <c r="EX97" s="287"/>
    </row>
    <row r="98" spans="1:154" x14ac:dyDescent="0.2">
      <c r="A98" s="238"/>
      <c r="B98" s="237"/>
      <c r="C98" s="239" t="s">
        <v>237</v>
      </c>
      <c r="D98" s="263" t="str">
        <f>IF(A98&gt;$B$4,_xll.xlShmImplSwap2($B$5,$B$5,A98,,tenor+0*TYPE(trigger),1,4,12/tenor,4,1,1),"")</f>
        <v/>
      </c>
      <c r="E98" s="288"/>
      <c r="F98" s="286"/>
      <c r="G98" s="286"/>
      <c r="H98" s="286"/>
      <c r="I98" s="286"/>
      <c r="J98" s="286"/>
      <c r="K98" s="286"/>
      <c r="L98" s="286"/>
      <c r="M98" s="286"/>
      <c r="N98" s="286"/>
      <c r="O98" s="286"/>
      <c r="P98" s="286"/>
      <c r="Q98" s="286"/>
      <c r="R98" s="286"/>
      <c r="S98" s="286"/>
      <c r="T98" s="286"/>
      <c r="U98" s="286"/>
      <c r="V98" s="286"/>
      <c r="W98" s="286"/>
      <c r="X98" s="286"/>
      <c r="Y98" s="286"/>
      <c r="Z98" s="286"/>
      <c r="AA98" s="286"/>
      <c r="AB98" s="286"/>
      <c r="AC98" s="286"/>
      <c r="AD98" s="286"/>
      <c r="AE98" s="286"/>
      <c r="AF98" s="286"/>
      <c r="AG98" s="286"/>
      <c r="AH98" s="286"/>
      <c r="AI98" s="286"/>
      <c r="AJ98" s="286"/>
      <c r="AK98" s="286"/>
      <c r="AL98" s="286"/>
      <c r="AM98" s="286"/>
      <c r="AN98" s="286"/>
      <c r="AO98" s="286"/>
      <c r="AP98" s="286"/>
      <c r="AQ98" s="286"/>
      <c r="AR98" s="286"/>
      <c r="AS98" s="286"/>
      <c r="AT98" s="286"/>
      <c r="AU98" s="286"/>
      <c r="AV98" s="286"/>
      <c r="AW98" s="286"/>
      <c r="AX98" s="286"/>
      <c r="AY98" s="286"/>
      <c r="AZ98" s="286"/>
      <c r="BA98" s="286"/>
      <c r="BB98" s="286"/>
      <c r="BC98" s="286"/>
      <c r="BD98" s="286"/>
      <c r="BE98" s="286"/>
      <c r="BF98" s="286"/>
      <c r="BG98" s="286"/>
      <c r="BH98" s="286"/>
      <c r="BI98" s="286"/>
      <c r="BJ98" s="286"/>
      <c r="BK98" s="286"/>
      <c r="BL98" s="286"/>
      <c r="BM98" s="286"/>
      <c r="BN98" s="286"/>
      <c r="BO98" s="286"/>
      <c r="BP98" s="286"/>
      <c r="BQ98" s="286"/>
      <c r="BR98" s="286"/>
      <c r="BS98" s="286"/>
      <c r="BT98" s="286"/>
      <c r="BU98" s="286"/>
      <c r="BV98" s="286"/>
      <c r="BW98" s="286"/>
      <c r="BX98" s="286"/>
      <c r="BY98" s="286"/>
      <c r="BZ98" s="286"/>
      <c r="CA98" s="287"/>
      <c r="CB98" s="286" t="s">
        <v>237</v>
      </c>
      <c r="CC98" s="286" t="s">
        <v>237</v>
      </c>
      <c r="CD98" s="286" t="s">
        <v>237</v>
      </c>
      <c r="CE98" s="286" t="s">
        <v>237</v>
      </c>
      <c r="CF98" s="286" t="s">
        <v>237</v>
      </c>
      <c r="CG98" s="286" t="s">
        <v>237</v>
      </c>
      <c r="CH98" s="286" t="s">
        <v>237</v>
      </c>
      <c r="CI98" s="286" t="s">
        <v>237</v>
      </c>
      <c r="CJ98" s="286" t="s">
        <v>237</v>
      </c>
      <c r="CK98" s="286" t="s">
        <v>237</v>
      </c>
      <c r="CL98" s="286" t="s">
        <v>237</v>
      </c>
      <c r="CM98" s="286" t="s">
        <v>237</v>
      </c>
      <c r="CN98" s="286" t="s">
        <v>237</v>
      </c>
      <c r="CO98" s="286" t="s">
        <v>237</v>
      </c>
      <c r="CP98" s="286" t="s">
        <v>237</v>
      </c>
      <c r="CQ98" s="286" t="s">
        <v>237</v>
      </c>
      <c r="CR98" s="286" t="s">
        <v>237</v>
      </c>
      <c r="CS98" s="286" t="s">
        <v>237</v>
      </c>
      <c r="CT98" s="286" t="s">
        <v>237</v>
      </c>
      <c r="CU98" s="286" t="s">
        <v>237</v>
      </c>
      <c r="CV98" s="286" t="s">
        <v>237</v>
      </c>
      <c r="CW98" s="286" t="s">
        <v>237</v>
      </c>
      <c r="CX98" s="286" t="s">
        <v>237</v>
      </c>
      <c r="CY98" s="286" t="s">
        <v>237</v>
      </c>
      <c r="CZ98" s="286" t="s">
        <v>237</v>
      </c>
      <c r="DA98" s="286" t="s">
        <v>237</v>
      </c>
      <c r="DB98" s="286" t="s">
        <v>237</v>
      </c>
      <c r="DC98" s="286" t="s">
        <v>237</v>
      </c>
      <c r="DD98" s="286" t="s">
        <v>237</v>
      </c>
      <c r="DE98" s="286" t="s">
        <v>237</v>
      </c>
      <c r="DF98" s="286" t="s">
        <v>237</v>
      </c>
      <c r="DG98" s="286" t="s">
        <v>237</v>
      </c>
      <c r="DH98" s="286" t="s">
        <v>237</v>
      </c>
      <c r="DI98" s="286" t="s">
        <v>237</v>
      </c>
      <c r="DJ98" s="286" t="s">
        <v>237</v>
      </c>
      <c r="DK98" s="286" t="s">
        <v>237</v>
      </c>
      <c r="DL98" s="286" t="s">
        <v>237</v>
      </c>
      <c r="DM98" s="286" t="s">
        <v>237</v>
      </c>
      <c r="DN98" s="286" t="s">
        <v>237</v>
      </c>
      <c r="DO98" s="286" t="s">
        <v>237</v>
      </c>
      <c r="DP98" s="286" t="s">
        <v>237</v>
      </c>
      <c r="DQ98" s="286" t="s">
        <v>237</v>
      </c>
      <c r="DR98" s="286" t="s">
        <v>237</v>
      </c>
      <c r="DS98" s="286" t="s">
        <v>237</v>
      </c>
      <c r="DT98" s="286" t="s">
        <v>237</v>
      </c>
      <c r="DU98" s="286" t="s">
        <v>237</v>
      </c>
      <c r="DV98" s="286" t="s">
        <v>237</v>
      </c>
      <c r="DW98" s="286" t="s">
        <v>237</v>
      </c>
      <c r="DX98" s="286" t="s">
        <v>237</v>
      </c>
      <c r="DY98" s="286" t="s">
        <v>237</v>
      </c>
      <c r="DZ98" s="286" t="s">
        <v>237</v>
      </c>
      <c r="EA98" s="286" t="s">
        <v>237</v>
      </c>
      <c r="EB98" s="286" t="s">
        <v>237</v>
      </c>
      <c r="EC98" s="286" t="s">
        <v>237</v>
      </c>
      <c r="ED98" s="286" t="s">
        <v>237</v>
      </c>
      <c r="EE98" s="286" t="s">
        <v>237</v>
      </c>
      <c r="EF98" s="286" t="s">
        <v>237</v>
      </c>
      <c r="EG98" s="286" t="s">
        <v>237</v>
      </c>
      <c r="EH98" s="286" t="s">
        <v>237</v>
      </c>
      <c r="EI98" s="286" t="s">
        <v>237</v>
      </c>
      <c r="EJ98" s="286" t="s">
        <v>237</v>
      </c>
      <c r="EK98" s="286" t="s">
        <v>237</v>
      </c>
      <c r="EL98" s="286"/>
      <c r="EM98" s="286"/>
      <c r="EN98" s="286"/>
      <c r="EO98" s="286"/>
      <c r="EP98" s="286"/>
      <c r="EQ98" s="286"/>
      <c r="ER98" s="286"/>
      <c r="ES98" s="286"/>
      <c r="ET98" s="286"/>
      <c r="EU98" s="286"/>
      <c r="EV98" s="286"/>
      <c r="EW98" s="286"/>
      <c r="EX98" s="287"/>
    </row>
    <row r="99" spans="1:154" ht="13.5" thickBot="1" x14ac:dyDescent="0.25">
      <c r="A99" s="240"/>
      <c r="B99" s="247"/>
      <c r="C99" s="241" t="s">
        <v>237</v>
      </c>
      <c r="D99" s="264" t="str">
        <f>IF(A99&gt;$B$4,_xll.xlShmImplSwap2($B$5,$B$5,A99,,tenor+0*TYPE(trigger),1,4,12/tenor,4,1,1),"")</f>
        <v/>
      </c>
      <c r="E99" s="289"/>
      <c r="F99" s="290"/>
      <c r="G99" s="290"/>
      <c r="H99" s="290"/>
      <c r="I99" s="290"/>
      <c r="J99" s="290"/>
      <c r="K99" s="290"/>
      <c r="L99" s="290"/>
      <c r="M99" s="290"/>
      <c r="N99" s="290"/>
      <c r="O99" s="290"/>
      <c r="P99" s="290"/>
      <c r="Q99" s="290"/>
      <c r="R99" s="290"/>
      <c r="S99" s="290"/>
      <c r="T99" s="290"/>
      <c r="U99" s="290"/>
      <c r="V99" s="290"/>
      <c r="W99" s="290"/>
      <c r="X99" s="290"/>
      <c r="Y99" s="290"/>
      <c r="Z99" s="290"/>
      <c r="AA99" s="290"/>
      <c r="AB99" s="290"/>
      <c r="AC99" s="290"/>
      <c r="AD99" s="290"/>
      <c r="AE99" s="290"/>
      <c r="AF99" s="290"/>
      <c r="AG99" s="290"/>
      <c r="AH99" s="290"/>
      <c r="AI99" s="290"/>
      <c r="AJ99" s="290"/>
      <c r="AK99" s="290"/>
      <c r="AL99" s="290"/>
      <c r="AM99" s="290"/>
      <c r="AN99" s="290"/>
      <c r="AO99" s="290"/>
      <c r="AP99" s="290"/>
      <c r="AQ99" s="290"/>
      <c r="AR99" s="290"/>
      <c r="AS99" s="290"/>
      <c r="AT99" s="290"/>
      <c r="AU99" s="290"/>
      <c r="AV99" s="290"/>
      <c r="AW99" s="290"/>
      <c r="AX99" s="290"/>
      <c r="AY99" s="290"/>
      <c r="AZ99" s="290"/>
      <c r="BA99" s="290"/>
      <c r="BB99" s="290"/>
      <c r="BC99" s="290"/>
      <c r="BD99" s="290"/>
      <c r="BE99" s="290"/>
      <c r="BF99" s="290"/>
      <c r="BG99" s="290"/>
      <c r="BH99" s="290"/>
      <c r="BI99" s="290"/>
      <c r="BJ99" s="290"/>
      <c r="BK99" s="290"/>
      <c r="BL99" s="290"/>
      <c r="BM99" s="290"/>
      <c r="BN99" s="290"/>
      <c r="BO99" s="290"/>
      <c r="BP99" s="290"/>
      <c r="BQ99" s="290"/>
      <c r="BR99" s="290"/>
      <c r="BS99" s="290"/>
      <c r="BT99" s="290"/>
      <c r="BU99" s="290"/>
      <c r="BV99" s="290"/>
      <c r="BW99" s="290"/>
      <c r="BX99" s="290"/>
      <c r="BY99" s="290"/>
      <c r="BZ99" s="290"/>
      <c r="CA99" s="291"/>
      <c r="CB99" s="290" t="s">
        <v>237</v>
      </c>
      <c r="CC99" s="290" t="s">
        <v>237</v>
      </c>
      <c r="CD99" s="290" t="s">
        <v>237</v>
      </c>
      <c r="CE99" s="290" t="s">
        <v>237</v>
      </c>
      <c r="CF99" s="290" t="s">
        <v>237</v>
      </c>
      <c r="CG99" s="290" t="s">
        <v>237</v>
      </c>
      <c r="CH99" s="290" t="s">
        <v>237</v>
      </c>
      <c r="CI99" s="290" t="s">
        <v>237</v>
      </c>
      <c r="CJ99" s="290" t="s">
        <v>237</v>
      </c>
      <c r="CK99" s="290" t="s">
        <v>237</v>
      </c>
      <c r="CL99" s="290" t="s">
        <v>237</v>
      </c>
      <c r="CM99" s="290" t="s">
        <v>237</v>
      </c>
      <c r="CN99" s="290" t="s">
        <v>237</v>
      </c>
      <c r="CO99" s="290" t="s">
        <v>237</v>
      </c>
      <c r="CP99" s="290" t="s">
        <v>237</v>
      </c>
      <c r="CQ99" s="290" t="s">
        <v>237</v>
      </c>
      <c r="CR99" s="290" t="s">
        <v>237</v>
      </c>
      <c r="CS99" s="290" t="s">
        <v>237</v>
      </c>
      <c r="CT99" s="290" t="s">
        <v>237</v>
      </c>
      <c r="CU99" s="290" t="s">
        <v>237</v>
      </c>
      <c r="CV99" s="290" t="s">
        <v>237</v>
      </c>
      <c r="CW99" s="290" t="s">
        <v>237</v>
      </c>
      <c r="CX99" s="290" t="s">
        <v>237</v>
      </c>
      <c r="CY99" s="290" t="s">
        <v>237</v>
      </c>
      <c r="CZ99" s="290" t="s">
        <v>237</v>
      </c>
      <c r="DA99" s="290" t="s">
        <v>237</v>
      </c>
      <c r="DB99" s="290" t="s">
        <v>237</v>
      </c>
      <c r="DC99" s="290" t="s">
        <v>237</v>
      </c>
      <c r="DD99" s="290" t="s">
        <v>237</v>
      </c>
      <c r="DE99" s="290" t="s">
        <v>237</v>
      </c>
      <c r="DF99" s="290" t="s">
        <v>237</v>
      </c>
      <c r="DG99" s="290" t="s">
        <v>237</v>
      </c>
      <c r="DH99" s="290" t="s">
        <v>237</v>
      </c>
      <c r="DI99" s="290" t="s">
        <v>237</v>
      </c>
      <c r="DJ99" s="290" t="s">
        <v>237</v>
      </c>
      <c r="DK99" s="290" t="s">
        <v>237</v>
      </c>
      <c r="DL99" s="290" t="s">
        <v>237</v>
      </c>
      <c r="DM99" s="290" t="s">
        <v>237</v>
      </c>
      <c r="DN99" s="290" t="s">
        <v>237</v>
      </c>
      <c r="DO99" s="290" t="s">
        <v>237</v>
      </c>
      <c r="DP99" s="290" t="s">
        <v>237</v>
      </c>
      <c r="DQ99" s="290" t="s">
        <v>237</v>
      </c>
      <c r="DR99" s="290" t="s">
        <v>237</v>
      </c>
      <c r="DS99" s="290" t="s">
        <v>237</v>
      </c>
      <c r="DT99" s="290" t="s">
        <v>237</v>
      </c>
      <c r="DU99" s="290" t="s">
        <v>237</v>
      </c>
      <c r="DV99" s="290" t="s">
        <v>237</v>
      </c>
      <c r="DW99" s="290" t="s">
        <v>237</v>
      </c>
      <c r="DX99" s="290" t="s">
        <v>237</v>
      </c>
      <c r="DY99" s="290" t="s">
        <v>237</v>
      </c>
      <c r="DZ99" s="290" t="s">
        <v>237</v>
      </c>
      <c r="EA99" s="290" t="s">
        <v>237</v>
      </c>
      <c r="EB99" s="290" t="s">
        <v>237</v>
      </c>
      <c r="EC99" s="290" t="s">
        <v>237</v>
      </c>
      <c r="ED99" s="290" t="s">
        <v>237</v>
      </c>
      <c r="EE99" s="290" t="s">
        <v>237</v>
      </c>
      <c r="EF99" s="290" t="s">
        <v>237</v>
      </c>
      <c r="EG99" s="290" t="s">
        <v>237</v>
      </c>
      <c r="EH99" s="290" t="s">
        <v>237</v>
      </c>
      <c r="EI99" s="290" t="s">
        <v>237</v>
      </c>
      <c r="EJ99" s="290" t="s">
        <v>237</v>
      </c>
      <c r="EK99" s="290" t="s">
        <v>237</v>
      </c>
      <c r="EL99" s="290" t="s">
        <v>237</v>
      </c>
      <c r="EM99" s="290"/>
      <c r="EN99" s="290"/>
      <c r="EO99" s="290"/>
      <c r="EP99" s="290"/>
      <c r="EQ99" s="290"/>
      <c r="ER99" s="290"/>
      <c r="ES99" s="290"/>
      <c r="ET99" s="290"/>
      <c r="EU99" s="290"/>
      <c r="EV99" s="290"/>
      <c r="EW99" s="290"/>
      <c r="EX99" s="291"/>
    </row>
    <row r="100" spans="1:154" s="11" customFormat="1" ht="13.5" thickBot="1" x14ac:dyDescent="0.25">
      <c r="A100" s="349"/>
      <c r="E100" s="352"/>
      <c r="F100" s="353"/>
      <c r="G100" s="354" t="s">
        <v>302</v>
      </c>
      <c r="H100" s="353"/>
      <c r="I100" s="353"/>
      <c r="J100" s="353"/>
      <c r="K100" s="353"/>
      <c r="L100" s="353"/>
      <c r="M100" s="353"/>
      <c r="N100" s="353"/>
      <c r="O100" s="353"/>
      <c r="P100" s="353"/>
      <c r="Q100" s="353"/>
      <c r="R100" s="353"/>
      <c r="S100" s="353"/>
      <c r="T100" s="353"/>
      <c r="U100" s="353"/>
      <c r="V100" s="353"/>
      <c r="W100" s="353"/>
      <c r="X100" s="353"/>
      <c r="Y100" s="353"/>
      <c r="Z100" s="353"/>
      <c r="AA100" s="353"/>
      <c r="AB100" s="353"/>
      <c r="AC100" s="353"/>
      <c r="AD100" s="353"/>
      <c r="AE100" s="353"/>
      <c r="AF100" s="353"/>
      <c r="AG100" s="353"/>
      <c r="AH100" s="353"/>
      <c r="AI100" s="353"/>
      <c r="AJ100" s="353"/>
      <c r="AK100" s="353"/>
      <c r="AL100" s="353"/>
      <c r="AM100" s="353"/>
      <c r="AN100" s="353"/>
      <c r="AO100" s="353"/>
      <c r="AP100" s="353"/>
      <c r="AQ100" s="353"/>
      <c r="AR100" s="353"/>
      <c r="AS100" s="353"/>
      <c r="AT100" s="353"/>
      <c r="AU100" s="353"/>
      <c r="AV100" s="353"/>
      <c r="AW100" s="353"/>
      <c r="AX100" s="353"/>
      <c r="AY100" s="353"/>
      <c r="AZ100" s="353"/>
      <c r="BA100" s="353"/>
      <c r="BB100" s="353"/>
      <c r="BC100" s="353"/>
      <c r="BD100" s="353"/>
      <c r="BE100" s="353"/>
      <c r="BF100" s="353"/>
      <c r="BG100" s="353"/>
      <c r="BH100" s="353"/>
      <c r="BI100" s="353"/>
      <c r="BJ100" s="353"/>
      <c r="BK100" s="353"/>
      <c r="BL100" s="353"/>
      <c r="BM100" s="353"/>
      <c r="BN100" s="353"/>
      <c r="BO100" s="353"/>
      <c r="BP100" s="353"/>
      <c r="BQ100" s="353"/>
      <c r="BR100" s="353"/>
      <c r="BS100" s="353"/>
      <c r="BT100" s="353"/>
      <c r="BU100" s="353"/>
      <c r="BV100" s="353"/>
      <c r="BW100" s="353"/>
      <c r="BX100" s="353"/>
      <c r="BY100" s="353"/>
      <c r="BZ100" s="353"/>
      <c r="CA100" s="355"/>
      <c r="CB100" s="350"/>
      <c r="CC100" s="350"/>
      <c r="CD100" s="350"/>
      <c r="CE100" s="350"/>
      <c r="CF100" s="350"/>
      <c r="CG100" s="350"/>
      <c r="CH100" s="350"/>
      <c r="CI100" s="350"/>
      <c r="CJ100" s="350"/>
      <c r="CK100" s="350"/>
      <c r="CL100" s="350"/>
      <c r="CM100" s="350"/>
      <c r="CN100" s="350"/>
      <c r="CO100" s="350"/>
      <c r="CP100" s="350"/>
      <c r="CQ100" s="350"/>
      <c r="CR100" s="350"/>
      <c r="CS100" s="350"/>
      <c r="CT100" s="350"/>
      <c r="CU100" s="350"/>
      <c r="CV100" s="350"/>
      <c r="CW100" s="350"/>
      <c r="CX100" s="350"/>
      <c r="CY100" s="350"/>
      <c r="CZ100" s="350"/>
      <c r="DA100" s="350"/>
      <c r="DB100" s="350"/>
      <c r="DC100" s="350"/>
      <c r="DD100" s="350"/>
      <c r="DE100" s="350"/>
      <c r="DF100" s="350"/>
      <c r="DG100" s="350"/>
      <c r="DH100" s="350"/>
      <c r="DI100" s="350"/>
      <c r="DJ100" s="350"/>
      <c r="DK100" s="350"/>
      <c r="DL100" s="350"/>
      <c r="DM100" s="350"/>
      <c r="DN100" s="350"/>
      <c r="DO100" s="350"/>
      <c r="DP100" s="350"/>
      <c r="DQ100" s="350"/>
      <c r="DR100" s="350"/>
      <c r="DS100" s="350"/>
      <c r="DT100" s="350"/>
      <c r="DU100" s="350"/>
      <c r="DV100" s="350"/>
      <c r="DW100" s="350"/>
      <c r="DX100" s="350"/>
      <c r="DY100" s="350"/>
      <c r="DZ100" s="350"/>
      <c r="EA100" s="350"/>
      <c r="EB100" s="350"/>
      <c r="EC100" s="350"/>
      <c r="ED100" s="350"/>
      <c r="EE100" s="350"/>
      <c r="EF100" s="350"/>
      <c r="EG100" s="350"/>
      <c r="EH100" s="350"/>
      <c r="EI100" s="350"/>
      <c r="EJ100" s="350"/>
      <c r="EK100" s="350"/>
      <c r="EL100" s="350"/>
      <c r="EM100" s="350"/>
      <c r="EN100" s="350"/>
      <c r="EO100" s="350"/>
      <c r="EP100" s="350"/>
      <c r="EQ100" s="350"/>
      <c r="ER100" s="350"/>
      <c r="ES100" s="350"/>
      <c r="ET100" s="350"/>
      <c r="EU100" s="350"/>
      <c r="EV100" s="350"/>
      <c r="EW100" s="350"/>
      <c r="EX100" s="351"/>
    </row>
    <row r="101" spans="1:154" ht="13.5" thickBot="1" x14ac:dyDescent="0.25">
      <c r="D101" s="321" t="s">
        <v>240</v>
      </c>
      <c r="E101" s="373" t="str">
        <f t="array" ref="E101:EX101">E10:EX10</f>
        <v>on</v>
      </c>
      <c r="F101" s="374" t="str">
        <v>tn</v>
      </c>
      <c r="G101" s="374" t="str">
        <v>sn</v>
      </c>
      <c r="H101" s="374" t="str">
        <v>1w</v>
      </c>
      <c r="I101" s="374" t="str">
        <v>2w</v>
      </c>
      <c r="J101" s="374" t="str">
        <v>3w</v>
      </c>
      <c r="K101" s="374" t="str">
        <v>1m</v>
      </c>
      <c r="L101" s="374" t="str">
        <v>2m</v>
      </c>
      <c r="M101" s="374" t="str">
        <v>3m</v>
      </c>
      <c r="N101" s="374" t="str">
        <v>4m</v>
      </c>
      <c r="O101" s="374" t="str">
        <v>5m</v>
      </c>
      <c r="P101" s="374" t="str">
        <v>6m</v>
      </c>
      <c r="Q101" s="374" t="str">
        <v>7m</v>
      </c>
      <c r="R101" s="374" t="str">
        <v>8m</v>
      </c>
      <c r="S101" s="374" t="str">
        <v>9m</v>
      </c>
      <c r="T101" s="374" t="str">
        <v>10m</v>
      </c>
      <c r="U101" s="374" t="str">
        <v>11m</v>
      </c>
      <c r="V101" s="374" t="str">
        <v>12m</v>
      </c>
      <c r="W101" s="374" t="str">
        <v>13m</v>
      </c>
      <c r="X101" s="374" t="str">
        <v>14m</v>
      </c>
      <c r="Y101" s="374" t="str">
        <v>15m</v>
      </c>
      <c r="Z101" s="374" t="str">
        <v>16m</v>
      </c>
      <c r="AA101" s="374" t="str">
        <v>17m</v>
      </c>
      <c r="AB101" s="374" t="str">
        <v>18m</v>
      </c>
      <c r="AC101" s="374" t="str">
        <v>19m</v>
      </c>
      <c r="AD101" s="374" t="str">
        <v>20m</v>
      </c>
      <c r="AE101" s="374" t="str">
        <v>21m</v>
      </c>
      <c r="AF101" s="374" t="str">
        <v>22m</v>
      </c>
      <c r="AG101" s="374" t="str">
        <v>23m</v>
      </c>
      <c r="AH101" s="374" t="str">
        <v>2Y</v>
      </c>
      <c r="AI101" s="374" t="str">
        <v>3Y</v>
      </c>
      <c r="AJ101" s="374" t="str">
        <v>4Y</v>
      </c>
      <c r="AK101" s="374" t="str">
        <v>5Y</v>
      </c>
      <c r="AL101" s="374" t="str">
        <v>6Y</v>
      </c>
      <c r="AM101" s="374" t="str">
        <v>7Y</v>
      </c>
      <c r="AN101" s="374" t="str">
        <v>8Y</v>
      </c>
      <c r="AO101" s="374" t="str">
        <v>9Y</v>
      </c>
      <c r="AP101" s="374" t="str">
        <v>10Y</v>
      </c>
      <c r="AQ101" s="374" t="str">
        <v>11Y</v>
      </c>
      <c r="AR101" s="374" t="str">
        <v>12Y</v>
      </c>
      <c r="AS101" s="374" t="str">
        <v>13Y</v>
      </c>
      <c r="AT101" s="374" t="str">
        <v>14Y</v>
      </c>
      <c r="AU101" s="374" t="str">
        <v>15Y</v>
      </c>
      <c r="AV101" s="374" t="str">
        <v>16Y</v>
      </c>
      <c r="AW101" s="374" t="str">
        <v>17Y</v>
      </c>
      <c r="AX101" s="374" t="str">
        <v>18Y</v>
      </c>
      <c r="AY101" s="374" t="str">
        <v>19Y</v>
      </c>
      <c r="AZ101" s="374" t="str">
        <v>20Y</v>
      </c>
      <c r="BA101" s="374" t="str">
        <v>21Y</v>
      </c>
      <c r="BB101" s="374" t="str">
        <v>22Y</v>
      </c>
      <c r="BC101" s="374" t="str">
        <v>23Y</v>
      </c>
      <c r="BD101" s="374" t="str">
        <v>24Y</v>
      </c>
      <c r="BE101" s="374" t="str">
        <v>25Y</v>
      </c>
      <c r="BF101" s="374" t="str">
        <v>26Y</v>
      </c>
      <c r="BG101" s="374" t="str">
        <v>27Y</v>
      </c>
      <c r="BH101" s="374" t="str">
        <v>28Y</v>
      </c>
      <c r="BI101" s="374" t="str">
        <v>29Y</v>
      </c>
      <c r="BJ101" s="374" t="str">
        <v>30Y</v>
      </c>
      <c r="BK101" s="374" t="str">
        <v>35Y</v>
      </c>
      <c r="BL101" s="374" t="str">
        <v>40Y</v>
      </c>
      <c r="BM101" s="374" t="str">
        <v>50Y</v>
      </c>
      <c r="BN101" s="374" t="str">
        <v>60Y</v>
      </c>
      <c r="BO101" s="374">
        <v>0</v>
      </c>
      <c r="BP101" s="374">
        <v>0</v>
      </c>
      <c r="BQ101" s="374">
        <v>0</v>
      </c>
      <c r="BR101" s="374">
        <v>0</v>
      </c>
      <c r="BS101" s="374">
        <v>0</v>
      </c>
      <c r="BT101" s="374">
        <v>0</v>
      </c>
      <c r="BU101" s="374">
        <v>0</v>
      </c>
      <c r="BV101" s="374">
        <v>0</v>
      </c>
      <c r="BW101" s="374">
        <v>0</v>
      </c>
      <c r="BX101" s="374">
        <v>0</v>
      </c>
      <c r="BY101" s="374">
        <v>0</v>
      </c>
      <c r="BZ101" s="374">
        <v>0</v>
      </c>
      <c r="CA101" s="374" t="e">
        <v>#N/A</v>
      </c>
      <c r="CB101" s="347" t="str">
        <v>on</v>
      </c>
      <c r="CC101" s="347" t="str">
        <v>tn</v>
      </c>
      <c r="CD101" s="347" t="str">
        <v>sn</v>
      </c>
      <c r="CE101" s="347" t="str">
        <v>1w</v>
      </c>
      <c r="CF101" s="347" t="str">
        <v>2w</v>
      </c>
      <c r="CG101" s="347" t="str">
        <v>3w</v>
      </c>
      <c r="CH101" s="347" t="str">
        <v>1m</v>
      </c>
      <c r="CI101" s="347" t="str">
        <v>2m</v>
      </c>
      <c r="CJ101" s="347" t="str">
        <v>3m</v>
      </c>
      <c r="CK101" s="347" t="str">
        <v>4m</v>
      </c>
      <c r="CL101" s="347" t="str">
        <v>5m</v>
      </c>
      <c r="CM101" s="347" t="str">
        <v>6m</v>
      </c>
      <c r="CN101" s="347" t="str">
        <v>7m</v>
      </c>
      <c r="CO101" s="347" t="str">
        <v>8m</v>
      </c>
      <c r="CP101" s="347" t="str">
        <v>9m</v>
      </c>
      <c r="CQ101" s="347" t="str">
        <v>10m</v>
      </c>
      <c r="CR101" s="347" t="str">
        <v>11m</v>
      </c>
      <c r="CS101" s="347" t="str">
        <v>12m</v>
      </c>
      <c r="CT101" s="347" t="str">
        <v>13m</v>
      </c>
      <c r="CU101" s="347" t="str">
        <v>14m</v>
      </c>
      <c r="CV101" s="347" t="str">
        <v>15m</v>
      </c>
      <c r="CW101" s="347" t="str">
        <v>16m</v>
      </c>
      <c r="CX101" s="347" t="str">
        <v>17m</v>
      </c>
      <c r="CY101" s="347" t="str">
        <v>18m</v>
      </c>
      <c r="CZ101" s="347" t="str">
        <v>19m</v>
      </c>
      <c r="DA101" s="347" t="str">
        <v>20m</v>
      </c>
      <c r="DB101" s="347" t="str">
        <v>21m</v>
      </c>
      <c r="DC101" s="347" t="str">
        <v>22m</v>
      </c>
      <c r="DD101" s="347" t="str">
        <v>23m</v>
      </c>
      <c r="DE101" s="347" t="str">
        <v>2Y</v>
      </c>
      <c r="DF101" s="347" t="str">
        <v>3Y</v>
      </c>
      <c r="DG101" s="347" t="str">
        <v>4Y</v>
      </c>
      <c r="DH101" s="347" t="str">
        <v>5Y</v>
      </c>
      <c r="DI101" s="347" t="str">
        <v>6Y</v>
      </c>
      <c r="DJ101" s="347" t="str">
        <v>7Y</v>
      </c>
      <c r="DK101" s="347" t="str">
        <v>8Y</v>
      </c>
      <c r="DL101" s="347" t="str">
        <v>9Y</v>
      </c>
      <c r="DM101" s="347" t="str">
        <v>10Y</v>
      </c>
      <c r="DN101" s="347" t="str">
        <v>11Y</v>
      </c>
      <c r="DO101" s="347" t="str">
        <v>12Y</v>
      </c>
      <c r="DP101" s="347" t="str">
        <v>13Y</v>
      </c>
      <c r="DQ101" s="347" t="str">
        <v>14Y</v>
      </c>
      <c r="DR101" s="347" t="str">
        <v>15Y</v>
      </c>
      <c r="DS101" s="347" t="str">
        <v>16Y</v>
      </c>
      <c r="DT101" s="347" t="str">
        <v>17Y</v>
      </c>
      <c r="DU101" s="347" t="str">
        <v>18Y</v>
      </c>
      <c r="DV101" s="347" t="str">
        <v>19Y</v>
      </c>
      <c r="DW101" s="347" t="str">
        <v>20Y</v>
      </c>
      <c r="DX101" s="347" t="str">
        <v>21Y</v>
      </c>
      <c r="DY101" s="347" t="str">
        <v>22Y</v>
      </c>
      <c r="DZ101" s="347" t="str">
        <v>23Y</v>
      </c>
      <c r="EA101" s="347" t="str">
        <v>24Y</v>
      </c>
      <c r="EB101" s="347" t="str">
        <v>25Y</v>
      </c>
      <c r="EC101" s="347" t="str">
        <v>26Y</v>
      </c>
      <c r="ED101" s="347" t="str">
        <v>27Y</v>
      </c>
      <c r="EE101" s="347" t="str">
        <v>28Y</v>
      </c>
      <c r="EF101" s="347" t="str">
        <v>29Y</v>
      </c>
      <c r="EG101" s="347" t="str">
        <v>30Y</v>
      </c>
      <c r="EH101" s="347" t="str">
        <v>35Y</v>
      </c>
      <c r="EI101" s="347" t="str">
        <v>40Y</v>
      </c>
      <c r="EJ101" s="347" t="str">
        <v>50Y</v>
      </c>
      <c r="EK101" s="347" t="str">
        <v>60Y</v>
      </c>
      <c r="EL101" s="347">
        <v>0</v>
      </c>
      <c r="EM101" s="347">
        <v>0</v>
      </c>
      <c r="EN101" s="347">
        <v>0</v>
      </c>
      <c r="EO101" s="347">
        <v>0</v>
      </c>
      <c r="EP101" s="347">
        <v>0</v>
      </c>
      <c r="EQ101" s="347">
        <v>0</v>
      </c>
      <c r="ER101" s="347">
        <v>0</v>
      </c>
      <c r="ES101" s="347">
        <v>0</v>
      </c>
      <c r="ET101" s="347">
        <v>0</v>
      </c>
      <c r="EU101" s="347">
        <v>0</v>
      </c>
      <c r="EV101" s="347">
        <v>0</v>
      </c>
      <c r="EW101" s="347">
        <v>0</v>
      </c>
      <c r="EX101" s="348" t="e">
        <v>#N/A</v>
      </c>
    </row>
    <row r="102" spans="1:154" x14ac:dyDescent="0.2">
      <c r="D102" s="375">
        <f t="array" ref="D102:D190">A11:A99</f>
        <v>41089</v>
      </c>
      <c r="E102" s="376">
        <f t="shared" ref="E102:AJ102" si="0">IF(NOT(ISNA(E11)),IF(LEN(E11)&gt;0,(E11-$B11)/(rateShift*0.0001),""),"")</f>
        <v>0</v>
      </c>
      <c r="F102" s="377">
        <f t="shared" si="0"/>
        <v>0</v>
      </c>
      <c r="G102" s="377">
        <f t="shared" si="0"/>
        <v>0</v>
      </c>
      <c r="H102" s="377">
        <f t="shared" si="0"/>
        <v>0</v>
      </c>
      <c r="I102" s="377">
        <f t="shared" si="0"/>
        <v>0</v>
      </c>
      <c r="J102" s="377">
        <f t="shared" si="0"/>
        <v>0</v>
      </c>
      <c r="K102" s="377">
        <f t="shared" si="0"/>
        <v>0</v>
      </c>
      <c r="L102" s="377">
        <f t="shared" si="0"/>
        <v>0</v>
      </c>
      <c r="M102" s="377">
        <f t="shared" si="0"/>
        <v>0</v>
      </c>
      <c r="N102" s="377">
        <f t="shared" si="0"/>
        <v>0</v>
      </c>
      <c r="O102" s="377">
        <f t="shared" si="0"/>
        <v>0</v>
      </c>
      <c r="P102" s="377">
        <f t="shared" si="0"/>
        <v>0</v>
      </c>
      <c r="Q102" s="377">
        <f t="shared" si="0"/>
        <v>0</v>
      </c>
      <c r="R102" s="377">
        <f t="shared" si="0"/>
        <v>0</v>
      </c>
      <c r="S102" s="377">
        <f t="shared" si="0"/>
        <v>0</v>
      </c>
      <c r="T102" s="377">
        <f t="shared" si="0"/>
        <v>0</v>
      </c>
      <c r="U102" s="377">
        <f t="shared" si="0"/>
        <v>0</v>
      </c>
      <c r="V102" s="377">
        <f t="shared" si="0"/>
        <v>0</v>
      </c>
      <c r="W102" s="377">
        <f t="shared" si="0"/>
        <v>0</v>
      </c>
      <c r="X102" s="377">
        <f t="shared" si="0"/>
        <v>0</v>
      </c>
      <c r="Y102" s="377">
        <f t="shared" si="0"/>
        <v>0</v>
      </c>
      <c r="Z102" s="377">
        <f t="shared" si="0"/>
        <v>0</v>
      </c>
      <c r="AA102" s="377">
        <f t="shared" si="0"/>
        <v>0</v>
      </c>
      <c r="AB102" s="377">
        <f t="shared" si="0"/>
        <v>0</v>
      </c>
      <c r="AC102" s="377">
        <f t="shared" si="0"/>
        <v>0</v>
      </c>
      <c r="AD102" s="377">
        <f t="shared" si="0"/>
        <v>0</v>
      </c>
      <c r="AE102" s="377">
        <f t="shared" si="0"/>
        <v>0</v>
      </c>
      <c r="AF102" s="377">
        <f t="shared" si="0"/>
        <v>0</v>
      </c>
      <c r="AG102" s="377">
        <f t="shared" si="0"/>
        <v>0</v>
      </c>
      <c r="AH102" s="377">
        <f t="shared" si="0"/>
        <v>0</v>
      </c>
      <c r="AI102" s="377">
        <f t="shared" si="0"/>
        <v>0</v>
      </c>
      <c r="AJ102" s="377">
        <f t="shared" si="0"/>
        <v>0</v>
      </c>
      <c r="AK102" s="377">
        <f t="shared" ref="AK102:BP102" si="1">IF(NOT(ISNA(AK11)),IF(LEN(AK11)&gt;0,(AK11-$B11)/(rateShift*0.0001),""),"")</f>
        <v>0</v>
      </c>
      <c r="AL102" s="377">
        <f t="shared" si="1"/>
        <v>0</v>
      </c>
      <c r="AM102" s="377">
        <f t="shared" si="1"/>
        <v>0</v>
      </c>
      <c r="AN102" s="377">
        <f t="shared" si="1"/>
        <v>0</v>
      </c>
      <c r="AO102" s="377">
        <f t="shared" si="1"/>
        <v>0</v>
      </c>
      <c r="AP102" s="377">
        <f t="shared" si="1"/>
        <v>0</v>
      </c>
      <c r="AQ102" s="377">
        <f t="shared" si="1"/>
        <v>0</v>
      </c>
      <c r="AR102" s="377">
        <f t="shared" si="1"/>
        <v>0</v>
      </c>
      <c r="AS102" s="377">
        <f t="shared" si="1"/>
        <v>0</v>
      </c>
      <c r="AT102" s="377">
        <f t="shared" si="1"/>
        <v>0</v>
      </c>
      <c r="AU102" s="377">
        <f t="shared" si="1"/>
        <v>0</v>
      </c>
      <c r="AV102" s="377">
        <f t="shared" si="1"/>
        <v>0</v>
      </c>
      <c r="AW102" s="377">
        <f t="shared" si="1"/>
        <v>0</v>
      </c>
      <c r="AX102" s="377">
        <f t="shared" si="1"/>
        <v>0</v>
      </c>
      <c r="AY102" s="377">
        <f t="shared" si="1"/>
        <v>0</v>
      </c>
      <c r="AZ102" s="377">
        <f t="shared" si="1"/>
        <v>0</v>
      </c>
      <c r="BA102" s="377">
        <f t="shared" si="1"/>
        <v>0</v>
      </c>
      <c r="BB102" s="377">
        <f t="shared" si="1"/>
        <v>0</v>
      </c>
      <c r="BC102" s="377">
        <f t="shared" si="1"/>
        <v>0</v>
      </c>
      <c r="BD102" s="377">
        <f t="shared" si="1"/>
        <v>0</v>
      </c>
      <c r="BE102" s="377">
        <f t="shared" si="1"/>
        <v>0</v>
      </c>
      <c r="BF102" s="377">
        <f t="shared" si="1"/>
        <v>0</v>
      </c>
      <c r="BG102" s="377">
        <f t="shared" si="1"/>
        <v>0</v>
      </c>
      <c r="BH102" s="377">
        <f t="shared" si="1"/>
        <v>0</v>
      </c>
      <c r="BI102" s="377">
        <f t="shared" si="1"/>
        <v>0</v>
      </c>
      <c r="BJ102" s="377">
        <f t="shared" si="1"/>
        <v>0</v>
      </c>
      <c r="BK102" s="377">
        <f t="shared" si="1"/>
        <v>0</v>
      </c>
      <c r="BL102" s="377">
        <f t="shared" si="1"/>
        <v>0</v>
      </c>
      <c r="BM102" s="377">
        <f t="shared" si="1"/>
        <v>0</v>
      </c>
      <c r="BN102" s="377">
        <f t="shared" si="1"/>
        <v>0</v>
      </c>
      <c r="BO102" s="377" t="str">
        <f t="shared" si="1"/>
        <v/>
      </c>
      <c r="BP102" s="377" t="str">
        <f t="shared" si="1"/>
        <v/>
      </c>
      <c r="BQ102" s="377" t="str">
        <f t="shared" ref="BQ102:CA102" si="2">IF(NOT(ISNA(BQ11)),IF(LEN(BQ11)&gt;0,(BQ11-$B11)/(rateShift*0.0001),""),"")</f>
        <v/>
      </c>
      <c r="BR102" s="377" t="str">
        <f t="shared" si="2"/>
        <v/>
      </c>
      <c r="BS102" s="377" t="str">
        <f t="shared" si="2"/>
        <v/>
      </c>
      <c r="BT102" s="377" t="str">
        <f t="shared" si="2"/>
        <v/>
      </c>
      <c r="BU102" s="377" t="str">
        <f t="shared" si="2"/>
        <v/>
      </c>
      <c r="BV102" s="377" t="str">
        <f t="shared" si="2"/>
        <v/>
      </c>
      <c r="BW102" s="377" t="str">
        <f t="shared" si="2"/>
        <v/>
      </c>
      <c r="BX102" s="377" t="str">
        <f t="shared" si="2"/>
        <v/>
      </c>
      <c r="BY102" s="377" t="str">
        <f t="shared" si="2"/>
        <v/>
      </c>
      <c r="BZ102" s="377" t="str">
        <f t="shared" si="2"/>
        <v/>
      </c>
      <c r="CA102" s="378" t="str">
        <f t="shared" si="2"/>
        <v/>
      </c>
      <c r="CB102" s="254" t="str">
        <f t="shared" ref="CB102:DG102" si="3">IF(NOT(ISNA(CB11)),IF(LEN(CB11)&gt;0,ABS(CB11-$C11),""),"")</f>
        <v/>
      </c>
      <c r="CC102" s="254" t="str">
        <f t="shared" si="3"/>
        <v/>
      </c>
      <c r="CD102" s="254" t="str">
        <f t="shared" si="3"/>
        <v/>
      </c>
      <c r="CE102" s="254" t="str">
        <f t="shared" si="3"/>
        <v/>
      </c>
      <c r="CF102" s="254" t="str">
        <f t="shared" si="3"/>
        <v/>
      </c>
      <c r="CG102" s="254" t="str">
        <f t="shared" si="3"/>
        <v/>
      </c>
      <c r="CH102" s="254" t="str">
        <f t="shared" si="3"/>
        <v/>
      </c>
      <c r="CI102" s="254" t="str">
        <f t="shared" si="3"/>
        <v/>
      </c>
      <c r="CJ102" s="254" t="str">
        <f t="shared" si="3"/>
        <v/>
      </c>
      <c r="CK102" s="254" t="str">
        <f t="shared" si="3"/>
        <v/>
      </c>
      <c r="CL102" s="254" t="str">
        <f t="shared" si="3"/>
        <v/>
      </c>
      <c r="CM102" s="254" t="str">
        <f t="shared" si="3"/>
        <v/>
      </c>
      <c r="CN102" s="254" t="str">
        <f t="shared" si="3"/>
        <v/>
      </c>
      <c r="CO102" s="254" t="str">
        <f t="shared" si="3"/>
        <v/>
      </c>
      <c r="CP102" s="254" t="str">
        <f t="shared" si="3"/>
        <v/>
      </c>
      <c r="CQ102" s="254" t="str">
        <f t="shared" si="3"/>
        <v/>
      </c>
      <c r="CR102" s="254" t="str">
        <f t="shared" si="3"/>
        <v/>
      </c>
      <c r="CS102" s="254" t="str">
        <f t="shared" si="3"/>
        <v/>
      </c>
      <c r="CT102" s="254" t="str">
        <f t="shared" si="3"/>
        <v/>
      </c>
      <c r="CU102" s="254" t="str">
        <f t="shared" si="3"/>
        <v/>
      </c>
      <c r="CV102" s="254" t="str">
        <f t="shared" si="3"/>
        <v/>
      </c>
      <c r="CW102" s="254" t="str">
        <f t="shared" si="3"/>
        <v/>
      </c>
      <c r="CX102" s="254" t="str">
        <f t="shared" si="3"/>
        <v/>
      </c>
      <c r="CY102" s="254" t="str">
        <f t="shared" si="3"/>
        <v/>
      </c>
      <c r="CZ102" s="254" t="str">
        <f t="shared" si="3"/>
        <v/>
      </c>
      <c r="DA102" s="254" t="str">
        <f t="shared" si="3"/>
        <v/>
      </c>
      <c r="DB102" s="254" t="str">
        <f t="shared" si="3"/>
        <v/>
      </c>
      <c r="DC102" s="254" t="str">
        <f t="shared" si="3"/>
        <v/>
      </c>
      <c r="DD102" s="254" t="str">
        <f t="shared" si="3"/>
        <v/>
      </c>
      <c r="DE102" s="254" t="str">
        <f t="shared" si="3"/>
        <v/>
      </c>
      <c r="DF102" s="254" t="str">
        <f t="shared" si="3"/>
        <v/>
      </c>
      <c r="DG102" s="254" t="str">
        <f t="shared" si="3"/>
        <v/>
      </c>
      <c r="DH102" s="254" t="str">
        <f t="shared" ref="DH102:EM102" si="4">IF(NOT(ISNA(DH11)),IF(LEN(DH11)&gt;0,ABS(DH11-$C11),""),"")</f>
        <v/>
      </c>
      <c r="DI102" s="254" t="str">
        <f t="shared" si="4"/>
        <v/>
      </c>
      <c r="DJ102" s="254" t="str">
        <f t="shared" si="4"/>
        <v/>
      </c>
      <c r="DK102" s="254" t="str">
        <f t="shared" si="4"/>
        <v/>
      </c>
      <c r="DL102" s="254" t="str">
        <f t="shared" si="4"/>
        <v/>
      </c>
      <c r="DM102" s="254" t="str">
        <f t="shared" si="4"/>
        <v/>
      </c>
      <c r="DN102" s="254" t="str">
        <f t="shared" si="4"/>
        <v/>
      </c>
      <c r="DO102" s="254" t="str">
        <f t="shared" si="4"/>
        <v/>
      </c>
      <c r="DP102" s="254" t="str">
        <f t="shared" si="4"/>
        <v/>
      </c>
      <c r="DQ102" s="254" t="str">
        <f t="shared" si="4"/>
        <v/>
      </c>
      <c r="DR102" s="254" t="str">
        <f t="shared" si="4"/>
        <v/>
      </c>
      <c r="DS102" s="254" t="str">
        <f t="shared" si="4"/>
        <v/>
      </c>
      <c r="DT102" s="254" t="str">
        <f t="shared" si="4"/>
        <v/>
      </c>
      <c r="DU102" s="254" t="str">
        <f t="shared" si="4"/>
        <v/>
      </c>
      <c r="DV102" s="254" t="str">
        <f t="shared" si="4"/>
        <v/>
      </c>
      <c r="DW102" s="254" t="str">
        <f t="shared" si="4"/>
        <v/>
      </c>
      <c r="DX102" s="254" t="str">
        <f t="shared" si="4"/>
        <v/>
      </c>
      <c r="DY102" s="254" t="str">
        <f t="shared" si="4"/>
        <v/>
      </c>
      <c r="DZ102" s="254" t="str">
        <f t="shared" si="4"/>
        <v/>
      </c>
      <c r="EA102" s="254" t="str">
        <f t="shared" si="4"/>
        <v/>
      </c>
      <c r="EB102" s="254" t="str">
        <f t="shared" si="4"/>
        <v/>
      </c>
      <c r="EC102" s="254" t="str">
        <f t="shared" si="4"/>
        <v/>
      </c>
      <c r="ED102" s="254" t="str">
        <f t="shared" si="4"/>
        <v/>
      </c>
      <c r="EE102" s="254" t="str">
        <f t="shared" si="4"/>
        <v/>
      </c>
      <c r="EF102" s="254" t="str">
        <f t="shared" si="4"/>
        <v/>
      </c>
      <c r="EG102" s="254" t="str">
        <f t="shared" si="4"/>
        <v/>
      </c>
      <c r="EH102" s="254" t="str">
        <f t="shared" si="4"/>
        <v/>
      </c>
      <c r="EI102" s="254" t="str">
        <f t="shared" si="4"/>
        <v/>
      </c>
      <c r="EJ102" s="254" t="str">
        <f t="shared" si="4"/>
        <v/>
      </c>
      <c r="EK102" s="254" t="str">
        <f t="shared" si="4"/>
        <v/>
      </c>
      <c r="EL102" s="254" t="str">
        <f t="shared" si="4"/>
        <v/>
      </c>
      <c r="EM102" s="254" t="str">
        <f t="shared" si="4"/>
        <v/>
      </c>
      <c r="EN102" s="254" t="str">
        <f t="shared" ref="EN102:EX102" si="5">IF(NOT(ISNA(EN11)),IF(LEN(EN11)&gt;0,ABS(EN11-$C11),""),"")</f>
        <v/>
      </c>
      <c r="EO102" s="254" t="str">
        <f t="shared" si="5"/>
        <v/>
      </c>
      <c r="EP102" s="254" t="str">
        <f t="shared" si="5"/>
        <v/>
      </c>
      <c r="EQ102" s="254" t="str">
        <f t="shared" si="5"/>
        <v/>
      </c>
      <c r="ER102" s="254" t="str">
        <f t="shared" si="5"/>
        <v/>
      </c>
      <c r="ES102" s="254" t="str">
        <f t="shared" si="5"/>
        <v/>
      </c>
      <c r="ET102" s="254" t="str">
        <f t="shared" si="5"/>
        <v/>
      </c>
      <c r="EU102" s="254" t="str">
        <f t="shared" si="5"/>
        <v/>
      </c>
      <c r="EV102" s="254" t="str">
        <f t="shared" si="5"/>
        <v/>
      </c>
      <c r="EW102" s="254" t="str">
        <f t="shared" si="5"/>
        <v/>
      </c>
      <c r="EX102" s="255" t="str">
        <f t="shared" si="5"/>
        <v/>
      </c>
    </row>
    <row r="103" spans="1:154" x14ac:dyDescent="0.2">
      <c r="D103" s="238">
        <v>41092</v>
      </c>
      <c r="E103" s="367">
        <f t="shared" ref="E103:AJ103" si="6">IF(NOT(ISNA(E12)),IF(LEN(E12)&gt;0,(E12-$B12)/(rateShift*0.0001),""),"")</f>
        <v>1.0138542488305999</v>
      </c>
      <c r="F103" s="368">
        <f t="shared" si="6"/>
        <v>0</v>
      </c>
      <c r="G103" s="368">
        <f t="shared" si="6"/>
        <v>0</v>
      </c>
      <c r="H103" s="368">
        <f t="shared" si="6"/>
        <v>0</v>
      </c>
      <c r="I103" s="368">
        <f t="shared" si="6"/>
        <v>0</v>
      </c>
      <c r="J103" s="368">
        <f t="shared" si="6"/>
        <v>0</v>
      </c>
      <c r="K103" s="368">
        <f t="shared" si="6"/>
        <v>0</v>
      </c>
      <c r="L103" s="368">
        <f t="shared" si="6"/>
        <v>0</v>
      </c>
      <c r="M103" s="368">
        <f t="shared" si="6"/>
        <v>0</v>
      </c>
      <c r="N103" s="368">
        <f t="shared" si="6"/>
        <v>0</v>
      </c>
      <c r="O103" s="368">
        <f t="shared" si="6"/>
        <v>0</v>
      </c>
      <c r="P103" s="368">
        <f t="shared" si="6"/>
        <v>0</v>
      </c>
      <c r="Q103" s="368">
        <f t="shared" si="6"/>
        <v>0</v>
      </c>
      <c r="R103" s="368">
        <f t="shared" si="6"/>
        <v>0</v>
      </c>
      <c r="S103" s="368">
        <f t="shared" si="6"/>
        <v>0</v>
      </c>
      <c r="T103" s="368">
        <f t="shared" si="6"/>
        <v>0</v>
      </c>
      <c r="U103" s="368">
        <f t="shared" si="6"/>
        <v>0</v>
      </c>
      <c r="V103" s="368">
        <f t="shared" si="6"/>
        <v>0</v>
      </c>
      <c r="W103" s="368">
        <f t="shared" si="6"/>
        <v>0</v>
      </c>
      <c r="X103" s="368">
        <f t="shared" si="6"/>
        <v>0</v>
      </c>
      <c r="Y103" s="368">
        <f t="shared" si="6"/>
        <v>0</v>
      </c>
      <c r="Z103" s="368">
        <f t="shared" si="6"/>
        <v>0</v>
      </c>
      <c r="AA103" s="368">
        <f t="shared" si="6"/>
        <v>0</v>
      </c>
      <c r="AB103" s="368">
        <f t="shared" si="6"/>
        <v>0</v>
      </c>
      <c r="AC103" s="368">
        <f t="shared" si="6"/>
        <v>0</v>
      </c>
      <c r="AD103" s="368">
        <f t="shared" si="6"/>
        <v>0</v>
      </c>
      <c r="AE103" s="368">
        <f t="shared" si="6"/>
        <v>0</v>
      </c>
      <c r="AF103" s="368">
        <f t="shared" si="6"/>
        <v>0</v>
      </c>
      <c r="AG103" s="368">
        <f t="shared" si="6"/>
        <v>0</v>
      </c>
      <c r="AH103" s="368">
        <f t="shared" si="6"/>
        <v>0</v>
      </c>
      <c r="AI103" s="368">
        <f t="shared" si="6"/>
        <v>0</v>
      </c>
      <c r="AJ103" s="368">
        <f t="shared" si="6"/>
        <v>0</v>
      </c>
      <c r="AK103" s="368">
        <f t="shared" ref="AK103:BP103" si="7">IF(NOT(ISNA(AK12)),IF(LEN(AK12)&gt;0,(AK12-$B12)/(rateShift*0.0001),""),"")</f>
        <v>0</v>
      </c>
      <c r="AL103" s="368">
        <f t="shared" si="7"/>
        <v>0</v>
      </c>
      <c r="AM103" s="368">
        <f t="shared" si="7"/>
        <v>0</v>
      </c>
      <c r="AN103" s="368">
        <f t="shared" si="7"/>
        <v>0</v>
      </c>
      <c r="AO103" s="368">
        <f t="shared" si="7"/>
        <v>0</v>
      </c>
      <c r="AP103" s="368">
        <f t="shared" si="7"/>
        <v>0</v>
      </c>
      <c r="AQ103" s="368">
        <f t="shared" si="7"/>
        <v>0</v>
      </c>
      <c r="AR103" s="368">
        <f t="shared" si="7"/>
        <v>0</v>
      </c>
      <c r="AS103" s="368">
        <f t="shared" si="7"/>
        <v>0</v>
      </c>
      <c r="AT103" s="368">
        <f t="shared" si="7"/>
        <v>0</v>
      </c>
      <c r="AU103" s="368">
        <f t="shared" si="7"/>
        <v>0</v>
      </c>
      <c r="AV103" s="368">
        <f t="shared" si="7"/>
        <v>0</v>
      </c>
      <c r="AW103" s="368">
        <f t="shared" si="7"/>
        <v>0</v>
      </c>
      <c r="AX103" s="368">
        <f t="shared" si="7"/>
        <v>0</v>
      </c>
      <c r="AY103" s="368">
        <f t="shared" si="7"/>
        <v>0</v>
      </c>
      <c r="AZ103" s="368">
        <f t="shared" si="7"/>
        <v>0</v>
      </c>
      <c r="BA103" s="368">
        <f t="shared" si="7"/>
        <v>0</v>
      </c>
      <c r="BB103" s="368">
        <f t="shared" si="7"/>
        <v>0</v>
      </c>
      <c r="BC103" s="368">
        <f t="shared" si="7"/>
        <v>0</v>
      </c>
      <c r="BD103" s="368">
        <f t="shared" si="7"/>
        <v>0</v>
      </c>
      <c r="BE103" s="368">
        <f t="shared" si="7"/>
        <v>0</v>
      </c>
      <c r="BF103" s="368">
        <f t="shared" si="7"/>
        <v>0</v>
      </c>
      <c r="BG103" s="368">
        <f t="shared" si="7"/>
        <v>0</v>
      </c>
      <c r="BH103" s="368">
        <f t="shared" si="7"/>
        <v>0</v>
      </c>
      <c r="BI103" s="368">
        <f t="shared" si="7"/>
        <v>0</v>
      </c>
      <c r="BJ103" s="368">
        <f t="shared" si="7"/>
        <v>0</v>
      </c>
      <c r="BK103" s="368">
        <f t="shared" si="7"/>
        <v>0</v>
      </c>
      <c r="BL103" s="368">
        <f t="shared" si="7"/>
        <v>0</v>
      </c>
      <c r="BM103" s="368">
        <f t="shared" si="7"/>
        <v>0</v>
      </c>
      <c r="BN103" s="368">
        <f t="shared" si="7"/>
        <v>0</v>
      </c>
      <c r="BO103" s="368" t="str">
        <f t="shared" si="7"/>
        <v/>
      </c>
      <c r="BP103" s="368" t="str">
        <f t="shared" si="7"/>
        <v/>
      </c>
      <c r="BQ103" s="368" t="str">
        <f t="shared" ref="BQ103:CA103" si="8">IF(NOT(ISNA(BQ12)),IF(LEN(BQ12)&gt;0,(BQ12-$B12)/(rateShift*0.0001),""),"")</f>
        <v/>
      </c>
      <c r="BR103" s="368" t="str">
        <f t="shared" si="8"/>
        <v/>
      </c>
      <c r="BS103" s="368" t="str">
        <f t="shared" si="8"/>
        <v/>
      </c>
      <c r="BT103" s="368" t="str">
        <f t="shared" si="8"/>
        <v/>
      </c>
      <c r="BU103" s="368" t="str">
        <f t="shared" si="8"/>
        <v/>
      </c>
      <c r="BV103" s="368" t="str">
        <f t="shared" si="8"/>
        <v/>
      </c>
      <c r="BW103" s="368" t="str">
        <f t="shared" si="8"/>
        <v/>
      </c>
      <c r="BX103" s="368" t="str">
        <f t="shared" si="8"/>
        <v/>
      </c>
      <c r="BY103" s="368" t="str">
        <f t="shared" si="8"/>
        <v/>
      </c>
      <c r="BZ103" s="368" t="str">
        <f t="shared" si="8"/>
        <v/>
      </c>
      <c r="CA103" s="369" t="str">
        <f t="shared" si="8"/>
        <v/>
      </c>
      <c r="CB103" s="257">
        <f t="shared" ref="CB103:DG103" si="9">IF(NOT(ISNA(CB12)),IF(LEN(CB12)&gt;0,ABS(CB12-$C12),""),"")</f>
        <v>4.3454823073219018E-16</v>
      </c>
      <c r="CC103" s="257">
        <f t="shared" si="9"/>
        <v>1.0881999953312772E-6</v>
      </c>
      <c r="CD103" s="257">
        <f t="shared" si="9"/>
        <v>0</v>
      </c>
      <c r="CE103" s="257">
        <f t="shared" si="9"/>
        <v>0</v>
      </c>
      <c r="CF103" s="257">
        <f t="shared" si="9"/>
        <v>0</v>
      </c>
      <c r="CG103" s="257">
        <f t="shared" si="9"/>
        <v>0</v>
      </c>
      <c r="CH103" s="257">
        <f t="shared" si="9"/>
        <v>0</v>
      </c>
      <c r="CI103" s="257">
        <f t="shared" si="9"/>
        <v>0</v>
      </c>
      <c r="CJ103" s="257">
        <f t="shared" si="9"/>
        <v>0</v>
      </c>
      <c r="CK103" s="257">
        <f t="shared" si="9"/>
        <v>1.0111567452873033E-7</v>
      </c>
      <c r="CL103" s="257">
        <f t="shared" si="9"/>
        <v>3.5720046086206401E-6</v>
      </c>
      <c r="CM103" s="257">
        <f t="shared" si="9"/>
        <v>2.0279824277098096E-4</v>
      </c>
      <c r="CN103" s="257">
        <f t="shared" si="9"/>
        <v>2.721881804727995E-6</v>
      </c>
      <c r="CO103" s="257">
        <f t="shared" si="9"/>
        <v>0</v>
      </c>
      <c r="CP103" s="257">
        <f t="shared" si="9"/>
        <v>0</v>
      </c>
      <c r="CQ103" s="257">
        <f t="shared" si="9"/>
        <v>0</v>
      </c>
      <c r="CR103" s="257">
        <f t="shared" si="9"/>
        <v>0</v>
      </c>
      <c r="CS103" s="257">
        <f t="shared" si="9"/>
        <v>0</v>
      </c>
      <c r="CT103" s="257">
        <f t="shared" si="9"/>
        <v>0</v>
      </c>
      <c r="CU103" s="257">
        <f t="shared" si="9"/>
        <v>0</v>
      </c>
      <c r="CV103" s="257">
        <f t="shared" si="9"/>
        <v>0</v>
      </c>
      <c r="CW103" s="257">
        <f t="shared" si="9"/>
        <v>0</v>
      </c>
      <c r="CX103" s="257">
        <f t="shared" si="9"/>
        <v>0</v>
      </c>
      <c r="CY103" s="257">
        <f t="shared" si="9"/>
        <v>0</v>
      </c>
      <c r="CZ103" s="257">
        <f t="shared" si="9"/>
        <v>0</v>
      </c>
      <c r="DA103" s="257">
        <f t="shared" si="9"/>
        <v>0</v>
      </c>
      <c r="DB103" s="257">
        <f t="shared" si="9"/>
        <v>0</v>
      </c>
      <c r="DC103" s="257">
        <f t="shared" si="9"/>
        <v>0</v>
      </c>
      <c r="DD103" s="257">
        <f t="shared" si="9"/>
        <v>0</v>
      </c>
      <c r="DE103" s="257">
        <f t="shared" si="9"/>
        <v>0</v>
      </c>
      <c r="DF103" s="257">
        <f t="shared" si="9"/>
        <v>0</v>
      </c>
      <c r="DG103" s="257">
        <f t="shared" si="9"/>
        <v>0</v>
      </c>
      <c r="DH103" s="257">
        <f t="shared" ref="DH103:EM103" si="10">IF(NOT(ISNA(DH12)),IF(LEN(DH12)&gt;0,ABS(DH12-$C12),""),"")</f>
        <v>0</v>
      </c>
      <c r="DI103" s="257">
        <f t="shared" si="10"/>
        <v>0</v>
      </c>
      <c r="DJ103" s="257">
        <f t="shared" si="10"/>
        <v>0</v>
      </c>
      <c r="DK103" s="257">
        <f t="shared" si="10"/>
        <v>0</v>
      </c>
      <c r="DL103" s="257">
        <f t="shared" si="10"/>
        <v>0</v>
      </c>
      <c r="DM103" s="257">
        <f t="shared" si="10"/>
        <v>0</v>
      </c>
      <c r="DN103" s="257">
        <f t="shared" si="10"/>
        <v>0</v>
      </c>
      <c r="DO103" s="257">
        <f t="shared" si="10"/>
        <v>0</v>
      </c>
      <c r="DP103" s="257">
        <f t="shared" si="10"/>
        <v>0</v>
      </c>
      <c r="DQ103" s="257">
        <f t="shared" si="10"/>
        <v>0</v>
      </c>
      <c r="DR103" s="257">
        <f t="shared" si="10"/>
        <v>0</v>
      </c>
      <c r="DS103" s="257">
        <f t="shared" si="10"/>
        <v>0</v>
      </c>
      <c r="DT103" s="257">
        <f t="shared" si="10"/>
        <v>0</v>
      </c>
      <c r="DU103" s="257">
        <f t="shared" si="10"/>
        <v>0</v>
      </c>
      <c r="DV103" s="257">
        <f t="shared" si="10"/>
        <v>0</v>
      </c>
      <c r="DW103" s="257">
        <f t="shared" si="10"/>
        <v>0</v>
      </c>
      <c r="DX103" s="257">
        <f t="shared" si="10"/>
        <v>0</v>
      </c>
      <c r="DY103" s="257">
        <f t="shared" si="10"/>
        <v>0</v>
      </c>
      <c r="DZ103" s="257">
        <f t="shared" si="10"/>
        <v>0</v>
      </c>
      <c r="EA103" s="257">
        <f t="shared" si="10"/>
        <v>0</v>
      </c>
      <c r="EB103" s="257">
        <f t="shared" si="10"/>
        <v>0</v>
      </c>
      <c r="EC103" s="257">
        <f t="shared" si="10"/>
        <v>0</v>
      </c>
      <c r="ED103" s="257">
        <f t="shared" si="10"/>
        <v>0</v>
      </c>
      <c r="EE103" s="257">
        <f t="shared" si="10"/>
        <v>0</v>
      </c>
      <c r="EF103" s="257">
        <f t="shared" si="10"/>
        <v>0</v>
      </c>
      <c r="EG103" s="257">
        <f t="shared" si="10"/>
        <v>0</v>
      </c>
      <c r="EH103" s="257">
        <f t="shared" si="10"/>
        <v>0</v>
      </c>
      <c r="EI103" s="257">
        <f t="shared" si="10"/>
        <v>0</v>
      </c>
      <c r="EJ103" s="257">
        <f t="shared" si="10"/>
        <v>0</v>
      </c>
      <c r="EK103" s="257">
        <f t="shared" si="10"/>
        <v>0</v>
      </c>
      <c r="EL103" s="257" t="str">
        <f t="shared" si="10"/>
        <v/>
      </c>
      <c r="EM103" s="257" t="str">
        <f t="shared" si="10"/>
        <v/>
      </c>
      <c r="EN103" s="257" t="str">
        <f t="shared" ref="EN103:EX103" si="11">IF(NOT(ISNA(EN12)),IF(LEN(EN12)&gt;0,ABS(EN12-$C12),""),"")</f>
        <v/>
      </c>
      <c r="EO103" s="257" t="str">
        <f t="shared" si="11"/>
        <v/>
      </c>
      <c r="EP103" s="257" t="str">
        <f t="shared" si="11"/>
        <v/>
      </c>
      <c r="EQ103" s="257" t="str">
        <f t="shared" si="11"/>
        <v/>
      </c>
      <c r="ER103" s="257" t="str">
        <f t="shared" si="11"/>
        <v/>
      </c>
      <c r="ES103" s="257" t="str">
        <f t="shared" si="11"/>
        <v/>
      </c>
      <c r="ET103" s="257" t="str">
        <f t="shared" si="11"/>
        <v/>
      </c>
      <c r="EU103" s="257" t="str">
        <f t="shared" si="11"/>
        <v/>
      </c>
      <c r="EV103" s="257" t="str">
        <f t="shared" si="11"/>
        <v/>
      </c>
      <c r="EW103" s="257" t="str">
        <f t="shared" si="11"/>
        <v/>
      </c>
      <c r="EX103" s="258" t="str">
        <f t="shared" si="11"/>
        <v/>
      </c>
    </row>
    <row r="104" spans="1:154" x14ac:dyDescent="0.2">
      <c r="D104" s="238">
        <v>41093</v>
      </c>
      <c r="E104" s="367">
        <f t="shared" ref="E104:AJ104" si="12">IF(NOT(ISNA(E13)),IF(LEN(E13)&gt;0,(E13-$B13)/(rateShift*0.0001),""),"")</f>
        <v>0.76039068674448251</v>
      </c>
      <c r="F104" s="368">
        <f t="shared" si="12"/>
        <v>0.2534700395871573</v>
      </c>
      <c r="G104" s="368">
        <f t="shared" si="12"/>
        <v>0</v>
      </c>
      <c r="H104" s="368">
        <f t="shared" si="12"/>
        <v>0</v>
      </c>
      <c r="I104" s="368">
        <f t="shared" si="12"/>
        <v>0</v>
      </c>
      <c r="J104" s="368">
        <f t="shared" si="12"/>
        <v>0</v>
      </c>
      <c r="K104" s="368">
        <f t="shared" si="12"/>
        <v>0</v>
      </c>
      <c r="L104" s="368">
        <f t="shared" si="12"/>
        <v>0</v>
      </c>
      <c r="M104" s="368">
        <f t="shared" si="12"/>
        <v>0</v>
      </c>
      <c r="N104" s="368">
        <f t="shared" si="12"/>
        <v>0</v>
      </c>
      <c r="O104" s="368">
        <f t="shared" si="12"/>
        <v>0</v>
      </c>
      <c r="P104" s="368">
        <f t="shared" si="12"/>
        <v>0</v>
      </c>
      <c r="Q104" s="368">
        <f t="shared" si="12"/>
        <v>0</v>
      </c>
      <c r="R104" s="368">
        <f t="shared" si="12"/>
        <v>0</v>
      </c>
      <c r="S104" s="368">
        <f t="shared" si="12"/>
        <v>0</v>
      </c>
      <c r="T104" s="368">
        <f t="shared" si="12"/>
        <v>0</v>
      </c>
      <c r="U104" s="368">
        <f t="shared" si="12"/>
        <v>0</v>
      </c>
      <c r="V104" s="368">
        <f t="shared" si="12"/>
        <v>0</v>
      </c>
      <c r="W104" s="368">
        <f t="shared" si="12"/>
        <v>0</v>
      </c>
      <c r="X104" s="368">
        <f t="shared" si="12"/>
        <v>0</v>
      </c>
      <c r="Y104" s="368">
        <f t="shared" si="12"/>
        <v>0</v>
      </c>
      <c r="Z104" s="368">
        <f t="shared" si="12"/>
        <v>0</v>
      </c>
      <c r="AA104" s="368">
        <f t="shared" si="12"/>
        <v>0</v>
      </c>
      <c r="AB104" s="368">
        <f t="shared" si="12"/>
        <v>0</v>
      </c>
      <c r="AC104" s="368">
        <f t="shared" si="12"/>
        <v>0</v>
      </c>
      <c r="AD104" s="368">
        <f t="shared" si="12"/>
        <v>0</v>
      </c>
      <c r="AE104" s="368">
        <f t="shared" si="12"/>
        <v>0</v>
      </c>
      <c r="AF104" s="368">
        <f t="shared" si="12"/>
        <v>0</v>
      </c>
      <c r="AG104" s="368">
        <f t="shared" si="12"/>
        <v>0</v>
      </c>
      <c r="AH104" s="368">
        <f t="shared" si="12"/>
        <v>0</v>
      </c>
      <c r="AI104" s="368">
        <f t="shared" si="12"/>
        <v>0</v>
      </c>
      <c r="AJ104" s="368">
        <f t="shared" si="12"/>
        <v>0</v>
      </c>
      <c r="AK104" s="368">
        <f t="shared" ref="AK104:BP104" si="13">IF(NOT(ISNA(AK13)),IF(LEN(AK13)&gt;0,(AK13-$B13)/(rateShift*0.0001),""),"")</f>
        <v>0</v>
      </c>
      <c r="AL104" s="368">
        <f t="shared" si="13"/>
        <v>0</v>
      </c>
      <c r="AM104" s="368">
        <f t="shared" si="13"/>
        <v>0</v>
      </c>
      <c r="AN104" s="368">
        <f t="shared" si="13"/>
        <v>0</v>
      </c>
      <c r="AO104" s="368">
        <f t="shared" si="13"/>
        <v>0</v>
      </c>
      <c r="AP104" s="368">
        <f t="shared" si="13"/>
        <v>0</v>
      </c>
      <c r="AQ104" s="368">
        <f t="shared" si="13"/>
        <v>0</v>
      </c>
      <c r="AR104" s="368">
        <f t="shared" si="13"/>
        <v>0</v>
      </c>
      <c r="AS104" s="368">
        <f t="shared" si="13"/>
        <v>0</v>
      </c>
      <c r="AT104" s="368">
        <f t="shared" si="13"/>
        <v>0</v>
      </c>
      <c r="AU104" s="368">
        <f t="shared" si="13"/>
        <v>0</v>
      </c>
      <c r="AV104" s="368">
        <f t="shared" si="13"/>
        <v>0</v>
      </c>
      <c r="AW104" s="368">
        <f t="shared" si="13"/>
        <v>0</v>
      </c>
      <c r="AX104" s="368">
        <f t="shared" si="13"/>
        <v>0</v>
      </c>
      <c r="AY104" s="368">
        <f t="shared" si="13"/>
        <v>0</v>
      </c>
      <c r="AZ104" s="368">
        <f t="shared" si="13"/>
        <v>0</v>
      </c>
      <c r="BA104" s="368">
        <f t="shared" si="13"/>
        <v>0</v>
      </c>
      <c r="BB104" s="368">
        <f t="shared" si="13"/>
        <v>0</v>
      </c>
      <c r="BC104" s="368">
        <f t="shared" si="13"/>
        <v>0</v>
      </c>
      <c r="BD104" s="368">
        <f t="shared" si="13"/>
        <v>0</v>
      </c>
      <c r="BE104" s="368">
        <f t="shared" si="13"/>
        <v>0</v>
      </c>
      <c r="BF104" s="368">
        <f t="shared" si="13"/>
        <v>0</v>
      </c>
      <c r="BG104" s="368">
        <f t="shared" si="13"/>
        <v>0</v>
      </c>
      <c r="BH104" s="368">
        <f t="shared" si="13"/>
        <v>0</v>
      </c>
      <c r="BI104" s="368">
        <f t="shared" si="13"/>
        <v>0</v>
      </c>
      <c r="BJ104" s="368">
        <f t="shared" si="13"/>
        <v>0</v>
      </c>
      <c r="BK104" s="368">
        <f t="shared" si="13"/>
        <v>0</v>
      </c>
      <c r="BL104" s="368">
        <f t="shared" si="13"/>
        <v>0</v>
      </c>
      <c r="BM104" s="368">
        <f t="shared" si="13"/>
        <v>0</v>
      </c>
      <c r="BN104" s="368">
        <f t="shared" si="13"/>
        <v>0</v>
      </c>
      <c r="BO104" s="368" t="str">
        <f t="shared" si="13"/>
        <v/>
      </c>
      <c r="BP104" s="368" t="str">
        <f t="shared" si="13"/>
        <v/>
      </c>
      <c r="BQ104" s="368" t="str">
        <f t="shared" ref="BQ104:CA104" si="14">IF(NOT(ISNA(BQ13)),IF(LEN(BQ13)&gt;0,(BQ13-$B13)/(rateShift*0.0001),""),"")</f>
        <v/>
      </c>
      <c r="BR104" s="368" t="str">
        <f t="shared" si="14"/>
        <v/>
      </c>
      <c r="BS104" s="368" t="str">
        <f t="shared" si="14"/>
        <v/>
      </c>
      <c r="BT104" s="368" t="str">
        <f t="shared" si="14"/>
        <v/>
      </c>
      <c r="BU104" s="368" t="str">
        <f t="shared" si="14"/>
        <v/>
      </c>
      <c r="BV104" s="368" t="str">
        <f t="shared" si="14"/>
        <v/>
      </c>
      <c r="BW104" s="368" t="str">
        <f t="shared" si="14"/>
        <v/>
      </c>
      <c r="BX104" s="368" t="str">
        <f t="shared" si="14"/>
        <v/>
      </c>
      <c r="BY104" s="368" t="str">
        <f t="shared" si="14"/>
        <v/>
      </c>
      <c r="BZ104" s="368" t="str">
        <f t="shared" si="14"/>
        <v/>
      </c>
      <c r="CA104" s="369" t="str">
        <f t="shared" si="14"/>
        <v/>
      </c>
      <c r="CB104" s="257">
        <f t="shared" ref="CB104:DG104" si="15">IF(NOT(ISNA(CB13)),IF(LEN(CB13)&gt;0,ABS(CB13-$C13),""),"")</f>
        <v>0</v>
      </c>
      <c r="CC104" s="257">
        <f t="shared" si="15"/>
        <v>4.3411454986319598E-16</v>
      </c>
      <c r="CD104" s="257">
        <f t="shared" si="15"/>
        <v>0</v>
      </c>
      <c r="CE104" s="257">
        <f t="shared" si="15"/>
        <v>0</v>
      </c>
      <c r="CF104" s="257">
        <f t="shared" si="15"/>
        <v>0</v>
      </c>
      <c r="CG104" s="257">
        <f t="shared" si="15"/>
        <v>0</v>
      </c>
      <c r="CH104" s="257">
        <f t="shared" si="15"/>
        <v>0</v>
      </c>
      <c r="CI104" s="257">
        <f t="shared" si="15"/>
        <v>0</v>
      </c>
      <c r="CJ104" s="257">
        <f t="shared" si="15"/>
        <v>0</v>
      </c>
      <c r="CK104" s="257">
        <f t="shared" si="15"/>
        <v>0</v>
      </c>
      <c r="CL104" s="257">
        <f t="shared" si="15"/>
        <v>0</v>
      </c>
      <c r="CM104" s="257">
        <f t="shared" si="15"/>
        <v>2.000000000000066E-4</v>
      </c>
      <c r="CN104" s="257">
        <f t="shared" si="15"/>
        <v>0</v>
      </c>
      <c r="CO104" s="257">
        <f t="shared" si="15"/>
        <v>0</v>
      </c>
      <c r="CP104" s="257">
        <f t="shared" si="15"/>
        <v>0</v>
      </c>
      <c r="CQ104" s="257">
        <f t="shared" si="15"/>
        <v>0</v>
      </c>
      <c r="CR104" s="257">
        <f t="shared" si="15"/>
        <v>0</v>
      </c>
      <c r="CS104" s="257">
        <f t="shared" si="15"/>
        <v>0</v>
      </c>
      <c r="CT104" s="257">
        <f t="shared" si="15"/>
        <v>0</v>
      </c>
      <c r="CU104" s="257">
        <f t="shared" si="15"/>
        <v>0</v>
      </c>
      <c r="CV104" s="257">
        <f t="shared" si="15"/>
        <v>0</v>
      </c>
      <c r="CW104" s="257">
        <f t="shared" si="15"/>
        <v>0</v>
      </c>
      <c r="CX104" s="257">
        <f t="shared" si="15"/>
        <v>0</v>
      </c>
      <c r="CY104" s="257">
        <f t="shared" si="15"/>
        <v>0</v>
      </c>
      <c r="CZ104" s="257">
        <f t="shared" si="15"/>
        <v>0</v>
      </c>
      <c r="DA104" s="257">
        <f t="shared" si="15"/>
        <v>0</v>
      </c>
      <c r="DB104" s="257">
        <f t="shared" si="15"/>
        <v>0</v>
      </c>
      <c r="DC104" s="257">
        <f t="shared" si="15"/>
        <v>0</v>
      </c>
      <c r="DD104" s="257">
        <f t="shared" si="15"/>
        <v>0</v>
      </c>
      <c r="DE104" s="257">
        <f t="shared" si="15"/>
        <v>0</v>
      </c>
      <c r="DF104" s="257">
        <f t="shared" si="15"/>
        <v>0</v>
      </c>
      <c r="DG104" s="257">
        <f t="shared" si="15"/>
        <v>0</v>
      </c>
      <c r="DH104" s="257">
        <f t="shared" ref="DH104:EM104" si="16">IF(NOT(ISNA(DH13)),IF(LEN(DH13)&gt;0,ABS(DH13-$C13),""),"")</f>
        <v>0</v>
      </c>
      <c r="DI104" s="257">
        <f t="shared" si="16"/>
        <v>0</v>
      </c>
      <c r="DJ104" s="257">
        <f t="shared" si="16"/>
        <v>0</v>
      </c>
      <c r="DK104" s="257">
        <f t="shared" si="16"/>
        <v>0</v>
      </c>
      <c r="DL104" s="257">
        <f t="shared" si="16"/>
        <v>0</v>
      </c>
      <c r="DM104" s="257">
        <f t="shared" si="16"/>
        <v>0</v>
      </c>
      <c r="DN104" s="257">
        <f t="shared" si="16"/>
        <v>0</v>
      </c>
      <c r="DO104" s="257">
        <f t="shared" si="16"/>
        <v>0</v>
      </c>
      <c r="DP104" s="257">
        <f t="shared" si="16"/>
        <v>0</v>
      </c>
      <c r="DQ104" s="257">
        <f t="shared" si="16"/>
        <v>0</v>
      </c>
      <c r="DR104" s="257">
        <f t="shared" si="16"/>
        <v>0</v>
      </c>
      <c r="DS104" s="257">
        <f t="shared" si="16"/>
        <v>0</v>
      </c>
      <c r="DT104" s="257">
        <f t="shared" si="16"/>
        <v>0</v>
      </c>
      <c r="DU104" s="257">
        <f t="shared" si="16"/>
        <v>0</v>
      </c>
      <c r="DV104" s="257">
        <f t="shared" si="16"/>
        <v>0</v>
      </c>
      <c r="DW104" s="257">
        <f t="shared" si="16"/>
        <v>0</v>
      </c>
      <c r="DX104" s="257">
        <f t="shared" si="16"/>
        <v>0</v>
      </c>
      <c r="DY104" s="257">
        <f t="shared" si="16"/>
        <v>0</v>
      </c>
      <c r="DZ104" s="257">
        <f t="shared" si="16"/>
        <v>0</v>
      </c>
      <c r="EA104" s="257">
        <f t="shared" si="16"/>
        <v>0</v>
      </c>
      <c r="EB104" s="257">
        <f t="shared" si="16"/>
        <v>0</v>
      </c>
      <c r="EC104" s="257">
        <f t="shared" si="16"/>
        <v>0</v>
      </c>
      <c r="ED104" s="257">
        <f t="shared" si="16"/>
        <v>0</v>
      </c>
      <c r="EE104" s="257">
        <f t="shared" si="16"/>
        <v>0</v>
      </c>
      <c r="EF104" s="257">
        <f t="shared" si="16"/>
        <v>0</v>
      </c>
      <c r="EG104" s="257">
        <f t="shared" si="16"/>
        <v>0</v>
      </c>
      <c r="EH104" s="257">
        <f t="shared" si="16"/>
        <v>0</v>
      </c>
      <c r="EI104" s="257">
        <f t="shared" si="16"/>
        <v>0</v>
      </c>
      <c r="EJ104" s="257">
        <f t="shared" si="16"/>
        <v>0</v>
      </c>
      <c r="EK104" s="257">
        <f t="shared" si="16"/>
        <v>0</v>
      </c>
      <c r="EL104" s="257" t="str">
        <f t="shared" si="16"/>
        <v/>
      </c>
      <c r="EM104" s="257" t="str">
        <f t="shared" si="16"/>
        <v/>
      </c>
      <c r="EN104" s="257" t="str">
        <f t="shared" ref="EN104:EX104" si="17">IF(NOT(ISNA(EN13)),IF(LEN(EN13)&gt;0,ABS(EN13-$C13),""),"")</f>
        <v/>
      </c>
      <c r="EO104" s="257" t="str">
        <f t="shared" si="17"/>
        <v/>
      </c>
      <c r="EP104" s="257" t="str">
        <f t="shared" si="17"/>
        <v/>
      </c>
      <c r="EQ104" s="257" t="str">
        <f t="shared" si="17"/>
        <v/>
      </c>
      <c r="ER104" s="257" t="str">
        <f t="shared" si="17"/>
        <v/>
      </c>
      <c r="ES104" s="257" t="str">
        <f t="shared" si="17"/>
        <v/>
      </c>
      <c r="ET104" s="257" t="str">
        <f t="shared" si="17"/>
        <v/>
      </c>
      <c r="EU104" s="257" t="str">
        <f t="shared" si="17"/>
        <v/>
      </c>
      <c r="EV104" s="257" t="str">
        <f t="shared" si="17"/>
        <v/>
      </c>
      <c r="EW104" s="257" t="str">
        <f t="shared" si="17"/>
        <v/>
      </c>
      <c r="EX104" s="258" t="str">
        <f t="shared" si="17"/>
        <v/>
      </c>
    </row>
    <row r="105" spans="1:154" x14ac:dyDescent="0.2">
      <c r="D105" s="238">
        <v>41094</v>
      </c>
      <c r="E105" s="367">
        <f t="shared" ref="E105:AJ105" si="18">IF(NOT(ISNA(E14)),IF(LEN(E14)&gt;0,(E14-$B14)/(rateShift*0.0001),""),"")</f>
        <v>0.60831254936952095</v>
      </c>
      <c r="F105" s="368">
        <f t="shared" si="18"/>
        <v>0.20277603173217504</v>
      </c>
      <c r="G105" s="368">
        <f t="shared" si="18"/>
        <v>0.20277603165112659</v>
      </c>
      <c r="H105" s="368">
        <f t="shared" si="18"/>
        <v>0</v>
      </c>
      <c r="I105" s="368">
        <f t="shared" si="18"/>
        <v>0</v>
      </c>
      <c r="J105" s="368">
        <f t="shared" si="18"/>
        <v>0</v>
      </c>
      <c r="K105" s="368">
        <f t="shared" si="18"/>
        <v>0</v>
      </c>
      <c r="L105" s="368">
        <f t="shared" si="18"/>
        <v>0</v>
      </c>
      <c r="M105" s="368">
        <f t="shared" si="18"/>
        <v>0</v>
      </c>
      <c r="N105" s="368">
        <f t="shared" si="18"/>
        <v>0</v>
      </c>
      <c r="O105" s="368">
        <f t="shared" si="18"/>
        <v>0</v>
      </c>
      <c r="P105" s="368">
        <f t="shared" si="18"/>
        <v>0</v>
      </c>
      <c r="Q105" s="368">
        <f t="shared" si="18"/>
        <v>0</v>
      </c>
      <c r="R105" s="368">
        <f t="shared" si="18"/>
        <v>0</v>
      </c>
      <c r="S105" s="368">
        <f t="shared" si="18"/>
        <v>0</v>
      </c>
      <c r="T105" s="368">
        <f t="shared" si="18"/>
        <v>0</v>
      </c>
      <c r="U105" s="368">
        <f t="shared" si="18"/>
        <v>0</v>
      </c>
      <c r="V105" s="368">
        <f t="shared" si="18"/>
        <v>0</v>
      </c>
      <c r="W105" s="368">
        <f t="shared" si="18"/>
        <v>0</v>
      </c>
      <c r="X105" s="368">
        <f t="shared" si="18"/>
        <v>0</v>
      </c>
      <c r="Y105" s="368">
        <f t="shared" si="18"/>
        <v>0</v>
      </c>
      <c r="Z105" s="368">
        <f t="shared" si="18"/>
        <v>0</v>
      </c>
      <c r="AA105" s="368">
        <f t="shared" si="18"/>
        <v>0</v>
      </c>
      <c r="AB105" s="368">
        <f t="shared" si="18"/>
        <v>0</v>
      </c>
      <c r="AC105" s="368">
        <f t="shared" si="18"/>
        <v>0</v>
      </c>
      <c r="AD105" s="368">
        <f t="shared" si="18"/>
        <v>0</v>
      </c>
      <c r="AE105" s="368">
        <f t="shared" si="18"/>
        <v>0</v>
      </c>
      <c r="AF105" s="368">
        <f t="shared" si="18"/>
        <v>0</v>
      </c>
      <c r="AG105" s="368">
        <f t="shared" si="18"/>
        <v>0</v>
      </c>
      <c r="AH105" s="368">
        <f t="shared" si="18"/>
        <v>0</v>
      </c>
      <c r="AI105" s="368">
        <f t="shared" si="18"/>
        <v>0</v>
      </c>
      <c r="AJ105" s="368">
        <f t="shared" si="18"/>
        <v>0</v>
      </c>
      <c r="AK105" s="368">
        <f t="shared" ref="AK105:BP105" si="19">IF(NOT(ISNA(AK14)),IF(LEN(AK14)&gt;0,(AK14-$B14)/(rateShift*0.0001),""),"")</f>
        <v>0</v>
      </c>
      <c r="AL105" s="368">
        <f t="shared" si="19"/>
        <v>0</v>
      </c>
      <c r="AM105" s="368">
        <f t="shared" si="19"/>
        <v>0</v>
      </c>
      <c r="AN105" s="368">
        <f t="shared" si="19"/>
        <v>0</v>
      </c>
      <c r="AO105" s="368">
        <f t="shared" si="19"/>
        <v>0</v>
      </c>
      <c r="AP105" s="368">
        <f t="shared" si="19"/>
        <v>0</v>
      </c>
      <c r="AQ105" s="368">
        <f t="shared" si="19"/>
        <v>0</v>
      </c>
      <c r="AR105" s="368">
        <f t="shared" si="19"/>
        <v>0</v>
      </c>
      <c r="AS105" s="368">
        <f t="shared" si="19"/>
        <v>0</v>
      </c>
      <c r="AT105" s="368">
        <f t="shared" si="19"/>
        <v>0</v>
      </c>
      <c r="AU105" s="368">
        <f t="shared" si="19"/>
        <v>0</v>
      </c>
      <c r="AV105" s="368">
        <f t="shared" si="19"/>
        <v>0</v>
      </c>
      <c r="AW105" s="368">
        <f t="shared" si="19"/>
        <v>0</v>
      </c>
      <c r="AX105" s="368">
        <f t="shared" si="19"/>
        <v>0</v>
      </c>
      <c r="AY105" s="368">
        <f t="shared" si="19"/>
        <v>0</v>
      </c>
      <c r="AZ105" s="368">
        <f t="shared" si="19"/>
        <v>0</v>
      </c>
      <c r="BA105" s="368">
        <f t="shared" si="19"/>
        <v>0</v>
      </c>
      <c r="BB105" s="368">
        <f t="shared" si="19"/>
        <v>0</v>
      </c>
      <c r="BC105" s="368">
        <f t="shared" si="19"/>
        <v>0</v>
      </c>
      <c r="BD105" s="368">
        <f t="shared" si="19"/>
        <v>0</v>
      </c>
      <c r="BE105" s="368">
        <f t="shared" si="19"/>
        <v>0</v>
      </c>
      <c r="BF105" s="368">
        <f t="shared" si="19"/>
        <v>0</v>
      </c>
      <c r="BG105" s="368">
        <f t="shared" si="19"/>
        <v>0</v>
      </c>
      <c r="BH105" s="368">
        <f t="shared" si="19"/>
        <v>0</v>
      </c>
      <c r="BI105" s="368">
        <f t="shared" si="19"/>
        <v>0</v>
      </c>
      <c r="BJ105" s="368">
        <f t="shared" si="19"/>
        <v>0</v>
      </c>
      <c r="BK105" s="368">
        <f t="shared" si="19"/>
        <v>0</v>
      </c>
      <c r="BL105" s="368">
        <f t="shared" si="19"/>
        <v>0</v>
      </c>
      <c r="BM105" s="368">
        <f t="shared" si="19"/>
        <v>0</v>
      </c>
      <c r="BN105" s="368">
        <f t="shared" si="19"/>
        <v>0</v>
      </c>
      <c r="BO105" s="368" t="str">
        <f t="shared" si="19"/>
        <v/>
      </c>
      <c r="BP105" s="368" t="str">
        <f t="shared" si="19"/>
        <v/>
      </c>
      <c r="BQ105" s="368" t="str">
        <f t="shared" ref="BQ105:CA105" si="20">IF(NOT(ISNA(BQ14)),IF(LEN(BQ14)&gt;0,(BQ14-$B14)/(rateShift*0.0001),""),"")</f>
        <v/>
      </c>
      <c r="BR105" s="368" t="str">
        <f t="shared" si="20"/>
        <v/>
      </c>
      <c r="BS105" s="368" t="str">
        <f t="shared" si="20"/>
        <v/>
      </c>
      <c r="BT105" s="368" t="str">
        <f t="shared" si="20"/>
        <v/>
      </c>
      <c r="BU105" s="368" t="str">
        <f t="shared" si="20"/>
        <v/>
      </c>
      <c r="BV105" s="368" t="str">
        <f t="shared" si="20"/>
        <v/>
      </c>
      <c r="BW105" s="368" t="str">
        <f t="shared" si="20"/>
        <v/>
      </c>
      <c r="BX105" s="368" t="str">
        <f t="shared" si="20"/>
        <v/>
      </c>
      <c r="BY105" s="368" t="str">
        <f t="shared" si="20"/>
        <v/>
      </c>
      <c r="BZ105" s="368" t="str">
        <f t="shared" si="20"/>
        <v/>
      </c>
      <c r="CA105" s="369" t="str">
        <f t="shared" si="20"/>
        <v/>
      </c>
      <c r="CB105" s="257">
        <f t="shared" ref="CB105:DG105" si="21">IF(NOT(ISNA(CB14)),IF(LEN(CB14)&gt;0,ABS(CB14-$C14),""),"")</f>
        <v>4.3498191160118438E-16</v>
      </c>
      <c r="CC105" s="257">
        <f t="shared" si="21"/>
        <v>4.3368086899420177E-19</v>
      </c>
      <c r="CD105" s="257">
        <f t="shared" si="21"/>
        <v>1.0881942803381284E-6</v>
      </c>
      <c r="CE105" s="257">
        <f t="shared" si="21"/>
        <v>0</v>
      </c>
      <c r="CF105" s="257">
        <f t="shared" si="21"/>
        <v>0</v>
      </c>
      <c r="CG105" s="257">
        <f t="shared" si="21"/>
        <v>0</v>
      </c>
      <c r="CH105" s="257">
        <f t="shared" si="21"/>
        <v>0</v>
      </c>
      <c r="CI105" s="257">
        <f t="shared" si="21"/>
        <v>0</v>
      </c>
      <c r="CJ105" s="257">
        <f t="shared" si="21"/>
        <v>0</v>
      </c>
      <c r="CK105" s="257">
        <f t="shared" si="21"/>
        <v>0</v>
      </c>
      <c r="CL105" s="257">
        <f t="shared" si="21"/>
        <v>3.1355446647820563E-6</v>
      </c>
      <c r="CM105" s="257">
        <f t="shared" si="21"/>
        <v>1.9622019213156932E-4</v>
      </c>
      <c r="CN105" s="257">
        <f t="shared" si="21"/>
        <v>3.5693798525549339E-6</v>
      </c>
      <c r="CO105" s="257">
        <f t="shared" si="21"/>
        <v>9.696736109725268E-8</v>
      </c>
      <c r="CP105" s="257">
        <f t="shared" si="21"/>
        <v>0</v>
      </c>
      <c r="CQ105" s="257">
        <f t="shared" si="21"/>
        <v>0</v>
      </c>
      <c r="CR105" s="257">
        <f t="shared" si="21"/>
        <v>0</v>
      </c>
      <c r="CS105" s="257">
        <f t="shared" si="21"/>
        <v>0</v>
      </c>
      <c r="CT105" s="257">
        <f t="shared" si="21"/>
        <v>0</v>
      </c>
      <c r="CU105" s="257">
        <f t="shared" si="21"/>
        <v>0</v>
      </c>
      <c r="CV105" s="257">
        <f t="shared" si="21"/>
        <v>0</v>
      </c>
      <c r="CW105" s="257">
        <f t="shared" si="21"/>
        <v>0</v>
      </c>
      <c r="CX105" s="257">
        <f t="shared" si="21"/>
        <v>0</v>
      </c>
      <c r="CY105" s="257">
        <f t="shared" si="21"/>
        <v>0</v>
      </c>
      <c r="CZ105" s="257">
        <f t="shared" si="21"/>
        <v>0</v>
      </c>
      <c r="DA105" s="257">
        <f t="shared" si="21"/>
        <v>0</v>
      </c>
      <c r="DB105" s="257">
        <f t="shared" si="21"/>
        <v>0</v>
      </c>
      <c r="DC105" s="257">
        <f t="shared" si="21"/>
        <v>0</v>
      </c>
      <c r="DD105" s="257">
        <f t="shared" si="21"/>
        <v>0</v>
      </c>
      <c r="DE105" s="257">
        <f t="shared" si="21"/>
        <v>0</v>
      </c>
      <c r="DF105" s="257">
        <f t="shared" si="21"/>
        <v>0</v>
      </c>
      <c r="DG105" s="257">
        <f t="shared" si="21"/>
        <v>0</v>
      </c>
      <c r="DH105" s="257">
        <f t="shared" ref="DH105:EM105" si="22">IF(NOT(ISNA(DH14)),IF(LEN(DH14)&gt;0,ABS(DH14-$C14),""),"")</f>
        <v>0</v>
      </c>
      <c r="DI105" s="257">
        <f t="shared" si="22"/>
        <v>0</v>
      </c>
      <c r="DJ105" s="257">
        <f t="shared" si="22"/>
        <v>0</v>
      </c>
      <c r="DK105" s="257">
        <f t="shared" si="22"/>
        <v>0</v>
      </c>
      <c r="DL105" s="257">
        <f t="shared" si="22"/>
        <v>0</v>
      </c>
      <c r="DM105" s="257">
        <f t="shared" si="22"/>
        <v>0</v>
      </c>
      <c r="DN105" s="257">
        <f t="shared" si="22"/>
        <v>0</v>
      </c>
      <c r="DO105" s="257">
        <f t="shared" si="22"/>
        <v>0</v>
      </c>
      <c r="DP105" s="257">
        <f t="shared" si="22"/>
        <v>0</v>
      </c>
      <c r="DQ105" s="257">
        <f t="shared" si="22"/>
        <v>0</v>
      </c>
      <c r="DR105" s="257">
        <f t="shared" si="22"/>
        <v>0</v>
      </c>
      <c r="DS105" s="257">
        <f t="shared" si="22"/>
        <v>0</v>
      </c>
      <c r="DT105" s="257">
        <f t="shared" si="22"/>
        <v>0</v>
      </c>
      <c r="DU105" s="257">
        <f t="shared" si="22"/>
        <v>0</v>
      </c>
      <c r="DV105" s="257">
        <f t="shared" si="22"/>
        <v>0</v>
      </c>
      <c r="DW105" s="257">
        <f t="shared" si="22"/>
        <v>0</v>
      </c>
      <c r="DX105" s="257">
        <f t="shared" si="22"/>
        <v>0</v>
      </c>
      <c r="DY105" s="257">
        <f t="shared" si="22"/>
        <v>0</v>
      </c>
      <c r="DZ105" s="257">
        <f t="shared" si="22"/>
        <v>0</v>
      </c>
      <c r="EA105" s="257">
        <f t="shared" si="22"/>
        <v>0</v>
      </c>
      <c r="EB105" s="257">
        <f t="shared" si="22"/>
        <v>0</v>
      </c>
      <c r="EC105" s="257">
        <f t="shared" si="22"/>
        <v>0</v>
      </c>
      <c r="ED105" s="257">
        <f t="shared" si="22"/>
        <v>0</v>
      </c>
      <c r="EE105" s="257">
        <f t="shared" si="22"/>
        <v>0</v>
      </c>
      <c r="EF105" s="257">
        <f t="shared" si="22"/>
        <v>0</v>
      </c>
      <c r="EG105" s="257">
        <f t="shared" si="22"/>
        <v>0</v>
      </c>
      <c r="EH105" s="257">
        <f t="shared" si="22"/>
        <v>0</v>
      </c>
      <c r="EI105" s="257">
        <f t="shared" si="22"/>
        <v>0</v>
      </c>
      <c r="EJ105" s="257">
        <f t="shared" si="22"/>
        <v>0</v>
      </c>
      <c r="EK105" s="257">
        <f t="shared" si="22"/>
        <v>0</v>
      </c>
      <c r="EL105" s="257" t="str">
        <f t="shared" si="22"/>
        <v/>
      </c>
      <c r="EM105" s="257" t="str">
        <f t="shared" si="22"/>
        <v/>
      </c>
      <c r="EN105" s="257" t="str">
        <f t="shared" ref="EN105:EX105" si="23">IF(NOT(ISNA(EN14)),IF(LEN(EN14)&gt;0,ABS(EN14-$C14),""),"")</f>
        <v/>
      </c>
      <c r="EO105" s="257" t="str">
        <f t="shared" si="23"/>
        <v/>
      </c>
      <c r="EP105" s="257" t="str">
        <f t="shared" si="23"/>
        <v/>
      </c>
      <c r="EQ105" s="257" t="str">
        <f t="shared" si="23"/>
        <v/>
      </c>
      <c r="ER105" s="257" t="str">
        <f t="shared" si="23"/>
        <v/>
      </c>
      <c r="ES105" s="257" t="str">
        <f t="shared" si="23"/>
        <v/>
      </c>
      <c r="ET105" s="257" t="str">
        <f t="shared" si="23"/>
        <v/>
      </c>
      <c r="EU105" s="257" t="str">
        <f t="shared" si="23"/>
        <v/>
      </c>
      <c r="EV105" s="257" t="str">
        <f t="shared" si="23"/>
        <v/>
      </c>
      <c r="EW105" s="257" t="str">
        <f t="shared" si="23"/>
        <v/>
      </c>
      <c r="EX105" s="258" t="str">
        <f t="shared" si="23"/>
        <v/>
      </c>
    </row>
    <row r="106" spans="1:154" x14ac:dyDescent="0.2">
      <c r="D106" s="238">
        <v>41100</v>
      </c>
      <c r="E106" s="367">
        <f t="shared" ref="E106:AJ106" si="24">IF(NOT(ISNA(E15)),IF(LEN(E15)&gt;0,(E15-$B15)/(rateShift*0.0001),""),"")</f>
        <v>0.27650570427574472</v>
      </c>
      <c r="F106" s="368">
        <f t="shared" si="24"/>
        <v>9.2170923488823955E-2</v>
      </c>
      <c r="G106" s="368">
        <f t="shared" si="24"/>
        <v>0</v>
      </c>
      <c r="H106" s="368">
        <f t="shared" si="24"/>
        <v>0.64515936800591978</v>
      </c>
      <c r="I106" s="368">
        <f t="shared" si="24"/>
        <v>0</v>
      </c>
      <c r="J106" s="368">
        <f t="shared" si="24"/>
        <v>0</v>
      </c>
      <c r="K106" s="368">
        <f t="shared" si="24"/>
        <v>0</v>
      </c>
      <c r="L106" s="368">
        <f t="shared" si="24"/>
        <v>0</v>
      </c>
      <c r="M106" s="368">
        <f t="shared" si="24"/>
        <v>0</v>
      </c>
      <c r="N106" s="368">
        <f t="shared" si="24"/>
        <v>0</v>
      </c>
      <c r="O106" s="368">
        <f t="shared" si="24"/>
        <v>0</v>
      </c>
      <c r="P106" s="368">
        <f t="shared" si="24"/>
        <v>0</v>
      </c>
      <c r="Q106" s="368">
        <f t="shared" si="24"/>
        <v>0</v>
      </c>
      <c r="R106" s="368">
        <f t="shared" si="24"/>
        <v>0</v>
      </c>
      <c r="S106" s="368">
        <f t="shared" si="24"/>
        <v>0</v>
      </c>
      <c r="T106" s="368">
        <f t="shared" si="24"/>
        <v>0</v>
      </c>
      <c r="U106" s="368">
        <f t="shared" si="24"/>
        <v>0</v>
      </c>
      <c r="V106" s="368">
        <f t="shared" si="24"/>
        <v>0</v>
      </c>
      <c r="W106" s="368">
        <f t="shared" si="24"/>
        <v>0</v>
      </c>
      <c r="X106" s="368">
        <f t="shared" si="24"/>
        <v>0</v>
      </c>
      <c r="Y106" s="368">
        <f t="shared" si="24"/>
        <v>0</v>
      </c>
      <c r="Z106" s="368">
        <f t="shared" si="24"/>
        <v>0</v>
      </c>
      <c r="AA106" s="368">
        <f t="shared" si="24"/>
        <v>0</v>
      </c>
      <c r="AB106" s="368">
        <f t="shared" si="24"/>
        <v>0</v>
      </c>
      <c r="AC106" s="368">
        <f t="shared" si="24"/>
        <v>0</v>
      </c>
      <c r="AD106" s="368">
        <f t="shared" si="24"/>
        <v>0</v>
      </c>
      <c r="AE106" s="368">
        <f t="shared" si="24"/>
        <v>0</v>
      </c>
      <c r="AF106" s="368">
        <f t="shared" si="24"/>
        <v>0</v>
      </c>
      <c r="AG106" s="368">
        <f t="shared" si="24"/>
        <v>0</v>
      </c>
      <c r="AH106" s="368">
        <f t="shared" si="24"/>
        <v>0</v>
      </c>
      <c r="AI106" s="368">
        <f t="shared" si="24"/>
        <v>0</v>
      </c>
      <c r="AJ106" s="368">
        <f t="shared" si="24"/>
        <v>0</v>
      </c>
      <c r="AK106" s="368">
        <f t="shared" ref="AK106:BP106" si="25">IF(NOT(ISNA(AK15)),IF(LEN(AK15)&gt;0,(AK15-$B15)/(rateShift*0.0001),""),"")</f>
        <v>0</v>
      </c>
      <c r="AL106" s="368">
        <f t="shared" si="25"/>
        <v>0</v>
      </c>
      <c r="AM106" s="368">
        <f t="shared" si="25"/>
        <v>0</v>
      </c>
      <c r="AN106" s="368">
        <f t="shared" si="25"/>
        <v>0</v>
      </c>
      <c r="AO106" s="368">
        <f t="shared" si="25"/>
        <v>0</v>
      </c>
      <c r="AP106" s="368">
        <f t="shared" si="25"/>
        <v>0</v>
      </c>
      <c r="AQ106" s="368">
        <f t="shared" si="25"/>
        <v>0</v>
      </c>
      <c r="AR106" s="368">
        <f t="shared" si="25"/>
        <v>0</v>
      </c>
      <c r="AS106" s="368">
        <f t="shared" si="25"/>
        <v>0</v>
      </c>
      <c r="AT106" s="368">
        <f t="shared" si="25"/>
        <v>0</v>
      </c>
      <c r="AU106" s="368">
        <f t="shared" si="25"/>
        <v>0</v>
      </c>
      <c r="AV106" s="368">
        <f t="shared" si="25"/>
        <v>0</v>
      </c>
      <c r="AW106" s="368">
        <f t="shared" si="25"/>
        <v>0</v>
      </c>
      <c r="AX106" s="368">
        <f t="shared" si="25"/>
        <v>0</v>
      </c>
      <c r="AY106" s="368">
        <f t="shared" si="25"/>
        <v>0</v>
      </c>
      <c r="AZ106" s="368">
        <f t="shared" si="25"/>
        <v>0</v>
      </c>
      <c r="BA106" s="368">
        <f t="shared" si="25"/>
        <v>0</v>
      </c>
      <c r="BB106" s="368">
        <f t="shared" si="25"/>
        <v>0</v>
      </c>
      <c r="BC106" s="368">
        <f t="shared" si="25"/>
        <v>0</v>
      </c>
      <c r="BD106" s="368">
        <f t="shared" si="25"/>
        <v>0</v>
      </c>
      <c r="BE106" s="368">
        <f t="shared" si="25"/>
        <v>0</v>
      </c>
      <c r="BF106" s="368">
        <f t="shared" si="25"/>
        <v>0</v>
      </c>
      <c r="BG106" s="368">
        <f t="shared" si="25"/>
        <v>0</v>
      </c>
      <c r="BH106" s="368">
        <f t="shared" si="25"/>
        <v>0</v>
      </c>
      <c r="BI106" s="368">
        <f t="shared" si="25"/>
        <v>0</v>
      </c>
      <c r="BJ106" s="368">
        <f t="shared" si="25"/>
        <v>0</v>
      </c>
      <c r="BK106" s="368">
        <f t="shared" si="25"/>
        <v>0</v>
      </c>
      <c r="BL106" s="368">
        <f t="shared" si="25"/>
        <v>0</v>
      </c>
      <c r="BM106" s="368">
        <f t="shared" si="25"/>
        <v>0</v>
      </c>
      <c r="BN106" s="368">
        <f t="shared" si="25"/>
        <v>0</v>
      </c>
      <c r="BO106" s="368" t="str">
        <f t="shared" si="25"/>
        <v/>
      </c>
      <c r="BP106" s="368" t="str">
        <f t="shared" si="25"/>
        <v/>
      </c>
      <c r="BQ106" s="368" t="str">
        <f t="shared" ref="BQ106:CA106" si="26">IF(NOT(ISNA(BQ15)),IF(LEN(BQ15)&gt;0,(BQ15-$B15)/(rateShift*0.0001),""),"")</f>
        <v/>
      </c>
      <c r="BR106" s="368" t="str">
        <f t="shared" si="26"/>
        <v/>
      </c>
      <c r="BS106" s="368" t="str">
        <f t="shared" si="26"/>
        <v/>
      </c>
      <c r="BT106" s="368" t="str">
        <f t="shared" si="26"/>
        <v/>
      </c>
      <c r="BU106" s="368" t="str">
        <f t="shared" si="26"/>
        <v/>
      </c>
      <c r="BV106" s="368" t="str">
        <f t="shared" si="26"/>
        <v/>
      </c>
      <c r="BW106" s="368" t="str">
        <f t="shared" si="26"/>
        <v/>
      </c>
      <c r="BX106" s="368" t="str">
        <f t="shared" si="26"/>
        <v/>
      </c>
      <c r="BY106" s="368" t="str">
        <f t="shared" si="26"/>
        <v/>
      </c>
      <c r="BZ106" s="368" t="str">
        <f t="shared" si="26"/>
        <v/>
      </c>
      <c r="CA106" s="369" t="str">
        <f t="shared" si="26"/>
        <v/>
      </c>
      <c r="CB106" s="257">
        <f t="shared" ref="CB106:DG106" si="27">IF(NOT(ISNA(CB15)),IF(LEN(CB15)&gt;0,ABS(CB15-$C15),""),"")</f>
        <v>4.3454823073219018E-16</v>
      </c>
      <c r="CC106" s="257">
        <f t="shared" si="27"/>
        <v>4.3498191160118438E-16</v>
      </c>
      <c r="CD106" s="257">
        <f t="shared" si="27"/>
        <v>0</v>
      </c>
      <c r="CE106" s="257">
        <f t="shared" si="27"/>
        <v>7.6167537972444618E-6</v>
      </c>
      <c r="CF106" s="257">
        <f t="shared" si="27"/>
        <v>0</v>
      </c>
      <c r="CG106" s="257">
        <f t="shared" si="27"/>
        <v>0</v>
      </c>
      <c r="CH106" s="257">
        <f t="shared" si="27"/>
        <v>0</v>
      </c>
      <c r="CI106" s="257">
        <f t="shared" si="27"/>
        <v>0</v>
      </c>
      <c r="CJ106" s="257">
        <f t="shared" si="27"/>
        <v>0</v>
      </c>
      <c r="CK106" s="257">
        <f t="shared" si="27"/>
        <v>0</v>
      </c>
      <c r="CL106" s="257">
        <f t="shared" si="27"/>
        <v>1.4274390058661903E-5</v>
      </c>
      <c r="CM106" s="257">
        <f t="shared" si="27"/>
        <v>1.6561693739425244E-4</v>
      </c>
      <c r="CN106" s="257">
        <f t="shared" si="27"/>
        <v>4.7856754318094732E-5</v>
      </c>
      <c r="CO106" s="257">
        <f t="shared" si="27"/>
        <v>3.8316928573506326E-6</v>
      </c>
      <c r="CP106" s="257">
        <f t="shared" si="27"/>
        <v>0</v>
      </c>
      <c r="CQ106" s="257">
        <f t="shared" si="27"/>
        <v>0</v>
      </c>
      <c r="CR106" s="257">
        <f t="shared" si="27"/>
        <v>0</v>
      </c>
      <c r="CS106" s="257">
        <f t="shared" si="27"/>
        <v>0</v>
      </c>
      <c r="CT106" s="257">
        <f t="shared" si="27"/>
        <v>0</v>
      </c>
      <c r="CU106" s="257">
        <f t="shared" si="27"/>
        <v>0</v>
      </c>
      <c r="CV106" s="257">
        <f t="shared" si="27"/>
        <v>0</v>
      </c>
      <c r="CW106" s="257">
        <f t="shared" si="27"/>
        <v>0</v>
      </c>
      <c r="CX106" s="257">
        <f t="shared" si="27"/>
        <v>0</v>
      </c>
      <c r="CY106" s="257">
        <f t="shared" si="27"/>
        <v>0</v>
      </c>
      <c r="CZ106" s="257">
        <f t="shared" si="27"/>
        <v>0</v>
      </c>
      <c r="DA106" s="257">
        <f t="shared" si="27"/>
        <v>0</v>
      </c>
      <c r="DB106" s="257">
        <f t="shared" si="27"/>
        <v>0</v>
      </c>
      <c r="DC106" s="257">
        <f t="shared" si="27"/>
        <v>0</v>
      </c>
      <c r="DD106" s="257">
        <f t="shared" si="27"/>
        <v>0</v>
      </c>
      <c r="DE106" s="257">
        <f t="shared" si="27"/>
        <v>0</v>
      </c>
      <c r="DF106" s="257">
        <f t="shared" si="27"/>
        <v>0</v>
      </c>
      <c r="DG106" s="257">
        <f t="shared" si="27"/>
        <v>0</v>
      </c>
      <c r="DH106" s="257">
        <f t="shared" ref="DH106:EM106" si="28">IF(NOT(ISNA(DH15)),IF(LEN(DH15)&gt;0,ABS(DH15-$C15),""),"")</f>
        <v>0</v>
      </c>
      <c r="DI106" s="257">
        <f t="shared" si="28"/>
        <v>0</v>
      </c>
      <c r="DJ106" s="257">
        <f t="shared" si="28"/>
        <v>0</v>
      </c>
      <c r="DK106" s="257">
        <f t="shared" si="28"/>
        <v>0</v>
      </c>
      <c r="DL106" s="257">
        <f t="shared" si="28"/>
        <v>0</v>
      </c>
      <c r="DM106" s="257">
        <f t="shared" si="28"/>
        <v>0</v>
      </c>
      <c r="DN106" s="257">
        <f t="shared" si="28"/>
        <v>0</v>
      </c>
      <c r="DO106" s="257">
        <f t="shared" si="28"/>
        <v>0</v>
      </c>
      <c r="DP106" s="257">
        <f t="shared" si="28"/>
        <v>0</v>
      </c>
      <c r="DQ106" s="257">
        <f t="shared" si="28"/>
        <v>0</v>
      </c>
      <c r="DR106" s="257">
        <f t="shared" si="28"/>
        <v>0</v>
      </c>
      <c r="DS106" s="257">
        <f t="shared" si="28"/>
        <v>0</v>
      </c>
      <c r="DT106" s="257">
        <f t="shared" si="28"/>
        <v>0</v>
      </c>
      <c r="DU106" s="257">
        <f t="shared" si="28"/>
        <v>0</v>
      </c>
      <c r="DV106" s="257">
        <f t="shared" si="28"/>
        <v>0</v>
      </c>
      <c r="DW106" s="257">
        <f t="shared" si="28"/>
        <v>0</v>
      </c>
      <c r="DX106" s="257">
        <f t="shared" si="28"/>
        <v>0</v>
      </c>
      <c r="DY106" s="257">
        <f t="shared" si="28"/>
        <v>0</v>
      </c>
      <c r="DZ106" s="257">
        <f t="shared" si="28"/>
        <v>0</v>
      </c>
      <c r="EA106" s="257">
        <f t="shared" si="28"/>
        <v>0</v>
      </c>
      <c r="EB106" s="257">
        <f t="shared" si="28"/>
        <v>0</v>
      </c>
      <c r="EC106" s="257">
        <f t="shared" si="28"/>
        <v>0</v>
      </c>
      <c r="ED106" s="257">
        <f t="shared" si="28"/>
        <v>0</v>
      </c>
      <c r="EE106" s="257">
        <f t="shared" si="28"/>
        <v>0</v>
      </c>
      <c r="EF106" s="257">
        <f t="shared" si="28"/>
        <v>0</v>
      </c>
      <c r="EG106" s="257">
        <f t="shared" si="28"/>
        <v>0</v>
      </c>
      <c r="EH106" s="257">
        <f t="shared" si="28"/>
        <v>0</v>
      </c>
      <c r="EI106" s="257">
        <f t="shared" si="28"/>
        <v>0</v>
      </c>
      <c r="EJ106" s="257">
        <f t="shared" si="28"/>
        <v>0</v>
      </c>
      <c r="EK106" s="257">
        <f t="shared" si="28"/>
        <v>0</v>
      </c>
      <c r="EL106" s="257" t="str">
        <f t="shared" si="28"/>
        <v/>
      </c>
      <c r="EM106" s="257" t="str">
        <f t="shared" si="28"/>
        <v/>
      </c>
      <c r="EN106" s="257" t="str">
        <f t="shared" ref="EN106:EX106" si="29">IF(NOT(ISNA(EN15)),IF(LEN(EN15)&gt;0,ABS(EN15-$C15),""),"")</f>
        <v/>
      </c>
      <c r="EO106" s="257" t="str">
        <f t="shared" si="29"/>
        <v/>
      </c>
      <c r="EP106" s="257" t="str">
        <f t="shared" si="29"/>
        <v/>
      </c>
      <c r="EQ106" s="257" t="str">
        <f t="shared" si="29"/>
        <v/>
      </c>
      <c r="ER106" s="257" t="str">
        <f t="shared" si="29"/>
        <v/>
      </c>
      <c r="ES106" s="257" t="str">
        <f t="shared" si="29"/>
        <v/>
      </c>
      <c r="ET106" s="257" t="str">
        <f t="shared" si="29"/>
        <v/>
      </c>
      <c r="EU106" s="257" t="str">
        <f t="shared" si="29"/>
        <v/>
      </c>
      <c r="EV106" s="257" t="str">
        <f t="shared" si="29"/>
        <v/>
      </c>
      <c r="EW106" s="257" t="str">
        <f t="shared" si="29"/>
        <v/>
      </c>
      <c r="EX106" s="258" t="str">
        <f t="shared" si="29"/>
        <v/>
      </c>
    </row>
    <row r="107" spans="1:154" x14ac:dyDescent="0.2">
      <c r="D107" s="238">
        <v>41107</v>
      </c>
      <c r="E107" s="367">
        <f t="shared" ref="E107:AJ107" si="30">IF(NOT(ISNA(E16)),IF(LEN(E16)&gt;0,(E16-$B16)/(rateShift*0.0001),""),"")</f>
        <v>0.16897570816129481</v>
      </c>
      <c r="F107" s="368">
        <f t="shared" si="30"/>
        <v>5.6326675460561818E-2</v>
      </c>
      <c r="G107" s="368">
        <f t="shared" si="30"/>
        <v>0</v>
      </c>
      <c r="H107" s="368">
        <f t="shared" si="30"/>
        <v>0</v>
      </c>
      <c r="I107" s="368">
        <f t="shared" si="30"/>
        <v>0.78848764343225708</v>
      </c>
      <c r="J107" s="368">
        <f t="shared" si="30"/>
        <v>0</v>
      </c>
      <c r="K107" s="368">
        <f t="shared" si="30"/>
        <v>0</v>
      </c>
      <c r="L107" s="368">
        <f t="shared" si="30"/>
        <v>0</v>
      </c>
      <c r="M107" s="368">
        <f t="shared" si="30"/>
        <v>0</v>
      </c>
      <c r="N107" s="368">
        <f t="shared" si="30"/>
        <v>0</v>
      </c>
      <c r="O107" s="368">
        <f t="shared" si="30"/>
        <v>0</v>
      </c>
      <c r="P107" s="368">
        <f t="shared" si="30"/>
        <v>0</v>
      </c>
      <c r="Q107" s="368">
        <f t="shared" si="30"/>
        <v>0</v>
      </c>
      <c r="R107" s="368">
        <f t="shared" si="30"/>
        <v>0</v>
      </c>
      <c r="S107" s="368">
        <f t="shared" si="30"/>
        <v>0</v>
      </c>
      <c r="T107" s="368">
        <f t="shared" si="30"/>
        <v>0</v>
      </c>
      <c r="U107" s="368">
        <f t="shared" si="30"/>
        <v>0</v>
      </c>
      <c r="V107" s="368">
        <f t="shared" si="30"/>
        <v>0</v>
      </c>
      <c r="W107" s="368">
        <f t="shared" si="30"/>
        <v>0</v>
      </c>
      <c r="X107" s="368">
        <f t="shared" si="30"/>
        <v>0</v>
      </c>
      <c r="Y107" s="368">
        <f t="shared" si="30"/>
        <v>0</v>
      </c>
      <c r="Z107" s="368">
        <f t="shared" si="30"/>
        <v>0</v>
      </c>
      <c r="AA107" s="368">
        <f t="shared" si="30"/>
        <v>0</v>
      </c>
      <c r="AB107" s="368">
        <f t="shared" si="30"/>
        <v>0</v>
      </c>
      <c r="AC107" s="368">
        <f t="shared" si="30"/>
        <v>0</v>
      </c>
      <c r="AD107" s="368">
        <f t="shared" si="30"/>
        <v>0</v>
      </c>
      <c r="AE107" s="368">
        <f t="shared" si="30"/>
        <v>0</v>
      </c>
      <c r="AF107" s="368">
        <f t="shared" si="30"/>
        <v>0</v>
      </c>
      <c r="AG107" s="368">
        <f t="shared" si="30"/>
        <v>0</v>
      </c>
      <c r="AH107" s="368">
        <f t="shared" si="30"/>
        <v>0</v>
      </c>
      <c r="AI107" s="368">
        <f t="shared" si="30"/>
        <v>0</v>
      </c>
      <c r="AJ107" s="368">
        <f t="shared" si="30"/>
        <v>0</v>
      </c>
      <c r="AK107" s="368">
        <f t="shared" ref="AK107:BP107" si="31">IF(NOT(ISNA(AK16)),IF(LEN(AK16)&gt;0,(AK16-$B16)/(rateShift*0.0001),""),"")</f>
        <v>0</v>
      </c>
      <c r="AL107" s="368">
        <f t="shared" si="31"/>
        <v>0</v>
      </c>
      <c r="AM107" s="368">
        <f t="shared" si="31"/>
        <v>0</v>
      </c>
      <c r="AN107" s="368">
        <f t="shared" si="31"/>
        <v>0</v>
      </c>
      <c r="AO107" s="368">
        <f t="shared" si="31"/>
        <v>0</v>
      </c>
      <c r="AP107" s="368">
        <f t="shared" si="31"/>
        <v>0</v>
      </c>
      <c r="AQ107" s="368">
        <f t="shared" si="31"/>
        <v>0</v>
      </c>
      <c r="AR107" s="368">
        <f t="shared" si="31"/>
        <v>0</v>
      </c>
      <c r="AS107" s="368">
        <f t="shared" si="31"/>
        <v>0</v>
      </c>
      <c r="AT107" s="368">
        <f t="shared" si="31"/>
        <v>0</v>
      </c>
      <c r="AU107" s="368">
        <f t="shared" si="31"/>
        <v>0</v>
      </c>
      <c r="AV107" s="368">
        <f t="shared" si="31"/>
        <v>0</v>
      </c>
      <c r="AW107" s="368">
        <f t="shared" si="31"/>
        <v>0</v>
      </c>
      <c r="AX107" s="368">
        <f t="shared" si="31"/>
        <v>0</v>
      </c>
      <c r="AY107" s="368">
        <f t="shared" si="31"/>
        <v>0</v>
      </c>
      <c r="AZ107" s="368">
        <f t="shared" si="31"/>
        <v>0</v>
      </c>
      <c r="BA107" s="368">
        <f t="shared" si="31"/>
        <v>0</v>
      </c>
      <c r="BB107" s="368">
        <f t="shared" si="31"/>
        <v>0</v>
      </c>
      <c r="BC107" s="368">
        <f t="shared" si="31"/>
        <v>0</v>
      </c>
      <c r="BD107" s="368">
        <f t="shared" si="31"/>
        <v>0</v>
      </c>
      <c r="BE107" s="368">
        <f t="shared" si="31"/>
        <v>0</v>
      </c>
      <c r="BF107" s="368">
        <f t="shared" si="31"/>
        <v>0</v>
      </c>
      <c r="BG107" s="368">
        <f t="shared" si="31"/>
        <v>0</v>
      </c>
      <c r="BH107" s="368">
        <f t="shared" si="31"/>
        <v>0</v>
      </c>
      <c r="BI107" s="368">
        <f t="shared" si="31"/>
        <v>0</v>
      </c>
      <c r="BJ107" s="368">
        <f t="shared" si="31"/>
        <v>0</v>
      </c>
      <c r="BK107" s="368">
        <f t="shared" si="31"/>
        <v>0</v>
      </c>
      <c r="BL107" s="368">
        <f t="shared" si="31"/>
        <v>0</v>
      </c>
      <c r="BM107" s="368">
        <f t="shared" si="31"/>
        <v>0</v>
      </c>
      <c r="BN107" s="368">
        <f t="shared" si="31"/>
        <v>0</v>
      </c>
      <c r="BO107" s="368" t="str">
        <f t="shared" si="31"/>
        <v/>
      </c>
      <c r="BP107" s="368" t="str">
        <f t="shared" si="31"/>
        <v/>
      </c>
      <c r="BQ107" s="368" t="str">
        <f t="shared" ref="BQ107:CA107" si="32">IF(NOT(ISNA(BQ16)),IF(LEN(BQ16)&gt;0,(BQ16-$B16)/(rateShift*0.0001),""),"")</f>
        <v/>
      </c>
      <c r="BR107" s="368" t="str">
        <f t="shared" si="32"/>
        <v/>
      </c>
      <c r="BS107" s="368" t="str">
        <f t="shared" si="32"/>
        <v/>
      </c>
      <c r="BT107" s="368" t="str">
        <f t="shared" si="32"/>
        <v/>
      </c>
      <c r="BU107" s="368" t="str">
        <f t="shared" si="32"/>
        <v/>
      </c>
      <c r="BV107" s="368" t="str">
        <f t="shared" si="32"/>
        <v/>
      </c>
      <c r="BW107" s="368" t="str">
        <f t="shared" si="32"/>
        <v/>
      </c>
      <c r="BX107" s="368" t="str">
        <f t="shared" si="32"/>
        <v/>
      </c>
      <c r="BY107" s="368" t="str">
        <f t="shared" si="32"/>
        <v/>
      </c>
      <c r="BZ107" s="368" t="str">
        <f t="shared" si="32"/>
        <v/>
      </c>
      <c r="CA107" s="369" t="str">
        <f t="shared" si="32"/>
        <v/>
      </c>
      <c r="CB107" s="257">
        <f t="shared" ref="CB107:DG107" si="33">IF(NOT(ISNA(CB16)),IF(LEN(CB16)&gt;0,ABS(CB16-$C16),""),"")</f>
        <v>4.3454823073219018E-16</v>
      </c>
      <c r="CC107" s="257">
        <f t="shared" si="33"/>
        <v>0</v>
      </c>
      <c r="CD107" s="257">
        <f t="shared" si="33"/>
        <v>0</v>
      </c>
      <c r="CE107" s="257">
        <f t="shared" si="33"/>
        <v>0</v>
      </c>
      <c r="CF107" s="257">
        <f t="shared" si="33"/>
        <v>1.523256447108403E-5</v>
      </c>
      <c r="CG107" s="257">
        <f t="shared" si="33"/>
        <v>0</v>
      </c>
      <c r="CH107" s="257">
        <f t="shared" si="33"/>
        <v>0</v>
      </c>
      <c r="CI107" s="257">
        <f t="shared" si="33"/>
        <v>0</v>
      </c>
      <c r="CJ107" s="257">
        <f t="shared" si="33"/>
        <v>0</v>
      </c>
      <c r="CK107" s="257">
        <f t="shared" si="33"/>
        <v>0</v>
      </c>
      <c r="CL107" s="257">
        <f t="shared" si="33"/>
        <v>1.4799557755383348E-5</v>
      </c>
      <c r="CM107" s="257">
        <f t="shared" si="33"/>
        <v>1.1830179325851347E-4</v>
      </c>
      <c r="CN107" s="257">
        <f t="shared" si="33"/>
        <v>1.2752123081754847E-4</v>
      </c>
      <c r="CO107" s="257">
        <f t="shared" si="33"/>
        <v>1.1035159789864885E-5</v>
      </c>
      <c r="CP107" s="257">
        <f t="shared" si="33"/>
        <v>0</v>
      </c>
      <c r="CQ107" s="257">
        <f t="shared" si="33"/>
        <v>0</v>
      </c>
      <c r="CR107" s="257">
        <f t="shared" si="33"/>
        <v>0</v>
      </c>
      <c r="CS107" s="257">
        <f t="shared" si="33"/>
        <v>0</v>
      </c>
      <c r="CT107" s="257">
        <f t="shared" si="33"/>
        <v>0</v>
      </c>
      <c r="CU107" s="257">
        <f t="shared" si="33"/>
        <v>0</v>
      </c>
      <c r="CV107" s="257">
        <f t="shared" si="33"/>
        <v>0</v>
      </c>
      <c r="CW107" s="257">
        <f t="shared" si="33"/>
        <v>0</v>
      </c>
      <c r="CX107" s="257">
        <f t="shared" si="33"/>
        <v>0</v>
      </c>
      <c r="CY107" s="257">
        <f t="shared" si="33"/>
        <v>0</v>
      </c>
      <c r="CZ107" s="257">
        <f t="shared" si="33"/>
        <v>0</v>
      </c>
      <c r="DA107" s="257">
        <f t="shared" si="33"/>
        <v>0</v>
      </c>
      <c r="DB107" s="257">
        <f t="shared" si="33"/>
        <v>0</v>
      </c>
      <c r="DC107" s="257">
        <f t="shared" si="33"/>
        <v>0</v>
      </c>
      <c r="DD107" s="257">
        <f t="shared" si="33"/>
        <v>0</v>
      </c>
      <c r="DE107" s="257">
        <f t="shared" si="33"/>
        <v>0</v>
      </c>
      <c r="DF107" s="257">
        <f t="shared" si="33"/>
        <v>0</v>
      </c>
      <c r="DG107" s="257">
        <f t="shared" si="33"/>
        <v>0</v>
      </c>
      <c r="DH107" s="257">
        <f t="shared" ref="DH107:EM107" si="34">IF(NOT(ISNA(DH16)),IF(LEN(DH16)&gt;0,ABS(DH16-$C16),""),"")</f>
        <v>0</v>
      </c>
      <c r="DI107" s="257">
        <f t="shared" si="34"/>
        <v>0</v>
      </c>
      <c r="DJ107" s="257">
        <f t="shared" si="34"/>
        <v>0</v>
      </c>
      <c r="DK107" s="257">
        <f t="shared" si="34"/>
        <v>0</v>
      </c>
      <c r="DL107" s="257">
        <f t="shared" si="34"/>
        <v>0</v>
      </c>
      <c r="DM107" s="257">
        <f t="shared" si="34"/>
        <v>0</v>
      </c>
      <c r="DN107" s="257">
        <f t="shared" si="34"/>
        <v>0</v>
      </c>
      <c r="DO107" s="257">
        <f t="shared" si="34"/>
        <v>0</v>
      </c>
      <c r="DP107" s="257">
        <f t="shared" si="34"/>
        <v>0</v>
      </c>
      <c r="DQ107" s="257">
        <f t="shared" si="34"/>
        <v>0</v>
      </c>
      <c r="DR107" s="257">
        <f t="shared" si="34"/>
        <v>0</v>
      </c>
      <c r="DS107" s="257">
        <f t="shared" si="34"/>
        <v>0</v>
      </c>
      <c r="DT107" s="257">
        <f t="shared" si="34"/>
        <v>0</v>
      </c>
      <c r="DU107" s="257">
        <f t="shared" si="34"/>
        <v>0</v>
      </c>
      <c r="DV107" s="257">
        <f t="shared" si="34"/>
        <v>0</v>
      </c>
      <c r="DW107" s="257">
        <f t="shared" si="34"/>
        <v>0</v>
      </c>
      <c r="DX107" s="257">
        <f t="shared" si="34"/>
        <v>0</v>
      </c>
      <c r="DY107" s="257">
        <f t="shared" si="34"/>
        <v>0</v>
      </c>
      <c r="DZ107" s="257">
        <f t="shared" si="34"/>
        <v>0</v>
      </c>
      <c r="EA107" s="257">
        <f t="shared" si="34"/>
        <v>0</v>
      </c>
      <c r="EB107" s="257">
        <f t="shared" si="34"/>
        <v>0</v>
      </c>
      <c r="EC107" s="257">
        <f t="shared" si="34"/>
        <v>0</v>
      </c>
      <c r="ED107" s="257">
        <f t="shared" si="34"/>
        <v>0</v>
      </c>
      <c r="EE107" s="257">
        <f t="shared" si="34"/>
        <v>0</v>
      </c>
      <c r="EF107" s="257">
        <f t="shared" si="34"/>
        <v>0</v>
      </c>
      <c r="EG107" s="257">
        <f t="shared" si="34"/>
        <v>0</v>
      </c>
      <c r="EH107" s="257">
        <f t="shared" si="34"/>
        <v>0</v>
      </c>
      <c r="EI107" s="257">
        <f t="shared" si="34"/>
        <v>0</v>
      </c>
      <c r="EJ107" s="257">
        <f t="shared" si="34"/>
        <v>0</v>
      </c>
      <c r="EK107" s="257">
        <f t="shared" si="34"/>
        <v>0</v>
      </c>
      <c r="EL107" s="257" t="str">
        <f t="shared" si="34"/>
        <v/>
      </c>
      <c r="EM107" s="257" t="str">
        <f t="shared" si="34"/>
        <v/>
      </c>
      <c r="EN107" s="257" t="str">
        <f t="shared" ref="EN107:EX107" si="35">IF(NOT(ISNA(EN16)),IF(LEN(EN16)&gt;0,ABS(EN16-$C16),""),"")</f>
        <v/>
      </c>
      <c r="EO107" s="257" t="str">
        <f t="shared" si="35"/>
        <v/>
      </c>
      <c r="EP107" s="257" t="str">
        <f t="shared" si="35"/>
        <v/>
      </c>
      <c r="EQ107" s="257" t="str">
        <f t="shared" si="35"/>
        <v/>
      </c>
      <c r="ER107" s="257" t="str">
        <f t="shared" si="35"/>
        <v/>
      </c>
      <c r="ES107" s="257" t="str">
        <f t="shared" si="35"/>
        <v/>
      </c>
      <c r="ET107" s="257" t="str">
        <f t="shared" si="35"/>
        <v/>
      </c>
      <c r="EU107" s="257" t="str">
        <f t="shared" si="35"/>
        <v/>
      </c>
      <c r="EV107" s="257" t="str">
        <f t="shared" si="35"/>
        <v/>
      </c>
      <c r="EW107" s="257" t="str">
        <f t="shared" si="35"/>
        <v/>
      </c>
      <c r="EX107" s="258" t="str">
        <f t="shared" si="35"/>
        <v/>
      </c>
    </row>
    <row r="108" spans="1:154" x14ac:dyDescent="0.2">
      <c r="D108" s="238">
        <v>41114</v>
      </c>
      <c r="E108" s="367">
        <f t="shared" ref="E108:AJ108" si="36">IF(NOT(ISNA(E17)),IF(LEN(E17)&gt;0,(E17-$B17)/(rateShift*0.0001),""),"")</f>
        <v>0.12166250987488908</v>
      </c>
      <c r="F108" s="368">
        <f t="shared" si="36"/>
        <v>4.055520633819247E-2</v>
      </c>
      <c r="G108" s="368">
        <f t="shared" si="36"/>
        <v>0</v>
      </c>
      <c r="H108" s="368">
        <f t="shared" si="36"/>
        <v>0</v>
      </c>
      <c r="I108" s="368">
        <f t="shared" si="36"/>
        <v>0</v>
      </c>
      <c r="J108" s="368">
        <f t="shared" si="36"/>
        <v>0.85152460398413843</v>
      </c>
      <c r="K108" s="368">
        <f t="shared" si="36"/>
        <v>0</v>
      </c>
      <c r="L108" s="368">
        <f t="shared" si="36"/>
        <v>0</v>
      </c>
      <c r="M108" s="368">
        <f t="shared" si="36"/>
        <v>0</v>
      </c>
      <c r="N108" s="368">
        <f t="shared" si="36"/>
        <v>0</v>
      </c>
      <c r="O108" s="368">
        <f t="shared" si="36"/>
        <v>0</v>
      </c>
      <c r="P108" s="368">
        <f t="shared" si="36"/>
        <v>0</v>
      </c>
      <c r="Q108" s="368">
        <f t="shared" si="36"/>
        <v>0</v>
      </c>
      <c r="R108" s="368">
        <f t="shared" si="36"/>
        <v>0</v>
      </c>
      <c r="S108" s="368">
        <f t="shared" si="36"/>
        <v>0</v>
      </c>
      <c r="T108" s="368">
        <f t="shared" si="36"/>
        <v>0</v>
      </c>
      <c r="U108" s="368">
        <f t="shared" si="36"/>
        <v>0</v>
      </c>
      <c r="V108" s="368">
        <f t="shared" si="36"/>
        <v>0</v>
      </c>
      <c r="W108" s="368">
        <f t="shared" si="36"/>
        <v>0</v>
      </c>
      <c r="X108" s="368">
        <f t="shared" si="36"/>
        <v>0</v>
      </c>
      <c r="Y108" s="368">
        <f t="shared" si="36"/>
        <v>0</v>
      </c>
      <c r="Z108" s="368">
        <f t="shared" si="36"/>
        <v>0</v>
      </c>
      <c r="AA108" s="368">
        <f t="shared" si="36"/>
        <v>0</v>
      </c>
      <c r="AB108" s="368">
        <f t="shared" si="36"/>
        <v>0</v>
      </c>
      <c r="AC108" s="368">
        <f t="shared" si="36"/>
        <v>0</v>
      </c>
      <c r="AD108" s="368">
        <f t="shared" si="36"/>
        <v>0</v>
      </c>
      <c r="AE108" s="368">
        <f t="shared" si="36"/>
        <v>0</v>
      </c>
      <c r="AF108" s="368">
        <f t="shared" si="36"/>
        <v>0</v>
      </c>
      <c r="AG108" s="368">
        <f t="shared" si="36"/>
        <v>0</v>
      </c>
      <c r="AH108" s="368">
        <f t="shared" si="36"/>
        <v>0</v>
      </c>
      <c r="AI108" s="368">
        <f t="shared" si="36"/>
        <v>0</v>
      </c>
      <c r="AJ108" s="368">
        <f t="shared" si="36"/>
        <v>0</v>
      </c>
      <c r="AK108" s="368">
        <f t="shared" ref="AK108:BP108" si="37">IF(NOT(ISNA(AK17)),IF(LEN(AK17)&gt;0,(AK17-$B17)/(rateShift*0.0001),""),"")</f>
        <v>0</v>
      </c>
      <c r="AL108" s="368">
        <f t="shared" si="37"/>
        <v>0</v>
      </c>
      <c r="AM108" s="368">
        <f t="shared" si="37"/>
        <v>0</v>
      </c>
      <c r="AN108" s="368">
        <f t="shared" si="37"/>
        <v>0</v>
      </c>
      <c r="AO108" s="368">
        <f t="shared" si="37"/>
        <v>0</v>
      </c>
      <c r="AP108" s="368">
        <f t="shared" si="37"/>
        <v>0</v>
      </c>
      <c r="AQ108" s="368">
        <f t="shared" si="37"/>
        <v>0</v>
      </c>
      <c r="AR108" s="368">
        <f t="shared" si="37"/>
        <v>0</v>
      </c>
      <c r="AS108" s="368">
        <f t="shared" si="37"/>
        <v>0</v>
      </c>
      <c r="AT108" s="368">
        <f t="shared" si="37"/>
        <v>0</v>
      </c>
      <c r="AU108" s="368">
        <f t="shared" si="37"/>
        <v>0</v>
      </c>
      <c r="AV108" s="368">
        <f t="shared" si="37"/>
        <v>0</v>
      </c>
      <c r="AW108" s="368">
        <f t="shared" si="37"/>
        <v>0</v>
      </c>
      <c r="AX108" s="368">
        <f t="shared" si="37"/>
        <v>0</v>
      </c>
      <c r="AY108" s="368">
        <f t="shared" si="37"/>
        <v>0</v>
      </c>
      <c r="AZ108" s="368">
        <f t="shared" si="37"/>
        <v>0</v>
      </c>
      <c r="BA108" s="368">
        <f t="shared" si="37"/>
        <v>0</v>
      </c>
      <c r="BB108" s="368">
        <f t="shared" si="37"/>
        <v>0</v>
      </c>
      <c r="BC108" s="368">
        <f t="shared" si="37"/>
        <v>0</v>
      </c>
      <c r="BD108" s="368">
        <f t="shared" si="37"/>
        <v>0</v>
      </c>
      <c r="BE108" s="368">
        <f t="shared" si="37"/>
        <v>0</v>
      </c>
      <c r="BF108" s="368">
        <f t="shared" si="37"/>
        <v>0</v>
      </c>
      <c r="BG108" s="368">
        <f t="shared" si="37"/>
        <v>0</v>
      </c>
      <c r="BH108" s="368">
        <f t="shared" si="37"/>
        <v>0</v>
      </c>
      <c r="BI108" s="368">
        <f t="shared" si="37"/>
        <v>0</v>
      </c>
      <c r="BJ108" s="368">
        <f t="shared" si="37"/>
        <v>0</v>
      </c>
      <c r="BK108" s="368">
        <f t="shared" si="37"/>
        <v>0</v>
      </c>
      <c r="BL108" s="368">
        <f t="shared" si="37"/>
        <v>0</v>
      </c>
      <c r="BM108" s="368">
        <f t="shared" si="37"/>
        <v>0</v>
      </c>
      <c r="BN108" s="368">
        <f t="shared" si="37"/>
        <v>0</v>
      </c>
      <c r="BO108" s="368" t="str">
        <f t="shared" si="37"/>
        <v/>
      </c>
      <c r="BP108" s="368" t="str">
        <f t="shared" si="37"/>
        <v/>
      </c>
      <c r="BQ108" s="368" t="str">
        <f t="shared" ref="BQ108:CA108" si="38">IF(NOT(ISNA(BQ17)),IF(LEN(BQ17)&gt;0,(BQ17-$B17)/(rateShift*0.0001),""),"")</f>
        <v/>
      </c>
      <c r="BR108" s="368" t="str">
        <f t="shared" si="38"/>
        <v/>
      </c>
      <c r="BS108" s="368" t="str">
        <f t="shared" si="38"/>
        <v/>
      </c>
      <c r="BT108" s="368" t="str">
        <f t="shared" si="38"/>
        <v/>
      </c>
      <c r="BU108" s="368" t="str">
        <f t="shared" si="38"/>
        <v/>
      </c>
      <c r="BV108" s="368" t="str">
        <f t="shared" si="38"/>
        <v/>
      </c>
      <c r="BW108" s="368" t="str">
        <f t="shared" si="38"/>
        <v/>
      </c>
      <c r="BX108" s="368" t="str">
        <f t="shared" si="38"/>
        <v/>
      </c>
      <c r="BY108" s="368" t="str">
        <f t="shared" si="38"/>
        <v/>
      </c>
      <c r="BZ108" s="368" t="str">
        <f t="shared" si="38"/>
        <v/>
      </c>
      <c r="CA108" s="369" t="str">
        <f t="shared" si="38"/>
        <v/>
      </c>
      <c r="CB108" s="257">
        <f t="shared" ref="CB108:DG108" si="39">IF(NOT(ISNA(CB17)),IF(LEN(CB17)&gt;0,ABS(CB17-$C17),""),"")</f>
        <v>0</v>
      </c>
      <c r="CC108" s="257">
        <f t="shared" si="39"/>
        <v>0</v>
      </c>
      <c r="CD108" s="257">
        <f t="shared" si="39"/>
        <v>0</v>
      </c>
      <c r="CE108" s="257">
        <f t="shared" si="39"/>
        <v>0</v>
      </c>
      <c r="CF108" s="257">
        <f t="shared" si="39"/>
        <v>0</v>
      </c>
      <c r="CG108" s="257">
        <f t="shared" si="39"/>
        <v>2.2847518821649589E-5</v>
      </c>
      <c r="CH108" s="257">
        <f t="shared" si="39"/>
        <v>0</v>
      </c>
      <c r="CI108" s="257">
        <f t="shared" si="39"/>
        <v>0</v>
      </c>
      <c r="CJ108" s="257">
        <f t="shared" si="39"/>
        <v>0</v>
      </c>
      <c r="CK108" s="257">
        <f t="shared" si="39"/>
        <v>0</v>
      </c>
      <c r="CL108" s="257">
        <f t="shared" si="39"/>
        <v>8.2904504687367382E-6</v>
      </c>
      <c r="CM108" s="257">
        <f t="shared" si="39"/>
        <v>6.7021866806404873E-5</v>
      </c>
      <c r="CN108" s="257">
        <f t="shared" si="39"/>
        <v>2.0416595238176597E-4</v>
      </c>
      <c r="CO108" s="257">
        <f t="shared" si="39"/>
        <v>1.5173225626375925E-5</v>
      </c>
      <c r="CP108" s="257">
        <f t="shared" si="39"/>
        <v>0</v>
      </c>
      <c r="CQ108" s="257">
        <f t="shared" si="39"/>
        <v>0</v>
      </c>
      <c r="CR108" s="257">
        <f t="shared" si="39"/>
        <v>0</v>
      </c>
      <c r="CS108" s="257">
        <f t="shared" si="39"/>
        <v>0</v>
      </c>
      <c r="CT108" s="257">
        <f t="shared" si="39"/>
        <v>0</v>
      </c>
      <c r="CU108" s="257">
        <f t="shared" si="39"/>
        <v>0</v>
      </c>
      <c r="CV108" s="257">
        <f t="shared" si="39"/>
        <v>0</v>
      </c>
      <c r="CW108" s="257">
        <f t="shared" si="39"/>
        <v>0</v>
      </c>
      <c r="CX108" s="257">
        <f t="shared" si="39"/>
        <v>0</v>
      </c>
      <c r="CY108" s="257">
        <f t="shared" si="39"/>
        <v>0</v>
      </c>
      <c r="CZ108" s="257">
        <f t="shared" si="39"/>
        <v>0</v>
      </c>
      <c r="DA108" s="257">
        <f t="shared" si="39"/>
        <v>0</v>
      </c>
      <c r="DB108" s="257">
        <f t="shared" si="39"/>
        <v>0</v>
      </c>
      <c r="DC108" s="257">
        <f t="shared" si="39"/>
        <v>0</v>
      </c>
      <c r="DD108" s="257">
        <f t="shared" si="39"/>
        <v>0</v>
      </c>
      <c r="DE108" s="257">
        <f t="shared" si="39"/>
        <v>0</v>
      </c>
      <c r="DF108" s="257">
        <f t="shared" si="39"/>
        <v>0</v>
      </c>
      <c r="DG108" s="257">
        <f t="shared" si="39"/>
        <v>0</v>
      </c>
      <c r="DH108" s="257">
        <f t="shared" ref="DH108:EM108" si="40">IF(NOT(ISNA(DH17)),IF(LEN(DH17)&gt;0,ABS(DH17-$C17),""),"")</f>
        <v>0</v>
      </c>
      <c r="DI108" s="257">
        <f t="shared" si="40"/>
        <v>0</v>
      </c>
      <c r="DJ108" s="257">
        <f t="shared" si="40"/>
        <v>0</v>
      </c>
      <c r="DK108" s="257">
        <f t="shared" si="40"/>
        <v>0</v>
      </c>
      <c r="DL108" s="257">
        <f t="shared" si="40"/>
        <v>0</v>
      </c>
      <c r="DM108" s="257">
        <f t="shared" si="40"/>
        <v>0</v>
      </c>
      <c r="DN108" s="257">
        <f t="shared" si="40"/>
        <v>0</v>
      </c>
      <c r="DO108" s="257">
        <f t="shared" si="40"/>
        <v>0</v>
      </c>
      <c r="DP108" s="257">
        <f t="shared" si="40"/>
        <v>0</v>
      </c>
      <c r="DQ108" s="257">
        <f t="shared" si="40"/>
        <v>0</v>
      </c>
      <c r="DR108" s="257">
        <f t="shared" si="40"/>
        <v>0</v>
      </c>
      <c r="DS108" s="257">
        <f t="shared" si="40"/>
        <v>0</v>
      </c>
      <c r="DT108" s="257">
        <f t="shared" si="40"/>
        <v>0</v>
      </c>
      <c r="DU108" s="257">
        <f t="shared" si="40"/>
        <v>0</v>
      </c>
      <c r="DV108" s="257">
        <f t="shared" si="40"/>
        <v>0</v>
      </c>
      <c r="DW108" s="257">
        <f t="shared" si="40"/>
        <v>0</v>
      </c>
      <c r="DX108" s="257">
        <f t="shared" si="40"/>
        <v>0</v>
      </c>
      <c r="DY108" s="257">
        <f t="shared" si="40"/>
        <v>0</v>
      </c>
      <c r="DZ108" s="257">
        <f t="shared" si="40"/>
        <v>0</v>
      </c>
      <c r="EA108" s="257">
        <f t="shared" si="40"/>
        <v>0</v>
      </c>
      <c r="EB108" s="257">
        <f t="shared" si="40"/>
        <v>0</v>
      </c>
      <c r="EC108" s="257">
        <f t="shared" si="40"/>
        <v>0</v>
      </c>
      <c r="ED108" s="257">
        <f t="shared" si="40"/>
        <v>0</v>
      </c>
      <c r="EE108" s="257">
        <f t="shared" si="40"/>
        <v>0</v>
      </c>
      <c r="EF108" s="257">
        <f t="shared" si="40"/>
        <v>0</v>
      </c>
      <c r="EG108" s="257">
        <f t="shared" si="40"/>
        <v>0</v>
      </c>
      <c r="EH108" s="257">
        <f t="shared" si="40"/>
        <v>0</v>
      </c>
      <c r="EI108" s="257">
        <f t="shared" si="40"/>
        <v>0</v>
      </c>
      <c r="EJ108" s="257">
        <f t="shared" si="40"/>
        <v>0</v>
      </c>
      <c r="EK108" s="257">
        <f t="shared" si="40"/>
        <v>0</v>
      </c>
      <c r="EL108" s="257" t="str">
        <f t="shared" si="40"/>
        <v/>
      </c>
      <c r="EM108" s="257" t="str">
        <f t="shared" si="40"/>
        <v/>
      </c>
      <c r="EN108" s="257" t="str">
        <f t="shared" ref="EN108:EX108" si="41">IF(NOT(ISNA(EN17)),IF(LEN(EN17)&gt;0,ABS(EN17-$C17),""),"")</f>
        <v/>
      </c>
      <c r="EO108" s="257" t="str">
        <f t="shared" si="41"/>
        <v/>
      </c>
      <c r="EP108" s="257" t="str">
        <f t="shared" si="41"/>
        <v/>
      </c>
      <c r="EQ108" s="257" t="str">
        <f t="shared" si="41"/>
        <v/>
      </c>
      <c r="ER108" s="257" t="str">
        <f t="shared" si="41"/>
        <v/>
      </c>
      <c r="ES108" s="257" t="str">
        <f t="shared" si="41"/>
        <v/>
      </c>
      <c r="ET108" s="257" t="str">
        <f t="shared" si="41"/>
        <v/>
      </c>
      <c r="EU108" s="257" t="str">
        <f t="shared" si="41"/>
        <v/>
      </c>
      <c r="EV108" s="257" t="str">
        <f t="shared" si="41"/>
        <v/>
      </c>
      <c r="EW108" s="257" t="str">
        <f t="shared" si="41"/>
        <v/>
      </c>
      <c r="EX108" s="258" t="str">
        <f t="shared" si="41"/>
        <v/>
      </c>
    </row>
    <row r="109" spans="1:154" x14ac:dyDescent="0.2">
      <c r="D109" s="238">
        <v>41124</v>
      </c>
      <c r="E109" s="367">
        <f t="shared" ref="E109:AJ109" si="42">IF(NOT(ISNA(E18)),IF(LEN(E18)&gt;0,(E18-$B18)/(rateShift*0.0001),""),"")</f>
        <v>8.6901792774390307E-2</v>
      </c>
      <c r="F109" s="368">
        <f t="shared" si="42"/>
        <v>2.8968004528184561E-2</v>
      </c>
      <c r="G109" s="368">
        <f t="shared" si="42"/>
        <v>0</v>
      </c>
      <c r="H109" s="368">
        <f t="shared" si="42"/>
        <v>0</v>
      </c>
      <c r="I109" s="368">
        <f t="shared" si="42"/>
        <v>0</v>
      </c>
      <c r="J109" s="368">
        <f t="shared" si="42"/>
        <v>0</v>
      </c>
      <c r="K109" s="368">
        <f t="shared" si="42"/>
        <v>0.89780326824409784</v>
      </c>
      <c r="L109" s="368">
        <f t="shared" si="42"/>
        <v>0</v>
      </c>
      <c r="M109" s="368">
        <f t="shared" si="42"/>
        <v>0</v>
      </c>
      <c r="N109" s="368">
        <f t="shared" si="42"/>
        <v>0</v>
      </c>
      <c r="O109" s="368">
        <f t="shared" si="42"/>
        <v>0</v>
      </c>
      <c r="P109" s="368">
        <f t="shared" si="42"/>
        <v>0</v>
      </c>
      <c r="Q109" s="368">
        <f t="shared" si="42"/>
        <v>0</v>
      </c>
      <c r="R109" s="368">
        <f t="shared" si="42"/>
        <v>0</v>
      </c>
      <c r="S109" s="368">
        <f t="shared" si="42"/>
        <v>0</v>
      </c>
      <c r="T109" s="368">
        <f t="shared" si="42"/>
        <v>0</v>
      </c>
      <c r="U109" s="368">
        <f t="shared" si="42"/>
        <v>0</v>
      </c>
      <c r="V109" s="368">
        <f t="shared" si="42"/>
        <v>0</v>
      </c>
      <c r="W109" s="368">
        <f t="shared" si="42"/>
        <v>0</v>
      </c>
      <c r="X109" s="368">
        <f t="shared" si="42"/>
        <v>0</v>
      </c>
      <c r="Y109" s="368">
        <f t="shared" si="42"/>
        <v>0</v>
      </c>
      <c r="Z109" s="368">
        <f t="shared" si="42"/>
        <v>0</v>
      </c>
      <c r="AA109" s="368">
        <f t="shared" si="42"/>
        <v>0</v>
      </c>
      <c r="AB109" s="368">
        <f t="shared" si="42"/>
        <v>0</v>
      </c>
      <c r="AC109" s="368">
        <f t="shared" si="42"/>
        <v>0</v>
      </c>
      <c r="AD109" s="368">
        <f t="shared" si="42"/>
        <v>0</v>
      </c>
      <c r="AE109" s="368">
        <f t="shared" si="42"/>
        <v>0</v>
      </c>
      <c r="AF109" s="368">
        <f t="shared" si="42"/>
        <v>0</v>
      </c>
      <c r="AG109" s="368">
        <f t="shared" si="42"/>
        <v>0</v>
      </c>
      <c r="AH109" s="368">
        <f t="shared" si="42"/>
        <v>0</v>
      </c>
      <c r="AI109" s="368">
        <f t="shared" si="42"/>
        <v>0</v>
      </c>
      <c r="AJ109" s="368">
        <f t="shared" si="42"/>
        <v>0</v>
      </c>
      <c r="AK109" s="368">
        <f t="shared" ref="AK109:BP109" si="43">IF(NOT(ISNA(AK18)),IF(LEN(AK18)&gt;0,(AK18-$B18)/(rateShift*0.0001),""),"")</f>
        <v>0</v>
      </c>
      <c r="AL109" s="368">
        <f t="shared" si="43"/>
        <v>0</v>
      </c>
      <c r="AM109" s="368">
        <f t="shared" si="43"/>
        <v>0</v>
      </c>
      <c r="AN109" s="368">
        <f t="shared" si="43"/>
        <v>0</v>
      </c>
      <c r="AO109" s="368">
        <f t="shared" si="43"/>
        <v>0</v>
      </c>
      <c r="AP109" s="368">
        <f t="shared" si="43"/>
        <v>0</v>
      </c>
      <c r="AQ109" s="368">
        <f t="shared" si="43"/>
        <v>0</v>
      </c>
      <c r="AR109" s="368">
        <f t="shared" si="43"/>
        <v>0</v>
      </c>
      <c r="AS109" s="368">
        <f t="shared" si="43"/>
        <v>0</v>
      </c>
      <c r="AT109" s="368">
        <f t="shared" si="43"/>
        <v>0</v>
      </c>
      <c r="AU109" s="368">
        <f t="shared" si="43"/>
        <v>0</v>
      </c>
      <c r="AV109" s="368">
        <f t="shared" si="43"/>
        <v>0</v>
      </c>
      <c r="AW109" s="368">
        <f t="shared" si="43"/>
        <v>0</v>
      </c>
      <c r="AX109" s="368">
        <f t="shared" si="43"/>
        <v>0</v>
      </c>
      <c r="AY109" s="368">
        <f t="shared" si="43"/>
        <v>0</v>
      </c>
      <c r="AZ109" s="368">
        <f t="shared" si="43"/>
        <v>0</v>
      </c>
      <c r="BA109" s="368">
        <f t="shared" si="43"/>
        <v>0</v>
      </c>
      <c r="BB109" s="368">
        <f t="shared" si="43"/>
        <v>0</v>
      </c>
      <c r="BC109" s="368">
        <f t="shared" si="43"/>
        <v>0</v>
      </c>
      <c r="BD109" s="368">
        <f t="shared" si="43"/>
        <v>0</v>
      </c>
      <c r="BE109" s="368">
        <f t="shared" si="43"/>
        <v>0</v>
      </c>
      <c r="BF109" s="368">
        <f t="shared" si="43"/>
        <v>0</v>
      </c>
      <c r="BG109" s="368">
        <f t="shared" si="43"/>
        <v>0</v>
      </c>
      <c r="BH109" s="368">
        <f t="shared" si="43"/>
        <v>0</v>
      </c>
      <c r="BI109" s="368">
        <f t="shared" si="43"/>
        <v>0</v>
      </c>
      <c r="BJ109" s="368">
        <f t="shared" si="43"/>
        <v>0</v>
      </c>
      <c r="BK109" s="368">
        <f t="shared" si="43"/>
        <v>0</v>
      </c>
      <c r="BL109" s="368">
        <f t="shared" si="43"/>
        <v>0</v>
      </c>
      <c r="BM109" s="368">
        <f t="shared" si="43"/>
        <v>0</v>
      </c>
      <c r="BN109" s="368">
        <f t="shared" si="43"/>
        <v>0</v>
      </c>
      <c r="BO109" s="368" t="str">
        <f t="shared" si="43"/>
        <v/>
      </c>
      <c r="BP109" s="368" t="str">
        <f t="shared" si="43"/>
        <v/>
      </c>
      <c r="BQ109" s="368" t="str">
        <f t="shared" ref="BQ109:CA109" si="44">IF(NOT(ISNA(BQ18)),IF(LEN(BQ18)&gt;0,(BQ18-$B18)/(rateShift*0.0001),""),"")</f>
        <v/>
      </c>
      <c r="BR109" s="368" t="str">
        <f t="shared" si="44"/>
        <v/>
      </c>
      <c r="BS109" s="368" t="str">
        <f t="shared" si="44"/>
        <v/>
      </c>
      <c r="BT109" s="368" t="str">
        <f t="shared" si="44"/>
        <v/>
      </c>
      <c r="BU109" s="368" t="str">
        <f t="shared" si="44"/>
        <v/>
      </c>
      <c r="BV109" s="368" t="str">
        <f t="shared" si="44"/>
        <v/>
      </c>
      <c r="BW109" s="368" t="str">
        <f t="shared" si="44"/>
        <v/>
      </c>
      <c r="BX109" s="368" t="str">
        <f t="shared" si="44"/>
        <v/>
      </c>
      <c r="BY109" s="368" t="str">
        <f t="shared" si="44"/>
        <v/>
      </c>
      <c r="BZ109" s="368" t="str">
        <f t="shared" si="44"/>
        <v/>
      </c>
      <c r="CA109" s="369" t="str">
        <f t="shared" si="44"/>
        <v/>
      </c>
      <c r="CB109" s="257">
        <f t="shared" ref="CB109:DG109" si="45">IF(NOT(ISNA(CB18)),IF(LEN(CB18)&gt;0,ABS(CB18-$C18),""),"")</f>
        <v>4.3237982638721917E-16</v>
      </c>
      <c r="CC109" s="257">
        <f t="shared" si="45"/>
        <v>0</v>
      </c>
      <c r="CD109" s="257">
        <f t="shared" si="45"/>
        <v>0</v>
      </c>
      <c r="CE109" s="257">
        <f t="shared" si="45"/>
        <v>0</v>
      </c>
      <c r="CF109" s="257">
        <f t="shared" si="45"/>
        <v>0</v>
      </c>
      <c r="CG109" s="257">
        <f t="shared" si="45"/>
        <v>0</v>
      </c>
      <c r="CH109" s="257">
        <f t="shared" si="45"/>
        <v>3.3542466631690006E-5</v>
      </c>
      <c r="CI109" s="257">
        <f t="shared" si="45"/>
        <v>0</v>
      </c>
      <c r="CJ109" s="257">
        <f t="shared" si="45"/>
        <v>0</v>
      </c>
      <c r="CK109" s="257">
        <f t="shared" si="45"/>
        <v>0</v>
      </c>
      <c r="CL109" s="257">
        <f t="shared" si="45"/>
        <v>0</v>
      </c>
      <c r="CM109" s="257">
        <f t="shared" si="45"/>
        <v>0</v>
      </c>
      <c r="CN109" s="257">
        <f t="shared" si="45"/>
        <v>2.3346023918393438E-4</v>
      </c>
      <c r="CO109" s="257">
        <f t="shared" si="45"/>
        <v>0</v>
      </c>
      <c r="CP109" s="257">
        <f t="shared" si="45"/>
        <v>0</v>
      </c>
      <c r="CQ109" s="257">
        <f t="shared" si="45"/>
        <v>0</v>
      </c>
      <c r="CR109" s="257">
        <f t="shared" si="45"/>
        <v>0</v>
      </c>
      <c r="CS109" s="257">
        <f t="shared" si="45"/>
        <v>0</v>
      </c>
      <c r="CT109" s="257">
        <f t="shared" si="45"/>
        <v>0</v>
      </c>
      <c r="CU109" s="257">
        <f t="shared" si="45"/>
        <v>0</v>
      </c>
      <c r="CV109" s="257">
        <f t="shared" si="45"/>
        <v>0</v>
      </c>
      <c r="CW109" s="257">
        <f t="shared" si="45"/>
        <v>0</v>
      </c>
      <c r="CX109" s="257">
        <f t="shared" si="45"/>
        <v>0</v>
      </c>
      <c r="CY109" s="257">
        <f t="shared" si="45"/>
        <v>0</v>
      </c>
      <c r="CZ109" s="257">
        <f t="shared" si="45"/>
        <v>0</v>
      </c>
      <c r="DA109" s="257">
        <f t="shared" si="45"/>
        <v>0</v>
      </c>
      <c r="DB109" s="257">
        <f t="shared" si="45"/>
        <v>0</v>
      </c>
      <c r="DC109" s="257">
        <f t="shared" si="45"/>
        <v>0</v>
      </c>
      <c r="DD109" s="257">
        <f t="shared" si="45"/>
        <v>0</v>
      </c>
      <c r="DE109" s="257">
        <f t="shared" si="45"/>
        <v>0</v>
      </c>
      <c r="DF109" s="257">
        <f t="shared" si="45"/>
        <v>0</v>
      </c>
      <c r="DG109" s="257">
        <f t="shared" si="45"/>
        <v>0</v>
      </c>
      <c r="DH109" s="257">
        <f t="shared" ref="DH109:EM109" si="46">IF(NOT(ISNA(DH18)),IF(LEN(DH18)&gt;0,ABS(DH18-$C18),""),"")</f>
        <v>0</v>
      </c>
      <c r="DI109" s="257">
        <f t="shared" si="46"/>
        <v>0</v>
      </c>
      <c r="DJ109" s="257">
        <f t="shared" si="46"/>
        <v>0</v>
      </c>
      <c r="DK109" s="257">
        <f t="shared" si="46"/>
        <v>0</v>
      </c>
      <c r="DL109" s="257">
        <f t="shared" si="46"/>
        <v>0</v>
      </c>
      <c r="DM109" s="257">
        <f t="shared" si="46"/>
        <v>0</v>
      </c>
      <c r="DN109" s="257">
        <f t="shared" si="46"/>
        <v>0</v>
      </c>
      <c r="DO109" s="257">
        <f t="shared" si="46"/>
        <v>0</v>
      </c>
      <c r="DP109" s="257">
        <f t="shared" si="46"/>
        <v>0</v>
      </c>
      <c r="DQ109" s="257">
        <f t="shared" si="46"/>
        <v>0</v>
      </c>
      <c r="DR109" s="257">
        <f t="shared" si="46"/>
        <v>0</v>
      </c>
      <c r="DS109" s="257">
        <f t="shared" si="46"/>
        <v>0</v>
      </c>
      <c r="DT109" s="257">
        <f t="shared" si="46"/>
        <v>0</v>
      </c>
      <c r="DU109" s="257">
        <f t="shared" si="46"/>
        <v>0</v>
      </c>
      <c r="DV109" s="257">
        <f t="shared" si="46"/>
        <v>0</v>
      </c>
      <c r="DW109" s="257">
        <f t="shared" si="46"/>
        <v>0</v>
      </c>
      <c r="DX109" s="257">
        <f t="shared" si="46"/>
        <v>0</v>
      </c>
      <c r="DY109" s="257">
        <f t="shared" si="46"/>
        <v>0</v>
      </c>
      <c r="DZ109" s="257">
        <f t="shared" si="46"/>
        <v>0</v>
      </c>
      <c r="EA109" s="257">
        <f t="shared" si="46"/>
        <v>0</v>
      </c>
      <c r="EB109" s="257">
        <f t="shared" si="46"/>
        <v>0</v>
      </c>
      <c r="EC109" s="257">
        <f t="shared" si="46"/>
        <v>0</v>
      </c>
      <c r="ED109" s="257">
        <f t="shared" si="46"/>
        <v>0</v>
      </c>
      <c r="EE109" s="257">
        <f t="shared" si="46"/>
        <v>0</v>
      </c>
      <c r="EF109" s="257">
        <f t="shared" si="46"/>
        <v>0</v>
      </c>
      <c r="EG109" s="257">
        <f t="shared" si="46"/>
        <v>0</v>
      </c>
      <c r="EH109" s="257">
        <f t="shared" si="46"/>
        <v>0</v>
      </c>
      <c r="EI109" s="257">
        <f t="shared" si="46"/>
        <v>0</v>
      </c>
      <c r="EJ109" s="257">
        <f t="shared" si="46"/>
        <v>0</v>
      </c>
      <c r="EK109" s="257">
        <f t="shared" si="46"/>
        <v>0</v>
      </c>
      <c r="EL109" s="257" t="str">
        <f t="shared" si="46"/>
        <v/>
      </c>
      <c r="EM109" s="257" t="str">
        <f t="shared" si="46"/>
        <v/>
      </c>
      <c r="EN109" s="257" t="str">
        <f t="shared" ref="EN109:EX109" si="47">IF(NOT(ISNA(EN18)),IF(LEN(EN18)&gt;0,ABS(EN18-$C18),""),"")</f>
        <v/>
      </c>
      <c r="EO109" s="257" t="str">
        <f t="shared" si="47"/>
        <v/>
      </c>
      <c r="EP109" s="257" t="str">
        <f t="shared" si="47"/>
        <v/>
      </c>
      <c r="EQ109" s="257" t="str">
        <f t="shared" si="47"/>
        <v/>
      </c>
      <c r="ER109" s="257" t="str">
        <f t="shared" si="47"/>
        <v/>
      </c>
      <c r="ES109" s="257" t="str">
        <f t="shared" si="47"/>
        <v/>
      </c>
      <c r="ET109" s="257" t="str">
        <f t="shared" si="47"/>
        <v/>
      </c>
      <c r="EU109" s="257" t="str">
        <f t="shared" si="47"/>
        <v/>
      </c>
      <c r="EV109" s="257" t="str">
        <f t="shared" si="47"/>
        <v/>
      </c>
      <c r="EW109" s="257" t="str">
        <f t="shared" si="47"/>
        <v/>
      </c>
      <c r="EX109" s="258" t="str">
        <f t="shared" si="47"/>
        <v/>
      </c>
    </row>
    <row r="110" spans="1:154" x14ac:dyDescent="0.2">
      <c r="D110" s="238">
        <v>41155</v>
      </c>
      <c r="E110" s="367">
        <f t="shared" ref="E110:AJ110" si="48">IF(NOT(ISNA(E19)),IF(LEN(E19)&gt;0,(E19-$B19)/(rateShift*0.0001),""),"")</f>
        <v>4.6084284047228502E-2</v>
      </c>
      <c r="F110" s="368">
        <f t="shared" si="48"/>
        <v>1.5361820580703407E-2</v>
      </c>
      <c r="G110" s="368">
        <f t="shared" si="48"/>
        <v>0</v>
      </c>
      <c r="H110" s="368">
        <f t="shared" si="48"/>
        <v>0</v>
      </c>
      <c r="I110" s="368">
        <f t="shared" si="48"/>
        <v>0</v>
      </c>
      <c r="J110" s="368">
        <f t="shared" si="48"/>
        <v>0</v>
      </c>
      <c r="K110" s="368">
        <f t="shared" si="48"/>
        <v>0</v>
      </c>
      <c r="L110" s="368">
        <f t="shared" si="48"/>
        <v>0.95202134190575061</v>
      </c>
      <c r="M110" s="368">
        <f t="shared" si="48"/>
        <v>0</v>
      </c>
      <c r="N110" s="368">
        <f t="shared" si="48"/>
        <v>0</v>
      </c>
      <c r="O110" s="368">
        <f t="shared" si="48"/>
        <v>0</v>
      </c>
      <c r="P110" s="368">
        <f t="shared" si="48"/>
        <v>0</v>
      </c>
      <c r="Q110" s="368">
        <f t="shared" si="48"/>
        <v>0</v>
      </c>
      <c r="R110" s="368">
        <f t="shared" si="48"/>
        <v>0</v>
      </c>
      <c r="S110" s="368">
        <f t="shared" si="48"/>
        <v>0</v>
      </c>
      <c r="T110" s="368">
        <f t="shared" si="48"/>
        <v>0</v>
      </c>
      <c r="U110" s="368">
        <f t="shared" si="48"/>
        <v>0</v>
      </c>
      <c r="V110" s="368">
        <f t="shared" si="48"/>
        <v>0</v>
      </c>
      <c r="W110" s="368">
        <f t="shared" si="48"/>
        <v>0</v>
      </c>
      <c r="X110" s="368">
        <f t="shared" si="48"/>
        <v>0</v>
      </c>
      <c r="Y110" s="368">
        <f t="shared" si="48"/>
        <v>0</v>
      </c>
      <c r="Z110" s="368">
        <f t="shared" si="48"/>
        <v>0</v>
      </c>
      <c r="AA110" s="368">
        <f t="shared" si="48"/>
        <v>0</v>
      </c>
      <c r="AB110" s="368">
        <f t="shared" si="48"/>
        <v>0</v>
      </c>
      <c r="AC110" s="368">
        <f t="shared" si="48"/>
        <v>0</v>
      </c>
      <c r="AD110" s="368">
        <f t="shared" si="48"/>
        <v>0</v>
      </c>
      <c r="AE110" s="368">
        <f t="shared" si="48"/>
        <v>0</v>
      </c>
      <c r="AF110" s="368">
        <f t="shared" si="48"/>
        <v>0</v>
      </c>
      <c r="AG110" s="368">
        <f t="shared" si="48"/>
        <v>0</v>
      </c>
      <c r="AH110" s="368">
        <f t="shared" si="48"/>
        <v>0</v>
      </c>
      <c r="AI110" s="368">
        <f t="shared" si="48"/>
        <v>0</v>
      </c>
      <c r="AJ110" s="368">
        <f t="shared" si="48"/>
        <v>0</v>
      </c>
      <c r="AK110" s="368">
        <f t="shared" ref="AK110:BP110" si="49">IF(NOT(ISNA(AK19)),IF(LEN(AK19)&gt;0,(AK19-$B19)/(rateShift*0.0001),""),"")</f>
        <v>0</v>
      </c>
      <c r="AL110" s="368">
        <f t="shared" si="49"/>
        <v>0</v>
      </c>
      <c r="AM110" s="368">
        <f t="shared" si="49"/>
        <v>0</v>
      </c>
      <c r="AN110" s="368">
        <f t="shared" si="49"/>
        <v>0</v>
      </c>
      <c r="AO110" s="368">
        <f t="shared" si="49"/>
        <v>0</v>
      </c>
      <c r="AP110" s="368">
        <f t="shared" si="49"/>
        <v>0</v>
      </c>
      <c r="AQ110" s="368">
        <f t="shared" si="49"/>
        <v>0</v>
      </c>
      <c r="AR110" s="368">
        <f t="shared" si="49"/>
        <v>0</v>
      </c>
      <c r="AS110" s="368">
        <f t="shared" si="49"/>
        <v>0</v>
      </c>
      <c r="AT110" s="368">
        <f t="shared" si="49"/>
        <v>0</v>
      </c>
      <c r="AU110" s="368">
        <f t="shared" si="49"/>
        <v>0</v>
      </c>
      <c r="AV110" s="368">
        <f t="shared" si="49"/>
        <v>0</v>
      </c>
      <c r="AW110" s="368">
        <f t="shared" si="49"/>
        <v>0</v>
      </c>
      <c r="AX110" s="368">
        <f t="shared" si="49"/>
        <v>0</v>
      </c>
      <c r="AY110" s="368">
        <f t="shared" si="49"/>
        <v>0</v>
      </c>
      <c r="AZ110" s="368">
        <f t="shared" si="49"/>
        <v>0</v>
      </c>
      <c r="BA110" s="368">
        <f t="shared" si="49"/>
        <v>0</v>
      </c>
      <c r="BB110" s="368">
        <f t="shared" si="49"/>
        <v>0</v>
      </c>
      <c r="BC110" s="368">
        <f t="shared" si="49"/>
        <v>0</v>
      </c>
      <c r="BD110" s="368">
        <f t="shared" si="49"/>
        <v>0</v>
      </c>
      <c r="BE110" s="368">
        <f t="shared" si="49"/>
        <v>0</v>
      </c>
      <c r="BF110" s="368">
        <f t="shared" si="49"/>
        <v>0</v>
      </c>
      <c r="BG110" s="368">
        <f t="shared" si="49"/>
        <v>0</v>
      </c>
      <c r="BH110" s="368">
        <f t="shared" si="49"/>
        <v>0</v>
      </c>
      <c r="BI110" s="368">
        <f t="shared" si="49"/>
        <v>0</v>
      </c>
      <c r="BJ110" s="368">
        <f t="shared" si="49"/>
        <v>0</v>
      </c>
      <c r="BK110" s="368">
        <f t="shared" si="49"/>
        <v>0</v>
      </c>
      <c r="BL110" s="368">
        <f t="shared" si="49"/>
        <v>0</v>
      </c>
      <c r="BM110" s="368">
        <f t="shared" si="49"/>
        <v>0</v>
      </c>
      <c r="BN110" s="368">
        <f t="shared" si="49"/>
        <v>0</v>
      </c>
      <c r="BO110" s="368" t="str">
        <f t="shared" si="49"/>
        <v/>
      </c>
      <c r="BP110" s="368" t="str">
        <f t="shared" si="49"/>
        <v/>
      </c>
      <c r="BQ110" s="368" t="str">
        <f t="shared" ref="BQ110:CA110" si="50">IF(NOT(ISNA(BQ19)),IF(LEN(BQ19)&gt;0,(BQ19-$B19)/(rateShift*0.0001),""),"")</f>
        <v/>
      </c>
      <c r="BR110" s="368" t="str">
        <f t="shared" si="50"/>
        <v/>
      </c>
      <c r="BS110" s="368" t="str">
        <f t="shared" si="50"/>
        <v/>
      </c>
      <c r="BT110" s="368" t="str">
        <f t="shared" si="50"/>
        <v/>
      </c>
      <c r="BU110" s="368" t="str">
        <f t="shared" si="50"/>
        <v/>
      </c>
      <c r="BV110" s="368" t="str">
        <f t="shared" si="50"/>
        <v/>
      </c>
      <c r="BW110" s="368" t="str">
        <f t="shared" si="50"/>
        <v/>
      </c>
      <c r="BX110" s="368" t="str">
        <f t="shared" si="50"/>
        <v/>
      </c>
      <c r="BY110" s="368" t="str">
        <f t="shared" si="50"/>
        <v/>
      </c>
      <c r="BZ110" s="368" t="str">
        <f t="shared" si="50"/>
        <v/>
      </c>
      <c r="CA110" s="369" t="str">
        <f t="shared" si="50"/>
        <v/>
      </c>
      <c r="CB110" s="257">
        <f t="shared" ref="CB110:DG110" si="51">IF(NOT(ISNA(CB19)),IF(LEN(CB19)&gt;0,ABS(CB19-$C19),""),"")</f>
        <v>4.3368086899420177E-19</v>
      </c>
      <c r="CC110" s="257">
        <f t="shared" si="51"/>
        <v>4.393187202911264E-16</v>
      </c>
      <c r="CD110" s="257">
        <f t="shared" si="51"/>
        <v>0</v>
      </c>
      <c r="CE110" s="257">
        <f t="shared" si="51"/>
        <v>0</v>
      </c>
      <c r="CF110" s="257">
        <f t="shared" si="51"/>
        <v>0</v>
      </c>
      <c r="CG110" s="257">
        <f t="shared" si="51"/>
        <v>0</v>
      </c>
      <c r="CH110" s="257">
        <f t="shared" si="51"/>
        <v>0</v>
      </c>
      <c r="CI110" s="257">
        <f t="shared" si="51"/>
        <v>6.8174717482755338E-5</v>
      </c>
      <c r="CJ110" s="257">
        <f t="shared" si="51"/>
        <v>0</v>
      </c>
      <c r="CK110" s="257">
        <f t="shared" si="51"/>
        <v>0</v>
      </c>
      <c r="CL110" s="257">
        <f t="shared" si="51"/>
        <v>0</v>
      </c>
      <c r="CM110" s="257">
        <f t="shared" si="51"/>
        <v>0</v>
      </c>
      <c r="CN110" s="257">
        <f t="shared" si="51"/>
        <v>0</v>
      </c>
      <c r="CO110" s="257">
        <f t="shared" si="51"/>
        <v>2.6801831770478443E-4</v>
      </c>
      <c r="CP110" s="257">
        <f t="shared" si="51"/>
        <v>0</v>
      </c>
      <c r="CQ110" s="257">
        <f t="shared" si="51"/>
        <v>0</v>
      </c>
      <c r="CR110" s="257">
        <f t="shared" si="51"/>
        <v>0</v>
      </c>
      <c r="CS110" s="257">
        <f t="shared" si="51"/>
        <v>0</v>
      </c>
      <c r="CT110" s="257">
        <f t="shared" si="51"/>
        <v>0</v>
      </c>
      <c r="CU110" s="257">
        <f t="shared" si="51"/>
        <v>0</v>
      </c>
      <c r="CV110" s="257">
        <f t="shared" si="51"/>
        <v>0</v>
      </c>
      <c r="CW110" s="257">
        <f t="shared" si="51"/>
        <v>0</v>
      </c>
      <c r="CX110" s="257">
        <f t="shared" si="51"/>
        <v>0</v>
      </c>
      <c r="CY110" s="257">
        <f t="shared" si="51"/>
        <v>0</v>
      </c>
      <c r="CZ110" s="257">
        <f t="shared" si="51"/>
        <v>0</v>
      </c>
      <c r="DA110" s="257">
        <f t="shared" si="51"/>
        <v>0</v>
      </c>
      <c r="DB110" s="257">
        <f t="shared" si="51"/>
        <v>0</v>
      </c>
      <c r="DC110" s="257">
        <f t="shared" si="51"/>
        <v>0</v>
      </c>
      <c r="DD110" s="257">
        <f t="shared" si="51"/>
        <v>0</v>
      </c>
      <c r="DE110" s="257">
        <f t="shared" si="51"/>
        <v>0</v>
      </c>
      <c r="DF110" s="257">
        <f t="shared" si="51"/>
        <v>0</v>
      </c>
      <c r="DG110" s="257">
        <f t="shared" si="51"/>
        <v>0</v>
      </c>
      <c r="DH110" s="257">
        <f t="shared" ref="DH110:EM110" si="52">IF(NOT(ISNA(DH19)),IF(LEN(DH19)&gt;0,ABS(DH19-$C19),""),"")</f>
        <v>0</v>
      </c>
      <c r="DI110" s="257">
        <f t="shared" si="52"/>
        <v>0</v>
      </c>
      <c r="DJ110" s="257">
        <f t="shared" si="52"/>
        <v>0</v>
      </c>
      <c r="DK110" s="257">
        <f t="shared" si="52"/>
        <v>0</v>
      </c>
      <c r="DL110" s="257">
        <f t="shared" si="52"/>
        <v>0</v>
      </c>
      <c r="DM110" s="257">
        <f t="shared" si="52"/>
        <v>0</v>
      </c>
      <c r="DN110" s="257">
        <f t="shared" si="52"/>
        <v>0</v>
      </c>
      <c r="DO110" s="257">
        <f t="shared" si="52"/>
        <v>0</v>
      </c>
      <c r="DP110" s="257">
        <f t="shared" si="52"/>
        <v>0</v>
      </c>
      <c r="DQ110" s="257">
        <f t="shared" si="52"/>
        <v>0</v>
      </c>
      <c r="DR110" s="257">
        <f t="shared" si="52"/>
        <v>0</v>
      </c>
      <c r="DS110" s="257">
        <f t="shared" si="52"/>
        <v>0</v>
      </c>
      <c r="DT110" s="257">
        <f t="shared" si="52"/>
        <v>0</v>
      </c>
      <c r="DU110" s="257">
        <f t="shared" si="52"/>
        <v>0</v>
      </c>
      <c r="DV110" s="257">
        <f t="shared" si="52"/>
        <v>0</v>
      </c>
      <c r="DW110" s="257">
        <f t="shared" si="52"/>
        <v>0</v>
      </c>
      <c r="DX110" s="257">
        <f t="shared" si="52"/>
        <v>0</v>
      </c>
      <c r="DY110" s="257">
        <f t="shared" si="52"/>
        <v>0</v>
      </c>
      <c r="DZ110" s="257">
        <f t="shared" si="52"/>
        <v>0</v>
      </c>
      <c r="EA110" s="257">
        <f t="shared" si="52"/>
        <v>0</v>
      </c>
      <c r="EB110" s="257">
        <f t="shared" si="52"/>
        <v>0</v>
      </c>
      <c r="EC110" s="257">
        <f t="shared" si="52"/>
        <v>0</v>
      </c>
      <c r="ED110" s="257">
        <f t="shared" si="52"/>
        <v>0</v>
      </c>
      <c r="EE110" s="257">
        <f t="shared" si="52"/>
        <v>0</v>
      </c>
      <c r="EF110" s="257">
        <f t="shared" si="52"/>
        <v>0</v>
      </c>
      <c r="EG110" s="257">
        <f t="shared" si="52"/>
        <v>0</v>
      </c>
      <c r="EH110" s="257">
        <f t="shared" si="52"/>
        <v>0</v>
      </c>
      <c r="EI110" s="257">
        <f t="shared" si="52"/>
        <v>0</v>
      </c>
      <c r="EJ110" s="257">
        <f t="shared" si="52"/>
        <v>0</v>
      </c>
      <c r="EK110" s="257">
        <f t="shared" si="52"/>
        <v>0</v>
      </c>
      <c r="EL110" s="257" t="str">
        <f t="shared" si="52"/>
        <v/>
      </c>
      <c r="EM110" s="257" t="str">
        <f t="shared" si="52"/>
        <v/>
      </c>
      <c r="EN110" s="257" t="str">
        <f t="shared" ref="EN110:EX110" si="53">IF(NOT(ISNA(EN19)),IF(LEN(EN19)&gt;0,ABS(EN19-$C19),""),"")</f>
        <v/>
      </c>
      <c r="EO110" s="257" t="str">
        <f t="shared" si="53"/>
        <v/>
      </c>
      <c r="EP110" s="257" t="str">
        <f t="shared" si="53"/>
        <v/>
      </c>
      <c r="EQ110" s="257" t="str">
        <f t="shared" si="53"/>
        <v/>
      </c>
      <c r="ER110" s="257" t="str">
        <f t="shared" si="53"/>
        <v/>
      </c>
      <c r="ES110" s="257" t="str">
        <f t="shared" si="53"/>
        <v/>
      </c>
      <c r="ET110" s="257" t="str">
        <f t="shared" si="53"/>
        <v/>
      </c>
      <c r="EU110" s="257" t="str">
        <f t="shared" si="53"/>
        <v/>
      </c>
      <c r="EV110" s="257" t="str">
        <f t="shared" si="53"/>
        <v/>
      </c>
      <c r="EW110" s="257" t="str">
        <f t="shared" si="53"/>
        <v/>
      </c>
      <c r="EX110" s="258" t="str">
        <f t="shared" si="53"/>
        <v/>
      </c>
    </row>
    <row r="111" spans="1:154" x14ac:dyDescent="0.2">
      <c r="D111" s="238">
        <v>41185</v>
      </c>
      <c r="E111" s="367">
        <f t="shared" ref="E111:AJ111" si="54">IF(NOT(ISNA(E20)),IF(LEN(E20)&gt;0,(E20-$B20)/(rateShift*0.0001),""),"")</f>
        <v>3.1682945279087965E-2</v>
      </c>
      <c r="F111" s="368">
        <f t="shared" si="54"/>
        <v>1.0561251651811012E-2</v>
      </c>
      <c r="G111" s="368">
        <f t="shared" si="54"/>
        <v>0</v>
      </c>
      <c r="H111" s="368">
        <f t="shared" si="54"/>
        <v>0</v>
      </c>
      <c r="I111" s="368">
        <f t="shared" si="54"/>
        <v>0</v>
      </c>
      <c r="J111" s="368">
        <f t="shared" si="54"/>
        <v>0</v>
      </c>
      <c r="K111" s="368">
        <f t="shared" si="54"/>
        <v>0</v>
      </c>
      <c r="L111" s="368">
        <f t="shared" si="54"/>
        <v>0</v>
      </c>
      <c r="M111" s="368">
        <f t="shared" si="54"/>
        <v>0.97103058264825115</v>
      </c>
      <c r="N111" s="368">
        <f t="shared" si="54"/>
        <v>0</v>
      </c>
      <c r="O111" s="368">
        <f t="shared" si="54"/>
        <v>0</v>
      </c>
      <c r="P111" s="368">
        <f t="shared" si="54"/>
        <v>0</v>
      </c>
      <c r="Q111" s="368">
        <f t="shared" si="54"/>
        <v>0</v>
      </c>
      <c r="R111" s="368">
        <f t="shared" si="54"/>
        <v>0</v>
      </c>
      <c r="S111" s="368">
        <f t="shared" si="54"/>
        <v>0</v>
      </c>
      <c r="T111" s="368">
        <f t="shared" si="54"/>
        <v>0</v>
      </c>
      <c r="U111" s="368">
        <f t="shared" si="54"/>
        <v>0</v>
      </c>
      <c r="V111" s="368">
        <f t="shared" si="54"/>
        <v>0</v>
      </c>
      <c r="W111" s="368">
        <f t="shared" si="54"/>
        <v>0</v>
      </c>
      <c r="X111" s="368">
        <f t="shared" si="54"/>
        <v>0</v>
      </c>
      <c r="Y111" s="368">
        <f t="shared" si="54"/>
        <v>0</v>
      </c>
      <c r="Z111" s="368">
        <f t="shared" si="54"/>
        <v>0</v>
      </c>
      <c r="AA111" s="368">
        <f t="shared" si="54"/>
        <v>0</v>
      </c>
      <c r="AB111" s="368">
        <f t="shared" si="54"/>
        <v>0</v>
      </c>
      <c r="AC111" s="368">
        <f t="shared" si="54"/>
        <v>0</v>
      </c>
      <c r="AD111" s="368">
        <f t="shared" si="54"/>
        <v>0</v>
      </c>
      <c r="AE111" s="368">
        <f t="shared" si="54"/>
        <v>0</v>
      </c>
      <c r="AF111" s="368">
        <f t="shared" si="54"/>
        <v>0</v>
      </c>
      <c r="AG111" s="368">
        <f t="shared" si="54"/>
        <v>0</v>
      </c>
      <c r="AH111" s="368">
        <f t="shared" si="54"/>
        <v>0</v>
      </c>
      <c r="AI111" s="368">
        <f t="shared" si="54"/>
        <v>0</v>
      </c>
      <c r="AJ111" s="368">
        <f t="shared" si="54"/>
        <v>0</v>
      </c>
      <c r="AK111" s="368">
        <f t="shared" ref="AK111:BP111" si="55">IF(NOT(ISNA(AK20)),IF(LEN(AK20)&gt;0,(AK20-$B20)/(rateShift*0.0001),""),"")</f>
        <v>0</v>
      </c>
      <c r="AL111" s="368">
        <f t="shared" si="55"/>
        <v>0</v>
      </c>
      <c r="AM111" s="368">
        <f t="shared" si="55"/>
        <v>0</v>
      </c>
      <c r="AN111" s="368">
        <f t="shared" si="55"/>
        <v>0</v>
      </c>
      <c r="AO111" s="368">
        <f t="shared" si="55"/>
        <v>0</v>
      </c>
      <c r="AP111" s="368">
        <f t="shared" si="55"/>
        <v>0</v>
      </c>
      <c r="AQ111" s="368">
        <f t="shared" si="55"/>
        <v>0</v>
      </c>
      <c r="AR111" s="368">
        <f t="shared" si="55"/>
        <v>0</v>
      </c>
      <c r="AS111" s="368">
        <f t="shared" si="55"/>
        <v>0</v>
      </c>
      <c r="AT111" s="368">
        <f t="shared" si="55"/>
        <v>0</v>
      </c>
      <c r="AU111" s="368">
        <f t="shared" si="55"/>
        <v>0</v>
      </c>
      <c r="AV111" s="368">
        <f t="shared" si="55"/>
        <v>0</v>
      </c>
      <c r="AW111" s="368">
        <f t="shared" si="55"/>
        <v>0</v>
      </c>
      <c r="AX111" s="368">
        <f t="shared" si="55"/>
        <v>0</v>
      </c>
      <c r="AY111" s="368">
        <f t="shared" si="55"/>
        <v>0</v>
      </c>
      <c r="AZ111" s="368">
        <f t="shared" si="55"/>
        <v>0</v>
      </c>
      <c r="BA111" s="368">
        <f t="shared" si="55"/>
        <v>0</v>
      </c>
      <c r="BB111" s="368">
        <f t="shared" si="55"/>
        <v>0</v>
      </c>
      <c r="BC111" s="368">
        <f t="shared" si="55"/>
        <v>0</v>
      </c>
      <c r="BD111" s="368">
        <f t="shared" si="55"/>
        <v>0</v>
      </c>
      <c r="BE111" s="368">
        <f t="shared" si="55"/>
        <v>0</v>
      </c>
      <c r="BF111" s="368">
        <f t="shared" si="55"/>
        <v>0</v>
      </c>
      <c r="BG111" s="368">
        <f t="shared" si="55"/>
        <v>0</v>
      </c>
      <c r="BH111" s="368">
        <f t="shared" si="55"/>
        <v>0</v>
      </c>
      <c r="BI111" s="368">
        <f t="shared" si="55"/>
        <v>0</v>
      </c>
      <c r="BJ111" s="368">
        <f t="shared" si="55"/>
        <v>0</v>
      </c>
      <c r="BK111" s="368">
        <f t="shared" si="55"/>
        <v>0</v>
      </c>
      <c r="BL111" s="368">
        <f t="shared" si="55"/>
        <v>0</v>
      </c>
      <c r="BM111" s="368">
        <f t="shared" si="55"/>
        <v>0</v>
      </c>
      <c r="BN111" s="368">
        <f t="shared" si="55"/>
        <v>0</v>
      </c>
      <c r="BO111" s="368" t="str">
        <f t="shared" si="55"/>
        <v/>
      </c>
      <c r="BP111" s="368" t="str">
        <f t="shared" si="55"/>
        <v/>
      </c>
      <c r="BQ111" s="368" t="str">
        <f t="shared" ref="BQ111:CA111" si="56">IF(NOT(ISNA(BQ20)),IF(LEN(BQ20)&gt;0,(BQ20-$B20)/(rateShift*0.0001),""),"")</f>
        <v/>
      </c>
      <c r="BR111" s="368" t="str">
        <f t="shared" si="56"/>
        <v/>
      </c>
      <c r="BS111" s="368" t="str">
        <f t="shared" si="56"/>
        <v/>
      </c>
      <c r="BT111" s="368" t="str">
        <f t="shared" si="56"/>
        <v/>
      </c>
      <c r="BU111" s="368" t="str">
        <f t="shared" si="56"/>
        <v/>
      </c>
      <c r="BV111" s="368" t="str">
        <f t="shared" si="56"/>
        <v/>
      </c>
      <c r="BW111" s="368" t="str">
        <f t="shared" si="56"/>
        <v/>
      </c>
      <c r="BX111" s="368" t="str">
        <f t="shared" si="56"/>
        <v/>
      </c>
      <c r="BY111" s="368" t="str">
        <f t="shared" si="56"/>
        <v/>
      </c>
      <c r="BZ111" s="368" t="str">
        <f t="shared" si="56"/>
        <v/>
      </c>
      <c r="CA111" s="369" t="str">
        <f t="shared" si="56"/>
        <v/>
      </c>
      <c r="CB111" s="257">
        <f t="shared" ref="CB111:DG111" si="57">IF(NOT(ISNA(CB20)),IF(LEN(CB20)&gt;0,ABS(CB20-$C20),""),"")</f>
        <v>4.397524011601206E-16</v>
      </c>
      <c r="CC111" s="257">
        <f t="shared" si="57"/>
        <v>4.397524011601206E-16</v>
      </c>
      <c r="CD111" s="257">
        <f t="shared" si="57"/>
        <v>0</v>
      </c>
      <c r="CE111" s="257">
        <f t="shared" si="57"/>
        <v>0</v>
      </c>
      <c r="CF111" s="257">
        <f t="shared" si="57"/>
        <v>0</v>
      </c>
      <c r="CG111" s="257">
        <f t="shared" si="57"/>
        <v>0</v>
      </c>
      <c r="CH111" s="257">
        <f t="shared" si="57"/>
        <v>0</v>
      </c>
      <c r="CI111" s="257">
        <f t="shared" si="57"/>
        <v>0</v>
      </c>
      <c r="CJ111" s="257">
        <f t="shared" si="57"/>
        <v>1.0114276665953862E-4</v>
      </c>
      <c r="CK111" s="257">
        <f t="shared" si="57"/>
        <v>0</v>
      </c>
      <c r="CL111" s="257">
        <f t="shared" si="57"/>
        <v>0</v>
      </c>
      <c r="CM111" s="257">
        <f t="shared" si="57"/>
        <v>0</v>
      </c>
      <c r="CN111" s="257">
        <f t="shared" si="57"/>
        <v>0</v>
      </c>
      <c r="CO111" s="257">
        <f t="shared" si="57"/>
        <v>0</v>
      </c>
      <c r="CP111" s="257">
        <f t="shared" si="57"/>
        <v>3.0091664591718175E-4</v>
      </c>
      <c r="CQ111" s="257">
        <f t="shared" si="57"/>
        <v>0</v>
      </c>
      <c r="CR111" s="257">
        <f t="shared" si="57"/>
        <v>0</v>
      </c>
      <c r="CS111" s="257">
        <f t="shared" si="57"/>
        <v>0</v>
      </c>
      <c r="CT111" s="257">
        <f t="shared" si="57"/>
        <v>0</v>
      </c>
      <c r="CU111" s="257">
        <f t="shared" si="57"/>
        <v>0</v>
      </c>
      <c r="CV111" s="257">
        <f t="shared" si="57"/>
        <v>0</v>
      </c>
      <c r="CW111" s="257">
        <f t="shared" si="57"/>
        <v>0</v>
      </c>
      <c r="CX111" s="257">
        <f t="shared" si="57"/>
        <v>0</v>
      </c>
      <c r="CY111" s="257">
        <f t="shared" si="57"/>
        <v>0</v>
      </c>
      <c r="CZ111" s="257">
        <f t="shared" si="57"/>
        <v>0</v>
      </c>
      <c r="DA111" s="257">
        <f t="shared" si="57"/>
        <v>0</v>
      </c>
      <c r="DB111" s="257">
        <f t="shared" si="57"/>
        <v>0</v>
      </c>
      <c r="DC111" s="257">
        <f t="shared" si="57"/>
        <v>0</v>
      </c>
      <c r="DD111" s="257">
        <f t="shared" si="57"/>
        <v>0</v>
      </c>
      <c r="DE111" s="257">
        <f t="shared" si="57"/>
        <v>0</v>
      </c>
      <c r="DF111" s="257">
        <f t="shared" si="57"/>
        <v>0</v>
      </c>
      <c r="DG111" s="257">
        <f t="shared" si="57"/>
        <v>0</v>
      </c>
      <c r="DH111" s="257">
        <f t="shared" ref="DH111:EM111" si="58">IF(NOT(ISNA(DH20)),IF(LEN(DH20)&gt;0,ABS(DH20-$C20),""),"")</f>
        <v>0</v>
      </c>
      <c r="DI111" s="257">
        <f t="shared" si="58"/>
        <v>0</v>
      </c>
      <c r="DJ111" s="257">
        <f t="shared" si="58"/>
        <v>0</v>
      </c>
      <c r="DK111" s="257">
        <f t="shared" si="58"/>
        <v>0</v>
      </c>
      <c r="DL111" s="257">
        <f t="shared" si="58"/>
        <v>0</v>
      </c>
      <c r="DM111" s="257">
        <f t="shared" si="58"/>
        <v>0</v>
      </c>
      <c r="DN111" s="257">
        <f t="shared" si="58"/>
        <v>0</v>
      </c>
      <c r="DO111" s="257">
        <f t="shared" si="58"/>
        <v>0</v>
      </c>
      <c r="DP111" s="257">
        <f t="shared" si="58"/>
        <v>0</v>
      </c>
      <c r="DQ111" s="257">
        <f t="shared" si="58"/>
        <v>0</v>
      </c>
      <c r="DR111" s="257">
        <f t="shared" si="58"/>
        <v>0</v>
      </c>
      <c r="DS111" s="257">
        <f t="shared" si="58"/>
        <v>0</v>
      </c>
      <c r="DT111" s="257">
        <f t="shared" si="58"/>
        <v>0</v>
      </c>
      <c r="DU111" s="257">
        <f t="shared" si="58"/>
        <v>0</v>
      </c>
      <c r="DV111" s="257">
        <f t="shared" si="58"/>
        <v>0</v>
      </c>
      <c r="DW111" s="257">
        <f t="shared" si="58"/>
        <v>0</v>
      </c>
      <c r="DX111" s="257">
        <f t="shared" si="58"/>
        <v>0</v>
      </c>
      <c r="DY111" s="257">
        <f t="shared" si="58"/>
        <v>0</v>
      </c>
      <c r="DZ111" s="257">
        <f t="shared" si="58"/>
        <v>0</v>
      </c>
      <c r="EA111" s="257">
        <f t="shared" si="58"/>
        <v>0</v>
      </c>
      <c r="EB111" s="257">
        <f t="shared" si="58"/>
        <v>0</v>
      </c>
      <c r="EC111" s="257">
        <f t="shared" si="58"/>
        <v>0</v>
      </c>
      <c r="ED111" s="257">
        <f t="shared" si="58"/>
        <v>0</v>
      </c>
      <c r="EE111" s="257">
        <f t="shared" si="58"/>
        <v>0</v>
      </c>
      <c r="EF111" s="257">
        <f t="shared" si="58"/>
        <v>0</v>
      </c>
      <c r="EG111" s="257">
        <f t="shared" si="58"/>
        <v>0</v>
      </c>
      <c r="EH111" s="257">
        <f t="shared" si="58"/>
        <v>0</v>
      </c>
      <c r="EI111" s="257">
        <f t="shared" si="58"/>
        <v>0</v>
      </c>
      <c r="EJ111" s="257">
        <f t="shared" si="58"/>
        <v>0</v>
      </c>
      <c r="EK111" s="257">
        <f t="shared" si="58"/>
        <v>0</v>
      </c>
      <c r="EL111" s="257" t="str">
        <f t="shared" si="58"/>
        <v/>
      </c>
      <c r="EM111" s="257" t="str">
        <f t="shared" si="58"/>
        <v/>
      </c>
      <c r="EN111" s="257" t="str">
        <f t="shared" ref="EN111:EX111" si="59">IF(NOT(ISNA(EN20)),IF(LEN(EN20)&gt;0,ABS(EN20-$C20),""),"")</f>
        <v/>
      </c>
      <c r="EO111" s="257" t="str">
        <f t="shared" si="59"/>
        <v/>
      </c>
      <c r="EP111" s="257" t="str">
        <f t="shared" si="59"/>
        <v/>
      </c>
      <c r="EQ111" s="257" t="str">
        <f t="shared" si="59"/>
        <v/>
      </c>
      <c r="ER111" s="257" t="str">
        <f t="shared" si="59"/>
        <v/>
      </c>
      <c r="ES111" s="257" t="str">
        <f t="shared" si="59"/>
        <v/>
      </c>
      <c r="ET111" s="257" t="str">
        <f t="shared" si="59"/>
        <v/>
      </c>
      <c r="EU111" s="257" t="str">
        <f t="shared" si="59"/>
        <v/>
      </c>
      <c r="EV111" s="257" t="str">
        <f t="shared" si="59"/>
        <v/>
      </c>
      <c r="EW111" s="257" t="str">
        <f t="shared" si="59"/>
        <v/>
      </c>
      <c r="EX111" s="258" t="str">
        <f t="shared" si="59"/>
        <v/>
      </c>
    </row>
    <row r="112" spans="1:154" x14ac:dyDescent="0.2">
      <c r="D112" s="238">
        <v>41218</v>
      </c>
      <c r="E112" s="367">
        <f t="shared" ref="E112:AJ112" si="60">IF(NOT(ISNA(E21)),IF(LEN(E21)&gt;0,(E21-$B21)/(rateShift*0.0001),""),"")</f>
        <v>2.3578005790443873E-2</v>
      </c>
      <c r="F112" s="368">
        <f t="shared" si="60"/>
        <v>7.8595361126514857E-3</v>
      </c>
      <c r="G112" s="368">
        <f t="shared" si="60"/>
        <v>0</v>
      </c>
      <c r="H112" s="368">
        <f t="shared" si="60"/>
        <v>0</v>
      </c>
      <c r="I112" s="368">
        <f t="shared" si="60"/>
        <v>0</v>
      </c>
      <c r="J112" s="368">
        <f t="shared" si="60"/>
        <v>0</v>
      </c>
      <c r="K112" s="368">
        <f t="shared" si="60"/>
        <v>0</v>
      </c>
      <c r="L112" s="368">
        <f t="shared" si="60"/>
        <v>0</v>
      </c>
      <c r="M112" s="368">
        <f t="shared" si="60"/>
        <v>0</v>
      </c>
      <c r="N112" s="368">
        <f t="shared" si="60"/>
        <v>0.98163244708560771</v>
      </c>
      <c r="O112" s="368">
        <f t="shared" si="60"/>
        <v>0</v>
      </c>
      <c r="P112" s="368">
        <f t="shared" si="60"/>
        <v>0</v>
      </c>
      <c r="Q112" s="368">
        <f t="shared" si="60"/>
        <v>0</v>
      </c>
      <c r="R112" s="368">
        <f t="shared" si="60"/>
        <v>0</v>
      </c>
      <c r="S112" s="368">
        <f t="shared" si="60"/>
        <v>0</v>
      </c>
      <c r="T112" s="368">
        <f t="shared" si="60"/>
        <v>0</v>
      </c>
      <c r="U112" s="368">
        <f t="shared" si="60"/>
        <v>0</v>
      </c>
      <c r="V112" s="368">
        <f t="shared" si="60"/>
        <v>0</v>
      </c>
      <c r="W112" s="368">
        <f t="shared" si="60"/>
        <v>0</v>
      </c>
      <c r="X112" s="368">
        <f t="shared" si="60"/>
        <v>0</v>
      </c>
      <c r="Y112" s="368">
        <f t="shared" si="60"/>
        <v>0</v>
      </c>
      <c r="Z112" s="368">
        <f t="shared" si="60"/>
        <v>0</v>
      </c>
      <c r="AA112" s="368">
        <f t="shared" si="60"/>
        <v>0</v>
      </c>
      <c r="AB112" s="368">
        <f t="shared" si="60"/>
        <v>0</v>
      </c>
      <c r="AC112" s="368">
        <f t="shared" si="60"/>
        <v>0</v>
      </c>
      <c r="AD112" s="368">
        <f t="shared" si="60"/>
        <v>0</v>
      </c>
      <c r="AE112" s="368">
        <f t="shared" si="60"/>
        <v>0</v>
      </c>
      <c r="AF112" s="368">
        <f t="shared" si="60"/>
        <v>0</v>
      </c>
      <c r="AG112" s="368">
        <f t="shared" si="60"/>
        <v>0</v>
      </c>
      <c r="AH112" s="368">
        <f t="shared" si="60"/>
        <v>0</v>
      </c>
      <c r="AI112" s="368">
        <f t="shared" si="60"/>
        <v>0</v>
      </c>
      <c r="AJ112" s="368">
        <f t="shared" si="60"/>
        <v>0</v>
      </c>
      <c r="AK112" s="368">
        <f t="shared" ref="AK112:BP112" si="61">IF(NOT(ISNA(AK21)),IF(LEN(AK21)&gt;0,(AK21-$B21)/(rateShift*0.0001),""),"")</f>
        <v>0</v>
      </c>
      <c r="AL112" s="368">
        <f t="shared" si="61"/>
        <v>0</v>
      </c>
      <c r="AM112" s="368">
        <f t="shared" si="61"/>
        <v>0</v>
      </c>
      <c r="AN112" s="368">
        <f t="shared" si="61"/>
        <v>0</v>
      </c>
      <c r="AO112" s="368">
        <f t="shared" si="61"/>
        <v>0</v>
      </c>
      <c r="AP112" s="368">
        <f t="shared" si="61"/>
        <v>0</v>
      </c>
      <c r="AQ112" s="368">
        <f t="shared" si="61"/>
        <v>0</v>
      </c>
      <c r="AR112" s="368">
        <f t="shared" si="61"/>
        <v>0</v>
      </c>
      <c r="AS112" s="368">
        <f t="shared" si="61"/>
        <v>0</v>
      </c>
      <c r="AT112" s="368">
        <f t="shared" si="61"/>
        <v>0</v>
      </c>
      <c r="AU112" s="368">
        <f t="shared" si="61"/>
        <v>0</v>
      </c>
      <c r="AV112" s="368">
        <f t="shared" si="61"/>
        <v>0</v>
      </c>
      <c r="AW112" s="368">
        <f t="shared" si="61"/>
        <v>0</v>
      </c>
      <c r="AX112" s="368">
        <f t="shared" si="61"/>
        <v>0</v>
      </c>
      <c r="AY112" s="368">
        <f t="shared" si="61"/>
        <v>0</v>
      </c>
      <c r="AZ112" s="368">
        <f t="shared" si="61"/>
        <v>0</v>
      </c>
      <c r="BA112" s="368">
        <f t="shared" si="61"/>
        <v>0</v>
      </c>
      <c r="BB112" s="368">
        <f t="shared" si="61"/>
        <v>0</v>
      </c>
      <c r="BC112" s="368">
        <f t="shared" si="61"/>
        <v>0</v>
      </c>
      <c r="BD112" s="368">
        <f t="shared" si="61"/>
        <v>0</v>
      </c>
      <c r="BE112" s="368">
        <f t="shared" si="61"/>
        <v>0</v>
      </c>
      <c r="BF112" s="368">
        <f t="shared" si="61"/>
        <v>0</v>
      </c>
      <c r="BG112" s="368">
        <f t="shared" si="61"/>
        <v>0</v>
      </c>
      <c r="BH112" s="368">
        <f t="shared" si="61"/>
        <v>0</v>
      </c>
      <c r="BI112" s="368">
        <f t="shared" si="61"/>
        <v>0</v>
      </c>
      <c r="BJ112" s="368">
        <f t="shared" si="61"/>
        <v>0</v>
      </c>
      <c r="BK112" s="368">
        <f t="shared" si="61"/>
        <v>0</v>
      </c>
      <c r="BL112" s="368">
        <f t="shared" si="61"/>
        <v>0</v>
      </c>
      <c r="BM112" s="368">
        <f t="shared" si="61"/>
        <v>0</v>
      </c>
      <c r="BN112" s="368">
        <f t="shared" si="61"/>
        <v>0</v>
      </c>
      <c r="BO112" s="368" t="str">
        <f t="shared" si="61"/>
        <v/>
      </c>
      <c r="BP112" s="368" t="str">
        <f t="shared" si="61"/>
        <v/>
      </c>
      <c r="BQ112" s="368" t="str">
        <f t="shared" ref="BQ112:CA112" si="62">IF(NOT(ISNA(BQ21)),IF(LEN(BQ21)&gt;0,(BQ21-$B21)/(rateShift*0.0001),""),"")</f>
        <v/>
      </c>
      <c r="BR112" s="368" t="str">
        <f t="shared" si="62"/>
        <v/>
      </c>
      <c r="BS112" s="368" t="str">
        <f t="shared" si="62"/>
        <v/>
      </c>
      <c r="BT112" s="368" t="str">
        <f t="shared" si="62"/>
        <v/>
      </c>
      <c r="BU112" s="368" t="str">
        <f t="shared" si="62"/>
        <v/>
      </c>
      <c r="BV112" s="368" t="str">
        <f t="shared" si="62"/>
        <v/>
      </c>
      <c r="BW112" s="368" t="str">
        <f t="shared" si="62"/>
        <v/>
      </c>
      <c r="BX112" s="368" t="str">
        <f t="shared" si="62"/>
        <v/>
      </c>
      <c r="BY112" s="368" t="str">
        <f t="shared" si="62"/>
        <v/>
      </c>
      <c r="BZ112" s="368" t="str">
        <f t="shared" si="62"/>
        <v/>
      </c>
      <c r="CA112" s="369" t="str">
        <f t="shared" si="62"/>
        <v/>
      </c>
      <c r="CB112" s="257">
        <f t="shared" ref="CB112:DG112" si="63">IF(NOT(ISNA(CB21)),IF(LEN(CB21)&gt;0,ABS(CB21-$C21),""),"")</f>
        <v>4.397524011601206E-16</v>
      </c>
      <c r="CC112" s="257">
        <f t="shared" si="63"/>
        <v>4.3368086899420177E-19</v>
      </c>
      <c r="CD112" s="257">
        <f t="shared" si="63"/>
        <v>0</v>
      </c>
      <c r="CE112" s="257">
        <f t="shared" si="63"/>
        <v>0</v>
      </c>
      <c r="CF112" s="257">
        <f t="shared" si="63"/>
        <v>0</v>
      </c>
      <c r="CG112" s="257">
        <f t="shared" si="63"/>
        <v>0</v>
      </c>
      <c r="CH112" s="257">
        <f t="shared" si="63"/>
        <v>0</v>
      </c>
      <c r="CI112" s="257">
        <f t="shared" si="63"/>
        <v>0</v>
      </c>
      <c r="CJ112" s="257">
        <f t="shared" si="63"/>
        <v>0</v>
      </c>
      <c r="CK112" s="257">
        <f t="shared" si="63"/>
        <v>1.3739484951736085E-4</v>
      </c>
      <c r="CL112" s="257">
        <f t="shared" si="63"/>
        <v>0</v>
      </c>
      <c r="CM112" s="257">
        <f t="shared" si="63"/>
        <v>0</v>
      </c>
      <c r="CN112" s="257">
        <f t="shared" si="63"/>
        <v>0</v>
      </c>
      <c r="CO112" s="257">
        <f t="shared" si="63"/>
        <v>0</v>
      </c>
      <c r="CP112" s="257">
        <f t="shared" si="63"/>
        <v>2.1428851162529766E-5</v>
      </c>
      <c r="CQ112" s="257">
        <f t="shared" si="63"/>
        <v>3.0602045828596013E-4</v>
      </c>
      <c r="CR112" s="257">
        <f t="shared" si="63"/>
        <v>2.2335700171164166E-5</v>
      </c>
      <c r="CS112" s="257">
        <f t="shared" si="63"/>
        <v>1.1929978758714634E-6</v>
      </c>
      <c r="CT112" s="257">
        <f t="shared" si="63"/>
        <v>0</v>
      </c>
      <c r="CU112" s="257">
        <f t="shared" si="63"/>
        <v>0</v>
      </c>
      <c r="CV112" s="257">
        <f t="shared" si="63"/>
        <v>0</v>
      </c>
      <c r="CW112" s="257">
        <f t="shared" si="63"/>
        <v>0</v>
      </c>
      <c r="CX112" s="257">
        <f t="shared" si="63"/>
        <v>0</v>
      </c>
      <c r="CY112" s="257">
        <f t="shared" si="63"/>
        <v>0</v>
      </c>
      <c r="CZ112" s="257">
        <f t="shared" si="63"/>
        <v>0</v>
      </c>
      <c r="DA112" s="257">
        <f t="shared" si="63"/>
        <v>0</v>
      </c>
      <c r="DB112" s="257">
        <f t="shared" si="63"/>
        <v>0</v>
      </c>
      <c r="DC112" s="257">
        <f t="shared" si="63"/>
        <v>0</v>
      </c>
      <c r="DD112" s="257">
        <f t="shared" si="63"/>
        <v>0</v>
      </c>
      <c r="DE112" s="257">
        <f t="shared" si="63"/>
        <v>0</v>
      </c>
      <c r="DF112" s="257">
        <f t="shared" si="63"/>
        <v>0</v>
      </c>
      <c r="DG112" s="257">
        <f t="shared" si="63"/>
        <v>0</v>
      </c>
      <c r="DH112" s="257">
        <f t="shared" ref="DH112:EM112" si="64">IF(NOT(ISNA(DH21)),IF(LEN(DH21)&gt;0,ABS(DH21-$C21),""),"")</f>
        <v>0</v>
      </c>
      <c r="DI112" s="257">
        <f t="shared" si="64"/>
        <v>0</v>
      </c>
      <c r="DJ112" s="257">
        <f t="shared" si="64"/>
        <v>0</v>
      </c>
      <c r="DK112" s="257">
        <f t="shared" si="64"/>
        <v>0</v>
      </c>
      <c r="DL112" s="257">
        <f t="shared" si="64"/>
        <v>0</v>
      </c>
      <c r="DM112" s="257">
        <f t="shared" si="64"/>
        <v>0</v>
      </c>
      <c r="DN112" s="257">
        <f t="shared" si="64"/>
        <v>0</v>
      </c>
      <c r="DO112" s="257">
        <f t="shared" si="64"/>
        <v>0</v>
      </c>
      <c r="DP112" s="257">
        <f t="shared" si="64"/>
        <v>0</v>
      </c>
      <c r="DQ112" s="257">
        <f t="shared" si="64"/>
        <v>0</v>
      </c>
      <c r="DR112" s="257">
        <f t="shared" si="64"/>
        <v>0</v>
      </c>
      <c r="DS112" s="257">
        <f t="shared" si="64"/>
        <v>0</v>
      </c>
      <c r="DT112" s="257">
        <f t="shared" si="64"/>
        <v>0</v>
      </c>
      <c r="DU112" s="257">
        <f t="shared" si="64"/>
        <v>0</v>
      </c>
      <c r="DV112" s="257">
        <f t="shared" si="64"/>
        <v>0</v>
      </c>
      <c r="DW112" s="257">
        <f t="shared" si="64"/>
        <v>0</v>
      </c>
      <c r="DX112" s="257">
        <f t="shared" si="64"/>
        <v>0</v>
      </c>
      <c r="DY112" s="257">
        <f t="shared" si="64"/>
        <v>0</v>
      </c>
      <c r="DZ112" s="257">
        <f t="shared" si="64"/>
        <v>0</v>
      </c>
      <c r="EA112" s="257">
        <f t="shared" si="64"/>
        <v>0</v>
      </c>
      <c r="EB112" s="257">
        <f t="shared" si="64"/>
        <v>0</v>
      </c>
      <c r="EC112" s="257">
        <f t="shared" si="64"/>
        <v>0</v>
      </c>
      <c r="ED112" s="257">
        <f t="shared" si="64"/>
        <v>0</v>
      </c>
      <c r="EE112" s="257">
        <f t="shared" si="64"/>
        <v>0</v>
      </c>
      <c r="EF112" s="257">
        <f t="shared" si="64"/>
        <v>0</v>
      </c>
      <c r="EG112" s="257">
        <f t="shared" si="64"/>
        <v>0</v>
      </c>
      <c r="EH112" s="257">
        <f t="shared" si="64"/>
        <v>0</v>
      </c>
      <c r="EI112" s="257">
        <f t="shared" si="64"/>
        <v>0</v>
      </c>
      <c r="EJ112" s="257">
        <f t="shared" si="64"/>
        <v>0</v>
      </c>
      <c r="EK112" s="257">
        <f t="shared" si="64"/>
        <v>0</v>
      </c>
      <c r="EL112" s="257" t="str">
        <f t="shared" si="64"/>
        <v/>
      </c>
      <c r="EM112" s="257" t="str">
        <f t="shared" si="64"/>
        <v/>
      </c>
      <c r="EN112" s="257" t="str">
        <f t="shared" ref="EN112:EX112" si="65">IF(NOT(ISNA(EN21)),IF(LEN(EN21)&gt;0,ABS(EN21-$C21),""),"")</f>
        <v/>
      </c>
      <c r="EO112" s="257" t="str">
        <f t="shared" si="65"/>
        <v/>
      </c>
      <c r="EP112" s="257" t="str">
        <f t="shared" si="65"/>
        <v/>
      </c>
      <c r="EQ112" s="257" t="str">
        <f t="shared" si="65"/>
        <v/>
      </c>
      <c r="ER112" s="257" t="str">
        <f t="shared" si="65"/>
        <v/>
      </c>
      <c r="ES112" s="257" t="str">
        <f t="shared" si="65"/>
        <v/>
      </c>
      <c r="ET112" s="257" t="str">
        <f t="shared" si="65"/>
        <v/>
      </c>
      <c r="EU112" s="257" t="str">
        <f t="shared" si="65"/>
        <v/>
      </c>
      <c r="EV112" s="257" t="str">
        <f t="shared" si="65"/>
        <v/>
      </c>
      <c r="EW112" s="257" t="str">
        <f t="shared" si="65"/>
        <v/>
      </c>
      <c r="EX112" s="258" t="str">
        <f t="shared" si="65"/>
        <v/>
      </c>
    </row>
    <row r="113" spans="4:154" x14ac:dyDescent="0.2">
      <c r="D113" s="238">
        <v>41246</v>
      </c>
      <c r="E113" s="367">
        <f t="shared" ref="E113:AJ113" si="66">IF(NOT(ISNA(E22)),IF(LEN(E22)&gt;0,(E22-$B22)/(rateShift*0.0001),""),"")</f>
        <v>1.9373011126329071E-2</v>
      </c>
      <c r="F113" s="368">
        <f t="shared" si="66"/>
        <v>6.4578354032340801E-3</v>
      </c>
      <c r="G113" s="368">
        <f t="shared" si="66"/>
        <v>0</v>
      </c>
      <c r="H113" s="368">
        <f t="shared" si="66"/>
        <v>0</v>
      </c>
      <c r="I113" s="368">
        <f t="shared" si="66"/>
        <v>0</v>
      </c>
      <c r="J113" s="368">
        <f t="shared" si="66"/>
        <v>0</v>
      </c>
      <c r="K113" s="368">
        <f t="shared" si="66"/>
        <v>0</v>
      </c>
      <c r="L113" s="368">
        <f t="shared" si="66"/>
        <v>0</v>
      </c>
      <c r="M113" s="368">
        <f t="shared" si="66"/>
        <v>0</v>
      </c>
      <c r="N113" s="368">
        <f t="shared" si="66"/>
        <v>0</v>
      </c>
      <c r="O113" s="368">
        <f t="shared" si="66"/>
        <v>0.98706729693465856</v>
      </c>
      <c r="P113" s="368">
        <f t="shared" si="66"/>
        <v>0</v>
      </c>
      <c r="Q113" s="368">
        <f t="shared" si="66"/>
        <v>0</v>
      </c>
      <c r="R113" s="368">
        <f t="shared" si="66"/>
        <v>0</v>
      </c>
      <c r="S113" s="368">
        <f t="shared" si="66"/>
        <v>0</v>
      </c>
      <c r="T113" s="368">
        <f t="shared" si="66"/>
        <v>0</v>
      </c>
      <c r="U113" s="368">
        <f t="shared" si="66"/>
        <v>0</v>
      </c>
      <c r="V113" s="368">
        <f t="shared" si="66"/>
        <v>0</v>
      </c>
      <c r="W113" s="368">
        <f t="shared" si="66"/>
        <v>0</v>
      </c>
      <c r="X113" s="368">
        <f t="shared" si="66"/>
        <v>0</v>
      </c>
      <c r="Y113" s="368">
        <f t="shared" si="66"/>
        <v>0</v>
      </c>
      <c r="Z113" s="368">
        <f t="shared" si="66"/>
        <v>0</v>
      </c>
      <c r="AA113" s="368">
        <f t="shared" si="66"/>
        <v>0</v>
      </c>
      <c r="AB113" s="368">
        <f t="shared" si="66"/>
        <v>0</v>
      </c>
      <c r="AC113" s="368">
        <f t="shared" si="66"/>
        <v>0</v>
      </c>
      <c r="AD113" s="368">
        <f t="shared" si="66"/>
        <v>0</v>
      </c>
      <c r="AE113" s="368">
        <f t="shared" si="66"/>
        <v>0</v>
      </c>
      <c r="AF113" s="368">
        <f t="shared" si="66"/>
        <v>0</v>
      </c>
      <c r="AG113" s="368">
        <f t="shared" si="66"/>
        <v>0</v>
      </c>
      <c r="AH113" s="368">
        <f t="shared" si="66"/>
        <v>0</v>
      </c>
      <c r="AI113" s="368">
        <f t="shared" si="66"/>
        <v>0</v>
      </c>
      <c r="AJ113" s="368">
        <f t="shared" si="66"/>
        <v>0</v>
      </c>
      <c r="AK113" s="368">
        <f t="shared" ref="AK113:BP113" si="67">IF(NOT(ISNA(AK22)),IF(LEN(AK22)&gt;0,(AK22-$B22)/(rateShift*0.0001),""),"")</f>
        <v>0</v>
      </c>
      <c r="AL113" s="368">
        <f t="shared" si="67"/>
        <v>0</v>
      </c>
      <c r="AM113" s="368">
        <f t="shared" si="67"/>
        <v>0</v>
      </c>
      <c r="AN113" s="368">
        <f t="shared" si="67"/>
        <v>0</v>
      </c>
      <c r="AO113" s="368">
        <f t="shared" si="67"/>
        <v>0</v>
      </c>
      <c r="AP113" s="368">
        <f t="shared" si="67"/>
        <v>0</v>
      </c>
      <c r="AQ113" s="368">
        <f t="shared" si="67"/>
        <v>0</v>
      </c>
      <c r="AR113" s="368">
        <f t="shared" si="67"/>
        <v>0</v>
      </c>
      <c r="AS113" s="368">
        <f t="shared" si="67"/>
        <v>0</v>
      </c>
      <c r="AT113" s="368">
        <f t="shared" si="67"/>
        <v>0</v>
      </c>
      <c r="AU113" s="368">
        <f t="shared" si="67"/>
        <v>0</v>
      </c>
      <c r="AV113" s="368">
        <f t="shared" si="67"/>
        <v>0</v>
      </c>
      <c r="AW113" s="368">
        <f t="shared" si="67"/>
        <v>0</v>
      </c>
      <c r="AX113" s="368">
        <f t="shared" si="67"/>
        <v>0</v>
      </c>
      <c r="AY113" s="368">
        <f t="shared" si="67"/>
        <v>0</v>
      </c>
      <c r="AZ113" s="368">
        <f t="shared" si="67"/>
        <v>0</v>
      </c>
      <c r="BA113" s="368">
        <f t="shared" si="67"/>
        <v>0</v>
      </c>
      <c r="BB113" s="368">
        <f t="shared" si="67"/>
        <v>0</v>
      </c>
      <c r="BC113" s="368">
        <f t="shared" si="67"/>
        <v>0</v>
      </c>
      <c r="BD113" s="368">
        <f t="shared" si="67"/>
        <v>0</v>
      </c>
      <c r="BE113" s="368">
        <f t="shared" si="67"/>
        <v>0</v>
      </c>
      <c r="BF113" s="368">
        <f t="shared" si="67"/>
        <v>0</v>
      </c>
      <c r="BG113" s="368">
        <f t="shared" si="67"/>
        <v>0</v>
      </c>
      <c r="BH113" s="368">
        <f t="shared" si="67"/>
        <v>0</v>
      </c>
      <c r="BI113" s="368">
        <f t="shared" si="67"/>
        <v>0</v>
      </c>
      <c r="BJ113" s="368">
        <f t="shared" si="67"/>
        <v>0</v>
      </c>
      <c r="BK113" s="368">
        <f t="shared" si="67"/>
        <v>0</v>
      </c>
      <c r="BL113" s="368">
        <f t="shared" si="67"/>
        <v>0</v>
      </c>
      <c r="BM113" s="368">
        <f t="shared" si="67"/>
        <v>0</v>
      </c>
      <c r="BN113" s="368">
        <f t="shared" si="67"/>
        <v>0</v>
      </c>
      <c r="BO113" s="368" t="str">
        <f t="shared" si="67"/>
        <v/>
      </c>
      <c r="BP113" s="368" t="str">
        <f t="shared" si="67"/>
        <v/>
      </c>
      <c r="BQ113" s="368" t="str">
        <f t="shared" ref="BQ113:CA113" si="68">IF(NOT(ISNA(BQ22)),IF(LEN(BQ22)&gt;0,(BQ22-$B22)/(rateShift*0.0001),""),"")</f>
        <v/>
      </c>
      <c r="BR113" s="368" t="str">
        <f t="shared" si="68"/>
        <v/>
      </c>
      <c r="BS113" s="368" t="str">
        <f t="shared" si="68"/>
        <v/>
      </c>
      <c r="BT113" s="368" t="str">
        <f t="shared" si="68"/>
        <v/>
      </c>
      <c r="BU113" s="368" t="str">
        <f t="shared" si="68"/>
        <v/>
      </c>
      <c r="BV113" s="368" t="str">
        <f t="shared" si="68"/>
        <v/>
      </c>
      <c r="BW113" s="368" t="str">
        <f t="shared" si="68"/>
        <v/>
      </c>
      <c r="BX113" s="368" t="str">
        <f t="shared" si="68"/>
        <v/>
      </c>
      <c r="BY113" s="368" t="str">
        <f t="shared" si="68"/>
        <v/>
      </c>
      <c r="BZ113" s="368" t="str">
        <f t="shared" si="68"/>
        <v/>
      </c>
      <c r="CA113" s="369" t="str">
        <f t="shared" si="68"/>
        <v/>
      </c>
      <c r="CB113" s="257">
        <f t="shared" ref="CB113:DG113" si="69">IF(NOT(ISNA(CB22)),IF(LEN(CB22)&gt;0,ABS(CB22-$C22),""),"")</f>
        <v>0</v>
      </c>
      <c r="CC113" s="257">
        <f t="shared" si="69"/>
        <v>0</v>
      </c>
      <c r="CD113" s="257">
        <f t="shared" si="69"/>
        <v>0</v>
      </c>
      <c r="CE113" s="257">
        <f t="shared" si="69"/>
        <v>0</v>
      </c>
      <c r="CF113" s="257">
        <f t="shared" si="69"/>
        <v>0</v>
      </c>
      <c r="CG113" s="257">
        <f t="shared" si="69"/>
        <v>0</v>
      </c>
      <c r="CH113" s="257">
        <f t="shared" si="69"/>
        <v>0</v>
      </c>
      <c r="CI113" s="257">
        <f t="shared" si="69"/>
        <v>0</v>
      </c>
      <c r="CJ113" s="257">
        <f t="shared" si="69"/>
        <v>0</v>
      </c>
      <c r="CK113" s="257">
        <f t="shared" si="69"/>
        <v>0</v>
      </c>
      <c r="CL113" s="257">
        <f t="shared" si="69"/>
        <v>1.6814486222492629E-4</v>
      </c>
      <c r="CM113" s="257">
        <f t="shared" si="69"/>
        <v>0</v>
      </c>
      <c r="CN113" s="257">
        <f t="shared" si="69"/>
        <v>0</v>
      </c>
      <c r="CO113" s="257">
        <f t="shared" si="69"/>
        <v>0</v>
      </c>
      <c r="CP113" s="257">
        <f t="shared" si="69"/>
        <v>0</v>
      </c>
      <c r="CQ113" s="257">
        <f t="shared" si="69"/>
        <v>0</v>
      </c>
      <c r="CR113" s="257">
        <f t="shared" si="69"/>
        <v>3.6777861677029459E-4</v>
      </c>
      <c r="CS113" s="257">
        <f t="shared" si="69"/>
        <v>0</v>
      </c>
      <c r="CT113" s="257">
        <f t="shared" si="69"/>
        <v>0</v>
      </c>
      <c r="CU113" s="257">
        <f t="shared" si="69"/>
        <v>0</v>
      </c>
      <c r="CV113" s="257">
        <f t="shared" si="69"/>
        <v>0</v>
      </c>
      <c r="CW113" s="257">
        <f t="shared" si="69"/>
        <v>0</v>
      </c>
      <c r="CX113" s="257">
        <f t="shared" si="69"/>
        <v>0</v>
      </c>
      <c r="CY113" s="257">
        <f t="shared" si="69"/>
        <v>0</v>
      </c>
      <c r="CZ113" s="257">
        <f t="shared" si="69"/>
        <v>0</v>
      </c>
      <c r="DA113" s="257">
        <f t="shared" si="69"/>
        <v>0</v>
      </c>
      <c r="DB113" s="257">
        <f t="shared" si="69"/>
        <v>0</v>
      </c>
      <c r="DC113" s="257">
        <f t="shared" si="69"/>
        <v>0</v>
      </c>
      <c r="DD113" s="257">
        <f t="shared" si="69"/>
        <v>0</v>
      </c>
      <c r="DE113" s="257">
        <f t="shared" si="69"/>
        <v>0</v>
      </c>
      <c r="DF113" s="257">
        <f t="shared" si="69"/>
        <v>0</v>
      </c>
      <c r="DG113" s="257">
        <f t="shared" si="69"/>
        <v>0</v>
      </c>
      <c r="DH113" s="257">
        <f t="shared" ref="DH113:EM113" si="70">IF(NOT(ISNA(DH22)),IF(LEN(DH22)&gt;0,ABS(DH22-$C22),""),"")</f>
        <v>0</v>
      </c>
      <c r="DI113" s="257">
        <f t="shared" si="70"/>
        <v>0</v>
      </c>
      <c r="DJ113" s="257">
        <f t="shared" si="70"/>
        <v>0</v>
      </c>
      <c r="DK113" s="257">
        <f t="shared" si="70"/>
        <v>0</v>
      </c>
      <c r="DL113" s="257">
        <f t="shared" si="70"/>
        <v>0</v>
      </c>
      <c r="DM113" s="257">
        <f t="shared" si="70"/>
        <v>0</v>
      </c>
      <c r="DN113" s="257">
        <f t="shared" si="70"/>
        <v>0</v>
      </c>
      <c r="DO113" s="257">
        <f t="shared" si="70"/>
        <v>0</v>
      </c>
      <c r="DP113" s="257">
        <f t="shared" si="70"/>
        <v>0</v>
      </c>
      <c r="DQ113" s="257">
        <f t="shared" si="70"/>
        <v>0</v>
      </c>
      <c r="DR113" s="257">
        <f t="shared" si="70"/>
        <v>0</v>
      </c>
      <c r="DS113" s="257">
        <f t="shared" si="70"/>
        <v>0</v>
      </c>
      <c r="DT113" s="257">
        <f t="shared" si="70"/>
        <v>0</v>
      </c>
      <c r="DU113" s="257">
        <f t="shared" si="70"/>
        <v>0</v>
      </c>
      <c r="DV113" s="257">
        <f t="shared" si="70"/>
        <v>0</v>
      </c>
      <c r="DW113" s="257">
        <f t="shared" si="70"/>
        <v>0</v>
      </c>
      <c r="DX113" s="257">
        <f t="shared" si="70"/>
        <v>0</v>
      </c>
      <c r="DY113" s="257">
        <f t="shared" si="70"/>
        <v>0</v>
      </c>
      <c r="DZ113" s="257">
        <f t="shared" si="70"/>
        <v>0</v>
      </c>
      <c r="EA113" s="257">
        <f t="shared" si="70"/>
        <v>0</v>
      </c>
      <c r="EB113" s="257">
        <f t="shared" si="70"/>
        <v>0</v>
      </c>
      <c r="EC113" s="257">
        <f t="shared" si="70"/>
        <v>0</v>
      </c>
      <c r="ED113" s="257">
        <f t="shared" si="70"/>
        <v>0</v>
      </c>
      <c r="EE113" s="257">
        <f t="shared" si="70"/>
        <v>0</v>
      </c>
      <c r="EF113" s="257">
        <f t="shared" si="70"/>
        <v>0</v>
      </c>
      <c r="EG113" s="257">
        <f t="shared" si="70"/>
        <v>0</v>
      </c>
      <c r="EH113" s="257">
        <f t="shared" si="70"/>
        <v>0</v>
      </c>
      <c r="EI113" s="257">
        <f t="shared" si="70"/>
        <v>0</v>
      </c>
      <c r="EJ113" s="257">
        <f t="shared" si="70"/>
        <v>0</v>
      </c>
      <c r="EK113" s="257">
        <f t="shared" si="70"/>
        <v>0</v>
      </c>
      <c r="EL113" s="257" t="str">
        <f t="shared" si="70"/>
        <v/>
      </c>
      <c r="EM113" s="257" t="str">
        <f t="shared" si="70"/>
        <v/>
      </c>
      <c r="EN113" s="257" t="str">
        <f t="shared" ref="EN113:EX113" si="71">IF(NOT(ISNA(EN22)),IF(LEN(EN22)&gt;0,ABS(EN22-$C22),""),"")</f>
        <v/>
      </c>
      <c r="EO113" s="257" t="str">
        <f t="shared" si="71"/>
        <v/>
      </c>
      <c r="EP113" s="257" t="str">
        <f t="shared" si="71"/>
        <v/>
      </c>
      <c r="EQ113" s="257" t="str">
        <f t="shared" si="71"/>
        <v/>
      </c>
      <c r="ER113" s="257" t="str">
        <f t="shared" si="71"/>
        <v/>
      </c>
      <c r="ES113" s="257" t="str">
        <f t="shared" si="71"/>
        <v/>
      </c>
      <c r="ET113" s="257" t="str">
        <f t="shared" si="71"/>
        <v/>
      </c>
      <c r="EU113" s="257" t="str">
        <f t="shared" si="71"/>
        <v/>
      </c>
      <c r="EV113" s="257" t="str">
        <f t="shared" si="71"/>
        <v/>
      </c>
      <c r="EW113" s="257" t="str">
        <f t="shared" si="71"/>
        <v/>
      </c>
      <c r="EX113" s="258" t="str">
        <f t="shared" si="71"/>
        <v/>
      </c>
    </row>
    <row r="114" spans="4:154" x14ac:dyDescent="0.2">
      <c r="D114" s="238">
        <v>41277</v>
      </c>
      <c r="E114" s="367">
        <f t="shared" ref="E114:AJ114" si="72">IF(NOT(ISNA(E23)),IF(LEN(E23)&gt;0,(E23-$B23)/(rateShift*0.0001),""),"")</f>
        <v>1.6178525248850863E-2</v>
      </c>
      <c r="F114" s="368">
        <f t="shared" si="72"/>
        <v>5.3929795675771233E-3</v>
      </c>
      <c r="G114" s="368">
        <f t="shared" si="72"/>
        <v>0</v>
      </c>
      <c r="H114" s="368">
        <f t="shared" si="72"/>
        <v>0</v>
      </c>
      <c r="I114" s="368">
        <f t="shared" si="72"/>
        <v>0</v>
      </c>
      <c r="J114" s="368">
        <f t="shared" si="72"/>
        <v>0</v>
      </c>
      <c r="K114" s="368">
        <f t="shared" si="72"/>
        <v>0</v>
      </c>
      <c r="L114" s="368">
        <f t="shared" si="72"/>
        <v>0</v>
      </c>
      <c r="M114" s="368">
        <f t="shared" si="72"/>
        <v>0</v>
      </c>
      <c r="N114" s="368">
        <f t="shared" si="72"/>
        <v>0</v>
      </c>
      <c r="O114" s="368">
        <f t="shared" si="72"/>
        <v>0</v>
      </c>
      <c r="P114" s="368">
        <f t="shared" si="72"/>
        <v>0.99112633288150154</v>
      </c>
      <c r="Q114" s="368">
        <f t="shared" si="72"/>
        <v>0</v>
      </c>
      <c r="R114" s="368">
        <f t="shared" si="72"/>
        <v>0</v>
      </c>
      <c r="S114" s="368">
        <f t="shared" si="72"/>
        <v>0</v>
      </c>
      <c r="T114" s="368">
        <f t="shared" si="72"/>
        <v>0</v>
      </c>
      <c r="U114" s="368">
        <f t="shared" si="72"/>
        <v>0</v>
      </c>
      <c r="V114" s="368">
        <f t="shared" si="72"/>
        <v>0</v>
      </c>
      <c r="W114" s="368">
        <f t="shared" si="72"/>
        <v>0</v>
      </c>
      <c r="X114" s="368">
        <f t="shared" si="72"/>
        <v>0</v>
      </c>
      <c r="Y114" s="368">
        <f t="shared" si="72"/>
        <v>0</v>
      </c>
      <c r="Z114" s="368">
        <f t="shared" si="72"/>
        <v>0</v>
      </c>
      <c r="AA114" s="368">
        <f t="shared" si="72"/>
        <v>0</v>
      </c>
      <c r="AB114" s="368">
        <f t="shared" si="72"/>
        <v>0</v>
      </c>
      <c r="AC114" s="368">
        <f t="shared" si="72"/>
        <v>0</v>
      </c>
      <c r="AD114" s="368">
        <f t="shared" si="72"/>
        <v>0</v>
      </c>
      <c r="AE114" s="368">
        <f t="shared" si="72"/>
        <v>0</v>
      </c>
      <c r="AF114" s="368">
        <f t="shared" si="72"/>
        <v>0</v>
      </c>
      <c r="AG114" s="368">
        <f t="shared" si="72"/>
        <v>0</v>
      </c>
      <c r="AH114" s="368">
        <f t="shared" si="72"/>
        <v>0</v>
      </c>
      <c r="AI114" s="368">
        <f t="shared" si="72"/>
        <v>0</v>
      </c>
      <c r="AJ114" s="368">
        <f t="shared" si="72"/>
        <v>0</v>
      </c>
      <c r="AK114" s="368">
        <f t="shared" ref="AK114:BP114" si="73">IF(NOT(ISNA(AK23)),IF(LEN(AK23)&gt;0,(AK23-$B23)/(rateShift*0.0001),""),"")</f>
        <v>0</v>
      </c>
      <c r="AL114" s="368">
        <f t="shared" si="73"/>
        <v>0</v>
      </c>
      <c r="AM114" s="368">
        <f t="shared" si="73"/>
        <v>0</v>
      </c>
      <c r="AN114" s="368">
        <f t="shared" si="73"/>
        <v>0</v>
      </c>
      <c r="AO114" s="368">
        <f t="shared" si="73"/>
        <v>0</v>
      </c>
      <c r="AP114" s="368">
        <f t="shared" si="73"/>
        <v>0</v>
      </c>
      <c r="AQ114" s="368">
        <f t="shared" si="73"/>
        <v>0</v>
      </c>
      <c r="AR114" s="368">
        <f t="shared" si="73"/>
        <v>0</v>
      </c>
      <c r="AS114" s="368">
        <f t="shared" si="73"/>
        <v>0</v>
      </c>
      <c r="AT114" s="368">
        <f t="shared" si="73"/>
        <v>0</v>
      </c>
      <c r="AU114" s="368">
        <f t="shared" si="73"/>
        <v>0</v>
      </c>
      <c r="AV114" s="368">
        <f t="shared" si="73"/>
        <v>0</v>
      </c>
      <c r="AW114" s="368">
        <f t="shared" si="73"/>
        <v>0</v>
      </c>
      <c r="AX114" s="368">
        <f t="shared" si="73"/>
        <v>0</v>
      </c>
      <c r="AY114" s="368">
        <f t="shared" si="73"/>
        <v>0</v>
      </c>
      <c r="AZ114" s="368">
        <f t="shared" si="73"/>
        <v>0</v>
      </c>
      <c r="BA114" s="368">
        <f t="shared" si="73"/>
        <v>0</v>
      </c>
      <c r="BB114" s="368">
        <f t="shared" si="73"/>
        <v>0</v>
      </c>
      <c r="BC114" s="368">
        <f t="shared" si="73"/>
        <v>0</v>
      </c>
      <c r="BD114" s="368">
        <f t="shared" si="73"/>
        <v>0</v>
      </c>
      <c r="BE114" s="368">
        <f t="shared" si="73"/>
        <v>0</v>
      </c>
      <c r="BF114" s="368">
        <f t="shared" si="73"/>
        <v>0</v>
      </c>
      <c r="BG114" s="368">
        <f t="shared" si="73"/>
        <v>0</v>
      </c>
      <c r="BH114" s="368">
        <f t="shared" si="73"/>
        <v>0</v>
      </c>
      <c r="BI114" s="368">
        <f t="shared" si="73"/>
        <v>0</v>
      </c>
      <c r="BJ114" s="368">
        <f t="shared" si="73"/>
        <v>0</v>
      </c>
      <c r="BK114" s="368">
        <f t="shared" si="73"/>
        <v>0</v>
      </c>
      <c r="BL114" s="368">
        <f t="shared" si="73"/>
        <v>0</v>
      </c>
      <c r="BM114" s="368">
        <f t="shared" si="73"/>
        <v>0</v>
      </c>
      <c r="BN114" s="368">
        <f t="shared" si="73"/>
        <v>0</v>
      </c>
      <c r="BO114" s="368" t="str">
        <f t="shared" si="73"/>
        <v/>
      </c>
      <c r="BP114" s="368" t="str">
        <f t="shared" si="73"/>
        <v/>
      </c>
      <c r="BQ114" s="368" t="str">
        <f t="shared" ref="BQ114:CA114" si="74">IF(NOT(ISNA(BQ23)),IF(LEN(BQ23)&gt;0,(BQ23-$B23)/(rateShift*0.0001),""),"")</f>
        <v/>
      </c>
      <c r="BR114" s="368" t="str">
        <f t="shared" si="74"/>
        <v/>
      </c>
      <c r="BS114" s="368" t="str">
        <f t="shared" si="74"/>
        <v/>
      </c>
      <c r="BT114" s="368" t="str">
        <f t="shared" si="74"/>
        <v/>
      </c>
      <c r="BU114" s="368" t="str">
        <f t="shared" si="74"/>
        <v/>
      </c>
      <c r="BV114" s="368" t="str">
        <f t="shared" si="74"/>
        <v/>
      </c>
      <c r="BW114" s="368" t="str">
        <f t="shared" si="74"/>
        <v/>
      </c>
      <c r="BX114" s="368" t="str">
        <f t="shared" si="74"/>
        <v/>
      </c>
      <c r="BY114" s="368" t="str">
        <f t="shared" si="74"/>
        <v/>
      </c>
      <c r="BZ114" s="368" t="str">
        <f t="shared" si="74"/>
        <v/>
      </c>
      <c r="CA114" s="369" t="str">
        <f t="shared" si="74"/>
        <v/>
      </c>
      <c r="CB114" s="257">
        <f t="shared" ref="CB114:DG114" si="75">IF(NOT(ISNA(CB23)),IF(LEN(CB23)&gt;0,ABS(CB23-$C23),""),"")</f>
        <v>4.4235448637408581E-16</v>
      </c>
      <c r="CC114" s="257">
        <f t="shared" si="75"/>
        <v>0</v>
      </c>
      <c r="CD114" s="257">
        <f t="shared" si="75"/>
        <v>0</v>
      </c>
      <c r="CE114" s="257">
        <f t="shared" si="75"/>
        <v>0</v>
      </c>
      <c r="CF114" s="257">
        <f t="shared" si="75"/>
        <v>0</v>
      </c>
      <c r="CG114" s="257">
        <f t="shared" si="75"/>
        <v>0</v>
      </c>
      <c r="CH114" s="257">
        <f t="shared" si="75"/>
        <v>0</v>
      </c>
      <c r="CI114" s="257">
        <f t="shared" si="75"/>
        <v>0</v>
      </c>
      <c r="CJ114" s="257">
        <f t="shared" si="75"/>
        <v>0</v>
      </c>
      <c r="CK114" s="257">
        <f t="shared" si="75"/>
        <v>0</v>
      </c>
      <c r="CL114" s="257">
        <f t="shared" si="75"/>
        <v>0</v>
      </c>
      <c r="CM114" s="257">
        <f t="shared" si="75"/>
        <v>2.0328803212015098E-4</v>
      </c>
      <c r="CN114" s="257">
        <f t="shared" si="75"/>
        <v>0</v>
      </c>
      <c r="CO114" s="257">
        <f t="shared" si="75"/>
        <v>0</v>
      </c>
      <c r="CP114" s="257">
        <f t="shared" si="75"/>
        <v>0</v>
      </c>
      <c r="CQ114" s="257">
        <f t="shared" si="75"/>
        <v>0</v>
      </c>
      <c r="CR114" s="257">
        <f t="shared" si="75"/>
        <v>0</v>
      </c>
      <c r="CS114" s="257">
        <f t="shared" si="75"/>
        <v>4.0285163774403171E-4</v>
      </c>
      <c r="CT114" s="257">
        <f t="shared" si="75"/>
        <v>0</v>
      </c>
      <c r="CU114" s="257">
        <f t="shared" si="75"/>
        <v>0</v>
      </c>
      <c r="CV114" s="257">
        <f t="shared" si="75"/>
        <v>0</v>
      </c>
      <c r="CW114" s="257">
        <f t="shared" si="75"/>
        <v>0</v>
      </c>
      <c r="CX114" s="257">
        <f t="shared" si="75"/>
        <v>0</v>
      </c>
      <c r="CY114" s="257">
        <f t="shared" si="75"/>
        <v>0</v>
      </c>
      <c r="CZ114" s="257">
        <f t="shared" si="75"/>
        <v>0</v>
      </c>
      <c r="DA114" s="257">
        <f t="shared" si="75"/>
        <v>0</v>
      </c>
      <c r="DB114" s="257">
        <f t="shared" si="75"/>
        <v>0</v>
      </c>
      <c r="DC114" s="257">
        <f t="shared" si="75"/>
        <v>0</v>
      </c>
      <c r="DD114" s="257">
        <f t="shared" si="75"/>
        <v>0</v>
      </c>
      <c r="DE114" s="257">
        <f t="shared" si="75"/>
        <v>0</v>
      </c>
      <c r="DF114" s="257">
        <f t="shared" si="75"/>
        <v>0</v>
      </c>
      <c r="DG114" s="257">
        <f t="shared" si="75"/>
        <v>0</v>
      </c>
      <c r="DH114" s="257">
        <f t="shared" ref="DH114:EM114" si="76">IF(NOT(ISNA(DH23)),IF(LEN(DH23)&gt;0,ABS(DH23-$C23),""),"")</f>
        <v>0</v>
      </c>
      <c r="DI114" s="257">
        <f t="shared" si="76"/>
        <v>0</v>
      </c>
      <c r="DJ114" s="257">
        <f t="shared" si="76"/>
        <v>0</v>
      </c>
      <c r="DK114" s="257">
        <f t="shared" si="76"/>
        <v>0</v>
      </c>
      <c r="DL114" s="257">
        <f t="shared" si="76"/>
        <v>0</v>
      </c>
      <c r="DM114" s="257">
        <f t="shared" si="76"/>
        <v>0</v>
      </c>
      <c r="DN114" s="257">
        <f t="shared" si="76"/>
        <v>0</v>
      </c>
      <c r="DO114" s="257">
        <f t="shared" si="76"/>
        <v>0</v>
      </c>
      <c r="DP114" s="257">
        <f t="shared" si="76"/>
        <v>0</v>
      </c>
      <c r="DQ114" s="257">
        <f t="shared" si="76"/>
        <v>0</v>
      </c>
      <c r="DR114" s="257">
        <f t="shared" si="76"/>
        <v>0</v>
      </c>
      <c r="DS114" s="257">
        <f t="shared" si="76"/>
        <v>0</v>
      </c>
      <c r="DT114" s="257">
        <f t="shared" si="76"/>
        <v>0</v>
      </c>
      <c r="DU114" s="257">
        <f t="shared" si="76"/>
        <v>0</v>
      </c>
      <c r="DV114" s="257">
        <f t="shared" si="76"/>
        <v>0</v>
      </c>
      <c r="DW114" s="257">
        <f t="shared" si="76"/>
        <v>0</v>
      </c>
      <c r="DX114" s="257">
        <f t="shared" si="76"/>
        <v>0</v>
      </c>
      <c r="DY114" s="257">
        <f t="shared" si="76"/>
        <v>0</v>
      </c>
      <c r="DZ114" s="257">
        <f t="shared" si="76"/>
        <v>0</v>
      </c>
      <c r="EA114" s="257">
        <f t="shared" si="76"/>
        <v>0</v>
      </c>
      <c r="EB114" s="257">
        <f t="shared" si="76"/>
        <v>0</v>
      </c>
      <c r="EC114" s="257">
        <f t="shared" si="76"/>
        <v>0</v>
      </c>
      <c r="ED114" s="257">
        <f t="shared" si="76"/>
        <v>0</v>
      </c>
      <c r="EE114" s="257">
        <f t="shared" si="76"/>
        <v>0</v>
      </c>
      <c r="EF114" s="257">
        <f t="shared" si="76"/>
        <v>0</v>
      </c>
      <c r="EG114" s="257">
        <f t="shared" si="76"/>
        <v>0</v>
      </c>
      <c r="EH114" s="257">
        <f t="shared" si="76"/>
        <v>0</v>
      </c>
      <c r="EI114" s="257">
        <f t="shared" si="76"/>
        <v>0</v>
      </c>
      <c r="EJ114" s="257">
        <f t="shared" si="76"/>
        <v>0</v>
      </c>
      <c r="EK114" s="257">
        <f t="shared" si="76"/>
        <v>0</v>
      </c>
      <c r="EL114" s="257" t="str">
        <f t="shared" si="76"/>
        <v/>
      </c>
      <c r="EM114" s="257" t="str">
        <f t="shared" si="76"/>
        <v/>
      </c>
      <c r="EN114" s="257" t="str">
        <f t="shared" ref="EN114:EX114" si="77">IF(NOT(ISNA(EN23)),IF(LEN(EN23)&gt;0,ABS(EN23-$C23),""),"")</f>
        <v/>
      </c>
      <c r="EO114" s="257" t="str">
        <f t="shared" si="77"/>
        <v/>
      </c>
      <c r="EP114" s="257" t="str">
        <f t="shared" si="77"/>
        <v/>
      </c>
      <c r="EQ114" s="257" t="str">
        <f t="shared" si="77"/>
        <v/>
      </c>
      <c r="ER114" s="257" t="str">
        <f t="shared" si="77"/>
        <v/>
      </c>
      <c r="ES114" s="257" t="str">
        <f t="shared" si="77"/>
        <v/>
      </c>
      <c r="ET114" s="257" t="str">
        <f t="shared" si="77"/>
        <v/>
      </c>
      <c r="EU114" s="257" t="str">
        <f t="shared" si="77"/>
        <v/>
      </c>
      <c r="EV114" s="257" t="str">
        <f t="shared" si="77"/>
        <v/>
      </c>
      <c r="EW114" s="257" t="str">
        <f t="shared" si="77"/>
        <v/>
      </c>
      <c r="EX114" s="258" t="str">
        <f t="shared" si="77"/>
        <v/>
      </c>
    </row>
    <row r="115" spans="4:154" x14ac:dyDescent="0.2">
      <c r="D115" s="238">
        <v>41309</v>
      </c>
      <c r="E115" s="367">
        <f t="shared" ref="E115:AJ115" si="78">IF(NOT(ISNA(E24)),IF(LEN(E24)&gt;0,(E24-$B24)/(rateShift*0.0001),""),"")</f>
        <v>1.3825285212906106E-2</v>
      </c>
      <c r="F115" s="368">
        <f t="shared" si="78"/>
        <v>4.6085461743246466E-3</v>
      </c>
      <c r="G115" s="368">
        <f t="shared" si="78"/>
        <v>0</v>
      </c>
      <c r="H115" s="368">
        <f t="shared" si="78"/>
        <v>0</v>
      </c>
      <c r="I115" s="368">
        <f t="shared" si="78"/>
        <v>0</v>
      </c>
      <c r="J115" s="368">
        <f t="shared" si="78"/>
        <v>0</v>
      </c>
      <c r="K115" s="368">
        <f t="shared" si="78"/>
        <v>0</v>
      </c>
      <c r="L115" s="368">
        <f t="shared" si="78"/>
        <v>0</v>
      </c>
      <c r="M115" s="368">
        <f t="shared" si="78"/>
        <v>0</v>
      </c>
      <c r="N115" s="368">
        <f t="shared" si="78"/>
        <v>0</v>
      </c>
      <c r="O115" s="368">
        <f t="shared" si="78"/>
        <v>0</v>
      </c>
      <c r="P115" s="368">
        <f t="shared" si="78"/>
        <v>0</v>
      </c>
      <c r="Q115" s="368">
        <f t="shared" si="78"/>
        <v>0.99406484399392792</v>
      </c>
      <c r="R115" s="368">
        <f t="shared" si="78"/>
        <v>0</v>
      </c>
      <c r="S115" s="368">
        <f t="shared" si="78"/>
        <v>0</v>
      </c>
      <c r="T115" s="368">
        <f t="shared" si="78"/>
        <v>0</v>
      </c>
      <c r="U115" s="368">
        <f t="shared" si="78"/>
        <v>0</v>
      </c>
      <c r="V115" s="368">
        <f t="shared" si="78"/>
        <v>0</v>
      </c>
      <c r="W115" s="368">
        <f t="shared" si="78"/>
        <v>0</v>
      </c>
      <c r="X115" s="368">
        <f t="shared" si="78"/>
        <v>0</v>
      </c>
      <c r="Y115" s="368">
        <f t="shared" si="78"/>
        <v>0</v>
      </c>
      <c r="Z115" s="368">
        <f t="shared" si="78"/>
        <v>0</v>
      </c>
      <c r="AA115" s="368">
        <f t="shared" si="78"/>
        <v>0</v>
      </c>
      <c r="AB115" s="368">
        <f t="shared" si="78"/>
        <v>0</v>
      </c>
      <c r="AC115" s="368">
        <f t="shared" si="78"/>
        <v>0</v>
      </c>
      <c r="AD115" s="368">
        <f t="shared" si="78"/>
        <v>0</v>
      </c>
      <c r="AE115" s="368">
        <f t="shared" si="78"/>
        <v>0</v>
      </c>
      <c r="AF115" s="368">
        <f t="shared" si="78"/>
        <v>0</v>
      </c>
      <c r="AG115" s="368">
        <f t="shared" si="78"/>
        <v>0</v>
      </c>
      <c r="AH115" s="368">
        <f t="shared" si="78"/>
        <v>0</v>
      </c>
      <c r="AI115" s="368">
        <f t="shared" si="78"/>
        <v>0</v>
      </c>
      <c r="AJ115" s="368">
        <f t="shared" si="78"/>
        <v>0</v>
      </c>
      <c r="AK115" s="368">
        <f t="shared" ref="AK115:BP115" si="79">IF(NOT(ISNA(AK24)),IF(LEN(AK24)&gt;0,(AK24-$B24)/(rateShift*0.0001),""),"")</f>
        <v>0</v>
      </c>
      <c r="AL115" s="368">
        <f t="shared" si="79"/>
        <v>0</v>
      </c>
      <c r="AM115" s="368">
        <f t="shared" si="79"/>
        <v>0</v>
      </c>
      <c r="AN115" s="368">
        <f t="shared" si="79"/>
        <v>0</v>
      </c>
      <c r="AO115" s="368">
        <f t="shared" si="79"/>
        <v>0</v>
      </c>
      <c r="AP115" s="368">
        <f t="shared" si="79"/>
        <v>0</v>
      </c>
      <c r="AQ115" s="368">
        <f t="shared" si="79"/>
        <v>0</v>
      </c>
      <c r="AR115" s="368">
        <f t="shared" si="79"/>
        <v>0</v>
      </c>
      <c r="AS115" s="368">
        <f t="shared" si="79"/>
        <v>0</v>
      </c>
      <c r="AT115" s="368">
        <f t="shared" si="79"/>
        <v>0</v>
      </c>
      <c r="AU115" s="368">
        <f t="shared" si="79"/>
        <v>0</v>
      </c>
      <c r="AV115" s="368">
        <f t="shared" si="79"/>
        <v>0</v>
      </c>
      <c r="AW115" s="368">
        <f t="shared" si="79"/>
        <v>0</v>
      </c>
      <c r="AX115" s="368">
        <f t="shared" si="79"/>
        <v>0</v>
      </c>
      <c r="AY115" s="368">
        <f t="shared" si="79"/>
        <v>0</v>
      </c>
      <c r="AZ115" s="368">
        <f t="shared" si="79"/>
        <v>0</v>
      </c>
      <c r="BA115" s="368">
        <f t="shared" si="79"/>
        <v>0</v>
      </c>
      <c r="BB115" s="368">
        <f t="shared" si="79"/>
        <v>0</v>
      </c>
      <c r="BC115" s="368">
        <f t="shared" si="79"/>
        <v>0</v>
      </c>
      <c r="BD115" s="368">
        <f t="shared" si="79"/>
        <v>0</v>
      </c>
      <c r="BE115" s="368">
        <f t="shared" si="79"/>
        <v>0</v>
      </c>
      <c r="BF115" s="368">
        <f t="shared" si="79"/>
        <v>0</v>
      </c>
      <c r="BG115" s="368">
        <f t="shared" si="79"/>
        <v>0</v>
      </c>
      <c r="BH115" s="368">
        <f t="shared" si="79"/>
        <v>0</v>
      </c>
      <c r="BI115" s="368">
        <f t="shared" si="79"/>
        <v>0</v>
      </c>
      <c r="BJ115" s="368">
        <f t="shared" si="79"/>
        <v>0</v>
      </c>
      <c r="BK115" s="368">
        <f t="shared" si="79"/>
        <v>0</v>
      </c>
      <c r="BL115" s="368">
        <f t="shared" si="79"/>
        <v>0</v>
      </c>
      <c r="BM115" s="368">
        <f t="shared" si="79"/>
        <v>0</v>
      </c>
      <c r="BN115" s="368">
        <f t="shared" si="79"/>
        <v>0</v>
      </c>
      <c r="BO115" s="368" t="str">
        <f t="shared" si="79"/>
        <v/>
      </c>
      <c r="BP115" s="368" t="str">
        <f t="shared" si="79"/>
        <v/>
      </c>
      <c r="BQ115" s="368" t="str">
        <f t="shared" ref="BQ115:CA115" si="80">IF(NOT(ISNA(BQ24)),IF(LEN(BQ24)&gt;0,(BQ24-$B24)/(rateShift*0.0001),""),"")</f>
        <v/>
      </c>
      <c r="BR115" s="368" t="str">
        <f t="shared" si="80"/>
        <v/>
      </c>
      <c r="BS115" s="368" t="str">
        <f t="shared" si="80"/>
        <v/>
      </c>
      <c r="BT115" s="368" t="str">
        <f t="shared" si="80"/>
        <v/>
      </c>
      <c r="BU115" s="368" t="str">
        <f t="shared" si="80"/>
        <v/>
      </c>
      <c r="BV115" s="368" t="str">
        <f t="shared" si="80"/>
        <v/>
      </c>
      <c r="BW115" s="368" t="str">
        <f t="shared" si="80"/>
        <v/>
      </c>
      <c r="BX115" s="368" t="str">
        <f t="shared" si="80"/>
        <v/>
      </c>
      <c r="BY115" s="368" t="str">
        <f t="shared" si="80"/>
        <v/>
      </c>
      <c r="BZ115" s="368" t="str">
        <f t="shared" si="80"/>
        <v/>
      </c>
      <c r="CA115" s="369" t="str">
        <f t="shared" si="80"/>
        <v/>
      </c>
      <c r="CB115" s="257">
        <f t="shared" ref="CB115:DG115" si="81">IF(NOT(ISNA(CB24)),IF(LEN(CB24)&gt;0,ABS(CB24-$C24),""),"")</f>
        <v>0</v>
      </c>
      <c r="CC115" s="257">
        <f t="shared" si="81"/>
        <v>4.3888503942213219E-16</v>
      </c>
      <c r="CD115" s="257">
        <f t="shared" si="81"/>
        <v>0</v>
      </c>
      <c r="CE115" s="257">
        <f t="shared" si="81"/>
        <v>0</v>
      </c>
      <c r="CF115" s="257">
        <f t="shared" si="81"/>
        <v>0</v>
      </c>
      <c r="CG115" s="257">
        <f t="shared" si="81"/>
        <v>0</v>
      </c>
      <c r="CH115" s="257">
        <f t="shared" si="81"/>
        <v>6.6354451607776588E-9</v>
      </c>
      <c r="CI115" s="257">
        <f t="shared" si="81"/>
        <v>0</v>
      </c>
      <c r="CJ115" s="257">
        <f t="shared" si="81"/>
        <v>0</v>
      </c>
      <c r="CK115" s="257">
        <f t="shared" si="81"/>
        <v>0</v>
      </c>
      <c r="CL115" s="257">
        <f t="shared" si="81"/>
        <v>0</v>
      </c>
      <c r="CM115" s="257">
        <f t="shared" si="81"/>
        <v>0</v>
      </c>
      <c r="CN115" s="257">
        <f t="shared" si="81"/>
        <v>2.3729187497879096E-4</v>
      </c>
      <c r="CO115" s="257">
        <f t="shared" si="81"/>
        <v>0</v>
      </c>
      <c r="CP115" s="257">
        <f t="shared" si="81"/>
        <v>0</v>
      </c>
      <c r="CQ115" s="257">
        <f t="shared" si="81"/>
        <v>0</v>
      </c>
      <c r="CR115" s="257">
        <f t="shared" si="81"/>
        <v>0</v>
      </c>
      <c r="CS115" s="257">
        <f t="shared" si="81"/>
        <v>0</v>
      </c>
      <c r="CT115" s="257">
        <f t="shared" si="81"/>
        <v>4.3694800316072943E-4</v>
      </c>
      <c r="CU115" s="257">
        <f t="shared" si="81"/>
        <v>0</v>
      </c>
      <c r="CV115" s="257">
        <f t="shared" si="81"/>
        <v>0</v>
      </c>
      <c r="CW115" s="257">
        <f t="shared" si="81"/>
        <v>0</v>
      </c>
      <c r="CX115" s="257">
        <f t="shared" si="81"/>
        <v>0</v>
      </c>
      <c r="CY115" s="257">
        <f t="shared" si="81"/>
        <v>0</v>
      </c>
      <c r="CZ115" s="257">
        <f t="shared" si="81"/>
        <v>0</v>
      </c>
      <c r="DA115" s="257">
        <f t="shared" si="81"/>
        <v>0</v>
      </c>
      <c r="DB115" s="257">
        <f t="shared" si="81"/>
        <v>0</v>
      </c>
      <c r="DC115" s="257">
        <f t="shared" si="81"/>
        <v>0</v>
      </c>
      <c r="DD115" s="257">
        <f t="shared" si="81"/>
        <v>0</v>
      </c>
      <c r="DE115" s="257">
        <f t="shared" si="81"/>
        <v>0</v>
      </c>
      <c r="DF115" s="257">
        <f t="shared" si="81"/>
        <v>0</v>
      </c>
      <c r="DG115" s="257">
        <f t="shared" si="81"/>
        <v>0</v>
      </c>
      <c r="DH115" s="257">
        <f t="shared" ref="DH115:EM115" si="82">IF(NOT(ISNA(DH24)),IF(LEN(DH24)&gt;0,ABS(DH24-$C24),""),"")</f>
        <v>0</v>
      </c>
      <c r="DI115" s="257">
        <f t="shared" si="82"/>
        <v>0</v>
      </c>
      <c r="DJ115" s="257">
        <f t="shared" si="82"/>
        <v>0</v>
      </c>
      <c r="DK115" s="257">
        <f t="shared" si="82"/>
        <v>0</v>
      </c>
      <c r="DL115" s="257">
        <f t="shared" si="82"/>
        <v>0</v>
      </c>
      <c r="DM115" s="257">
        <f t="shared" si="82"/>
        <v>0</v>
      </c>
      <c r="DN115" s="257">
        <f t="shared" si="82"/>
        <v>0</v>
      </c>
      <c r="DO115" s="257">
        <f t="shared" si="82"/>
        <v>0</v>
      </c>
      <c r="DP115" s="257">
        <f t="shared" si="82"/>
        <v>0</v>
      </c>
      <c r="DQ115" s="257">
        <f t="shared" si="82"/>
        <v>0</v>
      </c>
      <c r="DR115" s="257">
        <f t="shared" si="82"/>
        <v>0</v>
      </c>
      <c r="DS115" s="257">
        <f t="shared" si="82"/>
        <v>0</v>
      </c>
      <c r="DT115" s="257">
        <f t="shared" si="82"/>
        <v>0</v>
      </c>
      <c r="DU115" s="257">
        <f t="shared" si="82"/>
        <v>0</v>
      </c>
      <c r="DV115" s="257">
        <f t="shared" si="82"/>
        <v>0</v>
      </c>
      <c r="DW115" s="257">
        <f t="shared" si="82"/>
        <v>0</v>
      </c>
      <c r="DX115" s="257">
        <f t="shared" si="82"/>
        <v>0</v>
      </c>
      <c r="DY115" s="257">
        <f t="shared" si="82"/>
        <v>0</v>
      </c>
      <c r="DZ115" s="257">
        <f t="shared" si="82"/>
        <v>0</v>
      </c>
      <c r="EA115" s="257">
        <f t="shared" si="82"/>
        <v>0</v>
      </c>
      <c r="EB115" s="257">
        <f t="shared" si="82"/>
        <v>0</v>
      </c>
      <c r="EC115" s="257">
        <f t="shared" si="82"/>
        <v>0</v>
      </c>
      <c r="ED115" s="257">
        <f t="shared" si="82"/>
        <v>0</v>
      </c>
      <c r="EE115" s="257">
        <f t="shared" si="82"/>
        <v>0</v>
      </c>
      <c r="EF115" s="257">
        <f t="shared" si="82"/>
        <v>0</v>
      </c>
      <c r="EG115" s="257">
        <f t="shared" si="82"/>
        <v>0</v>
      </c>
      <c r="EH115" s="257">
        <f t="shared" si="82"/>
        <v>0</v>
      </c>
      <c r="EI115" s="257">
        <f t="shared" si="82"/>
        <v>0</v>
      </c>
      <c r="EJ115" s="257">
        <f t="shared" si="82"/>
        <v>0</v>
      </c>
      <c r="EK115" s="257">
        <f t="shared" si="82"/>
        <v>0</v>
      </c>
      <c r="EL115" s="257" t="str">
        <f t="shared" si="82"/>
        <v/>
      </c>
      <c r="EM115" s="257" t="str">
        <f t="shared" si="82"/>
        <v/>
      </c>
      <c r="EN115" s="257" t="str">
        <f t="shared" ref="EN115:EX115" si="83">IF(NOT(ISNA(EN24)),IF(LEN(EN24)&gt;0,ABS(EN24-$C24),""),"")</f>
        <v/>
      </c>
      <c r="EO115" s="257" t="str">
        <f t="shared" si="83"/>
        <v/>
      </c>
      <c r="EP115" s="257" t="str">
        <f t="shared" si="83"/>
        <v/>
      </c>
      <c r="EQ115" s="257" t="str">
        <f t="shared" si="83"/>
        <v/>
      </c>
      <c r="ER115" s="257" t="str">
        <f t="shared" si="83"/>
        <v/>
      </c>
      <c r="ES115" s="257" t="str">
        <f t="shared" si="83"/>
        <v/>
      </c>
      <c r="ET115" s="257" t="str">
        <f t="shared" si="83"/>
        <v/>
      </c>
      <c r="EU115" s="257" t="str">
        <f t="shared" si="83"/>
        <v/>
      </c>
      <c r="EV115" s="257" t="str">
        <f t="shared" si="83"/>
        <v/>
      </c>
      <c r="EW115" s="257" t="str">
        <f t="shared" si="83"/>
        <v/>
      </c>
      <c r="EX115" s="258" t="str">
        <f t="shared" si="83"/>
        <v/>
      </c>
    </row>
    <row r="116" spans="4:154" x14ac:dyDescent="0.2">
      <c r="D116" s="238">
        <v>41337</v>
      </c>
      <c r="E116" s="367">
        <f t="shared" ref="E116:AJ116" si="84">IF(NOT(ISNA(E25)),IF(LEN(E25)&gt;0,(E25-$B25)/(rateShift*0.0001),""),"")</f>
        <v>1.226436591578433E-2</v>
      </c>
      <c r="F116" s="368">
        <f t="shared" si="84"/>
        <v>4.0882264460946963E-3</v>
      </c>
      <c r="G116" s="368">
        <f t="shared" si="84"/>
        <v>0</v>
      </c>
      <c r="H116" s="368">
        <f t="shared" si="84"/>
        <v>0</v>
      </c>
      <c r="I116" s="368">
        <f t="shared" si="84"/>
        <v>0</v>
      </c>
      <c r="J116" s="368">
        <f t="shared" si="84"/>
        <v>0</v>
      </c>
      <c r="K116" s="368">
        <f t="shared" si="84"/>
        <v>0</v>
      </c>
      <c r="L116" s="368">
        <f t="shared" si="84"/>
        <v>0</v>
      </c>
      <c r="M116" s="368">
        <f t="shared" si="84"/>
        <v>0</v>
      </c>
      <c r="N116" s="368">
        <f t="shared" si="84"/>
        <v>0</v>
      </c>
      <c r="O116" s="368">
        <f t="shared" si="84"/>
        <v>0</v>
      </c>
      <c r="P116" s="368">
        <f t="shared" si="84"/>
        <v>0</v>
      </c>
      <c r="Q116" s="368">
        <f t="shared" si="84"/>
        <v>0</v>
      </c>
      <c r="R116" s="368">
        <f t="shared" si="84"/>
        <v>0.99596299691980406</v>
      </c>
      <c r="S116" s="368">
        <f t="shared" si="84"/>
        <v>0</v>
      </c>
      <c r="T116" s="368">
        <f t="shared" si="84"/>
        <v>0</v>
      </c>
      <c r="U116" s="368">
        <f t="shared" si="84"/>
        <v>0</v>
      </c>
      <c r="V116" s="368">
        <f t="shared" si="84"/>
        <v>0</v>
      </c>
      <c r="W116" s="368">
        <f t="shared" si="84"/>
        <v>0</v>
      </c>
      <c r="X116" s="368">
        <f t="shared" si="84"/>
        <v>0</v>
      </c>
      <c r="Y116" s="368">
        <f t="shared" si="84"/>
        <v>0</v>
      </c>
      <c r="Z116" s="368">
        <f t="shared" si="84"/>
        <v>0</v>
      </c>
      <c r="AA116" s="368">
        <f t="shared" si="84"/>
        <v>0</v>
      </c>
      <c r="AB116" s="368">
        <f t="shared" si="84"/>
        <v>0</v>
      </c>
      <c r="AC116" s="368">
        <f t="shared" si="84"/>
        <v>0</v>
      </c>
      <c r="AD116" s="368">
        <f t="shared" si="84"/>
        <v>0</v>
      </c>
      <c r="AE116" s="368">
        <f t="shared" si="84"/>
        <v>0</v>
      </c>
      <c r="AF116" s="368">
        <f t="shared" si="84"/>
        <v>0</v>
      </c>
      <c r="AG116" s="368">
        <f t="shared" si="84"/>
        <v>0</v>
      </c>
      <c r="AH116" s="368">
        <f t="shared" si="84"/>
        <v>0</v>
      </c>
      <c r="AI116" s="368">
        <f t="shared" si="84"/>
        <v>0</v>
      </c>
      <c r="AJ116" s="368">
        <f t="shared" si="84"/>
        <v>0</v>
      </c>
      <c r="AK116" s="368">
        <f t="shared" ref="AK116:BP116" si="85">IF(NOT(ISNA(AK25)),IF(LEN(AK25)&gt;0,(AK25-$B25)/(rateShift*0.0001),""),"")</f>
        <v>0</v>
      </c>
      <c r="AL116" s="368">
        <f t="shared" si="85"/>
        <v>0</v>
      </c>
      <c r="AM116" s="368">
        <f t="shared" si="85"/>
        <v>0</v>
      </c>
      <c r="AN116" s="368">
        <f t="shared" si="85"/>
        <v>0</v>
      </c>
      <c r="AO116" s="368">
        <f t="shared" si="85"/>
        <v>0</v>
      </c>
      <c r="AP116" s="368">
        <f t="shared" si="85"/>
        <v>0</v>
      </c>
      <c r="AQ116" s="368">
        <f t="shared" si="85"/>
        <v>0</v>
      </c>
      <c r="AR116" s="368">
        <f t="shared" si="85"/>
        <v>0</v>
      </c>
      <c r="AS116" s="368">
        <f t="shared" si="85"/>
        <v>0</v>
      </c>
      <c r="AT116" s="368">
        <f t="shared" si="85"/>
        <v>0</v>
      </c>
      <c r="AU116" s="368">
        <f t="shared" si="85"/>
        <v>0</v>
      </c>
      <c r="AV116" s="368">
        <f t="shared" si="85"/>
        <v>0</v>
      </c>
      <c r="AW116" s="368">
        <f t="shared" si="85"/>
        <v>0</v>
      </c>
      <c r="AX116" s="368">
        <f t="shared" si="85"/>
        <v>0</v>
      </c>
      <c r="AY116" s="368">
        <f t="shared" si="85"/>
        <v>0</v>
      </c>
      <c r="AZ116" s="368">
        <f t="shared" si="85"/>
        <v>0</v>
      </c>
      <c r="BA116" s="368">
        <f t="shared" si="85"/>
        <v>0</v>
      </c>
      <c r="BB116" s="368">
        <f t="shared" si="85"/>
        <v>0</v>
      </c>
      <c r="BC116" s="368">
        <f t="shared" si="85"/>
        <v>0</v>
      </c>
      <c r="BD116" s="368">
        <f t="shared" si="85"/>
        <v>0</v>
      </c>
      <c r="BE116" s="368">
        <f t="shared" si="85"/>
        <v>0</v>
      </c>
      <c r="BF116" s="368">
        <f t="shared" si="85"/>
        <v>0</v>
      </c>
      <c r="BG116" s="368">
        <f t="shared" si="85"/>
        <v>0</v>
      </c>
      <c r="BH116" s="368">
        <f t="shared" si="85"/>
        <v>0</v>
      </c>
      <c r="BI116" s="368">
        <f t="shared" si="85"/>
        <v>0</v>
      </c>
      <c r="BJ116" s="368">
        <f t="shared" si="85"/>
        <v>0</v>
      </c>
      <c r="BK116" s="368">
        <f t="shared" si="85"/>
        <v>0</v>
      </c>
      <c r="BL116" s="368">
        <f t="shared" si="85"/>
        <v>0</v>
      </c>
      <c r="BM116" s="368">
        <f t="shared" si="85"/>
        <v>0</v>
      </c>
      <c r="BN116" s="368">
        <f t="shared" si="85"/>
        <v>0</v>
      </c>
      <c r="BO116" s="368" t="str">
        <f t="shared" si="85"/>
        <v/>
      </c>
      <c r="BP116" s="368" t="str">
        <f t="shared" si="85"/>
        <v/>
      </c>
      <c r="BQ116" s="368" t="str">
        <f t="shared" ref="BQ116:CA116" si="86">IF(NOT(ISNA(BQ25)),IF(LEN(BQ25)&gt;0,(BQ25-$B25)/(rateShift*0.0001),""),"")</f>
        <v/>
      </c>
      <c r="BR116" s="368" t="str">
        <f t="shared" si="86"/>
        <v/>
      </c>
      <c r="BS116" s="368" t="str">
        <f t="shared" si="86"/>
        <v/>
      </c>
      <c r="BT116" s="368" t="str">
        <f t="shared" si="86"/>
        <v/>
      </c>
      <c r="BU116" s="368" t="str">
        <f t="shared" si="86"/>
        <v/>
      </c>
      <c r="BV116" s="368" t="str">
        <f t="shared" si="86"/>
        <v/>
      </c>
      <c r="BW116" s="368" t="str">
        <f t="shared" si="86"/>
        <v/>
      </c>
      <c r="BX116" s="368" t="str">
        <f t="shared" si="86"/>
        <v/>
      </c>
      <c r="BY116" s="368" t="str">
        <f t="shared" si="86"/>
        <v/>
      </c>
      <c r="BZ116" s="368" t="str">
        <f t="shared" si="86"/>
        <v/>
      </c>
      <c r="CA116" s="369" t="str">
        <f t="shared" si="86"/>
        <v/>
      </c>
      <c r="CB116" s="257">
        <f t="shared" ref="CB116:DG116" si="87">IF(NOT(ISNA(CB25)),IF(LEN(CB25)&gt;0,ABS(CB25-$C25),""),"")</f>
        <v>4.3498191160118438E-16</v>
      </c>
      <c r="CC116" s="257">
        <f t="shared" si="87"/>
        <v>4.3454823073219018E-16</v>
      </c>
      <c r="CD116" s="257">
        <f t="shared" si="87"/>
        <v>0</v>
      </c>
      <c r="CE116" s="257">
        <f t="shared" si="87"/>
        <v>0</v>
      </c>
      <c r="CF116" s="257">
        <f t="shared" si="87"/>
        <v>0</v>
      </c>
      <c r="CG116" s="257">
        <f t="shared" si="87"/>
        <v>0</v>
      </c>
      <c r="CH116" s="257">
        <f t="shared" si="87"/>
        <v>1.131308094079464E-10</v>
      </c>
      <c r="CI116" s="257">
        <f t="shared" si="87"/>
        <v>2.6481078200038533E-8</v>
      </c>
      <c r="CJ116" s="257">
        <f t="shared" si="87"/>
        <v>1.0476754247132347E-9</v>
      </c>
      <c r="CK116" s="257">
        <f t="shared" si="87"/>
        <v>5.4976024167069371E-11</v>
      </c>
      <c r="CL116" s="257">
        <f t="shared" si="87"/>
        <v>0</v>
      </c>
      <c r="CM116" s="257">
        <f t="shared" si="87"/>
        <v>0</v>
      </c>
      <c r="CN116" s="257">
        <f t="shared" si="87"/>
        <v>0</v>
      </c>
      <c r="CO116" s="257">
        <f t="shared" si="87"/>
        <v>2.6509886030498401E-4</v>
      </c>
      <c r="CP116" s="257">
        <f t="shared" si="87"/>
        <v>0</v>
      </c>
      <c r="CQ116" s="257">
        <f t="shared" si="87"/>
        <v>0</v>
      </c>
      <c r="CR116" s="257">
        <f t="shared" si="87"/>
        <v>0</v>
      </c>
      <c r="CS116" s="257">
        <f t="shared" si="87"/>
        <v>0</v>
      </c>
      <c r="CT116" s="257">
        <f t="shared" si="87"/>
        <v>1.3429032083301859E-5</v>
      </c>
      <c r="CU116" s="257">
        <f t="shared" si="87"/>
        <v>4.4932325329340682E-4</v>
      </c>
      <c r="CV116" s="257">
        <f t="shared" si="87"/>
        <v>6.6771574956116762E-6</v>
      </c>
      <c r="CW116" s="257">
        <f t="shared" si="87"/>
        <v>1.7008863795664117E-7</v>
      </c>
      <c r="CX116" s="257">
        <f t="shared" si="87"/>
        <v>0</v>
      </c>
      <c r="CY116" s="257">
        <f t="shared" si="87"/>
        <v>0</v>
      </c>
      <c r="CZ116" s="257">
        <f t="shared" si="87"/>
        <v>0</v>
      </c>
      <c r="DA116" s="257">
        <f t="shared" si="87"/>
        <v>0</v>
      </c>
      <c r="DB116" s="257">
        <f t="shared" si="87"/>
        <v>0</v>
      </c>
      <c r="DC116" s="257">
        <f t="shared" si="87"/>
        <v>0</v>
      </c>
      <c r="DD116" s="257">
        <f t="shared" si="87"/>
        <v>0</v>
      </c>
      <c r="DE116" s="257">
        <f t="shared" si="87"/>
        <v>0</v>
      </c>
      <c r="DF116" s="257">
        <f t="shared" si="87"/>
        <v>0</v>
      </c>
      <c r="DG116" s="257">
        <f t="shared" si="87"/>
        <v>0</v>
      </c>
      <c r="DH116" s="257">
        <f t="shared" ref="DH116:EM116" si="88">IF(NOT(ISNA(DH25)),IF(LEN(DH25)&gt;0,ABS(DH25-$C25),""),"")</f>
        <v>0</v>
      </c>
      <c r="DI116" s="257">
        <f t="shared" si="88"/>
        <v>0</v>
      </c>
      <c r="DJ116" s="257">
        <f t="shared" si="88"/>
        <v>0</v>
      </c>
      <c r="DK116" s="257">
        <f t="shared" si="88"/>
        <v>0</v>
      </c>
      <c r="DL116" s="257">
        <f t="shared" si="88"/>
        <v>0</v>
      </c>
      <c r="DM116" s="257">
        <f t="shared" si="88"/>
        <v>0</v>
      </c>
      <c r="DN116" s="257">
        <f t="shared" si="88"/>
        <v>0</v>
      </c>
      <c r="DO116" s="257">
        <f t="shared" si="88"/>
        <v>0</v>
      </c>
      <c r="DP116" s="257">
        <f t="shared" si="88"/>
        <v>0</v>
      </c>
      <c r="DQ116" s="257">
        <f t="shared" si="88"/>
        <v>0</v>
      </c>
      <c r="DR116" s="257">
        <f t="shared" si="88"/>
        <v>0</v>
      </c>
      <c r="DS116" s="257">
        <f t="shared" si="88"/>
        <v>0</v>
      </c>
      <c r="DT116" s="257">
        <f t="shared" si="88"/>
        <v>0</v>
      </c>
      <c r="DU116" s="257">
        <f t="shared" si="88"/>
        <v>0</v>
      </c>
      <c r="DV116" s="257">
        <f t="shared" si="88"/>
        <v>0</v>
      </c>
      <c r="DW116" s="257">
        <f t="shared" si="88"/>
        <v>0</v>
      </c>
      <c r="DX116" s="257">
        <f t="shared" si="88"/>
        <v>0</v>
      </c>
      <c r="DY116" s="257">
        <f t="shared" si="88"/>
        <v>0</v>
      </c>
      <c r="DZ116" s="257">
        <f t="shared" si="88"/>
        <v>0</v>
      </c>
      <c r="EA116" s="257">
        <f t="shared" si="88"/>
        <v>0</v>
      </c>
      <c r="EB116" s="257">
        <f t="shared" si="88"/>
        <v>0</v>
      </c>
      <c r="EC116" s="257">
        <f t="shared" si="88"/>
        <v>0</v>
      </c>
      <c r="ED116" s="257">
        <f t="shared" si="88"/>
        <v>0</v>
      </c>
      <c r="EE116" s="257">
        <f t="shared" si="88"/>
        <v>0</v>
      </c>
      <c r="EF116" s="257">
        <f t="shared" si="88"/>
        <v>0</v>
      </c>
      <c r="EG116" s="257">
        <f t="shared" si="88"/>
        <v>0</v>
      </c>
      <c r="EH116" s="257">
        <f t="shared" si="88"/>
        <v>0</v>
      </c>
      <c r="EI116" s="257">
        <f t="shared" si="88"/>
        <v>0</v>
      </c>
      <c r="EJ116" s="257">
        <f t="shared" si="88"/>
        <v>0</v>
      </c>
      <c r="EK116" s="257">
        <f t="shared" si="88"/>
        <v>0</v>
      </c>
      <c r="EL116" s="257" t="str">
        <f t="shared" si="88"/>
        <v/>
      </c>
      <c r="EM116" s="257" t="str">
        <f t="shared" si="88"/>
        <v/>
      </c>
      <c r="EN116" s="257" t="str">
        <f t="shared" ref="EN116:EX116" si="89">IF(NOT(ISNA(EN25)),IF(LEN(EN25)&gt;0,ABS(EN25-$C25),""),"")</f>
        <v/>
      </c>
      <c r="EO116" s="257" t="str">
        <f t="shared" si="89"/>
        <v/>
      </c>
      <c r="EP116" s="257" t="str">
        <f t="shared" si="89"/>
        <v/>
      </c>
      <c r="EQ116" s="257" t="str">
        <f t="shared" si="89"/>
        <v/>
      </c>
      <c r="ER116" s="257" t="str">
        <f t="shared" si="89"/>
        <v/>
      </c>
      <c r="ES116" s="257" t="str">
        <f t="shared" si="89"/>
        <v/>
      </c>
      <c r="ET116" s="257" t="str">
        <f t="shared" si="89"/>
        <v/>
      </c>
      <c r="EU116" s="257" t="str">
        <f t="shared" si="89"/>
        <v/>
      </c>
      <c r="EV116" s="257" t="str">
        <f t="shared" si="89"/>
        <v/>
      </c>
      <c r="EW116" s="257" t="str">
        <f t="shared" si="89"/>
        <v/>
      </c>
      <c r="EX116" s="258" t="str">
        <f t="shared" si="89"/>
        <v/>
      </c>
    </row>
    <row r="117" spans="4:154" x14ac:dyDescent="0.2">
      <c r="D117" s="238">
        <v>41367</v>
      </c>
      <c r="E117" s="367">
        <f t="shared" ref="E117:AJ117" si="90">IF(NOT(ISNA(E26)),IF(LEN(E26)&gt;0,(E26-$B26)/(rateShift*0.0001),""),"")</f>
        <v>1.0940873190795793E-2</v>
      </c>
      <c r="F117" s="368">
        <f t="shared" si="90"/>
        <v>3.647050930632393E-3</v>
      </c>
      <c r="G117" s="368">
        <f t="shared" si="90"/>
        <v>0</v>
      </c>
      <c r="H117" s="368">
        <f t="shared" si="90"/>
        <v>0</v>
      </c>
      <c r="I117" s="368">
        <f t="shared" si="90"/>
        <v>0</v>
      </c>
      <c r="J117" s="368">
        <f t="shared" si="90"/>
        <v>0</v>
      </c>
      <c r="K117" s="368">
        <f t="shared" si="90"/>
        <v>0</v>
      </c>
      <c r="L117" s="368">
        <f t="shared" si="90"/>
        <v>0</v>
      </c>
      <c r="M117" s="368">
        <f t="shared" si="90"/>
        <v>0</v>
      </c>
      <c r="N117" s="368">
        <f t="shared" si="90"/>
        <v>0</v>
      </c>
      <c r="O117" s="368">
        <f t="shared" si="90"/>
        <v>0</v>
      </c>
      <c r="P117" s="368">
        <f t="shared" si="90"/>
        <v>0</v>
      </c>
      <c r="Q117" s="368">
        <f t="shared" si="90"/>
        <v>0</v>
      </c>
      <c r="R117" s="368">
        <f t="shared" si="90"/>
        <v>0</v>
      </c>
      <c r="S117" s="368">
        <f t="shared" si="90"/>
        <v>0.99753155010848726</v>
      </c>
      <c r="T117" s="368">
        <f t="shared" si="90"/>
        <v>0</v>
      </c>
      <c r="U117" s="368">
        <f t="shared" si="90"/>
        <v>0</v>
      </c>
      <c r="V117" s="368">
        <f t="shared" si="90"/>
        <v>0</v>
      </c>
      <c r="W117" s="368">
        <f t="shared" si="90"/>
        <v>0</v>
      </c>
      <c r="X117" s="368">
        <f t="shared" si="90"/>
        <v>0</v>
      </c>
      <c r="Y117" s="368">
        <f t="shared" si="90"/>
        <v>0</v>
      </c>
      <c r="Z117" s="368">
        <f t="shared" si="90"/>
        <v>0</v>
      </c>
      <c r="AA117" s="368">
        <f t="shared" si="90"/>
        <v>0</v>
      </c>
      <c r="AB117" s="368">
        <f t="shared" si="90"/>
        <v>0</v>
      </c>
      <c r="AC117" s="368">
        <f t="shared" si="90"/>
        <v>0</v>
      </c>
      <c r="AD117" s="368">
        <f t="shared" si="90"/>
        <v>0</v>
      </c>
      <c r="AE117" s="368">
        <f t="shared" si="90"/>
        <v>0</v>
      </c>
      <c r="AF117" s="368">
        <f t="shared" si="90"/>
        <v>0</v>
      </c>
      <c r="AG117" s="368">
        <f t="shared" si="90"/>
        <v>0</v>
      </c>
      <c r="AH117" s="368">
        <f t="shared" si="90"/>
        <v>0</v>
      </c>
      <c r="AI117" s="368">
        <f t="shared" si="90"/>
        <v>0</v>
      </c>
      <c r="AJ117" s="368">
        <f t="shared" si="90"/>
        <v>0</v>
      </c>
      <c r="AK117" s="368">
        <f t="shared" ref="AK117:BP117" si="91">IF(NOT(ISNA(AK26)),IF(LEN(AK26)&gt;0,(AK26-$B26)/(rateShift*0.0001),""),"")</f>
        <v>0</v>
      </c>
      <c r="AL117" s="368">
        <f t="shared" si="91"/>
        <v>0</v>
      </c>
      <c r="AM117" s="368">
        <f t="shared" si="91"/>
        <v>0</v>
      </c>
      <c r="AN117" s="368">
        <f t="shared" si="91"/>
        <v>0</v>
      </c>
      <c r="AO117" s="368">
        <f t="shared" si="91"/>
        <v>0</v>
      </c>
      <c r="AP117" s="368">
        <f t="shared" si="91"/>
        <v>0</v>
      </c>
      <c r="AQ117" s="368">
        <f t="shared" si="91"/>
        <v>0</v>
      </c>
      <c r="AR117" s="368">
        <f t="shared" si="91"/>
        <v>0</v>
      </c>
      <c r="AS117" s="368">
        <f t="shared" si="91"/>
        <v>0</v>
      </c>
      <c r="AT117" s="368">
        <f t="shared" si="91"/>
        <v>0</v>
      </c>
      <c r="AU117" s="368">
        <f t="shared" si="91"/>
        <v>0</v>
      </c>
      <c r="AV117" s="368">
        <f t="shared" si="91"/>
        <v>0</v>
      </c>
      <c r="AW117" s="368">
        <f t="shared" si="91"/>
        <v>0</v>
      </c>
      <c r="AX117" s="368">
        <f t="shared" si="91"/>
        <v>0</v>
      </c>
      <c r="AY117" s="368">
        <f t="shared" si="91"/>
        <v>0</v>
      </c>
      <c r="AZ117" s="368">
        <f t="shared" si="91"/>
        <v>0</v>
      </c>
      <c r="BA117" s="368">
        <f t="shared" si="91"/>
        <v>0</v>
      </c>
      <c r="BB117" s="368">
        <f t="shared" si="91"/>
        <v>0</v>
      </c>
      <c r="BC117" s="368">
        <f t="shared" si="91"/>
        <v>0</v>
      </c>
      <c r="BD117" s="368">
        <f t="shared" si="91"/>
        <v>0</v>
      </c>
      <c r="BE117" s="368">
        <f t="shared" si="91"/>
        <v>0</v>
      </c>
      <c r="BF117" s="368">
        <f t="shared" si="91"/>
        <v>0</v>
      </c>
      <c r="BG117" s="368">
        <f t="shared" si="91"/>
        <v>0</v>
      </c>
      <c r="BH117" s="368">
        <f t="shared" si="91"/>
        <v>0</v>
      </c>
      <c r="BI117" s="368">
        <f t="shared" si="91"/>
        <v>0</v>
      </c>
      <c r="BJ117" s="368">
        <f t="shared" si="91"/>
        <v>0</v>
      </c>
      <c r="BK117" s="368">
        <f t="shared" si="91"/>
        <v>0</v>
      </c>
      <c r="BL117" s="368">
        <f t="shared" si="91"/>
        <v>0</v>
      </c>
      <c r="BM117" s="368">
        <f t="shared" si="91"/>
        <v>0</v>
      </c>
      <c r="BN117" s="368">
        <f t="shared" si="91"/>
        <v>0</v>
      </c>
      <c r="BO117" s="368" t="str">
        <f t="shared" si="91"/>
        <v/>
      </c>
      <c r="BP117" s="368" t="str">
        <f t="shared" si="91"/>
        <v/>
      </c>
      <c r="BQ117" s="368" t="str">
        <f t="shared" ref="BQ117:CA117" si="92">IF(NOT(ISNA(BQ26)),IF(LEN(BQ26)&gt;0,(BQ26-$B26)/(rateShift*0.0001),""),"")</f>
        <v/>
      </c>
      <c r="BR117" s="368" t="str">
        <f t="shared" si="92"/>
        <v/>
      </c>
      <c r="BS117" s="368" t="str">
        <f t="shared" si="92"/>
        <v/>
      </c>
      <c r="BT117" s="368" t="str">
        <f t="shared" si="92"/>
        <v/>
      </c>
      <c r="BU117" s="368" t="str">
        <f t="shared" si="92"/>
        <v/>
      </c>
      <c r="BV117" s="368" t="str">
        <f t="shared" si="92"/>
        <v/>
      </c>
      <c r="BW117" s="368" t="str">
        <f t="shared" si="92"/>
        <v/>
      </c>
      <c r="BX117" s="368" t="str">
        <f t="shared" si="92"/>
        <v/>
      </c>
      <c r="BY117" s="368" t="str">
        <f t="shared" si="92"/>
        <v/>
      </c>
      <c r="BZ117" s="368" t="str">
        <f t="shared" si="92"/>
        <v/>
      </c>
      <c r="CA117" s="369" t="str">
        <f t="shared" si="92"/>
        <v/>
      </c>
      <c r="CB117" s="257">
        <f t="shared" ref="CB117:DG117" si="93">IF(NOT(ISNA(CB26)),IF(LEN(CB26)&gt;0,ABS(CB26-$C26),""),"")</f>
        <v>4.3671663507716119E-16</v>
      </c>
      <c r="CC117" s="257">
        <f t="shared" si="93"/>
        <v>4.3671663507716119E-16</v>
      </c>
      <c r="CD117" s="257">
        <f t="shared" si="93"/>
        <v>0</v>
      </c>
      <c r="CE117" s="257">
        <f t="shared" si="93"/>
        <v>0</v>
      </c>
      <c r="CF117" s="257">
        <f t="shared" si="93"/>
        <v>0</v>
      </c>
      <c r="CG117" s="257">
        <f t="shared" si="93"/>
        <v>0</v>
      </c>
      <c r="CH117" s="257">
        <f t="shared" si="93"/>
        <v>0</v>
      </c>
      <c r="CI117" s="257">
        <f t="shared" si="93"/>
        <v>0</v>
      </c>
      <c r="CJ117" s="257">
        <f t="shared" si="93"/>
        <v>5.9389271642867891E-8</v>
      </c>
      <c r="CK117" s="257">
        <f t="shared" si="93"/>
        <v>0</v>
      </c>
      <c r="CL117" s="257">
        <f t="shared" si="93"/>
        <v>0</v>
      </c>
      <c r="CM117" s="257">
        <f t="shared" si="93"/>
        <v>0</v>
      </c>
      <c r="CN117" s="257">
        <f t="shared" si="93"/>
        <v>0</v>
      </c>
      <c r="CO117" s="257">
        <f t="shared" si="93"/>
        <v>0</v>
      </c>
      <c r="CP117" s="257">
        <f t="shared" si="93"/>
        <v>2.9926970323486228E-4</v>
      </c>
      <c r="CQ117" s="257">
        <f t="shared" si="93"/>
        <v>0</v>
      </c>
      <c r="CR117" s="257">
        <f t="shared" si="93"/>
        <v>0</v>
      </c>
      <c r="CS117" s="257">
        <f t="shared" si="93"/>
        <v>0</v>
      </c>
      <c r="CT117" s="257">
        <f t="shared" si="93"/>
        <v>0</v>
      </c>
      <c r="CU117" s="257">
        <f t="shared" si="93"/>
        <v>0</v>
      </c>
      <c r="CV117" s="257">
        <f t="shared" si="93"/>
        <v>4.9916081345242501E-4</v>
      </c>
      <c r="CW117" s="257">
        <f t="shared" si="93"/>
        <v>0</v>
      </c>
      <c r="CX117" s="257">
        <f t="shared" si="93"/>
        <v>0</v>
      </c>
      <c r="CY117" s="257">
        <f t="shared" si="93"/>
        <v>0</v>
      </c>
      <c r="CZ117" s="257">
        <f t="shared" si="93"/>
        <v>0</v>
      </c>
      <c r="DA117" s="257">
        <f t="shared" si="93"/>
        <v>0</v>
      </c>
      <c r="DB117" s="257">
        <f t="shared" si="93"/>
        <v>0</v>
      </c>
      <c r="DC117" s="257">
        <f t="shared" si="93"/>
        <v>0</v>
      </c>
      <c r="DD117" s="257">
        <f t="shared" si="93"/>
        <v>0</v>
      </c>
      <c r="DE117" s="257">
        <f t="shared" si="93"/>
        <v>0</v>
      </c>
      <c r="DF117" s="257">
        <f t="shared" si="93"/>
        <v>0</v>
      </c>
      <c r="DG117" s="257">
        <f t="shared" si="93"/>
        <v>0</v>
      </c>
      <c r="DH117" s="257">
        <f t="shared" ref="DH117:EM117" si="94">IF(NOT(ISNA(DH26)),IF(LEN(DH26)&gt;0,ABS(DH26-$C26),""),"")</f>
        <v>0</v>
      </c>
      <c r="DI117" s="257">
        <f t="shared" si="94"/>
        <v>0</v>
      </c>
      <c r="DJ117" s="257">
        <f t="shared" si="94"/>
        <v>0</v>
      </c>
      <c r="DK117" s="257">
        <f t="shared" si="94"/>
        <v>0</v>
      </c>
      <c r="DL117" s="257">
        <f t="shared" si="94"/>
        <v>0</v>
      </c>
      <c r="DM117" s="257">
        <f t="shared" si="94"/>
        <v>0</v>
      </c>
      <c r="DN117" s="257">
        <f t="shared" si="94"/>
        <v>0</v>
      </c>
      <c r="DO117" s="257">
        <f t="shared" si="94"/>
        <v>0</v>
      </c>
      <c r="DP117" s="257">
        <f t="shared" si="94"/>
        <v>0</v>
      </c>
      <c r="DQ117" s="257">
        <f t="shared" si="94"/>
        <v>0</v>
      </c>
      <c r="DR117" s="257">
        <f t="shared" si="94"/>
        <v>0</v>
      </c>
      <c r="DS117" s="257">
        <f t="shared" si="94"/>
        <v>0</v>
      </c>
      <c r="DT117" s="257">
        <f t="shared" si="94"/>
        <v>0</v>
      </c>
      <c r="DU117" s="257">
        <f t="shared" si="94"/>
        <v>0</v>
      </c>
      <c r="DV117" s="257">
        <f t="shared" si="94"/>
        <v>0</v>
      </c>
      <c r="DW117" s="257">
        <f t="shared" si="94"/>
        <v>0</v>
      </c>
      <c r="DX117" s="257">
        <f t="shared" si="94"/>
        <v>0</v>
      </c>
      <c r="DY117" s="257">
        <f t="shared" si="94"/>
        <v>0</v>
      </c>
      <c r="DZ117" s="257">
        <f t="shared" si="94"/>
        <v>0</v>
      </c>
      <c r="EA117" s="257">
        <f t="shared" si="94"/>
        <v>0</v>
      </c>
      <c r="EB117" s="257">
        <f t="shared" si="94"/>
        <v>0</v>
      </c>
      <c r="EC117" s="257">
        <f t="shared" si="94"/>
        <v>0</v>
      </c>
      <c r="ED117" s="257">
        <f t="shared" si="94"/>
        <v>0</v>
      </c>
      <c r="EE117" s="257">
        <f t="shared" si="94"/>
        <v>0</v>
      </c>
      <c r="EF117" s="257">
        <f t="shared" si="94"/>
        <v>0</v>
      </c>
      <c r="EG117" s="257">
        <f t="shared" si="94"/>
        <v>0</v>
      </c>
      <c r="EH117" s="257">
        <f t="shared" si="94"/>
        <v>0</v>
      </c>
      <c r="EI117" s="257">
        <f t="shared" si="94"/>
        <v>0</v>
      </c>
      <c r="EJ117" s="257">
        <f t="shared" si="94"/>
        <v>0</v>
      </c>
      <c r="EK117" s="257">
        <f t="shared" si="94"/>
        <v>0</v>
      </c>
      <c r="EL117" s="257" t="str">
        <f t="shared" si="94"/>
        <v/>
      </c>
      <c r="EM117" s="257" t="str">
        <f t="shared" si="94"/>
        <v/>
      </c>
      <c r="EN117" s="257" t="str">
        <f t="shared" ref="EN117:EX117" si="95">IF(NOT(ISNA(EN26)),IF(LEN(EN26)&gt;0,ABS(EN26-$C26),""),"")</f>
        <v/>
      </c>
      <c r="EO117" s="257" t="str">
        <f t="shared" si="95"/>
        <v/>
      </c>
      <c r="EP117" s="257" t="str">
        <f t="shared" si="95"/>
        <v/>
      </c>
      <c r="EQ117" s="257" t="str">
        <f t="shared" si="95"/>
        <v/>
      </c>
      <c r="ER117" s="257" t="str">
        <f t="shared" si="95"/>
        <v/>
      </c>
      <c r="ES117" s="257" t="str">
        <f t="shared" si="95"/>
        <v/>
      </c>
      <c r="ET117" s="257" t="str">
        <f t="shared" si="95"/>
        <v/>
      </c>
      <c r="EU117" s="257" t="str">
        <f t="shared" si="95"/>
        <v/>
      </c>
      <c r="EV117" s="257" t="str">
        <f t="shared" si="95"/>
        <v/>
      </c>
      <c r="EW117" s="257" t="str">
        <f t="shared" si="95"/>
        <v/>
      </c>
      <c r="EX117" s="258" t="str">
        <f t="shared" si="95"/>
        <v/>
      </c>
    </row>
    <row r="118" spans="4:154" x14ac:dyDescent="0.2">
      <c r="D118" s="238">
        <v>41397</v>
      </c>
      <c r="E118" s="367">
        <f t="shared" ref="E118:AJ118" si="96">IF(NOT(ISNA(E27)),IF(LEN(E27)&gt;0,(E27-$B27)/(rateShift*0.0001),""),"")</f>
        <v>9.8752037249057699E-3</v>
      </c>
      <c r="F118" s="368">
        <f t="shared" si="96"/>
        <v>3.2918186968454444E-3</v>
      </c>
      <c r="G118" s="368">
        <f t="shared" si="96"/>
        <v>0</v>
      </c>
      <c r="H118" s="368">
        <f t="shared" si="96"/>
        <v>0</v>
      </c>
      <c r="I118" s="368">
        <f t="shared" si="96"/>
        <v>0</v>
      </c>
      <c r="J118" s="368">
        <f t="shared" si="96"/>
        <v>0</v>
      </c>
      <c r="K118" s="368">
        <f t="shared" si="96"/>
        <v>0</v>
      </c>
      <c r="L118" s="368">
        <f t="shared" si="96"/>
        <v>0</v>
      </c>
      <c r="M118" s="368">
        <f t="shared" si="96"/>
        <v>0</v>
      </c>
      <c r="N118" s="368">
        <f t="shared" si="96"/>
        <v>0</v>
      </c>
      <c r="O118" s="368">
        <f t="shared" si="96"/>
        <v>0</v>
      </c>
      <c r="P118" s="368">
        <f t="shared" si="96"/>
        <v>0</v>
      </c>
      <c r="Q118" s="368">
        <f t="shared" si="96"/>
        <v>0</v>
      </c>
      <c r="R118" s="368">
        <f t="shared" si="96"/>
        <v>0</v>
      </c>
      <c r="S118" s="368">
        <f t="shared" si="96"/>
        <v>0</v>
      </c>
      <c r="T118" s="368">
        <f t="shared" si="96"/>
        <v>0.99875639439889841</v>
      </c>
      <c r="U118" s="368">
        <f t="shared" si="96"/>
        <v>0</v>
      </c>
      <c r="V118" s="368">
        <f t="shared" si="96"/>
        <v>0</v>
      </c>
      <c r="W118" s="368">
        <f t="shared" si="96"/>
        <v>0</v>
      </c>
      <c r="X118" s="368">
        <f t="shared" si="96"/>
        <v>0</v>
      </c>
      <c r="Y118" s="368">
        <f t="shared" si="96"/>
        <v>0</v>
      </c>
      <c r="Z118" s="368">
        <f t="shared" si="96"/>
        <v>0</v>
      </c>
      <c r="AA118" s="368">
        <f t="shared" si="96"/>
        <v>0</v>
      </c>
      <c r="AB118" s="368">
        <f t="shared" si="96"/>
        <v>0</v>
      </c>
      <c r="AC118" s="368">
        <f t="shared" si="96"/>
        <v>0</v>
      </c>
      <c r="AD118" s="368">
        <f t="shared" si="96"/>
        <v>0</v>
      </c>
      <c r="AE118" s="368">
        <f t="shared" si="96"/>
        <v>0</v>
      </c>
      <c r="AF118" s="368">
        <f t="shared" si="96"/>
        <v>0</v>
      </c>
      <c r="AG118" s="368">
        <f t="shared" si="96"/>
        <v>0</v>
      </c>
      <c r="AH118" s="368">
        <f t="shared" si="96"/>
        <v>0</v>
      </c>
      <c r="AI118" s="368">
        <f t="shared" si="96"/>
        <v>0</v>
      </c>
      <c r="AJ118" s="368">
        <f t="shared" si="96"/>
        <v>0</v>
      </c>
      <c r="AK118" s="368">
        <f t="shared" ref="AK118:BP118" si="97">IF(NOT(ISNA(AK27)),IF(LEN(AK27)&gt;0,(AK27-$B27)/(rateShift*0.0001),""),"")</f>
        <v>0</v>
      </c>
      <c r="AL118" s="368">
        <f t="shared" si="97"/>
        <v>0</v>
      </c>
      <c r="AM118" s="368">
        <f t="shared" si="97"/>
        <v>0</v>
      </c>
      <c r="AN118" s="368">
        <f t="shared" si="97"/>
        <v>0</v>
      </c>
      <c r="AO118" s="368">
        <f t="shared" si="97"/>
        <v>0</v>
      </c>
      <c r="AP118" s="368">
        <f t="shared" si="97"/>
        <v>0</v>
      </c>
      <c r="AQ118" s="368">
        <f t="shared" si="97"/>
        <v>0</v>
      </c>
      <c r="AR118" s="368">
        <f t="shared" si="97"/>
        <v>0</v>
      </c>
      <c r="AS118" s="368">
        <f t="shared" si="97"/>
        <v>0</v>
      </c>
      <c r="AT118" s="368">
        <f t="shared" si="97"/>
        <v>0</v>
      </c>
      <c r="AU118" s="368">
        <f t="shared" si="97"/>
        <v>0</v>
      </c>
      <c r="AV118" s="368">
        <f t="shared" si="97"/>
        <v>0</v>
      </c>
      <c r="AW118" s="368">
        <f t="shared" si="97"/>
        <v>0</v>
      </c>
      <c r="AX118" s="368">
        <f t="shared" si="97"/>
        <v>0</v>
      </c>
      <c r="AY118" s="368">
        <f t="shared" si="97"/>
        <v>0</v>
      </c>
      <c r="AZ118" s="368">
        <f t="shared" si="97"/>
        <v>0</v>
      </c>
      <c r="BA118" s="368">
        <f t="shared" si="97"/>
        <v>0</v>
      </c>
      <c r="BB118" s="368">
        <f t="shared" si="97"/>
        <v>0</v>
      </c>
      <c r="BC118" s="368">
        <f t="shared" si="97"/>
        <v>0</v>
      </c>
      <c r="BD118" s="368">
        <f t="shared" si="97"/>
        <v>0</v>
      </c>
      <c r="BE118" s="368">
        <f t="shared" si="97"/>
        <v>0</v>
      </c>
      <c r="BF118" s="368">
        <f t="shared" si="97"/>
        <v>0</v>
      </c>
      <c r="BG118" s="368">
        <f t="shared" si="97"/>
        <v>0</v>
      </c>
      <c r="BH118" s="368">
        <f t="shared" si="97"/>
        <v>0</v>
      </c>
      <c r="BI118" s="368">
        <f t="shared" si="97"/>
        <v>0</v>
      </c>
      <c r="BJ118" s="368">
        <f t="shared" si="97"/>
        <v>0</v>
      </c>
      <c r="BK118" s="368">
        <f t="shared" si="97"/>
        <v>0</v>
      </c>
      <c r="BL118" s="368">
        <f t="shared" si="97"/>
        <v>0</v>
      </c>
      <c r="BM118" s="368">
        <f t="shared" si="97"/>
        <v>0</v>
      </c>
      <c r="BN118" s="368">
        <f t="shared" si="97"/>
        <v>0</v>
      </c>
      <c r="BO118" s="368" t="str">
        <f t="shared" si="97"/>
        <v/>
      </c>
      <c r="BP118" s="368" t="str">
        <f t="shared" si="97"/>
        <v/>
      </c>
      <c r="BQ118" s="368" t="str">
        <f t="shared" ref="BQ118:CA118" si="98">IF(NOT(ISNA(BQ27)),IF(LEN(BQ27)&gt;0,(BQ27-$B27)/(rateShift*0.0001),""),"")</f>
        <v/>
      </c>
      <c r="BR118" s="368" t="str">
        <f t="shared" si="98"/>
        <v/>
      </c>
      <c r="BS118" s="368" t="str">
        <f t="shared" si="98"/>
        <v/>
      </c>
      <c r="BT118" s="368" t="str">
        <f t="shared" si="98"/>
        <v/>
      </c>
      <c r="BU118" s="368" t="str">
        <f t="shared" si="98"/>
        <v/>
      </c>
      <c r="BV118" s="368" t="str">
        <f t="shared" si="98"/>
        <v/>
      </c>
      <c r="BW118" s="368" t="str">
        <f t="shared" si="98"/>
        <v/>
      </c>
      <c r="BX118" s="368" t="str">
        <f t="shared" si="98"/>
        <v/>
      </c>
      <c r="BY118" s="368" t="str">
        <f t="shared" si="98"/>
        <v/>
      </c>
      <c r="BZ118" s="368" t="str">
        <f t="shared" si="98"/>
        <v/>
      </c>
      <c r="CA118" s="369" t="str">
        <f t="shared" si="98"/>
        <v/>
      </c>
      <c r="CB118" s="257">
        <f t="shared" ref="CB118:DG118" si="99">IF(NOT(ISNA(CB27)),IF(LEN(CB27)&gt;0,ABS(CB27-$C27),""),"")</f>
        <v>4.3151246464923076E-16</v>
      </c>
      <c r="CC118" s="257">
        <f t="shared" si="99"/>
        <v>4.3237982638721917E-16</v>
      </c>
      <c r="CD118" s="257">
        <f t="shared" si="99"/>
        <v>0</v>
      </c>
      <c r="CE118" s="257">
        <f t="shared" si="99"/>
        <v>0</v>
      </c>
      <c r="CF118" s="257">
        <f t="shared" si="99"/>
        <v>0</v>
      </c>
      <c r="CG118" s="257">
        <f t="shared" si="99"/>
        <v>0</v>
      </c>
      <c r="CH118" s="257">
        <f t="shared" si="99"/>
        <v>0</v>
      </c>
      <c r="CI118" s="257">
        <f t="shared" si="99"/>
        <v>0</v>
      </c>
      <c r="CJ118" s="257">
        <f t="shared" si="99"/>
        <v>0</v>
      </c>
      <c r="CK118" s="257">
        <f t="shared" si="99"/>
        <v>1.0984564090743207E-7</v>
      </c>
      <c r="CL118" s="257">
        <f t="shared" si="99"/>
        <v>0</v>
      </c>
      <c r="CM118" s="257">
        <f t="shared" si="99"/>
        <v>0</v>
      </c>
      <c r="CN118" s="257">
        <f t="shared" si="99"/>
        <v>0</v>
      </c>
      <c r="CO118" s="257">
        <f t="shared" si="99"/>
        <v>0</v>
      </c>
      <c r="CP118" s="257">
        <f t="shared" si="99"/>
        <v>0</v>
      </c>
      <c r="CQ118" s="257">
        <f t="shared" si="99"/>
        <v>3.2840033309630397E-4</v>
      </c>
      <c r="CR118" s="257">
        <f t="shared" si="99"/>
        <v>0</v>
      </c>
      <c r="CS118" s="257">
        <f t="shared" si="99"/>
        <v>0</v>
      </c>
      <c r="CT118" s="257">
        <f t="shared" si="99"/>
        <v>0</v>
      </c>
      <c r="CU118" s="257">
        <f t="shared" si="99"/>
        <v>0</v>
      </c>
      <c r="CV118" s="257">
        <f t="shared" si="99"/>
        <v>0</v>
      </c>
      <c r="CW118" s="257">
        <f t="shared" si="99"/>
        <v>5.2844170653461482E-4</v>
      </c>
      <c r="CX118" s="257">
        <f t="shared" si="99"/>
        <v>0</v>
      </c>
      <c r="CY118" s="257">
        <f t="shared" si="99"/>
        <v>0</v>
      </c>
      <c r="CZ118" s="257">
        <f t="shared" si="99"/>
        <v>0</v>
      </c>
      <c r="DA118" s="257">
        <f t="shared" si="99"/>
        <v>0</v>
      </c>
      <c r="DB118" s="257">
        <f t="shared" si="99"/>
        <v>0</v>
      </c>
      <c r="DC118" s="257">
        <f t="shared" si="99"/>
        <v>0</v>
      </c>
      <c r="DD118" s="257">
        <f t="shared" si="99"/>
        <v>0</v>
      </c>
      <c r="DE118" s="257">
        <f t="shared" si="99"/>
        <v>0</v>
      </c>
      <c r="DF118" s="257">
        <f t="shared" si="99"/>
        <v>0</v>
      </c>
      <c r="DG118" s="257">
        <f t="shared" si="99"/>
        <v>0</v>
      </c>
      <c r="DH118" s="257">
        <f t="shared" ref="DH118:EM118" si="100">IF(NOT(ISNA(DH27)),IF(LEN(DH27)&gt;0,ABS(DH27-$C27),""),"")</f>
        <v>0</v>
      </c>
      <c r="DI118" s="257">
        <f t="shared" si="100"/>
        <v>0</v>
      </c>
      <c r="DJ118" s="257">
        <f t="shared" si="100"/>
        <v>0</v>
      </c>
      <c r="DK118" s="257">
        <f t="shared" si="100"/>
        <v>0</v>
      </c>
      <c r="DL118" s="257">
        <f t="shared" si="100"/>
        <v>0</v>
      </c>
      <c r="DM118" s="257">
        <f t="shared" si="100"/>
        <v>0</v>
      </c>
      <c r="DN118" s="257">
        <f t="shared" si="100"/>
        <v>0</v>
      </c>
      <c r="DO118" s="257">
        <f t="shared" si="100"/>
        <v>0</v>
      </c>
      <c r="DP118" s="257">
        <f t="shared" si="100"/>
        <v>0</v>
      </c>
      <c r="DQ118" s="257">
        <f t="shared" si="100"/>
        <v>0</v>
      </c>
      <c r="DR118" s="257">
        <f t="shared" si="100"/>
        <v>0</v>
      </c>
      <c r="DS118" s="257">
        <f t="shared" si="100"/>
        <v>0</v>
      </c>
      <c r="DT118" s="257">
        <f t="shared" si="100"/>
        <v>0</v>
      </c>
      <c r="DU118" s="257">
        <f t="shared" si="100"/>
        <v>0</v>
      </c>
      <c r="DV118" s="257">
        <f t="shared" si="100"/>
        <v>0</v>
      </c>
      <c r="DW118" s="257">
        <f t="shared" si="100"/>
        <v>0</v>
      </c>
      <c r="DX118" s="257">
        <f t="shared" si="100"/>
        <v>0</v>
      </c>
      <c r="DY118" s="257">
        <f t="shared" si="100"/>
        <v>0</v>
      </c>
      <c r="DZ118" s="257">
        <f t="shared" si="100"/>
        <v>0</v>
      </c>
      <c r="EA118" s="257">
        <f t="shared" si="100"/>
        <v>0</v>
      </c>
      <c r="EB118" s="257">
        <f t="shared" si="100"/>
        <v>0</v>
      </c>
      <c r="EC118" s="257">
        <f t="shared" si="100"/>
        <v>0</v>
      </c>
      <c r="ED118" s="257">
        <f t="shared" si="100"/>
        <v>0</v>
      </c>
      <c r="EE118" s="257">
        <f t="shared" si="100"/>
        <v>0</v>
      </c>
      <c r="EF118" s="257">
        <f t="shared" si="100"/>
        <v>0</v>
      </c>
      <c r="EG118" s="257">
        <f t="shared" si="100"/>
        <v>0</v>
      </c>
      <c r="EH118" s="257">
        <f t="shared" si="100"/>
        <v>0</v>
      </c>
      <c r="EI118" s="257">
        <f t="shared" si="100"/>
        <v>0</v>
      </c>
      <c r="EJ118" s="257">
        <f t="shared" si="100"/>
        <v>0</v>
      </c>
      <c r="EK118" s="257">
        <f t="shared" si="100"/>
        <v>0</v>
      </c>
      <c r="EL118" s="257" t="str">
        <f t="shared" si="100"/>
        <v/>
      </c>
      <c r="EM118" s="257" t="str">
        <f t="shared" si="100"/>
        <v/>
      </c>
      <c r="EN118" s="257" t="str">
        <f t="shared" ref="EN118:EX118" si="101">IF(NOT(ISNA(EN27)),IF(LEN(EN27)&gt;0,ABS(EN27-$C27),""),"")</f>
        <v/>
      </c>
      <c r="EO118" s="257" t="str">
        <f t="shared" si="101"/>
        <v/>
      </c>
      <c r="EP118" s="257" t="str">
        <f t="shared" si="101"/>
        <v/>
      </c>
      <c r="EQ118" s="257" t="str">
        <f t="shared" si="101"/>
        <v/>
      </c>
      <c r="ER118" s="257" t="str">
        <f t="shared" si="101"/>
        <v/>
      </c>
      <c r="ES118" s="257" t="str">
        <f t="shared" si="101"/>
        <v/>
      </c>
      <c r="ET118" s="257" t="str">
        <f t="shared" si="101"/>
        <v/>
      </c>
      <c r="EU118" s="257" t="str">
        <f t="shared" si="101"/>
        <v/>
      </c>
      <c r="EV118" s="257" t="str">
        <f t="shared" si="101"/>
        <v/>
      </c>
      <c r="EW118" s="257" t="str">
        <f t="shared" si="101"/>
        <v/>
      </c>
      <c r="EX118" s="258" t="str">
        <f t="shared" si="101"/>
        <v/>
      </c>
    </row>
    <row r="119" spans="4:154" x14ac:dyDescent="0.2">
      <c r="D119" s="238">
        <v>41428</v>
      </c>
      <c r="E119" s="367">
        <f t="shared" ref="E119:AJ119" si="102">IF(NOT(ISNA(E28)),IF(LEN(E28)&gt;0,(E28-$B28)/(rateShift*0.0001),""),"")</f>
        <v>8.9721614951639161E-3</v>
      </c>
      <c r="F119" s="368">
        <f t="shared" si="102"/>
        <v>2.9907969268240346E-3</v>
      </c>
      <c r="G119" s="368">
        <f t="shared" si="102"/>
        <v>0</v>
      </c>
      <c r="H119" s="368">
        <f t="shared" si="102"/>
        <v>0</v>
      </c>
      <c r="I119" s="368">
        <f t="shared" si="102"/>
        <v>0</v>
      </c>
      <c r="J119" s="368">
        <f t="shared" si="102"/>
        <v>0</v>
      </c>
      <c r="K119" s="368">
        <f t="shared" si="102"/>
        <v>0</v>
      </c>
      <c r="L119" s="368">
        <f t="shared" si="102"/>
        <v>0</v>
      </c>
      <c r="M119" s="368">
        <f t="shared" si="102"/>
        <v>0</v>
      </c>
      <c r="N119" s="368">
        <f t="shared" si="102"/>
        <v>0</v>
      </c>
      <c r="O119" s="368">
        <f t="shared" si="102"/>
        <v>0</v>
      </c>
      <c r="P119" s="368">
        <f t="shared" si="102"/>
        <v>0</v>
      </c>
      <c r="Q119" s="368">
        <f t="shared" si="102"/>
        <v>0</v>
      </c>
      <c r="R119" s="368">
        <f t="shared" si="102"/>
        <v>0</v>
      </c>
      <c r="S119" s="368">
        <f t="shared" si="102"/>
        <v>0</v>
      </c>
      <c r="T119" s="368">
        <f t="shared" si="102"/>
        <v>0</v>
      </c>
      <c r="U119" s="368">
        <f t="shared" si="102"/>
        <v>0.99974864836158051</v>
      </c>
      <c r="V119" s="368">
        <f t="shared" si="102"/>
        <v>0</v>
      </c>
      <c r="W119" s="368">
        <f t="shared" si="102"/>
        <v>0</v>
      </c>
      <c r="X119" s="368">
        <f t="shared" si="102"/>
        <v>0</v>
      </c>
      <c r="Y119" s="368">
        <f t="shared" si="102"/>
        <v>0</v>
      </c>
      <c r="Z119" s="368">
        <f t="shared" si="102"/>
        <v>0</v>
      </c>
      <c r="AA119" s="368">
        <f t="shared" si="102"/>
        <v>0</v>
      </c>
      <c r="AB119" s="368">
        <f t="shared" si="102"/>
        <v>0</v>
      </c>
      <c r="AC119" s="368">
        <f t="shared" si="102"/>
        <v>0</v>
      </c>
      <c r="AD119" s="368">
        <f t="shared" si="102"/>
        <v>0</v>
      </c>
      <c r="AE119" s="368">
        <f t="shared" si="102"/>
        <v>0</v>
      </c>
      <c r="AF119" s="368">
        <f t="shared" si="102"/>
        <v>0</v>
      </c>
      <c r="AG119" s="368">
        <f t="shared" si="102"/>
        <v>0</v>
      </c>
      <c r="AH119" s="368">
        <f t="shared" si="102"/>
        <v>0</v>
      </c>
      <c r="AI119" s="368">
        <f t="shared" si="102"/>
        <v>0</v>
      </c>
      <c r="AJ119" s="368">
        <f t="shared" si="102"/>
        <v>0</v>
      </c>
      <c r="AK119" s="368">
        <f t="shared" ref="AK119:BP119" si="103">IF(NOT(ISNA(AK28)),IF(LEN(AK28)&gt;0,(AK28-$B28)/(rateShift*0.0001),""),"")</f>
        <v>0</v>
      </c>
      <c r="AL119" s="368">
        <f t="shared" si="103"/>
        <v>0</v>
      </c>
      <c r="AM119" s="368">
        <f t="shared" si="103"/>
        <v>0</v>
      </c>
      <c r="AN119" s="368">
        <f t="shared" si="103"/>
        <v>0</v>
      </c>
      <c r="AO119" s="368">
        <f t="shared" si="103"/>
        <v>0</v>
      </c>
      <c r="AP119" s="368">
        <f t="shared" si="103"/>
        <v>0</v>
      </c>
      <c r="AQ119" s="368">
        <f t="shared" si="103"/>
        <v>0</v>
      </c>
      <c r="AR119" s="368">
        <f t="shared" si="103"/>
        <v>0</v>
      </c>
      <c r="AS119" s="368">
        <f t="shared" si="103"/>
        <v>0</v>
      </c>
      <c r="AT119" s="368">
        <f t="shared" si="103"/>
        <v>0</v>
      </c>
      <c r="AU119" s="368">
        <f t="shared" si="103"/>
        <v>0</v>
      </c>
      <c r="AV119" s="368">
        <f t="shared" si="103"/>
        <v>0</v>
      </c>
      <c r="AW119" s="368">
        <f t="shared" si="103"/>
        <v>0</v>
      </c>
      <c r="AX119" s="368">
        <f t="shared" si="103"/>
        <v>0</v>
      </c>
      <c r="AY119" s="368">
        <f t="shared" si="103"/>
        <v>0</v>
      </c>
      <c r="AZ119" s="368">
        <f t="shared" si="103"/>
        <v>0</v>
      </c>
      <c r="BA119" s="368">
        <f t="shared" si="103"/>
        <v>0</v>
      </c>
      <c r="BB119" s="368">
        <f t="shared" si="103"/>
        <v>0</v>
      </c>
      <c r="BC119" s="368">
        <f t="shared" si="103"/>
        <v>0</v>
      </c>
      <c r="BD119" s="368">
        <f t="shared" si="103"/>
        <v>0</v>
      </c>
      <c r="BE119" s="368">
        <f t="shared" si="103"/>
        <v>0</v>
      </c>
      <c r="BF119" s="368">
        <f t="shared" si="103"/>
        <v>0</v>
      </c>
      <c r="BG119" s="368">
        <f t="shared" si="103"/>
        <v>0</v>
      </c>
      <c r="BH119" s="368">
        <f t="shared" si="103"/>
        <v>0</v>
      </c>
      <c r="BI119" s="368">
        <f t="shared" si="103"/>
        <v>0</v>
      </c>
      <c r="BJ119" s="368">
        <f t="shared" si="103"/>
        <v>0</v>
      </c>
      <c r="BK119" s="368">
        <f t="shared" si="103"/>
        <v>0</v>
      </c>
      <c r="BL119" s="368">
        <f t="shared" si="103"/>
        <v>0</v>
      </c>
      <c r="BM119" s="368">
        <f t="shared" si="103"/>
        <v>0</v>
      </c>
      <c r="BN119" s="368">
        <f t="shared" si="103"/>
        <v>0</v>
      </c>
      <c r="BO119" s="368" t="str">
        <f t="shared" si="103"/>
        <v/>
      </c>
      <c r="BP119" s="368" t="str">
        <f t="shared" si="103"/>
        <v/>
      </c>
      <c r="BQ119" s="368" t="str">
        <f t="shared" ref="BQ119:CA119" si="104">IF(NOT(ISNA(BQ28)),IF(LEN(BQ28)&gt;0,(BQ28-$B28)/(rateShift*0.0001),""),"")</f>
        <v/>
      </c>
      <c r="BR119" s="368" t="str">
        <f t="shared" si="104"/>
        <v/>
      </c>
      <c r="BS119" s="368" t="str">
        <f t="shared" si="104"/>
        <v/>
      </c>
      <c r="BT119" s="368" t="str">
        <f t="shared" si="104"/>
        <v/>
      </c>
      <c r="BU119" s="368" t="str">
        <f t="shared" si="104"/>
        <v/>
      </c>
      <c r="BV119" s="368" t="str">
        <f t="shared" si="104"/>
        <v/>
      </c>
      <c r="BW119" s="368" t="str">
        <f t="shared" si="104"/>
        <v/>
      </c>
      <c r="BX119" s="368" t="str">
        <f t="shared" si="104"/>
        <v/>
      </c>
      <c r="BY119" s="368" t="str">
        <f t="shared" si="104"/>
        <v/>
      </c>
      <c r="BZ119" s="368" t="str">
        <f t="shared" si="104"/>
        <v/>
      </c>
      <c r="CA119" s="369" t="str">
        <f t="shared" si="104"/>
        <v/>
      </c>
      <c r="CB119" s="257">
        <f t="shared" ref="CB119:DG119" si="105">IF(NOT(ISNA(CB28)),IF(LEN(CB28)&gt;0,ABS(CB28-$C28),""),"")</f>
        <v>0</v>
      </c>
      <c r="CC119" s="257">
        <f t="shared" si="105"/>
        <v>4.3671663507716119E-16</v>
      </c>
      <c r="CD119" s="257">
        <f t="shared" si="105"/>
        <v>0</v>
      </c>
      <c r="CE119" s="257">
        <f t="shared" si="105"/>
        <v>0</v>
      </c>
      <c r="CF119" s="257">
        <f t="shared" si="105"/>
        <v>0</v>
      </c>
      <c r="CG119" s="257">
        <f t="shared" si="105"/>
        <v>0</v>
      </c>
      <c r="CH119" s="257">
        <f t="shared" si="105"/>
        <v>0</v>
      </c>
      <c r="CI119" s="257">
        <f t="shared" si="105"/>
        <v>0</v>
      </c>
      <c r="CJ119" s="257">
        <f t="shared" si="105"/>
        <v>0</v>
      </c>
      <c r="CK119" s="257">
        <f t="shared" si="105"/>
        <v>0</v>
      </c>
      <c r="CL119" s="257">
        <f t="shared" si="105"/>
        <v>1.6919440624495879E-7</v>
      </c>
      <c r="CM119" s="257">
        <f t="shared" si="105"/>
        <v>0</v>
      </c>
      <c r="CN119" s="257">
        <f t="shared" si="105"/>
        <v>0</v>
      </c>
      <c r="CO119" s="257">
        <f t="shared" si="105"/>
        <v>0</v>
      </c>
      <c r="CP119" s="257">
        <f t="shared" si="105"/>
        <v>0</v>
      </c>
      <c r="CQ119" s="257">
        <f t="shared" si="105"/>
        <v>0</v>
      </c>
      <c r="CR119" s="257">
        <f t="shared" si="105"/>
        <v>3.6578022610243583E-4</v>
      </c>
      <c r="CS119" s="257">
        <f t="shared" si="105"/>
        <v>0</v>
      </c>
      <c r="CT119" s="257">
        <f t="shared" si="105"/>
        <v>0</v>
      </c>
      <c r="CU119" s="257">
        <f t="shared" si="105"/>
        <v>0</v>
      </c>
      <c r="CV119" s="257">
        <f t="shared" si="105"/>
        <v>0</v>
      </c>
      <c r="CW119" s="257">
        <f t="shared" si="105"/>
        <v>0</v>
      </c>
      <c r="CX119" s="257">
        <f t="shared" si="105"/>
        <v>5.6597380815817579E-4</v>
      </c>
      <c r="CY119" s="257">
        <f t="shared" si="105"/>
        <v>0</v>
      </c>
      <c r="CZ119" s="257">
        <f t="shared" si="105"/>
        <v>0</v>
      </c>
      <c r="DA119" s="257">
        <f t="shared" si="105"/>
        <v>0</v>
      </c>
      <c r="DB119" s="257">
        <f t="shared" si="105"/>
        <v>0</v>
      </c>
      <c r="DC119" s="257">
        <f t="shared" si="105"/>
        <v>0</v>
      </c>
      <c r="DD119" s="257">
        <f t="shared" si="105"/>
        <v>0</v>
      </c>
      <c r="DE119" s="257">
        <f t="shared" si="105"/>
        <v>0</v>
      </c>
      <c r="DF119" s="257">
        <f t="shared" si="105"/>
        <v>0</v>
      </c>
      <c r="DG119" s="257">
        <f t="shared" si="105"/>
        <v>0</v>
      </c>
      <c r="DH119" s="257">
        <f t="shared" ref="DH119:EM119" si="106">IF(NOT(ISNA(DH28)),IF(LEN(DH28)&gt;0,ABS(DH28-$C28),""),"")</f>
        <v>0</v>
      </c>
      <c r="DI119" s="257">
        <f t="shared" si="106"/>
        <v>0</v>
      </c>
      <c r="DJ119" s="257">
        <f t="shared" si="106"/>
        <v>0</v>
      </c>
      <c r="DK119" s="257">
        <f t="shared" si="106"/>
        <v>0</v>
      </c>
      <c r="DL119" s="257">
        <f t="shared" si="106"/>
        <v>0</v>
      </c>
      <c r="DM119" s="257">
        <f t="shared" si="106"/>
        <v>0</v>
      </c>
      <c r="DN119" s="257">
        <f t="shared" si="106"/>
        <v>0</v>
      </c>
      <c r="DO119" s="257">
        <f t="shared" si="106"/>
        <v>0</v>
      </c>
      <c r="DP119" s="257">
        <f t="shared" si="106"/>
        <v>0</v>
      </c>
      <c r="DQ119" s="257">
        <f t="shared" si="106"/>
        <v>0</v>
      </c>
      <c r="DR119" s="257">
        <f t="shared" si="106"/>
        <v>0</v>
      </c>
      <c r="DS119" s="257">
        <f t="shared" si="106"/>
        <v>0</v>
      </c>
      <c r="DT119" s="257">
        <f t="shared" si="106"/>
        <v>0</v>
      </c>
      <c r="DU119" s="257">
        <f t="shared" si="106"/>
        <v>0</v>
      </c>
      <c r="DV119" s="257">
        <f t="shared" si="106"/>
        <v>0</v>
      </c>
      <c r="DW119" s="257">
        <f t="shared" si="106"/>
        <v>0</v>
      </c>
      <c r="DX119" s="257">
        <f t="shared" si="106"/>
        <v>0</v>
      </c>
      <c r="DY119" s="257">
        <f t="shared" si="106"/>
        <v>0</v>
      </c>
      <c r="DZ119" s="257">
        <f t="shared" si="106"/>
        <v>0</v>
      </c>
      <c r="EA119" s="257">
        <f t="shared" si="106"/>
        <v>0</v>
      </c>
      <c r="EB119" s="257">
        <f t="shared" si="106"/>
        <v>0</v>
      </c>
      <c r="EC119" s="257">
        <f t="shared" si="106"/>
        <v>0</v>
      </c>
      <c r="ED119" s="257">
        <f t="shared" si="106"/>
        <v>0</v>
      </c>
      <c r="EE119" s="257">
        <f t="shared" si="106"/>
        <v>0</v>
      </c>
      <c r="EF119" s="257">
        <f t="shared" si="106"/>
        <v>0</v>
      </c>
      <c r="EG119" s="257">
        <f t="shared" si="106"/>
        <v>0</v>
      </c>
      <c r="EH119" s="257">
        <f t="shared" si="106"/>
        <v>0</v>
      </c>
      <c r="EI119" s="257">
        <f t="shared" si="106"/>
        <v>0</v>
      </c>
      <c r="EJ119" s="257">
        <f t="shared" si="106"/>
        <v>0</v>
      </c>
      <c r="EK119" s="257">
        <f t="shared" si="106"/>
        <v>0</v>
      </c>
      <c r="EL119" s="257" t="str">
        <f t="shared" si="106"/>
        <v/>
      </c>
      <c r="EM119" s="257" t="str">
        <f t="shared" si="106"/>
        <v/>
      </c>
      <c r="EN119" s="257" t="str">
        <f t="shared" ref="EN119:EX119" si="107">IF(NOT(ISNA(EN28)),IF(LEN(EN28)&gt;0,ABS(EN28-$C28),""),"")</f>
        <v/>
      </c>
      <c r="EO119" s="257" t="str">
        <f t="shared" si="107"/>
        <v/>
      </c>
      <c r="EP119" s="257" t="str">
        <f t="shared" si="107"/>
        <v/>
      </c>
      <c r="EQ119" s="257" t="str">
        <f t="shared" si="107"/>
        <v/>
      </c>
      <c r="ER119" s="257" t="str">
        <f t="shared" si="107"/>
        <v/>
      </c>
      <c r="ES119" s="257" t="str">
        <f t="shared" si="107"/>
        <v/>
      </c>
      <c r="ET119" s="257" t="str">
        <f t="shared" si="107"/>
        <v/>
      </c>
      <c r="EU119" s="257" t="str">
        <f t="shared" si="107"/>
        <v/>
      </c>
      <c r="EV119" s="257" t="str">
        <f t="shared" si="107"/>
        <v/>
      </c>
      <c r="EW119" s="257" t="str">
        <f t="shared" si="107"/>
        <v/>
      </c>
      <c r="EX119" s="258" t="str">
        <f t="shared" si="107"/>
        <v/>
      </c>
    </row>
    <row r="120" spans="4:154" x14ac:dyDescent="0.2">
      <c r="D120" s="238">
        <v>41458</v>
      </c>
      <c r="E120" s="367">
        <f t="shared" ref="E120:AJ120" si="108">IF(NOT(ISNA(E29)),IF(LEN(E29)&gt;0,(E29-$B29)/(rateShift*0.0001),""),"")</f>
        <v>8.242717471904689E-3</v>
      </c>
      <c r="F120" s="368">
        <f t="shared" si="108"/>
        <v>2.7476427060814899E-3</v>
      </c>
      <c r="G120" s="368">
        <f t="shared" si="108"/>
        <v>0</v>
      </c>
      <c r="H120" s="368">
        <f t="shared" si="108"/>
        <v>0</v>
      </c>
      <c r="I120" s="368">
        <f t="shared" si="108"/>
        <v>0</v>
      </c>
      <c r="J120" s="368">
        <f t="shared" si="108"/>
        <v>0</v>
      </c>
      <c r="K120" s="368">
        <f t="shared" si="108"/>
        <v>0</v>
      </c>
      <c r="L120" s="368">
        <f t="shared" si="108"/>
        <v>0</v>
      </c>
      <c r="M120" s="368">
        <f t="shared" si="108"/>
        <v>0</v>
      </c>
      <c r="N120" s="368">
        <f t="shared" si="108"/>
        <v>0</v>
      </c>
      <c r="O120" s="368">
        <f t="shared" si="108"/>
        <v>0</v>
      </c>
      <c r="P120" s="368">
        <f t="shared" si="108"/>
        <v>0</v>
      </c>
      <c r="Q120" s="368">
        <f t="shared" si="108"/>
        <v>0</v>
      </c>
      <c r="R120" s="368">
        <f t="shared" si="108"/>
        <v>0</v>
      </c>
      <c r="S120" s="368">
        <f t="shared" si="108"/>
        <v>0</v>
      </c>
      <c r="T120" s="368">
        <f t="shared" si="108"/>
        <v>0</v>
      </c>
      <c r="U120" s="368">
        <f t="shared" si="108"/>
        <v>0</v>
      </c>
      <c r="V120" s="368">
        <f t="shared" si="108"/>
        <v>1.0005244825123083</v>
      </c>
      <c r="W120" s="368">
        <f t="shared" si="108"/>
        <v>0</v>
      </c>
      <c r="X120" s="368">
        <f t="shared" si="108"/>
        <v>0</v>
      </c>
      <c r="Y120" s="368">
        <f t="shared" si="108"/>
        <v>0</v>
      </c>
      <c r="Z120" s="368">
        <f t="shared" si="108"/>
        <v>0</v>
      </c>
      <c r="AA120" s="368">
        <f t="shared" si="108"/>
        <v>0</v>
      </c>
      <c r="AB120" s="368">
        <f t="shared" si="108"/>
        <v>0</v>
      </c>
      <c r="AC120" s="368">
        <f t="shared" si="108"/>
        <v>0</v>
      </c>
      <c r="AD120" s="368">
        <f t="shared" si="108"/>
        <v>0</v>
      </c>
      <c r="AE120" s="368">
        <f t="shared" si="108"/>
        <v>0</v>
      </c>
      <c r="AF120" s="368">
        <f t="shared" si="108"/>
        <v>0</v>
      </c>
      <c r="AG120" s="368">
        <f t="shared" si="108"/>
        <v>0</v>
      </c>
      <c r="AH120" s="368">
        <f t="shared" si="108"/>
        <v>0</v>
      </c>
      <c r="AI120" s="368">
        <f t="shared" si="108"/>
        <v>0</v>
      </c>
      <c r="AJ120" s="368">
        <f t="shared" si="108"/>
        <v>0</v>
      </c>
      <c r="AK120" s="368">
        <f t="shared" ref="AK120:BP120" si="109">IF(NOT(ISNA(AK29)),IF(LEN(AK29)&gt;0,(AK29-$B29)/(rateShift*0.0001),""),"")</f>
        <v>0</v>
      </c>
      <c r="AL120" s="368">
        <f t="shared" si="109"/>
        <v>0</v>
      </c>
      <c r="AM120" s="368">
        <f t="shared" si="109"/>
        <v>0</v>
      </c>
      <c r="AN120" s="368">
        <f t="shared" si="109"/>
        <v>0</v>
      </c>
      <c r="AO120" s="368">
        <f t="shared" si="109"/>
        <v>0</v>
      </c>
      <c r="AP120" s="368">
        <f t="shared" si="109"/>
        <v>0</v>
      </c>
      <c r="AQ120" s="368">
        <f t="shared" si="109"/>
        <v>0</v>
      </c>
      <c r="AR120" s="368">
        <f t="shared" si="109"/>
        <v>0</v>
      </c>
      <c r="AS120" s="368">
        <f t="shared" si="109"/>
        <v>0</v>
      </c>
      <c r="AT120" s="368">
        <f t="shared" si="109"/>
        <v>0</v>
      </c>
      <c r="AU120" s="368">
        <f t="shared" si="109"/>
        <v>0</v>
      </c>
      <c r="AV120" s="368">
        <f t="shared" si="109"/>
        <v>0</v>
      </c>
      <c r="AW120" s="368">
        <f t="shared" si="109"/>
        <v>0</v>
      </c>
      <c r="AX120" s="368">
        <f t="shared" si="109"/>
        <v>0</v>
      </c>
      <c r="AY120" s="368">
        <f t="shared" si="109"/>
        <v>0</v>
      </c>
      <c r="AZ120" s="368">
        <f t="shared" si="109"/>
        <v>0</v>
      </c>
      <c r="BA120" s="368">
        <f t="shared" si="109"/>
        <v>0</v>
      </c>
      <c r="BB120" s="368">
        <f t="shared" si="109"/>
        <v>0</v>
      </c>
      <c r="BC120" s="368">
        <f t="shared" si="109"/>
        <v>0</v>
      </c>
      <c r="BD120" s="368">
        <f t="shared" si="109"/>
        <v>0</v>
      </c>
      <c r="BE120" s="368">
        <f t="shared" si="109"/>
        <v>0</v>
      </c>
      <c r="BF120" s="368">
        <f t="shared" si="109"/>
        <v>0</v>
      </c>
      <c r="BG120" s="368">
        <f t="shared" si="109"/>
        <v>0</v>
      </c>
      <c r="BH120" s="368">
        <f t="shared" si="109"/>
        <v>0</v>
      </c>
      <c r="BI120" s="368">
        <f t="shared" si="109"/>
        <v>0</v>
      </c>
      <c r="BJ120" s="368">
        <f t="shared" si="109"/>
        <v>0</v>
      </c>
      <c r="BK120" s="368">
        <f t="shared" si="109"/>
        <v>0</v>
      </c>
      <c r="BL120" s="368">
        <f t="shared" si="109"/>
        <v>0</v>
      </c>
      <c r="BM120" s="368">
        <f t="shared" si="109"/>
        <v>0</v>
      </c>
      <c r="BN120" s="368">
        <f t="shared" si="109"/>
        <v>0</v>
      </c>
      <c r="BO120" s="368" t="str">
        <f t="shared" si="109"/>
        <v/>
      </c>
      <c r="BP120" s="368" t="str">
        <f t="shared" si="109"/>
        <v/>
      </c>
      <c r="BQ120" s="368" t="str">
        <f t="shared" ref="BQ120:CA120" si="110">IF(NOT(ISNA(BQ29)),IF(LEN(BQ29)&gt;0,(BQ29-$B29)/(rateShift*0.0001),""),"")</f>
        <v/>
      </c>
      <c r="BR120" s="368" t="str">
        <f t="shared" si="110"/>
        <v/>
      </c>
      <c r="BS120" s="368" t="str">
        <f t="shared" si="110"/>
        <v/>
      </c>
      <c r="BT120" s="368" t="str">
        <f t="shared" si="110"/>
        <v/>
      </c>
      <c r="BU120" s="368" t="str">
        <f t="shared" si="110"/>
        <v/>
      </c>
      <c r="BV120" s="368" t="str">
        <f t="shared" si="110"/>
        <v/>
      </c>
      <c r="BW120" s="368" t="str">
        <f t="shared" si="110"/>
        <v/>
      </c>
      <c r="BX120" s="368" t="str">
        <f t="shared" si="110"/>
        <v/>
      </c>
      <c r="BY120" s="368" t="str">
        <f t="shared" si="110"/>
        <v/>
      </c>
      <c r="BZ120" s="368" t="str">
        <f t="shared" si="110"/>
        <v/>
      </c>
      <c r="CA120" s="369" t="str">
        <f t="shared" si="110"/>
        <v/>
      </c>
      <c r="CB120" s="257">
        <f t="shared" ref="CB120:DG120" si="111">IF(NOT(ISNA(CB29)),IF(LEN(CB29)&gt;0,ABS(CB29-$C29),""),"")</f>
        <v>8.6736173798840355E-19</v>
      </c>
      <c r="CC120" s="257">
        <f t="shared" si="111"/>
        <v>8.6736173798840355E-19</v>
      </c>
      <c r="CD120" s="257">
        <f t="shared" si="111"/>
        <v>0</v>
      </c>
      <c r="CE120" s="257">
        <f t="shared" si="111"/>
        <v>0</v>
      </c>
      <c r="CF120" s="257">
        <f t="shared" si="111"/>
        <v>0</v>
      </c>
      <c r="CG120" s="257">
        <f t="shared" si="111"/>
        <v>0</v>
      </c>
      <c r="CH120" s="257">
        <f t="shared" si="111"/>
        <v>0</v>
      </c>
      <c r="CI120" s="257">
        <f t="shared" si="111"/>
        <v>0</v>
      </c>
      <c r="CJ120" s="257">
        <f t="shared" si="111"/>
        <v>0</v>
      </c>
      <c r="CK120" s="257">
        <f t="shared" si="111"/>
        <v>0</v>
      </c>
      <c r="CL120" s="257">
        <f t="shared" si="111"/>
        <v>0</v>
      </c>
      <c r="CM120" s="257">
        <f t="shared" si="111"/>
        <v>2.4846806221095336E-7</v>
      </c>
      <c r="CN120" s="257">
        <f t="shared" si="111"/>
        <v>0</v>
      </c>
      <c r="CO120" s="257">
        <f t="shared" si="111"/>
        <v>0</v>
      </c>
      <c r="CP120" s="257">
        <f t="shared" si="111"/>
        <v>0</v>
      </c>
      <c r="CQ120" s="257">
        <f t="shared" si="111"/>
        <v>0</v>
      </c>
      <c r="CR120" s="257">
        <f t="shared" si="111"/>
        <v>0</v>
      </c>
      <c r="CS120" s="257">
        <f t="shared" si="111"/>
        <v>3.9632780374163372E-4</v>
      </c>
      <c r="CT120" s="257">
        <f t="shared" si="111"/>
        <v>0</v>
      </c>
      <c r="CU120" s="257">
        <f t="shared" si="111"/>
        <v>0</v>
      </c>
      <c r="CV120" s="257">
        <f t="shared" si="111"/>
        <v>0</v>
      </c>
      <c r="CW120" s="257">
        <f t="shared" si="111"/>
        <v>0</v>
      </c>
      <c r="CX120" s="257">
        <f t="shared" si="111"/>
        <v>0</v>
      </c>
      <c r="CY120" s="257">
        <f t="shared" si="111"/>
        <v>5.9669815278177302E-4</v>
      </c>
      <c r="CZ120" s="257">
        <f t="shared" si="111"/>
        <v>0</v>
      </c>
      <c r="DA120" s="257">
        <f t="shared" si="111"/>
        <v>0</v>
      </c>
      <c r="DB120" s="257">
        <f t="shared" si="111"/>
        <v>0</v>
      </c>
      <c r="DC120" s="257">
        <f t="shared" si="111"/>
        <v>0</v>
      </c>
      <c r="DD120" s="257">
        <f t="shared" si="111"/>
        <v>0</v>
      </c>
      <c r="DE120" s="257">
        <f t="shared" si="111"/>
        <v>0</v>
      </c>
      <c r="DF120" s="257">
        <f t="shared" si="111"/>
        <v>0</v>
      </c>
      <c r="DG120" s="257">
        <f t="shared" si="111"/>
        <v>0</v>
      </c>
      <c r="DH120" s="257">
        <f t="shared" ref="DH120:EM120" si="112">IF(NOT(ISNA(DH29)),IF(LEN(DH29)&gt;0,ABS(DH29-$C29),""),"")</f>
        <v>0</v>
      </c>
      <c r="DI120" s="257">
        <f t="shared" si="112"/>
        <v>0</v>
      </c>
      <c r="DJ120" s="257">
        <f t="shared" si="112"/>
        <v>0</v>
      </c>
      <c r="DK120" s="257">
        <f t="shared" si="112"/>
        <v>0</v>
      </c>
      <c r="DL120" s="257">
        <f t="shared" si="112"/>
        <v>0</v>
      </c>
      <c r="DM120" s="257">
        <f t="shared" si="112"/>
        <v>0</v>
      </c>
      <c r="DN120" s="257">
        <f t="shared" si="112"/>
        <v>0</v>
      </c>
      <c r="DO120" s="257">
        <f t="shared" si="112"/>
        <v>0</v>
      </c>
      <c r="DP120" s="257">
        <f t="shared" si="112"/>
        <v>0</v>
      </c>
      <c r="DQ120" s="257">
        <f t="shared" si="112"/>
        <v>0</v>
      </c>
      <c r="DR120" s="257">
        <f t="shared" si="112"/>
        <v>0</v>
      </c>
      <c r="DS120" s="257">
        <f t="shared" si="112"/>
        <v>0</v>
      </c>
      <c r="DT120" s="257">
        <f t="shared" si="112"/>
        <v>0</v>
      </c>
      <c r="DU120" s="257">
        <f t="shared" si="112"/>
        <v>0</v>
      </c>
      <c r="DV120" s="257">
        <f t="shared" si="112"/>
        <v>0</v>
      </c>
      <c r="DW120" s="257">
        <f t="shared" si="112"/>
        <v>0</v>
      </c>
      <c r="DX120" s="257">
        <f t="shared" si="112"/>
        <v>0</v>
      </c>
      <c r="DY120" s="257">
        <f t="shared" si="112"/>
        <v>0</v>
      </c>
      <c r="DZ120" s="257">
        <f t="shared" si="112"/>
        <v>0</v>
      </c>
      <c r="EA120" s="257">
        <f t="shared" si="112"/>
        <v>0</v>
      </c>
      <c r="EB120" s="257">
        <f t="shared" si="112"/>
        <v>0</v>
      </c>
      <c r="EC120" s="257">
        <f t="shared" si="112"/>
        <v>0</v>
      </c>
      <c r="ED120" s="257">
        <f t="shared" si="112"/>
        <v>0</v>
      </c>
      <c r="EE120" s="257">
        <f t="shared" si="112"/>
        <v>0</v>
      </c>
      <c r="EF120" s="257">
        <f t="shared" si="112"/>
        <v>0</v>
      </c>
      <c r="EG120" s="257">
        <f t="shared" si="112"/>
        <v>0</v>
      </c>
      <c r="EH120" s="257">
        <f t="shared" si="112"/>
        <v>0</v>
      </c>
      <c r="EI120" s="257">
        <f t="shared" si="112"/>
        <v>0</v>
      </c>
      <c r="EJ120" s="257">
        <f t="shared" si="112"/>
        <v>0</v>
      </c>
      <c r="EK120" s="257">
        <f t="shared" si="112"/>
        <v>0</v>
      </c>
      <c r="EL120" s="257" t="str">
        <f t="shared" si="112"/>
        <v/>
      </c>
      <c r="EM120" s="257" t="str">
        <f t="shared" si="112"/>
        <v/>
      </c>
      <c r="EN120" s="257" t="str">
        <f t="shared" ref="EN120:EX120" si="113">IF(NOT(ISNA(EN29)),IF(LEN(EN29)&gt;0,ABS(EN29-$C29),""),"")</f>
        <v/>
      </c>
      <c r="EO120" s="257" t="str">
        <f t="shared" si="113"/>
        <v/>
      </c>
      <c r="EP120" s="257" t="str">
        <f t="shared" si="113"/>
        <v/>
      </c>
      <c r="EQ120" s="257" t="str">
        <f t="shared" si="113"/>
        <v/>
      </c>
      <c r="ER120" s="257" t="str">
        <f t="shared" si="113"/>
        <v/>
      </c>
      <c r="ES120" s="257" t="str">
        <f t="shared" si="113"/>
        <v/>
      </c>
      <c r="ET120" s="257" t="str">
        <f t="shared" si="113"/>
        <v/>
      </c>
      <c r="EU120" s="257" t="str">
        <f t="shared" si="113"/>
        <v/>
      </c>
      <c r="EV120" s="257" t="str">
        <f t="shared" si="113"/>
        <v/>
      </c>
      <c r="EW120" s="257" t="str">
        <f t="shared" si="113"/>
        <v/>
      </c>
      <c r="EX120" s="258" t="str">
        <f t="shared" si="113"/>
        <v/>
      </c>
    </row>
    <row r="121" spans="4:154" x14ac:dyDescent="0.2">
      <c r="D121" s="238">
        <v>41491</v>
      </c>
      <c r="E121" s="367">
        <f t="shared" ref="E121:AJ121" si="114">IF(NOT(ISNA(E30)),IF(LEN(E30)&gt;0,(E30-$B30)/(rateShift*0.0001),""),"")</f>
        <v>7.566076484348018E-3</v>
      </c>
      <c r="F121" s="368">
        <f t="shared" si="114"/>
        <v>2.5220899452487594E-3</v>
      </c>
      <c r="G121" s="368">
        <f t="shared" si="114"/>
        <v>0</v>
      </c>
      <c r="H121" s="368">
        <f t="shared" si="114"/>
        <v>0</v>
      </c>
      <c r="I121" s="368">
        <f t="shared" si="114"/>
        <v>0</v>
      </c>
      <c r="J121" s="368">
        <f t="shared" si="114"/>
        <v>0</v>
      </c>
      <c r="K121" s="368">
        <f t="shared" si="114"/>
        <v>-1.5211516516885903E-5</v>
      </c>
      <c r="L121" s="368">
        <f t="shared" si="114"/>
        <v>0</v>
      </c>
      <c r="M121" s="368">
        <f t="shared" si="114"/>
        <v>0</v>
      </c>
      <c r="N121" s="368">
        <f t="shared" si="114"/>
        <v>0</v>
      </c>
      <c r="O121" s="368">
        <f t="shared" si="114"/>
        <v>0</v>
      </c>
      <c r="P121" s="368">
        <f t="shared" si="114"/>
        <v>0</v>
      </c>
      <c r="Q121" s="368">
        <f t="shared" si="114"/>
        <v>0</v>
      </c>
      <c r="R121" s="368">
        <f t="shared" si="114"/>
        <v>0</v>
      </c>
      <c r="S121" s="368">
        <f t="shared" si="114"/>
        <v>0</v>
      </c>
      <c r="T121" s="368">
        <f t="shared" si="114"/>
        <v>0</v>
      </c>
      <c r="U121" s="368">
        <f t="shared" si="114"/>
        <v>0</v>
      </c>
      <c r="V121" s="368">
        <f t="shared" si="114"/>
        <v>0</v>
      </c>
      <c r="W121" s="368">
        <f t="shared" si="114"/>
        <v>1.001576911083405</v>
      </c>
      <c r="X121" s="368">
        <f t="shared" si="114"/>
        <v>0</v>
      </c>
      <c r="Y121" s="368">
        <f t="shared" si="114"/>
        <v>0</v>
      </c>
      <c r="Z121" s="368">
        <f t="shared" si="114"/>
        <v>0</v>
      </c>
      <c r="AA121" s="368">
        <f t="shared" si="114"/>
        <v>0</v>
      </c>
      <c r="AB121" s="368">
        <f t="shared" si="114"/>
        <v>0</v>
      </c>
      <c r="AC121" s="368">
        <f t="shared" si="114"/>
        <v>0</v>
      </c>
      <c r="AD121" s="368">
        <f t="shared" si="114"/>
        <v>0</v>
      </c>
      <c r="AE121" s="368">
        <f t="shared" si="114"/>
        <v>0</v>
      </c>
      <c r="AF121" s="368">
        <f t="shared" si="114"/>
        <v>0</v>
      </c>
      <c r="AG121" s="368">
        <f t="shared" si="114"/>
        <v>0</v>
      </c>
      <c r="AH121" s="368">
        <f t="shared" si="114"/>
        <v>0</v>
      </c>
      <c r="AI121" s="368">
        <f t="shared" si="114"/>
        <v>0</v>
      </c>
      <c r="AJ121" s="368">
        <f t="shared" si="114"/>
        <v>0</v>
      </c>
      <c r="AK121" s="368">
        <f t="shared" ref="AK121:BP121" si="115">IF(NOT(ISNA(AK30)),IF(LEN(AK30)&gt;0,(AK30-$B30)/(rateShift*0.0001),""),"")</f>
        <v>0</v>
      </c>
      <c r="AL121" s="368">
        <f t="shared" si="115"/>
        <v>0</v>
      </c>
      <c r="AM121" s="368">
        <f t="shared" si="115"/>
        <v>0</v>
      </c>
      <c r="AN121" s="368">
        <f t="shared" si="115"/>
        <v>0</v>
      </c>
      <c r="AO121" s="368">
        <f t="shared" si="115"/>
        <v>0</v>
      </c>
      <c r="AP121" s="368">
        <f t="shared" si="115"/>
        <v>0</v>
      </c>
      <c r="AQ121" s="368">
        <f t="shared" si="115"/>
        <v>0</v>
      </c>
      <c r="AR121" s="368">
        <f t="shared" si="115"/>
        <v>0</v>
      </c>
      <c r="AS121" s="368">
        <f t="shared" si="115"/>
        <v>0</v>
      </c>
      <c r="AT121" s="368">
        <f t="shared" si="115"/>
        <v>0</v>
      </c>
      <c r="AU121" s="368">
        <f t="shared" si="115"/>
        <v>0</v>
      </c>
      <c r="AV121" s="368">
        <f t="shared" si="115"/>
        <v>0</v>
      </c>
      <c r="AW121" s="368">
        <f t="shared" si="115"/>
        <v>0</v>
      </c>
      <c r="AX121" s="368">
        <f t="shared" si="115"/>
        <v>0</v>
      </c>
      <c r="AY121" s="368">
        <f t="shared" si="115"/>
        <v>0</v>
      </c>
      <c r="AZ121" s="368">
        <f t="shared" si="115"/>
        <v>0</v>
      </c>
      <c r="BA121" s="368">
        <f t="shared" si="115"/>
        <v>0</v>
      </c>
      <c r="BB121" s="368">
        <f t="shared" si="115"/>
        <v>0</v>
      </c>
      <c r="BC121" s="368">
        <f t="shared" si="115"/>
        <v>0</v>
      </c>
      <c r="BD121" s="368">
        <f t="shared" si="115"/>
        <v>0</v>
      </c>
      <c r="BE121" s="368">
        <f t="shared" si="115"/>
        <v>0</v>
      </c>
      <c r="BF121" s="368">
        <f t="shared" si="115"/>
        <v>0</v>
      </c>
      <c r="BG121" s="368">
        <f t="shared" si="115"/>
        <v>0</v>
      </c>
      <c r="BH121" s="368">
        <f t="shared" si="115"/>
        <v>0</v>
      </c>
      <c r="BI121" s="368">
        <f t="shared" si="115"/>
        <v>0</v>
      </c>
      <c r="BJ121" s="368">
        <f t="shared" si="115"/>
        <v>0</v>
      </c>
      <c r="BK121" s="368">
        <f t="shared" si="115"/>
        <v>0</v>
      </c>
      <c r="BL121" s="368">
        <f t="shared" si="115"/>
        <v>0</v>
      </c>
      <c r="BM121" s="368">
        <f t="shared" si="115"/>
        <v>0</v>
      </c>
      <c r="BN121" s="368">
        <f t="shared" si="115"/>
        <v>0</v>
      </c>
      <c r="BO121" s="368" t="str">
        <f t="shared" si="115"/>
        <v/>
      </c>
      <c r="BP121" s="368" t="str">
        <f t="shared" si="115"/>
        <v/>
      </c>
      <c r="BQ121" s="368" t="str">
        <f t="shared" ref="BQ121:CA121" si="116">IF(NOT(ISNA(BQ30)),IF(LEN(BQ30)&gt;0,(BQ30-$B30)/(rateShift*0.0001),""),"")</f>
        <v/>
      </c>
      <c r="BR121" s="368" t="str">
        <f t="shared" si="116"/>
        <v/>
      </c>
      <c r="BS121" s="368" t="str">
        <f t="shared" si="116"/>
        <v/>
      </c>
      <c r="BT121" s="368" t="str">
        <f t="shared" si="116"/>
        <v/>
      </c>
      <c r="BU121" s="368" t="str">
        <f t="shared" si="116"/>
        <v/>
      </c>
      <c r="BV121" s="368" t="str">
        <f t="shared" si="116"/>
        <v/>
      </c>
      <c r="BW121" s="368" t="str">
        <f t="shared" si="116"/>
        <v/>
      </c>
      <c r="BX121" s="368" t="str">
        <f t="shared" si="116"/>
        <v/>
      </c>
      <c r="BY121" s="368" t="str">
        <f t="shared" si="116"/>
        <v/>
      </c>
      <c r="BZ121" s="368" t="str">
        <f t="shared" si="116"/>
        <v/>
      </c>
      <c r="CA121" s="369" t="str">
        <f t="shared" si="116"/>
        <v/>
      </c>
      <c r="CB121" s="257">
        <f t="shared" ref="CB121:DG121" si="117">IF(NOT(ISNA(CB30)),IF(LEN(CB30)&gt;0,ABS(CB30-$C30),""),"")</f>
        <v>0</v>
      </c>
      <c r="CC121" s="257">
        <f t="shared" si="117"/>
        <v>4.3454823073219018E-16</v>
      </c>
      <c r="CD121" s="257">
        <f t="shared" si="117"/>
        <v>0</v>
      </c>
      <c r="CE121" s="257">
        <f t="shared" si="117"/>
        <v>0</v>
      </c>
      <c r="CF121" s="257">
        <f t="shared" si="117"/>
        <v>0</v>
      </c>
      <c r="CG121" s="257">
        <f t="shared" si="117"/>
        <v>0</v>
      </c>
      <c r="CH121" s="257">
        <f t="shared" si="117"/>
        <v>6.5656627959952141E-9</v>
      </c>
      <c r="CI121" s="257">
        <f t="shared" si="117"/>
        <v>0</v>
      </c>
      <c r="CJ121" s="257">
        <f t="shared" si="117"/>
        <v>0</v>
      </c>
      <c r="CK121" s="257">
        <f t="shared" si="117"/>
        <v>0</v>
      </c>
      <c r="CL121" s="257">
        <f t="shared" si="117"/>
        <v>0</v>
      </c>
      <c r="CM121" s="257">
        <f t="shared" si="117"/>
        <v>7.7393847849535624E-9</v>
      </c>
      <c r="CN121" s="257">
        <f t="shared" si="117"/>
        <v>3.4651737783461187E-7</v>
      </c>
      <c r="CO121" s="257">
        <f t="shared" si="117"/>
        <v>1.9028372789334919E-8</v>
      </c>
      <c r="CP121" s="257">
        <f t="shared" si="117"/>
        <v>1.2636352840836307E-9</v>
      </c>
      <c r="CQ121" s="257">
        <f t="shared" si="117"/>
        <v>0</v>
      </c>
      <c r="CR121" s="257">
        <f t="shared" si="117"/>
        <v>0</v>
      </c>
      <c r="CS121" s="257">
        <f t="shared" si="117"/>
        <v>0</v>
      </c>
      <c r="CT121" s="257">
        <f t="shared" si="117"/>
        <v>4.3225743439058439E-4</v>
      </c>
      <c r="CU121" s="257">
        <f t="shared" si="117"/>
        <v>0</v>
      </c>
      <c r="CV121" s="257">
        <f t="shared" si="117"/>
        <v>0</v>
      </c>
      <c r="CW121" s="257">
        <f t="shared" si="117"/>
        <v>0</v>
      </c>
      <c r="CX121" s="257">
        <f t="shared" si="117"/>
        <v>0</v>
      </c>
      <c r="CY121" s="257">
        <f t="shared" si="117"/>
        <v>3.3392787588548776E-5</v>
      </c>
      <c r="CZ121" s="257">
        <f t="shared" si="117"/>
        <v>5.9064109580188014E-4</v>
      </c>
      <c r="DA121" s="257">
        <f t="shared" si="117"/>
        <v>2.3587561187299148E-5</v>
      </c>
      <c r="DB121" s="257">
        <f t="shared" si="117"/>
        <v>9.6338700321515688E-7</v>
      </c>
      <c r="DC121" s="257">
        <f t="shared" si="117"/>
        <v>0</v>
      </c>
      <c r="DD121" s="257">
        <f t="shared" si="117"/>
        <v>0</v>
      </c>
      <c r="DE121" s="257">
        <f t="shared" si="117"/>
        <v>0</v>
      </c>
      <c r="DF121" s="257">
        <f t="shared" si="117"/>
        <v>0</v>
      </c>
      <c r="DG121" s="257">
        <f t="shared" si="117"/>
        <v>0</v>
      </c>
      <c r="DH121" s="257">
        <f t="shared" ref="DH121:EM121" si="118">IF(NOT(ISNA(DH30)),IF(LEN(DH30)&gt;0,ABS(DH30-$C30),""),"")</f>
        <v>0</v>
      </c>
      <c r="DI121" s="257">
        <f t="shared" si="118"/>
        <v>0</v>
      </c>
      <c r="DJ121" s="257">
        <f t="shared" si="118"/>
        <v>0</v>
      </c>
      <c r="DK121" s="257">
        <f t="shared" si="118"/>
        <v>0</v>
      </c>
      <c r="DL121" s="257">
        <f t="shared" si="118"/>
        <v>0</v>
      </c>
      <c r="DM121" s="257">
        <f t="shared" si="118"/>
        <v>0</v>
      </c>
      <c r="DN121" s="257">
        <f t="shared" si="118"/>
        <v>0</v>
      </c>
      <c r="DO121" s="257">
        <f t="shared" si="118"/>
        <v>0</v>
      </c>
      <c r="DP121" s="257">
        <f t="shared" si="118"/>
        <v>0</v>
      </c>
      <c r="DQ121" s="257">
        <f t="shared" si="118"/>
        <v>0</v>
      </c>
      <c r="DR121" s="257">
        <f t="shared" si="118"/>
        <v>0</v>
      </c>
      <c r="DS121" s="257">
        <f t="shared" si="118"/>
        <v>0</v>
      </c>
      <c r="DT121" s="257">
        <f t="shared" si="118"/>
        <v>0</v>
      </c>
      <c r="DU121" s="257">
        <f t="shared" si="118"/>
        <v>0</v>
      </c>
      <c r="DV121" s="257">
        <f t="shared" si="118"/>
        <v>0</v>
      </c>
      <c r="DW121" s="257">
        <f t="shared" si="118"/>
        <v>0</v>
      </c>
      <c r="DX121" s="257">
        <f t="shared" si="118"/>
        <v>0</v>
      </c>
      <c r="DY121" s="257">
        <f t="shared" si="118"/>
        <v>0</v>
      </c>
      <c r="DZ121" s="257">
        <f t="shared" si="118"/>
        <v>0</v>
      </c>
      <c r="EA121" s="257">
        <f t="shared" si="118"/>
        <v>0</v>
      </c>
      <c r="EB121" s="257">
        <f t="shared" si="118"/>
        <v>0</v>
      </c>
      <c r="EC121" s="257">
        <f t="shared" si="118"/>
        <v>0</v>
      </c>
      <c r="ED121" s="257">
        <f t="shared" si="118"/>
        <v>0</v>
      </c>
      <c r="EE121" s="257">
        <f t="shared" si="118"/>
        <v>0</v>
      </c>
      <c r="EF121" s="257">
        <f t="shared" si="118"/>
        <v>0</v>
      </c>
      <c r="EG121" s="257">
        <f t="shared" si="118"/>
        <v>0</v>
      </c>
      <c r="EH121" s="257">
        <f t="shared" si="118"/>
        <v>0</v>
      </c>
      <c r="EI121" s="257">
        <f t="shared" si="118"/>
        <v>0</v>
      </c>
      <c r="EJ121" s="257">
        <f t="shared" si="118"/>
        <v>0</v>
      </c>
      <c r="EK121" s="257">
        <f t="shared" si="118"/>
        <v>0</v>
      </c>
      <c r="EL121" s="257" t="str">
        <f t="shared" si="118"/>
        <v/>
      </c>
      <c r="EM121" s="257" t="str">
        <f t="shared" si="118"/>
        <v/>
      </c>
      <c r="EN121" s="257" t="str">
        <f t="shared" ref="EN121:EX121" si="119">IF(NOT(ISNA(EN30)),IF(LEN(EN30)&gt;0,ABS(EN30-$C30),""),"")</f>
        <v/>
      </c>
      <c r="EO121" s="257" t="str">
        <f t="shared" si="119"/>
        <v/>
      </c>
      <c r="EP121" s="257" t="str">
        <f t="shared" si="119"/>
        <v/>
      </c>
      <c r="EQ121" s="257" t="str">
        <f t="shared" si="119"/>
        <v/>
      </c>
      <c r="ER121" s="257" t="str">
        <f t="shared" si="119"/>
        <v/>
      </c>
      <c r="ES121" s="257" t="str">
        <f t="shared" si="119"/>
        <v/>
      </c>
      <c r="ET121" s="257" t="str">
        <f t="shared" si="119"/>
        <v/>
      </c>
      <c r="EU121" s="257" t="str">
        <f t="shared" si="119"/>
        <v/>
      </c>
      <c r="EV121" s="257" t="str">
        <f t="shared" si="119"/>
        <v/>
      </c>
      <c r="EW121" s="257" t="str">
        <f t="shared" si="119"/>
        <v/>
      </c>
      <c r="EX121" s="258" t="str">
        <f t="shared" si="119"/>
        <v/>
      </c>
    </row>
    <row r="122" spans="4:154" x14ac:dyDescent="0.2">
      <c r="D122" s="238">
        <v>41520</v>
      </c>
      <c r="E122" s="367">
        <f t="shared" ref="E122:AJ122" si="120">IF(NOT(ISNA(E31)),IF(LEN(E31)&gt;0,(E31-$B31)/(rateShift*0.0001),""),"")</f>
        <v>7.0569901311663685E-3</v>
      </c>
      <c r="F122" s="368">
        <f t="shared" si="120"/>
        <v>2.3523901584651674E-3</v>
      </c>
      <c r="G122" s="368">
        <f t="shared" si="120"/>
        <v>0</v>
      </c>
      <c r="H122" s="368">
        <f t="shared" si="120"/>
        <v>0</v>
      </c>
      <c r="I122" s="368">
        <f t="shared" si="120"/>
        <v>0</v>
      </c>
      <c r="J122" s="368">
        <f t="shared" si="120"/>
        <v>0</v>
      </c>
      <c r="K122" s="368">
        <f t="shared" si="120"/>
        <v>0</v>
      </c>
      <c r="L122" s="368">
        <f t="shared" si="120"/>
        <v>-5.7242216643799138E-5</v>
      </c>
      <c r="M122" s="368">
        <f t="shared" si="120"/>
        <v>0</v>
      </c>
      <c r="N122" s="368">
        <f t="shared" si="120"/>
        <v>0</v>
      </c>
      <c r="O122" s="368">
        <f t="shared" si="120"/>
        <v>0</v>
      </c>
      <c r="P122" s="368">
        <f t="shared" si="120"/>
        <v>0</v>
      </c>
      <c r="Q122" s="368">
        <f t="shared" si="120"/>
        <v>0</v>
      </c>
      <c r="R122" s="368">
        <f t="shared" si="120"/>
        <v>0</v>
      </c>
      <c r="S122" s="368">
        <f t="shared" si="120"/>
        <v>0</v>
      </c>
      <c r="T122" s="368">
        <f t="shared" si="120"/>
        <v>0</v>
      </c>
      <c r="U122" s="368">
        <f t="shared" si="120"/>
        <v>0</v>
      </c>
      <c r="V122" s="368">
        <f t="shared" si="120"/>
        <v>0</v>
      </c>
      <c r="W122" s="368">
        <f t="shared" si="120"/>
        <v>0</v>
      </c>
      <c r="X122" s="368">
        <f t="shared" si="120"/>
        <v>1.002410306923452</v>
      </c>
      <c r="Y122" s="368">
        <f t="shared" si="120"/>
        <v>0</v>
      </c>
      <c r="Z122" s="368">
        <f t="shared" si="120"/>
        <v>0</v>
      </c>
      <c r="AA122" s="368">
        <f t="shared" si="120"/>
        <v>0</v>
      </c>
      <c r="AB122" s="368">
        <f t="shared" si="120"/>
        <v>0</v>
      </c>
      <c r="AC122" s="368">
        <f t="shared" si="120"/>
        <v>0</v>
      </c>
      <c r="AD122" s="368">
        <f t="shared" si="120"/>
        <v>0</v>
      </c>
      <c r="AE122" s="368">
        <f t="shared" si="120"/>
        <v>0</v>
      </c>
      <c r="AF122" s="368">
        <f t="shared" si="120"/>
        <v>0</v>
      </c>
      <c r="AG122" s="368">
        <f t="shared" si="120"/>
        <v>0</v>
      </c>
      <c r="AH122" s="368">
        <f t="shared" si="120"/>
        <v>0</v>
      </c>
      <c r="AI122" s="368">
        <f t="shared" si="120"/>
        <v>0</v>
      </c>
      <c r="AJ122" s="368">
        <f t="shared" si="120"/>
        <v>0</v>
      </c>
      <c r="AK122" s="368">
        <f t="shared" ref="AK122:BP122" si="121">IF(NOT(ISNA(AK31)),IF(LEN(AK31)&gt;0,(AK31-$B31)/(rateShift*0.0001),""),"")</f>
        <v>0</v>
      </c>
      <c r="AL122" s="368">
        <f t="shared" si="121"/>
        <v>0</v>
      </c>
      <c r="AM122" s="368">
        <f t="shared" si="121"/>
        <v>0</v>
      </c>
      <c r="AN122" s="368">
        <f t="shared" si="121"/>
        <v>0</v>
      </c>
      <c r="AO122" s="368">
        <f t="shared" si="121"/>
        <v>0</v>
      </c>
      <c r="AP122" s="368">
        <f t="shared" si="121"/>
        <v>0</v>
      </c>
      <c r="AQ122" s="368">
        <f t="shared" si="121"/>
        <v>0</v>
      </c>
      <c r="AR122" s="368">
        <f t="shared" si="121"/>
        <v>0</v>
      </c>
      <c r="AS122" s="368">
        <f t="shared" si="121"/>
        <v>0</v>
      </c>
      <c r="AT122" s="368">
        <f t="shared" si="121"/>
        <v>0</v>
      </c>
      <c r="AU122" s="368">
        <f t="shared" si="121"/>
        <v>0</v>
      </c>
      <c r="AV122" s="368">
        <f t="shared" si="121"/>
        <v>0</v>
      </c>
      <c r="AW122" s="368">
        <f t="shared" si="121"/>
        <v>0</v>
      </c>
      <c r="AX122" s="368">
        <f t="shared" si="121"/>
        <v>0</v>
      </c>
      <c r="AY122" s="368">
        <f t="shared" si="121"/>
        <v>0</v>
      </c>
      <c r="AZ122" s="368">
        <f t="shared" si="121"/>
        <v>0</v>
      </c>
      <c r="BA122" s="368">
        <f t="shared" si="121"/>
        <v>0</v>
      </c>
      <c r="BB122" s="368">
        <f t="shared" si="121"/>
        <v>0</v>
      </c>
      <c r="BC122" s="368">
        <f t="shared" si="121"/>
        <v>0</v>
      </c>
      <c r="BD122" s="368">
        <f t="shared" si="121"/>
        <v>0</v>
      </c>
      <c r="BE122" s="368">
        <f t="shared" si="121"/>
        <v>0</v>
      </c>
      <c r="BF122" s="368">
        <f t="shared" si="121"/>
        <v>0</v>
      </c>
      <c r="BG122" s="368">
        <f t="shared" si="121"/>
        <v>0</v>
      </c>
      <c r="BH122" s="368">
        <f t="shared" si="121"/>
        <v>0</v>
      </c>
      <c r="BI122" s="368">
        <f t="shared" si="121"/>
        <v>0</v>
      </c>
      <c r="BJ122" s="368">
        <f t="shared" si="121"/>
        <v>0</v>
      </c>
      <c r="BK122" s="368">
        <f t="shared" si="121"/>
        <v>0</v>
      </c>
      <c r="BL122" s="368">
        <f t="shared" si="121"/>
        <v>0</v>
      </c>
      <c r="BM122" s="368">
        <f t="shared" si="121"/>
        <v>0</v>
      </c>
      <c r="BN122" s="368">
        <f t="shared" si="121"/>
        <v>0</v>
      </c>
      <c r="BO122" s="368" t="str">
        <f t="shared" si="121"/>
        <v/>
      </c>
      <c r="BP122" s="368" t="str">
        <f t="shared" si="121"/>
        <v/>
      </c>
      <c r="BQ122" s="368" t="str">
        <f t="shared" ref="BQ122:CA122" si="122">IF(NOT(ISNA(BQ31)),IF(LEN(BQ31)&gt;0,(BQ31-$B31)/(rateShift*0.0001),""),"")</f>
        <v/>
      </c>
      <c r="BR122" s="368" t="str">
        <f t="shared" si="122"/>
        <v/>
      </c>
      <c r="BS122" s="368" t="str">
        <f t="shared" si="122"/>
        <v/>
      </c>
      <c r="BT122" s="368" t="str">
        <f t="shared" si="122"/>
        <v/>
      </c>
      <c r="BU122" s="368" t="str">
        <f t="shared" si="122"/>
        <v/>
      </c>
      <c r="BV122" s="368" t="str">
        <f t="shared" si="122"/>
        <v/>
      </c>
      <c r="BW122" s="368" t="str">
        <f t="shared" si="122"/>
        <v/>
      </c>
      <c r="BX122" s="368" t="str">
        <f t="shared" si="122"/>
        <v/>
      </c>
      <c r="BY122" s="368" t="str">
        <f t="shared" si="122"/>
        <v/>
      </c>
      <c r="BZ122" s="368" t="str">
        <f t="shared" si="122"/>
        <v/>
      </c>
      <c r="CA122" s="369" t="str">
        <f t="shared" si="122"/>
        <v/>
      </c>
      <c r="CB122" s="257">
        <f t="shared" ref="CB122:DG122" si="123">IF(NOT(ISNA(CB31)),IF(LEN(CB31)&gt;0,ABS(CB31-$C31),""),"")</f>
        <v>4.410534437671032E-16</v>
      </c>
      <c r="CC122" s="257">
        <f t="shared" si="123"/>
        <v>4.40619762898109E-16</v>
      </c>
      <c r="CD122" s="257">
        <f t="shared" si="123"/>
        <v>0</v>
      </c>
      <c r="CE122" s="257">
        <f t="shared" si="123"/>
        <v>0</v>
      </c>
      <c r="CF122" s="257">
        <f t="shared" si="123"/>
        <v>0</v>
      </c>
      <c r="CG122" s="257">
        <f t="shared" si="123"/>
        <v>0</v>
      </c>
      <c r="CH122" s="257">
        <f t="shared" si="123"/>
        <v>0</v>
      </c>
      <c r="CI122" s="257">
        <f t="shared" si="123"/>
        <v>2.6930387642988551E-8</v>
      </c>
      <c r="CJ122" s="257">
        <f t="shared" si="123"/>
        <v>0</v>
      </c>
      <c r="CK122" s="257">
        <f t="shared" si="123"/>
        <v>0</v>
      </c>
      <c r="CL122" s="257">
        <f t="shared" si="123"/>
        <v>0</v>
      </c>
      <c r="CM122" s="257">
        <f t="shared" si="123"/>
        <v>0</v>
      </c>
      <c r="CN122" s="257">
        <f t="shared" si="123"/>
        <v>0</v>
      </c>
      <c r="CO122" s="257">
        <f t="shared" si="123"/>
        <v>4.642229252944767E-7</v>
      </c>
      <c r="CP122" s="257">
        <f t="shared" si="123"/>
        <v>0</v>
      </c>
      <c r="CQ122" s="257">
        <f t="shared" si="123"/>
        <v>0</v>
      </c>
      <c r="CR122" s="257">
        <f t="shared" si="123"/>
        <v>0</v>
      </c>
      <c r="CS122" s="257">
        <f t="shared" si="123"/>
        <v>0</v>
      </c>
      <c r="CT122" s="257">
        <f t="shared" si="123"/>
        <v>0</v>
      </c>
      <c r="CU122" s="257">
        <f t="shared" si="123"/>
        <v>4.7154188696172175E-4</v>
      </c>
      <c r="CV122" s="257">
        <f t="shared" si="123"/>
        <v>0</v>
      </c>
      <c r="CW122" s="257">
        <f t="shared" si="123"/>
        <v>0</v>
      </c>
      <c r="CX122" s="257">
        <f t="shared" si="123"/>
        <v>0</v>
      </c>
      <c r="CY122" s="257">
        <f t="shared" si="123"/>
        <v>0</v>
      </c>
      <c r="CZ122" s="257">
        <f t="shared" si="123"/>
        <v>0</v>
      </c>
      <c r="DA122" s="257">
        <f t="shared" si="123"/>
        <v>6.720039864271379E-4</v>
      </c>
      <c r="DB122" s="257">
        <f t="shared" si="123"/>
        <v>0</v>
      </c>
      <c r="DC122" s="257">
        <f t="shared" si="123"/>
        <v>0</v>
      </c>
      <c r="DD122" s="257">
        <f t="shared" si="123"/>
        <v>0</v>
      </c>
      <c r="DE122" s="257">
        <f t="shared" si="123"/>
        <v>0</v>
      </c>
      <c r="DF122" s="257">
        <f t="shared" si="123"/>
        <v>0</v>
      </c>
      <c r="DG122" s="257">
        <f t="shared" si="123"/>
        <v>0</v>
      </c>
      <c r="DH122" s="257">
        <f t="shared" ref="DH122:EM122" si="124">IF(NOT(ISNA(DH31)),IF(LEN(DH31)&gt;0,ABS(DH31-$C31),""),"")</f>
        <v>0</v>
      </c>
      <c r="DI122" s="257">
        <f t="shared" si="124"/>
        <v>0</v>
      </c>
      <c r="DJ122" s="257">
        <f t="shared" si="124"/>
        <v>0</v>
      </c>
      <c r="DK122" s="257">
        <f t="shared" si="124"/>
        <v>0</v>
      </c>
      <c r="DL122" s="257">
        <f t="shared" si="124"/>
        <v>0</v>
      </c>
      <c r="DM122" s="257">
        <f t="shared" si="124"/>
        <v>0</v>
      </c>
      <c r="DN122" s="257">
        <f t="shared" si="124"/>
        <v>0</v>
      </c>
      <c r="DO122" s="257">
        <f t="shared" si="124"/>
        <v>0</v>
      </c>
      <c r="DP122" s="257">
        <f t="shared" si="124"/>
        <v>0</v>
      </c>
      <c r="DQ122" s="257">
        <f t="shared" si="124"/>
        <v>0</v>
      </c>
      <c r="DR122" s="257">
        <f t="shared" si="124"/>
        <v>0</v>
      </c>
      <c r="DS122" s="257">
        <f t="shared" si="124"/>
        <v>0</v>
      </c>
      <c r="DT122" s="257">
        <f t="shared" si="124"/>
        <v>0</v>
      </c>
      <c r="DU122" s="257">
        <f t="shared" si="124"/>
        <v>0</v>
      </c>
      <c r="DV122" s="257">
        <f t="shared" si="124"/>
        <v>0</v>
      </c>
      <c r="DW122" s="257">
        <f t="shared" si="124"/>
        <v>0</v>
      </c>
      <c r="DX122" s="257">
        <f t="shared" si="124"/>
        <v>0</v>
      </c>
      <c r="DY122" s="257">
        <f t="shared" si="124"/>
        <v>0</v>
      </c>
      <c r="DZ122" s="257">
        <f t="shared" si="124"/>
        <v>0</v>
      </c>
      <c r="EA122" s="257">
        <f t="shared" si="124"/>
        <v>0</v>
      </c>
      <c r="EB122" s="257">
        <f t="shared" si="124"/>
        <v>0</v>
      </c>
      <c r="EC122" s="257">
        <f t="shared" si="124"/>
        <v>0</v>
      </c>
      <c r="ED122" s="257">
        <f t="shared" si="124"/>
        <v>0</v>
      </c>
      <c r="EE122" s="257">
        <f t="shared" si="124"/>
        <v>0</v>
      </c>
      <c r="EF122" s="257">
        <f t="shared" si="124"/>
        <v>0</v>
      </c>
      <c r="EG122" s="257">
        <f t="shared" si="124"/>
        <v>0</v>
      </c>
      <c r="EH122" s="257">
        <f t="shared" si="124"/>
        <v>0</v>
      </c>
      <c r="EI122" s="257">
        <f t="shared" si="124"/>
        <v>0</v>
      </c>
      <c r="EJ122" s="257">
        <f t="shared" si="124"/>
        <v>0</v>
      </c>
      <c r="EK122" s="257">
        <f t="shared" si="124"/>
        <v>0</v>
      </c>
      <c r="EL122" s="257" t="str">
        <f t="shared" si="124"/>
        <v/>
      </c>
      <c r="EM122" s="257" t="str">
        <f t="shared" si="124"/>
        <v/>
      </c>
      <c r="EN122" s="257" t="str">
        <f t="shared" ref="EN122:EX122" si="125">IF(NOT(ISNA(EN31)),IF(LEN(EN31)&gt;0,ABS(EN31-$C31),""),"")</f>
        <v/>
      </c>
      <c r="EO122" s="257" t="str">
        <f t="shared" si="125"/>
        <v/>
      </c>
      <c r="EP122" s="257" t="str">
        <f t="shared" si="125"/>
        <v/>
      </c>
      <c r="EQ122" s="257" t="str">
        <f t="shared" si="125"/>
        <v/>
      </c>
      <c r="ER122" s="257" t="str">
        <f t="shared" si="125"/>
        <v/>
      </c>
      <c r="ES122" s="257" t="str">
        <f t="shared" si="125"/>
        <v/>
      </c>
      <c r="ET122" s="257" t="str">
        <f t="shared" si="125"/>
        <v/>
      </c>
      <c r="EU122" s="257" t="str">
        <f t="shared" si="125"/>
        <v/>
      </c>
      <c r="EV122" s="257" t="str">
        <f t="shared" si="125"/>
        <v/>
      </c>
      <c r="EW122" s="257" t="str">
        <f t="shared" si="125"/>
        <v/>
      </c>
      <c r="EX122" s="258" t="str">
        <f t="shared" si="125"/>
        <v/>
      </c>
    </row>
    <row r="123" spans="4:154" x14ac:dyDescent="0.2">
      <c r="D123" s="238">
        <v>41550</v>
      </c>
      <c r="E123" s="367">
        <f t="shared" ref="E123:AJ123" si="126">IF(NOT(ISNA(E32)),IF(LEN(E32)&gt;0,(E32-$B32)/(rateShift*0.0001),""),"")</f>
        <v>6.5977499926601034E-3</v>
      </c>
      <c r="F123" s="368">
        <f t="shared" si="126"/>
        <v>2.199306200283916E-3</v>
      </c>
      <c r="G123" s="368">
        <f t="shared" si="126"/>
        <v>0</v>
      </c>
      <c r="H123" s="368">
        <f t="shared" si="126"/>
        <v>0</v>
      </c>
      <c r="I123" s="368">
        <f t="shared" si="126"/>
        <v>0</v>
      </c>
      <c r="J123" s="368">
        <f t="shared" si="126"/>
        <v>0</v>
      </c>
      <c r="K123" s="368">
        <f t="shared" si="126"/>
        <v>0</v>
      </c>
      <c r="L123" s="368">
        <f t="shared" si="126"/>
        <v>0</v>
      </c>
      <c r="M123" s="368">
        <f t="shared" si="126"/>
        <v>-1.1936658419727311E-4</v>
      </c>
      <c r="N123" s="368">
        <f t="shared" si="126"/>
        <v>0</v>
      </c>
      <c r="O123" s="368">
        <f t="shared" si="126"/>
        <v>0</v>
      </c>
      <c r="P123" s="368">
        <f t="shared" si="126"/>
        <v>0</v>
      </c>
      <c r="Q123" s="368">
        <f t="shared" si="126"/>
        <v>0</v>
      </c>
      <c r="R123" s="368">
        <f t="shared" si="126"/>
        <v>0</v>
      </c>
      <c r="S123" s="368">
        <f t="shared" si="126"/>
        <v>0</v>
      </c>
      <c r="T123" s="368">
        <f t="shared" si="126"/>
        <v>0</v>
      </c>
      <c r="U123" s="368">
        <f t="shared" si="126"/>
        <v>0</v>
      </c>
      <c r="V123" s="368">
        <f t="shared" si="126"/>
        <v>0</v>
      </c>
      <c r="W123" s="368">
        <f t="shared" si="126"/>
        <v>0</v>
      </c>
      <c r="X123" s="368">
        <f t="shared" si="126"/>
        <v>0</v>
      </c>
      <c r="Y123" s="368">
        <f t="shared" si="126"/>
        <v>1.003136934368831</v>
      </c>
      <c r="Z123" s="368">
        <f t="shared" si="126"/>
        <v>0</v>
      </c>
      <c r="AA123" s="368">
        <f t="shared" si="126"/>
        <v>0</v>
      </c>
      <c r="AB123" s="368">
        <f t="shared" si="126"/>
        <v>0</v>
      </c>
      <c r="AC123" s="368">
        <f t="shared" si="126"/>
        <v>0</v>
      </c>
      <c r="AD123" s="368">
        <f t="shared" si="126"/>
        <v>0</v>
      </c>
      <c r="AE123" s="368">
        <f t="shared" si="126"/>
        <v>0</v>
      </c>
      <c r="AF123" s="368">
        <f t="shared" si="126"/>
        <v>0</v>
      </c>
      <c r="AG123" s="368">
        <f t="shared" si="126"/>
        <v>0</v>
      </c>
      <c r="AH123" s="368">
        <f t="shared" si="126"/>
        <v>0</v>
      </c>
      <c r="AI123" s="368">
        <f t="shared" si="126"/>
        <v>0</v>
      </c>
      <c r="AJ123" s="368">
        <f t="shared" si="126"/>
        <v>0</v>
      </c>
      <c r="AK123" s="368">
        <f t="shared" ref="AK123:BP123" si="127">IF(NOT(ISNA(AK32)),IF(LEN(AK32)&gt;0,(AK32-$B32)/(rateShift*0.0001),""),"")</f>
        <v>0</v>
      </c>
      <c r="AL123" s="368">
        <f t="shared" si="127"/>
        <v>0</v>
      </c>
      <c r="AM123" s="368">
        <f t="shared" si="127"/>
        <v>0</v>
      </c>
      <c r="AN123" s="368">
        <f t="shared" si="127"/>
        <v>0</v>
      </c>
      <c r="AO123" s="368">
        <f t="shared" si="127"/>
        <v>0</v>
      </c>
      <c r="AP123" s="368">
        <f t="shared" si="127"/>
        <v>0</v>
      </c>
      <c r="AQ123" s="368">
        <f t="shared" si="127"/>
        <v>0</v>
      </c>
      <c r="AR123" s="368">
        <f t="shared" si="127"/>
        <v>0</v>
      </c>
      <c r="AS123" s="368">
        <f t="shared" si="127"/>
        <v>0</v>
      </c>
      <c r="AT123" s="368">
        <f t="shared" si="127"/>
        <v>0</v>
      </c>
      <c r="AU123" s="368">
        <f t="shared" si="127"/>
        <v>0</v>
      </c>
      <c r="AV123" s="368">
        <f t="shared" si="127"/>
        <v>0</v>
      </c>
      <c r="AW123" s="368">
        <f t="shared" si="127"/>
        <v>0</v>
      </c>
      <c r="AX123" s="368">
        <f t="shared" si="127"/>
        <v>0</v>
      </c>
      <c r="AY123" s="368">
        <f t="shared" si="127"/>
        <v>0</v>
      </c>
      <c r="AZ123" s="368">
        <f t="shared" si="127"/>
        <v>0</v>
      </c>
      <c r="BA123" s="368">
        <f t="shared" si="127"/>
        <v>0</v>
      </c>
      <c r="BB123" s="368">
        <f t="shared" si="127"/>
        <v>0</v>
      </c>
      <c r="BC123" s="368">
        <f t="shared" si="127"/>
        <v>0</v>
      </c>
      <c r="BD123" s="368">
        <f t="shared" si="127"/>
        <v>0</v>
      </c>
      <c r="BE123" s="368">
        <f t="shared" si="127"/>
        <v>0</v>
      </c>
      <c r="BF123" s="368">
        <f t="shared" si="127"/>
        <v>0</v>
      </c>
      <c r="BG123" s="368">
        <f t="shared" si="127"/>
        <v>0</v>
      </c>
      <c r="BH123" s="368">
        <f t="shared" si="127"/>
        <v>0</v>
      </c>
      <c r="BI123" s="368">
        <f t="shared" si="127"/>
        <v>0</v>
      </c>
      <c r="BJ123" s="368">
        <f t="shared" si="127"/>
        <v>0</v>
      </c>
      <c r="BK123" s="368">
        <f t="shared" si="127"/>
        <v>0</v>
      </c>
      <c r="BL123" s="368">
        <f t="shared" si="127"/>
        <v>0</v>
      </c>
      <c r="BM123" s="368">
        <f t="shared" si="127"/>
        <v>0</v>
      </c>
      <c r="BN123" s="368">
        <f t="shared" si="127"/>
        <v>0</v>
      </c>
      <c r="BO123" s="368" t="str">
        <f t="shared" si="127"/>
        <v/>
      </c>
      <c r="BP123" s="368" t="str">
        <f t="shared" si="127"/>
        <v/>
      </c>
      <c r="BQ123" s="368" t="str">
        <f t="shared" ref="BQ123:CA123" si="128">IF(NOT(ISNA(BQ32)),IF(LEN(BQ32)&gt;0,(BQ32-$B32)/(rateShift*0.0001),""),"")</f>
        <v/>
      </c>
      <c r="BR123" s="368" t="str">
        <f t="shared" si="128"/>
        <v/>
      </c>
      <c r="BS123" s="368" t="str">
        <f t="shared" si="128"/>
        <v/>
      </c>
      <c r="BT123" s="368" t="str">
        <f t="shared" si="128"/>
        <v/>
      </c>
      <c r="BU123" s="368" t="str">
        <f t="shared" si="128"/>
        <v/>
      </c>
      <c r="BV123" s="368" t="str">
        <f t="shared" si="128"/>
        <v/>
      </c>
      <c r="BW123" s="368" t="str">
        <f t="shared" si="128"/>
        <v/>
      </c>
      <c r="BX123" s="368" t="str">
        <f t="shared" si="128"/>
        <v/>
      </c>
      <c r="BY123" s="368" t="str">
        <f t="shared" si="128"/>
        <v/>
      </c>
      <c r="BZ123" s="368" t="str">
        <f t="shared" si="128"/>
        <v/>
      </c>
      <c r="CA123" s="369" t="str">
        <f t="shared" si="128"/>
        <v/>
      </c>
      <c r="CB123" s="257">
        <f t="shared" ref="CB123:DG123" si="129">IF(NOT(ISNA(CB32)),IF(LEN(CB32)&gt;0,ABS(CB32-$C32),""),"")</f>
        <v>4.3801767768414379E-16</v>
      </c>
      <c r="CC123" s="257">
        <f t="shared" si="129"/>
        <v>0</v>
      </c>
      <c r="CD123" s="257">
        <f t="shared" si="129"/>
        <v>0</v>
      </c>
      <c r="CE123" s="257">
        <f t="shared" si="129"/>
        <v>0</v>
      </c>
      <c r="CF123" s="257">
        <f t="shared" si="129"/>
        <v>0</v>
      </c>
      <c r="CG123" s="257">
        <f t="shared" si="129"/>
        <v>0</v>
      </c>
      <c r="CH123" s="257">
        <f t="shared" si="129"/>
        <v>0</v>
      </c>
      <c r="CI123" s="257">
        <f t="shared" si="129"/>
        <v>0</v>
      </c>
      <c r="CJ123" s="257">
        <f t="shared" si="129"/>
        <v>5.974228540431975E-8</v>
      </c>
      <c r="CK123" s="257">
        <f t="shared" si="129"/>
        <v>0</v>
      </c>
      <c r="CL123" s="257">
        <f t="shared" si="129"/>
        <v>0</v>
      </c>
      <c r="CM123" s="257">
        <f t="shared" si="129"/>
        <v>0</v>
      </c>
      <c r="CN123" s="257">
        <f t="shared" si="129"/>
        <v>0</v>
      </c>
      <c r="CO123" s="257">
        <f t="shared" si="129"/>
        <v>0</v>
      </c>
      <c r="CP123" s="257">
        <f t="shared" si="129"/>
        <v>5.9590931617784643E-7</v>
      </c>
      <c r="CQ123" s="257">
        <f t="shared" si="129"/>
        <v>0</v>
      </c>
      <c r="CR123" s="257">
        <f t="shared" si="129"/>
        <v>0</v>
      </c>
      <c r="CS123" s="257">
        <f t="shared" si="129"/>
        <v>0</v>
      </c>
      <c r="CT123" s="257">
        <f t="shared" si="129"/>
        <v>0</v>
      </c>
      <c r="CU123" s="257">
        <f t="shared" si="129"/>
        <v>0</v>
      </c>
      <c r="CV123" s="257">
        <f t="shared" si="129"/>
        <v>5.0200062631141143E-4</v>
      </c>
      <c r="CW123" s="257">
        <f t="shared" si="129"/>
        <v>0</v>
      </c>
      <c r="CX123" s="257">
        <f t="shared" si="129"/>
        <v>0</v>
      </c>
      <c r="CY123" s="257">
        <f t="shared" si="129"/>
        <v>0</v>
      </c>
      <c r="CZ123" s="257">
        <f t="shared" si="129"/>
        <v>0</v>
      </c>
      <c r="DA123" s="257">
        <f t="shared" si="129"/>
        <v>0</v>
      </c>
      <c r="DB123" s="257">
        <f t="shared" si="129"/>
        <v>7.025145269920932E-4</v>
      </c>
      <c r="DC123" s="257">
        <f t="shared" si="129"/>
        <v>0</v>
      </c>
      <c r="DD123" s="257">
        <f t="shared" si="129"/>
        <v>0</v>
      </c>
      <c r="DE123" s="257">
        <f t="shared" si="129"/>
        <v>0</v>
      </c>
      <c r="DF123" s="257">
        <f t="shared" si="129"/>
        <v>0</v>
      </c>
      <c r="DG123" s="257">
        <f t="shared" si="129"/>
        <v>0</v>
      </c>
      <c r="DH123" s="257">
        <f t="shared" ref="DH123:EM123" si="130">IF(NOT(ISNA(DH32)),IF(LEN(DH32)&gt;0,ABS(DH32-$C32),""),"")</f>
        <v>0</v>
      </c>
      <c r="DI123" s="257">
        <f t="shared" si="130"/>
        <v>0</v>
      </c>
      <c r="DJ123" s="257">
        <f t="shared" si="130"/>
        <v>0</v>
      </c>
      <c r="DK123" s="257">
        <f t="shared" si="130"/>
        <v>0</v>
      </c>
      <c r="DL123" s="257">
        <f t="shared" si="130"/>
        <v>0</v>
      </c>
      <c r="DM123" s="257">
        <f t="shared" si="130"/>
        <v>0</v>
      </c>
      <c r="DN123" s="257">
        <f t="shared" si="130"/>
        <v>0</v>
      </c>
      <c r="DO123" s="257">
        <f t="shared" si="130"/>
        <v>0</v>
      </c>
      <c r="DP123" s="257">
        <f t="shared" si="130"/>
        <v>0</v>
      </c>
      <c r="DQ123" s="257">
        <f t="shared" si="130"/>
        <v>0</v>
      </c>
      <c r="DR123" s="257">
        <f t="shared" si="130"/>
        <v>0</v>
      </c>
      <c r="DS123" s="257">
        <f t="shared" si="130"/>
        <v>0</v>
      </c>
      <c r="DT123" s="257">
        <f t="shared" si="130"/>
        <v>0</v>
      </c>
      <c r="DU123" s="257">
        <f t="shared" si="130"/>
        <v>0</v>
      </c>
      <c r="DV123" s="257">
        <f t="shared" si="130"/>
        <v>0</v>
      </c>
      <c r="DW123" s="257">
        <f t="shared" si="130"/>
        <v>0</v>
      </c>
      <c r="DX123" s="257">
        <f t="shared" si="130"/>
        <v>0</v>
      </c>
      <c r="DY123" s="257">
        <f t="shared" si="130"/>
        <v>0</v>
      </c>
      <c r="DZ123" s="257">
        <f t="shared" si="130"/>
        <v>0</v>
      </c>
      <c r="EA123" s="257">
        <f t="shared" si="130"/>
        <v>0</v>
      </c>
      <c r="EB123" s="257">
        <f t="shared" si="130"/>
        <v>0</v>
      </c>
      <c r="EC123" s="257">
        <f t="shared" si="130"/>
        <v>0</v>
      </c>
      <c r="ED123" s="257">
        <f t="shared" si="130"/>
        <v>0</v>
      </c>
      <c r="EE123" s="257">
        <f t="shared" si="130"/>
        <v>0</v>
      </c>
      <c r="EF123" s="257">
        <f t="shared" si="130"/>
        <v>0</v>
      </c>
      <c r="EG123" s="257">
        <f t="shared" si="130"/>
        <v>0</v>
      </c>
      <c r="EH123" s="257">
        <f t="shared" si="130"/>
        <v>0</v>
      </c>
      <c r="EI123" s="257">
        <f t="shared" si="130"/>
        <v>0</v>
      </c>
      <c r="EJ123" s="257">
        <f t="shared" si="130"/>
        <v>0</v>
      </c>
      <c r="EK123" s="257">
        <f t="shared" si="130"/>
        <v>0</v>
      </c>
      <c r="EL123" s="257" t="str">
        <f t="shared" si="130"/>
        <v/>
      </c>
      <c r="EM123" s="257" t="str">
        <f t="shared" si="130"/>
        <v/>
      </c>
      <c r="EN123" s="257" t="str">
        <f t="shared" ref="EN123:EX123" si="131">IF(NOT(ISNA(EN32)),IF(LEN(EN32)&gt;0,ABS(EN32-$C32),""),"")</f>
        <v/>
      </c>
      <c r="EO123" s="257" t="str">
        <f t="shared" si="131"/>
        <v/>
      </c>
      <c r="EP123" s="257" t="str">
        <f t="shared" si="131"/>
        <v/>
      </c>
      <c r="EQ123" s="257" t="str">
        <f t="shared" si="131"/>
        <v/>
      </c>
      <c r="ER123" s="257" t="str">
        <f t="shared" si="131"/>
        <v/>
      </c>
      <c r="ES123" s="257" t="str">
        <f t="shared" si="131"/>
        <v/>
      </c>
      <c r="ET123" s="257" t="str">
        <f t="shared" si="131"/>
        <v/>
      </c>
      <c r="EU123" s="257" t="str">
        <f t="shared" si="131"/>
        <v/>
      </c>
      <c r="EV123" s="257" t="str">
        <f t="shared" si="131"/>
        <v/>
      </c>
      <c r="EW123" s="257" t="str">
        <f t="shared" si="131"/>
        <v/>
      </c>
      <c r="EX123" s="258" t="str">
        <f t="shared" si="131"/>
        <v/>
      </c>
    </row>
    <row r="124" spans="4:154" x14ac:dyDescent="0.2">
      <c r="D124" s="238">
        <v>41582</v>
      </c>
      <c r="E124" s="367">
        <f t="shared" ref="E124:AJ124" si="132">IF(NOT(ISNA(E33)),IF(LEN(E33)&gt;0,(E33-$B33)/(rateShift*0.0001),""),"")</f>
        <v>6.1694984719974991E-3</v>
      </c>
      <c r="F124" s="368">
        <f t="shared" si="132"/>
        <v>2.0565520449490962E-3</v>
      </c>
      <c r="G124" s="368">
        <f t="shared" si="132"/>
        <v>0</v>
      </c>
      <c r="H124" s="368">
        <f t="shared" si="132"/>
        <v>0</v>
      </c>
      <c r="I124" s="368">
        <f t="shared" si="132"/>
        <v>0</v>
      </c>
      <c r="J124" s="368">
        <f t="shared" si="132"/>
        <v>0</v>
      </c>
      <c r="K124" s="368">
        <f t="shared" si="132"/>
        <v>0</v>
      </c>
      <c r="L124" s="368">
        <f t="shared" si="132"/>
        <v>0</v>
      </c>
      <c r="M124" s="368">
        <f t="shared" si="132"/>
        <v>0</v>
      </c>
      <c r="N124" s="368">
        <f t="shared" si="132"/>
        <v>-2.0869210456313583E-4</v>
      </c>
      <c r="O124" s="368">
        <f t="shared" si="132"/>
        <v>0</v>
      </c>
      <c r="P124" s="368">
        <f t="shared" si="132"/>
        <v>0</v>
      </c>
      <c r="Q124" s="368">
        <f t="shared" si="132"/>
        <v>0</v>
      </c>
      <c r="R124" s="368">
        <f t="shared" si="132"/>
        <v>0</v>
      </c>
      <c r="S124" s="368">
        <f t="shared" si="132"/>
        <v>0</v>
      </c>
      <c r="T124" s="368">
        <f t="shared" si="132"/>
        <v>0</v>
      </c>
      <c r="U124" s="368">
        <f t="shared" si="132"/>
        <v>0</v>
      </c>
      <c r="V124" s="368">
        <f t="shared" si="132"/>
        <v>0</v>
      </c>
      <c r="W124" s="368">
        <f t="shared" si="132"/>
        <v>0</v>
      </c>
      <c r="X124" s="368">
        <f t="shared" si="132"/>
        <v>0</v>
      </c>
      <c r="Y124" s="368">
        <f t="shared" si="132"/>
        <v>0</v>
      </c>
      <c r="Z124" s="368">
        <f t="shared" si="132"/>
        <v>1.0038327966853671</v>
      </c>
      <c r="AA124" s="368">
        <f t="shared" si="132"/>
        <v>0</v>
      </c>
      <c r="AB124" s="368">
        <f t="shared" si="132"/>
        <v>0</v>
      </c>
      <c r="AC124" s="368">
        <f t="shared" si="132"/>
        <v>0</v>
      </c>
      <c r="AD124" s="368">
        <f t="shared" si="132"/>
        <v>0</v>
      </c>
      <c r="AE124" s="368">
        <f t="shared" si="132"/>
        <v>0</v>
      </c>
      <c r="AF124" s="368">
        <f t="shared" si="132"/>
        <v>0</v>
      </c>
      <c r="AG124" s="368">
        <f t="shared" si="132"/>
        <v>0</v>
      </c>
      <c r="AH124" s="368">
        <f t="shared" si="132"/>
        <v>0</v>
      </c>
      <c r="AI124" s="368">
        <f t="shared" si="132"/>
        <v>0</v>
      </c>
      <c r="AJ124" s="368">
        <f t="shared" si="132"/>
        <v>0</v>
      </c>
      <c r="AK124" s="368">
        <f t="shared" ref="AK124:BP124" si="133">IF(NOT(ISNA(AK33)),IF(LEN(AK33)&gt;0,(AK33-$B33)/(rateShift*0.0001),""),"")</f>
        <v>0</v>
      </c>
      <c r="AL124" s="368">
        <f t="shared" si="133"/>
        <v>0</v>
      </c>
      <c r="AM124" s="368">
        <f t="shared" si="133"/>
        <v>0</v>
      </c>
      <c r="AN124" s="368">
        <f t="shared" si="133"/>
        <v>0</v>
      </c>
      <c r="AO124" s="368">
        <f t="shared" si="133"/>
        <v>0</v>
      </c>
      <c r="AP124" s="368">
        <f t="shared" si="133"/>
        <v>0</v>
      </c>
      <c r="AQ124" s="368">
        <f t="shared" si="133"/>
        <v>0</v>
      </c>
      <c r="AR124" s="368">
        <f t="shared" si="133"/>
        <v>0</v>
      </c>
      <c r="AS124" s="368">
        <f t="shared" si="133"/>
        <v>0</v>
      </c>
      <c r="AT124" s="368">
        <f t="shared" si="133"/>
        <v>0</v>
      </c>
      <c r="AU124" s="368">
        <f t="shared" si="133"/>
        <v>0</v>
      </c>
      <c r="AV124" s="368">
        <f t="shared" si="133"/>
        <v>0</v>
      </c>
      <c r="AW124" s="368">
        <f t="shared" si="133"/>
        <v>0</v>
      </c>
      <c r="AX124" s="368">
        <f t="shared" si="133"/>
        <v>0</v>
      </c>
      <c r="AY124" s="368">
        <f t="shared" si="133"/>
        <v>0</v>
      </c>
      <c r="AZ124" s="368">
        <f t="shared" si="133"/>
        <v>0</v>
      </c>
      <c r="BA124" s="368">
        <f t="shared" si="133"/>
        <v>0</v>
      </c>
      <c r="BB124" s="368">
        <f t="shared" si="133"/>
        <v>0</v>
      </c>
      <c r="BC124" s="368">
        <f t="shared" si="133"/>
        <v>0</v>
      </c>
      <c r="BD124" s="368">
        <f t="shared" si="133"/>
        <v>0</v>
      </c>
      <c r="BE124" s="368">
        <f t="shared" si="133"/>
        <v>0</v>
      </c>
      <c r="BF124" s="368">
        <f t="shared" si="133"/>
        <v>0</v>
      </c>
      <c r="BG124" s="368">
        <f t="shared" si="133"/>
        <v>0</v>
      </c>
      <c r="BH124" s="368">
        <f t="shared" si="133"/>
        <v>0</v>
      </c>
      <c r="BI124" s="368">
        <f t="shared" si="133"/>
        <v>0</v>
      </c>
      <c r="BJ124" s="368">
        <f t="shared" si="133"/>
        <v>0</v>
      </c>
      <c r="BK124" s="368">
        <f t="shared" si="133"/>
        <v>0</v>
      </c>
      <c r="BL124" s="368">
        <f t="shared" si="133"/>
        <v>0</v>
      </c>
      <c r="BM124" s="368">
        <f t="shared" si="133"/>
        <v>0</v>
      </c>
      <c r="BN124" s="368">
        <f t="shared" si="133"/>
        <v>0</v>
      </c>
      <c r="BO124" s="368" t="str">
        <f t="shared" si="133"/>
        <v/>
      </c>
      <c r="BP124" s="368" t="str">
        <f t="shared" si="133"/>
        <v/>
      </c>
      <c r="BQ124" s="368" t="str">
        <f t="shared" ref="BQ124:CA124" si="134">IF(NOT(ISNA(BQ33)),IF(LEN(BQ33)&gt;0,(BQ33-$B33)/(rateShift*0.0001),""),"")</f>
        <v/>
      </c>
      <c r="BR124" s="368" t="str">
        <f t="shared" si="134"/>
        <v/>
      </c>
      <c r="BS124" s="368" t="str">
        <f t="shared" si="134"/>
        <v/>
      </c>
      <c r="BT124" s="368" t="str">
        <f t="shared" si="134"/>
        <v/>
      </c>
      <c r="BU124" s="368" t="str">
        <f t="shared" si="134"/>
        <v/>
      </c>
      <c r="BV124" s="368" t="str">
        <f t="shared" si="134"/>
        <v/>
      </c>
      <c r="BW124" s="368" t="str">
        <f t="shared" si="134"/>
        <v/>
      </c>
      <c r="BX124" s="368" t="str">
        <f t="shared" si="134"/>
        <v/>
      </c>
      <c r="BY124" s="368" t="str">
        <f t="shared" si="134"/>
        <v/>
      </c>
      <c r="BZ124" s="368" t="str">
        <f t="shared" si="134"/>
        <v/>
      </c>
      <c r="CA124" s="369" t="str">
        <f t="shared" si="134"/>
        <v/>
      </c>
      <c r="CB124" s="257">
        <f t="shared" ref="CB124:DG124" si="135">IF(NOT(ISNA(CB33)),IF(LEN(CB33)&gt;0,ABS(CB33-$C33),""),"")</f>
        <v>4.393187202911264E-16</v>
      </c>
      <c r="CC124" s="257">
        <f t="shared" si="135"/>
        <v>4.401860820291148E-16</v>
      </c>
      <c r="CD124" s="257">
        <f t="shared" si="135"/>
        <v>0</v>
      </c>
      <c r="CE124" s="257">
        <f t="shared" si="135"/>
        <v>0</v>
      </c>
      <c r="CF124" s="257">
        <f t="shared" si="135"/>
        <v>0</v>
      </c>
      <c r="CG124" s="257">
        <f t="shared" si="135"/>
        <v>0</v>
      </c>
      <c r="CH124" s="257">
        <f t="shared" si="135"/>
        <v>0</v>
      </c>
      <c r="CI124" s="257">
        <f t="shared" si="135"/>
        <v>0</v>
      </c>
      <c r="CJ124" s="257">
        <f t="shared" si="135"/>
        <v>0</v>
      </c>
      <c r="CK124" s="257">
        <f t="shared" si="135"/>
        <v>1.1171024808485919E-7</v>
      </c>
      <c r="CL124" s="257">
        <f t="shared" si="135"/>
        <v>0</v>
      </c>
      <c r="CM124" s="257">
        <f t="shared" si="135"/>
        <v>0</v>
      </c>
      <c r="CN124" s="257">
        <f t="shared" si="135"/>
        <v>0</v>
      </c>
      <c r="CO124" s="257">
        <f t="shared" si="135"/>
        <v>0</v>
      </c>
      <c r="CP124" s="257">
        <f t="shared" si="135"/>
        <v>0</v>
      </c>
      <c r="CQ124" s="257">
        <f t="shared" si="135"/>
        <v>7.504539249365838E-7</v>
      </c>
      <c r="CR124" s="257">
        <f t="shared" si="135"/>
        <v>0</v>
      </c>
      <c r="CS124" s="257">
        <f t="shared" si="135"/>
        <v>0</v>
      </c>
      <c r="CT124" s="257">
        <f t="shared" si="135"/>
        <v>0</v>
      </c>
      <c r="CU124" s="257">
        <f t="shared" si="135"/>
        <v>0</v>
      </c>
      <c r="CV124" s="257">
        <f t="shared" si="135"/>
        <v>0</v>
      </c>
      <c r="CW124" s="257">
        <f t="shared" si="135"/>
        <v>5.3726615300675549E-4</v>
      </c>
      <c r="CX124" s="257">
        <f t="shared" si="135"/>
        <v>0</v>
      </c>
      <c r="CY124" s="257">
        <f t="shared" si="135"/>
        <v>0</v>
      </c>
      <c r="CZ124" s="257">
        <f t="shared" si="135"/>
        <v>0</v>
      </c>
      <c r="DA124" s="257">
        <f t="shared" si="135"/>
        <v>0</v>
      </c>
      <c r="DB124" s="257">
        <f t="shared" si="135"/>
        <v>0</v>
      </c>
      <c r="DC124" s="257">
        <f t="shared" si="135"/>
        <v>7.3782783865375184E-4</v>
      </c>
      <c r="DD124" s="257">
        <f t="shared" si="135"/>
        <v>0</v>
      </c>
      <c r="DE124" s="257">
        <f t="shared" si="135"/>
        <v>0</v>
      </c>
      <c r="DF124" s="257">
        <f t="shared" si="135"/>
        <v>0</v>
      </c>
      <c r="DG124" s="257">
        <f t="shared" si="135"/>
        <v>0</v>
      </c>
      <c r="DH124" s="257">
        <f t="shared" ref="DH124:EM124" si="136">IF(NOT(ISNA(DH33)),IF(LEN(DH33)&gt;0,ABS(DH33-$C33),""),"")</f>
        <v>0</v>
      </c>
      <c r="DI124" s="257">
        <f t="shared" si="136"/>
        <v>0</v>
      </c>
      <c r="DJ124" s="257">
        <f t="shared" si="136"/>
        <v>0</v>
      </c>
      <c r="DK124" s="257">
        <f t="shared" si="136"/>
        <v>0</v>
      </c>
      <c r="DL124" s="257">
        <f t="shared" si="136"/>
        <v>0</v>
      </c>
      <c r="DM124" s="257">
        <f t="shared" si="136"/>
        <v>0</v>
      </c>
      <c r="DN124" s="257">
        <f t="shared" si="136"/>
        <v>0</v>
      </c>
      <c r="DO124" s="257">
        <f t="shared" si="136"/>
        <v>0</v>
      </c>
      <c r="DP124" s="257">
        <f t="shared" si="136"/>
        <v>0</v>
      </c>
      <c r="DQ124" s="257">
        <f t="shared" si="136"/>
        <v>0</v>
      </c>
      <c r="DR124" s="257">
        <f t="shared" si="136"/>
        <v>0</v>
      </c>
      <c r="DS124" s="257">
        <f t="shared" si="136"/>
        <v>0</v>
      </c>
      <c r="DT124" s="257">
        <f t="shared" si="136"/>
        <v>0</v>
      </c>
      <c r="DU124" s="257">
        <f t="shared" si="136"/>
        <v>0</v>
      </c>
      <c r="DV124" s="257">
        <f t="shared" si="136"/>
        <v>0</v>
      </c>
      <c r="DW124" s="257">
        <f t="shared" si="136"/>
        <v>0</v>
      </c>
      <c r="DX124" s="257">
        <f t="shared" si="136"/>
        <v>0</v>
      </c>
      <c r="DY124" s="257">
        <f t="shared" si="136"/>
        <v>0</v>
      </c>
      <c r="DZ124" s="257">
        <f t="shared" si="136"/>
        <v>0</v>
      </c>
      <c r="EA124" s="257">
        <f t="shared" si="136"/>
        <v>0</v>
      </c>
      <c r="EB124" s="257">
        <f t="shared" si="136"/>
        <v>0</v>
      </c>
      <c r="EC124" s="257">
        <f t="shared" si="136"/>
        <v>0</v>
      </c>
      <c r="ED124" s="257">
        <f t="shared" si="136"/>
        <v>0</v>
      </c>
      <c r="EE124" s="257">
        <f t="shared" si="136"/>
        <v>0</v>
      </c>
      <c r="EF124" s="257">
        <f t="shared" si="136"/>
        <v>0</v>
      </c>
      <c r="EG124" s="257">
        <f t="shared" si="136"/>
        <v>0</v>
      </c>
      <c r="EH124" s="257">
        <f t="shared" si="136"/>
        <v>0</v>
      </c>
      <c r="EI124" s="257">
        <f t="shared" si="136"/>
        <v>0</v>
      </c>
      <c r="EJ124" s="257">
        <f t="shared" si="136"/>
        <v>0</v>
      </c>
      <c r="EK124" s="257">
        <f t="shared" si="136"/>
        <v>0</v>
      </c>
      <c r="EL124" s="257" t="str">
        <f t="shared" si="136"/>
        <v/>
      </c>
      <c r="EM124" s="257" t="str">
        <f t="shared" si="136"/>
        <v/>
      </c>
      <c r="EN124" s="257" t="str">
        <f t="shared" ref="EN124:EX124" si="137">IF(NOT(ISNA(EN33)),IF(LEN(EN33)&gt;0,ABS(EN33-$C33),""),"")</f>
        <v/>
      </c>
      <c r="EO124" s="257" t="str">
        <f t="shared" si="137"/>
        <v/>
      </c>
      <c r="EP124" s="257" t="str">
        <f t="shared" si="137"/>
        <v/>
      </c>
      <c r="EQ124" s="257" t="str">
        <f t="shared" si="137"/>
        <v/>
      </c>
      <c r="ER124" s="257" t="str">
        <f t="shared" si="137"/>
        <v/>
      </c>
      <c r="ES124" s="257" t="str">
        <f t="shared" si="137"/>
        <v/>
      </c>
      <c r="ET124" s="257" t="str">
        <f t="shared" si="137"/>
        <v/>
      </c>
      <c r="EU124" s="257" t="str">
        <f t="shared" si="137"/>
        <v/>
      </c>
      <c r="EV124" s="257" t="str">
        <f t="shared" si="137"/>
        <v/>
      </c>
      <c r="EW124" s="257" t="str">
        <f t="shared" si="137"/>
        <v/>
      </c>
      <c r="EX124" s="258" t="str">
        <f t="shared" si="137"/>
        <v/>
      </c>
    </row>
    <row r="125" spans="4:154" x14ac:dyDescent="0.2">
      <c r="D125" s="238">
        <v>41611</v>
      </c>
      <c r="E125" s="367">
        <f t="shared" ref="E125:AJ125" si="138">IF(NOT(ISNA(E34)),IF(LEN(E34)&gt;0,(E34-$B34)/(rateShift*0.0001),""),"")</f>
        <v>5.8267485571325203E-3</v>
      </c>
      <c r="F125" s="368">
        <f t="shared" si="138"/>
        <v>1.9422991541658517E-3</v>
      </c>
      <c r="G125" s="368">
        <f t="shared" si="138"/>
        <v>0</v>
      </c>
      <c r="H125" s="368">
        <f t="shared" si="138"/>
        <v>0</v>
      </c>
      <c r="I125" s="368">
        <f t="shared" si="138"/>
        <v>0</v>
      </c>
      <c r="J125" s="368">
        <f t="shared" si="138"/>
        <v>0</v>
      </c>
      <c r="K125" s="368">
        <f t="shared" si="138"/>
        <v>0</v>
      </c>
      <c r="L125" s="368">
        <f t="shared" si="138"/>
        <v>0</v>
      </c>
      <c r="M125" s="368">
        <f t="shared" si="138"/>
        <v>0</v>
      </c>
      <c r="N125" s="368">
        <f t="shared" si="138"/>
        <v>0</v>
      </c>
      <c r="O125" s="368">
        <f t="shared" si="138"/>
        <v>-3.0029319567862617E-4</v>
      </c>
      <c r="P125" s="368">
        <f t="shared" si="138"/>
        <v>0</v>
      </c>
      <c r="Q125" s="368">
        <f t="shared" si="138"/>
        <v>0</v>
      </c>
      <c r="R125" s="368">
        <f t="shared" si="138"/>
        <v>0</v>
      </c>
      <c r="S125" s="368">
        <f t="shared" si="138"/>
        <v>0</v>
      </c>
      <c r="T125" s="368">
        <f t="shared" si="138"/>
        <v>0</v>
      </c>
      <c r="U125" s="368">
        <f t="shared" si="138"/>
        <v>0</v>
      </c>
      <c r="V125" s="368">
        <f t="shared" si="138"/>
        <v>0</v>
      </c>
      <c r="W125" s="368">
        <f t="shared" si="138"/>
        <v>0</v>
      </c>
      <c r="X125" s="368">
        <f t="shared" si="138"/>
        <v>0</v>
      </c>
      <c r="Y125" s="368">
        <f t="shared" si="138"/>
        <v>0</v>
      </c>
      <c r="Z125" s="368">
        <f t="shared" si="138"/>
        <v>0</v>
      </c>
      <c r="AA125" s="368">
        <f t="shared" si="138"/>
        <v>1.0043692838154219</v>
      </c>
      <c r="AB125" s="368">
        <f t="shared" si="138"/>
        <v>0</v>
      </c>
      <c r="AC125" s="368">
        <f t="shared" si="138"/>
        <v>0</v>
      </c>
      <c r="AD125" s="368">
        <f t="shared" si="138"/>
        <v>0</v>
      </c>
      <c r="AE125" s="368">
        <f t="shared" si="138"/>
        <v>0</v>
      </c>
      <c r="AF125" s="368">
        <f t="shared" si="138"/>
        <v>0</v>
      </c>
      <c r="AG125" s="368">
        <f t="shared" si="138"/>
        <v>0</v>
      </c>
      <c r="AH125" s="368">
        <f t="shared" si="138"/>
        <v>0</v>
      </c>
      <c r="AI125" s="368">
        <f t="shared" si="138"/>
        <v>0</v>
      </c>
      <c r="AJ125" s="368">
        <f t="shared" si="138"/>
        <v>0</v>
      </c>
      <c r="AK125" s="368">
        <f t="shared" ref="AK125:BP125" si="139">IF(NOT(ISNA(AK34)),IF(LEN(AK34)&gt;0,(AK34-$B34)/(rateShift*0.0001),""),"")</f>
        <v>0</v>
      </c>
      <c r="AL125" s="368">
        <f t="shared" si="139"/>
        <v>0</v>
      </c>
      <c r="AM125" s="368">
        <f t="shared" si="139"/>
        <v>0</v>
      </c>
      <c r="AN125" s="368">
        <f t="shared" si="139"/>
        <v>0</v>
      </c>
      <c r="AO125" s="368">
        <f t="shared" si="139"/>
        <v>0</v>
      </c>
      <c r="AP125" s="368">
        <f t="shared" si="139"/>
        <v>0</v>
      </c>
      <c r="AQ125" s="368">
        <f t="shared" si="139"/>
        <v>0</v>
      </c>
      <c r="AR125" s="368">
        <f t="shared" si="139"/>
        <v>0</v>
      </c>
      <c r="AS125" s="368">
        <f t="shared" si="139"/>
        <v>0</v>
      </c>
      <c r="AT125" s="368">
        <f t="shared" si="139"/>
        <v>0</v>
      </c>
      <c r="AU125" s="368">
        <f t="shared" si="139"/>
        <v>0</v>
      </c>
      <c r="AV125" s="368">
        <f t="shared" si="139"/>
        <v>0</v>
      </c>
      <c r="AW125" s="368">
        <f t="shared" si="139"/>
        <v>0</v>
      </c>
      <c r="AX125" s="368">
        <f t="shared" si="139"/>
        <v>0</v>
      </c>
      <c r="AY125" s="368">
        <f t="shared" si="139"/>
        <v>0</v>
      </c>
      <c r="AZ125" s="368">
        <f t="shared" si="139"/>
        <v>0</v>
      </c>
      <c r="BA125" s="368">
        <f t="shared" si="139"/>
        <v>0</v>
      </c>
      <c r="BB125" s="368">
        <f t="shared" si="139"/>
        <v>0</v>
      </c>
      <c r="BC125" s="368">
        <f t="shared" si="139"/>
        <v>0</v>
      </c>
      <c r="BD125" s="368">
        <f t="shared" si="139"/>
        <v>0</v>
      </c>
      <c r="BE125" s="368">
        <f t="shared" si="139"/>
        <v>0</v>
      </c>
      <c r="BF125" s="368">
        <f t="shared" si="139"/>
        <v>0</v>
      </c>
      <c r="BG125" s="368">
        <f t="shared" si="139"/>
        <v>0</v>
      </c>
      <c r="BH125" s="368">
        <f t="shared" si="139"/>
        <v>0</v>
      </c>
      <c r="BI125" s="368">
        <f t="shared" si="139"/>
        <v>0</v>
      </c>
      <c r="BJ125" s="368">
        <f t="shared" si="139"/>
        <v>0</v>
      </c>
      <c r="BK125" s="368">
        <f t="shared" si="139"/>
        <v>0</v>
      </c>
      <c r="BL125" s="368">
        <f t="shared" si="139"/>
        <v>0</v>
      </c>
      <c r="BM125" s="368">
        <f t="shared" si="139"/>
        <v>0</v>
      </c>
      <c r="BN125" s="368">
        <f t="shared" si="139"/>
        <v>0</v>
      </c>
      <c r="BO125" s="368" t="str">
        <f t="shared" si="139"/>
        <v/>
      </c>
      <c r="BP125" s="368" t="str">
        <f t="shared" si="139"/>
        <v/>
      </c>
      <c r="BQ125" s="368" t="str">
        <f t="shared" ref="BQ125:CA125" si="140">IF(NOT(ISNA(BQ34)),IF(LEN(BQ34)&gt;0,(BQ34-$B34)/(rateShift*0.0001),""),"")</f>
        <v/>
      </c>
      <c r="BR125" s="368" t="str">
        <f t="shared" si="140"/>
        <v/>
      </c>
      <c r="BS125" s="368" t="str">
        <f t="shared" si="140"/>
        <v/>
      </c>
      <c r="BT125" s="368" t="str">
        <f t="shared" si="140"/>
        <v/>
      </c>
      <c r="BU125" s="368" t="str">
        <f t="shared" si="140"/>
        <v/>
      </c>
      <c r="BV125" s="368" t="str">
        <f t="shared" si="140"/>
        <v/>
      </c>
      <c r="BW125" s="368" t="str">
        <f t="shared" si="140"/>
        <v/>
      </c>
      <c r="BX125" s="368" t="str">
        <f t="shared" si="140"/>
        <v/>
      </c>
      <c r="BY125" s="368" t="str">
        <f t="shared" si="140"/>
        <v/>
      </c>
      <c r="BZ125" s="368" t="str">
        <f t="shared" si="140"/>
        <v/>
      </c>
      <c r="CA125" s="369" t="str">
        <f t="shared" si="140"/>
        <v/>
      </c>
      <c r="CB125" s="257">
        <f t="shared" ref="CB125:DG125" si="141">IF(NOT(ISNA(CB34)),IF(LEN(CB34)&gt;0,ABS(CB34-$C34),""),"")</f>
        <v>0</v>
      </c>
      <c r="CC125" s="257">
        <f t="shared" si="141"/>
        <v>0</v>
      </c>
      <c r="CD125" s="257">
        <f t="shared" si="141"/>
        <v>0</v>
      </c>
      <c r="CE125" s="257">
        <f t="shared" si="141"/>
        <v>0</v>
      </c>
      <c r="CF125" s="257">
        <f t="shared" si="141"/>
        <v>0</v>
      </c>
      <c r="CG125" s="257">
        <f t="shared" si="141"/>
        <v>0</v>
      </c>
      <c r="CH125" s="257">
        <f t="shared" si="141"/>
        <v>0</v>
      </c>
      <c r="CI125" s="257">
        <f t="shared" si="141"/>
        <v>0</v>
      </c>
      <c r="CJ125" s="257">
        <f t="shared" si="141"/>
        <v>0</v>
      </c>
      <c r="CK125" s="257">
        <f t="shared" si="141"/>
        <v>0</v>
      </c>
      <c r="CL125" s="257">
        <f t="shared" si="141"/>
        <v>1.7021635090449724E-7</v>
      </c>
      <c r="CM125" s="257">
        <f t="shared" si="141"/>
        <v>0</v>
      </c>
      <c r="CN125" s="257">
        <f t="shared" si="141"/>
        <v>0</v>
      </c>
      <c r="CO125" s="257">
        <f t="shared" si="141"/>
        <v>0</v>
      </c>
      <c r="CP125" s="257">
        <f t="shared" si="141"/>
        <v>0</v>
      </c>
      <c r="CQ125" s="257">
        <f t="shared" si="141"/>
        <v>0</v>
      </c>
      <c r="CR125" s="257">
        <f t="shared" si="141"/>
        <v>9.3527275067369423E-7</v>
      </c>
      <c r="CS125" s="257">
        <f t="shared" si="141"/>
        <v>0</v>
      </c>
      <c r="CT125" s="257">
        <f t="shared" si="141"/>
        <v>0</v>
      </c>
      <c r="CU125" s="257">
        <f t="shared" si="141"/>
        <v>0</v>
      </c>
      <c r="CV125" s="257">
        <f t="shared" si="141"/>
        <v>0</v>
      </c>
      <c r="CW125" s="257">
        <f t="shared" si="141"/>
        <v>0</v>
      </c>
      <c r="CX125" s="257">
        <f t="shared" si="141"/>
        <v>5.6922872552336379E-4</v>
      </c>
      <c r="CY125" s="257">
        <f t="shared" si="141"/>
        <v>0</v>
      </c>
      <c r="CZ125" s="257">
        <f t="shared" si="141"/>
        <v>0</v>
      </c>
      <c r="DA125" s="257">
        <f t="shared" si="141"/>
        <v>0</v>
      </c>
      <c r="DB125" s="257">
        <f t="shared" si="141"/>
        <v>0</v>
      </c>
      <c r="DC125" s="257">
        <f t="shared" si="141"/>
        <v>0</v>
      </c>
      <c r="DD125" s="257">
        <f t="shared" si="141"/>
        <v>7.6988162157179104E-4</v>
      </c>
      <c r="DE125" s="257">
        <f t="shared" si="141"/>
        <v>0</v>
      </c>
      <c r="DF125" s="257">
        <f t="shared" si="141"/>
        <v>0</v>
      </c>
      <c r="DG125" s="257">
        <f t="shared" si="141"/>
        <v>0</v>
      </c>
      <c r="DH125" s="257">
        <f t="shared" ref="DH125:EM125" si="142">IF(NOT(ISNA(DH34)),IF(LEN(DH34)&gt;0,ABS(DH34-$C34),""),"")</f>
        <v>0</v>
      </c>
      <c r="DI125" s="257">
        <f t="shared" si="142"/>
        <v>0</v>
      </c>
      <c r="DJ125" s="257">
        <f t="shared" si="142"/>
        <v>0</v>
      </c>
      <c r="DK125" s="257">
        <f t="shared" si="142"/>
        <v>0</v>
      </c>
      <c r="DL125" s="257">
        <f t="shared" si="142"/>
        <v>0</v>
      </c>
      <c r="DM125" s="257">
        <f t="shared" si="142"/>
        <v>0</v>
      </c>
      <c r="DN125" s="257">
        <f t="shared" si="142"/>
        <v>0</v>
      </c>
      <c r="DO125" s="257">
        <f t="shared" si="142"/>
        <v>0</v>
      </c>
      <c r="DP125" s="257">
        <f t="shared" si="142"/>
        <v>0</v>
      </c>
      <c r="DQ125" s="257">
        <f t="shared" si="142"/>
        <v>0</v>
      </c>
      <c r="DR125" s="257">
        <f t="shared" si="142"/>
        <v>0</v>
      </c>
      <c r="DS125" s="257">
        <f t="shared" si="142"/>
        <v>0</v>
      </c>
      <c r="DT125" s="257">
        <f t="shared" si="142"/>
        <v>0</v>
      </c>
      <c r="DU125" s="257">
        <f t="shared" si="142"/>
        <v>0</v>
      </c>
      <c r="DV125" s="257">
        <f t="shared" si="142"/>
        <v>0</v>
      </c>
      <c r="DW125" s="257">
        <f t="shared" si="142"/>
        <v>0</v>
      </c>
      <c r="DX125" s="257">
        <f t="shared" si="142"/>
        <v>0</v>
      </c>
      <c r="DY125" s="257">
        <f t="shared" si="142"/>
        <v>0</v>
      </c>
      <c r="DZ125" s="257">
        <f t="shared" si="142"/>
        <v>0</v>
      </c>
      <c r="EA125" s="257">
        <f t="shared" si="142"/>
        <v>0</v>
      </c>
      <c r="EB125" s="257">
        <f t="shared" si="142"/>
        <v>0</v>
      </c>
      <c r="EC125" s="257">
        <f t="shared" si="142"/>
        <v>0</v>
      </c>
      <c r="ED125" s="257">
        <f t="shared" si="142"/>
        <v>0</v>
      </c>
      <c r="EE125" s="257">
        <f t="shared" si="142"/>
        <v>0</v>
      </c>
      <c r="EF125" s="257">
        <f t="shared" si="142"/>
        <v>0</v>
      </c>
      <c r="EG125" s="257">
        <f t="shared" si="142"/>
        <v>0</v>
      </c>
      <c r="EH125" s="257">
        <f t="shared" si="142"/>
        <v>0</v>
      </c>
      <c r="EI125" s="257">
        <f t="shared" si="142"/>
        <v>0</v>
      </c>
      <c r="EJ125" s="257">
        <f t="shared" si="142"/>
        <v>0</v>
      </c>
      <c r="EK125" s="257">
        <f t="shared" si="142"/>
        <v>0</v>
      </c>
      <c r="EL125" s="257" t="str">
        <f t="shared" si="142"/>
        <v/>
      </c>
      <c r="EM125" s="257" t="str">
        <f t="shared" si="142"/>
        <v/>
      </c>
      <c r="EN125" s="257" t="str">
        <f t="shared" ref="EN125:EX125" si="143">IF(NOT(ISNA(EN34)),IF(LEN(EN34)&gt;0,ABS(EN34-$C34),""),"")</f>
        <v/>
      </c>
      <c r="EO125" s="257" t="str">
        <f t="shared" si="143"/>
        <v/>
      </c>
      <c r="EP125" s="257" t="str">
        <f t="shared" si="143"/>
        <v/>
      </c>
      <c r="EQ125" s="257" t="str">
        <f t="shared" si="143"/>
        <v/>
      </c>
      <c r="ER125" s="257" t="str">
        <f t="shared" si="143"/>
        <v/>
      </c>
      <c r="ES125" s="257" t="str">
        <f t="shared" si="143"/>
        <v/>
      </c>
      <c r="ET125" s="257" t="str">
        <f t="shared" si="143"/>
        <v/>
      </c>
      <c r="EU125" s="257" t="str">
        <f t="shared" si="143"/>
        <v/>
      </c>
      <c r="EV125" s="257" t="str">
        <f t="shared" si="143"/>
        <v/>
      </c>
      <c r="EW125" s="257" t="str">
        <f t="shared" si="143"/>
        <v/>
      </c>
      <c r="EX125" s="258" t="str">
        <f t="shared" si="143"/>
        <v/>
      </c>
    </row>
    <row r="126" spans="4:154" x14ac:dyDescent="0.2">
      <c r="D126" s="238">
        <v>41642</v>
      </c>
      <c r="E126" s="367">
        <f t="shared" ref="E126:AJ126" si="144">IF(NOT(ISNA(E35)),IF(LEN(E35)&gt;0,(E35-$B35)/(rateShift*0.0001),""),"")</f>
        <v>5.5001134665211976E-3</v>
      </c>
      <c r="F126" s="368">
        <f t="shared" si="144"/>
        <v>1.8334180077860668E-3</v>
      </c>
      <c r="G126" s="368">
        <f t="shared" si="144"/>
        <v>0</v>
      </c>
      <c r="H126" s="368">
        <f t="shared" si="144"/>
        <v>0</v>
      </c>
      <c r="I126" s="368">
        <f t="shared" si="144"/>
        <v>0</v>
      </c>
      <c r="J126" s="368">
        <f t="shared" si="144"/>
        <v>0</v>
      </c>
      <c r="K126" s="368">
        <f t="shared" si="144"/>
        <v>0</v>
      </c>
      <c r="L126" s="368">
        <f t="shared" si="144"/>
        <v>0</v>
      </c>
      <c r="M126" s="368">
        <f t="shared" si="144"/>
        <v>0</v>
      </c>
      <c r="N126" s="368">
        <f t="shared" si="144"/>
        <v>0</v>
      </c>
      <c r="O126" s="368">
        <f t="shared" si="144"/>
        <v>0</v>
      </c>
      <c r="P126" s="368">
        <f t="shared" si="144"/>
        <v>-4.1850542076109221E-4</v>
      </c>
      <c r="Q126" s="368">
        <f t="shared" si="144"/>
        <v>0</v>
      </c>
      <c r="R126" s="368">
        <f t="shared" si="144"/>
        <v>0</v>
      </c>
      <c r="S126" s="368">
        <f t="shared" si="144"/>
        <v>0</v>
      </c>
      <c r="T126" s="368">
        <f t="shared" si="144"/>
        <v>0</v>
      </c>
      <c r="U126" s="368">
        <f t="shared" si="144"/>
        <v>0</v>
      </c>
      <c r="V126" s="368">
        <f t="shared" si="144"/>
        <v>0</v>
      </c>
      <c r="W126" s="368">
        <f t="shared" si="144"/>
        <v>0</v>
      </c>
      <c r="X126" s="368">
        <f t="shared" si="144"/>
        <v>0</v>
      </c>
      <c r="Y126" s="368">
        <f t="shared" si="144"/>
        <v>0</v>
      </c>
      <c r="Z126" s="368">
        <f t="shared" si="144"/>
        <v>0</v>
      </c>
      <c r="AA126" s="368">
        <f t="shared" si="144"/>
        <v>0</v>
      </c>
      <c r="AB126" s="368">
        <f t="shared" si="144"/>
        <v>1.0048912345302019</v>
      </c>
      <c r="AC126" s="368">
        <f t="shared" si="144"/>
        <v>0</v>
      </c>
      <c r="AD126" s="368">
        <f t="shared" si="144"/>
        <v>0</v>
      </c>
      <c r="AE126" s="368">
        <f t="shared" si="144"/>
        <v>0</v>
      </c>
      <c r="AF126" s="368">
        <f t="shared" si="144"/>
        <v>0</v>
      </c>
      <c r="AG126" s="368">
        <f t="shared" si="144"/>
        <v>0</v>
      </c>
      <c r="AH126" s="368">
        <f t="shared" si="144"/>
        <v>0</v>
      </c>
      <c r="AI126" s="368">
        <f t="shared" si="144"/>
        <v>0</v>
      </c>
      <c r="AJ126" s="368">
        <f t="shared" si="144"/>
        <v>0</v>
      </c>
      <c r="AK126" s="368">
        <f t="shared" ref="AK126:BP126" si="145">IF(NOT(ISNA(AK35)),IF(LEN(AK35)&gt;0,(AK35-$B35)/(rateShift*0.0001),""),"")</f>
        <v>0</v>
      </c>
      <c r="AL126" s="368">
        <f t="shared" si="145"/>
        <v>0</v>
      </c>
      <c r="AM126" s="368">
        <f t="shared" si="145"/>
        <v>0</v>
      </c>
      <c r="AN126" s="368">
        <f t="shared" si="145"/>
        <v>0</v>
      </c>
      <c r="AO126" s="368">
        <f t="shared" si="145"/>
        <v>0</v>
      </c>
      <c r="AP126" s="368">
        <f t="shared" si="145"/>
        <v>0</v>
      </c>
      <c r="AQ126" s="368">
        <f t="shared" si="145"/>
        <v>0</v>
      </c>
      <c r="AR126" s="368">
        <f t="shared" si="145"/>
        <v>0</v>
      </c>
      <c r="AS126" s="368">
        <f t="shared" si="145"/>
        <v>0</v>
      </c>
      <c r="AT126" s="368">
        <f t="shared" si="145"/>
        <v>0</v>
      </c>
      <c r="AU126" s="368">
        <f t="shared" si="145"/>
        <v>0</v>
      </c>
      <c r="AV126" s="368">
        <f t="shared" si="145"/>
        <v>0</v>
      </c>
      <c r="AW126" s="368">
        <f t="shared" si="145"/>
        <v>0</v>
      </c>
      <c r="AX126" s="368">
        <f t="shared" si="145"/>
        <v>0</v>
      </c>
      <c r="AY126" s="368">
        <f t="shared" si="145"/>
        <v>0</v>
      </c>
      <c r="AZ126" s="368">
        <f t="shared" si="145"/>
        <v>0</v>
      </c>
      <c r="BA126" s="368">
        <f t="shared" si="145"/>
        <v>0</v>
      </c>
      <c r="BB126" s="368">
        <f t="shared" si="145"/>
        <v>0</v>
      </c>
      <c r="BC126" s="368">
        <f t="shared" si="145"/>
        <v>0</v>
      </c>
      <c r="BD126" s="368">
        <f t="shared" si="145"/>
        <v>0</v>
      </c>
      <c r="BE126" s="368">
        <f t="shared" si="145"/>
        <v>0</v>
      </c>
      <c r="BF126" s="368">
        <f t="shared" si="145"/>
        <v>0</v>
      </c>
      <c r="BG126" s="368">
        <f t="shared" si="145"/>
        <v>0</v>
      </c>
      <c r="BH126" s="368">
        <f t="shared" si="145"/>
        <v>0</v>
      </c>
      <c r="BI126" s="368">
        <f t="shared" si="145"/>
        <v>0</v>
      </c>
      <c r="BJ126" s="368">
        <f t="shared" si="145"/>
        <v>0</v>
      </c>
      <c r="BK126" s="368">
        <f t="shared" si="145"/>
        <v>0</v>
      </c>
      <c r="BL126" s="368">
        <f t="shared" si="145"/>
        <v>0</v>
      </c>
      <c r="BM126" s="368">
        <f t="shared" si="145"/>
        <v>0</v>
      </c>
      <c r="BN126" s="368">
        <f t="shared" si="145"/>
        <v>0</v>
      </c>
      <c r="BO126" s="368" t="str">
        <f t="shared" si="145"/>
        <v/>
      </c>
      <c r="BP126" s="368" t="str">
        <f t="shared" si="145"/>
        <v/>
      </c>
      <c r="BQ126" s="368" t="str">
        <f t="shared" ref="BQ126:CA126" si="146">IF(NOT(ISNA(BQ35)),IF(LEN(BQ35)&gt;0,(BQ35-$B35)/(rateShift*0.0001),""),"")</f>
        <v/>
      </c>
      <c r="BR126" s="368" t="str">
        <f t="shared" si="146"/>
        <v/>
      </c>
      <c r="BS126" s="368" t="str">
        <f t="shared" si="146"/>
        <v/>
      </c>
      <c r="BT126" s="368" t="str">
        <f t="shared" si="146"/>
        <v/>
      </c>
      <c r="BU126" s="368" t="str">
        <f t="shared" si="146"/>
        <v/>
      </c>
      <c r="BV126" s="368" t="str">
        <f t="shared" si="146"/>
        <v/>
      </c>
      <c r="BW126" s="368" t="str">
        <f t="shared" si="146"/>
        <v/>
      </c>
      <c r="BX126" s="368" t="str">
        <f t="shared" si="146"/>
        <v/>
      </c>
      <c r="BY126" s="368" t="str">
        <f t="shared" si="146"/>
        <v/>
      </c>
      <c r="BZ126" s="368" t="str">
        <f t="shared" si="146"/>
        <v/>
      </c>
      <c r="CA126" s="369" t="str">
        <f t="shared" si="146"/>
        <v/>
      </c>
      <c r="CB126" s="257">
        <f t="shared" ref="CB126:DG126" si="147">IF(NOT(ISNA(CB35)),IF(LEN(CB35)&gt;0,ABS(CB35-$C35),""),"")</f>
        <v>0</v>
      </c>
      <c r="CC126" s="257">
        <f t="shared" si="147"/>
        <v>0</v>
      </c>
      <c r="CD126" s="257">
        <f t="shared" si="147"/>
        <v>0</v>
      </c>
      <c r="CE126" s="257">
        <f t="shared" si="147"/>
        <v>0</v>
      </c>
      <c r="CF126" s="257">
        <f t="shared" si="147"/>
        <v>0</v>
      </c>
      <c r="CG126" s="257">
        <f t="shared" si="147"/>
        <v>0</v>
      </c>
      <c r="CH126" s="257">
        <f t="shared" si="147"/>
        <v>0</v>
      </c>
      <c r="CI126" s="257">
        <f t="shared" si="147"/>
        <v>0</v>
      </c>
      <c r="CJ126" s="257">
        <f t="shared" si="147"/>
        <v>0</v>
      </c>
      <c r="CK126" s="257">
        <f t="shared" si="147"/>
        <v>0</v>
      </c>
      <c r="CL126" s="257">
        <f t="shared" si="147"/>
        <v>0</v>
      </c>
      <c r="CM126" s="257">
        <f t="shared" si="147"/>
        <v>2.5272170963656221E-7</v>
      </c>
      <c r="CN126" s="257">
        <f t="shared" si="147"/>
        <v>0</v>
      </c>
      <c r="CO126" s="257">
        <f t="shared" si="147"/>
        <v>0</v>
      </c>
      <c r="CP126" s="257">
        <f t="shared" si="147"/>
        <v>0</v>
      </c>
      <c r="CQ126" s="257">
        <f t="shared" si="147"/>
        <v>0</v>
      </c>
      <c r="CR126" s="257">
        <f t="shared" si="147"/>
        <v>0</v>
      </c>
      <c r="CS126" s="257">
        <f t="shared" si="147"/>
        <v>1.1450415886181051E-6</v>
      </c>
      <c r="CT126" s="257">
        <f t="shared" si="147"/>
        <v>0</v>
      </c>
      <c r="CU126" s="257">
        <f t="shared" si="147"/>
        <v>0</v>
      </c>
      <c r="CV126" s="257">
        <f t="shared" si="147"/>
        <v>0</v>
      </c>
      <c r="CW126" s="257">
        <f t="shared" si="147"/>
        <v>0</v>
      </c>
      <c r="CX126" s="257">
        <f t="shared" si="147"/>
        <v>0</v>
      </c>
      <c r="CY126" s="257">
        <f t="shared" si="147"/>
        <v>6.0672847035100246E-4</v>
      </c>
      <c r="CZ126" s="257">
        <f t="shared" si="147"/>
        <v>0</v>
      </c>
      <c r="DA126" s="257">
        <f t="shared" si="147"/>
        <v>0</v>
      </c>
      <c r="DB126" s="257">
        <f t="shared" si="147"/>
        <v>0</v>
      </c>
      <c r="DC126" s="257">
        <f t="shared" si="147"/>
        <v>0</v>
      </c>
      <c r="DD126" s="257">
        <f t="shared" si="147"/>
        <v>0</v>
      </c>
      <c r="DE126" s="257">
        <f t="shared" si="147"/>
        <v>8.0746930738072147E-4</v>
      </c>
      <c r="DF126" s="257">
        <f t="shared" si="147"/>
        <v>0</v>
      </c>
      <c r="DG126" s="257">
        <f t="shared" si="147"/>
        <v>0</v>
      </c>
      <c r="DH126" s="257">
        <f t="shared" ref="DH126:EM126" si="148">IF(NOT(ISNA(DH35)),IF(LEN(DH35)&gt;0,ABS(DH35-$C35),""),"")</f>
        <v>0</v>
      </c>
      <c r="DI126" s="257">
        <f t="shared" si="148"/>
        <v>0</v>
      </c>
      <c r="DJ126" s="257">
        <f t="shared" si="148"/>
        <v>0</v>
      </c>
      <c r="DK126" s="257">
        <f t="shared" si="148"/>
        <v>0</v>
      </c>
      <c r="DL126" s="257">
        <f t="shared" si="148"/>
        <v>0</v>
      </c>
      <c r="DM126" s="257">
        <f t="shared" si="148"/>
        <v>0</v>
      </c>
      <c r="DN126" s="257">
        <f t="shared" si="148"/>
        <v>0</v>
      </c>
      <c r="DO126" s="257">
        <f t="shared" si="148"/>
        <v>0</v>
      </c>
      <c r="DP126" s="257">
        <f t="shared" si="148"/>
        <v>0</v>
      </c>
      <c r="DQ126" s="257">
        <f t="shared" si="148"/>
        <v>0</v>
      </c>
      <c r="DR126" s="257">
        <f t="shared" si="148"/>
        <v>0</v>
      </c>
      <c r="DS126" s="257">
        <f t="shared" si="148"/>
        <v>0</v>
      </c>
      <c r="DT126" s="257">
        <f t="shared" si="148"/>
        <v>0</v>
      </c>
      <c r="DU126" s="257">
        <f t="shared" si="148"/>
        <v>0</v>
      </c>
      <c r="DV126" s="257">
        <f t="shared" si="148"/>
        <v>0</v>
      </c>
      <c r="DW126" s="257">
        <f t="shared" si="148"/>
        <v>0</v>
      </c>
      <c r="DX126" s="257">
        <f t="shared" si="148"/>
        <v>0</v>
      </c>
      <c r="DY126" s="257">
        <f t="shared" si="148"/>
        <v>0</v>
      </c>
      <c r="DZ126" s="257">
        <f t="shared" si="148"/>
        <v>0</v>
      </c>
      <c r="EA126" s="257">
        <f t="shared" si="148"/>
        <v>0</v>
      </c>
      <c r="EB126" s="257">
        <f t="shared" si="148"/>
        <v>0</v>
      </c>
      <c r="EC126" s="257">
        <f t="shared" si="148"/>
        <v>0</v>
      </c>
      <c r="ED126" s="257">
        <f t="shared" si="148"/>
        <v>0</v>
      </c>
      <c r="EE126" s="257">
        <f t="shared" si="148"/>
        <v>0</v>
      </c>
      <c r="EF126" s="257">
        <f t="shared" si="148"/>
        <v>0</v>
      </c>
      <c r="EG126" s="257">
        <f t="shared" si="148"/>
        <v>0</v>
      </c>
      <c r="EH126" s="257">
        <f t="shared" si="148"/>
        <v>0</v>
      </c>
      <c r="EI126" s="257">
        <f t="shared" si="148"/>
        <v>0</v>
      </c>
      <c r="EJ126" s="257">
        <f t="shared" si="148"/>
        <v>0</v>
      </c>
      <c r="EK126" s="257">
        <f t="shared" si="148"/>
        <v>0</v>
      </c>
      <c r="EL126" s="257" t="str">
        <f t="shared" si="148"/>
        <v/>
      </c>
      <c r="EM126" s="257" t="str">
        <f t="shared" si="148"/>
        <v/>
      </c>
      <c r="EN126" s="257" t="str">
        <f t="shared" ref="EN126:EX126" si="149">IF(NOT(ISNA(EN35)),IF(LEN(EN35)&gt;0,ABS(EN35-$C35),""),"")</f>
        <v/>
      </c>
      <c r="EO126" s="257" t="str">
        <f t="shared" si="149"/>
        <v/>
      </c>
      <c r="EP126" s="257" t="str">
        <f t="shared" si="149"/>
        <v/>
      </c>
      <c r="EQ126" s="257" t="str">
        <f t="shared" si="149"/>
        <v/>
      </c>
      <c r="ER126" s="257" t="str">
        <f t="shared" si="149"/>
        <v/>
      </c>
      <c r="ES126" s="257" t="str">
        <f t="shared" si="149"/>
        <v/>
      </c>
      <c r="ET126" s="257" t="str">
        <f t="shared" si="149"/>
        <v/>
      </c>
      <c r="EU126" s="257" t="str">
        <f t="shared" si="149"/>
        <v/>
      </c>
      <c r="EV126" s="257" t="str">
        <f t="shared" si="149"/>
        <v/>
      </c>
      <c r="EW126" s="257" t="str">
        <f t="shared" si="149"/>
        <v/>
      </c>
      <c r="EX126" s="258" t="str">
        <f t="shared" si="149"/>
        <v/>
      </c>
    </row>
    <row r="127" spans="4:154" x14ac:dyDescent="0.2">
      <c r="D127" s="238">
        <v>41673</v>
      </c>
      <c r="E127" s="367">
        <f t="shared" ref="E127:AJ127" si="150">IF(NOT(ISNA(E36)),IF(LEN(E36)&gt;0,(E36-$B36)/(rateShift*0.0001),""),"")</f>
        <v>5.2081553882738982E-3</v>
      </c>
      <c r="F127" s="368">
        <f t="shared" si="150"/>
        <v>1.7360961619304269E-3</v>
      </c>
      <c r="G127" s="368">
        <f t="shared" si="150"/>
        <v>0</v>
      </c>
      <c r="H127" s="368">
        <f t="shared" si="150"/>
        <v>0</v>
      </c>
      <c r="I127" s="368">
        <f t="shared" si="150"/>
        <v>0</v>
      </c>
      <c r="J127" s="368">
        <f t="shared" si="150"/>
        <v>0</v>
      </c>
      <c r="K127" s="368">
        <f t="shared" si="150"/>
        <v>0</v>
      </c>
      <c r="L127" s="368">
        <f t="shared" si="150"/>
        <v>0</v>
      </c>
      <c r="M127" s="368">
        <f t="shared" si="150"/>
        <v>0</v>
      </c>
      <c r="N127" s="368">
        <f t="shared" si="150"/>
        <v>0</v>
      </c>
      <c r="O127" s="368">
        <f t="shared" si="150"/>
        <v>0</v>
      </c>
      <c r="P127" s="368">
        <f t="shared" si="150"/>
        <v>0</v>
      </c>
      <c r="Q127" s="368">
        <f t="shared" si="150"/>
        <v>-5.5727116166862795E-4</v>
      </c>
      <c r="R127" s="368">
        <f t="shared" si="150"/>
        <v>0</v>
      </c>
      <c r="S127" s="368">
        <f t="shared" si="150"/>
        <v>0</v>
      </c>
      <c r="T127" s="368">
        <f t="shared" si="150"/>
        <v>0</v>
      </c>
      <c r="U127" s="368">
        <f t="shared" si="150"/>
        <v>0</v>
      </c>
      <c r="V127" s="368">
        <f t="shared" si="150"/>
        <v>0</v>
      </c>
      <c r="W127" s="368">
        <f t="shared" si="150"/>
        <v>0</v>
      </c>
      <c r="X127" s="368">
        <f t="shared" si="150"/>
        <v>0</v>
      </c>
      <c r="Y127" s="368">
        <f t="shared" si="150"/>
        <v>0</v>
      </c>
      <c r="Z127" s="368">
        <f t="shared" si="150"/>
        <v>0</v>
      </c>
      <c r="AA127" s="368">
        <f t="shared" si="150"/>
        <v>0</v>
      </c>
      <c r="AB127" s="368">
        <f t="shared" si="150"/>
        <v>0</v>
      </c>
      <c r="AC127" s="368">
        <f t="shared" si="150"/>
        <v>1.0053789704474028</v>
      </c>
      <c r="AD127" s="368">
        <f t="shared" si="150"/>
        <v>0</v>
      </c>
      <c r="AE127" s="368">
        <f t="shared" si="150"/>
        <v>0</v>
      </c>
      <c r="AF127" s="368">
        <f t="shared" si="150"/>
        <v>0</v>
      </c>
      <c r="AG127" s="368">
        <f t="shared" si="150"/>
        <v>0</v>
      </c>
      <c r="AH127" s="368">
        <f t="shared" si="150"/>
        <v>0</v>
      </c>
      <c r="AI127" s="368">
        <f t="shared" si="150"/>
        <v>0</v>
      </c>
      <c r="AJ127" s="368">
        <f t="shared" si="150"/>
        <v>0</v>
      </c>
      <c r="AK127" s="368">
        <f t="shared" ref="AK127:BP127" si="151">IF(NOT(ISNA(AK36)),IF(LEN(AK36)&gt;0,(AK36-$B36)/(rateShift*0.0001),""),"")</f>
        <v>0</v>
      </c>
      <c r="AL127" s="368">
        <f t="shared" si="151"/>
        <v>0</v>
      </c>
      <c r="AM127" s="368">
        <f t="shared" si="151"/>
        <v>0</v>
      </c>
      <c r="AN127" s="368">
        <f t="shared" si="151"/>
        <v>0</v>
      </c>
      <c r="AO127" s="368">
        <f t="shared" si="151"/>
        <v>0</v>
      </c>
      <c r="AP127" s="368">
        <f t="shared" si="151"/>
        <v>0</v>
      </c>
      <c r="AQ127" s="368">
        <f t="shared" si="151"/>
        <v>0</v>
      </c>
      <c r="AR127" s="368">
        <f t="shared" si="151"/>
        <v>0</v>
      </c>
      <c r="AS127" s="368">
        <f t="shared" si="151"/>
        <v>0</v>
      </c>
      <c r="AT127" s="368">
        <f t="shared" si="151"/>
        <v>0</v>
      </c>
      <c r="AU127" s="368">
        <f t="shared" si="151"/>
        <v>0</v>
      </c>
      <c r="AV127" s="368">
        <f t="shared" si="151"/>
        <v>0</v>
      </c>
      <c r="AW127" s="368">
        <f t="shared" si="151"/>
        <v>0</v>
      </c>
      <c r="AX127" s="368">
        <f t="shared" si="151"/>
        <v>0</v>
      </c>
      <c r="AY127" s="368">
        <f t="shared" si="151"/>
        <v>0</v>
      </c>
      <c r="AZ127" s="368">
        <f t="shared" si="151"/>
        <v>0</v>
      </c>
      <c r="BA127" s="368">
        <f t="shared" si="151"/>
        <v>0</v>
      </c>
      <c r="BB127" s="368">
        <f t="shared" si="151"/>
        <v>0</v>
      </c>
      <c r="BC127" s="368">
        <f t="shared" si="151"/>
        <v>0</v>
      </c>
      <c r="BD127" s="368">
        <f t="shared" si="151"/>
        <v>0</v>
      </c>
      <c r="BE127" s="368">
        <f t="shared" si="151"/>
        <v>0</v>
      </c>
      <c r="BF127" s="368">
        <f t="shared" si="151"/>
        <v>0</v>
      </c>
      <c r="BG127" s="368">
        <f t="shared" si="151"/>
        <v>0</v>
      </c>
      <c r="BH127" s="368">
        <f t="shared" si="151"/>
        <v>0</v>
      </c>
      <c r="BI127" s="368">
        <f t="shared" si="151"/>
        <v>0</v>
      </c>
      <c r="BJ127" s="368">
        <f t="shared" si="151"/>
        <v>0</v>
      </c>
      <c r="BK127" s="368">
        <f t="shared" si="151"/>
        <v>0</v>
      </c>
      <c r="BL127" s="368">
        <f t="shared" si="151"/>
        <v>0</v>
      </c>
      <c r="BM127" s="368">
        <f t="shared" si="151"/>
        <v>0</v>
      </c>
      <c r="BN127" s="368">
        <f t="shared" si="151"/>
        <v>0</v>
      </c>
      <c r="BO127" s="368" t="str">
        <f t="shared" si="151"/>
        <v/>
      </c>
      <c r="BP127" s="368" t="str">
        <f t="shared" si="151"/>
        <v/>
      </c>
      <c r="BQ127" s="368" t="str">
        <f t="shared" ref="BQ127:CA127" si="152">IF(NOT(ISNA(BQ36)),IF(LEN(BQ36)&gt;0,(BQ36-$B36)/(rateShift*0.0001),""),"")</f>
        <v/>
      </c>
      <c r="BR127" s="368" t="str">
        <f t="shared" si="152"/>
        <v/>
      </c>
      <c r="BS127" s="368" t="str">
        <f t="shared" si="152"/>
        <v/>
      </c>
      <c r="BT127" s="368" t="str">
        <f t="shared" si="152"/>
        <v/>
      </c>
      <c r="BU127" s="368" t="str">
        <f t="shared" si="152"/>
        <v/>
      </c>
      <c r="BV127" s="368" t="str">
        <f t="shared" si="152"/>
        <v/>
      </c>
      <c r="BW127" s="368" t="str">
        <f t="shared" si="152"/>
        <v/>
      </c>
      <c r="BX127" s="368" t="str">
        <f t="shared" si="152"/>
        <v/>
      </c>
      <c r="BY127" s="368" t="str">
        <f t="shared" si="152"/>
        <v/>
      </c>
      <c r="BZ127" s="368" t="str">
        <f t="shared" si="152"/>
        <v/>
      </c>
      <c r="CA127" s="369" t="str">
        <f t="shared" si="152"/>
        <v/>
      </c>
      <c r="CB127" s="257">
        <f t="shared" ref="CB127:DG127" si="153">IF(NOT(ISNA(CB36)),IF(LEN(CB36)&gt;0,ABS(CB36-$C36),""),"")</f>
        <v>8.6736173798840355E-19</v>
      </c>
      <c r="CC127" s="257">
        <f t="shared" si="153"/>
        <v>4.40619762898109E-16</v>
      </c>
      <c r="CD127" s="257">
        <f t="shared" si="153"/>
        <v>0</v>
      </c>
      <c r="CE127" s="257">
        <f t="shared" si="153"/>
        <v>0</v>
      </c>
      <c r="CF127" s="257">
        <f t="shared" si="153"/>
        <v>0</v>
      </c>
      <c r="CG127" s="257">
        <f t="shared" si="153"/>
        <v>0</v>
      </c>
      <c r="CH127" s="257">
        <f t="shared" si="153"/>
        <v>0</v>
      </c>
      <c r="CI127" s="257">
        <f t="shared" si="153"/>
        <v>0</v>
      </c>
      <c r="CJ127" s="257">
        <f t="shared" si="153"/>
        <v>0</v>
      </c>
      <c r="CK127" s="257">
        <f t="shared" si="153"/>
        <v>0</v>
      </c>
      <c r="CL127" s="257">
        <f t="shared" si="153"/>
        <v>0</v>
      </c>
      <c r="CM127" s="257">
        <f t="shared" si="153"/>
        <v>0</v>
      </c>
      <c r="CN127" s="257">
        <f t="shared" si="153"/>
        <v>3.5349388295691231E-7</v>
      </c>
      <c r="CO127" s="257">
        <f t="shared" si="153"/>
        <v>0</v>
      </c>
      <c r="CP127" s="257">
        <f t="shared" si="153"/>
        <v>0</v>
      </c>
      <c r="CQ127" s="257">
        <f t="shared" si="153"/>
        <v>0</v>
      </c>
      <c r="CR127" s="257">
        <f t="shared" si="153"/>
        <v>5.8231078332859898E-7</v>
      </c>
      <c r="CS127" s="257">
        <f t="shared" si="153"/>
        <v>1.8673026232962284E-6</v>
      </c>
      <c r="CT127" s="257">
        <f t="shared" si="153"/>
        <v>0</v>
      </c>
      <c r="CU127" s="257">
        <f t="shared" si="153"/>
        <v>0</v>
      </c>
      <c r="CV127" s="257">
        <f t="shared" si="153"/>
        <v>0</v>
      </c>
      <c r="CW127" s="257">
        <f t="shared" si="153"/>
        <v>0</v>
      </c>
      <c r="CX127" s="257">
        <f t="shared" si="153"/>
        <v>0</v>
      </c>
      <c r="CY127" s="257">
        <f t="shared" si="153"/>
        <v>0</v>
      </c>
      <c r="CZ127" s="257">
        <f t="shared" si="153"/>
        <v>6.3763952934604894E-4</v>
      </c>
      <c r="DA127" s="257">
        <f t="shared" si="153"/>
        <v>0</v>
      </c>
      <c r="DB127" s="257">
        <f t="shared" si="153"/>
        <v>0</v>
      </c>
      <c r="DC127" s="257">
        <f t="shared" si="153"/>
        <v>0</v>
      </c>
      <c r="DD127" s="257">
        <f t="shared" si="153"/>
        <v>7.6883043592161767E-4</v>
      </c>
      <c r="DE127" s="257">
        <f t="shared" si="153"/>
        <v>1.0937447615700915E-3</v>
      </c>
      <c r="DF127" s="257">
        <f t="shared" si="153"/>
        <v>4.9953962384189851E-5</v>
      </c>
      <c r="DG127" s="257">
        <f t="shared" si="153"/>
        <v>2.8615320306702233E-6</v>
      </c>
      <c r="DH127" s="257">
        <f t="shared" ref="DH127:EM127" si="154">IF(NOT(ISNA(DH36)),IF(LEN(DH36)&gt;0,ABS(DH36-$C36),""),"")</f>
        <v>0</v>
      </c>
      <c r="DI127" s="257">
        <f t="shared" si="154"/>
        <v>0</v>
      </c>
      <c r="DJ127" s="257">
        <f t="shared" si="154"/>
        <v>0</v>
      </c>
      <c r="DK127" s="257">
        <f t="shared" si="154"/>
        <v>0</v>
      </c>
      <c r="DL127" s="257">
        <f t="shared" si="154"/>
        <v>0</v>
      </c>
      <c r="DM127" s="257">
        <f t="shared" si="154"/>
        <v>0</v>
      </c>
      <c r="DN127" s="257">
        <f t="shared" si="154"/>
        <v>0</v>
      </c>
      <c r="DO127" s="257">
        <f t="shared" si="154"/>
        <v>0</v>
      </c>
      <c r="DP127" s="257">
        <f t="shared" si="154"/>
        <v>0</v>
      </c>
      <c r="DQ127" s="257">
        <f t="shared" si="154"/>
        <v>0</v>
      </c>
      <c r="DR127" s="257">
        <f t="shared" si="154"/>
        <v>0</v>
      </c>
      <c r="DS127" s="257">
        <f t="shared" si="154"/>
        <v>0</v>
      </c>
      <c r="DT127" s="257">
        <f t="shared" si="154"/>
        <v>0</v>
      </c>
      <c r="DU127" s="257">
        <f t="shared" si="154"/>
        <v>0</v>
      </c>
      <c r="DV127" s="257">
        <f t="shared" si="154"/>
        <v>0</v>
      </c>
      <c r="DW127" s="257">
        <f t="shared" si="154"/>
        <v>0</v>
      </c>
      <c r="DX127" s="257">
        <f t="shared" si="154"/>
        <v>0</v>
      </c>
      <c r="DY127" s="257">
        <f t="shared" si="154"/>
        <v>0</v>
      </c>
      <c r="DZ127" s="257">
        <f t="shared" si="154"/>
        <v>0</v>
      </c>
      <c r="EA127" s="257">
        <f t="shared" si="154"/>
        <v>0</v>
      </c>
      <c r="EB127" s="257">
        <f t="shared" si="154"/>
        <v>0</v>
      </c>
      <c r="EC127" s="257">
        <f t="shared" si="154"/>
        <v>0</v>
      </c>
      <c r="ED127" s="257">
        <f t="shared" si="154"/>
        <v>0</v>
      </c>
      <c r="EE127" s="257">
        <f t="shared" si="154"/>
        <v>0</v>
      </c>
      <c r="EF127" s="257">
        <f t="shared" si="154"/>
        <v>0</v>
      </c>
      <c r="EG127" s="257">
        <f t="shared" si="154"/>
        <v>0</v>
      </c>
      <c r="EH127" s="257">
        <f t="shared" si="154"/>
        <v>0</v>
      </c>
      <c r="EI127" s="257">
        <f t="shared" si="154"/>
        <v>0</v>
      </c>
      <c r="EJ127" s="257">
        <f t="shared" si="154"/>
        <v>0</v>
      </c>
      <c r="EK127" s="257">
        <f t="shared" si="154"/>
        <v>0</v>
      </c>
      <c r="EL127" s="257" t="str">
        <f t="shared" si="154"/>
        <v/>
      </c>
      <c r="EM127" s="257" t="str">
        <f t="shared" si="154"/>
        <v/>
      </c>
      <c r="EN127" s="257" t="str">
        <f t="shared" ref="EN127:EX127" si="155">IF(NOT(ISNA(EN36)),IF(LEN(EN36)&gt;0,ABS(EN36-$C36),""),"")</f>
        <v/>
      </c>
      <c r="EO127" s="257" t="str">
        <f t="shared" si="155"/>
        <v/>
      </c>
      <c r="EP127" s="257" t="str">
        <f t="shared" si="155"/>
        <v/>
      </c>
      <c r="EQ127" s="257" t="str">
        <f t="shared" si="155"/>
        <v/>
      </c>
      <c r="ER127" s="257" t="str">
        <f t="shared" si="155"/>
        <v/>
      </c>
      <c r="ES127" s="257" t="str">
        <f t="shared" si="155"/>
        <v/>
      </c>
      <c r="ET127" s="257" t="str">
        <f t="shared" si="155"/>
        <v/>
      </c>
      <c r="EU127" s="257" t="str">
        <f t="shared" si="155"/>
        <v/>
      </c>
      <c r="EV127" s="257" t="str">
        <f t="shared" si="155"/>
        <v/>
      </c>
      <c r="EW127" s="257" t="str">
        <f t="shared" si="155"/>
        <v/>
      </c>
      <c r="EX127" s="258" t="str">
        <f t="shared" si="155"/>
        <v/>
      </c>
    </row>
    <row r="128" spans="4:154" x14ac:dyDescent="0.2">
      <c r="D128" s="238">
        <v>41701</v>
      </c>
      <c r="E128" s="367">
        <f t="shared" ref="E128:AJ128" si="156">IF(NOT(ISNA(E37)),IF(LEN(E37)&gt;0,(E37-$B37)/(rateShift*0.0001),""),"")</f>
        <v>4.9698737693824359E-3</v>
      </c>
      <c r="F128" s="368">
        <f t="shared" si="156"/>
        <v>1.6566669259034453E-3</v>
      </c>
      <c r="G128" s="368">
        <f t="shared" si="156"/>
        <v>0</v>
      </c>
      <c r="H128" s="368">
        <f t="shared" si="156"/>
        <v>0</v>
      </c>
      <c r="I128" s="368">
        <f t="shared" si="156"/>
        <v>0</v>
      </c>
      <c r="J128" s="368">
        <f t="shared" si="156"/>
        <v>0</v>
      </c>
      <c r="K128" s="368">
        <f t="shared" si="156"/>
        <v>0</v>
      </c>
      <c r="L128" s="368">
        <f t="shared" si="156"/>
        <v>0</v>
      </c>
      <c r="M128" s="368">
        <f t="shared" si="156"/>
        <v>0</v>
      </c>
      <c r="N128" s="368">
        <f t="shared" si="156"/>
        <v>0</v>
      </c>
      <c r="O128" s="368">
        <f t="shared" si="156"/>
        <v>0</v>
      </c>
      <c r="P128" s="368">
        <f t="shared" si="156"/>
        <v>0</v>
      </c>
      <c r="Q128" s="368">
        <f t="shared" si="156"/>
        <v>0</v>
      </c>
      <c r="R128" s="368">
        <f t="shared" si="156"/>
        <v>-6.9490642013456463E-4</v>
      </c>
      <c r="S128" s="368">
        <f t="shared" si="156"/>
        <v>0</v>
      </c>
      <c r="T128" s="368">
        <f t="shared" si="156"/>
        <v>0</v>
      </c>
      <c r="U128" s="368">
        <f t="shared" si="156"/>
        <v>0</v>
      </c>
      <c r="V128" s="368">
        <f t="shared" si="156"/>
        <v>0</v>
      </c>
      <c r="W128" s="368">
        <f t="shared" si="156"/>
        <v>0</v>
      </c>
      <c r="X128" s="368">
        <f t="shared" si="156"/>
        <v>0</v>
      </c>
      <c r="Y128" s="368">
        <f t="shared" si="156"/>
        <v>0</v>
      </c>
      <c r="Z128" s="368">
        <f t="shared" si="156"/>
        <v>0</v>
      </c>
      <c r="AA128" s="368">
        <f t="shared" si="156"/>
        <v>0</v>
      </c>
      <c r="AB128" s="368">
        <f t="shared" si="156"/>
        <v>0</v>
      </c>
      <c r="AC128" s="368">
        <f t="shared" si="156"/>
        <v>0</v>
      </c>
      <c r="AD128" s="368">
        <f t="shared" si="156"/>
        <v>1.005769121166088</v>
      </c>
      <c r="AE128" s="368">
        <f t="shared" si="156"/>
        <v>0</v>
      </c>
      <c r="AF128" s="368">
        <f t="shared" si="156"/>
        <v>0</v>
      </c>
      <c r="AG128" s="368">
        <f t="shared" si="156"/>
        <v>0</v>
      </c>
      <c r="AH128" s="368">
        <f t="shared" si="156"/>
        <v>0</v>
      </c>
      <c r="AI128" s="368">
        <f t="shared" si="156"/>
        <v>0</v>
      </c>
      <c r="AJ128" s="368">
        <f t="shared" si="156"/>
        <v>0</v>
      </c>
      <c r="AK128" s="368">
        <f t="shared" ref="AK128:BP128" si="157">IF(NOT(ISNA(AK37)),IF(LEN(AK37)&gt;0,(AK37-$B37)/(rateShift*0.0001),""),"")</f>
        <v>0</v>
      </c>
      <c r="AL128" s="368">
        <f t="shared" si="157"/>
        <v>0</v>
      </c>
      <c r="AM128" s="368">
        <f t="shared" si="157"/>
        <v>0</v>
      </c>
      <c r="AN128" s="368">
        <f t="shared" si="157"/>
        <v>0</v>
      </c>
      <c r="AO128" s="368">
        <f t="shared" si="157"/>
        <v>0</v>
      </c>
      <c r="AP128" s="368">
        <f t="shared" si="157"/>
        <v>0</v>
      </c>
      <c r="AQ128" s="368">
        <f t="shared" si="157"/>
        <v>0</v>
      </c>
      <c r="AR128" s="368">
        <f t="shared" si="157"/>
        <v>0</v>
      </c>
      <c r="AS128" s="368">
        <f t="shared" si="157"/>
        <v>0</v>
      </c>
      <c r="AT128" s="368">
        <f t="shared" si="157"/>
        <v>0</v>
      </c>
      <c r="AU128" s="368">
        <f t="shared" si="157"/>
        <v>0</v>
      </c>
      <c r="AV128" s="368">
        <f t="shared" si="157"/>
        <v>0</v>
      </c>
      <c r="AW128" s="368">
        <f t="shared" si="157"/>
        <v>0</v>
      </c>
      <c r="AX128" s="368">
        <f t="shared" si="157"/>
        <v>0</v>
      </c>
      <c r="AY128" s="368">
        <f t="shared" si="157"/>
        <v>0</v>
      </c>
      <c r="AZ128" s="368">
        <f t="shared" si="157"/>
        <v>0</v>
      </c>
      <c r="BA128" s="368">
        <f t="shared" si="157"/>
        <v>0</v>
      </c>
      <c r="BB128" s="368">
        <f t="shared" si="157"/>
        <v>0</v>
      </c>
      <c r="BC128" s="368">
        <f t="shared" si="157"/>
        <v>0</v>
      </c>
      <c r="BD128" s="368">
        <f t="shared" si="157"/>
        <v>0</v>
      </c>
      <c r="BE128" s="368">
        <f t="shared" si="157"/>
        <v>0</v>
      </c>
      <c r="BF128" s="368">
        <f t="shared" si="157"/>
        <v>0</v>
      </c>
      <c r="BG128" s="368">
        <f t="shared" si="157"/>
        <v>0</v>
      </c>
      <c r="BH128" s="368">
        <f t="shared" si="157"/>
        <v>0</v>
      </c>
      <c r="BI128" s="368">
        <f t="shared" si="157"/>
        <v>0</v>
      </c>
      <c r="BJ128" s="368">
        <f t="shared" si="157"/>
        <v>0</v>
      </c>
      <c r="BK128" s="368">
        <f t="shared" si="157"/>
        <v>0</v>
      </c>
      <c r="BL128" s="368">
        <f t="shared" si="157"/>
        <v>0</v>
      </c>
      <c r="BM128" s="368">
        <f t="shared" si="157"/>
        <v>0</v>
      </c>
      <c r="BN128" s="368">
        <f t="shared" si="157"/>
        <v>0</v>
      </c>
      <c r="BO128" s="368" t="str">
        <f t="shared" si="157"/>
        <v/>
      </c>
      <c r="BP128" s="368" t="str">
        <f t="shared" si="157"/>
        <v/>
      </c>
      <c r="BQ128" s="368" t="str">
        <f t="shared" ref="BQ128:CA128" si="158">IF(NOT(ISNA(BQ37)),IF(LEN(BQ37)&gt;0,(BQ37-$B37)/(rateShift*0.0001),""),"")</f>
        <v/>
      </c>
      <c r="BR128" s="368" t="str">
        <f t="shared" si="158"/>
        <v/>
      </c>
      <c r="BS128" s="368" t="str">
        <f t="shared" si="158"/>
        <v/>
      </c>
      <c r="BT128" s="368" t="str">
        <f t="shared" si="158"/>
        <v/>
      </c>
      <c r="BU128" s="368" t="str">
        <f t="shared" si="158"/>
        <v/>
      </c>
      <c r="BV128" s="368" t="str">
        <f t="shared" si="158"/>
        <v/>
      </c>
      <c r="BW128" s="368" t="str">
        <f t="shared" si="158"/>
        <v/>
      </c>
      <c r="BX128" s="368" t="str">
        <f t="shared" si="158"/>
        <v/>
      </c>
      <c r="BY128" s="368" t="str">
        <f t="shared" si="158"/>
        <v/>
      </c>
      <c r="BZ128" s="368" t="str">
        <f t="shared" si="158"/>
        <v/>
      </c>
      <c r="CA128" s="369" t="str">
        <f t="shared" si="158"/>
        <v/>
      </c>
      <c r="CB128" s="257">
        <f t="shared" ref="CB128:DG128" si="159">IF(NOT(ISNA(CB37)),IF(LEN(CB37)&gt;0,ABS(CB37-$C37),""),"")</f>
        <v>4.3454823073219018E-16</v>
      </c>
      <c r="CC128" s="257">
        <f t="shared" si="159"/>
        <v>4.3454823073219018E-16</v>
      </c>
      <c r="CD128" s="257">
        <f t="shared" si="159"/>
        <v>0</v>
      </c>
      <c r="CE128" s="257">
        <f t="shared" si="159"/>
        <v>0</v>
      </c>
      <c r="CF128" s="257">
        <f t="shared" si="159"/>
        <v>0</v>
      </c>
      <c r="CG128" s="257">
        <f t="shared" si="159"/>
        <v>0</v>
      </c>
      <c r="CH128" s="257">
        <f t="shared" si="159"/>
        <v>0</v>
      </c>
      <c r="CI128" s="257">
        <f t="shared" si="159"/>
        <v>0</v>
      </c>
      <c r="CJ128" s="257">
        <f t="shared" si="159"/>
        <v>0</v>
      </c>
      <c r="CK128" s="257">
        <f t="shared" si="159"/>
        <v>0</v>
      </c>
      <c r="CL128" s="257">
        <f t="shared" si="159"/>
        <v>0</v>
      </c>
      <c r="CM128" s="257">
        <f t="shared" si="159"/>
        <v>0</v>
      </c>
      <c r="CN128" s="257">
        <f t="shared" si="159"/>
        <v>0</v>
      </c>
      <c r="CO128" s="257">
        <f t="shared" si="159"/>
        <v>4.5698588044176119E-7</v>
      </c>
      <c r="CP128" s="257">
        <f t="shared" si="159"/>
        <v>0</v>
      </c>
      <c r="CQ128" s="257">
        <f t="shared" si="159"/>
        <v>0</v>
      </c>
      <c r="CR128" s="257">
        <f t="shared" si="159"/>
        <v>9.2409348738300284E-7</v>
      </c>
      <c r="CS128" s="257">
        <f t="shared" si="159"/>
        <v>2.2956476002748694E-6</v>
      </c>
      <c r="CT128" s="257">
        <f t="shared" si="159"/>
        <v>0</v>
      </c>
      <c r="CU128" s="257">
        <f t="shared" si="159"/>
        <v>0</v>
      </c>
      <c r="CV128" s="257">
        <f t="shared" si="159"/>
        <v>0</v>
      </c>
      <c r="CW128" s="257">
        <f t="shared" si="159"/>
        <v>0</v>
      </c>
      <c r="CX128" s="257">
        <f t="shared" si="159"/>
        <v>0</v>
      </c>
      <c r="CY128" s="257">
        <f t="shared" si="159"/>
        <v>0</v>
      </c>
      <c r="CZ128" s="257">
        <f t="shared" si="159"/>
        <v>0</v>
      </c>
      <c r="DA128" s="257">
        <f t="shared" si="159"/>
        <v>6.6130448496541823E-4</v>
      </c>
      <c r="DB128" s="257">
        <f t="shared" si="159"/>
        <v>0</v>
      </c>
      <c r="DC128" s="257">
        <f t="shared" si="159"/>
        <v>0</v>
      </c>
      <c r="DD128" s="257">
        <f t="shared" si="159"/>
        <v>1.2199463171649523E-3</v>
      </c>
      <c r="DE128" s="257">
        <f t="shared" si="159"/>
        <v>1.2306450934337779E-3</v>
      </c>
      <c r="DF128" s="257">
        <f t="shared" si="159"/>
        <v>1.2213431575048683E-4</v>
      </c>
      <c r="DG128" s="257">
        <f t="shared" si="159"/>
        <v>9.669459724219974E-6</v>
      </c>
      <c r="DH128" s="257">
        <f t="shared" ref="DH128:EM128" si="160">IF(NOT(ISNA(DH37)),IF(LEN(DH37)&gt;0,ABS(DH37-$C37),""),"")</f>
        <v>0</v>
      </c>
      <c r="DI128" s="257">
        <f t="shared" si="160"/>
        <v>0</v>
      </c>
      <c r="DJ128" s="257">
        <f t="shared" si="160"/>
        <v>0</v>
      </c>
      <c r="DK128" s="257">
        <f t="shared" si="160"/>
        <v>0</v>
      </c>
      <c r="DL128" s="257">
        <f t="shared" si="160"/>
        <v>0</v>
      </c>
      <c r="DM128" s="257">
        <f t="shared" si="160"/>
        <v>0</v>
      </c>
      <c r="DN128" s="257">
        <f t="shared" si="160"/>
        <v>0</v>
      </c>
      <c r="DO128" s="257">
        <f t="shared" si="160"/>
        <v>0</v>
      </c>
      <c r="DP128" s="257">
        <f t="shared" si="160"/>
        <v>0</v>
      </c>
      <c r="DQ128" s="257">
        <f t="shared" si="160"/>
        <v>0</v>
      </c>
      <c r="DR128" s="257">
        <f t="shared" si="160"/>
        <v>0</v>
      </c>
      <c r="DS128" s="257">
        <f t="shared" si="160"/>
        <v>0</v>
      </c>
      <c r="DT128" s="257">
        <f t="shared" si="160"/>
        <v>0</v>
      </c>
      <c r="DU128" s="257">
        <f t="shared" si="160"/>
        <v>0</v>
      </c>
      <c r="DV128" s="257">
        <f t="shared" si="160"/>
        <v>0</v>
      </c>
      <c r="DW128" s="257">
        <f t="shared" si="160"/>
        <v>0</v>
      </c>
      <c r="DX128" s="257">
        <f t="shared" si="160"/>
        <v>0</v>
      </c>
      <c r="DY128" s="257">
        <f t="shared" si="160"/>
        <v>0</v>
      </c>
      <c r="DZ128" s="257">
        <f t="shared" si="160"/>
        <v>0</v>
      </c>
      <c r="EA128" s="257">
        <f t="shared" si="160"/>
        <v>0</v>
      </c>
      <c r="EB128" s="257">
        <f t="shared" si="160"/>
        <v>0</v>
      </c>
      <c r="EC128" s="257">
        <f t="shared" si="160"/>
        <v>0</v>
      </c>
      <c r="ED128" s="257">
        <f t="shared" si="160"/>
        <v>0</v>
      </c>
      <c r="EE128" s="257">
        <f t="shared" si="160"/>
        <v>0</v>
      </c>
      <c r="EF128" s="257">
        <f t="shared" si="160"/>
        <v>0</v>
      </c>
      <c r="EG128" s="257">
        <f t="shared" si="160"/>
        <v>0</v>
      </c>
      <c r="EH128" s="257">
        <f t="shared" si="160"/>
        <v>0</v>
      </c>
      <c r="EI128" s="257">
        <f t="shared" si="160"/>
        <v>0</v>
      </c>
      <c r="EJ128" s="257">
        <f t="shared" si="160"/>
        <v>0</v>
      </c>
      <c r="EK128" s="257">
        <f t="shared" si="160"/>
        <v>0</v>
      </c>
      <c r="EL128" s="257" t="str">
        <f t="shared" si="160"/>
        <v/>
      </c>
      <c r="EM128" s="257" t="str">
        <f t="shared" si="160"/>
        <v/>
      </c>
      <c r="EN128" s="257" t="str">
        <f t="shared" ref="EN128:EX128" si="161">IF(NOT(ISNA(EN37)),IF(LEN(EN37)&gt;0,ABS(EN37-$C37),""),"")</f>
        <v/>
      </c>
      <c r="EO128" s="257" t="str">
        <f t="shared" si="161"/>
        <v/>
      </c>
      <c r="EP128" s="257" t="str">
        <f t="shared" si="161"/>
        <v/>
      </c>
      <c r="EQ128" s="257" t="str">
        <f t="shared" si="161"/>
        <v/>
      </c>
      <c r="ER128" s="257" t="str">
        <f t="shared" si="161"/>
        <v/>
      </c>
      <c r="ES128" s="257" t="str">
        <f t="shared" si="161"/>
        <v/>
      </c>
      <c r="ET128" s="257" t="str">
        <f t="shared" si="161"/>
        <v/>
      </c>
      <c r="EU128" s="257" t="str">
        <f t="shared" si="161"/>
        <v/>
      </c>
      <c r="EV128" s="257" t="str">
        <f t="shared" si="161"/>
        <v/>
      </c>
      <c r="EW128" s="257" t="str">
        <f t="shared" si="161"/>
        <v/>
      </c>
      <c r="EX128" s="258" t="str">
        <f t="shared" si="161"/>
        <v/>
      </c>
    </row>
    <row r="129" spans="4:154" x14ac:dyDescent="0.2">
      <c r="D129" s="238">
        <v>41732</v>
      </c>
      <c r="E129" s="367">
        <f t="shared" ref="E129:AJ129" si="162">IF(NOT(ISNA(E38)),IF(LEN(E38)&gt;0,(E38-$B38)/(rateShift*0.0001),""),"")</f>
        <v>4.7302686571556486E-3</v>
      </c>
      <c r="F129" s="368">
        <f t="shared" si="162"/>
        <v>1.5767965141498703E-3</v>
      </c>
      <c r="G129" s="368">
        <f t="shared" si="162"/>
        <v>0</v>
      </c>
      <c r="H129" s="368">
        <f t="shared" si="162"/>
        <v>0</v>
      </c>
      <c r="I129" s="368">
        <f t="shared" si="162"/>
        <v>0</v>
      </c>
      <c r="J129" s="368">
        <f t="shared" si="162"/>
        <v>0</v>
      </c>
      <c r="K129" s="368">
        <f t="shared" si="162"/>
        <v>0</v>
      </c>
      <c r="L129" s="368">
        <f t="shared" si="162"/>
        <v>0</v>
      </c>
      <c r="M129" s="368">
        <f t="shared" si="162"/>
        <v>0</v>
      </c>
      <c r="N129" s="368">
        <f t="shared" si="162"/>
        <v>0</v>
      </c>
      <c r="O129" s="368">
        <f t="shared" si="162"/>
        <v>0</v>
      </c>
      <c r="P129" s="368">
        <f t="shared" si="162"/>
        <v>0</v>
      </c>
      <c r="Q129" s="368">
        <f t="shared" si="162"/>
        <v>0</v>
      </c>
      <c r="R129" s="368">
        <f t="shared" si="162"/>
        <v>0</v>
      </c>
      <c r="S129" s="368">
        <f t="shared" si="162"/>
        <v>-8.5363287416571204E-4</v>
      </c>
      <c r="T129" s="368">
        <f t="shared" si="162"/>
        <v>0</v>
      </c>
      <c r="U129" s="368">
        <f t="shared" si="162"/>
        <v>0</v>
      </c>
      <c r="V129" s="368">
        <f t="shared" si="162"/>
        <v>0</v>
      </c>
      <c r="W129" s="368">
        <f t="shared" si="162"/>
        <v>0</v>
      </c>
      <c r="X129" s="368">
        <f t="shared" si="162"/>
        <v>0</v>
      </c>
      <c r="Y129" s="368">
        <f t="shared" si="162"/>
        <v>0</v>
      </c>
      <c r="Z129" s="368">
        <f t="shared" si="162"/>
        <v>0</v>
      </c>
      <c r="AA129" s="368">
        <f t="shared" si="162"/>
        <v>0</v>
      </c>
      <c r="AB129" s="368">
        <f t="shared" si="162"/>
        <v>0</v>
      </c>
      <c r="AC129" s="368">
        <f t="shared" si="162"/>
        <v>0</v>
      </c>
      <c r="AD129" s="368">
        <f t="shared" si="162"/>
        <v>0</v>
      </c>
      <c r="AE129" s="368">
        <f t="shared" si="162"/>
        <v>1.0061650313655497</v>
      </c>
      <c r="AF129" s="368">
        <f t="shared" si="162"/>
        <v>0</v>
      </c>
      <c r="AG129" s="368">
        <f t="shared" si="162"/>
        <v>0</v>
      </c>
      <c r="AH129" s="368">
        <f t="shared" si="162"/>
        <v>0</v>
      </c>
      <c r="AI129" s="368">
        <f t="shared" si="162"/>
        <v>0</v>
      </c>
      <c r="AJ129" s="368">
        <f t="shared" si="162"/>
        <v>0</v>
      </c>
      <c r="AK129" s="368">
        <f t="shared" ref="AK129:BP129" si="163">IF(NOT(ISNA(AK38)),IF(LEN(AK38)&gt;0,(AK38-$B38)/(rateShift*0.0001),""),"")</f>
        <v>0</v>
      </c>
      <c r="AL129" s="368">
        <f t="shared" si="163"/>
        <v>0</v>
      </c>
      <c r="AM129" s="368">
        <f t="shared" si="163"/>
        <v>0</v>
      </c>
      <c r="AN129" s="368">
        <f t="shared" si="163"/>
        <v>0</v>
      </c>
      <c r="AO129" s="368">
        <f t="shared" si="163"/>
        <v>0</v>
      </c>
      <c r="AP129" s="368">
        <f t="shared" si="163"/>
        <v>0</v>
      </c>
      <c r="AQ129" s="368">
        <f t="shared" si="163"/>
        <v>0</v>
      </c>
      <c r="AR129" s="368">
        <f t="shared" si="163"/>
        <v>0</v>
      </c>
      <c r="AS129" s="368">
        <f t="shared" si="163"/>
        <v>0</v>
      </c>
      <c r="AT129" s="368">
        <f t="shared" si="163"/>
        <v>0</v>
      </c>
      <c r="AU129" s="368">
        <f t="shared" si="163"/>
        <v>0</v>
      </c>
      <c r="AV129" s="368">
        <f t="shared" si="163"/>
        <v>0</v>
      </c>
      <c r="AW129" s="368">
        <f t="shared" si="163"/>
        <v>0</v>
      </c>
      <c r="AX129" s="368">
        <f t="shared" si="163"/>
        <v>0</v>
      </c>
      <c r="AY129" s="368">
        <f t="shared" si="163"/>
        <v>0</v>
      </c>
      <c r="AZ129" s="368">
        <f t="shared" si="163"/>
        <v>0</v>
      </c>
      <c r="BA129" s="368">
        <f t="shared" si="163"/>
        <v>0</v>
      </c>
      <c r="BB129" s="368">
        <f t="shared" si="163"/>
        <v>0</v>
      </c>
      <c r="BC129" s="368">
        <f t="shared" si="163"/>
        <v>0</v>
      </c>
      <c r="BD129" s="368">
        <f t="shared" si="163"/>
        <v>0</v>
      </c>
      <c r="BE129" s="368">
        <f t="shared" si="163"/>
        <v>0</v>
      </c>
      <c r="BF129" s="368">
        <f t="shared" si="163"/>
        <v>0</v>
      </c>
      <c r="BG129" s="368">
        <f t="shared" si="163"/>
        <v>0</v>
      </c>
      <c r="BH129" s="368">
        <f t="shared" si="163"/>
        <v>0</v>
      </c>
      <c r="BI129" s="368">
        <f t="shared" si="163"/>
        <v>0</v>
      </c>
      <c r="BJ129" s="368">
        <f t="shared" si="163"/>
        <v>0</v>
      </c>
      <c r="BK129" s="368">
        <f t="shared" si="163"/>
        <v>0</v>
      </c>
      <c r="BL129" s="368">
        <f t="shared" si="163"/>
        <v>0</v>
      </c>
      <c r="BM129" s="368">
        <f t="shared" si="163"/>
        <v>0</v>
      </c>
      <c r="BN129" s="368">
        <f t="shared" si="163"/>
        <v>0</v>
      </c>
      <c r="BO129" s="368" t="str">
        <f t="shared" si="163"/>
        <v/>
      </c>
      <c r="BP129" s="368" t="str">
        <f t="shared" si="163"/>
        <v/>
      </c>
      <c r="BQ129" s="368" t="str">
        <f t="shared" ref="BQ129:CA129" si="164">IF(NOT(ISNA(BQ38)),IF(LEN(BQ38)&gt;0,(BQ38-$B38)/(rateShift*0.0001),""),"")</f>
        <v/>
      </c>
      <c r="BR129" s="368" t="str">
        <f t="shared" si="164"/>
        <v/>
      </c>
      <c r="BS129" s="368" t="str">
        <f t="shared" si="164"/>
        <v/>
      </c>
      <c r="BT129" s="368" t="str">
        <f t="shared" si="164"/>
        <v/>
      </c>
      <c r="BU129" s="368" t="str">
        <f t="shared" si="164"/>
        <v/>
      </c>
      <c r="BV129" s="368" t="str">
        <f t="shared" si="164"/>
        <v/>
      </c>
      <c r="BW129" s="368" t="str">
        <f t="shared" si="164"/>
        <v/>
      </c>
      <c r="BX129" s="368" t="str">
        <f t="shared" si="164"/>
        <v/>
      </c>
      <c r="BY129" s="368" t="str">
        <f t="shared" si="164"/>
        <v/>
      </c>
      <c r="BZ129" s="368" t="str">
        <f t="shared" si="164"/>
        <v/>
      </c>
      <c r="CA129" s="369" t="str">
        <f t="shared" si="164"/>
        <v/>
      </c>
      <c r="CB129" s="257">
        <f t="shared" ref="CB129:DG129" si="165">IF(NOT(ISNA(CB38)),IF(LEN(CB38)&gt;0,ABS(CB38-$C38),""),"")</f>
        <v>4.3715031594615539E-16</v>
      </c>
      <c r="CC129" s="257">
        <f t="shared" si="165"/>
        <v>8.7343327015432237E-16</v>
      </c>
      <c r="CD129" s="257">
        <f t="shared" si="165"/>
        <v>0</v>
      </c>
      <c r="CE129" s="257">
        <f t="shared" si="165"/>
        <v>0</v>
      </c>
      <c r="CF129" s="257">
        <f t="shared" si="165"/>
        <v>0</v>
      </c>
      <c r="CG129" s="257">
        <f t="shared" si="165"/>
        <v>0</v>
      </c>
      <c r="CH129" s="257">
        <f t="shared" si="165"/>
        <v>0</v>
      </c>
      <c r="CI129" s="257">
        <f t="shared" si="165"/>
        <v>0</v>
      </c>
      <c r="CJ129" s="257">
        <f t="shared" si="165"/>
        <v>0</v>
      </c>
      <c r="CK129" s="257">
        <f t="shared" si="165"/>
        <v>0</v>
      </c>
      <c r="CL129" s="257">
        <f t="shared" si="165"/>
        <v>0</v>
      </c>
      <c r="CM129" s="257">
        <f t="shared" si="165"/>
        <v>0</v>
      </c>
      <c r="CN129" s="257">
        <f t="shared" si="165"/>
        <v>0</v>
      </c>
      <c r="CO129" s="257">
        <f t="shared" si="165"/>
        <v>0</v>
      </c>
      <c r="CP129" s="257">
        <f t="shared" si="165"/>
        <v>5.9310942648969217E-7</v>
      </c>
      <c r="CQ129" s="257">
        <f t="shared" si="165"/>
        <v>0</v>
      </c>
      <c r="CR129" s="257">
        <f t="shared" si="165"/>
        <v>1.1193857578570277E-6</v>
      </c>
      <c r="CS129" s="257">
        <f t="shared" si="165"/>
        <v>2.5704913236192922E-6</v>
      </c>
      <c r="CT129" s="257">
        <f t="shared" si="165"/>
        <v>0</v>
      </c>
      <c r="CU129" s="257">
        <f t="shared" si="165"/>
        <v>0</v>
      </c>
      <c r="CV129" s="257">
        <f t="shared" si="165"/>
        <v>0</v>
      </c>
      <c r="CW129" s="257">
        <f t="shared" si="165"/>
        <v>0</v>
      </c>
      <c r="CX129" s="257">
        <f t="shared" si="165"/>
        <v>0</v>
      </c>
      <c r="CY129" s="257">
        <f t="shared" si="165"/>
        <v>0</v>
      </c>
      <c r="CZ129" s="257">
        <f t="shared" si="165"/>
        <v>0</v>
      </c>
      <c r="DA129" s="257">
        <f t="shared" si="165"/>
        <v>0</v>
      </c>
      <c r="DB129" s="257">
        <f t="shared" si="165"/>
        <v>6.9896571287367173E-4</v>
      </c>
      <c r="DC129" s="257">
        <f t="shared" si="165"/>
        <v>0</v>
      </c>
      <c r="DD129" s="257">
        <f t="shared" si="165"/>
        <v>1.4776681941729261E-3</v>
      </c>
      <c r="DE129" s="257">
        <f t="shared" si="165"/>
        <v>1.2866274747467508E-3</v>
      </c>
      <c r="DF129" s="257">
        <f t="shared" si="165"/>
        <v>2.166798694327593E-4</v>
      </c>
      <c r="DG129" s="257">
        <f t="shared" si="165"/>
        <v>1.9290395029980881E-5</v>
      </c>
      <c r="DH129" s="257">
        <f t="shared" ref="DH129:EM129" si="166">IF(NOT(ISNA(DH38)),IF(LEN(DH38)&gt;0,ABS(DH38-$C38),""),"")</f>
        <v>0</v>
      </c>
      <c r="DI129" s="257">
        <f t="shared" si="166"/>
        <v>0</v>
      </c>
      <c r="DJ129" s="257">
        <f t="shared" si="166"/>
        <v>0</v>
      </c>
      <c r="DK129" s="257">
        <f t="shared" si="166"/>
        <v>0</v>
      </c>
      <c r="DL129" s="257">
        <f t="shared" si="166"/>
        <v>0</v>
      </c>
      <c r="DM129" s="257">
        <f t="shared" si="166"/>
        <v>0</v>
      </c>
      <c r="DN129" s="257">
        <f t="shared" si="166"/>
        <v>0</v>
      </c>
      <c r="DO129" s="257">
        <f t="shared" si="166"/>
        <v>0</v>
      </c>
      <c r="DP129" s="257">
        <f t="shared" si="166"/>
        <v>0</v>
      </c>
      <c r="DQ129" s="257">
        <f t="shared" si="166"/>
        <v>0</v>
      </c>
      <c r="DR129" s="257">
        <f t="shared" si="166"/>
        <v>0</v>
      </c>
      <c r="DS129" s="257">
        <f t="shared" si="166"/>
        <v>0</v>
      </c>
      <c r="DT129" s="257">
        <f t="shared" si="166"/>
        <v>0</v>
      </c>
      <c r="DU129" s="257">
        <f t="shared" si="166"/>
        <v>0</v>
      </c>
      <c r="DV129" s="257">
        <f t="shared" si="166"/>
        <v>0</v>
      </c>
      <c r="DW129" s="257">
        <f t="shared" si="166"/>
        <v>0</v>
      </c>
      <c r="DX129" s="257">
        <f t="shared" si="166"/>
        <v>0</v>
      </c>
      <c r="DY129" s="257">
        <f t="shared" si="166"/>
        <v>0</v>
      </c>
      <c r="DZ129" s="257">
        <f t="shared" si="166"/>
        <v>0</v>
      </c>
      <c r="EA129" s="257">
        <f t="shared" si="166"/>
        <v>0</v>
      </c>
      <c r="EB129" s="257">
        <f t="shared" si="166"/>
        <v>0</v>
      </c>
      <c r="EC129" s="257">
        <f t="shared" si="166"/>
        <v>0</v>
      </c>
      <c r="ED129" s="257">
        <f t="shared" si="166"/>
        <v>0</v>
      </c>
      <c r="EE129" s="257">
        <f t="shared" si="166"/>
        <v>0</v>
      </c>
      <c r="EF129" s="257">
        <f t="shared" si="166"/>
        <v>0</v>
      </c>
      <c r="EG129" s="257">
        <f t="shared" si="166"/>
        <v>0</v>
      </c>
      <c r="EH129" s="257">
        <f t="shared" si="166"/>
        <v>0</v>
      </c>
      <c r="EI129" s="257">
        <f t="shared" si="166"/>
        <v>0</v>
      </c>
      <c r="EJ129" s="257">
        <f t="shared" si="166"/>
        <v>0</v>
      </c>
      <c r="EK129" s="257">
        <f t="shared" si="166"/>
        <v>0</v>
      </c>
      <c r="EL129" s="257" t="str">
        <f t="shared" si="166"/>
        <v/>
      </c>
      <c r="EM129" s="257" t="str">
        <f t="shared" si="166"/>
        <v/>
      </c>
      <c r="EN129" s="257" t="str">
        <f t="shared" ref="EN129:EX129" si="167">IF(NOT(ISNA(EN38)),IF(LEN(EN38)&gt;0,ABS(EN38-$C38),""),"")</f>
        <v/>
      </c>
      <c r="EO129" s="257" t="str">
        <f t="shared" si="167"/>
        <v/>
      </c>
      <c r="EP129" s="257" t="str">
        <f t="shared" si="167"/>
        <v/>
      </c>
      <c r="EQ129" s="257" t="str">
        <f t="shared" si="167"/>
        <v/>
      </c>
      <c r="ER129" s="257" t="str">
        <f t="shared" si="167"/>
        <v/>
      </c>
      <c r="ES129" s="257" t="str">
        <f t="shared" si="167"/>
        <v/>
      </c>
      <c r="ET129" s="257" t="str">
        <f t="shared" si="167"/>
        <v/>
      </c>
      <c r="EU129" s="257" t="str">
        <f t="shared" si="167"/>
        <v/>
      </c>
      <c r="EV129" s="257" t="str">
        <f t="shared" si="167"/>
        <v/>
      </c>
      <c r="EW129" s="257" t="str">
        <f t="shared" si="167"/>
        <v/>
      </c>
      <c r="EX129" s="258" t="str">
        <f t="shared" si="167"/>
        <v/>
      </c>
    </row>
    <row r="130" spans="4:154" x14ac:dyDescent="0.2">
      <c r="D130" s="238">
        <v>41764</v>
      </c>
      <c r="E130" s="367">
        <f t="shared" ref="E130:AJ130" si="168">IF(NOT(ISNA(E39)),IF(LEN(E39)&gt;0,(E39-$B39)/(rateShift*0.0001),""),"")</f>
        <v>4.5060188843940897E-3</v>
      </c>
      <c r="F130" s="368">
        <f t="shared" si="168"/>
        <v>1.5020446790634141E-3</v>
      </c>
      <c r="G130" s="368">
        <f t="shared" si="168"/>
        <v>0</v>
      </c>
      <c r="H130" s="368">
        <f t="shared" si="168"/>
        <v>0</v>
      </c>
      <c r="I130" s="368">
        <f t="shared" si="168"/>
        <v>0</v>
      </c>
      <c r="J130" s="368">
        <f t="shared" si="168"/>
        <v>0</v>
      </c>
      <c r="K130" s="368">
        <f t="shared" si="168"/>
        <v>0</v>
      </c>
      <c r="L130" s="368">
        <f t="shared" si="168"/>
        <v>0</v>
      </c>
      <c r="M130" s="368">
        <f t="shared" si="168"/>
        <v>0</v>
      </c>
      <c r="N130" s="368">
        <f t="shared" si="168"/>
        <v>0</v>
      </c>
      <c r="O130" s="368">
        <f t="shared" si="168"/>
        <v>0</v>
      </c>
      <c r="P130" s="368">
        <f t="shared" si="168"/>
        <v>0</v>
      </c>
      <c r="Q130" s="368">
        <f t="shared" si="168"/>
        <v>0</v>
      </c>
      <c r="R130" s="368">
        <f t="shared" si="168"/>
        <v>0</v>
      </c>
      <c r="S130" s="368">
        <f t="shared" si="168"/>
        <v>0</v>
      </c>
      <c r="T130" s="368">
        <f t="shared" si="168"/>
        <v>-1.0239536025156981E-3</v>
      </c>
      <c r="U130" s="368">
        <f t="shared" si="168"/>
        <v>0</v>
      </c>
      <c r="V130" s="368">
        <f t="shared" si="168"/>
        <v>0</v>
      </c>
      <c r="W130" s="368">
        <f t="shared" si="168"/>
        <v>0</v>
      </c>
      <c r="X130" s="368">
        <f t="shared" si="168"/>
        <v>0</v>
      </c>
      <c r="Y130" s="368">
        <f t="shared" si="168"/>
        <v>0</v>
      </c>
      <c r="Z130" s="368">
        <f t="shared" si="168"/>
        <v>0</v>
      </c>
      <c r="AA130" s="368">
        <f t="shared" si="168"/>
        <v>0</v>
      </c>
      <c r="AB130" s="368">
        <f t="shared" si="168"/>
        <v>0</v>
      </c>
      <c r="AC130" s="368">
        <f t="shared" si="168"/>
        <v>0</v>
      </c>
      <c r="AD130" s="368">
        <f t="shared" si="168"/>
        <v>0</v>
      </c>
      <c r="AE130" s="368">
        <f t="shared" si="168"/>
        <v>0</v>
      </c>
      <c r="AF130" s="368">
        <f t="shared" si="168"/>
        <v>1.0065384218725615</v>
      </c>
      <c r="AG130" s="368">
        <f t="shared" si="168"/>
        <v>0</v>
      </c>
      <c r="AH130" s="368">
        <f t="shared" si="168"/>
        <v>0</v>
      </c>
      <c r="AI130" s="368">
        <f t="shared" si="168"/>
        <v>0</v>
      </c>
      <c r="AJ130" s="368">
        <f t="shared" si="168"/>
        <v>0</v>
      </c>
      <c r="AK130" s="368">
        <f t="shared" ref="AK130:BP130" si="169">IF(NOT(ISNA(AK39)),IF(LEN(AK39)&gt;0,(AK39-$B39)/(rateShift*0.0001),""),"")</f>
        <v>0</v>
      </c>
      <c r="AL130" s="368">
        <f t="shared" si="169"/>
        <v>0</v>
      </c>
      <c r="AM130" s="368">
        <f t="shared" si="169"/>
        <v>0</v>
      </c>
      <c r="AN130" s="368">
        <f t="shared" si="169"/>
        <v>0</v>
      </c>
      <c r="AO130" s="368">
        <f t="shared" si="169"/>
        <v>0</v>
      </c>
      <c r="AP130" s="368">
        <f t="shared" si="169"/>
        <v>0</v>
      </c>
      <c r="AQ130" s="368">
        <f t="shared" si="169"/>
        <v>0</v>
      </c>
      <c r="AR130" s="368">
        <f t="shared" si="169"/>
        <v>0</v>
      </c>
      <c r="AS130" s="368">
        <f t="shared" si="169"/>
        <v>0</v>
      </c>
      <c r="AT130" s="368">
        <f t="shared" si="169"/>
        <v>0</v>
      </c>
      <c r="AU130" s="368">
        <f t="shared" si="169"/>
        <v>0</v>
      </c>
      <c r="AV130" s="368">
        <f t="shared" si="169"/>
        <v>0</v>
      </c>
      <c r="AW130" s="368">
        <f t="shared" si="169"/>
        <v>0</v>
      </c>
      <c r="AX130" s="368">
        <f t="shared" si="169"/>
        <v>0</v>
      </c>
      <c r="AY130" s="368">
        <f t="shared" si="169"/>
        <v>0</v>
      </c>
      <c r="AZ130" s="368">
        <f t="shared" si="169"/>
        <v>0</v>
      </c>
      <c r="BA130" s="368">
        <f t="shared" si="169"/>
        <v>0</v>
      </c>
      <c r="BB130" s="368">
        <f t="shared" si="169"/>
        <v>0</v>
      </c>
      <c r="BC130" s="368">
        <f t="shared" si="169"/>
        <v>0</v>
      </c>
      <c r="BD130" s="368">
        <f t="shared" si="169"/>
        <v>0</v>
      </c>
      <c r="BE130" s="368">
        <f t="shared" si="169"/>
        <v>0</v>
      </c>
      <c r="BF130" s="368">
        <f t="shared" si="169"/>
        <v>0</v>
      </c>
      <c r="BG130" s="368">
        <f t="shared" si="169"/>
        <v>0</v>
      </c>
      <c r="BH130" s="368">
        <f t="shared" si="169"/>
        <v>0</v>
      </c>
      <c r="BI130" s="368">
        <f t="shared" si="169"/>
        <v>0</v>
      </c>
      <c r="BJ130" s="368">
        <f t="shared" si="169"/>
        <v>0</v>
      </c>
      <c r="BK130" s="368">
        <f t="shared" si="169"/>
        <v>0</v>
      </c>
      <c r="BL130" s="368">
        <f t="shared" si="169"/>
        <v>0</v>
      </c>
      <c r="BM130" s="368">
        <f t="shared" si="169"/>
        <v>0</v>
      </c>
      <c r="BN130" s="368">
        <f t="shared" si="169"/>
        <v>0</v>
      </c>
      <c r="BO130" s="368" t="str">
        <f t="shared" si="169"/>
        <v/>
      </c>
      <c r="BP130" s="368" t="str">
        <f t="shared" si="169"/>
        <v/>
      </c>
      <c r="BQ130" s="368" t="str">
        <f t="shared" ref="BQ130:CA130" si="170">IF(NOT(ISNA(BQ39)),IF(LEN(BQ39)&gt;0,(BQ39-$B39)/(rateShift*0.0001),""),"")</f>
        <v/>
      </c>
      <c r="BR130" s="368" t="str">
        <f t="shared" si="170"/>
        <v/>
      </c>
      <c r="BS130" s="368" t="str">
        <f t="shared" si="170"/>
        <v/>
      </c>
      <c r="BT130" s="368" t="str">
        <f t="shared" si="170"/>
        <v/>
      </c>
      <c r="BU130" s="368" t="str">
        <f t="shared" si="170"/>
        <v/>
      </c>
      <c r="BV130" s="368" t="str">
        <f t="shared" si="170"/>
        <v/>
      </c>
      <c r="BW130" s="368" t="str">
        <f t="shared" si="170"/>
        <v/>
      </c>
      <c r="BX130" s="368" t="str">
        <f t="shared" si="170"/>
        <v/>
      </c>
      <c r="BY130" s="368" t="str">
        <f t="shared" si="170"/>
        <v/>
      </c>
      <c r="BZ130" s="368" t="str">
        <f t="shared" si="170"/>
        <v/>
      </c>
      <c r="CA130" s="369" t="str">
        <f t="shared" si="170"/>
        <v/>
      </c>
      <c r="CB130" s="257">
        <f t="shared" ref="CB130:DG130" si="171">IF(NOT(ISNA(CB39)),IF(LEN(CB39)&gt;0,ABS(CB39-$C39),""),"")</f>
        <v>0</v>
      </c>
      <c r="CC130" s="257">
        <f t="shared" si="171"/>
        <v>0</v>
      </c>
      <c r="CD130" s="257">
        <f t="shared" si="171"/>
        <v>0</v>
      </c>
      <c r="CE130" s="257">
        <f t="shared" si="171"/>
        <v>0</v>
      </c>
      <c r="CF130" s="257">
        <f t="shared" si="171"/>
        <v>0</v>
      </c>
      <c r="CG130" s="257">
        <f t="shared" si="171"/>
        <v>0</v>
      </c>
      <c r="CH130" s="257">
        <f t="shared" si="171"/>
        <v>0</v>
      </c>
      <c r="CI130" s="257">
        <f t="shared" si="171"/>
        <v>0</v>
      </c>
      <c r="CJ130" s="257">
        <f t="shared" si="171"/>
        <v>0</v>
      </c>
      <c r="CK130" s="257">
        <f t="shared" si="171"/>
        <v>0</v>
      </c>
      <c r="CL130" s="257">
        <f t="shared" si="171"/>
        <v>0</v>
      </c>
      <c r="CM130" s="257">
        <f t="shared" si="171"/>
        <v>0</v>
      </c>
      <c r="CN130" s="257">
        <f t="shared" si="171"/>
        <v>0</v>
      </c>
      <c r="CO130" s="257">
        <f t="shared" si="171"/>
        <v>0</v>
      </c>
      <c r="CP130" s="257">
        <f t="shared" si="171"/>
        <v>0</v>
      </c>
      <c r="CQ130" s="257">
        <f t="shared" si="171"/>
        <v>7.4293488013573578E-7</v>
      </c>
      <c r="CR130" s="257">
        <f t="shared" si="171"/>
        <v>1.1692654496792479E-6</v>
      </c>
      <c r="CS130" s="257">
        <f t="shared" si="171"/>
        <v>2.6640111538498573E-6</v>
      </c>
      <c r="CT130" s="257">
        <f t="shared" si="171"/>
        <v>0</v>
      </c>
      <c r="CU130" s="257">
        <f t="shared" si="171"/>
        <v>0</v>
      </c>
      <c r="CV130" s="257">
        <f t="shared" si="171"/>
        <v>0</v>
      </c>
      <c r="CW130" s="257">
        <f t="shared" si="171"/>
        <v>0</v>
      </c>
      <c r="CX130" s="257">
        <f t="shared" si="171"/>
        <v>0</v>
      </c>
      <c r="CY130" s="257">
        <f t="shared" si="171"/>
        <v>0</v>
      </c>
      <c r="CZ130" s="257">
        <f t="shared" si="171"/>
        <v>0</v>
      </c>
      <c r="DA130" s="257">
        <f t="shared" si="171"/>
        <v>0</v>
      </c>
      <c r="DB130" s="257">
        <f t="shared" si="171"/>
        <v>0</v>
      </c>
      <c r="DC130" s="257">
        <f t="shared" si="171"/>
        <v>7.3016314509013677E-4</v>
      </c>
      <c r="DD130" s="257">
        <f t="shared" si="171"/>
        <v>1.5434839219200087E-3</v>
      </c>
      <c r="DE130" s="257">
        <f t="shared" si="171"/>
        <v>1.2383377768631692E-3</v>
      </c>
      <c r="DF130" s="257">
        <f t="shared" si="171"/>
        <v>3.3633666914252482E-4</v>
      </c>
      <c r="DG130" s="257">
        <f t="shared" si="171"/>
        <v>3.1142015954259243E-5</v>
      </c>
      <c r="DH130" s="257">
        <f t="shared" ref="DH130:EM130" si="172">IF(NOT(ISNA(DH39)),IF(LEN(DH39)&gt;0,ABS(DH39-$C39),""),"")</f>
        <v>0</v>
      </c>
      <c r="DI130" s="257">
        <f t="shared" si="172"/>
        <v>0</v>
      </c>
      <c r="DJ130" s="257">
        <f t="shared" si="172"/>
        <v>0</v>
      </c>
      <c r="DK130" s="257">
        <f t="shared" si="172"/>
        <v>0</v>
      </c>
      <c r="DL130" s="257">
        <f t="shared" si="172"/>
        <v>0</v>
      </c>
      <c r="DM130" s="257">
        <f t="shared" si="172"/>
        <v>0</v>
      </c>
      <c r="DN130" s="257">
        <f t="shared" si="172"/>
        <v>0</v>
      </c>
      <c r="DO130" s="257">
        <f t="shared" si="172"/>
        <v>0</v>
      </c>
      <c r="DP130" s="257">
        <f t="shared" si="172"/>
        <v>0</v>
      </c>
      <c r="DQ130" s="257">
        <f t="shared" si="172"/>
        <v>0</v>
      </c>
      <c r="DR130" s="257">
        <f t="shared" si="172"/>
        <v>0</v>
      </c>
      <c r="DS130" s="257">
        <f t="shared" si="172"/>
        <v>0</v>
      </c>
      <c r="DT130" s="257">
        <f t="shared" si="172"/>
        <v>0</v>
      </c>
      <c r="DU130" s="257">
        <f t="shared" si="172"/>
        <v>0</v>
      </c>
      <c r="DV130" s="257">
        <f t="shared" si="172"/>
        <v>0</v>
      </c>
      <c r="DW130" s="257">
        <f t="shared" si="172"/>
        <v>0</v>
      </c>
      <c r="DX130" s="257">
        <f t="shared" si="172"/>
        <v>0</v>
      </c>
      <c r="DY130" s="257">
        <f t="shared" si="172"/>
        <v>0</v>
      </c>
      <c r="DZ130" s="257">
        <f t="shared" si="172"/>
        <v>0</v>
      </c>
      <c r="EA130" s="257">
        <f t="shared" si="172"/>
        <v>0</v>
      </c>
      <c r="EB130" s="257">
        <f t="shared" si="172"/>
        <v>0</v>
      </c>
      <c r="EC130" s="257">
        <f t="shared" si="172"/>
        <v>0</v>
      </c>
      <c r="ED130" s="257">
        <f t="shared" si="172"/>
        <v>0</v>
      </c>
      <c r="EE130" s="257">
        <f t="shared" si="172"/>
        <v>0</v>
      </c>
      <c r="EF130" s="257">
        <f t="shared" si="172"/>
        <v>0</v>
      </c>
      <c r="EG130" s="257">
        <f t="shared" si="172"/>
        <v>0</v>
      </c>
      <c r="EH130" s="257">
        <f t="shared" si="172"/>
        <v>0</v>
      </c>
      <c r="EI130" s="257">
        <f t="shared" si="172"/>
        <v>0</v>
      </c>
      <c r="EJ130" s="257">
        <f t="shared" si="172"/>
        <v>0</v>
      </c>
      <c r="EK130" s="257">
        <f t="shared" si="172"/>
        <v>0</v>
      </c>
      <c r="EL130" s="257" t="str">
        <f t="shared" si="172"/>
        <v/>
      </c>
      <c r="EM130" s="257" t="str">
        <f t="shared" si="172"/>
        <v/>
      </c>
      <c r="EN130" s="257" t="str">
        <f t="shared" ref="EN130:EX130" si="173">IF(NOT(ISNA(EN39)),IF(LEN(EN39)&gt;0,ABS(EN39-$C39),""),"")</f>
        <v/>
      </c>
      <c r="EO130" s="257" t="str">
        <f t="shared" si="173"/>
        <v/>
      </c>
      <c r="EP130" s="257" t="str">
        <f t="shared" si="173"/>
        <v/>
      </c>
      <c r="EQ130" s="257" t="str">
        <f t="shared" si="173"/>
        <v/>
      </c>
      <c r="ER130" s="257" t="str">
        <f t="shared" si="173"/>
        <v/>
      </c>
      <c r="ES130" s="257" t="str">
        <f t="shared" si="173"/>
        <v/>
      </c>
      <c r="ET130" s="257" t="str">
        <f t="shared" si="173"/>
        <v/>
      </c>
      <c r="EU130" s="257" t="str">
        <f t="shared" si="173"/>
        <v/>
      </c>
      <c r="EV130" s="257" t="str">
        <f t="shared" si="173"/>
        <v/>
      </c>
      <c r="EW130" s="257" t="str">
        <f t="shared" si="173"/>
        <v/>
      </c>
      <c r="EX130" s="258" t="str">
        <f t="shared" si="173"/>
        <v/>
      </c>
    </row>
    <row r="131" spans="4:154" x14ac:dyDescent="0.2">
      <c r="D131" s="238">
        <v>41793</v>
      </c>
      <c r="E131" s="367">
        <f t="shared" ref="E131:AJ131" si="174">IF(NOT(ISNA(E40)),IF(LEN(E40)&gt;0,(E40-$B40)/(rateShift*0.0001),""),"")</f>
        <v>4.3204016288850289E-3</v>
      </c>
      <c r="F131" s="368">
        <f t="shared" si="174"/>
        <v>1.4401706795283582E-3</v>
      </c>
      <c r="G131" s="368">
        <f t="shared" si="174"/>
        <v>0</v>
      </c>
      <c r="H131" s="368">
        <f t="shared" si="174"/>
        <v>0</v>
      </c>
      <c r="I131" s="368">
        <f t="shared" si="174"/>
        <v>0</v>
      </c>
      <c r="J131" s="368">
        <f t="shared" si="174"/>
        <v>0</v>
      </c>
      <c r="K131" s="368">
        <f t="shared" si="174"/>
        <v>0</v>
      </c>
      <c r="L131" s="368">
        <f t="shared" si="174"/>
        <v>0</v>
      </c>
      <c r="M131" s="368">
        <f t="shared" si="174"/>
        <v>0</v>
      </c>
      <c r="N131" s="368">
        <f t="shared" si="174"/>
        <v>0</v>
      </c>
      <c r="O131" s="368">
        <f t="shared" si="174"/>
        <v>0</v>
      </c>
      <c r="P131" s="368">
        <f t="shared" si="174"/>
        <v>0</v>
      </c>
      <c r="Q131" s="368">
        <f t="shared" si="174"/>
        <v>0</v>
      </c>
      <c r="R131" s="368">
        <f t="shared" si="174"/>
        <v>0</v>
      </c>
      <c r="S131" s="368">
        <f t="shared" si="174"/>
        <v>0</v>
      </c>
      <c r="T131" s="368">
        <f t="shared" si="174"/>
        <v>0</v>
      </c>
      <c r="U131" s="368">
        <f t="shared" si="174"/>
        <v>-1.2234337642036582E-3</v>
      </c>
      <c r="V131" s="368">
        <f t="shared" si="174"/>
        <v>0</v>
      </c>
      <c r="W131" s="368">
        <f t="shared" si="174"/>
        <v>0</v>
      </c>
      <c r="X131" s="368">
        <f t="shared" si="174"/>
        <v>0</v>
      </c>
      <c r="Y131" s="368">
        <f t="shared" si="174"/>
        <v>0</v>
      </c>
      <c r="Z131" s="368">
        <f t="shared" si="174"/>
        <v>0</v>
      </c>
      <c r="AA131" s="368">
        <f t="shared" si="174"/>
        <v>0</v>
      </c>
      <c r="AB131" s="368">
        <f t="shared" si="174"/>
        <v>0</v>
      </c>
      <c r="AC131" s="368">
        <f t="shared" si="174"/>
        <v>0</v>
      </c>
      <c r="AD131" s="368">
        <f t="shared" si="174"/>
        <v>0</v>
      </c>
      <c r="AE131" s="368">
        <f t="shared" si="174"/>
        <v>0</v>
      </c>
      <c r="AF131" s="368">
        <f t="shared" si="174"/>
        <v>0</v>
      </c>
      <c r="AG131" s="368">
        <f t="shared" si="174"/>
        <v>1.0068892065760531</v>
      </c>
      <c r="AH131" s="368">
        <f t="shared" si="174"/>
        <v>0</v>
      </c>
      <c r="AI131" s="368">
        <f t="shared" si="174"/>
        <v>0</v>
      </c>
      <c r="AJ131" s="368">
        <f t="shared" si="174"/>
        <v>0</v>
      </c>
      <c r="AK131" s="368">
        <f t="shared" ref="AK131:BP131" si="175">IF(NOT(ISNA(AK40)),IF(LEN(AK40)&gt;0,(AK40-$B40)/(rateShift*0.0001),""),"")</f>
        <v>0</v>
      </c>
      <c r="AL131" s="368">
        <f t="shared" si="175"/>
        <v>0</v>
      </c>
      <c r="AM131" s="368">
        <f t="shared" si="175"/>
        <v>0</v>
      </c>
      <c r="AN131" s="368">
        <f t="shared" si="175"/>
        <v>0</v>
      </c>
      <c r="AO131" s="368">
        <f t="shared" si="175"/>
        <v>0</v>
      </c>
      <c r="AP131" s="368">
        <f t="shared" si="175"/>
        <v>0</v>
      </c>
      <c r="AQ131" s="368">
        <f t="shared" si="175"/>
        <v>0</v>
      </c>
      <c r="AR131" s="368">
        <f t="shared" si="175"/>
        <v>0</v>
      </c>
      <c r="AS131" s="368">
        <f t="shared" si="175"/>
        <v>0</v>
      </c>
      <c r="AT131" s="368">
        <f t="shared" si="175"/>
        <v>0</v>
      </c>
      <c r="AU131" s="368">
        <f t="shared" si="175"/>
        <v>0</v>
      </c>
      <c r="AV131" s="368">
        <f t="shared" si="175"/>
        <v>0</v>
      </c>
      <c r="AW131" s="368">
        <f t="shared" si="175"/>
        <v>0</v>
      </c>
      <c r="AX131" s="368">
        <f t="shared" si="175"/>
        <v>0</v>
      </c>
      <c r="AY131" s="368">
        <f t="shared" si="175"/>
        <v>0</v>
      </c>
      <c r="AZ131" s="368">
        <f t="shared" si="175"/>
        <v>0</v>
      </c>
      <c r="BA131" s="368">
        <f t="shared" si="175"/>
        <v>0</v>
      </c>
      <c r="BB131" s="368">
        <f t="shared" si="175"/>
        <v>0</v>
      </c>
      <c r="BC131" s="368">
        <f t="shared" si="175"/>
        <v>0</v>
      </c>
      <c r="BD131" s="368">
        <f t="shared" si="175"/>
        <v>0</v>
      </c>
      <c r="BE131" s="368">
        <f t="shared" si="175"/>
        <v>0</v>
      </c>
      <c r="BF131" s="368">
        <f t="shared" si="175"/>
        <v>0</v>
      </c>
      <c r="BG131" s="368">
        <f t="shared" si="175"/>
        <v>0</v>
      </c>
      <c r="BH131" s="368">
        <f t="shared" si="175"/>
        <v>0</v>
      </c>
      <c r="BI131" s="368">
        <f t="shared" si="175"/>
        <v>0</v>
      </c>
      <c r="BJ131" s="368">
        <f t="shared" si="175"/>
        <v>0</v>
      </c>
      <c r="BK131" s="368">
        <f t="shared" si="175"/>
        <v>0</v>
      </c>
      <c r="BL131" s="368">
        <f t="shared" si="175"/>
        <v>0</v>
      </c>
      <c r="BM131" s="368">
        <f t="shared" si="175"/>
        <v>0</v>
      </c>
      <c r="BN131" s="368">
        <f t="shared" si="175"/>
        <v>0</v>
      </c>
      <c r="BO131" s="368" t="str">
        <f t="shared" si="175"/>
        <v/>
      </c>
      <c r="BP131" s="368" t="str">
        <f t="shared" si="175"/>
        <v/>
      </c>
      <c r="BQ131" s="368" t="str">
        <f t="shared" ref="BQ131:CA131" si="176">IF(NOT(ISNA(BQ40)),IF(LEN(BQ40)&gt;0,(BQ40-$B40)/(rateShift*0.0001),""),"")</f>
        <v/>
      </c>
      <c r="BR131" s="368" t="str">
        <f t="shared" si="176"/>
        <v/>
      </c>
      <c r="BS131" s="368" t="str">
        <f t="shared" si="176"/>
        <v/>
      </c>
      <c r="BT131" s="368" t="str">
        <f t="shared" si="176"/>
        <v/>
      </c>
      <c r="BU131" s="368" t="str">
        <f t="shared" si="176"/>
        <v/>
      </c>
      <c r="BV131" s="368" t="str">
        <f t="shared" si="176"/>
        <v/>
      </c>
      <c r="BW131" s="368" t="str">
        <f t="shared" si="176"/>
        <v/>
      </c>
      <c r="BX131" s="368" t="str">
        <f t="shared" si="176"/>
        <v/>
      </c>
      <c r="BY131" s="368" t="str">
        <f t="shared" si="176"/>
        <v/>
      </c>
      <c r="BZ131" s="368" t="str">
        <f t="shared" si="176"/>
        <v/>
      </c>
      <c r="CA131" s="369" t="str">
        <f t="shared" si="176"/>
        <v/>
      </c>
      <c r="CB131" s="257">
        <f t="shared" ref="CB131:DG131" si="177">IF(NOT(ISNA(CB40)),IF(LEN(CB40)&gt;0,ABS(CB40-$C40),""),"")</f>
        <v>4.3628295420816698E-16</v>
      </c>
      <c r="CC131" s="257">
        <f t="shared" si="177"/>
        <v>4.3715031594615539E-16</v>
      </c>
      <c r="CD131" s="257">
        <f t="shared" si="177"/>
        <v>0</v>
      </c>
      <c r="CE131" s="257">
        <f t="shared" si="177"/>
        <v>0</v>
      </c>
      <c r="CF131" s="257">
        <f t="shared" si="177"/>
        <v>0</v>
      </c>
      <c r="CG131" s="257">
        <f t="shared" si="177"/>
        <v>0</v>
      </c>
      <c r="CH131" s="257">
        <f t="shared" si="177"/>
        <v>0</v>
      </c>
      <c r="CI131" s="257">
        <f t="shared" si="177"/>
        <v>0</v>
      </c>
      <c r="CJ131" s="257">
        <f t="shared" si="177"/>
        <v>0</v>
      </c>
      <c r="CK131" s="257">
        <f t="shared" si="177"/>
        <v>0</v>
      </c>
      <c r="CL131" s="257">
        <f t="shared" si="177"/>
        <v>0</v>
      </c>
      <c r="CM131" s="257">
        <f t="shared" si="177"/>
        <v>0</v>
      </c>
      <c r="CN131" s="257">
        <f t="shared" si="177"/>
        <v>0</v>
      </c>
      <c r="CO131" s="257">
        <f t="shared" si="177"/>
        <v>0</v>
      </c>
      <c r="CP131" s="257">
        <f t="shared" si="177"/>
        <v>0</v>
      </c>
      <c r="CQ131" s="257">
        <f t="shared" si="177"/>
        <v>0</v>
      </c>
      <c r="CR131" s="257">
        <f t="shared" si="177"/>
        <v>2.0539199910253256E-6</v>
      </c>
      <c r="CS131" s="257">
        <f t="shared" si="177"/>
        <v>2.6519812313385849E-6</v>
      </c>
      <c r="CT131" s="257">
        <f t="shared" si="177"/>
        <v>0</v>
      </c>
      <c r="CU131" s="257">
        <f t="shared" si="177"/>
        <v>0</v>
      </c>
      <c r="CV131" s="257">
        <f t="shared" si="177"/>
        <v>0</v>
      </c>
      <c r="CW131" s="257">
        <f t="shared" si="177"/>
        <v>0</v>
      </c>
      <c r="CX131" s="257">
        <f t="shared" si="177"/>
        <v>0</v>
      </c>
      <c r="CY131" s="257">
        <f t="shared" si="177"/>
        <v>0</v>
      </c>
      <c r="CZ131" s="257">
        <f t="shared" si="177"/>
        <v>0</v>
      </c>
      <c r="DA131" s="257">
        <f t="shared" si="177"/>
        <v>0</v>
      </c>
      <c r="DB131" s="257">
        <f t="shared" si="177"/>
        <v>0</v>
      </c>
      <c r="DC131" s="257">
        <f t="shared" si="177"/>
        <v>0</v>
      </c>
      <c r="DD131" s="257">
        <f t="shared" si="177"/>
        <v>2.2478367264715999E-3</v>
      </c>
      <c r="DE131" s="257">
        <f t="shared" si="177"/>
        <v>1.147358916480247E-3</v>
      </c>
      <c r="DF131" s="257">
        <f t="shared" si="177"/>
        <v>4.5158306890175949E-4</v>
      </c>
      <c r="DG131" s="257">
        <f t="shared" si="177"/>
        <v>4.144281397400109E-5</v>
      </c>
      <c r="DH131" s="257">
        <f t="shared" ref="DH131:EM131" si="178">IF(NOT(ISNA(DH40)),IF(LEN(DH40)&gt;0,ABS(DH40-$C40),""),"")</f>
        <v>0</v>
      </c>
      <c r="DI131" s="257">
        <f t="shared" si="178"/>
        <v>0</v>
      </c>
      <c r="DJ131" s="257">
        <f t="shared" si="178"/>
        <v>0</v>
      </c>
      <c r="DK131" s="257">
        <f t="shared" si="178"/>
        <v>0</v>
      </c>
      <c r="DL131" s="257">
        <f t="shared" si="178"/>
        <v>0</v>
      </c>
      <c r="DM131" s="257">
        <f t="shared" si="178"/>
        <v>0</v>
      </c>
      <c r="DN131" s="257">
        <f t="shared" si="178"/>
        <v>0</v>
      </c>
      <c r="DO131" s="257">
        <f t="shared" si="178"/>
        <v>0</v>
      </c>
      <c r="DP131" s="257">
        <f t="shared" si="178"/>
        <v>0</v>
      </c>
      <c r="DQ131" s="257">
        <f t="shared" si="178"/>
        <v>0</v>
      </c>
      <c r="DR131" s="257">
        <f t="shared" si="178"/>
        <v>0</v>
      </c>
      <c r="DS131" s="257">
        <f t="shared" si="178"/>
        <v>0</v>
      </c>
      <c r="DT131" s="257">
        <f t="shared" si="178"/>
        <v>0</v>
      </c>
      <c r="DU131" s="257">
        <f t="shared" si="178"/>
        <v>0</v>
      </c>
      <c r="DV131" s="257">
        <f t="shared" si="178"/>
        <v>0</v>
      </c>
      <c r="DW131" s="257">
        <f t="shared" si="178"/>
        <v>0</v>
      </c>
      <c r="DX131" s="257">
        <f t="shared" si="178"/>
        <v>0</v>
      </c>
      <c r="DY131" s="257">
        <f t="shared" si="178"/>
        <v>0</v>
      </c>
      <c r="DZ131" s="257">
        <f t="shared" si="178"/>
        <v>0</v>
      </c>
      <c r="EA131" s="257">
        <f t="shared" si="178"/>
        <v>0</v>
      </c>
      <c r="EB131" s="257">
        <f t="shared" si="178"/>
        <v>0</v>
      </c>
      <c r="EC131" s="257">
        <f t="shared" si="178"/>
        <v>0</v>
      </c>
      <c r="ED131" s="257">
        <f t="shared" si="178"/>
        <v>0</v>
      </c>
      <c r="EE131" s="257">
        <f t="shared" si="178"/>
        <v>0</v>
      </c>
      <c r="EF131" s="257">
        <f t="shared" si="178"/>
        <v>0</v>
      </c>
      <c r="EG131" s="257">
        <f t="shared" si="178"/>
        <v>0</v>
      </c>
      <c r="EH131" s="257">
        <f t="shared" si="178"/>
        <v>0</v>
      </c>
      <c r="EI131" s="257">
        <f t="shared" si="178"/>
        <v>0</v>
      </c>
      <c r="EJ131" s="257">
        <f t="shared" si="178"/>
        <v>0</v>
      </c>
      <c r="EK131" s="257">
        <f t="shared" si="178"/>
        <v>0</v>
      </c>
      <c r="EL131" s="257" t="str">
        <f t="shared" si="178"/>
        <v/>
      </c>
      <c r="EM131" s="257" t="str">
        <f t="shared" si="178"/>
        <v/>
      </c>
      <c r="EN131" s="257" t="str">
        <f t="shared" ref="EN131:EX131" si="179">IF(NOT(ISNA(EN40)),IF(LEN(EN40)&gt;0,ABS(EN40-$C40),""),"")</f>
        <v/>
      </c>
      <c r="EO131" s="257" t="str">
        <f t="shared" si="179"/>
        <v/>
      </c>
      <c r="EP131" s="257" t="str">
        <f t="shared" si="179"/>
        <v/>
      </c>
      <c r="EQ131" s="257" t="str">
        <f t="shared" si="179"/>
        <v/>
      </c>
      <c r="ER131" s="257" t="str">
        <f t="shared" si="179"/>
        <v/>
      </c>
      <c r="ES131" s="257" t="str">
        <f t="shared" si="179"/>
        <v/>
      </c>
      <c r="ET131" s="257" t="str">
        <f t="shared" si="179"/>
        <v/>
      </c>
      <c r="EU131" s="257" t="str">
        <f t="shared" si="179"/>
        <v/>
      </c>
      <c r="EV131" s="257" t="str">
        <f t="shared" si="179"/>
        <v/>
      </c>
      <c r="EW131" s="257" t="str">
        <f t="shared" si="179"/>
        <v/>
      </c>
      <c r="EX131" s="258" t="str">
        <f t="shared" si="179"/>
        <v/>
      </c>
    </row>
    <row r="132" spans="4:154" x14ac:dyDescent="0.2">
      <c r="D132" s="238">
        <v>41823</v>
      </c>
      <c r="E132" s="367">
        <f t="shared" ref="E132:AJ132" si="180">IF(NOT(ISNA(E41)),IF(LEN(E41)&gt;0,(E41-$B41)/(rateShift*0.0001),""),"")</f>
        <v>4.1438184561677117E-3</v>
      </c>
      <c r="F132" s="368">
        <f t="shared" si="180"/>
        <v>1.3813081174425361E-3</v>
      </c>
      <c r="G132" s="368">
        <f t="shared" si="180"/>
        <v>0</v>
      </c>
      <c r="H132" s="368">
        <f t="shared" si="180"/>
        <v>0</v>
      </c>
      <c r="I132" s="368">
        <f t="shared" si="180"/>
        <v>0</v>
      </c>
      <c r="J132" s="368">
        <f t="shared" si="180"/>
        <v>0</v>
      </c>
      <c r="K132" s="368">
        <f t="shared" si="180"/>
        <v>0</v>
      </c>
      <c r="L132" s="368">
        <f t="shared" si="180"/>
        <v>0</v>
      </c>
      <c r="M132" s="368">
        <f t="shared" si="180"/>
        <v>0</v>
      </c>
      <c r="N132" s="368">
        <f t="shared" si="180"/>
        <v>0</v>
      </c>
      <c r="O132" s="368">
        <f t="shared" si="180"/>
        <v>0</v>
      </c>
      <c r="P132" s="368">
        <f t="shared" si="180"/>
        <v>0</v>
      </c>
      <c r="Q132" s="368">
        <f t="shared" si="180"/>
        <v>0</v>
      </c>
      <c r="R132" s="368">
        <f t="shared" si="180"/>
        <v>0</v>
      </c>
      <c r="S132" s="368">
        <f t="shared" si="180"/>
        <v>0</v>
      </c>
      <c r="T132" s="368">
        <f t="shared" si="180"/>
        <v>0</v>
      </c>
      <c r="U132" s="368">
        <f t="shared" si="180"/>
        <v>0</v>
      </c>
      <c r="V132" s="368">
        <f t="shared" si="180"/>
        <v>-1.428594658249658E-3</v>
      </c>
      <c r="W132" s="368">
        <f t="shared" si="180"/>
        <v>0</v>
      </c>
      <c r="X132" s="368">
        <f t="shared" si="180"/>
        <v>0</v>
      </c>
      <c r="Y132" s="368">
        <f t="shared" si="180"/>
        <v>0</v>
      </c>
      <c r="Z132" s="368">
        <f t="shared" si="180"/>
        <v>0</v>
      </c>
      <c r="AA132" s="368">
        <f t="shared" si="180"/>
        <v>0</v>
      </c>
      <c r="AB132" s="368">
        <f t="shared" si="180"/>
        <v>0</v>
      </c>
      <c r="AC132" s="368">
        <f t="shared" si="180"/>
        <v>0</v>
      </c>
      <c r="AD132" s="368">
        <f t="shared" si="180"/>
        <v>0</v>
      </c>
      <c r="AE132" s="368">
        <f t="shared" si="180"/>
        <v>0</v>
      </c>
      <c r="AF132" s="368">
        <f t="shared" si="180"/>
        <v>0</v>
      </c>
      <c r="AG132" s="368">
        <f t="shared" si="180"/>
        <v>0</v>
      </c>
      <c r="AH132" s="368">
        <f t="shared" si="180"/>
        <v>1.0072231312923361</v>
      </c>
      <c r="AI132" s="368">
        <f t="shared" si="180"/>
        <v>0</v>
      </c>
      <c r="AJ132" s="368">
        <f t="shared" si="180"/>
        <v>0</v>
      </c>
      <c r="AK132" s="368">
        <f t="shared" ref="AK132:BP132" si="181">IF(NOT(ISNA(AK41)),IF(LEN(AK41)&gt;0,(AK41-$B41)/(rateShift*0.0001),""),"")</f>
        <v>0</v>
      </c>
      <c r="AL132" s="368">
        <f t="shared" si="181"/>
        <v>0</v>
      </c>
      <c r="AM132" s="368">
        <f t="shared" si="181"/>
        <v>0</v>
      </c>
      <c r="AN132" s="368">
        <f t="shared" si="181"/>
        <v>0</v>
      </c>
      <c r="AO132" s="368">
        <f t="shared" si="181"/>
        <v>0</v>
      </c>
      <c r="AP132" s="368">
        <f t="shared" si="181"/>
        <v>0</v>
      </c>
      <c r="AQ132" s="368">
        <f t="shared" si="181"/>
        <v>0</v>
      </c>
      <c r="AR132" s="368">
        <f t="shared" si="181"/>
        <v>0</v>
      </c>
      <c r="AS132" s="368">
        <f t="shared" si="181"/>
        <v>0</v>
      </c>
      <c r="AT132" s="368">
        <f t="shared" si="181"/>
        <v>0</v>
      </c>
      <c r="AU132" s="368">
        <f t="shared" si="181"/>
        <v>0</v>
      </c>
      <c r="AV132" s="368">
        <f t="shared" si="181"/>
        <v>0</v>
      </c>
      <c r="AW132" s="368">
        <f t="shared" si="181"/>
        <v>0</v>
      </c>
      <c r="AX132" s="368">
        <f t="shared" si="181"/>
        <v>0</v>
      </c>
      <c r="AY132" s="368">
        <f t="shared" si="181"/>
        <v>0</v>
      </c>
      <c r="AZ132" s="368">
        <f t="shared" si="181"/>
        <v>0</v>
      </c>
      <c r="BA132" s="368">
        <f t="shared" si="181"/>
        <v>0</v>
      </c>
      <c r="BB132" s="368">
        <f t="shared" si="181"/>
        <v>0</v>
      </c>
      <c r="BC132" s="368">
        <f t="shared" si="181"/>
        <v>0</v>
      </c>
      <c r="BD132" s="368">
        <f t="shared" si="181"/>
        <v>0</v>
      </c>
      <c r="BE132" s="368">
        <f t="shared" si="181"/>
        <v>0</v>
      </c>
      <c r="BF132" s="368">
        <f t="shared" si="181"/>
        <v>0</v>
      </c>
      <c r="BG132" s="368">
        <f t="shared" si="181"/>
        <v>0</v>
      </c>
      <c r="BH132" s="368">
        <f t="shared" si="181"/>
        <v>0</v>
      </c>
      <c r="BI132" s="368">
        <f t="shared" si="181"/>
        <v>0</v>
      </c>
      <c r="BJ132" s="368">
        <f t="shared" si="181"/>
        <v>0</v>
      </c>
      <c r="BK132" s="368">
        <f t="shared" si="181"/>
        <v>0</v>
      </c>
      <c r="BL132" s="368">
        <f t="shared" si="181"/>
        <v>0</v>
      </c>
      <c r="BM132" s="368">
        <f t="shared" si="181"/>
        <v>0</v>
      </c>
      <c r="BN132" s="368">
        <f t="shared" si="181"/>
        <v>0</v>
      </c>
      <c r="BO132" s="368" t="str">
        <f t="shared" si="181"/>
        <v/>
      </c>
      <c r="BP132" s="368" t="str">
        <f t="shared" si="181"/>
        <v/>
      </c>
      <c r="BQ132" s="368" t="str">
        <f t="shared" ref="BQ132:CA132" si="182">IF(NOT(ISNA(BQ41)),IF(LEN(BQ41)&gt;0,(BQ41-$B41)/(rateShift*0.0001),""),"")</f>
        <v/>
      </c>
      <c r="BR132" s="368" t="str">
        <f t="shared" si="182"/>
        <v/>
      </c>
      <c r="BS132" s="368" t="str">
        <f t="shared" si="182"/>
        <v/>
      </c>
      <c r="BT132" s="368" t="str">
        <f t="shared" si="182"/>
        <v/>
      </c>
      <c r="BU132" s="368" t="str">
        <f t="shared" si="182"/>
        <v/>
      </c>
      <c r="BV132" s="368" t="str">
        <f t="shared" si="182"/>
        <v/>
      </c>
      <c r="BW132" s="368" t="str">
        <f t="shared" si="182"/>
        <v/>
      </c>
      <c r="BX132" s="368" t="str">
        <f t="shared" si="182"/>
        <v/>
      </c>
      <c r="BY132" s="368" t="str">
        <f t="shared" si="182"/>
        <v/>
      </c>
      <c r="BZ132" s="368" t="str">
        <f t="shared" si="182"/>
        <v/>
      </c>
      <c r="CA132" s="369" t="str">
        <f t="shared" si="182"/>
        <v/>
      </c>
      <c r="CB132" s="257">
        <f t="shared" ref="CB132:DG132" si="183">IF(NOT(ISNA(CB41)),IF(LEN(CB41)&gt;0,ABS(CB41-$C41),""),"")</f>
        <v>0</v>
      </c>
      <c r="CC132" s="257">
        <f t="shared" si="183"/>
        <v>4.2934406030425976E-16</v>
      </c>
      <c r="CD132" s="257">
        <f t="shared" si="183"/>
        <v>0</v>
      </c>
      <c r="CE132" s="257">
        <f t="shared" si="183"/>
        <v>0</v>
      </c>
      <c r="CF132" s="257">
        <f t="shared" si="183"/>
        <v>0</v>
      </c>
      <c r="CG132" s="257">
        <f t="shared" si="183"/>
        <v>0</v>
      </c>
      <c r="CH132" s="257">
        <f t="shared" si="183"/>
        <v>0</v>
      </c>
      <c r="CI132" s="257">
        <f t="shared" si="183"/>
        <v>0</v>
      </c>
      <c r="CJ132" s="257">
        <f t="shared" si="183"/>
        <v>0</v>
      </c>
      <c r="CK132" s="257">
        <f t="shared" si="183"/>
        <v>0</v>
      </c>
      <c r="CL132" s="257">
        <f t="shared" si="183"/>
        <v>0</v>
      </c>
      <c r="CM132" s="257">
        <f t="shared" si="183"/>
        <v>0</v>
      </c>
      <c r="CN132" s="257">
        <f t="shared" si="183"/>
        <v>0</v>
      </c>
      <c r="CO132" s="257">
        <f t="shared" si="183"/>
        <v>0</v>
      </c>
      <c r="CP132" s="257">
        <f t="shared" si="183"/>
        <v>0</v>
      </c>
      <c r="CQ132" s="257">
        <f t="shared" si="183"/>
        <v>0</v>
      </c>
      <c r="CR132" s="257">
        <f t="shared" si="183"/>
        <v>9.5772313047845503E-7</v>
      </c>
      <c r="CS132" s="257">
        <f t="shared" si="183"/>
        <v>1.362290888267878E-6</v>
      </c>
      <c r="CT132" s="257">
        <f t="shared" si="183"/>
        <v>0</v>
      </c>
      <c r="CU132" s="257">
        <f t="shared" si="183"/>
        <v>0</v>
      </c>
      <c r="CV132" s="257">
        <f t="shared" si="183"/>
        <v>0</v>
      </c>
      <c r="CW132" s="257">
        <f t="shared" si="183"/>
        <v>0</v>
      </c>
      <c r="CX132" s="257">
        <f t="shared" si="183"/>
        <v>0</v>
      </c>
      <c r="CY132" s="257">
        <f t="shared" si="183"/>
        <v>0</v>
      </c>
      <c r="CZ132" s="257">
        <f t="shared" si="183"/>
        <v>0</v>
      </c>
      <c r="DA132" s="257">
        <f t="shared" si="183"/>
        <v>0</v>
      </c>
      <c r="DB132" s="257">
        <f t="shared" si="183"/>
        <v>0</v>
      </c>
      <c r="DC132" s="257">
        <f t="shared" si="183"/>
        <v>0</v>
      </c>
      <c r="DD132" s="257">
        <f t="shared" si="183"/>
        <v>1.2643241503469543E-3</v>
      </c>
      <c r="DE132" s="257">
        <f t="shared" si="183"/>
        <v>1.759707197393932E-4</v>
      </c>
      <c r="DF132" s="257">
        <f t="shared" si="183"/>
        <v>5.822681135892625E-4</v>
      </c>
      <c r="DG132" s="257">
        <f t="shared" si="183"/>
        <v>5.0890005891892492E-5</v>
      </c>
      <c r="DH132" s="257">
        <f t="shared" ref="DH132:EM132" si="184">IF(NOT(ISNA(DH41)),IF(LEN(DH41)&gt;0,ABS(DH41-$C41),""),"")</f>
        <v>0</v>
      </c>
      <c r="DI132" s="257">
        <f t="shared" si="184"/>
        <v>0</v>
      </c>
      <c r="DJ132" s="257">
        <f t="shared" si="184"/>
        <v>0</v>
      </c>
      <c r="DK132" s="257">
        <f t="shared" si="184"/>
        <v>0</v>
      </c>
      <c r="DL132" s="257">
        <f t="shared" si="184"/>
        <v>0</v>
      </c>
      <c r="DM132" s="257">
        <f t="shared" si="184"/>
        <v>0</v>
      </c>
      <c r="DN132" s="257">
        <f t="shared" si="184"/>
        <v>0</v>
      </c>
      <c r="DO132" s="257">
        <f t="shared" si="184"/>
        <v>0</v>
      </c>
      <c r="DP132" s="257">
        <f t="shared" si="184"/>
        <v>0</v>
      </c>
      <c r="DQ132" s="257">
        <f t="shared" si="184"/>
        <v>0</v>
      </c>
      <c r="DR132" s="257">
        <f t="shared" si="184"/>
        <v>0</v>
      </c>
      <c r="DS132" s="257">
        <f t="shared" si="184"/>
        <v>0</v>
      </c>
      <c r="DT132" s="257">
        <f t="shared" si="184"/>
        <v>0</v>
      </c>
      <c r="DU132" s="257">
        <f t="shared" si="184"/>
        <v>0</v>
      </c>
      <c r="DV132" s="257">
        <f t="shared" si="184"/>
        <v>0</v>
      </c>
      <c r="DW132" s="257">
        <f t="shared" si="184"/>
        <v>0</v>
      </c>
      <c r="DX132" s="257">
        <f t="shared" si="184"/>
        <v>0</v>
      </c>
      <c r="DY132" s="257">
        <f t="shared" si="184"/>
        <v>0</v>
      </c>
      <c r="DZ132" s="257">
        <f t="shared" si="184"/>
        <v>0</v>
      </c>
      <c r="EA132" s="257">
        <f t="shared" si="184"/>
        <v>0</v>
      </c>
      <c r="EB132" s="257">
        <f t="shared" si="184"/>
        <v>0</v>
      </c>
      <c r="EC132" s="257">
        <f t="shared" si="184"/>
        <v>0</v>
      </c>
      <c r="ED132" s="257">
        <f t="shared" si="184"/>
        <v>0</v>
      </c>
      <c r="EE132" s="257">
        <f t="shared" si="184"/>
        <v>0</v>
      </c>
      <c r="EF132" s="257">
        <f t="shared" si="184"/>
        <v>0</v>
      </c>
      <c r="EG132" s="257">
        <f t="shared" si="184"/>
        <v>0</v>
      </c>
      <c r="EH132" s="257">
        <f t="shared" si="184"/>
        <v>0</v>
      </c>
      <c r="EI132" s="257">
        <f t="shared" si="184"/>
        <v>0</v>
      </c>
      <c r="EJ132" s="257">
        <f t="shared" si="184"/>
        <v>0</v>
      </c>
      <c r="EK132" s="257">
        <f t="shared" si="184"/>
        <v>0</v>
      </c>
      <c r="EL132" s="257" t="str">
        <f t="shared" si="184"/>
        <v/>
      </c>
      <c r="EM132" s="257" t="str">
        <f t="shared" si="184"/>
        <v/>
      </c>
      <c r="EN132" s="257" t="str">
        <f t="shared" ref="EN132:EX132" si="185">IF(NOT(ISNA(EN41)),IF(LEN(EN41)&gt;0,ABS(EN41-$C41),""),"")</f>
        <v/>
      </c>
      <c r="EO132" s="257" t="str">
        <f t="shared" si="185"/>
        <v/>
      </c>
      <c r="EP132" s="257" t="str">
        <f t="shared" si="185"/>
        <v/>
      </c>
      <c r="EQ132" s="257" t="str">
        <f t="shared" si="185"/>
        <v/>
      </c>
      <c r="ER132" s="257" t="str">
        <f t="shared" si="185"/>
        <v/>
      </c>
      <c r="ES132" s="257" t="str">
        <f t="shared" si="185"/>
        <v/>
      </c>
      <c r="ET132" s="257" t="str">
        <f t="shared" si="185"/>
        <v/>
      </c>
      <c r="EU132" s="257" t="str">
        <f t="shared" si="185"/>
        <v/>
      </c>
      <c r="EV132" s="257" t="str">
        <f t="shared" si="185"/>
        <v/>
      </c>
      <c r="EW132" s="257" t="str">
        <f t="shared" si="185"/>
        <v/>
      </c>
      <c r="EX132" s="258" t="str">
        <f t="shared" si="185"/>
        <v/>
      </c>
    </row>
    <row r="133" spans="4:154" x14ac:dyDescent="0.2">
      <c r="D133" s="238">
        <v>42188</v>
      </c>
      <c r="E133" s="367">
        <f t="shared" ref="E133:AJ133" si="186">IF(NOT(ISNA(E42)),IF(LEN(E42)&gt;0,(E42-$B42)/(rateShift*0.0001),""),"")</f>
        <v>2.7675730181631747E-3</v>
      </c>
      <c r="F133" s="368">
        <f t="shared" si="186"/>
        <v>9.225479148189733E-4</v>
      </c>
      <c r="G133" s="368">
        <f t="shared" si="186"/>
        <v>0</v>
      </c>
      <c r="H133" s="368">
        <f t="shared" si="186"/>
        <v>0</v>
      </c>
      <c r="I133" s="368">
        <f t="shared" si="186"/>
        <v>0</v>
      </c>
      <c r="J133" s="368">
        <f t="shared" si="186"/>
        <v>0</v>
      </c>
      <c r="K133" s="368">
        <f t="shared" si="186"/>
        <v>0</v>
      </c>
      <c r="L133" s="368">
        <f t="shared" si="186"/>
        <v>0</v>
      </c>
      <c r="M133" s="368">
        <f t="shared" si="186"/>
        <v>0</v>
      </c>
      <c r="N133" s="368">
        <f t="shared" si="186"/>
        <v>0</v>
      </c>
      <c r="O133" s="368">
        <f t="shared" si="186"/>
        <v>0</v>
      </c>
      <c r="P133" s="368">
        <f t="shared" si="186"/>
        <v>0</v>
      </c>
      <c r="Q133" s="368">
        <f t="shared" si="186"/>
        <v>0</v>
      </c>
      <c r="R133" s="368">
        <f t="shared" si="186"/>
        <v>0</v>
      </c>
      <c r="S133" s="368">
        <f t="shared" si="186"/>
        <v>0</v>
      </c>
      <c r="T133" s="368">
        <f t="shared" si="186"/>
        <v>0</v>
      </c>
      <c r="U133" s="368">
        <f t="shared" si="186"/>
        <v>0</v>
      </c>
      <c r="V133" s="368">
        <f t="shared" si="186"/>
        <v>-1.3698165086950542E-3</v>
      </c>
      <c r="W133" s="368">
        <f t="shared" si="186"/>
        <v>0</v>
      </c>
      <c r="X133" s="368">
        <f t="shared" si="186"/>
        <v>0</v>
      </c>
      <c r="Y133" s="368">
        <f t="shared" si="186"/>
        <v>0</v>
      </c>
      <c r="Z133" s="368">
        <f t="shared" si="186"/>
        <v>0</v>
      </c>
      <c r="AA133" s="368">
        <f t="shared" si="186"/>
        <v>0</v>
      </c>
      <c r="AB133" s="368">
        <f t="shared" si="186"/>
        <v>0</v>
      </c>
      <c r="AC133" s="368">
        <f t="shared" si="186"/>
        <v>0</v>
      </c>
      <c r="AD133" s="368">
        <f t="shared" si="186"/>
        <v>0</v>
      </c>
      <c r="AE133" s="368">
        <f t="shared" si="186"/>
        <v>0</v>
      </c>
      <c r="AF133" s="368">
        <f t="shared" si="186"/>
        <v>0</v>
      </c>
      <c r="AG133" s="368">
        <f t="shared" si="186"/>
        <v>0</v>
      </c>
      <c r="AH133" s="368">
        <f t="shared" si="186"/>
        <v>-2.7411903440882623E-3</v>
      </c>
      <c r="AI133" s="368">
        <f t="shared" si="186"/>
        <v>1.0117489727716693</v>
      </c>
      <c r="AJ133" s="368">
        <f t="shared" si="186"/>
        <v>0</v>
      </c>
      <c r="AK133" s="368">
        <f t="shared" ref="AK133:BP133" si="187">IF(NOT(ISNA(AK42)),IF(LEN(AK42)&gt;0,(AK42-$B42)/(rateShift*0.0001),""),"")</f>
        <v>0</v>
      </c>
      <c r="AL133" s="368">
        <f t="shared" si="187"/>
        <v>0</v>
      </c>
      <c r="AM133" s="368">
        <f t="shared" si="187"/>
        <v>0</v>
      </c>
      <c r="AN133" s="368">
        <f t="shared" si="187"/>
        <v>0</v>
      </c>
      <c r="AO133" s="368">
        <f t="shared" si="187"/>
        <v>0</v>
      </c>
      <c r="AP133" s="368">
        <f t="shared" si="187"/>
        <v>0</v>
      </c>
      <c r="AQ133" s="368">
        <f t="shared" si="187"/>
        <v>0</v>
      </c>
      <c r="AR133" s="368">
        <f t="shared" si="187"/>
        <v>0</v>
      </c>
      <c r="AS133" s="368">
        <f t="shared" si="187"/>
        <v>0</v>
      </c>
      <c r="AT133" s="368">
        <f t="shared" si="187"/>
        <v>0</v>
      </c>
      <c r="AU133" s="368">
        <f t="shared" si="187"/>
        <v>0</v>
      </c>
      <c r="AV133" s="368">
        <f t="shared" si="187"/>
        <v>0</v>
      </c>
      <c r="AW133" s="368">
        <f t="shared" si="187"/>
        <v>0</v>
      </c>
      <c r="AX133" s="368">
        <f t="shared" si="187"/>
        <v>0</v>
      </c>
      <c r="AY133" s="368">
        <f t="shared" si="187"/>
        <v>0</v>
      </c>
      <c r="AZ133" s="368">
        <f t="shared" si="187"/>
        <v>0</v>
      </c>
      <c r="BA133" s="368">
        <f t="shared" si="187"/>
        <v>0</v>
      </c>
      <c r="BB133" s="368">
        <f t="shared" si="187"/>
        <v>0</v>
      </c>
      <c r="BC133" s="368">
        <f t="shared" si="187"/>
        <v>0</v>
      </c>
      <c r="BD133" s="368">
        <f t="shared" si="187"/>
        <v>0</v>
      </c>
      <c r="BE133" s="368">
        <f t="shared" si="187"/>
        <v>0</v>
      </c>
      <c r="BF133" s="368">
        <f t="shared" si="187"/>
        <v>0</v>
      </c>
      <c r="BG133" s="368">
        <f t="shared" si="187"/>
        <v>0</v>
      </c>
      <c r="BH133" s="368">
        <f t="shared" si="187"/>
        <v>0</v>
      </c>
      <c r="BI133" s="368">
        <f t="shared" si="187"/>
        <v>0</v>
      </c>
      <c r="BJ133" s="368">
        <f t="shared" si="187"/>
        <v>0</v>
      </c>
      <c r="BK133" s="368">
        <f t="shared" si="187"/>
        <v>0</v>
      </c>
      <c r="BL133" s="368">
        <f t="shared" si="187"/>
        <v>0</v>
      </c>
      <c r="BM133" s="368">
        <f t="shared" si="187"/>
        <v>0</v>
      </c>
      <c r="BN133" s="368">
        <f t="shared" si="187"/>
        <v>0</v>
      </c>
      <c r="BO133" s="368" t="str">
        <f t="shared" si="187"/>
        <v/>
      </c>
      <c r="BP133" s="368" t="str">
        <f t="shared" si="187"/>
        <v/>
      </c>
      <c r="BQ133" s="368" t="str">
        <f t="shared" ref="BQ133:CA133" si="188">IF(NOT(ISNA(BQ42)),IF(LEN(BQ42)&gt;0,(BQ42-$B42)/(rateShift*0.0001),""),"")</f>
        <v/>
      </c>
      <c r="BR133" s="368" t="str">
        <f t="shared" si="188"/>
        <v/>
      </c>
      <c r="BS133" s="368" t="str">
        <f t="shared" si="188"/>
        <v/>
      </c>
      <c r="BT133" s="368" t="str">
        <f t="shared" si="188"/>
        <v/>
      </c>
      <c r="BU133" s="368" t="str">
        <f t="shared" si="188"/>
        <v/>
      </c>
      <c r="BV133" s="368" t="str">
        <f t="shared" si="188"/>
        <v/>
      </c>
      <c r="BW133" s="368" t="str">
        <f t="shared" si="188"/>
        <v/>
      </c>
      <c r="BX133" s="368" t="str">
        <f t="shared" si="188"/>
        <v/>
      </c>
      <c r="BY133" s="368" t="str">
        <f t="shared" si="188"/>
        <v/>
      </c>
      <c r="BZ133" s="368" t="str">
        <f t="shared" si="188"/>
        <v/>
      </c>
      <c r="CA133" s="369" t="str">
        <f t="shared" si="188"/>
        <v/>
      </c>
      <c r="CB133" s="257">
        <f t="shared" ref="CB133:DG133" si="189">IF(NOT(ISNA(CB42)),IF(LEN(CB42)&gt;0,ABS(CB42-$C42),""),"")</f>
        <v>0</v>
      </c>
      <c r="CC133" s="257">
        <f t="shared" si="189"/>
        <v>4.3194614551822497E-16</v>
      </c>
      <c r="CD133" s="257">
        <f t="shared" si="189"/>
        <v>0</v>
      </c>
      <c r="CE133" s="257">
        <f t="shared" si="189"/>
        <v>0</v>
      </c>
      <c r="CF133" s="257">
        <f t="shared" si="189"/>
        <v>0</v>
      </c>
      <c r="CG133" s="257">
        <f t="shared" si="189"/>
        <v>0</v>
      </c>
      <c r="CH133" s="257">
        <f t="shared" si="189"/>
        <v>0</v>
      </c>
      <c r="CI133" s="257">
        <f t="shared" si="189"/>
        <v>0</v>
      </c>
      <c r="CJ133" s="257">
        <f t="shared" si="189"/>
        <v>0</v>
      </c>
      <c r="CK133" s="257">
        <f t="shared" si="189"/>
        <v>0</v>
      </c>
      <c r="CL133" s="257">
        <f t="shared" si="189"/>
        <v>0</v>
      </c>
      <c r="CM133" s="257">
        <f t="shared" si="189"/>
        <v>0</v>
      </c>
      <c r="CN133" s="257">
        <f t="shared" si="189"/>
        <v>0</v>
      </c>
      <c r="CO133" s="257">
        <f t="shared" si="189"/>
        <v>0</v>
      </c>
      <c r="CP133" s="257">
        <f t="shared" si="189"/>
        <v>0</v>
      </c>
      <c r="CQ133" s="257">
        <f t="shared" si="189"/>
        <v>0</v>
      </c>
      <c r="CR133" s="257">
        <f t="shared" si="189"/>
        <v>0</v>
      </c>
      <c r="CS133" s="257">
        <f t="shared" si="189"/>
        <v>3.4624034536863413E-7</v>
      </c>
      <c r="CT133" s="257">
        <f t="shared" si="189"/>
        <v>0</v>
      </c>
      <c r="CU133" s="257">
        <f t="shared" si="189"/>
        <v>0</v>
      </c>
      <c r="CV133" s="257">
        <f t="shared" si="189"/>
        <v>0</v>
      </c>
      <c r="CW133" s="257">
        <f t="shared" si="189"/>
        <v>0</v>
      </c>
      <c r="CX133" s="257">
        <f t="shared" si="189"/>
        <v>0</v>
      </c>
      <c r="CY133" s="257">
        <f t="shared" si="189"/>
        <v>0</v>
      </c>
      <c r="CZ133" s="257">
        <f t="shared" si="189"/>
        <v>0</v>
      </c>
      <c r="DA133" s="257">
        <f t="shared" si="189"/>
        <v>0</v>
      </c>
      <c r="DB133" s="257">
        <f t="shared" si="189"/>
        <v>0</v>
      </c>
      <c r="DC133" s="257">
        <f t="shared" si="189"/>
        <v>0</v>
      </c>
      <c r="DD133" s="257">
        <f t="shared" si="189"/>
        <v>0</v>
      </c>
      <c r="DE133" s="257">
        <f t="shared" si="189"/>
        <v>8.2756577763116665E-5</v>
      </c>
      <c r="DF133" s="257">
        <f t="shared" si="189"/>
        <v>4.2668243964979168E-4</v>
      </c>
      <c r="DG133" s="257">
        <f t="shared" si="189"/>
        <v>7.970656646104652E-4</v>
      </c>
      <c r="DH133" s="257">
        <f t="shared" ref="DH133:EM133" si="190">IF(NOT(ISNA(DH42)),IF(LEN(DH42)&gt;0,ABS(DH42-$C42),""),"")</f>
        <v>8.1376663425510032E-5</v>
      </c>
      <c r="DI133" s="257">
        <f t="shared" si="190"/>
        <v>0</v>
      </c>
      <c r="DJ133" s="257">
        <f t="shared" si="190"/>
        <v>0</v>
      </c>
      <c r="DK133" s="257">
        <f t="shared" si="190"/>
        <v>0</v>
      </c>
      <c r="DL133" s="257">
        <f t="shared" si="190"/>
        <v>0</v>
      </c>
      <c r="DM133" s="257">
        <f t="shared" si="190"/>
        <v>0</v>
      </c>
      <c r="DN133" s="257">
        <f t="shared" si="190"/>
        <v>0</v>
      </c>
      <c r="DO133" s="257">
        <f t="shared" si="190"/>
        <v>0</v>
      </c>
      <c r="DP133" s="257">
        <f t="shared" si="190"/>
        <v>0</v>
      </c>
      <c r="DQ133" s="257">
        <f t="shared" si="190"/>
        <v>0</v>
      </c>
      <c r="DR133" s="257">
        <f t="shared" si="190"/>
        <v>0</v>
      </c>
      <c r="DS133" s="257">
        <f t="shared" si="190"/>
        <v>0</v>
      </c>
      <c r="DT133" s="257">
        <f t="shared" si="190"/>
        <v>0</v>
      </c>
      <c r="DU133" s="257">
        <f t="shared" si="190"/>
        <v>0</v>
      </c>
      <c r="DV133" s="257">
        <f t="shared" si="190"/>
        <v>0</v>
      </c>
      <c r="DW133" s="257">
        <f t="shared" si="190"/>
        <v>0</v>
      </c>
      <c r="DX133" s="257">
        <f t="shared" si="190"/>
        <v>0</v>
      </c>
      <c r="DY133" s="257">
        <f t="shared" si="190"/>
        <v>0</v>
      </c>
      <c r="DZ133" s="257">
        <f t="shared" si="190"/>
        <v>0</v>
      </c>
      <c r="EA133" s="257">
        <f t="shared" si="190"/>
        <v>0</v>
      </c>
      <c r="EB133" s="257">
        <f t="shared" si="190"/>
        <v>0</v>
      </c>
      <c r="EC133" s="257">
        <f t="shared" si="190"/>
        <v>0</v>
      </c>
      <c r="ED133" s="257">
        <f t="shared" si="190"/>
        <v>0</v>
      </c>
      <c r="EE133" s="257">
        <f t="shared" si="190"/>
        <v>0</v>
      </c>
      <c r="EF133" s="257">
        <f t="shared" si="190"/>
        <v>0</v>
      </c>
      <c r="EG133" s="257">
        <f t="shared" si="190"/>
        <v>0</v>
      </c>
      <c r="EH133" s="257">
        <f t="shared" si="190"/>
        <v>0</v>
      </c>
      <c r="EI133" s="257">
        <f t="shared" si="190"/>
        <v>0</v>
      </c>
      <c r="EJ133" s="257">
        <f t="shared" si="190"/>
        <v>0</v>
      </c>
      <c r="EK133" s="257">
        <f t="shared" si="190"/>
        <v>0</v>
      </c>
      <c r="EL133" s="257" t="str">
        <f t="shared" si="190"/>
        <v/>
      </c>
      <c r="EM133" s="257" t="str">
        <f t="shared" si="190"/>
        <v/>
      </c>
      <c r="EN133" s="257" t="str">
        <f t="shared" ref="EN133:EX133" si="191">IF(NOT(ISNA(EN42)),IF(LEN(EN42)&gt;0,ABS(EN42-$C42),""),"")</f>
        <v/>
      </c>
      <c r="EO133" s="257" t="str">
        <f t="shared" si="191"/>
        <v/>
      </c>
      <c r="EP133" s="257" t="str">
        <f t="shared" si="191"/>
        <v/>
      </c>
      <c r="EQ133" s="257" t="str">
        <f t="shared" si="191"/>
        <v/>
      </c>
      <c r="ER133" s="257" t="str">
        <f t="shared" si="191"/>
        <v/>
      </c>
      <c r="ES133" s="257" t="str">
        <f t="shared" si="191"/>
        <v/>
      </c>
      <c r="ET133" s="257" t="str">
        <f t="shared" si="191"/>
        <v/>
      </c>
      <c r="EU133" s="257" t="str">
        <f t="shared" si="191"/>
        <v/>
      </c>
      <c r="EV133" s="257" t="str">
        <f t="shared" si="191"/>
        <v/>
      </c>
      <c r="EW133" s="257" t="str">
        <f t="shared" si="191"/>
        <v/>
      </c>
      <c r="EX133" s="258" t="str">
        <f t="shared" si="191"/>
        <v/>
      </c>
    </row>
    <row r="134" spans="4:154" x14ac:dyDescent="0.2">
      <c r="D134" s="238">
        <v>42555</v>
      </c>
      <c r="E134" s="367">
        <f t="shared" ref="E134:AJ134" si="192">IF(NOT(ISNA(E43)),IF(LEN(E43)&gt;0,(E43-$B43)/(rateShift*0.0001),""),"")</f>
        <v>2.0747358436866772E-3</v>
      </c>
      <c r="F134" s="368">
        <f t="shared" si="192"/>
        <v>6.9159628835867987E-4</v>
      </c>
      <c r="G134" s="368">
        <f t="shared" si="192"/>
        <v>0</v>
      </c>
      <c r="H134" s="368">
        <f t="shared" si="192"/>
        <v>0</v>
      </c>
      <c r="I134" s="368">
        <f t="shared" si="192"/>
        <v>0</v>
      </c>
      <c r="J134" s="368">
        <f t="shared" si="192"/>
        <v>0</v>
      </c>
      <c r="K134" s="368">
        <f t="shared" si="192"/>
        <v>0</v>
      </c>
      <c r="L134" s="368">
        <f t="shared" si="192"/>
        <v>0</v>
      </c>
      <c r="M134" s="368">
        <f t="shared" si="192"/>
        <v>0</v>
      </c>
      <c r="N134" s="368">
        <f t="shared" si="192"/>
        <v>0</v>
      </c>
      <c r="O134" s="368">
        <f t="shared" si="192"/>
        <v>0</v>
      </c>
      <c r="P134" s="368">
        <f t="shared" si="192"/>
        <v>0</v>
      </c>
      <c r="Q134" s="368">
        <f t="shared" si="192"/>
        <v>0</v>
      </c>
      <c r="R134" s="368">
        <f t="shared" si="192"/>
        <v>0</v>
      </c>
      <c r="S134" s="368">
        <f t="shared" si="192"/>
        <v>0</v>
      </c>
      <c r="T134" s="368">
        <f t="shared" si="192"/>
        <v>0</v>
      </c>
      <c r="U134" s="368">
        <f t="shared" si="192"/>
        <v>0</v>
      </c>
      <c r="V134" s="368">
        <f t="shared" si="192"/>
        <v>-1.4987025875141599E-3</v>
      </c>
      <c r="W134" s="368">
        <f t="shared" si="192"/>
        <v>0</v>
      </c>
      <c r="X134" s="368">
        <f t="shared" si="192"/>
        <v>0</v>
      </c>
      <c r="Y134" s="368">
        <f t="shared" si="192"/>
        <v>0</v>
      </c>
      <c r="Z134" s="368">
        <f t="shared" si="192"/>
        <v>0</v>
      </c>
      <c r="AA134" s="368">
        <f t="shared" si="192"/>
        <v>0</v>
      </c>
      <c r="AB134" s="368">
        <f t="shared" si="192"/>
        <v>0</v>
      </c>
      <c r="AC134" s="368">
        <f t="shared" si="192"/>
        <v>0</v>
      </c>
      <c r="AD134" s="368">
        <f t="shared" si="192"/>
        <v>0</v>
      </c>
      <c r="AE134" s="368">
        <f t="shared" si="192"/>
        <v>0</v>
      </c>
      <c r="AF134" s="368">
        <f t="shared" si="192"/>
        <v>0</v>
      </c>
      <c r="AG134" s="368">
        <f t="shared" si="192"/>
        <v>0</v>
      </c>
      <c r="AH134" s="368">
        <f t="shared" si="192"/>
        <v>-2.9991084618584754E-3</v>
      </c>
      <c r="AI134" s="368">
        <f t="shared" si="192"/>
        <v>-4.499119963313411E-3</v>
      </c>
      <c r="AJ134" s="368">
        <f t="shared" si="192"/>
        <v>1.0182418951661674</v>
      </c>
      <c r="AK134" s="368">
        <f t="shared" ref="AK134:BP134" si="193">IF(NOT(ISNA(AK43)),IF(LEN(AK43)&gt;0,(AK43-$B43)/(rateShift*0.0001),""),"")</f>
        <v>0</v>
      </c>
      <c r="AL134" s="368">
        <f t="shared" si="193"/>
        <v>0</v>
      </c>
      <c r="AM134" s="368">
        <f t="shared" si="193"/>
        <v>0</v>
      </c>
      <c r="AN134" s="368">
        <f t="shared" si="193"/>
        <v>0</v>
      </c>
      <c r="AO134" s="368">
        <f t="shared" si="193"/>
        <v>0</v>
      </c>
      <c r="AP134" s="368">
        <f t="shared" si="193"/>
        <v>0</v>
      </c>
      <c r="AQ134" s="368">
        <f t="shared" si="193"/>
        <v>0</v>
      </c>
      <c r="AR134" s="368">
        <f t="shared" si="193"/>
        <v>0</v>
      </c>
      <c r="AS134" s="368">
        <f t="shared" si="193"/>
        <v>0</v>
      </c>
      <c r="AT134" s="368">
        <f t="shared" si="193"/>
        <v>0</v>
      </c>
      <c r="AU134" s="368">
        <f t="shared" si="193"/>
        <v>0</v>
      </c>
      <c r="AV134" s="368">
        <f t="shared" si="193"/>
        <v>0</v>
      </c>
      <c r="AW134" s="368">
        <f t="shared" si="193"/>
        <v>0</v>
      </c>
      <c r="AX134" s="368">
        <f t="shared" si="193"/>
        <v>0</v>
      </c>
      <c r="AY134" s="368">
        <f t="shared" si="193"/>
        <v>0</v>
      </c>
      <c r="AZ134" s="368">
        <f t="shared" si="193"/>
        <v>0</v>
      </c>
      <c r="BA134" s="368">
        <f t="shared" si="193"/>
        <v>0</v>
      </c>
      <c r="BB134" s="368">
        <f t="shared" si="193"/>
        <v>0</v>
      </c>
      <c r="BC134" s="368">
        <f t="shared" si="193"/>
        <v>0</v>
      </c>
      <c r="BD134" s="368">
        <f t="shared" si="193"/>
        <v>0</v>
      </c>
      <c r="BE134" s="368">
        <f t="shared" si="193"/>
        <v>0</v>
      </c>
      <c r="BF134" s="368">
        <f t="shared" si="193"/>
        <v>0</v>
      </c>
      <c r="BG134" s="368">
        <f t="shared" si="193"/>
        <v>0</v>
      </c>
      <c r="BH134" s="368">
        <f t="shared" si="193"/>
        <v>0</v>
      </c>
      <c r="BI134" s="368">
        <f t="shared" si="193"/>
        <v>0</v>
      </c>
      <c r="BJ134" s="368">
        <f t="shared" si="193"/>
        <v>0</v>
      </c>
      <c r="BK134" s="368">
        <f t="shared" si="193"/>
        <v>0</v>
      </c>
      <c r="BL134" s="368">
        <f t="shared" si="193"/>
        <v>0</v>
      </c>
      <c r="BM134" s="368">
        <f t="shared" si="193"/>
        <v>0</v>
      </c>
      <c r="BN134" s="368">
        <f t="shared" si="193"/>
        <v>0</v>
      </c>
      <c r="BO134" s="368" t="str">
        <f t="shared" si="193"/>
        <v/>
      </c>
      <c r="BP134" s="368" t="str">
        <f t="shared" si="193"/>
        <v/>
      </c>
      <c r="BQ134" s="368" t="str">
        <f t="shared" ref="BQ134:CA134" si="194">IF(NOT(ISNA(BQ43)),IF(LEN(BQ43)&gt;0,(BQ43-$B43)/(rateShift*0.0001),""),"")</f>
        <v/>
      </c>
      <c r="BR134" s="368" t="str">
        <f t="shared" si="194"/>
        <v/>
      </c>
      <c r="BS134" s="368" t="str">
        <f t="shared" si="194"/>
        <v/>
      </c>
      <c r="BT134" s="368" t="str">
        <f t="shared" si="194"/>
        <v/>
      </c>
      <c r="BU134" s="368" t="str">
        <f t="shared" si="194"/>
        <v/>
      </c>
      <c r="BV134" s="368" t="str">
        <f t="shared" si="194"/>
        <v/>
      </c>
      <c r="BW134" s="368" t="str">
        <f t="shared" si="194"/>
        <v/>
      </c>
      <c r="BX134" s="368" t="str">
        <f t="shared" si="194"/>
        <v/>
      </c>
      <c r="BY134" s="368" t="str">
        <f t="shared" si="194"/>
        <v/>
      </c>
      <c r="BZ134" s="368" t="str">
        <f t="shared" si="194"/>
        <v/>
      </c>
      <c r="CA134" s="369" t="str">
        <f t="shared" si="194"/>
        <v/>
      </c>
      <c r="CB134" s="257">
        <f t="shared" ref="CB134:DG134" si="195">IF(NOT(ISNA(CB43)),IF(LEN(CB43)&gt;0,ABS(CB43-$C43),""),"")</f>
        <v>0</v>
      </c>
      <c r="CC134" s="257">
        <f t="shared" si="195"/>
        <v>0</v>
      </c>
      <c r="CD134" s="257">
        <f t="shared" si="195"/>
        <v>0</v>
      </c>
      <c r="CE134" s="257">
        <f t="shared" si="195"/>
        <v>0</v>
      </c>
      <c r="CF134" s="257">
        <f t="shared" si="195"/>
        <v>0</v>
      </c>
      <c r="CG134" s="257">
        <f t="shared" si="195"/>
        <v>0</v>
      </c>
      <c r="CH134" s="257">
        <f t="shared" si="195"/>
        <v>0</v>
      </c>
      <c r="CI134" s="257">
        <f t="shared" si="195"/>
        <v>0</v>
      </c>
      <c r="CJ134" s="257">
        <f t="shared" si="195"/>
        <v>0</v>
      </c>
      <c r="CK134" s="257">
        <f t="shared" si="195"/>
        <v>0</v>
      </c>
      <c r="CL134" s="257">
        <f t="shared" si="195"/>
        <v>0</v>
      </c>
      <c r="CM134" s="257">
        <f t="shared" si="195"/>
        <v>0</v>
      </c>
      <c r="CN134" s="257">
        <f t="shared" si="195"/>
        <v>0</v>
      </c>
      <c r="CO134" s="257">
        <f t="shared" si="195"/>
        <v>0</v>
      </c>
      <c r="CP134" s="257">
        <f t="shared" si="195"/>
        <v>0</v>
      </c>
      <c r="CQ134" s="257">
        <f t="shared" si="195"/>
        <v>0</v>
      </c>
      <c r="CR134" s="257">
        <f t="shared" si="195"/>
        <v>0</v>
      </c>
      <c r="CS134" s="257">
        <f t="shared" si="195"/>
        <v>4.3826335690937135E-7</v>
      </c>
      <c r="CT134" s="257">
        <f t="shared" si="195"/>
        <v>0</v>
      </c>
      <c r="CU134" s="257">
        <f t="shared" si="195"/>
        <v>0</v>
      </c>
      <c r="CV134" s="257">
        <f t="shared" si="195"/>
        <v>0</v>
      </c>
      <c r="CW134" s="257">
        <f t="shared" si="195"/>
        <v>0</v>
      </c>
      <c r="CX134" s="257">
        <f t="shared" si="195"/>
        <v>0</v>
      </c>
      <c r="CY134" s="257">
        <f t="shared" si="195"/>
        <v>0</v>
      </c>
      <c r="CZ134" s="257">
        <f t="shared" si="195"/>
        <v>0</v>
      </c>
      <c r="DA134" s="257">
        <f t="shared" si="195"/>
        <v>0</v>
      </c>
      <c r="DB134" s="257">
        <f t="shared" si="195"/>
        <v>0</v>
      </c>
      <c r="DC134" s="257">
        <f t="shared" si="195"/>
        <v>0</v>
      </c>
      <c r="DD134" s="257">
        <f t="shared" si="195"/>
        <v>0</v>
      </c>
      <c r="DE134" s="257">
        <f t="shared" si="195"/>
        <v>8.7702406597819915E-7</v>
      </c>
      <c r="DF134" s="257">
        <f t="shared" si="195"/>
        <v>1.080482628463917E-4</v>
      </c>
      <c r="DG134" s="257">
        <f t="shared" si="195"/>
        <v>6.3661616850075632E-4</v>
      </c>
      <c r="DH134" s="257">
        <f t="shared" ref="DH134:EM134" si="196">IF(NOT(ISNA(DH43)),IF(LEN(DH43)&gt;0,ABS(DH43-$C43),""),"")</f>
        <v>1.0755746257127587E-3</v>
      </c>
      <c r="DI134" s="257">
        <f t="shared" si="196"/>
        <v>1.2110818486239967E-4</v>
      </c>
      <c r="DJ134" s="257">
        <f t="shared" si="196"/>
        <v>0</v>
      </c>
      <c r="DK134" s="257">
        <f t="shared" si="196"/>
        <v>0</v>
      </c>
      <c r="DL134" s="257">
        <f t="shared" si="196"/>
        <v>0</v>
      </c>
      <c r="DM134" s="257">
        <f t="shared" si="196"/>
        <v>0</v>
      </c>
      <c r="DN134" s="257">
        <f t="shared" si="196"/>
        <v>0</v>
      </c>
      <c r="DO134" s="257">
        <f t="shared" si="196"/>
        <v>0</v>
      </c>
      <c r="DP134" s="257">
        <f t="shared" si="196"/>
        <v>0</v>
      </c>
      <c r="DQ134" s="257">
        <f t="shared" si="196"/>
        <v>0</v>
      </c>
      <c r="DR134" s="257">
        <f t="shared" si="196"/>
        <v>0</v>
      </c>
      <c r="DS134" s="257">
        <f t="shared" si="196"/>
        <v>0</v>
      </c>
      <c r="DT134" s="257">
        <f t="shared" si="196"/>
        <v>0</v>
      </c>
      <c r="DU134" s="257">
        <f t="shared" si="196"/>
        <v>0</v>
      </c>
      <c r="DV134" s="257">
        <f t="shared" si="196"/>
        <v>0</v>
      </c>
      <c r="DW134" s="257">
        <f t="shared" si="196"/>
        <v>0</v>
      </c>
      <c r="DX134" s="257">
        <f t="shared" si="196"/>
        <v>0</v>
      </c>
      <c r="DY134" s="257">
        <f t="shared" si="196"/>
        <v>0</v>
      </c>
      <c r="DZ134" s="257">
        <f t="shared" si="196"/>
        <v>0</v>
      </c>
      <c r="EA134" s="257">
        <f t="shared" si="196"/>
        <v>0</v>
      </c>
      <c r="EB134" s="257">
        <f t="shared" si="196"/>
        <v>0</v>
      </c>
      <c r="EC134" s="257">
        <f t="shared" si="196"/>
        <v>0</v>
      </c>
      <c r="ED134" s="257">
        <f t="shared" si="196"/>
        <v>0</v>
      </c>
      <c r="EE134" s="257">
        <f t="shared" si="196"/>
        <v>0</v>
      </c>
      <c r="EF134" s="257">
        <f t="shared" si="196"/>
        <v>0</v>
      </c>
      <c r="EG134" s="257">
        <f t="shared" si="196"/>
        <v>0</v>
      </c>
      <c r="EH134" s="257">
        <f t="shared" si="196"/>
        <v>0</v>
      </c>
      <c r="EI134" s="257">
        <f t="shared" si="196"/>
        <v>0</v>
      </c>
      <c r="EJ134" s="257">
        <f t="shared" si="196"/>
        <v>0</v>
      </c>
      <c r="EK134" s="257">
        <f t="shared" si="196"/>
        <v>0</v>
      </c>
      <c r="EL134" s="257" t="str">
        <f t="shared" si="196"/>
        <v/>
      </c>
      <c r="EM134" s="257" t="str">
        <f t="shared" si="196"/>
        <v/>
      </c>
      <c r="EN134" s="257" t="str">
        <f t="shared" ref="EN134:EX134" si="197">IF(NOT(ISNA(EN43)),IF(LEN(EN43)&gt;0,ABS(EN43-$C43),""),"")</f>
        <v/>
      </c>
      <c r="EO134" s="257" t="str">
        <f t="shared" si="197"/>
        <v/>
      </c>
      <c r="EP134" s="257" t="str">
        <f t="shared" si="197"/>
        <v/>
      </c>
      <c r="EQ134" s="257" t="str">
        <f t="shared" si="197"/>
        <v/>
      </c>
      <c r="ER134" s="257" t="str">
        <f t="shared" si="197"/>
        <v/>
      </c>
      <c r="ES134" s="257" t="str">
        <f t="shared" si="197"/>
        <v/>
      </c>
      <c r="ET134" s="257" t="str">
        <f t="shared" si="197"/>
        <v/>
      </c>
      <c r="EU134" s="257" t="str">
        <f t="shared" si="197"/>
        <v/>
      </c>
      <c r="EV134" s="257" t="str">
        <f t="shared" si="197"/>
        <v/>
      </c>
      <c r="EW134" s="257" t="str">
        <f t="shared" si="197"/>
        <v/>
      </c>
      <c r="EX134" s="258" t="str">
        <f t="shared" si="197"/>
        <v/>
      </c>
    </row>
    <row r="135" spans="4:154" x14ac:dyDescent="0.2">
      <c r="D135" s="238">
        <v>42919</v>
      </c>
      <c r="E135" s="367">
        <f t="shared" ref="E135:AJ135" si="198">IF(NOT(ISNA(E44)),IF(LEN(E44)&gt;0,(E44-$B44)/(rateShift*0.0001),""),"")</f>
        <v>1.6620561458895178E-3</v>
      </c>
      <c r="F135" s="368">
        <f t="shared" si="198"/>
        <v>5.5403287338960661E-4</v>
      </c>
      <c r="G135" s="368">
        <f t="shared" si="198"/>
        <v>0</v>
      </c>
      <c r="H135" s="368">
        <f t="shared" si="198"/>
        <v>0</v>
      </c>
      <c r="I135" s="368">
        <f t="shared" si="198"/>
        <v>0</v>
      </c>
      <c r="J135" s="368">
        <f t="shared" si="198"/>
        <v>0</v>
      </c>
      <c r="K135" s="368">
        <f t="shared" si="198"/>
        <v>0</v>
      </c>
      <c r="L135" s="368">
        <f t="shared" si="198"/>
        <v>0</v>
      </c>
      <c r="M135" s="368">
        <f t="shared" si="198"/>
        <v>0</v>
      </c>
      <c r="N135" s="368">
        <f t="shared" si="198"/>
        <v>0</v>
      </c>
      <c r="O135" s="368">
        <f t="shared" si="198"/>
        <v>0</v>
      </c>
      <c r="P135" s="368">
        <f t="shared" si="198"/>
        <v>0</v>
      </c>
      <c r="Q135" s="368">
        <f t="shared" si="198"/>
        <v>0</v>
      </c>
      <c r="R135" s="368">
        <f t="shared" si="198"/>
        <v>0</v>
      </c>
      <c r="S135" s="368">
        <f t="shared" si="198"/>
        <v>0</v>
      </c>
      <c r="T135" s="368">
        <f t="shared" si="198"/>
        <v>0</v>
      </c>
      <c r="U135" s="368">
        <f t="shared" si="198"/>
        <v>0</v>
      </c>
      <c r="V135" s="368">
        <f t="shared" si="198"/>
        <v>-1.6480408602734253E-3</v>
      </c>
      <c r="W135" s="368">
        <f t="shared" si="198"/>
        <v>0</v>
      </c>
      <c r="X135" s="368">
        <f t="shared" si="198"/>
        <v>0</v>
      </c>
      <c r="Y135" s="368">
        <f t="shared" si="198"/>
        <v>0</v>
      </c>
      <c r="Z135" s="368">
        <f t="shared" si="198"/>
        <v>0</v>
      </c>
      <c r="AA135" s="368">
        <f t="shared" si="198"/>
        <v>0</v>
      </c>
      <c r="AB135" s="368">
        <f t="shared" si="198"/>
        <v>0</v>
      </c>
      <c r="AC135" s="368">
        <f t="shared" si="198"/>
        <v>0</v>
      </c>
      <c r="AD135" s="368">
        <f t="shared" si="198"/>
        <v>0</v>
      </c>
      <c r="AE135" s="368">
        <f t="shared" si="198"/>
        <v>0</v>
      </c>
      <c r="AF135" s="368">
        <f t="shared" si="198"/>
        <v>0</v>
      </c>
      <c r="AG135" s="368">
        <f t="shared" si="198"/>
        <v>0</v>
      </c>
      <c r="AH135" s="368">
        <f t="shared" si="198"/>
        <v>-3.2979539905247934E-3</v>
      </c>
      <c r="AI135" s="368">
        <f t="shared" si="198"/>
        <v>-4.947432710403904E-3</v>
      </c>
      <c r="AJ135" s="368">
        <f t="shared" si="198"/>
        <v>-6.6406574446894323E-3</v>
      </c>
      <c r="AK135" s="368">
        <f t="shared" ref="AK135:BP135" si="199">IF(NOT(ISNA(AK44)),IF(LEN(AK44)&gt;0,(AK44-$B44)/(rateShift*0.0001),""),"")</f>
        <v>1.0279156413959665</v>
      </c>
      <c r="AL135" s="368">
        <f t="shared" si="199"/>
        <v>0</v>
      </c>
      <c r="AM135" s="368">
        <f t="shared" si="199"/>
        <v>0</v>
      </c>
      <c r="AN135" s="368">
        <f t="shared" si="199"/>
        <v>0</v>
      </c>
      <c r="AO135" s="368">
        <f t="shared" si="199"/>
        <v>0</v>
      </c>
      <c r="AP135" s="368">
        <f t="shared" si="199"/>
        <v>0</v>
      </c>
      <c r="AQ135" s="368">
        <f t="shared" si="199"/>
        <v>0</v>
      </c>
      <c r="AR135" s="368">
        <f t="shared" si="199"/>
        <v>0</v>
      </c>
      <c r="AS135" s="368">
        <f t="shared" si="199"/>
        <v>0</v>
      </c>
      <c r="AT135" s="368">
        <f t="shared" si="199"/>
        <v>0</v>
      </c>
      <c r="AU135" s="368">
        <f t="shared" si="199"/>
        <v>0</v>
      </c>
      <c r="AV135" s="368">
        <f t="shared" si="199"/>
        <v>0</v>
      </c>
      <c r="AW135" s="368">
        <f t="shared" si="199"/>
        <v>0</v>
      </c>
      <c r="AX135" s="368">
        <f t="shared" si="199"/>
        <v>0</v>
      </c>
      <c r="AY135" s="368">
        <f t="shared" si="199"/>
        <v>0</v>
      </c>
      <c r="AZ135" s="368">
        <f t="shared" si="199"/>
        <v>0</v>
      </c>
      <c r="BA135" s="368">
        <f t="shared" si="199"/>
        <v>0</v>
      </c>
      <c r="BB135" s="368">
        <f t="shared" si="199"/>
        <v>0</v>
      </c>
      <c r="BC135" s="368">
        <f t="shared" si="199"/>
        <v>0</v>
      </c>
      <c r="BD135" s="368">
        <f t="shared" si="199"/>
        <v>0</v>
      </c>
      <c r="BE135" s="368">
        <f t="shared" si="199"/>
        <v>0</v>
      </c>
      <c r="BF135" s="368">
        <f t="shared" si="199"/>
        <v>0</v>
      </c>
      <c r="BG135" s="368">
        <f t="shared" si="199"/>
        <v>0</v>
      </c>
      <c r="BH135" s="368">
        <f t="shared" si="199"/>
        <v>0</v>
      </c>
      <c r="BI135" s="368">
        <f t="shared" si="199"/>
        <v>0</v>
      </c>
      <c r="BJ135" s="368">
        <f t="shared" si="199"/>
        <v>0</v>
      </c>
      <c r="BK135" s="368">
        <f t="shared" si="199"/>
        <v>0</v>
      </c>
      <c r="BL135" s="368">
        <f t="shared" si="199"/>
        <v>0</v>
      </c>
      <c r="BM135" s="368">
        <f t="shared" si="199"/>
        <v>0</v>
      </c>
      <c r="BN135" s="368">
        <f t="shared" si="199"/>
        <v>0</v>
      </c>
      <c r="BO135" s="368" t="str">
        <f t="shared" si="199"/>
        <v/>
      </c>
      <c r="BP135" s="368" t="str">
        <f t="shared" si="199"/>
        <v/>
      </c>
      <c r="BQ135" s="368" t="str">
        <f t="shared" ref="BQ135:CA135" si="200">IF(NOT(ISNA(BQ44)),IF(LEN(BQ44)&gt;0,(BQ44-$B44)/(rateShift*0.0001),""),"")</f>
        <v/>
      </c>
      <c r="BR135" s="368" t="str">
        <f t="shared" si="200"/>
        <v/>
      </c>
      <c r="BS135" s="368" t="str">
        <f t="shared" si="200"/>
        <v/>
      </c>
      <c r="BT135" s="368" t="str">
        <f t="shared" si="200"/>
        <v/>
      </c>
      <c r="BU135" s="368" t="str">
        <f t="shared" si="200"/>
        <v/>
      </c>
      <c r="BV135" s="368" t="str">
        <f t="shared" si="200"/>
        <v/>
      </c>
      <c r="BW135" s="368" t="str">
        <f t="shared" si="200"/>
        <v/>
      </c>
      <c r="BX135" s="368" t="str">
        <f t="shared" si="200"/>
        <v/>
      </c>
      <c r="BY135" s="368" t="str">
        <f t="shared" si="200"/>
        <v/>
      </c>
      <c r="BZ135" s="368" t="str">
        <f t="shared" si="200"/>
        <v/>
      </c>
      <c r="CA135" s="369" t="str">
        <f t="shared" si="200"/>
        <v/>
      </c>
      <c r="CB135" s="257">
        <f t="shared" ref="CB135:DG135" si="201">IF(NOT(ISNA(CB44)),IF(LEN(CB44)&gt;0,ABS(CB44-$C44),""),"")</f>
        <v>3.4694469519536142E-18</v>
      </c>
      <c r="CC135" s="257">
        <f t="shared" si="201"/>
        <v>3.4694469519536142E-18</v>
      </c>
      <c r="CD135" s="257">
        <f t="shared" si="201"/>
        <v>0</v>
      </c>
      <c r="CE135" s="257">
        <f t="shared" si="201"/>
        <v>0</v>
      </c>
      <c r="CF135" s="257">
        <f t="shared" si="201"/>
        <v>0</v>
      </c>
      <c r="CG135" s="257">
        <f t="shared" si="201"/>
        <v>0</v>
      </c>
      <c r="CH135" s="257">
        <f t="shared" si="201"/>
        <v>0</v>
      </c>
      <c r="CI135" s="257">
        <f t="shared" si="201"/>
        <v>0</v>
      </c>
      <c r="CJ135" s="257">
        <f t="shared" si="201"/>
        <v>0</v>
      </c>
      <c r="CK135" s="257">
        <f t="shared" si="201"/>
        <v>0</v>
      </c>
      <c r="CL135" s="257">
        <f t="shared" si="201"/>
        <v>0</v>
      </c>
      <c r="CM135" s="257">
        <f t="shared" si="201"/>
        <v>0</v>
      </c>
      <c r="CN135" s="257">
        <f t="shared" si="201"/>
        <v>0</v>
      </c>
      <c r="CO135" s="257">
        <f t="shared" si="201"/>
        <v>0</v>
      </c>
      <c r="CP135" s="257">
        <f t="shared" si="201"/>
        <v>0</v>
      </c>
      <c r="CQ135" s="257">
        <f t="shared" si="201"/>
        <v>0</v>
      </c>
      <c r="CR135" s="257">
        <f t="shared" si="201"/>
        <v>0</v>
      </c>
      <c r="CS135" s="257">
        <f t="shared" si="201"/>
        <v>4.4604399000724992E-7</v>
      </c>
      <c r="CT135" s="257">
        <f t="shared" si="201"/>
        <v>0</v>
      </c>
      <c r="CU135" s="257">
        <f t="shared" si="201"/>
        <v>0</v>
      </c>
      <c r="CV135" s="257">
        <f t="shared" si="201"/>
        <v>0</v>
      </c>
      <c r="CW135" s="257">
        <f t="shared" si="201"/>
        <v>0</v>
      </c>
      <c r="CX135" s="257">
        <f t="shared" si="201"/>
        <v>0</v>
      </c>
      <c r="CY135" s="257">
        <f t="shared" si="201"/>
        <v>0</v>
      </c>
      <c r="CZ135" s="257">
        <f t="shared" si="201"/>
        <v>0</v>
      </c>
      <c r="DA135" s="257">
        <f t="shared" si="201"/>
        <v>0</v>
      </c>
      <c r="DB135" s="257">
        <f t="shared" si="201"/>
        <v>0</v>
      </c>
      <c r="DC135" s="257">
        <f t="shared" si="201"/>
        <v>0</v>
      </c>
      <c r="DD135" s="257">
        <f t="shared" si="201"/>
        <v>0</v>
      </c>
      <c r="DE135" s="257">
        <f t="shared" si="201"/>
        <v>8.9259379409609152E-7</v>
      </c>
      <c r="DF135" s="257">
        <f t="shared" si="201"/>
        <v>1.3390251051466351E-6</v>
      </c>
      <c r="DG135" s="257">
        <f t="shared" si="201"/>
        <v>1.2741205311892975E-4</v>
      </c>
      <c r="DH135" s="257">
        <f t="shared" ref="DH135:EM135" si="202">IF(NOT(ISNA(DH44)),IF(LEN(DH44)&gt;0,ABS(DH44-$C44),""),"")</f>
        <v>8.5536819094125804E-4</v>
      </c>
      <c r="DI135" s="257">
        <f t="shared" si="202"/>
        <v>1.3546999616608803E-3</v>
      </c>
      <c r="DJ135" s="257">
        <f t="shared" si="202"/>
        <v>1.5800318185864998E-4</v>
      </c>
      <c r="DK135" s="257">
        <f t="shared" si="202"/>
        <v>0</v>
      </c>
      <c r="DL135" s="257">
        <f t="shared" si="202"/>
        <v>0</v>
      </c>
      <c r="DM135" s="257">
        <f t="shared" si="202"/>
        <v>0</v>
      </c>
      <c r="DN135" s="257">
        <f t="shared" si="202"/>
        <v>0</v>
      </c>
      <c r="DO135" s="257">
        <f t="shared" si="202"/>
        <v>0</v>
      </c>
      <c r="DP135" s="257">
        <f t="shared" si="202"/>
        <v>0</v>
      </c>
      <c r="DQ135" s="257">
        <f t="shared" si="202"/>
        <v>0</v>
      </c>
      <c r="DR135" s="257">
        <f t="shared" si="202"/>
        <v>0</v>
      </c>
      <c r="DS135" s="257">
        <f t="shared" si="202"/>
        <v>0</v>
      </c>
      <c r="DT135" s="257">
        <f t="shared" si="202"/>
        <v>0</v>
      </c>
      <c r="DU135" s="257">
        <f t="shared" si="202"/>
        <v>0</v>
      </c>
      <c r="DV135" s="257">
        <f t="shared" si="202"/>
        <v>0</v>
      </c>
      <c r="DW135" s="257">
        <f t="shared" si="202"/>
        <v>0</v>
      </c>
      <c r="DX135" s="257">
        <f t="shared" si="202"/>
        <v>0</v>
      </c>
      <c r="DY135" s="257">
        <f t="shared" si="202"/>
        <v>0</v>
      </c>
      <c r="DZ135" s="257">
        <f t="shared" si="202"/>
        <v>0</v>
      </c>
      <c r="EA135" s="257">
        <f t="shared" si="202"/>
        <v>0</v>
      </c>
      <c r="EB135" s="257">
        <f t="shared" si="202"/>
        <v>0</v>
      </c>
      <c r="EC135" s="257">
        <f t="shared" si="202"/>
        <v>0</v>
      </c>
      <c r="ED135" s="257">
        <f t="shared" si="202"/>
        <v>0</v>
      </c>
      <c r="EE135" s="257">
        <f t="shared" si="202"/>
        <v>0</v>
      </c>
      <c r="EF135" s="257">
        <f t="shared" si="202"/>
        <v>0</v>
      </c>
      <c r="EG135" s="257">
        <f t="shared" si="202"/>
        <v>0</v>
      </c>
      <c r="EH135" s="257">
        <f t="shared" si="202"/>
        <v>0</v>
      </c>
      <c r="EI135" s="257">
        <f t="shared" si="202"/>
        <v>0</v>
      </c>
      <c r="EJ135" s="257">
        <f t="shared" si="202"/>
        <v>0</v>
      </c>
      <c r="EK135" s="257">
        <f t="shared" si="202"/>
        <v>0</v>
      </c>
      <c r="EL135" s="257" t="str">
        <f t="shared" si="202"/>
        <v/>
      </c>
      <c r="EM135" s="257" t="str">
        <f t="shared" si="202"/>
        <v/>
      </c>
      <c r="EN135" s="257" t="str">
        <f t="shared" ref="EN135:EX135" si="203">IF(NOT(ISNA(EN44)),IF(LEN(EN44)&gt;0,ABS(EN44-$C44),""),"")</f>
        <v/>
      </c>
      <c r="EO135" s="257" t="str">
        <f t="shared" si="203"/>
        <v/>
      </c>
      <c r="EP135" s="257" t="str">
        <f t="shared" si="203"/>
        <v/>
      </c>
      <c r="EQ135" s="257" t="str">
        <f t="shared" si="203"/>
        <v/>
      </c>
      <c r="ER135" s="257" t="str">
        <f t="shared" si="203"/>
        <v/>
      </c>
      <c r="ES135" s="257" t="str">
        <f t="shared" si="203"/>
        <v/>
      </c>
      <c r="ET135" s="257" t="str">
        <f t="shared" si="203"/>
        <v/>
      </c>
      <c r="EU135" s="257" t="str">
        <f t="shared" si="203"/>
        <v/>
      </c>
      <c r="EV135" s="257" t="str">
        <f t="shared" si="203"/>
        <v/>
      </c>
      <c r="EW135" s="257" t="str">
        <f t="shared" si="203"/>
        <v/>
      </c>
      <c r="EX135" s="258" t="str">
        <f t="shared" si="203"/>
        <v/>
      </c>
    </row>
    <row r="136" spans="4:154" x14ac:dyDescent="0.2">
      <c r="D136" s="238">
        <v>43284</v>
      </c>
      <c r="E136" s="367">
        <f t="shared" ref="E136:AJ136" si="204">IF(NOT(ISNA(E45)),IF(LEN(E45)&gt;0,(E45-$B45)/(rateShift*0.0001),""),"")</f>
        <v>1.3856777888662797E-3</v>
      </c>
      <c r="F136" s="368">
        <f t="shared" si="204"/>
        <v>4.61904400127916E-4</v>
      </c>
      <c r="G136" s="368">
        <f t="shared" si="204"/>
        <v>0</v>
      </c>
      <c r="H136" s="368">
        <f t="shared" si="204"/>
        <v>0</v>
      </c>
      <c r="I136" s="368">
        <f t="shared" si="204"/>
        <v>0</v>
      </c>
      <c r="J136" s="368">
        <f t="shared" si="204"/>
        <v>0</v>
      </c>
      <c r="K136" s="368">
        <f t="shared" si="204"/>
        <v>0</v>
      </c>
      <c r="L136" s="368">
        <f t="shared" si="204"/>
        <v>0</v>
      </c>
      <c r="M136" s="368">
        <f t="shared" si="204"/>
        <v>0</v>
      </c>
      <c r="N136" s="368">
        <f t="shared" si="204"/>
        <v>0</v>
      </c>
      <c r="O136" s="368">
        <f t="shared" si="204"/>
        <v>0</v>
      </c>
      <c r="P136" s="368">
        <f t="shared" si="204"/>
        <v>0</v>
      </c>
      <c r="Q136" s="368">
        <f t="shared" si="204"/>
        <v>0</v>
      </c>
      <c r="R136" s="368">
        <f t="shared" si="204"/>
        <v>0</v>
      </c>
      <c r="S136" s="368">
        <f t="shared" si="204"/>
        <v>0</v>
      </c>
      <c r="T136" s="368">
        <f t="shared" si="204"/>
        <v>0</v>
      </c>
      <c r="U136" s="368">
        <f t="shared" si="204"/>
        <v>0</v>
      </c>
      <c r="V136" s="368">
        <f t="shared" si="204"/>
        <v>-1.7408675544346164E-3</v>
      </c>
      <c r="W136" s="368">
        <f t="shared" si="204"/>
        <v>0</v>
      </c>
      <c r="X136" s="368">
        <f t="shared" si="204"/>
        <v>0</v>
      </c>
      <c r="Y136" s="368">
        <f t="shared" si="204"/>
        <v>0</v>
      </c>
      <c r="Z136" s="368">
        <f t="shared" si="204"/>
        <v>0</v>
      </c>
      <c r="AA136" s="368">
        <f t="shared" si="204"/>
        <v>0</v>
      </c>
      <c r="AB136" s="368">
        <f t="shared" si="204"/>
        <v>0</v>
      </c>
      <c r="AC136" s="368">
        <f t="shared" si="204"/>
        <v>0</v>
      </c>
      <c r="AD136" s="368">
        <f t="shared" si="204"/>
        <v>0</v>
      </c>
      <c r="AE136" s="368">
        <f t="shared" si="204"/>
        <v>0</v>
      </c>
      <c r="AF136" s="368">
        <f t="shared" si="204"/>
        <v>0</v>
      </c>
      <c r="AG136" s="368">
        <f t="shared" si="204"/>
        <v>0</v>
      </c>
      <c r="AH136" s="368">
        <f t="shared" si="204"/>
        <v>-3.4837120661563442E-3</v>
      </c>
      <c r="AI136" s="368">
        <f t="shared" si="204"/>
        <v>-5.2260969292481502E-3</v>
      </c>
      <c r="AJ136" s="368">
        <f t="shared" si="204"/>
        <v>-7.014690981037644E-3</v>
      </c>
      <c r="AK136" s="368">
        <f t="shared" ref="AK136:BP136" si="205">IF(NOT(ISNA(AK45)),IF(LEN(AK45)&gt;0,(AK45-$B45)/(rateShift*0.0001),""),"")</f>
        <v>-8.6906712119111384E-3</v>
      </c>
      <c r="AL136" s="368">
        <f t="shared" si="205"/>
        <v>1.0400447187411399</v>
      </c>
      <c r="AM136" s="368">
        <f t="shared" si="205"/>
        <v>0</v>
      </c>
      <c r="AN136" s="368">
        <f t="shared" si="205"/>
        <v>0</v>
      </c>
      <c r="AO136" s="368">
        <f t="shared" si="205"/>
        <v>0</v>
      </c>
      <c r="AP136" s="368">
        <f t="shared" si="205"/>
        <v>0</v>
      </c>
      <c r="AQ136" s="368">
        <f t="shared" si="205"/>
        <v>0</v>
      </c>
      <c r="AR136" s="368">
        <f t="shared" si="205"/>
        <v>0</v>
      </c>
      <c r="AS136" s="368">
        <f t="shared" si="205"/>
        <v>0</v>
      </c>
      <c r="AT136" s="368">
        <f t="shared" si="205"/>
        <v>0</v>
      </c>
      <c r="AU136" s="368">
        <f t="shared" si="205"/>
        <v>0</v>
      </c>
      <c r="AV136" s="368">
        <f t="shared" si="205"/>
        <v>0</v>
      </c>
      <c r="AW136" s="368">
        <f t="shared" si="205"/>
        <v>0</v>
      </c>
      <c r="AX136" s="368">
        <f t="shared" si="205"/>
        <v>0</v>
      </c>
      <c r="AY136" s="368">
        <f t="shared" si="205"/>
        <v>0</v>
      </c>
      <c r="AZ136" s="368">
        <f t="shared" si="205"/>
        <v>0</v>
      </c>
      <c r="BA136" s="368">
        <f t="shared" si="205"/>
        <v>0</v>
      </c>
      <c r="BB136" s="368">
        <f t="shared" si="205"/>
        <v>0</v>
      </c>
      <c r="BC136" s="368">
        <f t="shared" si="205"/>
        <v>0</v>
      </c>
      <c r="BD136" s="368">
        <f t="shared" si="205"/>
        <v>0</v>
      </c>
      <c r="BE136" s="368">
        <f t="shared" si="205"/>
        <v>0</v>
      </c>
      <c r="BF136" s="368">
        <f t="shared" si="205"/>
        <v>0</v>
      </c>
      <c r="BG136" s="368">
        <f t="shared" si="205"/>
        <v>0</v>
      </c>
      <c r="BH136" s="368">
        <f t="shared" si="205"/>
        <v>0</v>
      </c>
      <c r="BI136" s="368">
        <f t="shared" si="205"/>
        <v>0</v>
      </c>
      <c r="BJ136" s="368">
        <f t="shared" si="205"/>
        <v>0</v>
      </c>
      <c r="BK136" s="368">
        <f t="shared" si="205"/>
        <v>0</v>
      </c>
      <c r="BL136" s="368">
        <f t="shared" si="205"/>
        <v>0</v>
      </c>
      <c r="BM136" s="368">
        <f t="shared" si="205"/>
        <v>0</v>
      </c>
      <c r="BN136" s="368">
        <f t="shared" si="205"/>
        <v>0</v>
      </c>
      <c r="BO136" s="368" t="str">
        <f t="shared" si="205"/>
        <v/>
      </c>
      <c r="BP136" s="368" t="str">
        <f t="shared" si="205"/>
        <v/>
      </c>
      <c r="BQ136" s="368" t="str">
        <f t="shared" ref="BQ136:CA136" si="206">IF(NOT(ISNA(BQ45)),IF(LEN(BQ45)&gt;0,(BQ45-$B45)/(rateShift*0.0001),""),"")</f>
        <v/>
      </c>
      <c r="BR136" s="368" t="str">
        <f t="shared" si="206"/>
        <v/>
      </c>
      <c r="BS136" s="368" t="str">
        <f t="shared" si="206"/>
        <v/>
      </c>
      <c r="BT136" s="368" t="str">
        <f t="shared" si="206"/>
        <v/>
      </c>
      <c r="BU136" s="368" t="str">
        <f t="shared" si="206"/>
        <v/>
      </c>
      <c r="BV136" s="368" t="str">
        <f t="shared" si="206"/>
        <v/>
      </c>
      <c r="BW136" s="368" t="str">
        <f t="shared" si="206"/>
        <v/>
      </c>
      <c r="BX136" s="368" t="str">
        <f t="shared" si="206"/>
        <v/>
      </c>
      <c r="BY136" s="368" t="str">
        <f t="shared" si="206"/>
        <v/>
      </c>
      <c r="BZ136" s="368" t="str">
        <f t="shared" si="206"/>
        <v/>
      </c>
      <c r="CA136" s="369" t="str">
        <f t="shared" si="206"/>
        <v/>
      </c>
      <c r="CB136" s="257">
        <f t="shared" ref="CB136:DG136" si="207">IF(NOT(ISNA(CB45)),IF(LEN(CB45)&gt;0,ABS(CB45-$C45),""),"")</f>
        <v>0</v>
      </c>
      <c r="CC136" s="257">
        <f t="shared" si="207"/>
        <v>0</v>
      </c>
      <c r="CD136" s="257">
        <f t="shared" si="207"/>
        <v>0</v>
      </c>
      <c r="CE136" s="257">
        <f t="shared" si="207"/>
        <v>0</v>
      </c>
      <c r="CF136" s="257">
        <f t="shared" si="207"/>
        <v>0</v>
      </c>
      <c r="CG136" s="257">
        <f t="shared" si="207"/>
        <v>0</v>
      </c>
      <c r="CH136" s="257">
        <f t="shared" si="207"/>
        <v>0</v>
      </c>
      <c r="CI136" s="257">
        <f t="shared" si="207"/>
        <v>0</v>
      </c>
      <c r="CJ136" s="257">
        <f t="shared" si="207"/>
        <v>0</v>
      </c>
      <c r="CK136" s="257">
        <f t="shared" si="207"/>
        <v>0</v>
      </c>
      <c r="CL136" s="257">
        <f t="shared" si="207"/>
        <v>0</v>
      </c>
      <c r="CM136" s="257">
        <f t="shared" si="207"/>
        <v>0</v>
      </c>
      <c r="CN136" s="257">
        <f t="shared" si="207"/>
        <v>0</v>
      </c>
      <c r="CO136" s="257">
        <f t="shared" si="207"/>
        <v>0</v>
      </c>
      <c r="CP136" s="257">
        <f t="shared" si="207"/>
        <v>0</v>
      </c>
      <c r="CQ136" s="257">
        <f t="shared" si="207"/>
        <v>0</v>
      </c>
      <c r="CR136" s="257">
        <f t="shared" si="207"/>
        <v>0</v>
      </c>
      <c r="CS136" s="257">
        <f t="shared" si="207"/>
        <v>4.1112645331534137E-7</v>
      </c>
      <c r="CT136" s="257">
        <f t="shared" si="207"/>
        <v>0</v>
      </c>
      <c r="CU136" s="257">
        <f t="shared" si="207"/>
        <v>0</v>
      </c>
      <c r="CV136" s="257">
        <f t="shared" si="207"/>
        <v>0</v>
      </c>
      <c r="CW136" s="257">
        <f t="shared" si="207"/>
        <v>0</v>
      </c>
      <c r="CX136" s="257">
        <f t="shared" si="207"/>
        <v>0</v>
      </c>
      <c r="CY136" s="257">
        <f t="shared" si="207"/>
        <v>0</v>
      </c>
      <c r="CZ136" s="257">
        <f t="shared" si="207"/>
        <v>0</v>
      </c>
      <c r="DA136" s="257">
        <f t="shared" si="207"/>
        <v>0</v>
      </c>
      <c r="DB136" s="257">
        <f t="shared" si="207"/>
        <v>0</v>
      </c>
      <c r="DC136" s="257">
        <f t="shared" si="207"/>
        <v>0</v>
      </c>
      <c r="DD136" s="257">
        <f t="shared" si="207"/>
        <v>0</v>
      </c>
      <c r="DE136" s="257">
        <f t="shared" si="207"/>
        <v>8.2271877571357677E-7</v>
      </c>
      <c r="DF136" s="257">
        <f t="shared" si="207"/>
        <v>1.2342015335876921E-6</v>
      </c>
      <c r="DG136" s="257">
        <f t="shared" si="207"/>
        <v>1.6565960294818993E-6</v>
      </c>
      <c r="DH136" s="257">
        <f t="shared" ref="DH136:EM136" si="208">IF(NOT(ISNA(DH45)),IF(LEN(DH45)&gt;0,ABS(DH45-$C45),""),"")</f>
        <v>1.481585909839829E-4</v>
      </c>
      <c r="DI136" s="257">
        <f t="shared" si="208"/>
        <v>1.0776078511294876E-3</v>
      </c>
      <c r="DJ136" s="257">
        <f t="shared" si="208"/>
        <v>1.6361605836405189E-3</v>
      </c>
      <c r="DK136" s="257">
        <f t="shared" si="208"/>
        <v>1.9154975264424126E-4</v>
      </c>
      <c r="DL136" s="257">
        <f t="shared" si="208"/>
        <v>0</v>
      </c>
      <c r="DM136" s="257">
        <f t="shared" si="208"/>
        <v>0</v>
      </c>
      <c r="DN136" s="257">
        <f t="shared" si="208"/>
        <v>0</v>
      </c>
      <c r="DO136" s="257">
        <f t="shared" si="208"/>
        <v>0</v>
      </c>
      <c r="DP136" s="257">
        <f t="shared" si="208"/>
        <v>0</v>
      </c>
      <c r="DQ136" s="257">
        <f t="shared" si="208"/>
        <v>0</v>
      </c>
      <c r="DR136" s="257">
        <f t="shared" si="208"/>
        <v>0</v>
      </c>
      <c r="DS136" s="257">
        <f t="shared" si="208"/>
        <v>0</v>
      </c>
      <c r="DT136" s="257">
        <f t="shared" si="208"/>
        <v>0</v>
      </c>
      <c r="DU136" s="257">
        <f t="shared" si="208"/>
        <v>0</v>
      </c>
      <c r="DV136" s="257">
        <f t="shared" si="208"/>
        <v>0</v>
      </c>
      <c r="DW136" s="257">
        <f t="shared" si="208"/>
        <v>0</v>
      </c>
      <c r="DX136" s="257">
        <f t="shared" si="208"/>
        <v>0</v>
      </c>
      <c r="DY136" s="257">
        <f t="shared" si="208"/>
        <v>0</v>
      </c>
      <c r="DZ136" s="257">
        <f t="shared" si="208"/>
        <v>0</v>
      </c>
      <c r="EA136" s="257">
        <f t="shared" si="208"/>
        <v>0</v>
      </c>
      <c r="EB136" s="257">
        <f t="shared" si="208"/>
        <v>0</v>
      </c>
      <c r="EC136" s="257">
        <f t="shared" si="208"/>
        <v>0</v>
      </c>
      <c r="ED136" s="257">
        <f t="shared" si="208"/>
        <v>0</v>
      </c>
      <c r="EE136" s="257">
        <f t="shared" si="208"/>
        <v>0</v>
      </c>
      <c r="EF136" s="257">
        <f t="shared" si="208"/>
        <v>0</v>
      </c>
      <c r="EG136" s="257">
        <f t="shared" si="208"/>
        <v>0</v>
      </c>
      <c r="EH136" s="257">
        <f t="shared" si="208"/>
        <v>0</v>
      </c>
      <c r="EI136" s="257">
        <f t="shared" si="208"/>
        <v>0</v>
      </c>
      <c r="EJ136" s="257">
        <f t="shared" si="208"/>
        <v>0</v>
      </c>
      <c r="EK136" s="257">
        <f t="shared" si="208"/>
        <v>0</v>
      </c>
      <c r="EL136" s="257" t="str">
        <f t="shared" si="208"/>
        <v/>
      </c>
      <c r="EM136" s="257" t="str">
        <f t="shared" si="208"/>
        <v/>
      </c>
      <c r="EN136" s="257" t="str">
        <f t="shared" ref="EN136:EX136" si="209">IF(NOT(ISNA(EN45)),IF(LEN(EN45)&gt;0,ABS(EN45-$C45),""),"")</f>
        <v/>
      </c>
      <c r="EO136" s="257" t="str">
        <f t="shared" si="209"/>
        <v/>
      </c>
      <c r="EP136" s="257" t="str">
        <f t="shared" si="209"/>
        <v/>
      </c>
      <c r="EQ136" s="257" t="str">
        <f t="shared" si="209"/>
        <v/>
      </c>
      <c r="ER136" s="257" t="str">
        <f t="shared" si="209"/>
        <v/>
      </c>
      <c r="ES136" s="257" t="str">
        <f t="shared" si="209"/>
        <v/>
      </c>
      <c r="ET136" s="257" t="str">
        <f t="shared" si="209"/>
        <v/>
      </c>
      <c r="EU136" s="257" t="str">
        <f t="shared" si="209"/>
        <v/>
      </c>
      <c r="EV136" s="257" t="str">
        <f t="shared" si="209"/>
        <v/>
      </c>
      <c r="EW136" s="257" t="str">
        <f t="shared" si="209"/>
        <v/>
      </c>
      <c r="EX136" s="258" t="str">
        <f t="shared" si="209"/>
        <v/>
      </c>
    </row>
    <row r="137" spans="4:154" x14ac:dyDescent="0.2">
      <c r="D137" s="238">
        <v>43649</v>
      </c>
      <c r="E137" s="367">
        <f t="shared" ref="E137:AJ137" si="210">IF(NOT(ISNA(E46)),IF(LEN(E46)&gt;0,(E46-$B46)/(rateShift*0.0001),""),"")</f>
        <v>1.1881104478375648E-3</v>
      </c>
      <c r="F137" s="368">
        <f t="shared" si="210"/>
        <v>3.9604693681700998E-4</v>
      </c>
      <c r="G137" s="368">
        <f t="shared" si="210"/>
        <v>0</v>
      </c>
      <c r="H137" s="368">
        <f t="shared" si="210"/>
        <v>0</v>
      </c>
      <c r="I137" s="368">
        <f t="shared" si="210"/>
        <v>0</v>
      </c>
      <c r="J137" s="368">
        <f t="shared" si="210"/>
        <v>0</v>
      </c>
      <c r="K137" s="368">
        <f t="shared" si="210"/>
        <v>0</v>
      </c>
      <c r="L137" s="368">
        <f t="shared" si="210"/>
        <v>0</v>
      </c>
      <c r="M137" s="368">
        <f t="shared" si="210"/>
        <v>0</v>
      </c>
      <c r="N137" s="368">
        <f t="shared" si="210"/>
        <v>0</v>
      </c>
      <c r="O137" s="368">
        <f t="shared" si="210"/>
        <v>0</v>
      </c>
      <c r="P137" s="368">
        <f t="shared" si="210"/>
        <v>0</v>
      </c>
      <c r="Q137" s="368">
        <f t="shared" si="210"/>
        <v>0</v>
      </c>
      <c r="R137" s="368">
        <f t="shared" si="210"/>
        <v>0</v>
      </c>
      <c r="S137" s="368">
        <f t="shared" si="210"/>
        <v>0</v>
      </c>
      <c r="T137" s="368">
        <f t="shared" si="210"/>
        <v>0</v>
      </c>
      <c r="U137" s="368">
        <f t="shared" si="210"/>
        <v>0</v>
      </c>
      <c r="V137" s="368">
        <f t="shared" si="210"/>
        <v>-1.7786002363094633E-3</v>
      </c>
      <c r="W137" s="368">
        <f t="shared" si="210"/>
        <v>0</v>
      </c>
      <c r="X137" s="368">
        <f t="shared" si="210"/>
        <v>0</v>
      </c>
      <c r="Y137" s="368">
        <f t="shared" si="210"/>
        <v>0</v>
      </c>
      <c r="Z137" s="368">
        <f t="shared" si="210"/>
        <v>0</v>
      </c>
      <c r="AA137" s="368">
        <f t="shared" si="210"/>
        <v>0</v>
      </c>
      <c r="AB137" s="368">
        <f t="shared" si="210"/>
        <v>0</v>
      </c>
      <c r="AC137" s="368">
        <f t="shared" si="210"/>
        <v>0</v>
      </c>
      <c r="AD137" s="368">
        <f t="shared" si="210"/>
        <v>0</v>
      </c>
      <c r="AE137" s="368">
        <f t="shared" si="210"/>
        <v>0</v>
      </c>
      <c r="AF137" s="368">
        <f t="shared" si="210"/>
        <v>0</v>
      </c>
      <c r="AG137" s="368">
        <f t="shared" si="210"/>
        <v>0</v>
      </c>
      <c r="AH137" s="368">
        <f t="shared" si="210"/>
        <v>-3.5592195651076158E-3</v>
      </c>
      <c r="AI137" s="368">
        <f t="shared" si="210"/>
        <v>-5.3393685681656089E-3</v>
      </c>
      <c r="AJ137" s="368">
        <f t="shared" si="210"/>
        <v>-7.1667275461113206E-3</v>
      </c>
      <c r="AK137" s="368">
        <f t="shared" ref="AK137:BP137" si="211">IF(NOT(ISNA(AK46)),IF(LEN(AK46)&gt;0,(AK46-$B46)/(rateShift*0.0001),""),"")</f>
        <v>-8.8790312947721606E-3</v>
      </c>
      <c r="AL137" s="368">
        <f t="shared" si="211"/>
        <v>-1.0691274208562279E-2</v>
      </c>
      <c r="AM137" s="368">
        <f t="shared" si="211"/>
        <v>1.0539613107079375</v>
      </c>
      <c r="AN137" s="368">
        <f t="shared" si="211"/>
        <v>0</v>
      </c>
      <c r="AO137" s="368">
        <f t="shared" si="211"/>
        <v>0</v>
      </c>
      <c r="AP137" s="368">
        <f t="shared" si="211"/>
        <v>0</v>
      </c>
      <c r="AQ137" s="368">
        <f t="shared" si="211"/>
        <v>0</v>
      </c>
      <c r="AR137" s="368">
        <f t="shared" si="211"/>
        <v>0</v>
      </c>
      <c r="AS137" s="368">
        <f t="shared" si="211"/>
        <v>0</v>
      </c>
      <c r="AT137" s="368">
        <f t="shared" si="211"/>
        <v>0</v>
      </c>
      <c r="AU137" s="368">
        <f t="shared" si="211"/>
        <v>0</v>
      </c>
      <c r="AV137" s="368">
        <f t="shared" si="211"/>
        <v>0</v>
      </c>
      <c r="AW137" s="368">
        <f t="shared" si="211"/>
        <v>0</v>
      </c>
      <c r="AX137" s="368">
        <f t="shared" si="211"/>
        <v>0</v>
      </c>
      <c r="AY137" s="368">
        <f t="shared" si="211"/>
        <v>0</v>
      </c>
      <c r="AZ137" s="368">
        <f t="shared" si="211"/>
        <v>0</v>
      </c>
      <c r="BA137" s="368">
        <f t="shared" si="211"/>
        <v>0</v>
      </c>
      <c r="BB137" s="368">
        <f t="shared" si="211"/>
        <v>0</v>
      </c>
      <c r="BC137" s="368">
        <f t="shared" si="211"/>
        <v>0</v>
      </c>
      <c r="BD137" s="368">
        <f t="shared" si="211"/>
        <v>0</v>
      </c>
      <c r="BE137" s="368">
        <f t="shared" si="211"/>
        <v>0</v>
      </c>
      <c r="BF137" s="368">
        <f t="shared" si="211"/>
        <v>0</v>
      </c>
      <c r="BG137" s="368">
        <f t="shared" si="211"/>
        <v>0</v>
      </c>
      <c r="BH137" s="368">
        <f t="shared" si="211"/>
        <v>0</v>
      </c>
      <c r="BI137" s="368">
        <f t="shared" si="211"/>
        <v>0</v>
      </c>
      <c r="BJ137" s="368">
        <f t="shared" si="211"/>
        <v>0</v>
      </c>
      <c r="BK137" s="368">
        <f t="shared" si="211"/>
        <v>0</v>
      </c>
      <c r="BL137" s="368">
        <f t="shared" si="211"/>
        <v>0</v>
      </c>
      <c r="BM137" s="368">
        <f t="shared" si="211"/>
        <v>0</v>
      </c>
      <c r="BN137" s="368">
        <f t="shared" si="211"/>
        <v>0</v>
      </c>
      <c r="BO137" s="368" t="str">
        <f t="shared" si="211"/>
        <v/>
      </c>
      <c r="BP137" s="368" t="str">
        <f t="shared" si="211"/>
        <v/>
      </c>
      <c r="BQ137" s="368" t="str">
        <f t="shared" ref="BQ137:CA137" si="212">IF(NOT(ISNA(BQ46)),IF(LEN(BQ46)&gt;0,(BQ46-$B46)/(rateShift*0.0001),""),"")</f>
        <v/>
      </c>
      <c r="BR137" s="368" t="str">
        <f t="shared" si="212"/>
        <v/>
      </c>
      <c r="BS137" s="368" t="str">
        <f t="shared" si="212"/>
        <v/>
      </c>
      <c r="BT137" s="368" t="str">
        <f t="shared" si="212"/>
        <v/>
      </c>
      <c r="BU137" s="368" t="str">
        <f t="shared" si="212"/>
        <v/>
      </c>
      <c r="BV137" s="368" t="str">
        <f t="shared" si="212"/>
        <v/>
      </c>
      <c r="BW137" s="368" t="str">
        <f t="shared" si="212"/>
        <v/>
      </c>
      <c r="BX137" s="368" t="str">
        <f t="shared" si="212"/>
        <v/>
      </c>
      <c r="BY137" s="368" t="str">
        <f t="shared" si="212"/>
        <v/>
      </c>
      <c r="BZ137" s="368" t="str">
        <f t="shared" si="212"/>
        <v/>
      </c>
      <c r="CA137" s="369" t="str">
        <f t="shared" si="212"/>
        <v/>
      </c>
      <c r="CB137" s="257">
        <f t="shared" ref="CB137:DG137" si="213">IF(NOT(ISNA(CB46)),IF(LEN(CB46)&gt;0,ABS(CB46-$C46),""),"")</f>
        <v>3.4694469519536142E-18</v>
      </c>
      <c r="CC137" s="257">
        <f t="shared" si="213"/>
        <v>4.40619762898109E-16</v>
      </c>
      <c r="CD137" s="257">
        <f t="shared" si="213"/>
        <v>0</v>
      </c>
      <c r="CE137" s="257">
        <f t="shared" si="213"/>
        <v>0</v>
      </c>
      <c r="CF137" s="257">
        <f t="shared" si="213"/>
        <v>0</v>
      </c>
      <c r="CG137" s="257">
        <f t="shared" si="213"/>
        <v>0</v>
      </c>
      <c r="CH137" s="257">
        <f t="shared" si="213"/>
        <v>0</v>
      </c>
      <c r="CI137" s="257">
        <f t="shared" si="213"/>
        <v>0</v>
      </c>
      <c r="CJ137" s="257">
        <f t="shared" si="213"/>
        <v>0</v>
      </c>
      <c r="CK137" s="257">
        <f t="shared" si="213"/>
        <v>0</v>
      </c>
      <c r="CL137" s="257">
        <f t="shared" si="213"/>
        <v>0</v>
      </c>
      <c r="CM137" s="257">
        <f t="shared" si="213"/>
        <v>0</v>
      </c>
      <c r="CN137" s="257">
        <f t="shared" si="213"/>
        <v>0</v>
      </c>
      <c r="CO137" s="257">
        <f t="shared" si="213"/>
        <v>0</v>
      </c>
      <c r="CP137" s="257">
        <f t="shared" si="213"/>
        <v>0</v>
      </c>
      <c r="CQ137" s="257">
        <f t="shared" si="213"/>
        <v>0</v>
      </c>
      <c r="CR137" s="257">
        <f t="shared" si="213"/>
        <v>0</v>
      </c>
      <c r="CS137" s="257">
        <f t="shared" si="213"/>
        <v>3.6535743169405221E-7</v>
      </c>
      <c r="CT137" s="257">
        <f t="shared" si="213"/>
        <v>0</v>
      </c>
      <c r="CU137" s="257">
        <f t="shared" si="213"/>
        <v>0</v>
      </c>
      <c r="CV137" s="257">
        <f t="shared" si="213"/>
        <v>0</v>
      </c>
      <c r="CW137" s="257">
        <f t="shared" si="213"/>
        <v>0</v>
      </c>
      <c r="CX137" s="257">
        <f t="shared" si="213"/>
        <v>0</v>
      </c>
      <c r="CY137" s="257">
        <f t="shared" si="213"/>
        <v>0</v>
      </c>
      <c r="CZ137" s="257">
        <f t="shared" si="213"/>
        <v>0</v>
      </c>
      <c r="DA137" s="257">
        <f t="shared" si="213"/>
        <v>0</v>
      </c>
      <c r="DB137" s="257">
        <f t="shared" si="213"/>
        <v>0</v>
      </c>
      <c r="DC137" s="257">
        <f t="shared" si="213"/>
        <v>0</v>
      </c>
      <c r="DD137" s="257">
        <f t="shared" si="213"/>
        <v>0</v>
      </c>
      <c r="DE137" s="257">
        <f t="shared" si="213"/>
        <v>7.3112858897661503E-7</v>
      </c>
      <c r="DF137" s="257">
        <f t="shared" si="213"/>
        <v>1.0968021000069827E-6</v>
      </c>
      <c r="DG137" s="257">
        <f t="shared" si="213"/>
        <v>1.472172284942147E-6</v>
      </c>
      <c r="DH137" s="257">
        <f t="shared" ref="DH137:EM137" si="214">IF(NOT(ISNA(DH46)),IF(LEN(DH46)&gt;0,ABS(DH46-$C46),""),"")</f>
        <v>1.8239072083134356E-6</v>
      </c>
      <c r="DI137" s="257">
        <f t="shared" si="214"/>
        <v>1.7387180457145365E-4</v>
      </c>
      <c r="DJ137" s="257">
        <f t="shared" si="214"/>
        <v>1.2917202819034725E-3</v>
      </c>
      <c r="DK137" s="257">
        <f t="shared" si="214"/>
        <v>1.9103220696805867E-3</v>
      </c>
      <c r="DL137" s="257">
        <f t="shared" si="214"/>
        <v>2.2154222376048749E-4</v>
      </c>
      <c r="DM137" s="257">
        <f t="shared" si="214"/>
        <v>0</v>
      </c>
      <c r="DN137" s="257">
        <f t="shared" si="214"/>
        <v>0</v>
      </c>
      <c r="DO137" s="257">
        <f t="shared" si="214"/>
        <v>0</v>
      </c>
      <c r="DP137" s="257">
        <f t="shared" si="214"/>
        <v>0</v>
      </c>
      <c r="DQ137" s="257">
        <f t="shared" si="214"/>
        <v>0</v>
      </c>
      <c r="DR137" s="257">
        <f t="shared" si="214"/>
        <v>0</v>
      </c>
      <c r="DS137" s="257">
        <f t="shared" si="214"/>
        <v>0</v>
      </c>
      <c r="DT137" s="257">
        <f t="shared" si="214"/>
        <v>0</v>
      </c>
      <c r="DU137" s="257">
        <f t="shared" si="214"/>
        <v>0</v>
      </c>
      <c r="DV137" s="257">
        <f t="shared" si="214"/>
        <v>0</v>
      </c>
      <c r="DW137" s="257">
        <f t="shared" si="214"/>
        <v>0</v>
      </c>
      <c r="DX137" s="257">
        <f t="shared" si="214"/>
        <v>0</v>
      </c>
      <c r="DY137" s="257">
        <f t="shared" si="214"/>
        <v>0</v>
      </c>
      <c r="DZ137" s="257">
        <f t="shared" si="214"/>
        <v>0</v>
      </c>
      <c r="EA137" s="257">
        <f t="shared" si="214"/>
        <v>0</v>
      </c>
      <c r="EB137" s="257">
        <f t="shared" si="214"/>
        <v>0</v>
      </c>
      <c r="EC137" s="257">
        <f t="shared" si="214"/>
        <v>0</v>
      </c>
      <c r="ED137" s="257">
        <f t="shared" si="214"/>
        <v>0</v>
      </c>
      <c r="EE137" s="257">
        <f t="shared" si="214"/>
        <v>0</v>
      </c>
      <c r="EF137" s="257">
        <f t="shared" si="214"/>
        <v>0</v>
      </c>
      <c r="EG137" s="257">
        <f t="shared" si="214"/>
        <v>0</v>
      </c>
      <c r="EH137" s="257">
        <f t="shared" si="214"/>
        <v>0</v>
      </c>
      <c r="EI137" s="257">
        <f t="shared" si="214"/>
        <v>0</v>
      </c>
      <c r="EJ137" s="257">
        <f t="shared" si="214"/>
        <v>0</v>
      </c>
      <c r="EK137" s="257">
        <f t="shared" si="214"/>
        <v>0</v>
      </c>
      <c r="EL137" s="257" t="str">
        <f t="shared" si="214"/>
        <v/>
      </c>
      <c r="EM137" s="257" t="str">
        <f t="shared" si="214"/>
        <v/>
      </c>
      <c r="EN137" s="257" t="str">
        <f t="shared" ref="EN137:EX137" si="215">IF(NOT(ISNA(EN46)),IF(LEN(EN46)&gt;0,ABS(EN46-$C46),""),"")</f>
        <v/>
      </c>
      <c r="EO137" s="257" t="str">
        <f t="shared" si="215"/>
        <v/>
      </c>
      <c r="EP137" s="257" t="str">
        <f t="shared" si="215"/>
        <v/>
      </c>
      <c r="EQ137" s="257" t="str">
        <f t="shared" si="215"/>
        <v/>
      </c>
      <c r="ER137" s="257" t="str">
        <f t="shared" si="215"/>
        <v/>
      </c>
      <c r="ES137" s="257" t="str">
        <f t="shared" si="215"/>
        <v/>
      </c>
      <c r="ET137" s="257" t="str">
        <f t="shared" si="215"/>
        <v/>
      </c>
      <c r="EU137" s="257" t="str">
        <f t="shared" si="215"/>
        <v/>
      </c>
      <c r="EV137" s="257" t="str">
        <f t="shared" si="215"/>
        <v/>
      </c>
      <c r="EW137" s="257" t="str">
        <f t="shared" si="215"/>
        <v/>
      </c>
      <c r="EX137" s="258" t="str">
        <f t="shared" si="215"/>
        <v/>
      </c>
    </row>
    <row r="138" spans="4:154" x14ac:dyDescent="0.2">
      <c r="D138" s="238">
        <v>44015</v>
      </c>
      <c r="E138" s="367">
        <f t="shared" ref="E138:AJ138" si="216">IF(NOT(ISNA(E47)),IF(LEN(E47)&gt;0,(E47-$B47)/(rateShift*0.0001),""),"")</f>
        <v>1.0394951286806647E-3</v>
      </c>
      <c r="F138" s="368">
        <f t="shared" si="216"/>
        <v>3.4650723110263293E-4</v>
      </c>
      <c r="G138" s="368">
        <f t="shared" si="216"/>
        <v>0</v>
      </c>
      <c r="H138" s="368">
        <f t="shared" si="216"/>
        <v>0</v>
      </c>
      <c r="I138" s="368">
        <f t="shared" si="216"/>
        <v>0</v>
      </c>
      <c r="J138" s="368">
        <f t="shared" si="216"/>
        <v>0</v>
      </c>
      <c r="K138" s="368">
        <f t="shared" si="216"/>
        <v>0</v>
      </c>
      <c r="L138" s="368">
        <f t="shared" si="216"/>
        <v>0</v>
      </c>
      <c r="M138" s="368">
        <f t="shared" si="216"/>
        <v>0</v>
      </c>
      <c r="N138" s="368">
        <f t="shared" si="216"/>
        <v>0</v>
      </c>
      <c r="O138" s="368">
        <f t="shared" si="216"/>
        <v>0</v>
      </c>
      <c r="P138" s="368">
        <f t="shared" si="216"/>
        <v>0</v>
      </c>
      <c r="Q138" s="368">
        <f t="shared" si="216"/>
        <v>0</v>
      </c>
      <c r="R138" s="368">
        <f t="shared" si="216"/>
        <v>0</v>
      </c>
      <c r="S138" s="368">
        <f t="shared" si="216"/>
        <v>0</v>
      </c>
      <c r="T138" s="368">
        <f t="shared" si="216"/>
        <v>0</v>
      </c>
      <c r="U138" s="368">
        <f t="shared" si="216"/>
        <v>0</v>
      </c>
      <c r="V138" s="368">
        <f t="shared" si="216"/>
        <v>-1.7784954510925016E-3</v>
      </c>
      <c r="W138" s="368">
        <f t="shared" si="216"/>
        <v>0</v>
      </c>
      <c r="X138" s="368">
        <f t="shared" si="216"/>
        <v>0</v>
      </c>
      <c r="Y138" s="368">
        <f t="shared" si="216"/>
        <v>0</v>
      </c>
      <c r="Z138" s="368">
        <f t="shared" si="216"/>
        <v>0</v>
      </c>
      <c r="AA138" s="368">
        <f t="shared" si="216"/>
        <v>0</v>
      </c>
      <c r="AB138" s="368">
        <f t="shared" si="216"/>
        <v>0</v>
      </c>
      <c r="AC138" s="368">
        <f t="shared" si="216"/>
        <v>0</v>
      </c>
      <c r="AD138" s="368">
        <f t="shared" si="216"/>
        <v>0</v>
      </c>
      <c r="AE138" s="368">
        <f t="shared" si="216"/>
        <v>0</v>
      </c>
      <c r="AF138" s="368">
        <f t="shared" si="216"/>
        <v>0</v>
      </c>
      <c r="AG138" s="368">
        <f t="shared" si="216"/>
        <v>0</v>
      </c>
      <c r="AH138" s="368">
        <f t="shared" si="216"/>
        <v>-3.5590092405026613E-3</v>
      </c>
      <c r="AI138" s="368">
        <f t="shared" si="216"/>
        <v>-5.3390520966985211E-3</v>
      </c>
      <c r="AJ138" s="368">
        <f t="shared" si="216"/>
        <v>-7.1663014522462681E-3</v>
      </c>
      <c r="AK138" s="368">
        <f t="shared" ref="AK138:BP138" si="217">IF(NOT(ISNA(AK47)),IF(LEN(AK47)&gt;0,(AK47-$B47)/(rateShift*0.0001),""),"")</f>
        <v>-8.8785018731614429E-3</v>
      </c>
      <c r="AL138" s="368">
        <f t="shared" si="217"/>
        <v>-1.0690634788179318E-2</v>
      </c>
      <c r="AM138" s="368">
        <f t="shared" si="217"/>
        <v>-1.249251953753909E-2</v>
      </c>
      <c r="AN138" s="368">
        <f t="shared" si="217"/>
        <v>1.0691232716475256</v>
      </c>
      <c r="AO138" s="368">
        <f t="shared" si="217"/>
        <v>0</v>
      </c>
      <c r="AP138" s="368">
        <f t="shared" si="217"/>
        <v>0</v>
      </c>
      <c r="AQ138" s="368">
        <f t="shared" si="217"/>
        <v>0</v>
      </c>
      <c r="AR138" s="368">
        <f t="shared" si="217"/>
        <v>0</v>
      </c>
      <c r="AS138" s="368">
        <f t="shared" si="217"/>
        <v>0</v>
      </c>
      <c r="AT138" s="368">
        <f t="shared" si="217"/>
        <v>0</v>
      </c>
      <c r="AU138" s="368">
        <f t="shared" si="217"/>
        <v>0</v>
      </c>
      <c r="AV138" s="368">
        <f t="shared" si="217"/>
        <v>0</v>
      </c>
      <c r="AW138" s="368">
        <f t="shared" si="217"/>
        <v>0</v>
      </c>
      <c r="AX138" s="368">
        <f t="shared" si="217"/>
        <v>0</v>
      </c>
      <c r="AY138" s="368">
        <f t="shared" si="217"/>
        <v>0</v>
      </c>
      <c r="AZ138" s="368">
        <f t="shared" si="217"/>
        <v>0</v>
      </c>
      <c r="BA138" s="368">
        <f t="shared" si="217"/>
        <v>0</v>
      </c>
      <c r="BB138" s="368">
        <f t="shared" si="217"/>
        <v>0</v>
      </c>
      <c r="BC138" s="368">
        <f t="shared" si="217"/>
        <v>0</v>
      </c>
      <c r="BD138" s="368">
        <f t="shared" si="217"/>
        <v>0</v>
      </c>
      <c r="BE138" s="368">
        <f t="shared" si="217"/>
        <v>0</v>
      </c>
      <c r="BF138" s="368">
        <f t="shared" si="217"/>
        <v>0</v>
      </c>
      <c r="BG138" s="368">
        <f t="shared" si="217"/>
        <v>0</v>
      </c>
      <c r="BH138" s="368">
        <f t="shared" si="217"/>
        <v>0</v>
      </c>
      <c r="BI138" s="368">
        <f t="shared" si="217"/>
        <v>0</v>
      </c>
      <c r="BJ138" s="368">
        <f t="shared" si="217"/>
        <v>0</v>
      </c>
      <c r="BK138" s="368">
        <f t="shared" si="217"/>
        <v>0</v>
      </c>
      <c r="BL138" s="368">
        <f t="shared" si="217"/>
        <v>0</v>
      </c>
      <c r="BM138" s="368">
        <f t="shared" si="217"/>
        <v>0</v>
      </c>
      <c r="BN138" s="368">
        <f t="shared" si="217"/>
        <v>0</v>
      </c>
      <c r="BO138" s="368" t="str">
        <f t="shared" si="217"/>
        <v/>
      </c>
      <c r="BP138" s="368" t="str">
        <f t="shared" si="217"/>
        <v/>
      </c>
      <c r="BQ138" s="368" t="str">
        <f t="shared" ref="BQ138:CA138" si="218">IF(NOT(ISNA(BQ47)),IF(LEN(BQ47)&gt;0,(BQ47-$B47)/(rateShift*0.0001),""),"")</f>
        <v/>
      </c>
      <c r="BR138" s="368" t="str">
        <f t="shared" si="218"/>
        <v/>
      </c>
      <c r="BS138" s="368" t="str">
        <f t="shared" si="218"/>
        <v/>
      </c>
      <c r="BT138" s="368" t="str">
        <f t="shared" si="218"/>
        <v/>
      </c>
      <c r="BU138" s="368" t="str">
        <f t="shared" si="218"/>
        <v/>
      </c>
      <c r="BV138" s="368" t="str">
        <f t="shared" si="218"/>
        <v/>
      </c>
      <c r="BW138" s="368" t="str">
        <f t="shared" si="218"/>
        <v/>
      </c>
      <c r="BX138" s="368" t="str">
        <f t="shared" si="218"/>
        <v/>
      </c>
      <c r="BY138" s="368" t="str">
        <f t="shared" si="218"/>
        <v/>
      </c>
      <c r="BZ138" s="368" t="str">
        <f t="shared" si="218"/>
        <v/>
      </c>
      <c r="CA138" s="369" t="str">
        <f t="shared" si="218"/>
        <v/>
      </c>
      <c r="CB138" s="257">
        <f t="shared" ref="CB138:DG138" si="219">IF(NOT(ISNA(CB47)),IF(LEN(CB47)&gt;0,ABS(CB47-$C47),""),"")</f>
        <v>0</v>
      </c>
      <c r="CC138" s="257">
        <f t="shared" si="219"/>
        <v>0</v>
      </c>
      <c r="CD138" s="257">
        <f t="shared" si="219"/>
        <v>0</v>
      </c>
      <c r="CE138" s="257">
        <f t="shared" si="219"/>
        <v>0</v>
      </c>
      <c r="CF138" s="257">
        <f t="shared" si="219"/>
        <v>0</v>
      </c>
      <c r="CG138" s="257">
        <f t="shared" si="219"/>
        <v>0</v>
      </c>
      <c r="CH138" s="257">
        <f t="shared" si="219"/>
        <v>0</v>
      </c>
      <c r="CI138" s="257">
        <f t="shared" si="219"/>
        <v>0</v>
      </c>
      <c r="CJ138" s="257">
        <f t="shared" si="219"/>
        <v>0</v>
      </c>
      <c r="CK138" s="257">
        <f t="shared" si="219"/>
        <v>0</v>
      </c>
      <c r="CL138" s="257">
        <f t="shared" si="219"/>
        <v>0</v>
      </c>
      <c r="CM138" s="257">
        <f t="shared" si="219"/>
        <v>0</v>
      </c>
      <c r="CN138" s="257">
        <f t="shared" si="219"/>
        <v>0</v>
      </c>
      <c r="CO138" s="257">
        <f t="shared" si="219"/>
        <v>0</v>
      </c>
      <c r="CP138" s="257">
        <f t="shared" si="219"/>
        <v>0</v>
      </c>
      <c r="CQ138" s="257">
        <f t="shared" si="219"/>
        <v>0</v>
      </c>
      <c r="CR138" s="257">
        <f t="shared" si="219"/>
        <v>0</v>
      </c>
      <c r="CS138" s="257">
        <f t="shared" si="219"/>
        <v>3.2552060117568837E-7</v>
      </c>
      <c r="CT138" s="257">
        <f t="shared" si="219"/>
        <v>0</v>
      </c>
      <c r="CU138" s="257">
        <f t="shared" si="219"/>
        <v>0</v>
      </c>
      <c r="CV138" s="257">
        <f t="shared" si="219"/>
        <v>0</v>
      </c>
      <c r="CW138" s="257">
        <f t="shared" si="219"/>
        <v>0</v>
      </c>
      <c r="CX138" s="257">
        <f t="shared" si="219"/>
        <v>0</v>
      </c>
      <c r="CY138" s="257">
        <f t="shared" si="219"/>
        <v>0</v>
      </c>
      <c r="CZ138" s="257">
        <f t="shared" si="219"/>
        <v>0</v>
      </c>
      <c r="DA138" s="257">
        <f t="shared" si="219"/>
        <v>0</v>
      </c>
      <c r="DB138" s="257">
        <f t="shared" si="219"/>
        <v>0</v>
      </c>
      <c r="DC138" s="257">
        <f t="shared" si="219"/>
        <v>0</v>
      </c>
      <c r="DD138" s="257">
        <f t="shared" si="219"/>
        <v>0</v>
      </c>
      <c r="DE138" s="257">
        <f t="shared" si="219"/>
        <v>6.5140959566376E-7</v>
      </c>
      <c r="DF138" s="257">
        <f t="shared" si="219"/>
        <v>9.7721136868567093E-7</v>
      </c>
      <c r="DG138" s="257">
        <f t="shared" si="219"/>
        <v>1.3116522933655228E-6</v>
      </c>
      <c r="DH138" s="257">
        <f t="shared" ref="DH138:EM138" si="220">IF(NOT(ISNA(DH47)),IF(LEN(DH47)&gt;0,ABS(DH47-$C47),""),"")</f>
        <v>1.6250348634297418E-6</v>
      </c>
      <c r="DI138" s="257">
        <f t="shared" si="220"/>
        <v>1.9567069573234175E-6</v>
      </c>
      <c r="DJ138" s="257">
        <f t="shared" si="220"/>
        <v>2.0155682242191039E-4</v>
      </c>
      <c r="DK138" s="257">
        <f t="shared" si="220"/>
        <v>1.5051898751956491E-3</v>
      </c>
      <c r="DL138" s="257">
        <f t="shared" si="220"/>
        <v>2.1835065759893829E-3</v>
      </c>
      <c r="DM138" s="257">
        <f t="shared" si="220"/>
        <v>2.4890316329963247E-4</v>
      </c>
      <c r="DN138" s="257">
        <f t="shared" si="220"/>
        <v>0</v>
      </c>
      <c r="DO138" s="257">
        <f t="shared" si="220"/>
        <v>0</v>
      </c>
      <c r="DP138" s="257">
        <f t="shared" si="220"/>
        <v>0</v>
      </c>
      <c r="DQ138" s="257">
        <f t="shared" si="220"/>
        <v>0</v>
      </c>
      <c r="DR138" s="257">
        <f t="shared" si="220"/>
        <v>0</v>
      </c>
      <c r="DS138" s="257">
        <f t="shared" si="220"/>
        <v>0</v>
      </c>
      <c r="DT138" s="257">
        <f t="shared" si="220"/>
        <v>0</v>
      </c>
      <c r="DU138" s="257">
        <f t="shared" si="220"/>
        <v>0</v>
      </c>
      <c r="DV138" s="257">
        <f t="shared" si="220"/>
        <v>0</v>
      </c>
      <c r="DW138" s="257">
        <f t="shared" si="220"/>
        <v>0</v>
      </c>
      <c r="DX138" s="257">
        <f t="shared" si="220"/>
        <v>0</v>
      </c>
      <c r="DY138" s="257">
        <f t="shared" si="220"/>
        <v>0</v>
      </c>
      <c r="DZ138" s="257">
        <f t="shared" si="220"/>
        <v>0</v>
      </c>
      <c r="EA138" s="257">
        <f t="shared" si="220"/>
        <v>0</v>
      </c>
      <c r="EB138" s="257">
        <f t="shared" si="220"/>
        <v>0</v>
      </c>
      <c r="EC138" s="257">
        <f t="shared" si="220"/>
        <v>0</v>
      </c>
      <c r="ED138" s="257">
        <f t="shared" si="220"/>
        <v>0</v>
      </c>
      <c r="EE138" s="257">
        <f t="shared" si="220"/>
        <v>0</v>
      </c>
      <c r="EF138" s="257">
        <f t="shared" si="220"/>
        <v>0</v>
      </c>
      <c r="EG138" s="257">
        <f t="shared" si="220"/>
        <v>0</v>
      </c>
      <c r="EH138" s="257">
        <f t="shared" si="220"/>
        <v>0</v>
      </c>
      <c r="EI138" s="257">
        <f t="shared" si="220"/>
        <v>0</v>
      </c>
      <c r="EJ138" s="257">
        <f t="shared" si="220"/>
        <v>0</v>
      </c>
      <c r="EK138" s="257">
        <f t="shared" si="220"/>
        <v>0</v>
      </c>
      <c r="EL138" s="257" t="str">
        <f t="shared" si="220"/>
        <v/>
      </c>
      <c r="EM138" s="257" t="str">
        <f t="shared" si="220"/>
        <v/>
      </c>
      <c r="EN138" s="257" t="str">
        <f t="shared" ref="EN138:EX138" si="221">IF(NOT(ISNA(EN47)),IF(LEN(EN47)&gt;0,ABS(EN47-$C47),""),"")</f>
        <v/>
      </c>
      <c r="EO138" s="257" t="str">
        <f t="shared" si="221"/>
        <v/>
      </c>
      <c r="EP138" s="257" t="str">
        <f t="shared" si="221"/>
        <v/>
      </c>
      <c r="EQ138" s="257" t="str">
        <f t="shared" si="221"/>
        <v/>
      </c>
      <c r="ER138" s="257" t="str">
        <f t="shared" si="221"/>
        <v/>
      </c>
      <c r="ES138" s="257" t="str">
        <f t="shared" si="221"/>
        <v/>
      </c>
      <c r="ET138" s="257" t="str">
        <f t="shared" si="221"/>
        <v/>
      </c>
      <c r="EU138" s="257" t="str">
        <f t="shared" si="221"/>
        <v/>
      </c>
      <c r="EV138" s="257" t="str">
        <f t="shared" si="221"/>
        <v/>
      </c>
      <c r="EW138" s="257" t="str">
        <f t="shared" si="221"/>
        <v/>
      </c>
      <c r="EX138" s="258" t="str">
        <f t="shared" si="221"/>
        <v/>
      </c>
    </row>
    <row r="139" spans="4:154" x14ac:dyDescent="0.2">
      <c r="D139" s="238">
        <v>44382</v>
      </c>
      <c r="E139" s="367">
        <f t="shared" ref="E139:AJ139" si="222">IF(NOT(ISNA(E48)),IF(LEN(E48)&gt;0,(E48-$B48)/(rateShift*0.0001),""),"")</f>
        <v>9.236449276250891E-4</v>
      </c>
      <c r="F139" s="368">
        <f t="shared" si="222"/>
        <v>3.0788951061420933E-4</v>
      </c>
      <c r="G139" s="368">
        <f t="shared" si="222"/>
        <v>0</v>
      </c>
      <c r="H139" s="368">
        <f t="shared" si="222"/>
        <v>0</v>
      </c>
      <c r="I139" s="368">
        <f t="shared" si="222"/>
        <v>0</v>
      </c>
      <c r="J139" s="368">
        <f t="shared" si="222"/>
        <v>0</v>
      </c>
      <c r="K139" s="368">
        <f t="shared" si="222"/>
        <v>0</v>
      </c>
      <c r="L139" s="368">
        <f t="shared" si="222"/>
        <v>0</v>
      </c>
      <c r="M139" s="368">
        <f t="shared" si="222"/>
        <v>0</v>
      </c>
      <c r="N139" s="368">
        <f t="shared" si="222"/>
        <v>0</v>
      </c>
      <c r="O139" s="368">
        <f t="shared" si="222"/>
        <v>0</v>
      </c>
      <c r="P139" s="368">
        <f t="shared" si="222"/>
        <v>0</v>
      </c>
      <c r="Q139" s="368">
        <f t="shared" si="222"/>
        <v>0</v>
      </c>
      <c r="R139" s="368">
        <f t="shared" si="222"/>
        <v>0</v>
      </c>
      <c r="S139" s="368">
        <f t="shared" si="222"/>
        <v>0</v>
      </c>
      <c r="T139" s="368">
        <f t="shared" si="222"/>
        <v>0</v>
      </c>
      <c r="U139" s="368">
        <f t="shared" si="222"/>
        <v>0</v>
      </c>
      <c r="V139" s="368">
        <f t="shared" si="222"/>
        <v>-1.7582189670156678E-3</v>
      </c>
      <c r="W139" s="368">
        <f t="shared" si="222"/>
        <v>0</v>
      </c>
      <c r="X139" s="368">
        <f t="shared" si="222"/>
        <v>0</v>
      </c>
      <c r="Y139" s="368">
        <f t="shared" si="222"/>
        <v>0</v>
      </c>
      <c r="Z139" s="368">
        <f t="shared" si="222"/>
        <v>0</v>
      </c>
      <c r="AA139" s="368">
        <f t="shared" si="222"/>
        <v>0</v>
      </c>
      <c r="AB139" s="368">
        <f t="shared" si="222"/>
        <v>0</v>
      </c>
      <c r="AC139" s="368">
        <f t="shared" si="222"/>
        <v>0</v>
      </c>
      <c r="AD139" s="368">
        <f t="shared" si="222"/>
        <v>0</v>
      </c>
      <c r="AE139" s="368">
        <f t="shared" si="222"/>
        <v>0</v>
      </c>
      <c r="AF139" s="368">
        <f t="shared" si="222"/>
        <v>0</v>
      </c>
      <c r="AG139" s="368">
        <f t="shared" si="222"/>
        <v>0</v>
      </c>
      <c r="AH139" s="368">
        <f t="shared" si="222"/>
        <v>-3.5184326960691764E-3</v>
      </c>
      <c r="AI139" s="368">
        <f t="shared" si="222"/>
        <v>-5.2781802956959611E-3</v>
      </c>
      <c r="AJ139" s="368">
        <f t="shared" si="222"/>
        <v>-7.0845955787730147E-3</v>
      </c>
      <c r="AK139" s="368">
        <f t="shared" ref="AK139:BP139" si="223">IF(NOT(ISNA(AK48)),IF(LEN(AK48)&gt;0,(AK48-$B48)/(rateShift*0.0001),""),"")</f>
        <v>-8.7772731603447812E-3</v>
      </c>
      <c r="AL139" s="368">
        <f t="shared" si="223"/>
        <v>-1.05687432165949E-2</v>
      </c>
      <c r="AM139" s="368">
        <f t="shared" si="223"/>
        <v>-1.2350081380852959E-2</v>
      </c>
      <c r="AN139" s="368">
        <f t="shared" si="223"/>
        <v>-1.4193201608985601E-2</v>
      </c>
      <c r="AO139" s="368">
        <f t="shared" si="223"/>
        <v>1.0854489830234779</v>
      </c>
      <c r="AP139" s="368">
        <f t="shared" si="223"/>
        <v>0</v>
      </c>
      <c r="AQ139" s="368">
        <f t="shared" si="223"/>
        <v>0</v>
      </c>
      <c r="AR139" s="368">
        <f t="shared" si="223"/>
        <v>0</v>
      </c>
      <c r="AS139" s="368">
        <f t="shared" si="223"/>
        <v>0</v>
      </c>
      <c r="AT139" s="368">
        <f t="shared" si="223"/>
        <v>0</v>
      </c>
      <c r="AU139" s="368">
        <f t="shared" si="223"/>
        <v>0</v>
      </c>
      <c r="AV139" s="368">
        <f t="shared" si="223"/>
        <v>0</v>
      </c>
      <c r="AW139" s="368">
        <f t="shared" si="223"/>
        <v>0</v>
      </c>
      <c r="AX139" s="368">
        <f t="shared" si="223"/>
        <v>0</v>
      </c>
      <c r="AY139" s="368">
        <f t="shared" si="223"/>
        <v>0</v>
      </c>
      <c r="AZ139" s="368">
        <f t="shared" si="223"/>
        <v>0</v>
      </c>
      <c r="BA139" s="368">
        <f t="shared" si="223"/>
        <v>0</v>
      </c>
      <c r="BB139" s="368">
        <f t="shared" si="223"/>
        <v>0</v>
      </c>
      <c r="BC139" s="368">
        <f t="shared" si="223"/>
        <v>0</v>
      </c>
      <c r="BD139" s="368">
        <f t="shared" si="223"/>
        <v>0</v>
      </c>
      <c r="BE139" s="368">
        <f t="shared" si="223"/>
        <v>0</v>
      </c>
      <c r="BF139" s="368">
        <f t="shared" si="223"/>
        <v>0</v>
      </c>
      <c r="BG139" s="368">
        <f t="shared" si="223"/>
        <v>0</v>
      </c>
      <c r="BH139" s="368">
        <f t="shared" si="223"/>
        <v>0</v>
      </c>
      <c r="BI139" s="368">
        <f t="shared" si="223"/>
        <v>0</v>
      </c>
      <c r="BJ139" s="368">
        <f t="shared" si="223"/>
        <v>0</v>
      </c>
      <c r="BK139" s="368">
        <f t="shared" si="223"/>
        <v>0</v>
      </c>
      <c r="BL139" s="368">
        <f t="shared" si="223"/>
        <v>0</v>
      </c>
      <c r="BM139" s="368">
        <f t="shared" si="223"/>
        <v>0</v>
      </c>
      <c r="BN139" s="368">
        <f t="shared" si="223"/>
        <v>0</v>
      </c>
      <c r="BO139" s="368" t="str">
        <f t="shared" si="223"/>
        <v/>
      </c>
      <c r="BP139" s="368" t="str">
        <f t="shared" si="223"/>
        <v/>
      </c>
      <c r="BQ139" s="368" t="str">
        <f t="shared" ref="BQ139:CA139" si="224">IF(NOT(ISNA(BQ48)),IF(LEN(BQ48)&gt;0,(BQ48-$B48)/(rateShift*0.0001),""),"")</f>
        <v/>
      </c>
      <c r="BR139" s="368" t="str">
        <f t="shared" si="224"/>
        <v/>
      </c>
      <c r="BS139" s="368" t="str">
        <f t="shared" si="224"/>
        <v/>
      </c>
      <c r="BT139" s="368" t="str">
        <f t="shared" si="224"/>
        <v/>
      </c>
      <c r="BU139" s="368" t="str">
        <f t="shared" si="224"/>
        <v/>
      </c>
      <c r="BV139" s="368" t="str">
        <f t="shared" si="224"/>
        <v/>
      </c>
      <c r="BW139" s="368" t="str">
        <f t="shared" si="224"/>
        <v/>
      </c>
      <c r="BX139" s="368" t="str">
        <f t="shared" si="224"/>
        <v/>
      </c>
      <c r="BY139" s="368" t="str">
        <f t="shared" si="224"/>
        <v/>
      </c>
      <c r="BZ139" s="368" t="str">
        <f t="shared" si="224"/>
        <v/>
      </c>
      <c r="CA139" s="369" t="str">
        <f t="shared" si="224"/>
        <v/>
      </c>
      <c r="CB139" s="257">
        <f t="shared" ref="CB139:DG139" si="225">IF(NOT(ISNA(CB48)),IF(LEN(CB48)&gt;0,ABS(CB48-$C48),""),"")</f>
        <v>4.3368086899420177E-16</v>
      </c>
      <c r="CC139" s="257">
        <f t="shared" si="225"/>
        <v>0</v>
      </c>
      <c r="CD139" s="257">
        <f t="shared" si="225"/>
        <v>0</v>
      </c>
      <c r="CE139" s="257">
        <f t="shared" si="225"/>
        <v>0</v>
      </c>
      <c r="CF139" s="257">
        <f t="shared" si="225"/>
        <v>0</v>
      </c>
      <c r="CG139" s="257">
        <f t="shared" si="225"/>
        <v>0</v>
      </c>
      <c r="CH139" s="257">
        <f t="shared" si="225"/>
        <v>0</v>
      </c>
      <c r="CI139" s="257">
        <f t="shared" si="225"/>
        <v>0</v>
      </c>
      <c r="CJ139" s="257">
        <f t="shared" si="225"/>
        <v>0</v>
      </c>
      <c r="CK139" s="257">
        <f t="shared" si="225"/>
        <v>0</v>
      </c>
      <c r="CL139" s="257">
        <f t="shared" si="225"/>
        <v>0</v>
      </c>
      <c r="CM139" s="257">
        <f t="shared" si="225"/>
        <v>0</v>
      </c>
      <c r="CN139" s="257">
        <f t="shared" si="225"/>
        <v>0</v>
      </c>
      <c r="CO139" s="257">
        <f t="shared" si="225"/>
        <v>0</v>
      </c>
      <c r="CP139" s="257">
        <f t="shared" si="225"/>
        <v>0</v>
      </c>
      <c r="CQ139" s="257">
        <f t="shared" si="225"/>
        <v>0</v>
      </c>
      <c r="CR139" s="257">
        <f t="shared" si="225"/>
        <v>0</v>
      </c>
      <c r="CS139" s="257">
        <f t="shared" si="225"/>
        <v>3.0876218277270384E-7</v>
      </c>
      <c r="CT139" s="257">
        <f t="shared" si="225"/>
        <v>0</v>
      </c>
      <c r="CU139" s="257">
        <f t="shared" si="225"/>
        <v>0</v>
      </c>
      <c r="CV139" s="257">
        <f t="shared" si="225"/>
        <v>0</v>
      </c>
      <c r="CW139" s="257">
        <f t="shared" si="225"/>
        <v>0</v>
      </c>
      <c r="CX139" s="257">
        <f t="shared" si="225"/>
        <v>0</v>
      </c>
      <c r="CY139" s="257">
        <f t="shared" si="225"/>
        <v>0</v>
      </c>
      <c r="CZ139" s="257">
        <f t="shared" si="225"/>
        <v>0</v>
      </c>
      <c r="DA139" s="257">
        <f t="shared" si="225"/>
        <v>0</v>
      </c>
      <c r="DB139" s="257">
        <f t="shared" si="225"/>
        <v>0</v>
      </c>
      <c r="DC139" s="257">
        <f t="shared" si="225"/>
        <v>0</v>
      </c>
      <c r="DD139" s="257">
        <f t="shared" si="225"/>
        <v>0</v>
      </c>
      <c r="DE139" s="257">
        <f t="shared" si="225"/>
        <v>6.1787359098564032E-7</v>
      </c>
      <c r="DF139" s="257">
        <f t="shared" si="225"/>
        <v>9.2690206466433667E-7</v>
      </c>
      <c r="DG139" s="257">
        <f t="shared" si="225"/>
        <v>1.2441247097816355E-6</v>
      </c>
      <c r="DH139" s="257">
        <f t="shared" ref="DH139:EM139" si="226">IF(NOT(ISNA(DH48)),IF(LEN(DH48)&gt;0,ABS(DH48-$C48),""),"")</f>
        <v>1.5413729696940603E-6</v>
      </c>
      <c r="DI139" s="257">
        <f t="shared" si="226"/>
        <v>1.855968925074114E-6</v>
      </c>
      <c r="DJ139" s="257">
        <f t="shared" si="226"/>
        <v>2.1687845349997736E-6</v>
      </c>
      <c r="DK139" s="257">
        <f t="shared" si="226"/>
        <v>2.3518544743260025E-4</v>
      </c>
      <c r="DL139" s="257">
        <f t="shared" si="226"/>
        <v>1.74622179621816E-3</v>
      </c>
      <c r="DM139" s="257">
        <f t="shared" si="226"/>
        <v>2.5005564719479609E-3</v>
      </c>
      <c r="DN139" s="257">
        <f t="shared" si="226"/>
        <v>2.8499099782390569E-4</v>
      </c>
      <c r="DO139" s="257">
        <f t="shared" si="226"/>
        <v>0</v>
      </c>
      <c r="DP139" s="257">
        <f t="shared" si="226"/>
        <v>0</v>
      </c>
      <c r="DQ139" s="257">
        <f t="shared" si="226"/>
        <v>0</v>
      </c>
      <c r="DR139" s="257">
        <f t="shared" si="226"/>
        <v>0</v>
      </c>
      <c r="DS139" s="257">
        <f t="shared" si="226"/>
        <v>0</v>
      </c>
      <c r="DT139" s="257">
        <f t="shared" si="226"/>
        <v>0</v>
      </c>
      <c r="DU139" s="257">
        <f t="shared" si="226"/>
        <v>0</v>
      </c>
      <c r="DV139" s="257">
        <f t="shared" si="226"/>
        <v>0</v>
      </c>
      <c r="DW139" s="257">
        <f t="shared" si="226"/>
        <v>0</v>
      </c>
      <c r="DX139" s="257">
        <f t="shared" si="226"/>
        <v>0</v>
      </c>
      <c r="DY139" s="257">
        <f t="shared" si="226"/>
        <v>0</v>
      </c>
      <c r="DZ139" s="257">
        <f t="shared" si="226"/>
        <v>0</v>
      </c>
      <c r="EA139" s="257">
        <f t="shared" si="226"/>
        <v>0</v>
      </c>
      <c r="EB139" s="257">
        <f t="shared" si="226"/>
        <v>0</v>
      </c>
      <c r="EC139" s="257">
        <f t="shared" si="226"/>
        <v>0</v>
      </c>
      <c r="ED139" s="257">
        <f t="shared" si="226"/>
        <v>0</v>
      </c>
      <c r="EE139" s="257">
        <f t="shared" si="226"/>
        <v>0</v>
      </c>
      <c r="EF139" s="257">
        <f t="shared" si="226"/>
        <v>0</v>
      </c>
      <c r="EG139" s="257">
        <f t="shared" si="226"/>
        <v>0</v>
      </c>
      <c r="EH139" s="257">
        <f t="shared" si="226"/>
        <v>0</v>
      </c>
      <c r="EI139" s="257">
        <f t="shared" si="226"/>
        <v>0</v>
      </c>
      <c r="EJ139" s="257">
        <f t="shared" si="226"/>
        <v>0</v>
      </c>
      <c r="EK139" s="257">
        <f t="shared" si="226"/>
        <v>0</v>
      </c>
      <c r="EL139" s="257" t="str">
        <f t="shared" si="226"/>
        <v/>
      </c>
      <c r="EM139" s="257" t="str">
        <f t="shared" si="226"/>
        <v/>
      </c>
      <c r="EN139" s="257" t="str">
        <f t="shared" ref="EN139:EX139" si="227">IF(NOT(ISNA(EN48)),IF(LEN(EN48)&gt;0,ABS(EN48-$C48),""),"")</f>
        <v/>
      </c>
      <c r="EO139" s="257" t="str">
        <f t="shared" si="227"/>
        <v/>
      </c>
      <c r="EP139" s="257" t="str">
        <f t="shared" si="227"/>
        <v/>
      </c>
      <c r="EQ139" s="257" t="str">
        <f t="shared" si="227"/>
        <v/>
      </c>
      <c r="ER139" s="257" t="str">
        <f t="shared" si="227"/>
        <v/>
      </c>
      <c r="ES139" s="257" t="str">
        <f t="shared" si="227"/>
        <v/>
      </c>
      <c r="ET139" s="257" t="str">
        <f t="shared" si="227"/>
        <v/>
      </c>
      <c r="EU139" s="257" t="str">
        <f t="shared" si="227"/>
        <v/>
      </c>
      <c r="EV139" s="257" t="str">
        <f t="shared" si="227"/>
        <v/>
      </c>
      <c r="EW139" s="257" t="str">
        <f t="shared" si="227"/>
        <v/>
      </c>
      <c r="EX139" s="258" t="str">
        <f t="shared" si="227"/>
        <v/>
      </c>
    </row>
    <row r="140" spans="4:154" x14ac:dyDescent="0.2">
      <c r="D140" s="238">
        <v>44746</v>
      </c>
      <c r="E140" s="367">
        <f t="shared" ref="E140:AJ140" si="228">IF(NOT(ISNA(E49)),IF(LEN(E49)&gt;0,(E49-$B49)/(rateShift*0.0001),""),"")</f>
        <v>8.3170980229654856E-4</v>
      </c>
      <c r="F140" s="368">
        <f t="shared" si="228"/>
        <v>2.7724368561327095E-4</v>
      </c>
      <c r="G140" s="368">
        <f t="shared" si="228"/>
        <v>0</v>
      </c>
      <c r="H140" s="368">
        <f t="shared" si="228"/>
        <v>0</v>
      </c>
      <c r="I140" s="368">
        <f t="shared" si="228"/>
        <v>0</v>
      </c>
      <c r="J140" s="368">
        <f t="shared" si="228"/>
        <v>0</v>
      </c>
      <c r="K140" s="368">
        <f t="shared" si="228"/>
        <v>0</v>
      </c>
      <c r="L140" s="368">
        <f t="shared" si="228"/>
        <v>0</v>
      </c>
      <c r="M140" s="368">
        <f t="shared" si="228"/>
        <v>0</v>
      </c>
      <c r="N140" s="368">
        <f t="shared" si="228"/>
        <v>0</v>
      </c>
      <c r="O140" s="368">
        <f t="shared" si="228"/>
        <v>0</v>
      </c>
      <c r="P140" s="368">
        <f t="shared" si="228"/>
        <v>0</v>
      </c>
      <c r="Q140" s="368">
        <f t="shared" si="228"/>
        <v>0</v>
      </c>
      <c r="R140" s="368">
        <f t="shared" si="228"/>
        <v>0</v>
      </c>
      <c r="S140" s="368">
        <f t="shared" si="228"/>
        <v>0</v>
      </c>
      <c r="T140" s="368">
        <f t="shared" si="228"/>
        <v>0</v>
      </c>
      <c r="U140" s="368">
        <f t="shared" si="228"/>
        <v>0</v>
      </c>
      <c r="V140" s="368">
        <f t="shared" si="228"/>
        <v>-1.7345477319567759E-3</v>
      </c>
      <c r="W140" s="368">
        <f t="shared" si="228"/>
        <v>0</v>
      </c>
      <c r="X140" s="368">
        <f t="shared" si="228"/>
        <v>0</v>
      </c>
      <c r="Y140" s="368">
        <f t="shared" si="228"/>
        <v>0</v>
      </c>
      <c r="Z140" s="368">
        <f t="shared" si="228"/>
        <v>0</v>
      </c>
      <c r="AA140" s="368">
        <f t="shared" si="228"/>
        <v>0</v>
      </c>
      <c r="AB140" s="368">
        <f t="shared" si="228"/>
        <v>0</v>
      </c>
      <c r="AC140" s="368">
        <f t="shared" si="228"/>
        <v>0</v>
      </c>
      <c r="AD140" s="368">
        <f t="shared" si="228"/>
        <v>0</v>
      </c>
      <c r="AE140" s="368">
        <f t="shared" si="228"/>
        <v>0</v>
      </c>
      <c r="AF140" s="368">
        <f t="shared" si="228"/>
        <v>0</v>
      </c>
      <c r="AG140" s="368">
        <f t="shared" si="228"/>
        <v>0</v>
      </c>
      <c r="AH140" s="368">
        <f t="shared" si="228"/>
        <v>-3.4710628432285673E-3</v>
      </c>
      <c r="AI140" s="368">
        <f t="shared" si="228"/>
        <v>-5.2071175735829422E-3</v>
      </c>
      <c r="AJ140" s="368">
        <f t="shared" si="228"/>
        <v>-6.989211115884103E-3</v>
      </c>
      <c r="AK140" s="368">
        <f t="shared" ref="AK140:BP140" si="229">IF(NOT(ISNA(AK49)),IF(LEN(AK49)&gt;0,(AK49-$B49)/(rateShift*0.0001),""),"")</f>
        <v>-8.6590978274313224E-3</v>
      </c>
      <c r="AL140" s="368">
        <f t="shared" si="229"/>
        <v>-1.0426446302377879E-2</v>
      </c>
      <c r="AM140" s="368">
        <f t="shared" si="229"/>
        <v>-1.2183798766430415E-2</v>
      </c>
      <c r="AN140" s="368">
        <f t="shared" si="229"/>
        <v>-1.400210083143949E-2</v>
      </c>
      <c r="AO140" s="368">
        <f t="shared" si="229"/>
        <v>-1.585691210699916E-2</v>
      </c>
      <c r="AP140" s="368">
        <f t="shared" si="229"/>
        <v>1.1034140864757922</v>
      </c>
      <c r="AQ140" s="368">
        <f t="shared" si="229"/>
        <v>0</v>
      </c>
      <c r="AR140" s="368">
        <f t="shared" si="229"/>
        <v>0</v>
      </c>
      <c r="AS140" s="368">
        <f t="shared" si="229"/>
        <v>0</v>
      </c>
      <c r="AT140" s="368">
        <f t="shared" si="229"/>
        <v>0</v>
      </c>
      <c r="AU140" s="368">
        <f t="shared" si="229"/>
        <v>0</v>
      </c>
      <c r="AV140" s="368">
        <f t="shared" si="229"/>
        <v>0</v>
      </c>
      <c r="AW140" s="368">
        <f t="shared" si="229"/>
        <v>0</v>
      </c>
      <c r="AX140" s="368">
        <f t="shared" si="229"/>
        <v>0</v>
      </c>
      <c r="AY140" s="368">
        <f t="shared" si="229"/>
        <v>0</v>
      </c>
      <c r="AZ140" s="368">
        <f t="shared" si="229"/>
        <v>0</v>
      </c>
      <c r="BA140" s="368">
        <f t="shared" si="229"/>
        <v>0</v>
      </c>
      <c r="BB140" s="368">
        <f t="shared" si="229"/>
        <v>0</v>
      </c>
      <c r="BC140" s="368">
        <f t="shared" si="229"/>
        <v>0</v>
      </c>
      <c r="BD140" s="368">
        <f t="shared" si="229"/>
        <v>0</v>
      </c>
      <c r="BE140" s="368">
        <f t="shared" si="229"/>
        <v>0</v>
      </c>
      <c r="BF140" s="368">
        <f t="shared" si="229"/>
        <v>0</v>
      </c>
      <c r="BG140" s="368">
        <f t="shared" si="229"/>
        <v>0</v>
      </c>
      <c r="BH140" s="368">
        <f t="shared" si="229"/>
        <v>0</v>
      </c>
      <c r="BI140" s="368">
        <f t="shared" si="229"/>
        <v>0</v>
      </c>
      <c r="BJ140" s="368">
        <f t="shared" si="229"/>
        <v>0</v>
      </c>
      <c r="BK140" s="368">
        <f t="shared" si="229"/>
        <v>0</v>
      </c>
      <c r="BL140" s="368">
        <f t="shared" si="229"/>
        <v>0</v>
      </c>
      <c r="BM140" s="368">
        <f t="shared" si="229"/>
        <v>0</v>
      </c>
      <c r="BN140" s="368">
        <f t="shared" si="229"/>
        <v>0</v>
      </c>
      <c r="BO140" s="368" t="str">
        <f t="shared" si="229"/>
        <v/>
      </c>
      <c r="BP140" s="368" t="str">
        <f t="shared" si="229"/>
        <v/>
      </c>
      <c r="BQ140" s="368" t="str">
        <f t="shared" ref="BQ140:CA140" si="230">IF(NOT(ISNA(BQ49)),IF(LEN(BQ49)&gt;0,(BQ49-$B49)/(rateShift*0.0001),""),"")</f>
        <v/>
      </c>
      <c r="BR140" s="368" t="str">
        <f t="shared" si="230"/>
        <v/>
      </c>
      <c r="BS140" s="368" t="str">
        <f t="shared" si="230"/>
        <v/>
      </c>
      <c r="BT140" s="368" t="str">
        <f t="shared" si="230"/>
        <v/>
      </c>
      <c r="BU140" s="368" t="str">
        <f t="shared" si="230"/>
        <v/>
      </c>
      <c r="BV140" s="368" t="str">
        <f t="shared" si="230"/>
        <v/>
      </c>
      <c r="BW140" s="368" t="str">
        <f t="shared" si="230"/>
        <v/>
      </c>
      <c r="BX140" s="368" t="str">
        <f t="shared" si="230"/>
        <v/>
      </c>
      <c r="BY140" s="368" t="str">
        <f t="shared" si="230"/>
        <v/>
      </c>
      <c r="BZ140" s="368" t="str">
        <f t="shared" si="230"/>
        <v/>
      </c>
      <c r="CA140" s="369" t="str">
        <f t="shared" si="230"/>
        <v/>
      </c>
      <c r="CB140" s="257">
        <f t="shared" ref="CB140:DG140" si="231">IF(NOT(ISNA(CB49)),IF(LEN(CB49)&gt;0,ABS(CB49-$C49),""),"")</f>
        <v>0</v>
      </c>
      <c r="CC140" s="257">
        <f t="shared" si="231"/>
        <v>4.40619762898109E-16</v>
      </c>
      <c r="CD140" s="257">
        <f t="shared" si="231"/>
        <v>0</v>
      </c>
      <c r="CE140" s="257">
        <f t="shared" si="231"/>
        <v>0</v>
      </c>
      <c r="CF140" s="257">
        <f t="shared" si="231"/>
        <v>0</v>
      </c>
      <c r="CG140" s="257">
        <f t="shared" si="231"/>
        <v>0</v>
      </c>
      <c r="CH140" s="257">
        <f t="shared" si="231"/>
        <v>0</v>
      </c>
      <c r="CI140" s="257">
        <f t="shared" si="231"/>
        <v>0</v>
      </c>
      <c r="CJ140" s="257">
        <f t="shared" si="231"/>
        <v>0</v>
      </c>
      <c r="CK140" s="257">
        <f t="shared" si="231"/>
        <v>0</v>
      </c>
      <c r="CL140" s="257">
        <f t="shared" si="231"/>
        <v>0</v>
      </c>
      <c r="CM140" s="257">
        <f t="shared" si="231"/>
        <v>0</v>
      </c>
      <c r="CN140" s="257">
        <f t="shared" si="231"/>
        <v>0</v>
      </c>
      <c r="CO140" s="257">
        <f t="shared" si="231"/>
        <v>0</v>
      </c>
      <c r="CP140" s="257">
        <f t="shared" si="231"/>
        <v>0</v>
      </c>
      <c r="CQ140" s="257">
        <f t="shared" si="231"/>
        <v>0</v>
      </c>
      <c r="CR140" s="257">
        <f t="shared" si="231"/>
        <v>0</v>
      </c>
      <c r="CS140" s="257">
        <f t="shared" si="231"/>
        <v>2.9010163098142083E-7</v>
      </c>
      <c r="CT140" s="257">
        <f t="shared" si="231"/>
        <v>0</v>
      </c>
      <c r="CU140" s="257">
        <f t="shared" si="231"/>
        <v>0</v>
      </c>
      <c r="CV140" s="257">
        <f t="shared" si="231"/>
        <v>0</v>
      </c>
      <c r="CW140" s="257">
        <f t="shared" si="231"/>
        <v>0</v>
      </c>
      <c r="CX140" s="257">
        <f t="shared" si="231"/>
        <v>0</v>
      </c>
      <c r="CY140" s="257">
        <f t="shared" si="231"/>
        <v>0</v>
      </c>
      <c r="CZ140" s="257">
        <f t="shared" si="231"/>
        <v>0</v>
      </c>
      <c r="DA140" s="257">
        <f t="shared" si="231"/>
        <v>0</v>
      </c>
      <c r="DB140" s="257">
        <f t="shared" si="231"/>
        <v>0</v>
      </c>
      <c r="DC140" s="257">
        <f t="shared" si="231"/>
        <v>0</v>
      </c>
      <c r="DD140" s="257">
        <f t="shared" si="231"/>
        <v>0</v>
      </c>
      <c r="DE140" s="257">
        <f t="shared" si="231"/>
        <v>5.8053120789713919E-7</v>
      </c>
      <c r="DF140" s="257">
        <f t="shared" si="231"/>
        <v>8.708826890121979E-7</v>
      </c>
      <c r="DG140" s="257">
        <f t="shared" si="231"/>
        <v>1.1689329226377554E-6</v>
      </c>
      <c r="DH140" s="257">
        <f t="shared" ref="DH140:EM140" si="232">IF(NOT(ISNA(DH49)),IF(LEN(DH49)&gt;0,ABS(DH49-$C49),""),"")</f>
        <v>1.4482158237939802E-6</v>
      </c>
      <c r="DI140" s="257">
        <f t="shared" si="232"/>
        <v>1.7437977692311146E-6</v>
      </c>
      <c r="DJ140" s="257">
        <f t="shared" si="232"/>
        <v>2.0377067946088234E-6</v>
      </c>
      <c r="DK140" s="257">
        <f t="shared" si="232"/>
        <v>2.3418081734685736E-6</v>
      </c>
      <c r="DL140" s="257">
        <f t="shared" si="232"/>
        <v>2.6576963290245517E-4</v>
      </c>
      <c r="DM140" s="257">
        <f t="shared" si="232"/>
        <v>1.999984943457541E-3</v>
      </c>
      <c r="DN140" s="257">
        <f t="shared" si="232"/>
        <v>2.8340035825202281E-3</v>
      </c>
      <c r="DO140" s="257">
        <f t="shared" si="232"/>
        <v>3.2696009382721103E-4</v>
      </c>
      <c r="DP140" s="257">
        <f t="shared" si="232"/>
        <v>0</v>
      </c>
      <c r="DQ140" s="257">
        <f t="shared" si="232"/>
        <v>0</v>
      </c>
      <c r="DR140" s="257">
        <f t="shared" si="232"/>
        <v>0</v>
      </c>
      <c r="DS140" s="257">
        <f t="shared" si="232"/>
        <v>0</v>
      </c>
      <c r="DT140" s="257">
        <f t="shared" si="232"/>
        <v>0</v>
      </c>
      <c r="DU140" s="257">
        <f t="shared" si="232"/>
        <v>0</v>
      </c>
      <c r="DV140" s="257">
        <f t="shared" si="232"/>
        <v>0</v>
      </c>
      <c r="DW140" s="257">
        <f t="shared" si="232"/>
        <v>0</v>
      </c>
      <c r="DX140" s="257">
        <f t="shared" si="232"/>
        <v>0</v>
      </c>
      <c r="DY140" s="257">
        <f t="shared" si="232"/>
        <v>0</v>
      </c>
      <c r="DZ140" s="257">
        <f t="shared" si="232"/>
        <v>0</v>
      </c>
      <c r="EA140" s="257">
        <f t="shared" si="232"/>
        <v>0</v>
      </c>
      <c r="EB140" s="257">
        <f t="shared" si="232"/>
        <v>0</v>
      </c>
      <c r="EC140" s="257">
        <f t="shared" si="232"/>
        <v>0</v>
      </c>
      <c r="ED140" s="257">
        <f t="shared" si="232"/>
        <v>0</v>
      </c>
      <c r="EE140" s="257">
        <f t="shared" si="232"/>
        <v>0</v>
      </c>
      <c r="EF140" s="257">
        <f t="shared" si="232"/>
        <v>0</v>
      </c>
      <c r="EG140" s="257">
        <f t="shared" si="232"/>
        <v>0</v>
      </c>
      <c r="EH140" s="257">
        <f t="shared" si="232"/>
        <v>0</v>
      </c>
      <c r="EI140" s="257">
        <f t="shared" si="232"/>
        <v>0</v>
      </c>
      <c r="EJ140" s="257">
        <f t="shared" si="232"/>
        <v>0</v>
      </c>
      <c r="EK140" s="257">
        <f t="shared" si="232"/>
        <v>0</v>
      </c>
      <c r="EL140" s="257" t="str">
        <f t="shared" si="232"/>
        <v/>
      </c>
      <c r="EM140" s="257" t="str">
        <f t="shared" si="232"/>
        <v/>
      </c>
      <c r="EN140" s="257" t="str">
        <f t="shared" ref="EN140:EX140" si="233">IF(NOT(ISNA(EN49)),IF(LEN(EN49)&gt;0,ABS(EN49-$C49),""),"")</f>
        <v/>
      </c>
      <c r="EO140" s="257" t="str">
        <f t="shared" si="233"/>
        <v/>
      </c>
      <c r="EP140" s="257" t="str">
        <f t="shared" si="233"/>
        <v/>
      </c>
      <c r="EQ140" s="257" t="str">
        <f t="shared" si="233"/>
        <v/>
      </c>
      <c r="ER140" s="257" t="str">
        <f t="shared" si="233"/>
        <v/>
      </c>
      <c r="ES140" s="257" t="str">
        <f t="shared" si="233"/>
        <v/>
      </c>
      <c r="ET140" s="257" t="str">
        <f t="shared" si="233"/>
        <v/>
      </c>
      <c r="EU140" s="257" t="str">
        <f t="shared" si="233"/>
        <v/>
      </c>
      <c r="EV140" s="257" t="str">
        <f t="shared" si="233"/>
        <v/>
      </c>
      <c r="EW140" s="257" t="str">
        <f t="shared" si="233"/>
        <v/>
      </c>
      <c r="EX140" s="258" t="str">
        <f t="shared" si="233"/>
        <v/>
      </c>
    </row>
    <row r="141" spans="4:154" x14ac:dyDescent="0.2">
      <c r="D141" s="238">
        <v>45110</v>
      </c>
      <c r="E141" s="367">
        <f t="shared" ref="E141:AJ141" si="234">IF(NOT(ISNA(E50)),IF(LEN(E50)&gt;0,(E50-$B50)/(rateShift*0.0001),""),"")</f>
        <v>7.5641948444477025E-4</v>
      </c>
      <c r="F141" s="368">
        <f t="shared" si="234"/>
        <v>2.5214627167452486E-4</v>
      </c>
      <c r="G141" s="368">
        <f t="shared" si="234"/>
        <v>0</v>
      </c>
      <c r="H141" s="368">
        <f t="shared" si="234"/>
        <v>0</v>
      </c>
      <c r="I141" s="368">
        <f t="shared" si="234"/>
        <v>0</v>
      </c>
      <c r="J141" s="368">
        <f t="shared" si="234"/>
        <v>0</v>
      </c>
      <c r="K141" s="368">
        <f t="shared" si="234"/>
        <v>0</v>
      </c>
      <c r="L141" s="368">
        <f t="shared" si="234"/>
        <v>0</v>
      </c>
      <c r="M141" s="368">
        <f t="shared" si="234"/>
        <v>0</v>
      </c>
      <c r="N141" s="368">
        <f t="shared" si="234"/>
        <v>0</v>
      </c>
      <c r="O141" s="368">
        <f t="shared" si="234"/>
        <v>0</v>
      </c>
      <c r="P141" s="368">
        <f t="shared" si="234"/>
        <v>0</v>
      </c>
      <c r="Q141" s="368">
        <f t="shared" si="234"/>
        <v>0</v>
      </c>
      <c r="R141" s="368">
        <f t="shared" si="234"/>
        <v>0</v>
      </c>
      <c r="S141" s="368">
        <f t="shared" si="234"/>
        <v>0</v>
      </c>
      <c r="T141" s="368">
        <f t="shared" si="234"/>
        <v>0</v>
      </c>
      <c r="U141" s="368">
        <f t="shared" si="234"/>
        <v>0</v>
      </c>
      <c r="V141" s="368">
        <f t="shared" si="234"/>
        <v>-1.705241919423145E-3</v>
      </c>
      <c r="W141" s="368">
        <f t="shared" si="234"/>
        <v>0</v>
      </c>
      <c r="X141" s="368">
        <f t="shared" si="234"/>
        <v>0</v>
      </c>
      <c r="Y141" s="368">
        <f t="shared" si="234"/>
        <v>0</v>
      </c>
      <c r="Z141" s="368">
        <f t="shared" si="234"/>
        <v>0</v>
      </c>
      <c r="AA141" s="368">
        <f t="shared" si="234"/>
        <v>0</v>
      </c>
      <c r="AB141" s="368">
        <f t="shared" si="234"/>
        <v>0</v>
      </c>
      <c r="AC141" s="368">
        <f t="shared" si="234"/>
        <v>0</v>
      </c>
      <c r="AD141" s="368">
        <f t="shared" si="234"/>
        <v>0</v>
      </c>
      <c r="AE141" s="368">
        <f t="shared" si="234"/>
        <v>0</v>
      </c>
      <c r="AF141" s="368">
        <f t="shared" si="234"/>
        <v>0</v>
      </c>
      <c r="AG141" s="368">
        <f t="shared" si="234"/>
        <v>0</v>
      </c>
      <c r="AH141" s="368">
        <f t="shared" si="234"/>
        <v>-3.4124174979818789E-3</v>
      </c>
      <c r="AI141" s="368">
        <f t="shared" si="234"/>
        <v>-5.1191399935181237E-3</v>
      </c>
      <c r="AJ141" s="368">
        <f t="shared" si="234"/>
        <v>-6.8711229329020129E-3</v>
      </c>
      <c r="AK141" s="368">
        <f t="shared" ref="AK141:BP141" si="235">IF(NOT(ISNA(AK50)),IF(LEN(AK50)&gt;0,(AK50-$B50)/(rateShift*0.0001),""),"")</f>
        <v>-8.5127944505873632E-3</v>
      </c>
      <c r="AL141" s="368">
        <f t="shared" si="235"/>
        <v>-1.0250280487438673E-2</v>
      </c>
      <c r="AM141" s="368">
        <f t="shared" si="235"/>
        <v>-1.1977938919466302E-2</v>
      </c>
      <c r="AN141" s="368">
        <f t="shared" si="235"/>
        <v>-1.3765516566899283E-2</v>
      </c>
      <c r="AO141" s="368">
        <f t="shared" si="235"/>
        <v>-1.5588985974122199E-2</v>
      </c>
      <c r="AP141" s="368">
        <f t="shared" si="235"/>
        <v>-1.724462096640289E-2</v>
      </c>
      <c r="AQ141" s="368">
        <f t="shared" si="235"/>
        <v>1.1223652972487328</v>
      </c>
      <c r="AR141" s="368">
        <f t="shared" si="235"/>
        <v>0</v>
      </c>
      <c r="AS141" s="368">
        <f t="shared" si="235"/>
        <v>0</v>
      </c>
      <c r="AT141" s="368">
        <f t="shared" si="235"/>
        <v>0</v>
      </c>
      <c r="AU141" s="368">
        <f t="shared" si="235"/>
        <v>0</v>
      </c>
      <c r="AV141" s="368">
        <f t="shared" si="235"/>
        <v>0</v>
      </c>
      <c r="AW141" s="368">
        <f t="shared" si="235"/>
        <v>0</v>
      </c>
      <c r="AX141" s="368">
        <f t="shared" si="235"/>
        <v>0</v>
      </c>
      <c r="AY141" s="368">
        <f t="shared" si="235"/>
        <v>0</v>
      </c>
      <c r="AZ141" s="368">
        <f t="shared" si="235"/>
        <v>0</v>
      </c>
      <c r="BA141" s="368">
        <f t="shared" si="235"/>
        <v>0</v>
      </c>
      <c r="BB141" s="368">
        <f t="shared" si="235"/>
        <v>0</v>
      </c>
      <c r="BC141" s="368">
        <f t="shared" si="235"/>
        <v>0</v>
      </c>
      <c r="BD141" s="368">
        <f t="shared" si="235"/>
        <v>0</v>
      </c>
      <c r="BE141" s="368">
        <f t="shared" si="235"/>
        <v>0</v>
      </c>
      <c r="BF141" s="368">
        <f t="shared" si="235"/>
        <v>0</v>
      </c>
      <c r="BG141" s="368">
        <f t="shared" si="235"/>
        <v>0</v>
      </c>
      <c r="BH141" s="368">
        <f t="shared" si="235"/>
        <v>0</v>
      </c>
      <c r="BI141" s="368">
        <f t="shared" si="235"/>
        <v>0</v>
      </c>
      <c r="BJ141" s="368">
        <f t="shared" si="235"/>
        <v>0</v>
      </c>
      <c r="BK141" s="368">
        <f t="shared" si="235"/>
        <v>0</v>
      </c>
      <c r="BL141" s="368">
        <f t="shared" si="235"/>
        <v>0</v>
      </c>
      <c r="BM141" s="368">
        <f t="shared" si="235"/>
        <v>0</v>
      </c>
      <c r="BN141" s="368">
        <f t="shared" si="235"/>
        <v>0</v>
      </c>
      <c r="BO141" s="368" t="str">
        <f t="shared" si="235"/>
        <v/>
      </c>
      <c r="BP141" s="368" t="str">
        <f t="shared" si="235"/>
        <v/>
      </c>
      <c r="BQ141" s="368" t="str">
        <f t="shared" ref="BQ141:CA141" si="236">IF(NOT(ISNA(BQ50)),IF(LEN(BQ50)&gt;0,(BQ50-$B50)/(rateShift*0.0001),""),"")</f>
        <v/>
      </c>
      <c r="BR141" s="368" t="str">
        <f t="shared" si="236"/>
        <v/>
      </c>
      <c r="BS141" s="368" t="str">
        <f t="shared" si="236"/>
        <v/>
      </c>
      <c r="BT141" s="368" t="str">
        <f t="shared" si="236"/>
        <v/>
      </c>
      <c r="BU141" s="368" t="str">
        <f t="shared" si="236"/>
        <v/>
      </c>
      <c r="BV141" s="368" t="str">
        <f t="shared" si="236"/>
        <v/>
      </c>
      <c r="BW141" s="368" t="str">
        <f t="shared" si="236"/>
        <v/>
      </c>
      <c r="BX141" s="368" t="str">
        <f t="shared" si="236"/>
        <v/>
      </c>
      <c r="BY141" s="368" t="str">
        <f t="shared" si="236"/>
        <v/>
      </c>
      <c r="BZ141" s="368" t="str">
        <f t="shared" si="236"/>
        <v/>
      </c>
      <c r="CA141" s="369" t="str">
        <f t="shared" si="236"/>
        <v/>
      </c>
      <c r="CB141" s="257">
        <f t="shared" ref="CB141:DG141" si="237">IF(NOT(ISNA(CB50)),IF(LEN(CB50)&gt;0,ABS(CB50-$C50),""),"")</f>
        <v>4.3715031594615539E-16</v>
      </c>
      <c r="CC141" s="257">
        <f t="shared" si="237"/>
        <v>4.40619762898109E-16</v>
      </c>
      <c r="CD141" s="257">
        <f t="shared" si="237"/>
        <v>0</v>
      </c>
      <c r="CE141" s="257">
        <f t="shared" si="237"/>
        <v>0</v>
      </c>
      <c r="CF141" s="257">
        <f t="shared" si="237"/>
        <v>0</v>
      </c>
      <c r="CG141" s="257">
        <f t="shared" si="237"/>
        <v>0</v>
      </c>
      <c r="CH141" s="257">
        <f t="shared" si="237"/>
        <v>0</v>
      </c>
      <c r="CI141" s="257">
        <f t="shared" si="237"/>
        <v>0</v>
      </c>
      <c r="CJ141" s="257">
        <f t="shared" si="237"/>
        <v>0</v>
      </c>
      <c r="CK141" s="257">
        <f t="shared" si="237"/>
        <v>0</v>
      </c>
      <c r="CL141" s="257">
        <f t="shared" si="237"/>
        <v>0</v>
      </c>
      <c r="CM141" s="257">
        <f t="shared" si="237"/>
        <v>0</v>
      </c>
      <c r="CN141" s="257">
        <f t="shared" si="237"/>
        <v>0</v>
      </c>
      <c r="CO141" s="257">
        <f t="shared" si="237"/>
        <v>0</v>
      </c>
      <c r="CP141" s="257">
        <f t="shared" si="237"/>
        <v>0</v>
      </c>
      <c r="CQ141" s="257">
        <f t="shared" si="237"/>
        <v>0</v>
      </c>
      <c r="CR141" s="257">
        <f t="shared" si="237"/>
        <v>0</v>
      </c>
      <c r="CS141" s="257">
        <f t="shared" si="237"/>
        <v>2.5285250588105712E-7</v>
      </c>
      <c r="CT141" s="257">
        <f t="shared" si="237"/>
        <v>0</v>
      </c>
      <c r="CU141" s="257">
        <f t="shared" si="237"/>
        <v>0</v>
      </c>
      <c r="CV141" s="257">
        <f t="shared" si="237"/>
        <v>0</v>
      </c>
      <c r="CW141" s="257">
        <f t="shared" si="237"/>
        <v>0</v>
      </c>
      <c r="CX141" s="257">
        <f t="shared" si="237"/>
        <v>0</v>
      </c>
      <c r="CY141" s="257">
        <f t="shared" si="237"/>
        <v>0</v>
      </c>
      <c r="CZ141" s="257">
        <f t="shared" si="237"/>
        <v>0</v>
      </c>
      <c r="DA141" s="257">
        <f t="shared" si="237"/>
        <v>0</v>
      </c>
      <c r="DB141" s="257">
        <f t="shared" si="237"/>
        <v>0</v>
      </c>
      <c r="DC141" s="257">
        <f t="shared" si="237"/>
        <v>0</v>
      </c>
      <c r="DD141" s="257">
        <f t="shared" si="237"/>
        <v>0</v>
      </c>
      <c r="DE141" s="257">
        <f t="shared" si="237"/>
        <v>5.0599071888673963E-7</v>
      </c>
      <c r="DF141" s="257">
        <f t="shared" si="237"/>
        <v>7.5906073512821415E-7</v>
      </c>
      <c r="DG141" s="257">
        <f t="shared" si="237"/>
        <v>1.0188408408121075E-6</v>
      </c>
      <c r="DH141" s="257">
        <f t="shared" ref="DH141:EM141" si="238">IF(NOT(ISNA(DH50)),IF(LEN(DH50)&gt;0,ABS(DH50-$C50),""),"")</f>
        <v>1.2622632465306149E-6</v>
      </c>
      <c r="DI141" s="257">
        <f t="shared" si="238"/>
        <v>1.5198917346359586E-6</v>
      </c>
      <c r="DJ141" s="257">
        <f t="shared" si="238"/>
        <v>1.776061977050436E-6</v>
      </c>
      <c r="DK141" s="257">
        <f t="shared" si="238"/>
        <v>2.0411157060119811E-6</v>
      </c>
      <c r="DL141" s="257">
        <f t="shared" si="238"/>
        <v>2.311490151889195E-6</v>
      </c>
      <c r="DM141" s="257">
        <f t="shared" si="238"/>
        <v>2.9237238719884151E-4</v>
      </c>
      <c r="DN141" s="257">
        <f t="shared" si="238"/>
        <v>2.2515762365021529E-3</v>
      </c>
      <c r="DO141" s="257">
        <f t="shared" si="238"/>
        <v>3.1555426866976682E-3</v>
      </c>
      <c r="DP141" s="257">
        <f t="shared" si="238"/>
        <v>3.6409271557722583E-4</v>
      </c>
      <c r="DQ141" s="257">
        <f t="shared" si="238"/>
        <v>0</v>
      </c>
      <c r="DR141" s="257">
        <f t="shared" si="238"/>
        <v>0</v>
      </c>
      <c r="DS141" s="257">
        <f t="shared" si="238"/>
        <v>0</v>
      </c>
      <c r="DT141" s="257">
        <f t="shared" si="238"/>
        <v>0</v>
      </c>
      <c r="DU141" s="257">
        <f t="shared" si="238"/>
        <v>0</v>
      </c>
      <c r="DV141" s="257">
        <f t="shared" si="238"/>
        <v>0</v>
      </c>
      <c r="DW141" s="257">
        <f t="shared" si="238"/>
        <v>0</v>
      </c>
      <c r="DX141" s="257">
        <f t="shared" si="238"/>
        <v>0</v>
      </c>
      <c r="DY141" s="257">
        <f t="shared" si="238"/>
        <v>0</v>
      </c>
      <c r="DZ141" s="257">
        <f t="shared" si="238"/>
        <v>0</v>
      </c>
      <c r="EA141" s="257">
        <f t="shared" si="238"/>
        <v>0</v>
      </c>
      <c r="EB141" s="257">
        <f t="shared" si="238"/>
        <v>0</v>
      </c>
      <c r="EC141" s="257">
        <f t="shared" si="238"/>
        <v>0</v>
      </c>
      <c r="ED141" s="257">
        <f t="shared" si="238"/>
        <v>0</v>
      </c>
      <c r="EE141" s="257">
        <f t="shared" si="238"/>
        <v>0</v>
      </c>
      <c r="EF141" s="257">
        <f t="shared" si="238"/>
        <v>0</v>
      </c>
      <c r="EG141" s="257">
        <f t="shared" si="238"/>
        <v>0</v>
      </c>
      <c r="EH141" s="257">
        <f t="shared" si="238"/>
        <v>0</v>
      </c>
      <c r="EI141" s="257">
        <f t="shared" si="238"/>
        <v>0</v>
      </c>
      <c r="EJ141" s="257">
        <f t="shared" si="238"/>
        <v>0</v>
      </c>
      <c r="EK141" s="257">
        <f t="shared" si="238"/>
        <v>0</v>
      </c>
      <c r="EL141" s="257" t="str">
        <f t="shared" si="238"/>
        <v/>
      </c>
      <c r="EM141" s="257" t="str">
        <f t="shared" si="238"/>
        <v/>
      </c>
      <c r="EN141" s="257" t="str">
        <f t="shared" ref="EN141:EX141" si="239">IF(NOT(ISNA(EN50)),IF(LEN(EN50)&gt;0,ABS(EN50-$C50),""),"")</f>
        <v/>
      </c>
      <c r="EO141" s="257" t="str">
        <f t="shared" si="239"/>
        <v/>
      </c>
      <c r="EP141" s="257" t="str">
        <f t="shared" si="239"/>
        <v/>
      </c>
      <c r="EQ141" s="257" t="str">
        <f t="shared" si="239"/>
        <v/>
      </c>
      <c r="ER141" s="257" t="str">
        <f t="shared" si="239"/>
        <v/>
      </c>
      <c r="ES141" s="257" t="str">
        <f t="shared" si="239"/>
        <v/>
      </c>
      <c r="ET141" s="257" t="str">
        <f t="shared" si="239"/>
        <v/>
      </c>
      <c r="EU141" s="257" t="str">
        <f t="shared" si="239"/>
        <v/>
      </c>
      <c r="EV141" s="257" t="str">
        <f t="shared" si="239"/>
        <v/>
      </c>
      <c r="EW141" s="257" t="str">
        <f t="shared" si="239"/>
        <v/>
      </c>
      <c r="EX141" s="258" t="str">
        <f t="shared" si="239"/>
        <v/>
      </c>
    </row>
    <row r="142" spans="4:154" x14ac:dyDescent="0.2">
      <c r="D142" s="238">
        <v>45476</v>
      </c>
      <c r="E142" s="367">
        <f t="shared" ref="E142:AJ142" si="240">IF(NOT(ISNA(E51)),IF(LEN(E51)&gt;0,(E51-$B51)/(rateShift*0.0001),""),"")</f>
        <v>6.9331268452016426E-4</v>
      </c>
      <c r="F142" s="368">
        <f t="shared" si="240"/>
        <v>2.3111013417245752E-4</v>
      </c>
      <c r="G142" s="368">
        <f t="shared" si="240"/>
        <v>0</v>
      </c>
      <c r="H142" s="368">
        <f t="shared" si="240"/>
        <v>0</v>
      </c>
      <c r="I142" s="368">
        <f t="shared" si="240"/>
        <v>0</v>
      </c>
      <c r="J142" s="368">
        <f t="shared" si="240"/>
        <v>0</v>
      </c>
      <c r="K142" s="368">
        <f t="shared" si="240"/>
        <v>0</v>
      </c>
      <c r="L142" s="368">
        <f t="shared" si="240"/>
        <v>0</v>
      </c>
      <c r="M142" s="368">
        <f t="shared" si="240"/>
        <v>0</v>
      </c>
      <c r="N142" s="368">
        <f t="shared" si="240"/>
        <v>0</v>
      </c>
      <c r="O142" s="368">
        <f t="shared" si="240"/>
        <v>0</v>
      </c>
      <c r="P142" s="368">
        <f t="shared" si="240"/>
        <v>0</v>
      </c>
      <c r="Q142" s="368">
        <f t="shared" si="240"/>
        <v>0</v>
      </c>
      <c r="R142" s="368">
        <f t="shared" si="240"/>
        <v>0</v>
      </c>
      <c r="S142" s="368">
        <f t="shared" si="240"/>
        <v>0</v>
      </c>
      <c r="T142" s="368">
        <f t="shared" si="240"/>
        <v>0</v>
      </c>
      <c r="U142" s="368">
        <f t="shared" si="240"/>
        <v>0</v>
      </c>
      <c r="V142" s="368">
        <f t="shared" si="240"/>
        <v>-1.6643344949093808E-3</v>
      </c>
      <c r="W142" s="368">
        <f t="shared" si="240"/>
        <v>0</v>
      </c>
      <c r="X142" s="368">
        <f t="shared" si="240"/>
        <v>0</v>
      </c>
      <c r="Y142" s="368">
        <f t="shared" si="240"/>
        <v>0</v>
      </c>
      <c r="Z142" s="368">
        <f t="shared" si="240"/>
        <v>0</v>
      </c>
      <c r="AA142" s="368">
        <f t="shared" si="240"/>
        <v>0</v>
      </c>
      <c r="AB142" s="368">
        <f t="shared" si="240"/>
        <v>0</v>
      </c>
      <c r="AC142" s="368">
        <f t="shared" si="240"/>
        <v>0</v>
      </c>
      <c r="AD142" s="368">
        <f t="shared" si="240"/>
        <v>0</v>
      </c>
      <c r="AE142" s="368">
        <f t="shared" si="240"/>
        <v>0</v>
      </c>
      <c r="AF142" s="368">
        <f t="shared" si="240"/>
        <v>0</v>
      </c>
      <c r="AG142" s="368">
        <f t="shared" si="240"/>
        <v>0</v>
      </c>
      <c r="AH142" s="368">
        <f t="shared" si="240"/>
        <v>-3.330555855673295E-3</v>
      </c>
      <c r="AI142" s="368">
        <f t="shared" si="240"/>
        <v>-4.9963345962952821E-3</v>
      </c>
      <c r="AJ142" s="368">
        <f t="shared" si="240"/>
        <v>-6.7062875740674099E-3</v>
      </c>
      <c r="AK142" s="368">
        <f t="shared" ref="AK142:BP142" si="241">IF(NOT(ISNA(AK51)),IF(LEN(AK51)&gt;0,(AK51-$B51)/(rateShift*0.0001),""),"")</f>
        <v>-8.3085751059058799E-3</v>
      </c>
      <c r="AL142" s="368">
        <f t="shared" si="241"/>
        <v>-1.0004378140256176E-2</v>
      </c>
      <c r="AM142" s="368">
        <f t="shared" si="241"/>
        <v>-1.1690588920792305E-2</v>
      </c>
      <c r="AN142" s="368">
        <f t="shared" si="241"/>
        <v>-1.3435280977556335E-2</v>
      </c>
      <c r="AO142" s="368">
        <f t="shared" si="241"/>
        <v>-1.5215003259499288E-2</v>
      </c>
      <c r="AP142" s="368">
        <f t="shared" si="241"/>
        <v>-1.683091726534941E-2</v>
      </c>
      <c r="AQ142" s="368">
        <f t="shared" si="241"/>
        <v>-1.8595545184813683E-2</v>
      </c>
      <c r="AR142" s="368">
        <f t="shared" si="241"/>
        <v>1.1413735053262575</v>
      </c>
      <c r="AS142" s="368">
        <f t="shared" si="241"/>
        <v>0</v>
      </c>
      <c r="AT142" s="368">
        <f t="shared" si="241"/>
        <v>0</v>
      </c>
      <c r="AU142" s="368">
        <f t="shared" si="241"/>
        <v>0</v>
      </c>
      <c r="AV142" s="368">
        <f t="shared" si="241"/>
        <v>0</v>
      </c>
      <c r="AW142" s="368">
        <f t="shared" si="241"/>
        <v>0</v>
      </c>
      <c r="AX142" s="368">
        <f t="shared" si="241"/>
        <v>0</v>
      </c>
      <c r="AY142" s="368">
        <f t="shared" si="241"/>
        <v>0</v>
      </c>
      <c r="AZ142" s="368">
        <f t="shared" si="241"/>
        <v>0</v>
      </c>
      <c r="BA142" s="368">
        <f t="shared" si="241"/>
        <v>0</v>
      </c>
      <c r="BB142" s="368">
        <f t="shared" si="241"/>
        <v>0</v>
      </c>
      <c r="BC142" s="368">
        <f t="shared" si="241"/>
        <v>0</v>
      </c>
      <c r="BD142" s="368">
        <f t="shared" si="241"/>
        <v>0</v>
      </c>
      <c r="BE142" s="368">
        <f t="shared" si="241"/>
        <v>0</v>
      </c>
      <c r="BF142" s="368">
        <f t="shared" si="241"/>
        <v>0</v>
      </c>
      <c r="BG142" s="368">
        <f t="shared" si="241"/>
        <v>0</v>
      </c>
      <c r="BH142" s="368">
        <f t="shared" si="241"/>
        <v>0</v>
      </c>
      <c r="BI142" s="368">
        <f t="shared" si="241"/>
        <v>0</v>
      </c>
      <c r="BJ142" s="368">
        <f t="shared" si="241"/>
        <v>0</v>
      </c>
      <c r="BK142" s="368">
        <f t="shared" si="241"/>
        <v>0</v>
      </c>
      <c r="BL142" s="368">
        <f t="shared" si="241"/>
        <v>0</v>
      </c>
      <c r="BM142" s="368">
        <f t="shared" si="241"/>
        <v>0</v>
      </c>
      <c r="BN142" s="368">
        <f t="shared" si="241"/>
        <v>0</v>
      </c>
      <c r="BO142" s="368" t="str">
        <f t="shared" si="241"/>
        <v/>
      </c>
      <c r="BP142" s="368" t="str">
        <f t="shared" si="241"/>
        <v/>
      </c>
      <c r="BQ142" s="368" t="str">
        <f t="shared" ref="BQ142:CA142" si="242">IF(NOT(ISNA(BQ51)),IF(LEN(BQ51)&gt;0,(BQ51-$B51)/(rateShift*0.0001),""),"")</f>
        <v/>
      </c>
      <c r="BR142" s="368" t="str">
        <f t="shared" si="242"/>
        <v/>
      </c>
      <c r="BS142" s="368" t="str">
        <f t="shared" si="242"/>
        <v/>
      </c>
      <c r="BT142" s="368" t="str">
        <f t="shared" si="242"/>
        <v/>
      </c>
      <c r="BU142" s="368" t="str">
        <f t="shared" si="242"/>
        <v/>
      </c>
      <c r="BV142" s="368" t="str">
        <f t="shared" si="242"/>
        <v/>
      </c>
      <c r="BW142" s="368" t="str">
        <f t="shared" si="242"/>
        <v/>
      </c>
      <c r="BX142" s="368" t="str">
        <f t="shared" si="242"/>
        <v/>
      </c>
      <c r="BY142" s="368" t="str">
        <f t="shared" si="242"/>
        <v/>
      </c>
      <c r="BZ142" s="368" t="str">
        <f t="shared" si="242"/>
        <v/>
      </c>
      <c r="CA142" s="369" t="str">
        <f t="shared" si="242"/>
        <v/>
      </c>
      <c r="CB142" s="257">
        <f t="shared" ref="CB142:DG142" si="243">IF(NOT(ISNA(CB51)),IF(LEN(CB51)&gt;0,ABS(CB51-$C51),""),"")</f>
        <v>4.3368086899420177E-16</v>
      </c>
      <c r="CC142" s="257">
        <f t="shared" si="243"/>
        <v>4.3368086899420177E-16</v>
      </c>
      <c r="CD142" s="257">
        <f t="shared" si="243"/>
        <v>0</v>
      </c>
      <c r="CE142" s="257">
        <f t="shared" si="243"/>
        <v>0</v>
      </c>
      <c r="CF142" s="257">
        <f t="shared" si="243"/>
        <v>0</v>
      </c>
      <c r="CG142" s="257">
        <f t="shared" si="243"/>
        <v>0</v>
      </c>
      <c r="CH142" s="257">
        <f t="shared" si="243"/>
        <v>0</v>
      </c>
      <c r="CI142" s="257">
        <f t="shared" si="243"/>
        <v>0</v>
      </c>
      <c r="CJ142" s="257">
        <f t="shared" si="243"/>
        <v>0</v>
      </c>
      <c r="CK142" s="257">
        <f t="shared" si="243"/>
        <v>0</v>
      </c>
      <c r="CL142" s="257">
        <f t="shared" si="243"/>
        <v>0</v>
      </c>
      <c r="CM142" s="257">
        <f t="shared" si="243"/>
        <v>0</v>
      </c>
      <c r="CN142" s="257">
        <f t="shared" si="243"/>
        <v>0</v>
      </c>
      <c r="CO142" s="257">
        <f t="shared" si="243"/>
        <v>0</v>
      </c>
      <c r="CP142" s="257">
        <f t="shared" si="243"/>
        <v>0</v>
      </c>
      <c r="CQ142" s="257">
        <f t="shared" si="243"/>
        <v>0</v>
      </c>
      <c r="CR142" s="257">
        <f t="shared" si="243"/>
        <v>0</v>
      </c>
      <c r="CS142" s="257">
        <f t="shared" si="243"/>
        <v>2.1400977294472323E-7</v>
      </c>
      <c r="CT142" s="257">
        <f t="shared" si="243"/>
        <v>0</v>
      </c>
      <c r="CU142" s="257">
        <f t="shared" si="243"/>
        <v>0</v>
      </c>
      <c r="CV142" s="257">
        <f t="shared" si="243"/>
        <v>0</v>
      </c>
      <c r="CW142" s="257">
        <f t="shared" si="243"/>
        <v>0</v>
      </c>
      <c r="CX142" s="257">
        <f t="shared" si="243"/>
        <v>0</v>
      </c>
      <c r="CY142" s="257">
        <f t="shared" si="243"/>
        <v>0</v>
      </c>
      <c r="CZ142" s="257">
        <f t="shared" si="243"/>
        <v>0</v>
      </c>
      <c r="DA142" s="257">
        <f t="shared" si="243"/>
        <v>0</v>
      </c>
      <c r="DB142" s="257">
        <f t="shared" si="243"/>
        <v>0</v>
      </c>
      <c r="DC142" s="257">
        <f t="shared" si="243"/>
        <v>0</v>
      </c>
      <c r="DD142" s="257">
        <f t="shared" si="243"/>
        <v>0</v>
      </c>
      <c r="DE142" s="257">
        <f t="shared" si="243"/>
        <v>4.2826126774725415E-7</v>
      </c>
      <c r="DF142" s="257">
        <f t="shared" si="243"/>
        <v>6.4245494619391552E-7</v>
      </c>
      <c r="DG142" s="257">
        <f t="shared" si="243"/>
        <v>8.6232781740594455E-7</v>
      </c>
      <c r="DH142" s="257">
        <f t="shared" ref="DH142:EM142" si="244">IF(NOT(ISNA(DH51)),IF(LEN(DH51)&gt;0,ABS(DH51-$C51),""),"")</f>
        <v>1.0683557551682821E-6</v>
      </c>
      <c r="DI142" s="257">
        <f t="shared" si="244"/>
        <v>1.2864073467323822E-6</v>
      </c>
      <c r="DJ142" s="257">
        <f t="shared" si="244"/>
        <v>1.5032246091367663E-6</v>
      </c>
      <c r="DK142" s="257">
        <f t="shared" si="244"/>
        <v>1.7275605698162388E-6</v>
      </c>
      <c r="DL142" s="257">
        <f t="shared" si="244"/>
        <v>1.956399766966932E-6</v>
      </c>
      <c r="DM142" s="257">
        <f t="shared" si="244"/>
        <v>2.1641753732565272E-6</v>
      </c>
      <c r="DN142" s="257">
        <f t="shared" si="244"/>
        <v>3.2052377354046743E-4</v>
      </c>
      <c r="DO142" s="257">
        <f t="shared" si="244"/>
        <v>2.5286560929892662E-3</v>
      </c>
      <c r="DP142" s="257">
        <f t="shared" si="244"/>
        <v>3.5015181218233729E-3</v>
      </c>
      <c r="DQ142" s="257">
        <f t="shared" si="244"/>
        <v>3.9834591378506284E-4</v>
      </c>
      <c r="DR142" s="257">
        <f t="shared" si="244"/>
        <v>0</v>
      </c>
      <c r="DS142" s="257">
        <f t="shared" si="244"/>
        <v>0</v>
      </c>
      <c r="DT142" s="257">
        <f t="shared" si="244"/>
        <v>0</v>
      </c>
      <c r="DU142" s="257">
        <f t="shared" si="244"/>
        <v>0</v>
      </c>
      <c r="DV142" s="257">
        <f t="shared" si="244"/>
        <v>0</v>
      </c>
      <c r="DW142" s="257">
        <f t="shared" si="244"/>
        <v>0</v>
      </c>
      <c r="DX142" s="257">
        <f t="shared" si="244"/>
        <v>0</v>
      </c>
      <c r="DY142" s="257">
        <f t="shared" si="244"/>
        <v>0</v>
      </c>
      <c r="DZ142" s="257">
        <f t="shared" si="244"/>
        <v>0</v>
      </c>
      <c r="EA142" s="257">
        <f t="shared" si="244"/>
        <v>0</v>
      </c>
      <c r="EB142" s="257">
        <f t="shared" si="244"/>
        <v>0</v>
      </c>
      <c r="EC142" s="257">
        <f t="shared" si="244"/>
        <v>0</v>
      </c>
      <c r="ED142" s="257">
        <f t="shared" si="244"/>
        <v>0</v>
      </c>
      <c r="EE142" s="257">
        <f t="shared" si="244"/>
        <v>0</v>
      </c>
      <c r="EF142" s="257">
        <f t="shared" si="244"/>
        <v>0</v>
      </c>
      <c r="EG142" s="257">
        <f t="shared" si="244"/>
        <v>0</v>
      </c>
      <c r="EH142" s="257">
        <f t="shared" si="244"/>
        <v>0</v>
      </c>
      <c r="EI142" s="257">
        <f t="shared" si="244"/>
        <v>0</v>
      </c>
      <c r="EJ142" s="257">
        <f t="shared" si="244"/>
        <v>0</v>
      </c>
      <c r="EK142" s="257">
        <f t="shared" si="244"/>
        <v>0</v>
      </c>
      <c r="EL142" s="257" t="str">
        <f t="shared" si="244"/>
        <v/>
      </c>
      <c r="EM142" s="257" t="str">
        <f t="shared" si="244"/>
        <v/>
      </c>
      <c r="EN142" s="257" t="str">
        <f t="shared" ref="EN142:EX142" si="245">IF(NOT(ISNA(EN51)),IF(LEN(EN51)&gt;0,ABS(EN51-$C51),""),"")</f>
        <v/>
      </c>
      <c r="EO142" s="257" t="str">
        <f t="shared" si="245"/>
        <v/>
      </c>
      <c r="EP142" s="257" t="str">
        <f t="shared" si="245"/>
        <v/>
      </c>
      <c r="EQ142" s="257" t="str">
        <f t="shared" si="245"/>
        <v/>
      </c>
      <c r="ER142" s="257" t="str">
        <f t="shared" si="245"/>
        <v/>
      </c>
      <c r="ES142" s="257" t="str">
        <f t="shared" si="245"/>
        <v/>
      </c>
      <c r="ET142" s="257" t="str">
        <f t="shared" si="245"/>
        <v/>
      </c>
      <c r="EU142" s="257" t="str">
        <f t="shared" si="245"/>
        <v/>
      </c>
      <c r="EV142" s="257" t="str">
        <f t="shared" si="245"/>
        <v/>
      </c>
      <c r="EW142" s="257" t="str">
        <f t="shared" si="245"/>
        <v/>
      </c>
      <c r="EX142" s="258" t="str">
        <f t="shared" si="245"/>
        <v/>
      </c>
    </row>
    <row r="143" spans="4:154" x14ac:dyDescent="0.2">
      <c r="D143" s="238">
        <v>45841</v>
      </c>
      <c r="E143" s="367">
        <f t="shared" ref="E143:AJ143" si="246">IF(NOT(ISNA(E52)),IF(LEN(E52)&gt;0,(E52-$B52)/(rateShift*0.0001),""),"")</f>
        <v>6.4005950057427485E-4</v>
      </c>
      <c r="F143" s="368">
        <f t="shared" si="246"/>
        <v>2.1335861917493038E-4</v>
      </c>
      <c r="G143" s="368">
        <f t="shared" si="246"/>
        <v>0</v>
      </c>
      <c r="H143" s="368">
        <f t="shared" si="246"/>
        <v>0</v>
      </c>
      <c r="I143" s="368">
        <f t="shared" si="246"/>
        <v>0</v>
      </c>
      <c r="J143" s="368">
        <f t="shared" si="246"/>
        <v>0</v>
      </c>
      <c r="K143" s="368">
        <f t="shared" si="246"/>
        <v>0</v>
      </c>
      <c r="L143" s="368">
        <f t="shared" si="246"/>
        <v>0</v>
      </c>
      <c r="M143" s="368">
        <f t="shared" si="246"/>
        <v>0</v>
      </c>
      <c r="N143" s="368">
        <f t="shared" si="246"/>
        <v>0</v>
      </c>
      <c r="O143" s="368">
        <f t="shared" si="246"/>
        <v>0</v>
      </c>
      <c r="P143" s="368">
        <f t="shared" si="246"/>
        <v>0</v>
      </c>
      <c r="Q143" s="368">
        <f t="shared" si="246"/>
        <v>0</v>
      </c>
      <c r="R143" s="368">
        <f t="shared" si="246"/>
        <v>0</v>
      </c>
      <c r="S143" s="368">
        <f t="shared" si="246"/>
        <v>0</v>
      </c>
      <c r="T143" s="368">
        <f t="shared" si="246"/>
        <v>0</v>
      </c>
      <c r="U143" s="368">
        <f t="shared" si="246"/>
        <v>0</v>
      </c>
      <c r="V143" s="368">
        <f t="shared" si="246"/>
        <v>-1.615220751108315E-3</v>
      </c>
      <c r="W143" s="368">
        <f t="shared" si="246"/>
        <v>0</v>
      </c>
      <c r="X143" s="368">
        <f t="shared" si="246"/>
        <v>0</v>
      </c>
      <c r="Y143" s="368">
        <f t="shared" si="246"/>
        <v>0</v>
      </c>
      <c r="Z143" s="368">
        <f t="shared" si="246"/>
        <v>0</v>
      </c>
      <c r="AA143" s="368">
        <f t="shared" si="246"/>
        <v>0</v>
      </c>
      <c r="AB143" s="368">
        <f t="shared" si="246"/>
        <v>0</v>
      </c>
      <c r="AC143" s="368">
        <f t="shared" si="246"/>
        <v>0</v>
      </c>
      <c r="AD143" s="368">
        <f t="shared" si="246"/>
        <v>0</v>
      </c>
      <c r="AE143" s="368">
        <f t="shared" si="246"/>
        <v>0</v>
      </c>
      <c r="AF143" s="368">
        <f t="shared" si="246"/>
        <v>0</v>
      </c>
      <c r="AG143" s="368">
        <f t="shared" si="246"/>
        <v>0</v>
      </c>
      <c r="AH143" s="368">
        <f t="shared" si="246"/>
        <v>-3.2322723559144451E-3</v>
      </c>
      <c r="AI143" s="368">
        <f t="shared" si="246"/>
        <v>-4.84889407044789E-3</v>
      </c>
      <c r="AJ143" s="368">
        <f t="shared" si="246"/>
        <v>-6.5083860981314523E-3</v>
      </c>
      <c r="AK143" s="368">
        <f t="shared" ref="AK143:BP143" si="247">IF(NOT(ISNA(AK52)),IF(LEN(AK52)&gt;0,(AK52-$B52)/(rateShift*0.0001),""),"")</f>
        <v>-8.0633895850439063E-3</v>
      </c>
      <c r="AL143" s="368">
        <f t="shared" si="247"/>
        <v>-9.7091485662739729E-3</v>
      </c>
      <c r="AM143" s="368">
        <f t="shared" si="247"/>
        <v>-1.1345598025323117E-2</v>
      </c>
      <c r="AN143" s="368">
        <f t="shared" si="247"/>
        <v>-1.3038802577358677E-2</v>
      </c>
      <c r="AO143" s="368">
        <f t="shared" si="247"/>
        <v>-1.4766003204845501E-2</v>
      </c>
      <c r="AP143" s="368">
        <f t="shared" si="247"/>
        <v>-1.6334229399148775E-2</v>
      </c>
      <c r="AQ143" s="368">
        <f t="shared" si="247"/>
        <v>-1.8046780401563545E-2</v>
      </c>
      <c r="AR143" s="368">
        <f t="shared" si="247"/>
        <v>-1.9905085793733845E-2</v>
      </c>
      <c r="AS143" s="368">
        <f t="shared" si="247"/>
        <v>1.1602486769081606</v>
      </c>
      <c r="AT143" s="368">
        <f t="shared" si="247"/>
        <v>0</v>
      </c>
      <c r="AU143" s="368">
        <f t="shared" si="247"/>
        <v>0</v>
      </c>
      <c r="AV143" s="368">
        <f t="shared" si="247"/>
        <v>0</v>
      </c>
      <c r="AW143" s="368">
        <f t="shared" si="247"/>
        <v>0</v>
      </c>
      <c r="AX143" s="368">
        <f t="shared" si="247"/>
        <v>0</v>
      </c>
      <c r="AY143" s="368">
        <f t="shared" si="247"/>
        <v>0</v>
      </c>
      <c r="AZ143" s="368">
        <f t="shared" si="247"/>
        <v>0</v>
      </c>
      <c r="BA143" s="368">
        <f t="shared" si="247"/>
        <v>0</v>
      </c>
      <c r="BB143" s="368">
        <f t="shared" si="247"/>
        <v>0</v>
      </c>
      <c r="BC143" s="368">
        <f t="shared" si="247"/>
        <v>0</v>
      </c>
      <c r="BD143" s="368">
        <f t="shared" si="247"/>
        <v>0</v>
      </c>
      <c r="BE143" s="368">
        <f t="shared" si="247"/>
        <v>0</v>
      </c>
      <c r="BF143" s="368">
        <f t="shared" si="247"/>
        <v>0</v>
      </c>
      <c r="BG143" s="368">
        <f t="shared" si="247"/>
        <v>0</v>
      </c>
      <c r="BH143" s="368">
        <f t="shared" si="247"/>
        <v>0</v>
      </c>
      <c r="BI143" s="368">
        <f t="shared" si="247"/>
        <v>0</v>
      </c>
      <c r="BJ143" s="368">
        <f t="shared" si="247"/>
        <v>0</v>
      </c>
      <c r="BK143" s="368">
        <f t="shared" si="247"/>
        <v>0</v>
      </c>
      <c r="BL143" s="368">
        <f t="shared" si="247"/>
        <v>0</v>
      </c>
      <c r="BM143" s="368">
        <f t="shared" si="247"/>
        <v>0</v>
      </c>
      <c r="BN143" s="368">
        <f t="shared" si="247"/>
        <v>0</v>
      </c>
      <c r="BO143" s="368" t="str">
        <f t="shared" si="247"/>
        <v/>
      </c>
      <c r="BP143" s="368" t="str">
        <f t="shared" si="247"/>
        <v/>
      </c>
      <c r="BQ143" s="368" t="str">
        <f t="shared" ref="BQ143:CA143" si="248">IF(NOT(ISNA(BQ52)),IF(LEN(BQ52)&gt;0,(BQ52-$B52)/(rateShift*0.0001),""),"")</f>
        <v/>
      </c>
      <c r="BR143" s="368" t="str">
        <f t="shared" si="248"/>
        <v/>
      </c>
      <c r="BS143" s="368" t="str">
        <f t="shared" si="248"/>
        <v/>
      </c>
      <c r="BT143" s="368" t="str">
        <f t="shared" si="248"/>
        <v/>
      </c>
      <c r="BU143" s="368" t="str">
        <f t="shared" si="248"/>
        <v/>
      </c>
      <c r="BV143" s="368" t="str">
        <f t="shared" si="248"/>
        <v/>
      </c>
      <c r="BW143" s="368" t="str">
        <f t="shared" si="248"/>
        <v/>
      </c>
      <c r="BX143" s="368" t="str">
        <f t="shared" si="248"/>
        <v/>
      </c>
      <c r="BY143" s="368" t="str">
        <f t="shared" si="248"/>
        <v/>
      </c>
      <c r="BZ143" s="368" t="str">
        <f t="shared" si="248"/>
        <v/>
      </c>
      <c r="CA143" s="369" t="str">
        <f t="shared" si="248"/>
        <v/>
      </c>
      <c r="CB143" s="257">
        <f t="shared" ref="CB143:DG143" si="249">IF(NOT(ISNA(CB52)),IF(LEN(CB52)&gt;0,ABS(CB52-$C52),""),"")</f>
        <v>4.3715031594615539E-16</v>
      </c>
      <c r="CC143" s="257">
        <f t="shared" si="249"/>
        <v>4.3715031594615539E-16</v>
      </c>
      <c r="CD143" s="257">
        <f t="shared" si="249"/>
        <v>0</v>
      </c>
      <c r="CE143" s="257">
        <f t="shared" si="249"/>
        <v>0</v>
      </c>
      <c r="CF143" s="257">
        <f t="shared" si="249"/>
        <v>0</v>
      </c>
      <c r="CG143" s="257">
        <f t="shared" si="249"/>
        <v>0</v>
      </c>
      <c r="CH143" s="257">
        <f t="shared" si="249"/>
        <v>0</v>
      </c>
      <c r="CI143" s="257">
        <f t="shared" si="249"/>
        <v>0</v>
      </c>
      <c r="CJ143" s="257">
        <f t="shared" si="249"/>
        <v>0</v>
      </c>
      <c r="CK143" s="257">
        <f t="shared" si="249"/>
        <v>0</v>
      </c>
      <c r="CL143" s="257">
        <f t="shared" si="249"/>
        <v>0</v>
      </c>
      <c r="CM143" s="257">
        <f t="shared" si="249"/>
        <v>0</v>
      </c>
      <c r="CN143" s="257">
        <f t="shared" si="249"/>
        <v>0</v>
      </c>
      <c r="CO143" s="257">
        <f t="shared" si="249"/>
        <v>0</v>
      </c>
      <c r="CP143" s="257">
        <f t="shared" si="249"/>
        <v>0</v>
      </c>
      <c r="CQ143" s="257">
        <f t="shared" si="249"/>
        <v>0</v>
      </c>
      <c r="CR143" s="257">
        <f t="shared" si="249"/>
        <v>0</v>
      </c>
      <c r="CS143" s="257">
        <f t="shared" si="249"/>
        <v>1.8122515231186465E-7</v>
      </c>
      <c r="CT143" s="257">
        <f t="shared" si="249"/>
        <v>0</v>
      </c>
      <c r="CU143" s="257">
        <f t="shared" si="249"/>
        <v>0</v>
      </c>
      <c r="CV143" s="257">
        <f t="shared" si="249"/>
        <v>0</v>
      </c>
      <c r="CW143" s="257">
        <f t="shared" si="249"/>
        <v>0</v>
      </c>
      <c r="CX143" s="257">
        <f t="shared" si="249"/>
        <v>0</v>
      </c>
      <c r="CY143" s="257">
        <f t="shared" si="249"/>
        <v>0</v>
      </c>
      <c r="CZ143" s="257">
        <f t="shared" si="249"/>
        <v>0</v>
      </c>
      <c r="DA143" s="257">
        <f t="shared" si="249"/>
        <v>0</v>
      </c>
      <c r="DB143" s="257">
        <f t="shared" si="249"/>
        <v>0</v>
      </c>
      <c r="DC143" s="257">
        <f t="shared" si="249"/>
        <v>0</v>
      </c>
      <c r="DD143" s="257">
        <f t="shared" si="249"/>
        <v>0</v>
      </c>
      <c r="DE143" s="257">
        <f t="shared" si="249"/>
        <v>3.6265492415685219E-7</v>
      </c>
      <c r="DF143" s="257">
        <f t="shared" si="249"/>
        <v>5.4403566383462443E-7</v>
      </c>
      <c r="DG143" s="257">
        <f t="shared" si="249"/>
        <v>7.3022550931001184E-7</v>
      </c>
      <c r="DH143" s="257">
        <f t="shared" ref="DH143:EM143" si="250">IF(NOT(ISNA(DH52)),IF(LEN(DH52)&gt;0,ABS(DH52-$C52),""),"")</f>
        <v>9.0469130166123679E-7</v>
      </c>
      <c r="DI143" s="257">
        <f t="shared" si="250"/>
        <v>1.0893387280414002E-6</v>
      </c>
      <c r="DJ143" s="257">
        <f t="shared" si="250"/>
        <v>1.272940842626108E-6</v>
      </c>
      <c r="DK143" s="257">
        <f t="shared" si="250"/>
        <v>1.4629097563473303E-6</v>
      </c>
      <c r="DL143" s="257">
        <f t="shared" si="250"/>
        <v>1.6566919535214442E-6</v>
      </c>
      <c r="DM143" s="257">
        <f t="shared" si="250"/>
        <v>1.8326373223340187E-6</v>
      </c>
      <c r="DN143" s="257">
        <f t="shared" si="250"/>
        <v>2.0247741917556183E-6</v>
      </c>
      <c r="DO143" s="257">
        <f t="shared" si="250"/>
        <v>3.487083074100554E-4</v>
      </c>
      <c r="DP143" s="257">
        <f t="shared" si="250"/>
        <v>2.8230845308463079E-3</v>
      </c>
      <c r="DQ143" s="257">
        <f t="shared" si="250"/>
        <v>3.8779690040848698E-3</v>
      </c>
      <c r="DR143" s="257">
        <f t="shared" si="250"/>
        <v>4.424642542286833E-4</v>
      </c>
      <c r="DS143" s="257">
        <f t="shared" si="250"/>
        <v>0</v>
      </c>
      <c r="DT143" s="257">
        <f t="shared" si="250"/>
        <v>0</v>
      </c>
      <c r="DU143" s="257">
        <f t="shared" si="250"/>
        <v>0</v>
      </c>
      <c r="DV143" s="257">
        <f t="shared" si="250"/>
        <v>0</v>
      </c>
      <c r="DW143" s="257">
        <f t="shared" si="250"/>
        <v>0</v>
      </c>
      <c r="DX143" s="257">
        <f t="shared" si="250"/>
        <v>0</v>
      </c>
      <c r="DY143" s="257">
        <f t="shared" si="250"/>
        <v>0</v>
      </c>
      <c r="DZ143" s="257">
        <f t="shared" si="250"/>
        <v>0</v>
      </c>
      <c r="EA143" s="257">
        <f t="shared" si="250"/>
        <v>0</v>
      </c>
      <c r="EB143" s="257">
        <f t="shared" si="250"/>
        <v>0</v>
      </c>
      <c r="EC143" s="257">
        <f t="shared" si="250"/>
        <v>0</v>
      </c>
      <c r="ED143" s="257">
        <f t="shared" si="250"/>
        <v>0</v>
      </c>
      <c r="EE143" s="257">
        <f t="shared" si="250"/>
        <v>0</v>
      </c>
      <c r="EF143" s="257">
        <f t="shared" si="250"/>
        <v>0</v>
      </c>
      <c r="EG143" s="257">
        <f t="shared" si="250"/>
        <v>0</v>
      </c>
      <c r="EH143" s="257">
        <f t="shared" si="250"/>
        <v>0</v>
      </c>
      <c r="EI143" s="257">
        <f t="shared" si="250"/>
        <v>0</v>
      </c>
      <c r="EJ143" s="257">
        <f t="shared" si="250"/>
        <v>0</v>
      </c>
      <c r="EK143" s="257">
        <f t="shared" si="250"/>
        <v>0</v>
      </c>
      <c r="EL143" s="257" t="str">
        <f t="shared" si="250"/>
        <v/>
      </c>
      <c r="EM143" s="257" t="str">
        <f t="shared" si="250"/>
        <v/>
      </c>
      <c r="EN143" s="257" t="str">
        <f t="shared" ref="EN143:EX143" si="251">IF(NOT(ISNA(EN52)),IF(LEN(EN52)&gt;0,ABS(EN52-$C52),""),"")</f>
        <v/>
      </c>
      <c r="EO143" s="257" t="str">
        <f t="shared" si="251"/>
        <v/>
      </c>
      <c r="EP143" s="257" t="str">
        <f t="shared" si="251"/>
        <v/>
      </c>
      <c r="EQ143" s="257" t="str">
        <f t="shared" si="251"/>
        <v/>
      </c>
      <c r="ER143" s="257" t="str">
        <f t="shared" si="251"/>
        <v/>
      </c>
      <c r="ES143" s="257" t="str">
        <f t="shared" si="251"/>
        <v/>
      </c>
      <c r="ET143" s="257" t="str">
        <f t="shared" si="251"/>
        <v/>
      </c>
      <c r="EU143" s="257" t="str">
        <f t="shared" si="251"/>
        <v/>
      </c>
      <c r="EV143" s="257" t="str">
        <f t="shared" si="251"/>
        <v/>
      </c>
      <c r="EW143" s="257" t="str">
        <f t="shared" si="251"/>
        <v/>
      </c>
      <c r="EX143" s="258" t="str">
        <f t="shared" si="251"/>
        <v/>
      </c>
    </row>
    <row r="144" spans="4:154" x14ac:dyDescent="0.2">
      <c r="D144" s="238">
        <v>46206</v>
      </c>
      <c r="E144" s="367">
        <f t="shared" ref="E144:AJ144" si="252">IF(NOT(ISNA(E53)),IF(LEN(E53)&gt;0,(E53-$B53)/(rateShift*0.0001),""),"")</f>
        <v>5.9440350723069524E-4</v>
      </c>
      <c r="F144" s="368">
        <f t="shared" si="252"/>
        <v>1.9813956583097925E-4</v>
      </c>
      <c r="G144" s="368">
        <f t="shared" si="252"/>
        <v>0</v>
      </c>
      <c r="H144" s="368">
        <f t="shared" si="252"/>
        <v>0</v>
      </c>
      <c r="I144" s="368">
        <f t="shared" si="252"/>
        <v>0</v>
      </c>
      <c r="J144" s="368">
        <f t="shared" si="252"/>
        <v>0</v>
      </c>
      <c r="K144" s="368">
        <f t="shared" si="252"/>
        <v>0</v>
      </c>
      <c r="L144" s="368">
        <f t="shared" si="252"/>
        <v>0</v>
      </c>
      <c r="M144" s="368">
        <f t="shared" si="252"/>
        <v>0</v>
      </c>
      <c r="N144" s="368">
        <f t="shared" si="252"/>
        <v>0</v>
      </c>
      <c r="O144" s="368">
        <f t="shared" si="252"/>
        <v>0</v>
      </c>
      <c r="P144" s="368">
        <f t="shared" si="252"/>
        <v>0</v>
      </c>
      <c r="Q144" s="368">
        <f t="shared" si="252"/>
        <v>0</v>
      </c>
      <c r="R144" s="368">
        <f t="shared" si="252"/>
        <v>0</v>
      </c>
      <c r="S144" s="368">
        <f t="shared" si="252"/>
        <v>0</v>
      </c>
      <c r="T144" s="368">
        <f t="shared" si="252"/>
        <v>0</v>
      </c>
      <c r="U144" s="368">
        <f t="shared" si="252"/>
        <v>0</v>
      </c>
      <c r="V144" s="368">
        <f t="shared" si="252"/>
        <v>-1.5611517011938914E-3</v>
      </c>
      <c r="W144" s="368">
        <f t="shared" si="252"/>
        <v>0</v>
      </c>
      <c r="X144" s="368">
        <f t="shared" si="252"/>
        <v>0</v>
      </c>
      <c r="Y144" s="368">
        <f t="shared" si="252"/>
        <v>0</v>
      </c>
      <c r="Z144" s="368">
        <f t="shared" si="252"/>
        <v>0</v>
      </c>
      <c r="AA144" s="368">
        <f t="shared" si="252"/>
        <v>0</v>
      </c>
      <c r="AB144" s="368">
        <f t="shared" si="252"/>
        <v>0</v>
      </c>
      <c r="AC144" s="368">
        <f t="shared" si="252"/>
        <v>0</v>
      </c>
      <c r="AD144" s="368">
        <f t="shared" si="252"/>
        <v>0</v>
      </c>
      <c r="AE144" s="368">
        <f t="shared" si="252"/>
        <v>0</v>
      </c>
      <c r="AF144" s="368">
        <f t="shared" si="252"/>
        <v>0</v>
      </c>
      <c r="AG144" s="368">
        <f t="shared" si="252"/>
        <v>0</v>
      </c>
      <c r="AH144" s="368">
        <f t="shared" si="252"/>
        <v>-3.1240727005679703E-3</v>
      </c>
      <c r="AI144" s="368">
        <f t="shared" si="252"/>
        <v>-4.6865779320878764E-3</v>
      </c>
      <c r="AJ144" s="368">
        <f t="shared" si="252"/>
        <v>-6.2905181122049902E-3</v>
      </c>
      <c r="AK144" s="368">
        <f t="shared" ref="AK144:BP144" si="253">IF(NOT(ISNA(AK53)),IF(LEN(AK53)&gt;0,(AK53-$B53)/(rateShift*0.0001),""),"")</f>
        <v>-7.7934672713074471E-3</v>
      </c>
      <c r="AL144" s="368">
        <f t="shared" si="253"/>
        <v>-9.3841335800648462E-3</v>
      </c>
      <c r="AM144" s="368">
        <f t="shared" si="253"/>
        <v>-1.0965801732487623E-2</v>
      </c>
      <c r="AN144" s="368">
        <f t="shared" si="253"/>
        <v>-1.260232477172385E-2</v>
      </c>
      <c r="AO144" s="368">
        <f t="shared" si="253"/>
        <v>-1.4271705534932289E-2</v>
      </c>
      <c r="AP144" s="368">
        <f t="shared" si="253"/>
        <v>-1.5787433436716819E-2</v>
      </c>
      <c r="AQ144" s="368">
        <f t="shared" si="253"/>
        <v>-1.7442654408721114E-2</v>
      </c>
      <c r="AR144" s="368">
        <f t="shared" si="253"/>
        <v>-1.9238750098883595E-2</v>
      </c>
      <c r="AS144" s="368">
        <f t="shared" si="253"/>
        <v>-2.0911045185215138E-2</v>
      </c>
      <c r="AT144" s="368">
        <f t="shared" si="253"/>
        <v>1.1786962841349273</v>
      </c>
      <c r="AU144" s="368">
        <f t="shared" si="253"/>
        <v>0</v>
      </c>
      <c r="AV144" s="368">
        <f t="shared" si="253"/>
        <v>0</v>
      </c>
      <c r="AW144" s="368">
        <f t="shared" si="253"/>
        <v>0</v>
      </c>
      <c r="AX144" s="368">
        <f t="shared" si="253"/>
        <v>0</v>
      </c>
      <c r="AY144" s="368">
        <f t="shared" si="253"/>
        <v>0</v>
      </c>
      <c r="AZ144" s="368">
        <f t="shared" si="253"/>
        <v>0</v>
      </c>
      <c r="BA144" s="368">
        <f t="shared" si="253"/>
        <v>0</v>
      </c>
      <c r="BB144" s="368">
        <f t="shared" si="253"/>
        <v>0</v>
      </c>
      <c r="BC144" s="368">
        <f t="shared" si="253"/>
        <v>0</v>
      </c>
      <c r="BD144" s="368">
        <f t="shared" si="253"/>
        <v>0</v>
      </c>
      <c r="BE144" s="368">
        <f t="shared" si="253"/>
        <v>0</v>
      </c>
      <c r="BF144" s="368">
        <f t="shared" si="253"/>
        <v>0</v>
      </c>
      <c r="BG144" s="368">
        <f t="shared" si="253"/>
        <v>0</v>
      </c>
      <c r="BH144" s="368">
        <f t="shared" si="253"/>
        <v>0</v>
      </c>
      <c r="BI144" s="368">
        <f t="shared" si="253"/>
        <v>0</v>
      </c>
      <c r="BJ144" s="368">
        <f t="shared" si="253"/>
        <v>0</v>
      </c>
      <c r="BK144" s="368">
        <f t="shared" si="253"/>
        <v>0</v>
      </c>
      <c r="BL144" s="368">
        <f t="shared" si="253"/>
        <v>0</v>
      </c>
      <c r="BM144" s="368">
        <f t="shared" si="253"/>
        <v>0</v>
      </c>
      <c r="BN144" s="368">
        <f t="shared" si="253"/>
        <v>0</v>
      </c>
      <c r="BO144" s="368" t="str">
        <f t="shared" si="253"/>
        <v/>
      </c>
      <c r="BP144" s="368" t="str">
        <f t="shared" si="253"/>
        <v/>
      </c>
      <c r="BQ144" s="368" t="str">
        <f t="shared" ref="BQ144:CA144" si="254">IF(NOT(ISNA(BQ53)),IF(LEN(BQ53)&gt;0,(BQ53-$B53)/(rateShift*0.0001),""),"")</f>
        <v/>
      </c>
      <c r="BR144" s="368" t="str">
        <f t="shared" si="254"/>
        <v/>
      </c>
      <c r="BS144" s="368" t="str">
        <f t="shared" si="254"/>
        <v/>
      </c>
      <c r="BT144" s="368" t="str">
        <f t="shared" si="254"/>
        <v/>
      </c>
      <c r="BU144" s="368" t="str">
        <f t="shared" si="254"/>
        <v/>
      </c>
      <c r="BV144" s="368" t="str">
        <f t="shared" si="254"/>
        <v/>
      </c>
      <c r="BW144" s="368" t="str">
        <f t="shared" si="254"/>
        <v/>
      </c>
      <c r="BX144" s="368" t="str">
        <f t="shared" si="254"/>
        <v/>
      </c>
      <c r="BY144" s="368" t="str">
        <f t="shared" si="254"/>
        <v/>
      </c>
      <c r="BZ144" s="368" t="str">
        <f t="shared" si="254"/>
        <v/>
      </c>
      <c r="CA144" s="369" t="str">
        <f t="shared" si="254"/>
        <v/>
      </c>
      <c r="CB144" s="257">
        <f t="shared" ref="CB144:DG144" si="255">IF(NOT(ISNA(CB53)),IF(LEN(CB53)&gt;0,ABS(CB53-$C53),""),"")</f>
        <v>3.4694469519536142E-18</v>
      </c>
      <c r="CC144" s="257">
        <f t="shared" si="255"/>
        <v>6.9388939039072284E-18</v>
      </c>
      <c r="CD144" s="257">
        <f t="shared" si="255"/>
        <v>0</v>
      </c>
      <c r="CE144" s="257">
        <f t="shared" si="255"/>
        <v>0</v>
      </c>
      <c r="CF144" s="257">
        <f t="shared" si="255"/>
        <v>0</v>
      </c>
      <c r="CG144" s="257">
        <f t="shared" si="255"/>
        <v>0</v>
      </c>
      <c r="CH144" s="257">
        <f t="shared" si="255"/>
        <v>0</v>
      </c>
      <c r="CI144" s="257">
        <f t="shared" si="255"/>
        <v>0</v>
      </c>
      <c r="CJ144" s="257">
        <f t="shared" si="255"/>
        <v>0</v>
      </c>
      <c r="CK144" s="257">
        <f t="shared" si="255"/>
        <v>0</v>
      </c>
      <c r="CL144" s="257">
        <f t="shared" si="255"/>
        <v>0</v>
      </c>
      <c r="CM144" s="257">
        <f t="shared" si="255"/>
        <v>0</v>
      </c>
      <c r="CN144" s="257">
        <f t="shared" si="255"/>
        <v>0</v>
      </c>
      <c r="CO144" s="257">
        <f t="shared" si="255"/>
        <v>0</v>
      </c>
      <c r="CP144" s="257">
        <f t="shared" si="255"/>
        <v>0</v>
      </c>
      <c r="CQ144" s="257">
        <f t="shared" si="255"/>
        <v>0</v>
      </c>
      <c r="CR144" s="257">
        <f t="shared" si="255"/>
        <v>0</v>
      </c>
      <c r="CS144" s="257">
        <f t="shared" si="255"/>
        <v>1.3859180874112309E-7</v>
      </c>
      <c r="CT144" s="257">
        <f t="shared" si="255"/>
        <v>0</v>
      </c>
      <c r="CU144" s="257">
        <f t="shared" si="255"/>
        <v>0</v>
      </c>
      <c r="CV144" s="257">
        <f t="shared" si="255"/>
        <v>0</v>
      </c>
      <c r="CW144" s="257">
        <f t="shared" si="255"/>
        <v>0</v>
      </c>
      <c r="CX144" s="257">
        <f t="shared" si="255"/>
        <v>0</v>
      </c>
      <c r="CY144" s="257">
        <f t="shared" si="255"/>
        <v>0</v>
      </c>
      <c r="CZ144" s="257">
        <f t="shared" si="255"/>
        <v>0</v>
      </c>
      <c r="DA144" s="257">
        <f t="shared" si="255"/>
        <v>0</v>
      </c>
      <c r="DB144" s="257">
        <f t="shared" si="255"/>
        <v>0</v>
      </c>
      <c r="DC144" s="257">
        <f t="shared" si="255"/>
        <v>0</v>
      </c>
      <c r="DD144" s="257">
        <f t="shared" si="255"/>
        <v>0</v>
      </c>
      <c r="DE144" s="257">
        <f t="shared" si="255"/>
        <v>2.7734005968171882E-7</v>
      </c>
      <c r="DF144" s="257">
        <f t="shared" si="255"/>
        <v>4.1605077437389948E-7</v>
      </c>
      <c r="DG144" s="257">
        <f t="shared" si="255"/>
        <v>5.5843920623507848E-7</v>
      </c>
      <c r="DH144" s="257">
        <f t="shared" ref="DH144:EM144" si="256">IF(NOT(ISNA(DH53)),IF(LEN(DH53)&gt;0,ABS(DH53-$C53),""),"")</f>
        <v>6.9186164516898963E-7</v>
      </c>
      <c r="DI144" s="257">
        <f t="shared" si="256"/>
        <v>8.3307043383107349E-7</v>
      </c>
      <c r="DJ144" s="257">
        <f t="shared" si="256"/>
        <v>9.734797806817963E-7</v>
      </c>
      <c r="DK144" s="257">
        <f t="shared" si="256"/>
        <v>1.1187580825008925E-6</v>
      </c>
      <c r="DL144" s="257">
        <f t="shared" si="256"/>
        <v>1.2669525376977908E-6</v>
      </c>
      <c r="DM144" s="257">
        <f t="shared" si="256"/>
        <v>1.4015062844326132E-6</v>
      </c>
      <c r="DN144" s="257">
        <f t="shared" si="256"/>
        <v>1.5484423948504411E-6</v>
      </c>
      <c r="DO144" s="257">
        <f t="shared" si="256"/>
        <v>1.7078833400539783E-6</v>
      </c>
      <c r="DP144" s="257">
        <f t="shared" si="256"/>
        <v>3.8126211521548325E-4</v>
      </c>
      <c r="DQ144" s="257">
        <f t="shared" si="256"/>
        <v>3.0957787089719302E-3</v>
      </c>
      <c r="DR144" s="257">
        <f t="shared" si="256"/>
        <v>4.2327209643499945E-3</v>
      </c>
      <c r="DS144" s="257">
        <f t="shared" si="256"/>
        <v>4.8465048405721411E-4</v>
      </c>
      <c r="DT144" s="257">
        <f t="shared" si="256"/>
        <v>0</v>
      </c>
      <c r="DU144" s="257">
        <f t="shared" si="256"/>
        <v>0</v>
      </c>
      <c r="DV144" s="257">
        <f t="shared" si="256"/>
        <v>0</v>
      </c>
      <c r="DW144" s="257">
        <f t="shared" si="256"/>
        <v>0</v>
      </c>
      <c r="DX144" s="257">
        <f t="shared" si="256"/>
        <v>0</v>
      </c>
      <c r="DY144" s="257">
        <f t="shared" si="256"/>
        <v>0</v>
      </c>
      <c r="DZ144" s="257">
        <f t="shared" si="256"/>
        <v>0</v>
      </c>
      <c r="EA144" s="257">
        <f t="shared" si="256"/>
        <v>0</v>
      </c>
      <c r="EB144" s="257">
        <f t="shared" si="256"/>
        <v>0</v>
      </c>
      <c r="EC144" s="257">
        <f t="shared" si="256"/>
        <v>0</v>
      </c>
      <c r="ED144" s="257">
        <f t="shared" si="256"/>
        <v>0</v>
      </c>
      <c r="EE144" s="257">
        <f t="shared" si="256"/>
        <v>0</v>
      </c>
      <c r="EF144" s="257">
        <f t="shared" si="256"/>
        <v>0</v>
      </c>
      <c r="EG144" s="257">
        <f t="shared" si="256"/>
        <v>0</v>
      </c>
      <c r="EH144" s="257">
        <f t="shared" si="256"/>
        <v>0</v>
      </c>
      <c r="EI144" s="257">
        <f t="shared" si="256"/>
        <v>0</v>
      </c>
      <c r="EJ144" s="257">
        <f t="shared" si="256"/>
        <v>0</v>
      </c>
      <c r="EK144" s="257">
        <f t="shared" si="256"/>
        <v>0</v>
      </c>
      <c r="EL144" s="257" t="str">
        <f t="shared" si="256"/>
        <v/>
      </c>
      <c r="EM144" s="257" t="str">
        <f t="shared" si="256"/>
        <v/>
      </c>
      <c r="EN144" s="257" t="str">
        <f t="shared" ref="EN144:EX144" si="257">IF(NOT(ISNA(EN53)),IF(LEN(EN53)&gt;0,ABS(EN53-$C53),""),"")</f>
        <v/>
      </c>
      <c r="EO144" s="257" t="str">
        <f t="shared" si="257"/>
        <v/>
      </c>
      <c r="EP144" s="257" t="str">
        <f t="shared" si="257"/>
        <v/>
      </c>
      <c r="EQ144" s="257" t="str">
        <f t="shared" si="257"/>
        <v/>
      </c>
      <c r="ER144" s="257" t="str">
        <f t="shared" si="257"/>
        <v/>
      </c>
      <c r="ES144" s="257" t="str">
        <f t="shared" si="257"/>
        <v/>
      </c>
      <c r="ET144" s="257" t="str">
        <f t="shared" si="257"/>
        <v/>
      </c>
      <c r="EU144" s="257" t="str">
        <f t="shared" si="257"/>
        <v/>
      </c>
      <c r="EV144" s="257" t="str">
        <f t="shared" si="257"/>
        <v/>
      </c>
      <c r="EW144" s="257" t="str">
        <f t="shared" si="257"/>
        <v/>
      </c>
      <c r="EX144" s="258" t="str">
        <f t="shared" si="257"/>
        <v/>
      </c>
    </row>
    <row r="145" spans="4:154" x14ac:dyDescent="0.2">
      <c r="D145" s="238">
        <v>46573</v>
      </c>
      <c r="E145" s="367">
        <f t="shared" ref="E145:AJ145" si="258">IF(NOT(ISNA(E54)),IF(LEN(E54)&gt;0,(E54-$B54)/(rateShift*0.0001),""),"")</f>
        <v>5.5462486263369026E-4</v>
      </c>
      <c r="F145" s="368">
        <f t="shared" si="258"/>
        <v>1.848796788231355E-4</v>
      </c>
      <c r="G145" s="368">
        <f t="shared" si="258"/>
        <v>0</v>
      </c>
      <c r="H145" s="368">
        <f t="shared" si="258"/>
        <v>0</v>
      </c>
      <c r="I145" s="368">
        <f t="shared" si="258"/>
        <v>0</v>
      </c>
      <c r="J145" s="368">
        <f t="shared" si="258"/>
        <v>0</v>
      </c>
      <c r="K145" s="368">
        <f t="shared" si="258"/>
        <v>0</v>
      </c>
      <c r="L145" s="368">
        <f t="shared" si="258"/>
        <v>0</v>
      </c>
      <c r="M145" s="368">
        <f t="shared" si="258"/>
        <v>0</v>
      </c>
      <c r="N145" s="368">
        <f t="shared" si="258"/>
        <v>0</v>
      </c>
      <c r="O145" s="368">
        <f t="shared" si="258"/>
        <v>0</v>
      </c>
      <c r="P145" s="368">
        <f t="shared" si="258"/>
        <v>0</v>
      </c>
      <c r="Q145" s="368">
        <f t="shared" si="258"/>
        <v>0</v>
      </c>
      <c r="R145" s="368">
        <f t="shared" si="258"/>
        <v>0</v>
      </c>
      <c r="S145" s="368">
        <f t="shared" si="258"/>
        <v>0</v>
      </c>
      <c r="T145" s="368">
        <f t="shared" si="258"/>
        <v>0</v>
      </c>
      <c r="U145" s="368">
        <f t="shared" si="258"/>
        <v>0</v>
      </c>
      <c r="V145" s="368">
        <f t="shared" si="258"/>
        <v>-1.4994682194166553E-3</v>
      </c>
      <c r="W145" s="368">
        <f t="shared" si="258"/>
        <v>0</v>
      </c>
      <c r="X145" s="368">
        <f t="shared" si="258"/>
        <v>0</v>
      </c>
      <c r="Y145" s="368">
        <f t="shared" si="258"/>
        <v>0</v>
      </c>
      <c r="Z145" s="368">
        <f t="shared" si="258"/>
        <v>0</v>
      </c>
      <c r="AA145" s="368">
        <f t="shared" si="258"/>
        <v>0</v>
      </c>
      <c r="AB145" s="368">
        <f t="shared" si="258"/>
        <v>0</v>
      </c>
      <c r="AC145" s="368">
        <f t="shared" si="258"/>
        <v>0</v>
      </c>
      <c r="AD145" s="368">
        <f t="shared" si="258"/>
        <v>0</v>
      </c>
      <c r="AE145" s="368">
        <f t="shared" si="258"/>
        <v>0</v>
      </c>
      <c r="AF145" s="368">
        <f t="shared" si="258"/>
        <v>0</v>
      </c>
      <c r="AG145" s="368">
        <f t="shared" si="258"/>
        <v>0</v>
      </c>
      <c r="AH145" s="368">
        <f t="shared" si="258"/>
        <v>-3.0006356360745556E-3</v>
      </c>
      <c r="AI145" s="368">
        <f t="shared" si="258"/>
        <v>-4.5014035195481417E-3</v>
      </c>
      <c r="AJ145" s="368">
        <f t="shared" si="258"/>
        <v>-6.0419689826111955E-3</v>
      </c>
      <c r="AK145" s="368">
        <f t="shared" ref="AK145:BP145" si="259">IF(NOT(ISNA(AK54)),IF(LEN(AK54)&gt;0,(AK54-$B54)/(rateShift*0.0001),""),"")</f>
        <v>-7.4855335864543182E-3</v>
      </c>
      <c r="AL145" s="368">
        <f t="shared" si="259"/>
        <v>-9.0133492637936574E-3</v>
      </c>
      <c r="AM145" s="368">
        <f t="shared" si="259"/>
        <v>-1.05325221226929E-2</v>
      </c>
      <c r="AN145" s="368">
        <f t="shared" si="259"/>
        <v>-1.2104382219255139E-2</v>
      </c>
      <c r="AO145" s="368">
        <f t="shared" si="259"/>
        <v>-1.3707801533920788E-2</v>
      </c>
      <c r="AP145" s="368">
        <f t="shared" si="259"/>
        <v>-1.5163639008903412E-2</v>
      </c>
      <c r="AQ145" s="368">
        <f t="shared" si="259"/>
        <v>-1.6753457605569316E-2</v>
      </c>
      <c r="AR145" s="368">
        <f t="shared" si="259"/>
        <v>-1.847858432390409E-2</v>
      </c>
      <c r="AS145" s="368">
        <f t="shared" si="259"/>
        <v>-2.0084801931434526E-2</v>
      </c>
      <c r="AT145" s="368">
        <f t="shared" si="259"/>
        <v>-2.1772405443005322E-2</v>
      </c>
      <c r="AU145" s="368">
        <f t="shared" si="259"/>
        <v>1.1957791289070665</v>
      </c>
      <c r="AV145" s="368">
        <f t="shared" si="259"/>
        <v>0</v>
      </c>
      <c r="AW145" s="368">
        <f t="shared" si="259"/>
        <v>0</v>
      </c>
      <c r="AX145" s="368">
        <f t="shared" si="259"/>
        <v>0</v>
      </c>
      <c r="AY145" s="368">
        <f t="shared" si="259"/>
        <v>0</v>
      </c>
      <c r="AZ145" s="368">
        <f t="shared" si="259"/>
        <v>0</v>
      </c>
      <c r="BA145" s="368">
        <f t="shared" si="259"/>
        <v>0</v>
      </c>
      <c r="BB145" s="368">
        <f t="shared" si="259"/>
        <v>0</v>
      </c>
      <c r="BC145" s="368">
        <f t="shared" si="259"/>
        <v>0</v>
      </c>
      <c r="BD145" s="368">
        <f t="shared" si="259"/>
        <v>0</v>
      </c>
      <c r="BE145" s="368">
        <f t="shared" si="259"/>
        <v>0</v>
      </c>
      <c r="BF145" s="368">
        <f t="shared" si="259"/>
        <v>0</v>
      </c>
      <c r="BG145" s="368">
        <f t="shared" si="259"/>
        <v>0</v>
      </c>
      <c r="BH145" s="368">
        <f t="shared" si="259"/>
        <v>0</v>
      </c>
      <c r="BI145" s="368">
        <f t="shared" si="259"/>
        <v>0</v>
      </c>
      <c r="BJ145" s="368">
        <f t="shared" si="259"/>
        <v>0</v>
      </c>
      <c r="BK145" s="368">
        <f t="shared" si="259"/>
        <v>0</v>
      </c>
      <c r="BL145" s="368">
        <f t="shared" si="259"/>
        <v>0</v>
      </c>
      <c r="BM145" s="368">
        <f t="shared" si="259"/>
        <v>0</v>
      </c>
      <c r="BN145" s="368">
        <f t="shared" si="259"/>
        <v>0</v>
      </c>
      <c r="BO145" s="368" t="str">
        <f t="shared" si="259"/>
        <v/>
      </c>
      <c r="BP145" s="368" t="str">
        <f t="shared" si="259"/>
        <v/>
      </c>
      <c r="BQ145" s="368" t="str">
        <f t="shared" ref="BQ145:CA145" si="260">IF(NOT(ISNA(BQ54)),IF(LEN(BQ54)&gt;0,(BQ54-$B54)/(rateShift*0.0001),""),"")</f>
        <v/>
      </c>
      <c r="BR145" s="368" t="str">
        <f t="shared" si="260"/>
        <v/>
      </c>
      <c r="BS145" s="368" t="str">
        <f t="shared" si="260"/>
        <v/>
      </c>
      <c r="BT145" s="368" t="str">
        <f t="shared" si="260"/>
        <v/>
      </c>
      <c r="BU145" s="368" t="str">
        <f t="shared" si="260"/>
        <v/>
      </c>
      <c r="BV145" s="368" t="str">
        <f t="shared" si="260"/>
        <v/>
      </c>
      <c r="BW145" s="368" t="str">
        <f t="shared" si="260"/>
        <v/>
      </c>
      <c r="BX145" s="368" t="str">
        <f t="shared" si="260"/>
        <v/>
      </c>
      <c r="BY145" s="368" t="str">
        <f t="shared" si="260"/>
        <v/>
      </c>
      <c r="BZ145" s="368" t="str">
        <f t="shared" si="260"/>
        <v/>
      </c>
      <c r="CA145" s="369" t="str">
        <f t="shared" si="260"/>
        <v/>
      </c>
      <c r="CB145" s="257">
        <f t="shared" ref="CB145:DG145" si="261">IF(NOT(ISNA(CB54)),IF(LEN(CB54)&gt;0,ABS(CB54-$C54),""),"")</f>
        <v>4.3021142204224816E-16</v>
      </c>
      <c r="CC145" s="257">
        <f t="shared" si="261"/>
        <v>4.3368086899420177E-16</v>
      </c>
      <c r="CD145" s="257">
        <f t="shared" si="261"/>
        <v>0</v>
      </c>
      <c r="CE145" s="257">
        <f t="shared" si="261"/>
        <v>0</v>
      </c>
      <c r="CF145" s="257">
        <f t="shared" si="261"/>
        <v>0</v>
      </c>
      <c r="CG145" s="257">
        <f t="shared" si="261"/>
        <v>0</v>
      </c>
      <c r="CH145" s="257">
        <f t="shared" si="261"/>
        <v>0</v>
      </c>
      <c r="CI145" s="257">
        <f t="shared" si="261"/>
        <v>0</v>
      </c>
      <c r="CJ145" s="257">
        <f t="shared" si="261"/>
        <v>0</v>
      </c>
      <c r="CK145" s="257">
        <f t="shared" si="261"/>
        <v>0</v>
      </c>
      <c r="CL145" s="257">
        <f t="shared" si="261"/>
        <v>0</v>
      </c>
      <c r="CM145" s="257">
        <f t="shared" si="261"/>
        <v>0</v>
      </c>
      <c r="CN145" s="257">
        <f t="shared" si="261"/>
        <v>0</v>
      </c>
      <c r="CO145" s="257">
        <f t="shared" si="261"/>
        <v>0</v>
      </c>
      <c r="CP145" s="257">
        <f t="shared" si="261"/>
        <v>0</v>
      </c>
      <c r="CQ145" s="257">
        <f t="shared" si="261"/>
        <v>0</v>
      </c>
      <c r="CR145" s="257">
        <f t="shared" si="261"/>
        <v>0</v>
      </c>
      <c r="CS145" s="257">
        <f t="shared" si="261"/>
        <v>9.4754395194712737E-8</v>
      </c>
      <c r="CT145" s="257">
        <f t="shared" si="261"/>
        <v>0</v>
      </c>
      <c r="CU145" s="257">
        <f t="shared" si="261"/>
        <v>0</v>
      </c>
      <c r="CV145" s="257">
        <f t="shared" si="261"/>
        <v>0</v>
      </c>
      <c r="CW145" s="257">
        <f t="shared" si="261"/>
        <v>0</v>
      </c>
      <c r="CX145" s="257">
        <f t="shared" si="261"/>
        <v>0</v>
      </c>
      <c r="CY145" s="257">
        <f t="shared" si="261"/>
        <v>0</v>
      </c>
      <c r="CZ145" s="257">
        <f t="shared" si="261"/>
        <v>0</v>
      </c>
      <c r="DA145" s="257">
        <f t="shared" si="261"/>
        <v>0</v>
      </c>
      <c r="DB145" s="257">
        <f t="shared" si="261"/>
        <v>0</v>
      </c>
      <c r="DC145" s="257">
        <f t="shared" si="261"/>
        <v>0</v>
      </c>
      <c r="DD145" s="257">
        <f t="shared" si="261"/>
        <v>0</v>
      </c>
      <c r="DE145" s="257">
        <f t="shared" si="261"/>
        <v>1.8961573138367993E-7</v>
      </c>
      <c r="DF145" s="257">
        <f t="shared" si="261"/>
        <v>2.8445138549118565E-7</v>
      </c>
      <c r="DG145" s="257">
        <f t="shared" si="261"/>
        <v>3.8180145219002259E-7</v>
      </c>
      <c r="DH145" s="257">
        <f t="shared" ref="DH145:EM145" si="262">IF(NOT(ISNA(DH54)),IF(LEN(DH54)&gt;0,ABS(DH54-$C54),""),"")</f>
        <v>4.7302151022152183E-7</v>
      </c>
      <c r="DI145" s="257">
        <f t="shared" si="262"/>
        <v>5.6956502557728439E-7</v>
      </c>
      <c r="DJ145" s="257">
        <f t="shared" si="262"/>
        <v>6.6556194990019524E-7</v>
      </c>
      <c r="DK145" s="257">
        <f t="shared" si="262"/>
        <v>7.6488772533453431E-7</v>
      </c>
      <c r="DL145" s="257">
        <f t="shared" si="262"/>
        <v>8.6620723506458663E-7</v>
      </c>
      <c r="DM145" s="257">
        <f t="shared" si="262"/>
        <v>9.5820066967414186E-7</v>
      </c>
      <c r="DN145" s="257">
        <f t="shared" si="262"/>
        <v>1.0586598176362538E-6</v>
      </c>
      <c r="DO145" s="257">
        <f t="shared" si="262"/>
        <v>1.167668407183603E-6</v>
      </c>
      <c r="DP145" s="257">
        <f t="shared" si="262"/>
        <v>1.2691627635716407E-6</v>
      </c>
      <c r="DQ145" s="257">
        <f t="shared" si="262"/>
        <v>4.0864977742650216E-4</v>
      </c>
      <c r="DR145" s="257">
        <f t="shared" si="262"/>
        <v>3.4255685827689758E-3</v>
      </c>
      <c r="DS145" s="257">
        <f t="shared" si="262"/>
        <v>4.6251682050523837E-3</v>
      </c>
      <c r="DT145" s="257">
        <f t="shared" si="262"/>
        <v>5.1233142317586022E-4</v>
      </c>
      <c r="DU145" s="257">
        <f t="shared" si="262"/>
        <v>0</v>
      </c>
      <c r="DV145" s="257">
        <f t="shared" si="262"/>
        <v>0</v>
      </c>
      <c r="DW145" s="257">
        <f t="shared" si="262"/>
        <v>0</v>
      </c>
      <c r="DX145" s="257">
        <f t="shared" si="262"/>
        <v>0</v>
      </c>
      <c r="DY145" s="257">
        <f t="shared" si="262"/>
        <v>0</v>
      </c>
      <c r="DZ145" s="257">
        <f t="shared" si="262"/>
        <v>0</v>
      </c>
      <c r="EA145" s="257">
        <f t="shared" si="262"/>
        <v>0</v>
      </c>
      <c r="EB145" s="257">
        <f t="shared" si="262"/>
        <v>0</v>
      </c>
      <c r="EC145" s="257">
        <f t="shared" si="262"/>
        <v>0</v>
      </c>
      <c r="ED145" s="257">
        <f t="shared" si="262"/>
        <v>0</v>
      </c>
      <c r="EE145" s="257">
        <f t="shared" si="262"/>
        <v>0</v>
      </c>
      <c r="EF145" s="257">
        <f t="shared" si="262"/>
        <v>0</v>
      </c>
      <c r="EG145" s="257">
        <f t="shared" si="262"/>
        <v>0</v>
      </c>
      <c r="EH145" s="257">
        <f t="shared" si="262"/>
        <v>0</v>
      </c>
      <c r="EI145" s="257">
        <f t="shared" si="262"/>
        <v>0</v>
      </c>
      <c r="EJ145" s="257">
        <f t="shared" si="262"/>
        <v>0</v>
      </c>
      <c r="EK145" s="257">
        <f t="shared" si="262"/>
        <v>0</v>
      </c>
      <c r="EL145" s="257" t="str">
        <f t="shared" si="262"/>
        <v/>
      </c>
      <c r="EM145" s="257" t="str">
        <f t="shared" si="262"/>
        <v/>
      </c>
      <c r="EN145" s="257" t="str">
        <f t="shared" ref="EN145:EX145" si="263">IF(NOT(ISNA(EN54)),IF(LEN(EN54)&gt;0,ABS(EN54-$C54),""),"")</f>
        <v/>
      </c>
      <c r="EO145" s="257" t="str">
        <f t="shared" si="263"/>
        <v/>
      </c>
      <c r="EP145" s="257" t="str">
        <f t="shared" si="263"/>
        <v/>
      </c>
      <c r="EQ145" s="257" t="str">
        <f t="shared" si="263"/>
        <v/>
      </c>
      <c r="ER145" s="257" t="str">
        <f t="shared" si="263"/>
        <v/>
      </c>
      <c r="ES145" s="257" t="str">
        <f t="shared" si="263"/>
        <v/>
      </c>
      <c r="ET145" s="257" t="str">
        <f t="shared" si="263"/>
        <v/>
      </c>
      <c r="EU145" s="257" t="str">
        <f t="shared" si="263"/>
        <v/>
      </c>
      <c r="EV145" s="257" t="str">
        <f t="shared" si="263"/>
        <v/>
      </c>
      <c r="EW145" s="257" t="str">
        <f t="shared" si="263"/>
        <v/>
      </c>
      <c r="EX145" s="258" t="str">
        <f t="shared" si="263"/>
        <v/>
      </c>
    </row>
    <row r="146" spans="4:154" x14ac:dyDescent="0.2">
      <c r="D146" s="238">
        <v>46937</v>
      </c>
      <c r="E146" s="367">
        <f t="shared" ref="E146:AJ146" si="264">IF(NOT(ISNA(E55)),IF(LEN(E55)&gt;0,(E55-$B55)/(rateShift*0.0001),""),"")</f>
        <v>5.2010306892877334E-4</v>
      </c>
      <c r="F146" s="368">
        <f t="shared" si="264"/>
        <v>1.7337212009777003E-4</v>
      </c>
      <c r="G146" s="368">
        <f t="shared" si="264"/>
        <v>0</v>
      </c>
      <c r="H146" s="368">
        <f t="shared" si="264"/>
        <v>0</v>
      </c>
      <c r="I146" s="368">
        <f t="shared" si="264"/>
        <v>0</v>
      </c>
      <c r="J146" s="368">
        <f t="shared" si="264"/>
        <v>0</v>
      </c>
      <c r="K146" s="368">
        <f t="shared" si="264"/>
        <v>0</v>
      </c>
      <c r="L146" s="368">
        <f t="shared" si="264"/>
        <v>0</v>
      </c>
      <c r="M146" s="368">
        <f t="shared" si="264"/>
        <v>0</v>
      </c>
      <c r="N146" s="368">
        <f t="shared" si="264"/>
        <v>0</v>
      </c>
      <c r="O146" s="368">
        <f t="shared" si="264"/>
        <v>0</v>
      </c>
      <c r="P146" s="368">
        <f t="shared" si="264"/>
        <v>0</v>
      </c>
      <c r="Q146" s="368">
        <f t="shared" si="264"/>
        <v>0</v>
      </c>
      <c r="R146" s="368">
        <f t="shared" si="264"/>
        <v>0</v>
      </c>
      <c r="S146" s="368">
        <f t="shared" si="264"/>
        <v>0</v>
      </c>
      <c r="T146" s="368">
        <f t="shared" si="264"/>
        <v>0</v>
      </c>
      <c r="U146" s="368">
        <f t="shared" si="264"/>
        <v>0</v>
      </c>
      <c r="V146" s="368">
        <f t="shared" si="264"/>
        <v>-1.4327622159353293E-3</v>
      </c>
      <c r="W146" s="368">
        <f t="shared" si="264"/>
        <v>0</v>
      </c>
      <c r="X146" s="368">
        <f t="shared" si="264"/>
        <v>0</v>
      </c>
      <c r="Y146" s="368">
        <f t="shared" si="264"/>
        <v>0</v>
      </c>
      <c r="Z146" s="368">
        <f t="shared" si="264"/>
        <v>0</v>
      </c>
      <c r="AA146" s="368">
        <f t="shared" si="264"/>
        <v>0</v>
      </c>
      <c r="AB146" s="368">
        <f t="shared" si="264"/>
        <v>0</v>
      </c>
      <c r="AC146" s="368">
        <f t="shared" si="264"/>
        <v>0</v>
      </c>
      <c r="AD146" s="368">
        <f t="shared" si="264"/>
        <v>0</v>
      </c>
      <c r="AE146" s="368">
        <f t="shared" si="264"/>
        <v>0</v>
      </c>
      <c r="AF146" s="368">
        <f t="shared" si="264"/>
        <v>0</v>
      </c>
      <c r="AG146" s="368">
        <f t="shared" si="264"/>
        <v>0</v>
      </c>
      <c r="AH146" s="368">
        <f t="shared" si="264"/>
        <v>-2.8671479155965851E-3</v>
      </c>
      <c r="AI146" s="368">
        <f t="shared" si="264"/>
        <v>-4.3011517332838811E-3</v>
      </c>
      <c r="AJ146" s="368">
        <f t="shared" si="264"/>
        <v>-5.7731825440707207E-3</v>
      </c>
      <c r="AK146" s="368">
        <f t="shared" ref="AK146:BP146" si="265">IF(NOT(ISNA(AK55)),IF(LEN(AK55)&gt;0,(AK55-$B55)/(rateShift*0.0001),""),"")</f>
        <v>-7.1525276253668613E-3</v>
      </c>
      <c r="AL146" s="368">
        <f t="shared" si="265"/>
        <v>-8.6123755987585482E-3</v>
      </c>
      <c r="AM146" s="368">
        <f t="shared" si="265"/>
        <v>-1.0063965119669338E-2</v>
      </c>
      <c r="AN146" s="368">
        <f t="shared" si="265"/>
        <v>-1.1565897852609808E-2</v>
      </c>
      <c r="AO146" s="368">
        <f t="shared" si="265"/>
        <v>-1.309798569000542E-2</v>
      </c>
      <c r="AP146" s="368">
        <f t="shared" si="265"/>
        <v>-1.4489057054804799E-2</v>
      </c>
      <c r="AQ146" s="368">
        <f t="shared" si="265"/>
        <v>-1.6008148966701469E-2</v>
      </c>
      <c r="AR146" s="368">
        <f t="shared" si="265"/>
        <v>-1.7656529356473161E-2</v>
      </c>
      <c r="AS146" s="368">
        <f t="shared" si="265"/>
        <v>-1.919129044203674E-2</v>
      </c>
      <c r="AT146" s="368">
        <f t="shared" si="265"/>
        <v>-2.0803816629215433E-2</v>
      </c>
      <c r="AU146" s="368">
        <f t="shared" si="265"/>
        <v>-2.2579009832587871E-2</v>
      </c>
      <c r="AV146" s="368">
        <f t="shared" si="265"/>
        <v>1.2113773080428374</v>
      </c>
      <c r="AW146" s="368">
        <f t="shared" si="265"/>
        <v>0</v>
      </c>
      <c r="AX146" s="368">
        <f t="shared" si="265"/>
        <v>0</v>
      </c>
      <c r="AY146" s="368">
        <f t="shared" si="265"/>
        <v>0</v>
      </c>
      <c r="AZ146" s="368">
        <f t="shared" si="265"/>
        <v>0</v>
      </c>
      <c r="BA146" s="368">
        <f t="shared" si="265"/>
        <v>0</v>
      </c>
      <c r="BB146" s="368">
        <f t="shared" si="265"/>
        <v>0</v>
      </c>
      <c r="BC146" s="368">
        <f t="shared" si="265"/>
        <v>0</v>
      </c>
      <c r="BD146" s="368">
        <f t="shared" si="265"/>
        <v>0</v>
      </c>
      <c r="BE146" s="368">
        <f t="shared" si="265"/>
        <v>0</v>
      </c>
      <c r="BF146" s="368">
        <f t="shared" si="265"/>
        <v>0</v>
      </c>
      <c r="BG146" s="368">
        <f t="shared" si="265"/>
        <v>0</v>
      </c>
      <c r="BH146" s="368">
        <f t="shared" si="265"/>
        <v>0</v>
      </c>
      <c r="BI146" s="368">
        <f t="shared" si="265"/>
        <v>0</v>
      </c>
      <c r="BJ146" s="368">
        <f t="shared" si="265"/>
        <v>0</v>
      </c>
      <c r="BK146" s="368">
        <f t="shared" si="265"/>
        <v>0</v>
      </c>
      <c r="BL146" s="368">
        <f t="shared" si="265"/>
        <v>0</v>
      </c>
      <c r="BM146" s="368">
        <f t="shared" si="265"/>
        <v>0</v>
      </c>
      <c r="BN146" s="368">
        <f t="shared" si="265"/>
        <v>0</v>
      </c>
      <c r="BO146" s="368" t="str">
        <f t="shared" si="265"/>
        <v/>
      </c>
      <c r="BP146" s="368" t="str">
        <f t="shared" si="265"/>
        <v/>
      </c>
      <c r="BQ146" s="368" t="str">
        <f t="shared" ref="BQ146:CA146" si="266">IF(NOT(ISNA(BQ55)),IF(LEN(BQ55)&gt;0,(BQ55-$B55)/(rateShift*0.0001),""),"")</f>
        <v/>
      </c>
      <c r="BR146" s="368" t="str">
        <f t="shared" si="266"/>
        <v/>
      </c>
      <c r="BS146" s="368" t="str">
        <f t="shared" si="266"/>
        <v/>
      </c>
      <c r="BT146" s="368" t="str">
        <f t="shared" si="266"/>
        <v/>
      </c>
      <c r="BU146" s="368" t="str">
        <f t="shared" si="266"/>
        <v/>
      </c>
      <c r="BV146" s="368" t="str">
        <f t="shared" si="266"/>
        <v/>
      </c>
      <c r="BW146" s="368" t="str">
        <f t="shared" si="266"/>
        <v/>
      </c>
      <c r="BX146" s="368" t="str">
        <f t="shared" si="266"/>
        <v/>
      </c>
      <c r="BY146" s="368" t="str">
        <f t="shared" si="266"/>
        <v/>
      </c>
      <c r="BZ146" s="368" t="str">
        <f t="shared" si="266"/>
        <v/>
      </c>
      <c r="CA146" s="369" t="str">
        <f t="shared" si="266"/>
        <v/>
      </c>
      <c r="CB146" s="257">
        <f t="shared" ref="CB146:DG146" si="267">IF(NOT(ISNA(CB55)),IF(LEN(CB55)&gt;0,ABS(CB55-$C55),""),"")</f>
        <v>0</v>
      </c>
      <c r="CC146" s="257">
        <f t="shared" si="267"/>
        <v>4.3021142204224816E-16</v>
      </c>
      <c r="CD146" s="257">
        <f t="shared" si="267"/>
        <v>0</v>
      </c>
      <c r="CE146" s="257">
        <f t="shared" si="267"/>
        <v>0</v>
      </c>
      <c r="CF146" s="257">
        <f t="shared" si="267"/>
        <v>0</v>
      </c>
      <c r="CG146" s="257">
        <f t="shared" si="267"/>
        <v>0</v>
      </c>
      <c r="CH146" s="257">
        <f t="shared" si="267"/>
        <v>0</v>
      </c>
      <c r="CI146" s="257">
        <f t="shared" si="267"/>
        <v>0</v>
      </c>
      <c r="CJ146" s="257">
        <f t="shared" si="267"/>
        <v>0</v>
      </c>
      <c r="CK146" s="257">
        <f t="shared" si="267"/>
        <v>0</v>
      </c>
      <c r="CL146" s="257">
        <f t="shared" si="267"/>
        <v>0</v>
      </c>
      <c r="CM146" s="257">
        <f t="shared" si="267"/>
        <v>0</v>
      </c>
      <c r="CN146" s="257">
        <f t="shared" si="267"/>
        <v>0</v>
      </c>
      <c r="CO146" s="257">
        <f t="shared" si="267"/>
        <v>0</v>
      </c>
      <c r="CP146" s="257">
        <f t="shared" si="267"/>
        <v>0</v>
      </c>
      <c r="CQ146" s="257">
        <f t="shared" si="267"/>
        <v>0</v>
      </c>
      <c r="CR146" s="257">
        <f t="shared" si="267"/>
        <v>0</v>
      </c>
      <c r="CS146" s="257">
        <f t="shared" si="267"/>
        <v>5.9089235684983699E-8</v>
      </c>
      <c r="CT146" s="257">
        <f t="shared" si="267"/>
        <v>0</v>
      </c>
      <c r="CU146" s="257">
        <f t="shared" si="267"/>
        <v>0</v>
      </c>
      <c r="CV146" s="257">
        <f t="shared" si="267"/>
        <v>0</v>
      </c>
      <c r="CW146" s="257">
        <f t="shared" si="267"/>
        <v>0</v>
      </c>
      <c r="CX146" s="257">
        <f t="shared" si="267"/>
        <v>0</v>
      </c>
      <c r="CY146" s="257">
        <f t="shared" si="267"/>
        <v>0</v>
      </c>
      <c r="CZ146" s="257">
        <f t="shared" si="267"/>
        <v>0</v>
      </c>
      <c r="DA146" s="257">
        <f t="shared" si="267"/>
        <v>0</v>
      </c>
      <c r="DB146" s="257">
        <f t="shared" si="267"/>
        <v>0</v>
      </c>
      <c r="DC146" s="257">
        <f t="shared" si="267"/>
        <v>0</v>
      </c>
      <c r="DD146" s="257">
        <f t="shared" si="267"/>
        <v>0</v>
      </c>
      <c r="DE146" s="257">
        <f t="shared" si="267"/>
        <v>1.1824515236402711E-7</v>
      </c>
      <c r="DF146" s="257">
        <f t="shared" si="267"/>
        <v>1.7738504622805129E-7</v>
      </c>
      <c r="DG146" s="257">
        <f t="shared" si="267"/>
        <v>2.3809293102708406E-7</v>
      </c>
      <c r="DH146" s="257">
        <f t="shared" ref="DH146:EM146" si="268">IF(NOT(ISNA(DH55)),IF(LEN(DH55)&gt;0,ABS(DH55-$C55),""),"")</f>
        <v>2.9497811020531839E-7</v>
      </c>
      <c r="DI146" s="257">
        <f t="shared" si="268"/>
        <v>3.5518301039899614E-7</v>
      </c>
      <c r="DJ146" s="257">
        <f t="shared" si="268"/>
        <v>4.1504704717185148E-7</v>
      </c>
      <c r="DK146" s="257">
        <f t="shared" si="268"/>
        <v>4.7698695906581157E-7</v>
      </c>
      <c r="DL146" s="257">
        <f t="shared" si="268"/>
        <v>5.4017016251281524E-7</v>
      </c>
      <c r="DM146" s="257">
        <f t="shared" si="268"/>
        <v>5.9753758506822519E-7</v>
      </c>
      <c r="DN146" s="257">
        <f t="shared" si="268"/>
        <v>6.601842481475384E-7</v>
      </c>
      <c r="DO146" s="257">
        <f t="shared" si="268"/>
        <v>7.2816236215342278E-7</v>
      </c>
      <c r="DP146" s="257">
        <f t="shared" si="268"/>
        <v>7.9145456579818307E-7</v>
      </c>
      <c r="DQ146" s="257">
        <f t="shared" si="268"/>
        <v>8.5795339659425207E-7</v>
      </c>
      <c r="DR146" s="257">
        <f t="shared" si="268"/>
        <v>4.5638047565990658E-4</v>
      </c>
      <c r="DS146" s="257">
        <f t="shared" si="268"/>
        <v>3.6886018381963835E-3</v>
      </c>
      <c r="DT146" s="257">
        <f t="shared" si="268"/>
        <v>4.9637579804790583E-3</v>
      </c>
      <c r="DU146" s="257">
        <f t="shared" si="268"/>
        <v>5.3798141540954345E-4</v>
      </c>
      <c r="DV146" s="257">
        <f t="shared" si="268"/>
        <v>0</v>
      </c>
      <c r="DW146" s="257">
        <f t="shared" si="268"/>
        <v>0</v>
      </c>
      <c r="DX146" s="257">
        <f t="shared" si="268"/>
        <v>0</v>
      </c>
      <c r="DY146" s="257">
        <f t="shared" si="268"/>
        <v>0</v>
      </c>
      <c r="DZ146" s="257">
        <f t="shared" si="268"/>
        <v>0</v>
      </c>
      <c r="EA146" s="257">
        <f t="shared" si="268"/>
        <v>0</v>
      </c>
      <c r="EB146" s="257">
        <f t="shared" si="268"/>
        <v>0</v>
      </c>
      <c r="EC146" s="257">
        <f t="shared" si="268"/>
        <v>0</v>
      </c>
      <c r="ED146" s="257">
        <f t="shared" si="268"/>
        <v>0</v>
      </c>
      <c r="EE146" s="257">
        <f t="shared" si="268"/>
        <v>0</v>
      </c>
      <c r="EF146" s="257">
        <f t="shared" si="268"/>
        <v>0</v>
      </c>
      <c r="EG146" s="257">
        <f t="shared" si="268"/>
        <v>0</v>
      </c>
      <c r="EH146" s="257">
        <f t="shared" si="268"/>
        <v>0</v>
      </c>
      <c r="EI146" s="257">
        <f t="shared" si="268"/>
        <v>0</v>
      </c>
      <c r="EJ146" s="257">
        <f t="shared" si="268"/>
        <v>0</v>
      </c>
      <c r="EK146" s="257">
        <f t="shared" si="268"/>
        <v>0</v>
      </c>
      <c r="EL146" s="257" t="str">
        <f t="shared" si="268"/>
        <v/>
      </c>
      <c r="EM146" s="257" t="str">
        <f t="shared" si="268"/>
        <v/>
      </c>
      <c r="EN146" s="257" t="str">
        <f t="shared" ref="EN146:EX146" si="269">IF(NOT(ISNA(EN55)),IF(LEN(EN55)&gt;0,ABS(EN55-$C55),""),"")</f>
        <v/>
      </c>
      <c r="EO146" s="257" t="str">
        <f t="shared" si="269"/>
        <v/>
      </c>
      <c r="EP146" s="257" t="str">
        <f t="shared" si="269"/>
        <v/>
      </c>
      <c r="EQ146" s="257" t="str">
        <f t="shared" si="269"/>
        <v/>
      </c>
      <c r="ER146" s="257" t="str">
        <f t="shared" si="269"/>
        <v/>
      </c>
      <c r="ES146" s="257" t="str">
        <f t="shared" si="269"/>
        <v/>
      </c>
      <c r="ET146" s="257" t="str">
        <f t="shared" si="269"/>
        <v/>
      </c>
      <c r="EU146" s="257" t="str">
        <f t="shared" si="269"/>
        <v/>
      </c>
      <c r="EV146" s="257" t="str">
        <f t="shared" si="269"/>
        <v/>
      </c>
      <c r="EW146" s="257" t="str">
        <f t="shared" si="269"/>
        <v/>
      </c>
      <c r="EX146" s="258" t="str">
        <f t="shared" si="269"/>
        <v/>
      </c>
    </row>
    <row r="147" spans="4:154" x14ac:dyDescent="0.2">
      <c r="D147" s="238">
        <v>47302</v>
      </c>
      <c r="E147" s="367">
        <f t="shared" ref="E147:AJ147" si="270">IF(NOT(ISNA(E56)),IF(LEN(E56)&gt;0,(E56-$B56)/(rateShift*0.0001),""),"")</f>
        <v>4.8954816464497064E-4</v>
      </c>
      <c r="F147" s="368">
        <f t="shared" si="270"/>
        <v>1.6318689179464774E-4</v>
      </c>
      <c r="G147" s="368">
        <f t="shared" si="270"/>
        <v>0</v>
      </c>
      <c r="H147" s="368">
        <f t="shared" si="270"/>
        <v>0</v>
      </c>
      <c r="I147" s="368">
        <f t="shared" si="270"/>
        <v>0</v>
      </c>
      <c r="J147" s="368">
        <f t="shared" si="270"/>
        <v>0</v>
      </c>
      <c r="K147" s="368">
        <f t="shared" si="270"/>
        <v>0</v>
      </c>
      <c r="L147" s="368">
        <f t="shared" si="270"/>
        <v>0</v>
      </c>
      <c r="M147" s="368">
        <f t="shared" si="270"/>
        <v>0</v>
      </c>
      <c r="N147" s="368">
        <f t="shared" si="270"/>
        <v>0</v>
      </c>
      <c r="O147" s="368">
        <f t="shared" si="270"/>
        <v>0</v>
      </c>
      <c r="P147" s="368">
        <f t="shared" si="270"/>
        <v>0</v>
      </c>
      <c r="Q147" s="368">
        <f t="shared" si="270"/>
        <v>0</v>
      </c>
      <c r="R147" s="368">
        <f t="shared" si="270"/>
        <v>0</v>
      </c>
      <c r="S147" s="368">
        <f t="shared" si="270"/>
        <v>0</v>
      </c>
      <c r="T147" s="368">
        <f t="shared" si="270"/>
        <v>0</v>
      </c>
      <c r="U147" s="368">
        <f t="shared" si="270"/>
        <v>0</v>
      </c>
      <c r="V147" s="368">
        <f t="shared" si="270"/>
        <v>-1.3638612549916884E-3</v>
      </c>
      <c r="W147" s="368">
        <f t="shared" si="270"/>
        <v>0</v>
      </c>
      <c r="X147" s="368">
        <f t="shared" si="270"/>
        <v>0</v>
      </c>
      <c r="Y147" s="368">
        <f t="shared" si="270"/>
        <v>0</v>
      </c>
      <c r="Z147" s="368">
        <f t="shared" si="270"/>
        <v>0</v>
      </c>
      <c r="AA147" s="368">
        <f t="shared" si="270"/>
        <v>0</v>
      </c>
      <c r="AB147" s="368">
        <f t="shared" si="270"/>
        <v>0</v>
      </c>
      <c r="AC147" s="368">
        <f t="shared" si="270"/>
        <v>0</v>
      </c>
      <c r="AD147" s="368">
        <f t="shared" si="270"/>
        <v>0</v>
      </c>
      <c r="AE147" s="368">
        <f t="shared" si="270"/>
        <v>0</v>
      </c>
      <c r="AF147" s="368">
        <f t="shared" si="270"/>
        <v>0</v>
      </c>
      <c r="AG147" s="368">
        <f t="shared" si="270"/>
        <v>0</v>
      </c>
      <c r="AH147" s="368">
        <f t="shared" si="270"/>
        <v>-2.7292678500025203E-3</v>
      </c>
      <c r="AI147" s="368">
        <f t="shared" si="270"/>
        <v>-4.0943108565137665E-3</v>
      </c>
      <c r="AJ147" s="368">
        <f t="shared" si="270"/>
        <v>-5.4955520756988507E-3</v>
      </c>
      <c r="AK147" s="368">
        <f t="shared" ref="AK147:BP147" si="271">IF(NOT(ISNA(AK56)),IF(LEN(AK56)&gt;0,(AK56-$B56)/(rateShift*0.0001),""),"")</f>
        <v>-6.808564730811234E-3</v>
      </c>
      <c r="AL147" s="368">
        <f t="shared" si="271"/>
        <v>-8.1982088386695073E-3</v>
      </c>
      <c r="AM147" s="368">
        <f t="shared" si="271"/>
        <v>-9.5799915688678239E-3</v>
      </c>
      <c r="AN147" s="368">
        <f t="shared" si="271"/>
        <v>-1.1009696434527427E-2</v>
      </c>
      <c r="AO147" s="368">
        <f t="shared" si="271"/>
        <v>-1.2468106166986515E-2</v>
      </c>
      <c r="AP147" s="368">
        <f t="shared" si="271"/>
        <v>-1.3792280838739734E-2</v>
      </c>
      <c r="AQ147" s="368">
        <f t="shared" si="271"/>
        <v>-1.5238319466797517E-2</v>
      </c>
      <c r="AR147" s="368">
        <f t="shared" si="271"/>
        <v>-1.6807428986458095E-2</v>
      </c>
      <c r="AS147" s="368">
        <f t="shared" si="271"/>
        <v>-1.8268383087573919E-2</v>
      </c>
      <c r="AT147" s="368">
        <f t="shared" si="271"/>
        <v>-1.9803362462569168E-2</v>
      </c>
      <c r="AU147" s="368">
        <f t="shared" si="271"/>
        <v>-2.1493186049929836E-2</v>
      </c>
      <c r="AV147" s="368">
        <f t="shared" si="271"/>
        <v>-2.2911870552720648E-2</v>
      </c>
      <c r="AW147" s="368">
        <f t="shared" si="271"/>
        <v>1.2252672797103021</v>
      </c>
      <c r="AX147" s="368">
        <f t="shared" si="271"/>
        <v>0</v>
      </c>
      <c r="AY147" s="368">
        <f t="shared" si="271"/>
        <v>0</v>
      </c>
      <c r="AZ147" s="368">
        <f t="shared" si="271"/>
        <v>0</v>
      </c>
      <c r="BA147" s="368">
        <f t="shared" si="271"/>
        <v>0</v>
      </c>
      <c r="BB147" s="368">
        <f t="shared" si="271"/>
        <v>0</v>
      </c>
      <c r="BC147" s="368">
        <f t="shared" si="271"/>
        <v>0</v>
      </c>
      <c r="BD147" s="368">
        <f t="shared" si="271"/>
        <v>0</v>
      </c>
      <c r="BE147" s="368">
        <f t="shared" si="271"/>
        <v>0</v>
      </c>
      <c r="BF147" s="368">
        <f t="shared" si="271"/>
        <v>0</v>
      </c>
      <c r="BG147" s="368">
        <f t="shared" si="271"/>
        <v>0</v>
      </c>
      <c r="BH147" s="368">
        <f t="shared" si="271"/>
        <v>0</v>
      </c>
      <c r="BI147" s="368">
        <f t="shared" si="271"/>
        <v>0</v>
      </c>
      <c r="BJ147" s="368">
        <f t="shared" si="271"/>
        <v>0</v>
      </c>
      <c r="BK147" s="368">
        <f t="shared" si="271"/>
        <v>0</v>
      </c>
      <c r="BL147" s="368">
        <f t="shared" si="271"/>
        <v>0</v>
      </c>
      <c r="BM147" s="368">
        <f t="shared" si="271"/>
        <v>0</v>
      </c>
      <c r="BN147" s="368">
        <f t="shared" si="271"/>
        <v>0</v>
      </c>
      <c r="BO147" s="368" t="str">
        <f t="shared" si="271"/>
        <v/>
      </c>
      <c r="BP147" s="368" t="str">
        <f t="shared" si="271"/>
        <v/>
      </c>
      <c r="BQ147" s="368" t="str">
        <f t="shared" ref="BQ147:CA147" si="272">IF(NOT(ISNA(BQ56)),IF(LEN(BQ56)&gt;0,(BQ56-$B56)/(rateShift*0.0001),""),"")</f>
        <v/>
      </c>
      <c r="BR147" s="368" t="str">
        <f t="shared" si="272"/>
        <v/>
      </c>
      <c r="BS147" s="368" t="str">
        <f t="shared" si="272"/>
        <v/>
      </c>
      <c r="BT147" s="368" t="str">
        <f t="shared" si="272"/>
        <v/>
      </c>
      <c r="BU147" s="368" t="str">
        <f t="shared" si="272"/>
        <v/>
      </c>
      <c r="BV147" s="368" t="str">
        <f t="shared" si="272"/>
        <v/>
      </c>
      <c r="BW147" s="368" t="str">
        <f t="shared" si="272"/>
        <v/>
      </c>
      <c r="BX147" s="368" t="str">
        <f t="shared" si="272"/>
        <v/>
      </c>
      <c r="BY147" s="368" t="str">
        <f t="shared" si="272"/>
        <v/>
      </c>
      <c r="BZ147" s="368" t="str">
        <f t="shared" si="272"/>
        <v/>
      </c>
      <c r="CA147" s="369" t="str">
        <f t="shared" si="272"/>
        <v/>
      </c>
      <c r="CB147" s="257">
        <f t="shared" ref="CB147:DG147" si="273">IF(NOT(ISNA(CB56)),IF(LEN(CB56)&gt;0,ABS(CB56-$C56),""),"")</f>
        <v>0</v>
      </c>
      <c r="CC147" s="257">
        <f t="shared" si="273"/>
        <v>0</v>
      </c>
      <c r="CD147" s="257">
        <f t="shared" si="273"/>
        <v>0</v>
      </c>
      <c r="CE147" s="257">
        <f t="shared" si="273"/>
        <v>0</v>
      </c>
      <c r="CF147" s="257">
        <f t="shared" si="273"/>
        <v>0</v>
      </c>
      <c r="CG147" s="257">
        <f t="shared" si="273"/>
        <v>0</v>
      </c>
      <c r="CH147" s="257">
        <f t="shared" si="273"/>
        <v>0</v>
      </c>
      <c r="CI147" s="257">
        <f t="shared" si="273"/>
        <v>0</v>
      </c>
      <c r="CJ147" s="257">
        <f t="shared" si="273"/>
        <v>0</v>
      </c>
      <c r="CK147" s="257">
        <f t="shared" si="273"/>
        <v>0</v>
      </c>
      <c r="CL147" s="257">
        <f t="shared" si="273"/>
        <v>0</v>
      </c>
      <c r="CM147" s="257">
        <f t="shared" si="273"/>
        <v>0</v>
      </c>
      <c r="CN147" s="257">
        <f t="shared" si="273"/>
        <v>0</v>
      </c>
      <c r="CO147" s="257">
        <f t="shared" si="273"/>
        <v>0</v>
      </c>
      <c r="CP147" s="257">
        <f t="shared" si="273"/>
        <v>0</v>
      </c>
      <c r="CQ147" s="257">
        <f t="shared" si="273"/>
        <v>0</v>
      </c>
      <c r="CR147" s="257">
        <f t="shared" si="273"/>
        <v>0</v>
      </c>
      <c r="CS147" s="257">
        <f t="shared" si="273"/>
        <v>3.1176248978248555E-8</v>
      </c>
      <c r="CT147" s="257">
        <f t="shared" si="273"/>
        <v>0</v>
      </c>
      <c r="CU147" s="257">
        <f t="shared" si="273"/>
        <v>0</v>
      </c>
      <c r="CV147" s="257">
        <f t="shared" si="273"/>
        <v>0</v>
      </c>
      <c r="CW147" s="257">
        <f t="shared" si="273"/>
        <v>0</v>
      </c>
      <c r="CX147" s="257">
        <f t="shared" si="273"/>
        <v>0</v>
      </c>
      <c r="CY147" s="257">
        <f t="shared" si="273"/>
        <v>0</v>
      </c>
      <c r="CZ147" s="257">
        <f t="shared" si="273"/>
        <v>0</v>
      </c>
      <c r="DA147" s="257">
        <f t="shared" si="273"/>
        <v>0</v>
      </c>
      <c r="DB147" s="257">
        <f t="shared" si="273"/>
        <v>0</v>
      </c>
      <c r="DC147" s="257">
        <f t="shared" si="273"/>
        <v>0</v>
      </c>
      <c r="DD147" s="257">
        <f t="shared" si="273"/>
        <v>0</v>
      </c>
      <c r="DE147" s="257">
        <f t="shared" si="273"/>
        <v>6.2387678505942956E-8</v>
      </c>
      <c r="DF147" s="257">
        <f t="shared" si="273"/>
        <v>9.3590653491015807E-8</v>
      </c>
      <c r="DG147" s="257">
        <f t="shared" si="273"/>
        <v>1.2562091888587701E-7</v>
      </c>
      <c r="DH147" s="257">
        <f t="shared" ref="DH147:EM147" si="274">IF(NOT(ISNA(DH56)),IF(LEN(DH56)&gt;0,ABS(DH56-$C56),""),"")</f>
        <v>1.5563427460327239E-7</v>
      </c>
      <c r="DI147" s="257">
        <f t="shared" si="274"/>
        <v>1.8739915706375565E-7</v>
      </c>
      <c r="DJ147" s="257">
        <f t="shared" si="274"/>
        <v>2.1898419426055749E-7</v>
      </c>
      <c r="DK147" s="257">
        <f t="shared" si="274"/>
        <v>2.5166448924807128E-7</v>
      </c>
      <c r="DL147" s="257">
        <f t="shared" si="274"/>
        <v>2.8500075908294287E-7</v>
      </c>
      <c r="DM147" s="257">
        <f t="shared" si="274"/>
        <v>3.1526854822952477E-7</v>
      </c>
      <c r="DN147" s="257">
        <f t="shared" si="274"/>
        <v>3.4832173015711398E-7</v>
      </c>
      <c r="DO147" s="257">
        <f t="shared" si="274"/>
        <v>3.8418785283655943E-7</v>
      </c>
      <c r="DP147" s="257">
        <f t="shared" si="274"/>
        <v>4.1758162797403409E-7</v>
      </c>
      <c r="DQ147" s="257">
        <f t="shared" si="274"/>
        <v>4.5266726020343206E-7</v>
      </c>
      <c r="DR147" s="257">
        <f t="shared" si="274"/>
        <v>4.9129201706854531E-7</v>
      </c>
      <c r="DS147" s="257">
        <f t="shared" si="274"/>
        <v>5.005002961664673E-4</v>
      </c>
      <c r="DT147" s="257">
        <f t="shared" si="274"/>
        <v>3.9577926182982823E-3</v>
      </c>
      <c r="DU147" s="257">
        <f t="shared" si="274"/>
        <v>5.2931124326639281E-3</v>
      </c>
      <c r="DV147" s="257">
        <f t="shared" si="274"/>
        <v>5.5230579439902172E-4</v>
      </c>
      <c r="DW147" s="257">
        <f t="shared" si="274"/>
        <v>0</v>
      </c>
      <c r="DX147" s="257">
        <f t="shared" si="274"/>
        <v>0</v>
      </c>
      <c r="DY147" s="257">
        <f t="shared" si="274"/>
        <v>0</v>
      </c>
      <c r="DZ147" s="257">
        <f t="shared" si="274"/>
        <v>0</v>
      </c>
      <c r="EA147" s="257">
        <f t="shared" si="274"/>
        <v>0</v>
      </c>
      <c r="EB147" s="257">
        <f t="shared" si="274"/>
        <v>0</v>
      </c>
      <c r="EC147" s="257">
        <f t="shared" si="274"/>
        <v>0</v>
      </c>
      <c r="ED147" s="257">
        <f t="shared" si="274"/>
        <v>0</v>
      </c>
      <c r="EE147" s="257">
        <f t="shared" si="274"/>
        <v>0</v>
      </c>
      <c r="EF147" s="257">
        <f t="shared" si="274"/>
        <v>0</v>
      </c>
      <c r="EG147" s="257">
        <f t="shared" si="274"/>
        <v>0</v>
      </c>
      <c r="EH147" s="257">
        <f t="shared" si="274"/>
        <v>0</v>
      </c>
      <c r="EI147" s="257">
        <f t="shared" si="274"/>
        <v>0</v>
      </c>
      <c r="EJ147" s="257">
        <f t="shared" si="274"/>
        <v>0</v>
      </c>
      <c r="EK147" s="257">
        <f t="shared" si="274"/>
        <v>0</v>
      </c>
      <c r="EL147" s="257" t="str">
        <f t="shared" si="274"/>
        <v/>
      </c>
      <c r="EM147" s="257" t="str">
        <f t="shared" si="274"/>
        <v/>
      </c>
      <c r="EN147" s="257" t="str">
        <f t="shared" ref="EN147:EX147" si="275">IF(NOT(ISNA(EN56)),IF(LEN(EN56)&gt;0,ABS(EN56-$C56),""),"")</f>
        <v/>
      </c>
      <c r="EO147" s="257" t="str">
        <f t="shared" si="275"/>
        <v/>
      </c>
      <c r="EP147" s="257" t="str">
        <f t="shared" si="275"/>
        <v/>
      </c>
      <c r="EQ147" s="257" t="str">
        <f t="shared" si="275"/>
        <v/>
      </c>
      <c r="ER147" s="257" t="str">
        <f t="shared" si="275"/>
        <v/>
      </c>
      <c r="ES147" s="257" t="str">
        <f t="shared" si="275"/>
        <v/>
      </c>
      <c r="ET147" s="257" t="str">
        <f t="shared" si="275"/>
        <v/>
      </c>
      <c r="EU147" s="257" t="str">
        <f t="shared" si="275"/>
        <v/>
      </c>
      <c r="EV147" s="257" t="str">
        <f t="shared" si="275"/>
        <v/>
      </c>
      <c r="EW147" s="257" t="str">
        <f t="shared" si="275"/>
        <v/>
      </c>
      <c r="EX147" s="258" t="str">
        <f t="shared" si="275"/>
        <v/>
      </c>
    </row>
    <row r="148" spans="4:154" x14ac:dyDescent="0.2">
      <c r="D148" s="238">
        <v>47667</v>
      </c>
      <c r="E148" s="367">
        <f t="shared" ref="E148:AJ148" si="276">IF(NOT(ISNA(E57)),IF(LEN(E57)&gt;0,(E57-$B57)/(rateShift*0.0001),""),"")</f>
        <v>4.6238412081817115E-4</v>
      </c>
      <c r="F148" s="368">
        <f t="shared" si="276"/>
        <v>1.5413197905489451E-4</v>
      </c>
      <c r="G148" s="368">
        <f t="shared" si="276"/>
        <v>0</v>
      </c>
      <c r="H148" s="368">
        <f t="shared" si="276"/>
        <v>0</v>
      </c>
      <c r="I148" s="368">
        <f t="shared" si="276"/>
        <v>0</v>
      </c>
      <c r="J148" s="368">
        <f t="shared" si="276"/>
        <v>0</v>
      </c>
      <c r="K148" s="368">
        <f t="shared" si="276"/>
        <v>0</v>
      </c>
      <c r="L148" s="368">
        <f t="shared" si="276"/>
        <v>0</v>
      </c>
      <c r="M148" s="368">
        <f t="shared" si="276"/>
        <v>0</v>
      </c>
      <c r="N148" s="368">
        <f t="shared" si="276"/>
        <v>0</v>
      </c>
      <c r="O148" s="368">
        <f t="shared" si="276"/>
        <v>0</v>
      </c>
      <c r="P148" s="368">
        <f t="shared" si="276"/>
        <v>0</v>
      </c>
      <c r="Q148" s="368">
        <f t="shared" si="276"/>
        <v>0</v>
      </c>
      <c r="R148" s="368">
        <f t="shared" si="276"/>
        <v>0</v>
      </c>
      <c r="S148" s="368">
        <f t="shared" si="276"/>
        <v>0</v>
      </c>
      <c r="T148" s="368">
        <f t="shared" si="276"/>
        <v>0</v>
      </c>
      <c r="U148" s="368">
        <f t="shared" si="276"/>
        <v>0</v>
      </c>
      <c r="V148" s="368">
        <f t="shared" si="276"/>
        <v>-1.29557602257524E-3</v>
      </c>
      <c r="W148" s="368">
        <f t="shared" si="276"/>
        <v>0</v>
      </c>
      <c r="X148" s="368">
        <f t="shared" si="276"/>
        <v>0</v>
      </c>
      <c r="Y148" s="368">
        <f t="shared" si="276"/>
        <v>0</v>
      </c>
      <c r="Z148" s="368">
        <f t="shared" si="276"/>
        <v>0</v>
      </c>
      <c r="AA148" s="368">
        <f t="shared" si="276"/>
        <v>0</v>
      </c>
      <c r="AB148" s="368">
        <f t="shared" si="276"/>
        <v>0</v>
      </c>
      <c r="AC148" s="368">
        <f t="shared" si="276"/>
        <v>0</v>
      </c>
      <c r="AD148" s="368">
        <f t="shared" si="276"/>
        <v>0</v>
      </c>
      <c r="AE148" s="368">
        <f t="shared" si="276"/>
        <v>0</v>
      </c>
      <c r="AF148" s="368">
        <f t="shared" si="276"/>
        <v>0</v>
      </c>
      <c r="AG148" s="368">
        <f t="shared" si="276"/>
        <v>0</v>
      </c>
      <c r="AH148" s="368">
        <f t="shared" si="276"/>
        <v>-2.5926199791886928E-3</v>
      </c>
      <c r="AI148" s="368">
        <f t="shared" si="276"/>
        <v>-3.8893185167962474E-3</v>
      </c>
      <c r="AJ148" s="368">
        <f t="shared" si="276"/>
        <v>-5.2204028722427354E-3</v>
      </c>
      <c r="AK148" s="368">
        <f t="shared" ref="AK148:BP148" si="277">IF(NOT(ISNA(AK57)),IF(LEN(AK57)&gt;0,(AK57-$B57)/(rateShift*0.0001),""),"")</f>
        <v>-6.4676760279901158E-3</v>
      </c>
      <c r="AL148" s="368">
        <f t="shared" si="277"/>
        <v>-7.7877438425105749E-3</v>
      </c>
      <c r="AM148" s="368">
        <f t="shared" si="277"/>
        <v>-9.1003438448811202E-3</v>
      </c>
      <c r="AN148" s="368">
        <f t="shared" si="277"/>
        <v>-1.0458466592859483E-2</v>
      </c>
      <c r="AO148" s="368">
        <f t="shared" si="277"/>
        <v>-1.1843856980130185E-2</v>
      </c>
      <c r="AP148" s="368">
        <f t="shared" si="277"/>
        <v>-1.310173312488519E-2</v>
      </c>
      <c r="AQ148" s="368">
        <f t="shared" si="277"/>
        <v>-1.4475371727037945E-2</v>
      </c>
      <c r="AR148" s="368">
        <f t="shared" si="277"/>
        <v>-1.5965919283635055E-2</v>
      </c>
      <c r="AS148" s="368">
        <f t="shared" si="277"/>
        <v>-1.7353726491520921E-2</v>
      </c>
      <c r="AT148" s="368">
        <f t="shared" si="277"/>
        <v>-1.8811852641169996E-2</v>
      </c>
      <c r="AU148" s="368">
        <f t="shared" si="277"/>
        <v>-2.041707022485198E-2</v>
      </c>
      <c r="AV148" s="368">
        <f t="shared" si="277"/>
        <v>-2.1764724061276719E-2</v>
      </c>
      <c r="AW148" s="368">
        <f t="shared" si="277"/>
        <v>-2.3374948577310067E-2</v>
      </c>
      <c r="AX148" s="368">
        <f t="shared" si="277"/>
        <v>1.2380082512777542</v>
      </c>
      <c r="AY148" s="368">
        <f t="shared" si="277"/>
        <v>0</v>
      </c>
      <c r="AZ148" s="368">
        <f t="shared" si="277"/>
        <v>0</v>
      </c>
      <c r="BA148" s="368">
        <f t="shared" si="277"/>
        <v>0</v>
      </c>
      <c r="BB148" s="368">
        <f t="shared" si="277"/>
        <v>0</v>
      </c>
      <c r="BC148" s="368">
        <f t="shared" si="277"/>
        <v>0</v>
      </c>
      <c r="BD148" s="368">
        <f t="shared" si="277"/>
        <v>0</v>
      </c>
      <c r="BE148" s="368">
        <f t="shared" si="277"/>
        <v>0</v>
      </c>
      <c r="BF148" s="368">
        <f t="shared" si="277"/>
        <v>0</v>
      </c>
      <c r="BG148" s="368">
        <f t="shared" si="277"/>
        <v>0</v>
      </c>
      <c r="BH148" s="368">
        <f t="shared" si="277"/>
        <v>0</v>
      </c>
      <c r="BI148" s="368">
        <f t="shared" si="277"/>
        <v>0</v>
      </c>
      <c r="BJ148" s="368">
        <f t="shared" si="277"/>
        <v>0</v>
      </c>
      <c r="BK148" s="368">
        <f t="shared" si="277"/>
        <v>0</v>
      </c>
      <c r="BL148" s="368">
        <f t="shared" si="277"/>
        <v>0</v>
      </c>
      <c r="BM148" s="368">
        <f t="shared" si="277"/>
        <v>0</v>
      </c>
      <c r="BN148" s="368">
        <f t="shared" si="277"/>
        <v>0</v>
      </c>
      <c r="BO148" s="368" t="str">
        <f t="shared" si="277"/>
        <v/>
      </c>
      <c r="BP148" s="368" t="str">
        <f t="shared" si="277"/>
        <v/>
      </c>
      <c r="BQ148" s="368" t="str">
        <f t="shared" ref="BQ148:CA148" si="278">IF(NOT(ISNA(BQ57)),IF(LEN(BQ57)&gt;0,(BQ57-$B57)/(rateShift*0.0001),""),"")</f>
        <v/>
      </c>
      <c r="BR148" s="368" t="str">
        <f t="shared" si="278"/>
        <v/>
      </c>
      <c r="BS148" s="368" t="str">
        <f t="shared" si="278"/>
        <v/>
      </c>
      <c r="BT148" s="368" t="str">
        <f t="shared" si="278"/>
        <v/>
      </c>
      <c r="BU148" s="368" t="str">
        <f t="shared" si="278"/>
        <v/>
      </c>
      <c r="BV148" s="368" t="str">
        <f t="shared" si="278"/>
        <v/>
      </c>
      <c r="BW148" s="368" t="str">
        <f t="shared" si="278"/>
        <v/>
      </c>
      <c r="BX148" s="368" t="str">
        <f t="shared" si="278"/>
        <v/>
      </c>
      <c r="BY148" s="368" t="str">
        <f t="shared" si="278"/>
        <v/>
      </c>
      <c r="BZ148" s="368" t="str">
        <f t="shared" si="278"/>
        <v/>
      </c>
      <c r="CA148" s="369" t="str">
        <f t="shared" si="278"/>
        <v/>
      </c>
      <c r="CB148" s="257">
        <f t="shared" ref="CB148:DG148" si="279">IF(NOT(ISNA(CB57)),IF(LEN(CB57)&gt;0,ABS(CB57-$C57),""),"")</f>
        <v>3.4694469519536142E-18</v>
      </c>
      <c r="CC148" s="257">
        <f t="shared" si="279"/>
        <v>4.3715031594615539E-16</v>
      </c>
      <c r="CD148" s="257">
        <f t="shared" si="279"/>
        <v>0</v>
      </c>
      <c r="CE148" s="257">
        <f t="shared" si="279"/>
        <v>0</v>
      </c>
      <c r="CF148" s="257">
        <f t="shared" si="279"/>
        <v>0</v>
      </c>
      <c r="CG148" s="257">
        <f t="shared" si="279"/>
        <v>0</v>
      </c>
      <c r="CH148" s="257">
        <f t="shared" si="279"/>
        <v>0</v>
      </c>
      <c r="CI148" s="257">
        <f t="shared" si="279"/>
        <v>0</v>
      </c>
      <c r="CJ148" s="257">
        <f t="shared" si="279"/>
        <v>0</v>
      </c>
      <c r="CK148" s="257">
        <f t="shared" si="279"/>
        <v>0</v>
      </c>
      <c r="CL148" s="257">
        <f t="shared" si="279"/>
        <v>0</v>
      </c>
      <c r="CM148" s="257">
        <f t="shared" si="279"/>
        <v>0</v>
      </c>
      <c r="CN148" s="257">
        <f t="shared" si="279"/>
        <v>0</v>
      </c>
      <c r="CO148" s="257">
        <f t="shared" si="279"/>
        <v>0</v>
      </c>
      <c r="CP148" s="257">
        <f t="shared" si="279"/>
        <v>0</v>
      </c>
      <c r="CQ148" s="257">
        <f t="shared" si="279"/>
        <v>0</v>
      </c>
      <c r="CR148" s="257">
        <f t="shared" si="279"/>
        <v>0</v>
      </c>
      <c r="CS148" s="257">
        <f t="shared" si="279"/>
        <v>1.689884579839096E-8</v>
      </c>
      <c r="CT148" s="257">
        <f t="shared" si="279"/>
        <v>0</v>
      </c>
      <c r="CU148" s="257">
        <f t="shared" si="279"/>
        <v>0</v>
      </c>
      <c r="CV148" s="257">
        <f t="shared" si="279"/>
        <v>0</v>
      </c>
      <c r="CW148" s="257">
        <f t="shared" si="279"/>
        <v>0</v>
      </c>
      <c r="CX148" s="257">
        <f t="shared" si="279"/>
        <v>0</v>
      </c>
      <c r="CY148" s="257">
        <f t="shared" si="279"/>
        <v>0</v>
      </c>
      <c r="CZ148" s="257">
        <f t="shared" si="279"/>
        <v>0</v>
      </c>
      <c r="DA148" s="257">
        <f t="shared" si="279"/>
        <v>0</v>
      </c>
      <c r="DB148" s="257">
        <f t="shared" si="279"/>
        <v>0</v>
      </c>
      <c r="DC148" s="257">
        <f t="shared" si="279"/>
        <v>0</v>
      </c>
      <c r="DD148" s="257">
        <f t="shared" si="279"/>
        <v>0</v>
      </c>
      <c r="DE148" s="257">
        <f t="shared" si="279"/>
        <v>3.3816759392735207E-8</v>
      </c>
      <c r="DF148" s="257">
        <f t="shared" si="279"/>
        <v>5.0730087512718125E-8</v>
      </c>
      <c r="DG148" s="257">
        <f t="shared" si="279"/>
        <v>6.8091839989375957E-8</v>
      </c>
      <c r="DH148" s="257">
        <f t="shared" ref="DH148:EM148" si="280">IF(NOT(ISNA(DH57)),IF(LEN(DH57)&gt;0,ABS(DH57-$C57),""),"")</f>
        <v>8.4360341313233222E-8</v>
      </c>
      <c r="DI148" s="257">
        <f t="shared" si="280"/>
        <v>1.0157824147441485E-7</v>
      </c>
      <c r="DJ148" s="257">
        <f t="shared" si="280"/>
        <v>1.1869865567878946E-7</v>
      </c>
      <c r="DK148" s="257">
        <f t="shared" si="280"/>
        <v>1.3641274370507217E-7</v>
      </c>
      <c r="DL148" s="257">
        <f t="shared" si="280"/>
        <v>1.5448239469931235E-7</v>
      </c>
      <c r="DM148" s="257">
        <f t="shared" si="280"/>
        <v>1.7088879876100971E-7</v>
      </c>
      <c r="DN148" s="257">
        <f t="shared" si="280"/>
        <v>1.8880499989479271E-7</v>
      </c>
      <c r="DO148" s="257">
        <f t="shared" si="280"/>
        <v>2.082459300625783E-7</v>
      </c>
      <c r="DP148" s="257">
        <f t="shared" si="280"/>
        <v>2.2634674265789578E-7</v>
      </c>
      <c r="DQ148" s="257">
        <f t="shared" si="280"/>
        <v>2.453646086308936E-7</v>
      </c>
      <c r="DR148" s="257">
        <f t="shared" si="280"/>
        <v>2.6630082486725493E-7</v>
      </c>
      <c r="DS148" s="257">
        <f t="shared" si="280"/>
        <v>2.838776452969427E-7</v>
      </c>
      <c r="DT148" s="257">
        <f t="shared" si="280"/>
        <v>5.5932630210637352E-4</v>
      </c>
      <c r="DU148" s="257">
        <f t="shared" si="280"/>
        <v>4.2262424416763707E-3</v>
      </c>
      <c r="DV148" s="257">
        <f t="shared" si="280"/>
        <v>5.6509034515445401E-3</v>
      </c>
      <c r="DW148" s="257">
        <f t="shared" si="280"/>
        <v>5.8149386992686555E-4</v>
      </c>
      <c r="DX148" s="257">
        <f t="shared" si="280"/>
        <v>0</v>
      </c>
      <c r="DY148" s="257">
        <f t="shared" si="280"/>
        <v>0</v>
      </c>
      <c r="DZ148" s="257">
        <f t="shared" si="280"/>
        <v>0</v>
      </c>
      <c r="EA148" s="257">
        <f t="shared" si="280"/>
        <v>0</v>
      </c>
      <c r="EB148" s="257">
        <f t="shared" si="280"/>
        <v>0</v>
      </c>
      <c r="EC148" s="257">
        <f t="shared" si="280"/>
        <v>0</v>
      </c>
      <c r="ED148" s="257">
        <f t="shared" si="280"/>
        <v>0</v>
      </c>
      <c r="EE148" s="257">
        <f t="shared" si="280"/>
        <v>0</v>
      </c>
      <c r="EF148" s="257">
        <f t="shared" si="280"/>
        <v>0</v>
      </c>
      <c r="EG148" s="257">
        <f t="shared" si="280"/>
        <v>0</v>
      </c>
      <c r="EH148" s="257">
        <f t="shared" si="280"/>
        <v>0</v>
      </c>
      <c r="EI148" s="257">
        <f t="shared" si="280"/>
        <v>0</v>
      </c>
      <c r="EJ148" s="257">
        <f t="shared" si="280"/>
        <v>0</v>
      </c>
      <c r="EK148" s="257">
        <f t="shared" si="280"/>
        <v>0</v>
      </c>
      <c r="EL148" s="257" t="str">
        <f t="shared" si="280"/>
        <v/>
      </c>
      <c r="EM148" s="257" t="str">
        <f t="shared" si="280"/>
        <v/>
      </c>
      <c r="EN148" s="257" t="str">
        <f t="shared" ref="EN148:EX148" si="281">IF(NOT(ISNA(EN57)),IF(LEN(EN57)&gt;0,ABS(EN57-$C57),""),"")</f>
        <v/>
      </c>
      <c r="EO148" s="257" t="str">
        <f t="shared" si="281"/>
        <v/>
      </c>
      <c r="EP148" s="257" t="str">
        <f t="shared" si="281"/>
        <v/>
      </c>
      <c r="EQ148" s="257" t="str">
        <f t="shared" si="281"/>
        <v/>
      </c>
      <c r="ER148" s="257" t="str">
        <f t="shared" si="281"/>
        <v/>
      </c>
      <c r="ES148" s="257" t="str">
        <f t="shared" si="281"/>
        <v/>
      </c>
      <c r="ET148" s="257" t="str">
        <f t="shared" si="281"/>
        <v/>
      </c>
      <c r="EU148" s="257" t="str">
        <f t="shared" si="281"/>
        <v/>
      </c>
      <c r="EV148" s="257" t="str">
        <f t="shared" si="281"/>
        <v/>
      </c>
      <c r="EW148" s="257" t="str">
        <f t="shared" si="281"/>
        <v/>
      </c>
      <c r="EX148" s="258" t="str">
        <f t="shared" si="281"/>
        <v/>
      </c>
    </row>
    <row r="149" spans="4:154" x14ac:dyDescent="0.2">
      <c r="D149" s="238">
        <v>48032</v>
      </c>
      <c r="E149" s="367">
        <f t="shared" ref="E149:AJ149" si="282">IF(NOT(ISNA(E58)),IF(LEN(E58)&gt;0,(E58-$B58)/(rateShift*0.0001),""),"")</f>
        <v>4.3807615542068579E-4</v>
      </c>
      <c r="F149" s="368">
        <f t="shared" si="282"/>
        <v>1.46029116819546E-4</v>
      </c>
      <c r="G149" s="368">
        <f t="shared" si="282"/>
        <v>0</v>
      </c>
      <c r="H149" s="368">
        <f t="shared" si="282"/>
        <v>0</v>
      </c>
      <c r="I149" s="368">
        <f t="shared" si="282"/>
        <v>0</v>
      </c>
      <c r="J149" s="368">
        <f t="shared" si="282"/>
        <v>0</v>
      </c>
      <c r="K149" s="368">
        <f t="shared" si="282"/>
        <v>0</v>
      </c>
      <c r="L149" s="368">
        <f t="shared" si="282"/>
        <v>0</v>
      </c>
      <c r="M149" s="368">
        <f t="shared" si="282"/>
        <v>0</v>
      </c>
      <c r="N149" s="368">
        <f t="shared" si="282"/>
        <v>0</v>
      </c>
      <c r="O149" s="368">
        <f t="shared" si="282"/>
        <v>0</v>
      </c>
      <c r="P149" s="368">
        <f t="shared" si="282"/>
        <v>0</v>
      </c>
      <c r="Q149" s="368">
        <f t="shared" si="282"/>
        <v>0</v>
      </c>
      <c r="R149" s="368">
        <f t="shared" si="282"/>
        <v>0</v>
      </c>
      <c r="S149" s="368">
        <f t="shared" si="282"/>
        <v>0</v>
      </c>
      <c r="T149" s="368">
        <f t="shared" si="282"/>
        <v>0</v>
      </c>
      <c r="U149" s="368">
        <f t="shared" si="282"/>
        <v>0</v>
      </c>
      <c r="V149" s="368">
        <f t="shared" si="282"/>
        <v>-1.2310485031710727E-3</v>
      </c>
      <c r="W149" s="368">
        <f t="shared" si="282"/>
        <v>0</v>
      </c>
      <c r="X149" s="368">
        <f t="shared" si="282"/>
        <v>0</v>
      </c>
      <c r="Y149" s="368">
        <f t="shared" si="282"/>
        <v>0</v>
      </c>
      <c r="Z149" s="368">
        <f t="shared" si="282"/>
        <v>0</v>
      </c>
      <c r="AA149" s="368">
        <f t="shared" si="282"/>
        <v>0</v>
      </c>
      <c r="AB149" s="368">
        <f t="shared" si="282"/>
        <v>0</v>
      </c>
      <c r="AC149" s="368">
        <f t="shared" si="282"/>
        <v>0</v>
      </c>
      <c r="AD149" s="368">
        <f t="shared" si="282"/>
        <v>0</v>
      </c>
      <c r="AE149" s="368">
        <f t="shared" si="282"/>
        <v>0</v>
      </c>
      <c r="AF149" s="368">
        <f t="shared" si="282"/>
        <v>0</v>
      </c>
      <c r="AG149" s="368">
        <f t="shared" si="282"/>
        <v>0</v>
      </c>
      <c r="AH149" s="368">
        <f t="shared" si="282"/>
        <v>-2.4634918115336302E-3</v>
      </c>
      <c r="AI149" s="368">
        <f t="shared" si="282"/>
        <v>-3.6956068880447668E-3</v>
      </c>
      <c r="AJ149" s="368">
        <f t="shared" si="282"/>
        <v>-4.9603951423997372E-3</v>
      </c>
      <c r="AK149" s="368">
        <f t="shared" ref="AK149:BP149" si="283">IF(NOT(ISNA(AK58)),IF(LEN(AK58)&gt;0,(AK58-$B58)/(rateShift*0.0001),""),"")</f>
        <v>-6.1455464888879319E-3</v>
      </c>
      <c r="AL149" s="368">
        <f t="shared" si="283"/>
        <v>-7.3998668591833405E-3</v>
      </c>
      <c r="AM149" s="368">
        <f t="shared" si="283"/>
        <v>-8.6470913427706686E-3</v>
      </c>
      <c r="AN149" s="368">
        <f t="shared" si="283"/>
        <v>-9.9375712423431517E-3</v>
      </c>
      <c r="AO149" s="368">
        <f t="shared" si="283"/>
        <v>-1.1253960666337409E-2</v>
      </c>
      <c r="AP149" s="368">
        <f t="shared" si="283"/>
        <v>-1.2449186824817216E-2</v>
      </c>
      <c r="AQ149" s="368">
        <f t="shared" si="283"/>
        <v>-1.3754409738681722E-2</v>
      </c>
      <c r="AR149" s="368">
        <f t="shared" si="283"/>
        <v>-1.5170718797585803E-2</v>
      </c>
      <c r="AS149" s="368">
        <f t="shared" si="283"/>
        <v>-1.6489404593266616E-2</v>
      </c>
      <c r="AT149" s="368">
        <f t="shared" si="283"/>
        <v>-1.7874906990209688E-2</v>
      </c>
      <c r="AU149" s="368">
        <f t="shared" si="283"/>
        <v>-1.9400174728310959E-2</v>
      </c>
      <c r="AV149" s="368">
        <f t="shared" si="283"/>
        <v>-2.0680706980004404E-2</v>
      </c>
      <c r="AW149" s="368">
        <f t="shared" si="283"/>
        <v>-2.2210732226347202E-2</v>
      </c>
      <c r="AX149" s="368">
        <f t="shared" si="283"/>
        <v>-2.3716208970812891E-2</v>
      </c>
      <c r="AY149" s="368">
        <f t="shared" si="283"/>
        <v>1.2502476408366054</v>
      </c>
      <c r="AZ149" s="368">
        <f t="shared" si="283"/>
        <v>0</v>
      </c>
      <c r="BA149" s="368">
        <f t="shared" si="283"/>
        <v>0</v>
      </c>
      <c r="BB149" s="368">
        <f t="shared" si="283"/>
        <v>0</v>
      </c>
      <c r="BC149" s="368">
        <f t="shared" si="283"/>
        <v>0</v>
      </c>
      <c r="BD149" s="368">
        <f t="shared" si="283"/>
        <v>0</v>
      </c>
      <c r="BE149" s="368">
        <f t="shared" si="283"/>
        <v>0</v>
      </c>
      <c r="BF149" s="368">
        <f t="shared" si="283"/>
        <v>0</v>
      </c>
      <c r="BG149" s="368">
        <f t="shared" si="283"/>
        <v>0</v>
      </c>
      <c r="BH149" s="368">
        <f t="shared" si="283"/>
        <v>0</v>
      </c>
      <c r="BI149" s="368">
        <f t="shared" si="283"/>
        <v>0</v>
      </c>
      <c r="BJ149" s="368">
        <f t="shared" si="283"/>
        <v>0</v>
      </c>
      <c r="BK149" s="368">
        <f t="shared" si="283"/>
        <v>0</v>
      </c>
      <c r="BL149" s="368">
        <f t="shared" si="283"/>
        <v>0</v>
      </c>
      <c r="BM149" s="368">
        <f t="shared" si="283"/>
        <v>0</v>
      </c>
      <c r="BN149" s="368">
        <f t="shared" si="283"/>
        <v>0</v>
      </c>
      <c r="BO149" s="368" t="str">
        <f t="shared" si="283"/>
        <v/>
      </c>
      <c r="BP149" s="368" t="str">
        <f t="shared" si="283"/>
        <v/>
      </c>
      <c r="BQ149" s="368" t="str">
        <f t="shared" ref="BQ149:CA149" si="284">IF(NOT(ISNA(BQ58)),IF(LEN(BQ58)&gt;0,(BQ58-$B58)/(rateShift*0.0001),""),"")</f>
        <v/>
      </c>
      <c r="BR149" s="368" t="str">
        <f t="shared" si="284"/>
        <v/>
      </c>
      <c r="BS149" s="368" t="str">
        <f t="shared" si="284"/>
        <v/>
      </c>
      <c r="BT149" s="368" t="str">
        <f t="shared" si="284"/>
        <v/>
      </c>
      <c r="BU149" s="368" t="str">
        <f t="shared" si="284"/>
        <v/>
      </c>
      <c r="BV149" s="368" t="str">
        <f t="shared" si="284"/>
        <v/>
      </c>
      <c r="BW149" s="368" t="str">
        <f t="shared" si="284"/>
        <v/>
      </c>
      <c r="BX149" s="368" t="str">
        <f t="shared" si="284"/>
        <v/>
      </c>
      <c r="BY149" s="368" t="str">
        <f t="shared" si="284"/>
        <v/>
      </c>
      <c r="BZ149" s="368" t="str">
        <f t="shared" si="284"/>
        <v/>
      </c>
      <c r="CA149" s="369" t="str">
        <f t="shared" si="284"/>
        <v/>
      </c>
      <c r="CB149" s="257">
        <f t="shared" ref="CB149:DG149" si="285">IF(NOT(ISNA(CB58)),IF(LEN(CB58)&gt;0,ABS(CB58-$C58),""),"")</f>
        <v>0</v>
      </c>
      <c r="CC149" s="257">
        <f t="shared" si="285"/>
        <v>0</v>
      </c>
      <c r="CD149" s="257">
        <f t="shared" si="285"/>
        <v>0</v>
      </c>
      <c r="CE149" s="257">
        <f t="shared" si="285"/>
        <v>0</v>
      </c>
      <c r="CF149" s="257">
        <f t="shared" si="285"/>
        <v>0</v>
      </c>
      <c r="CG149" s="257">
        <f t="shared" si="285"/>
        <v>0</v>
      </c>
      <c r="CH149" s="257">
        <f t="shared" si="285"/>
        <v>0</v>
      </c>
      <c r="CI149" s="257">
        <f t="shared" si="285"/>
        <v>0</v>
      </c>
      <c r="CJ149" s="257">
        <f t="shared" si="285"/>
        <v>0</v>
      </c>
      <c r="CK149" s="257">
        <f t="shared" si="285"/>
        <v>0</v>
      </c>
      <c r="CL149" s="257">
        <f t="shared" si="285"/>
        <v>0</v>
      </c>
      <c r="CM149" s="257">
        <f t="shared" si="285"/>
        <v>0</v>
      </c>
      <c r="CN149" s="257">
        <f t="shared" si="285"/>
        <v>0</v>
      </c>
      <c r="CO149" s="257">
        <f t="shared" si="285"/>
        <v>0</v>
      </c>
      <c r="CP149" s="257">
        <f t="shared" si="285"/>
        <v>0</v>
      </c>
      <c r="CQ149" s="257">
        <f t="shared" si="285"/>
        <v>0</v>
      </c>
      <c r="CR149" s="257">
        <f t="shared" si="285"/>
        <v>0</v>
      </c>
      <c r="CS149" s="257">
        <f t="shared" si="285"/>
        <v>1.150233883834284E-9</v>
      </c>
      <c r="CT149" s="257">
        <f t="shared" si="285"/>
        <v>0</v>
      </c>
      <c r="CU149" s="257">
        <f t="shared" si="285"/>
        <v>0</v>
      </c>
      <c r="CV149" s="257">
        <f t="shared" si="285"/>
        <v>0</v>
      </c>
      <c r="CW149" s="257">
        <f t="shared" si="285"/>
        <v>0</v>
      </c>
      <c r="CX149" s="257">
        <f t="shared" si="285"/>
        <v>0</v>
      </c>
      <c r="CY149" s="257">
        <f t="shared" si="285"/>
        <v>0</v>
      </c>
      <c r="CZ149" s="257">
        <f t="shared" si="285"/>
        <v>0</v>
      </c>
      <c r="DA149" s="257">
        <f t="shared" si="285"/>
        <v>0</v>
      </c>
      <c r="DB149" s="257">
        <f t="shared" si="285"/>
        <v>0</v>
      </c>
      <c r="DC149" s="257">
        <f t="shared" si="285"/>
        <v>0</v>
      </c>
      <c r="DD149" s="257">
        <f t="shared" si="285"/>
        <v>0</v>
      </c>
      <c r="DE149" s="257">
        <f t="shared" si="285"/>
        <v>2.3017669506519844E-9</v>
      </c>
      <c r="DF149" s="257">
        <f t="shared" si="285"/>
        <v>3.4529884333778238E-9</v>
      </c>
      <c r="DG149" s="257">
        <f t="shared" si="285"/>
        <v>4.6347338883423461E-9</v>
      </c>
      <c r="DH149" s="257">
        <f t="shared" ref="DH149:EM149" si="286">IF(NOT(ISNA(DH58)),IF(LEN(DH58)&gt;0,ABS(DH58-$C58),""),"")</f>
        <v>5.7420666069174509E-9</v>
      </c>
      <c r="DI149" s="257">
        <f t="shared" si="286"/>
        <v>6.9140220423924426E-9</v>
      </c>
      <c r="DJ149" s="257">
        <f t="shared" si="286"/>
        <v>8.0793432187531433E-9</v>
      </c>
      <c r="DK149" s="257">
        <f t="shared" si="286"/>
        <v>9.2850746466477396E-9</v>
      </c>
      <c r="DL149" s="257">
        <f t="shared" si="286"/>
        <v>1.0515009508937911E-8</v>
      </c>
      <c r="DM149" s="257">
        <f t="shared" si="286"/>
        <v>1.1631733427136526E-8</v>
      </c>
      <c r="DN149" s="257">
        <f t="shared" si="286"/>
        <v>1.2851225892479556E-8</v>
      </c>
      <c r="DO149" s="257">
        <f t="shared" si="286"/>
        <v>1.4174501142272256E-8</v>
      </c>
      <c r="DP149" s="257">
        <f t="shared" si="286"/>
        <v>1.540656162021814E-8</v>
      </c>
      <c r="DQ149" s="257">
        <f t="shared" si="286"/>
        <v>1.6701043561995199E-8</v>
      </c>
      <c r="DR149" s="257">
        <f t="shared" si="286"/>
        <v>1.8126101911097869E-8</v>
      </c>
      <c r="DS149" s="257">
        <f t="shared" si="286"/>
        <v>1.9322499295038043E-8</v>
      </c>
      <c r="DT149" s="257">
        <f t="shared" si="286"/>
        <v>2.0751991090806055E-8</v>
      </c>
      <c r="DU149" s="257">
        <f t="shared" si="286"/>
        <v>5.9657151411862674E-4</v>
      </c>
      <c r="DV149" s="257">
        <f t="shared" si="286"/>
        <v>4.4582255874728062E-3</v>
      </c>
      <c r="DW149" s="257">
        <f t="shared" si="286"/>
        <v>5.9239868474098185E-3</v>
      </c>
      <c r="DX149" s="257">
        <f t="shared" si="286"/>
        <v>5.8258124357614752E-4</v>
      </c>
      <c r="DY149" s="257">
        <f t="shared" si="286"/>
        <v>0</v>
      </c>
      <c r="DZ149" s="257">
        <f t="shared" si="286"/>
        <v>0</v>
      </c>
      <c r="EA149" s="257">
        <f t="shared" si="286"/>
        <v>0</v>
      </c>
      <c r="EB149" s="257">
        <f t="shared" si="286"/>
        <v>0</v>
      </c>
      <c r="EC149" s="257">
        <f t="shared" si="286"/>
        <v>0</v>
      </c>
      <c r="ED149" s="257">
        <f t="shared" si="286"/>
        <v>0</v>
      </c>
      <c r="EE149" s="257">
        <f t="shared" si="286"/>
        <v>0</v>
      </c>
      <c r="EF149" s="257">
        <f t="shared" si="286"/>
        <v>0</v>
      </c>
      <c r="EG149" s="257">
        <f t="shared" si="286"/>
        <v>0</v>
      </c>
      <c r="EH149" s="257">
        <f t="shared" si="286"/>
        <v>0</v>
      </c>
      <c r="EI149" s="257">
        <f t="shared" si="286"/>
        <v>0</v>
      </c>
      <c r="EJ149" s="257">
        <f t="shared" si="286"/>
        <v>0</v>
      </c>
      <c r="EK149" s="257">
        <f t="shared" si="286"/>
        <v>0</v>
      </c>
      <c r="EL149" s="257" t="str">
        <f t="shared" si="286"/>
        <v/>
      </c>
      <c r="EM149" s="257" t="str">
        <f t="shared" si="286"/>
        <v/>
      </c>
      <c r="EN149" s="257" t="str">
        <f t="shared" ref="EN149:EX149" si="287">IF(NOT(ISNA(EN58)),IF(LEN(EN58)&gt;0,ABS(EN58-$C58),""),"")</f>
        <v/>
      </c>
      <c r="EO149" s="257" t="str">
        <f t="shared" si="287"/>
        <v/>
      </c>
      <c r="EP149" s="257" t="str">
        <f t="shared" si="287"/>
        <v/>
      </c>
      <c r="EQ149" s="257" t="str">
        <f t="shared" si="287"/>
        <v/>
      </c>
      <c r="ER149" s="257" t="str">
        <f t="shared" si="287"/>
        <v/>
      </c>
      <c r="ES149" s="257" t="str">
        <f t="shared" si="287"/>
        <v/>
      </c>
      <c r="ET149" s="257" t="str">
        <f t="shared" si="287"/>
        <v/>
      </c>
      <c r="EU149" s="257" t="str">
        <f t="shared" si="287"/>
        <v/>
      </c>
      <c r="EV149" s="257" t="str">
        <f t="shared" si="287"/>
        <v/>
      </c>
      <c r="EW149" s="257" t="str">
        <f t="shared" si="287"/>
        <v/>
      </c>
      <c r="EX149" s="258" t="str">
        <f t="shared" si="287"/>
        <v/>
      </c>
    </row>
    <row r="150" spans="4:154" x14ac:dyDescent="0.2">
      <c r="D150" s="238">
        <v>48400</v>
      </c>
      <c r="E150" s="367">
        <f t="shared" ref="E150:AJ150" si="288">IF(NOT(ISNA(E59)),IF(LEN(E59)&gt;0,(E59-$B59)/(rateShift*0.0001),""),"")</f>
        <v>4.1602554333788899E-4</v>
      </c>
      <c r="F150" s="368">
        <f t="shared" si="288"/>
        <v>1.3867872499656597E-4</v>
      </c>
      <c r="G150" s="368">
        <f t="shared" si="288"/>
        <v>0</v>
      </c>
      <c r="H150" s="368">
        <f t="shared" si="288"/>
        <v>0</v>
      </c>
      <c r="I150" s="368">
        <f t="shared" si="288"/>
        <v>0</v>
      </c>
      <c r="J150" s="368">
        <f t="shared" si="288"/>
        <v>0</v>
      </c>
      <c r="K150" s="368">
        <f t="shared" si="288"/>
        <v>0</v>
      </c>
      <c r="L150" s="368">
        <f t="shared" si="288"/>
        <v>0</v>
      </c>
      <c r="M150" s="368">
        <f t="shared" si="288"/>
        <v>0</v>
      </c>
      <c r="N150" s="368">
        <f t="shared" si="288"/>
        <v>0</v>
      </c>
      <c r="O150" s="368">
        <f t="shared" si="288"/>
        <v>0</v>
      </c>
      <c r="P150" s="368">
        <f t="shared" si="288"/>
        <v>0</v>
      </c>
      <c r="Q150" s="368">
        <f t="shared" si="288"/>
        <v>0</v>
      </c>
      <c r="R150" s="368">
        <f t="shared" si="288"/>
        <v>0</v>
      </c>
      <c r="S150" s="368">
        <f t="shared" si="288"/>
        <v>0</v>
      </c>
      <c r="T150" s="368">
        <f t="shared" si="288"/>
        <v>0</v>
      </c>
      <c r="U150" s="368">
        <f t="shared" si="288"/>
        <v>0</v>
      </c>
      <c r="V150" s="368">
        <f t="shared" si="288"/>
        <v>-1.1690835395074262E-3</v>
      </c>
      <c r="W150" s="368">
        <f t="shared" si="288"/>
        <v>0</v>
      </c>
      <c r="X150" s="368">
        <f t="shared" si="288"/>
        <v>0</v>
      </c>
      <c r="Y150" s="368">
        <f t="shared" si="288"/>
        <v>0</v>
      </c>
      <c r="Z150" s="368">
        <f t="shared" si="288"/>
        <v>0</v>
      </c>
      <c r="AA150" s="368">
        <f t="shared" si="288"/>
        <v>0</v>
      </c>
      <c r="AB150" s="368">
        <f t="shared" si="288"/>
        <v>0</v>
      </c>
      <c r="AC150" s="368">
        <f t="shared" si="288"/>
        <v>0</v>
      </c>
      <c r="AD150" s="368">
        <f t="shared" si="288"/>
        <v>0</v>
      </c>
      <c r="AE150" s="368">
        <f t="shared" si="288"/>
        <v>0</v>
      </c>
      <c r="AF150" s="368">
        <f t="shared" si="288"/>
        <v>0</v>
      </c>
      <c r="AG150" s="368">
        <f t="shared" si="288"/>
        <v>0</v>
      </c>
      <c r="AH150" s="368">
        <f t="shared" si="288"/>
        <v>-2.3394916765125118E-3</v>
      </c>
      <c r="AI150" s="368">
        <f t="shared" si="288"/>
        <v>-3.5095881033113396E-3</v>
      </c>
      <c r="AJ150" s="368">
        <f t="shared" si="288"/>
        <v>-4.7107130999798907E-3</v>
      </c>
      <c r="AK150" s="368">
        <f t="shared" ref="AK150:BP150" si="289">IF(NOT(ISNA(AK59)),IF(LEN(AK59)&gt;0,(AK59-$B59)/(rateShift*0.0001),""),"")</f>
        <v>-5.8362097212459607E-3</v>
      </c>
      <c r="AL150" s="368">
        <f t="shared" si="289"/>
        <v>-7.027393735866555E-3</v>
      </c>
      <c r="AM150" s="368">
        <f t="shared" si="289"/>
        <v>-8.2118390360569338E-3</v>
      </c>
      <c r="AN150" s="368">
        <f t="shared" si="289"/>
        <v>-9.4373624859485361E-3</v>
      </c>
      <c r="AO150" s="368">
        <f t="shared" si="289"/>
        <v>-1.0687491301605845E-2</v>
      </c>
      <c r="AP150" s="368">
        <f t="shared" si="289"/>
        <v>-1.1822555618171138E-2</v>
      </c>
      <c r="AQ150" s="368">
        <f t="shared" si="289"/>
        <v>-1.306207999124398E-2</v>
      </c>
      <c r="AR150" s="368">
        <f t="shared" si="289"/>
        <v>-1.4407098975696697E-2</v>
      </c>
      <c r="AS150" s="368">
        <f t="shared" si="289"/>
        <v>-1.5659408574893868E-2</v>
      </c>
      <c r="AT150" s="368">
        <f t="shared" si="289"/>
        <v>-1.6975171554210744E-2</v>
      </c>
      <c r="AU150" s="368">
        <f t="shared" si="289"/>
        <v>-1.8423664770606668E-2</v>
      </c>
      <c r="AV150" s="368">
        <f t="shared" si="289"/>
        <v>-1.9639741288685064E-2</v>
      </c>
      <c r="AW150" s="368">
        <f t="shared" si="289"/>
        <v>-2.1092752543749871E-2</v>
      </c>
      <c r="AX150" s="368">
        <f t="shared" si="289"/>
        <v>-2.2522450948431888E-2</v>
      </c>
      <c r="AY150" s="368">
        <f t="shared" si="289"/>
        <v>-2.3981787881342809E-2</v>
      </c>
      <c r="AZ150" s="368">
        <f t="shared" si="289"/>
        <v>1.2616643338446247</v>
      </c>
      <c r="BA150" s="368">
        <f t="shared" si="289"/>
        <v>0</v>
      </c>
      <c r="BB150" s="368">
        <f t="shared" si="289"/>
        <v>0</v>
      </c>
      <c r="BC150" s="368">
        <f t="shared" si="289"/>
        <v>0</v>
      </c>
      <c r="BD150" s="368">
        <f t="shared" si="289"/>
        <v>0</v>
      </c>
      <c r="BE150" s="368">
        <f t="shared" si="289"/>
        <v>0</v>
      </c>
      <c r="BF150" s="368">
        <f t="shared" si="289"/>
        <v>0</v>
      </c>
      <c r="BG150" s="368">
        <f t="shared" si="289"/>
        <v>0</v>
      </c>
      <c r="BH150" s="368">
        <f t="shared" si="289"/>
        <v>0</v>
      </c>
      <c r="BI150" s="368">
        <f t="shared" si="289"/>
        <v>0</v>
      </c>
      <c r="BJ150" s="368">
        <f t="shared" si="289"/>
        <v>0</v>
      </c>
      <c r="BK150" s="368">
        <f t="shared" si="289"/>
        <v>0</v>
      </c>
      <c r="BL150" s="368">
        <f t="shared" si="289"/>
        <v>0</v>
      </c>
      <c r="BM150" s="368">
        <f t="shared" si="289"/>
        <v>0</v>
      </c>
      <c r="BN150" s="368">
        <f t="shared" si="289"/>
        <v>0</v>
      </c>
      <c r="BO150" s="368" t="str">
        <f t="shared" si="289"/>
        <v/>
      </c>
      <c r="BP150" s="368" t="str">
        <f t="shared" si="289"/>
        <v/>
      </c>
      <c r="BQ150" s="368" t="str">
        <f t="shared" ref="BQ150:CA150" si="290">IF(NOT(ISNA(BQ59)),IF(LEN(BQ59)&gt;0,(BQ59-$B59)/(rateShift*0.0001),""),"")</f>
        <v/>
      </c>
      <c r="BR150" s="368" t="str">
        <f t="shared" si="290"/>
        <v/>
      </c>
      <c r="BS150" s="368" t="str">
        <f t="shared" si="290"/>
        <v/>
      </c>
      <c r="BT150" s="368" t="str">
        <f t="shared" si="290"/>
        <v/>
      </c>
      <c r="BU150" s="368" t="str">
        <f t="shared" si="290"/>
        <v/>
      </c>
      <c r="BV150" s="368" t="str">
        <f t="shared" si="290"/>
        <v/>
      </c>
      <c r="BW150" s="368" t="str">
        <f t="shared" si="290"/>
        <v/>
      </c>
      <c r="BX150" s="368" t="str">
        <f t="shared" si="290"/>
        <v/>
      </c>
      <c r="BY150" s="368" t="str">
        <f t="shared" si="290"/>
        <v/>
      </c>
      <c r="BZ150" s="368" t="str">
        <f t="shared" si="290"/>
        <v/>
      </c>
      <c r="CA150" s="369" t="str">
        <f t="shared" si="290"/>
        <v/>
      </c>
      <c r="CB150" s="257">
        <f t="shared" ref="CB150:DG150" si="291">IF(NOT(ISNA(CB59)),IF(LEN(CB59)&gt;0,ABS(CB59-$C59),""),"")</f>
        <v>0</v>
      </c>
      <c r="CC150" s="257">
        <f t="shared" si="291"/>
        <v>0</v>
      </c>
      <c r="CD150" s="257">
        <f t="shared" si="291"/>
        <v>0</v>
      </c>
      <c r="CE150" s="257">
        <f t="shared" si="291"/>
        <v>0</v>
      </c>
      <c r="CF150" s="257">
        <f t="shared" si="291"/>
        <v>0</v>
      </c>
      <c r="CG150" s="257">
        <f t="shared" si="291"/>
        <v>0</v>
      </c>
      <c r="CH150" s="257">
        <f t="shared" si="291"/>
        <v>0</v>
      </c>
      <c r="CI150" s="257">
        <f t="shared" si="291"/>
        <v>0</v>
      </c>
      <c r="CJ150" s="257">
        <f t="shared" si="291"/>
        <v>0</v>
      </c>
      <c r="CK150" s="257">
        <f t="shared" si="291"/>
        <v>0</v>
      </c>
      <c r="CL150" s="257">
        <f t="shared" si="291"/>
        <v>0</v>
      </c>
      <c r="CM150" s="257">
        <f t="shared" si="291"/>
        <v>0</v>
      </c>
      <c r="CN150" s="257">
        <f t="shared" si="291"/>
        <v>0</v>
      </c>
      <c r="CO150" s="257">
        <f t="shared" si="291"/>
        <v>0</v>
      </c>
      <c r="CP150" s="257">
        <f t="shared" si="291"/>
        <v>0</v>
      </c>
      <c r="CQ150" s="257">
        <f t="shared" si="291"/>
        <v>0</v>
      </c>
      <c r="CR150" s="257">
        <f t="shared" si="291"/>
        <v>0</v>
      </c>
      <c r="CS150" s="257">
        <f t="shared" si="291"/>
        <v>2.6532245983590386E-9</v>
      </c>
      <c r="CT150" s="257">
        <f t="shared" si="291"/>
        <v>0</v>
      </c>
      <c r="CU150" s="257">
        <f t="shared" si="291"/>
        <v>0</v>
      </c>
      <c r="CV150" s="257">
        <f t="shared" si="291"/>
        <v>0</v>
      </c>
      <c r="CW150" s="257">
        <f t="shared" si="291"/>
        <v>0</v>
      </c>
      <c r="CX150" s="257">
        <f t="shared" si="291"/>
        <v>0</v>
      </c>
      <c r="CY150" s="257">
        <f t="shared" si="291"/>
        <v>0</v>
      </c>
      <c r="CZ150" s="257">
        <f t="shared" si="291"/>
        <v>0</v>
      </c>
      <c r="DA150" s="257">
        <f t="shared" si="291"/>
        <v>0</v>
      </c>
      <c r="DB150" s="257">
        <f t="shared" si="291"/>
        <v>0</v>
      </c>
      <c r="DC150" s="257">
        <f t="shared" si="291"/>
        <v>0</v>
      </c>
      <c r="DD150" s="257">
        <f t="shared" si="291"/>
        <v>0</v>
      </c>
      <c r="DE150" s="257">
        <f t="shared" si="291"/>
        <v>5.3094424551369812E-9</v>
      </c>
      <c r="DF150" s="257">
        <f t="shared" si="291"/>
        <v>7.9649408804560728E-9</v>
      </c>
      <c r="DG150" s="257">
        <f t="shared" si="291"/>
        <v>1.0690844296640245E-8</v>
      </c>
      <c r="DH150" s="257">
        <f t="shared" ref="DH150:EM150" si="292">IF(NOT(ISNA(DH59)),IF(LEN(DH59)&gt;0,ABS(DH59-$C59),""),"")</f>
        <v>1.3245101109643498E-8</v>
      </c>
      <c r="DI150" s="257">
        <f t="shared" si="292"/>
        <v>1.5948418672501186E-8</v>
      </c>
      <c r="DJ150" s="257">
        <f t="shared" si="292"/>
        <v>1.8636430659108028E-8</v>
      </c>
      <c r="DK150" s="257">
        <f t="shared" si="292"/>
        <v>2.1417653307126416E-8</v>
      </c>
      <c r="DL150" s="257">
        <f t="shared" si="292"/>
        <v>2.4254701726234007E-8</v>
      </c>
      <c r="DM150" s="257">
        <f t="shared" si="292"/>
        <v>2.6830609473754707E-8</v>
      </c>
      <c r="DN150" s="257">
        <f t="shared" si="292"/>
        <v>2.9643564561365743E-8</v>
      </c>
      <c r="DO150" s="257">
        <f t="shared" si="292"/>
        <v>3.2695912501740088E-8</v>
      </c>
      <c r="DP150" s="257">
        <f t="shared" si="292"/>
        <v>3.5537852660638691E-8</v>
      </c>
      <c r="DQ150" s="257">
        <f t="shared" si="292"/>
        <v>3.8523776779708641E-8</v>
      </c>
      <c r="DR150" s="257">
        <f t="shared" si="292"/>
        <v>4.181089343843758E-8</v>
      </c>
      <c r="DS150" s="257">
        <f t="shared" si="292"/>
        <v>4.4570563764029236E-8</v>
      </c>
      <c r="DT150" s="257">
        <f t="shared" si="292"/>
        <v>4.7867898343018078E-8</v>
      </c>
      <c r="DU150" s="257">
        <f t="shared" si="292"/>
        <v>5.1112309596562655E-8</v>
      </c>
      <c r="DV150" s="257">
        <f t="shared" si="292"/>
        <v>6.7463571731866609E-4</v>
      </c>
      <c r="DW150" s="257">
        <f t="shared" si="292"/>
        <v>4.7438266731496953E-3</v>
      </c>
      <c r="DX150" s="257">
        <f t="shared" si="292"/>
        <v>6.3153096417391287E-3</v>
      </c>
      <c r="DY150" s="257">
        <f t="shared" si="292"/>
        <v>6.1218961015301748E-4</v>
      </c>
      <c r="DZ150" s="257">
        <f t="shared" si="292"/>
        <v>0</v>
      </c>
      <c r="EA150" s="257">
        <f t="shared" si="292"/>
        <v>0</v>
      </c>
      <c r="EB150" s="257">
        <f t="shared" si="292"/>
        <v>0</v>
      </c>
      <c r="EC150" s="257">
        <f t="shared" si="292"/>
        <v>0</v>
      </c>
      <c r="ED150" s="257">
        <f t="shared" si="292"/>
        <v>0</v>
      </c>
      <c r="EE150" s="257">
        <f t="shared" si="292"/>
        <v>0</v>
      </c>
      <c r="EF150" s="257">
        <f t="shared" si="292"/>
        <v>0</v>
      </c>
      <c r="EG150" s="257">
        <f t="shared" si="292"/>
        <v>0</v>
      </c>
      <c r="EH150" s="257">
        <f t="shared" si="292"/>
        <v>0</v>
      </c>
      <c r="EI150" s="257">
        <f t="shared" si="292"/>
        <v>0</v>
      </c>
      <c r="EJ150" s="257">
        <f t="shared" si="292"/>
        <v>0</v>
      </c>
      <c r="EK150" s="257">
        <f t="shared" si="292"/>
        <v>0</v>
      </c>
      <c r="EL150" s="257" t="str">
        <f t="shared" si="292"/>
        <v/>
      </c>
      <c r="EM150" s="257" t="str">
        <f t="shared" si="292"/>
        <v/>
      </c>
      <c r="EN150" s="257" t="str">
        <f t="shared" ref="EN150:EX150" si="293">IF(NOT(ISNA(EN59)),IF(LEN(EN59)&gt;0,ABS(EN59-$C59),""),"")</f>
        <v/>
      </c>
      <c r="EO150" s="257" t="str">
        <f t="shared" si="293"/>
        <v/>
      </c>
      <c r="EP150" s="257" t="str">
        <f t="shared" si="293"/>
        <v/>
      </c>
      <c r="EQ150" s="257" t="str">
        <f t="shared" si="293"/>
        <v/>
      </c>
      <c r="ER150" s="257" t="str">
        <f t="shared" si="293"/>
        <v/>
      </c>
      <c r="ES150" s="257" t="str">
        <f t="shared" si="293"/>
        <v/>
      </c>
      <c r="ET150" s="257" t="str">
        <f t="shared" si="293"/>
        <v/>
      </c>
      <c r="EU150" s="257" t="str">
        <f t="shared" si="293"/>
        <v/>
      </c>
      <c r="EV150" s="257" t="str">
        <f t="shared" si="293"/>
        <v/>
      </c>
      <c r="EW150" s="257" t="str">
        <f t="shared" si="293"/>
        <v/>
      </c>
      <c r="EX150" s="258" t="str">
        <f t="shared" si="293"/>
        <v/>
      </c>
    </row>
    <row r="151" spans="4:154" x14ac:dyDescent="0.2">
      <c r="D151" s="238">
        <v>48764</v>
      </c>
      <c r="E151" s="367">
        <f t="shared" ref="E151:AJ151" si="294">IF(NOT(ISNA(E60)),IF(LEN(E60)&gt;0,(E60-$B60)/(rateShift*0.0001),""),"")</f>
        <v>3.9629482051842246E-4</v>
      </c>
      <c r="F151" s="368">
        <f t="shared" si="294"/>
        <v>1.3210164932428436E-4</v>
      </c>
      <c r="G151" s="368">
        <f t="shared" si="294"/>
        <v>0</v>
      </c>
      <c r="H151" s="368">
        <f t="shared" si="294"/>
        <v>0</v>
      </c>
      <c r="I151" s="368">
        <f t="shared" si="294"/>
        <v>0</v>
      </c>
      <c r="J151" s="368">
        <f t="shared" si="294"/>
        <v>0</v>
      </c>
      <c r="K151" s="368">
        <f t="shared" si="294"/>
        <v>0</v>
      </c>
      <c r="L151" s="368">
        <f t="shared" si="294"/>
        <v>0</v>
      </c>
      <c r="M151" s="368">
        <f t="shared" si="294"/>
        <v>0</v>
      </c>
      <c r="N151" s="368">
        <f t="shared" si="294"/>
        <v>0</v>
      </c>
      <c r="O151" s="368">
        <f t="shared" si="294"/>
        <v>0</v>
      </c>
      <c r="P151" s="368">
        <f t="shared" si="294"/>
        <v>0</v>
      </c>
      <c r="Q151" s="368">
        <f t="shared" si="294"/>
        <v>0</v>
      </c>
      <c r="R151" s="368">
        <f t="shared" si="294"/>
        <v>0</v>
      </c>
      <c r="S151" s="368">
        <f t="shared" si="294"/>
        <v>0</v>
      </c>
      <c r="T151" s="368">
        <f t="shared" si="294"/>
        <v>0</v>
      </c>
      <c r="U151" s="368">
        <f t="shared" si="294"/>
        <v>0</v>
      </c>
      <c r="V151" s="368">
        <f t="shared" si="294"/>
        <v>-1.1144821328301635E-3</v>
      </c>
      <c r="W151" s="368">
        <f t="shared" si="294"/>
        <v>0</v>
      </c>
      <c r="X151" s="368">
        <f t="shared" si="294"/>
        <v>0</v>
      </c>
      <c r="Y151" s="368">
        <f t="shared" si="294"/>
        <v>0</v>
      </c>
      <c r="Z151" s="368">
        <f t="shared" si="294"/>
        <v>0</v>
      </c>
      <c r="AA151" s="368">
        <f t="shared" si="294"/>
        <v>0</v>
      </c>
      <c r="AB151" s="368">
        <f t="shared" si="294"/>
        <v>0</v>
      </c>
      <c r="AC151" s="368">
        <f t="shared" si="294"/>
        <v>0</v>
      </c>
      <c r="AD151" s="368">
        <f t="shared" si="294"/>
        <v>0</v>
      </c>
      <c r="AE151" s="368">
        <f t="shared" si="294"/>
        <v>0</v>
      </c>
      <c r="AF151" s="368">
        <f t="shared" si="294"/>
        <v>0</v>
      </c>
      <c r="AG151" s="368">
        <f t="shared" si="294"/>
        <v>0</v>
      </c>
      <c r="AH151" s="368">
        <f t="shared" si="294"/>
        <v>-2.2302269945054243E-3</v>
      </c>
      <c r="AI151" s="368">
        <f t="shared" si="294"/>
        <v>-3.3456747004084741E-3</v>
      </c>
      <c r="AJ151" s="368">
        <f t="shared" si="294"/>
        <v>-4.4907017993263409E-3</v>
      </c>
      <c r="AK151" s="368">
        <f t="shared" ref="AK151:BP151" si="295">IF(NOT(ISNA(AK60)),IF(LEN(AK60)&gt;0,(AK60-$B60)/(rateShift*0.0001),""),"")</f>
        <v>-5.5636327018007692E-3</v>
      </c>
      <c r="AL151" s="368">
        <f t="shared" si="295"/>
        <v>-6.6991830989689138E-3</v>
      </c>
      <c r="AM151" s="368">
        <f t="shared" si="295"/>
        <v>-7.8283095057002372E-3</v>
      </c>
      <c r="AN151" s="368">
        <f t="shared" si="295"/>
        <v>-8.9965955245470408E-3</v>
      </c>
      <c r="AO151" s="368">
        <f t="shared" si="295"/>
        <v>-1.0188337723933405E-2</v>
      </c>
      <c r="AP151" s="368">
        <f t="shared" si="295"/>
        <v>-1.1270389447919082E-2</v>
      </c>
      <c r="AQ151" s="368">
        <f t="shared" si="295"/>
        <v>-1.2452022471100971E-2</v>
      </c>
      <c r="AR151" s="368">
        <f t="shared" si="295"/>
        <v>-1.3734223029068793E-2</v>
      </c>
      <c r="AS151" s="368">
        <f t="shared" si="295"/>
        <v>-1.4928044141486463E-2</v>
      </c>
      <c r="AT151" s="368">
        <f t="shared" si="295"/>
        <v>-1.6182355071347326E-2</v>
      </c>
      <c r="AU151" s="368">
        <f t="shared" si="295"/>
        <v>-1.7563197133290548E-2</v>
      </c>
      <c r="AV151" s="368">
        <f t="shared" si="295"/>
        <v>-1.8722477398338405E-2</v>
      </c>
      <c r="AW151" s="368">
        <f t="shared" si="295"/>
        <v>-2.0107626474922397E-2</v>
      </c>
      <c r="AX151" s="368">
        <f t="shared" si="295"/>
        <v>-2.1470551510513469E-2</v>
      </c>
      <c r="AY151" s="368">
        <f t="shared" si="295"/>
        <v>-2.2861730815133124E-2</v>
      </c>
      <c r="AZ151" s="368">
        <f t="shared" si="295"/>
        <v>-2.4489242597732636E-2</v>
      </c>
      <c r="BA151" s="368">
        <f t="shared" si="295"/>
        <v>1.2741163658736876</v>
      </c>
      <c r="BB151" s="368">
        <f t="shared" si="295"/>
        <v>0</v>
      </c>
      <c r="BC151" s="368">
        <f t="shared" si="295"/>
        <v>0</v>
      </c>
      <c r="BD151" s="368">
        <f t="shared" si="295"/>
        <v>0</v>
      </c>
      <c r="BE151" s="368">
        <f t="shared" si="295"/>
        <v>0</v>
      </c>
      <c r="BF151" s="368">
        <f t="shared" si="295"/>
        <v>0</v>
      </c>
      <c r="BG151" s="368">
        <f t="shared" si="295"/>
        <v>0</v>
      </c>
      <c r="BH151" s="368">
        <f t="shared" si="295"/>
        <v>0</v>
      </c>
      <c r="BI151" s="368">
        <f t="shared" si="295"/>
        <v>0</v>
      </c>
      <c r="BJ151" s="368">
        <f t="shared" si="295"/>
        <v>0</v>
      </c>
      <c r="BK151" s="368">
        <f t="shared" si="295"/>
        <v>0</v>
      </c>
      <c r="BL151" s="368">
        <f t="shared" si="295"/>
        <v>0</v>
      </c>
      <c r="BM151" s="368">
        <f t="shared" si="295"/>
        <v>0</v>
      </c>
      <c r="BN151" s="368">
        <f t="shared" si="295"/>
        <v>0</v>
      </c>
      <c r="BO151" s="368" t="str">
        <f t="shared" si="295"/>
        <v/>
      </c>
      <c r="BP151" s="368" t="str">
        <f t="shared" si="295"/>
        <v/>
      </c>
      <c r="BQ151" s="368" t="str">
        <f t="shared" ref="BQ151:CA151" si="296">IF(NOT(ISNA(BQ60)),IF(LEN(BQ60)&gt;0,(BQ60-$B60)/(rateShift*0.0001),""),"")</f>
        <v/>
      </c>
      <c r="BR151" s="368" t="str">
        <f t="shared" si="296"/>
        <v/>
      </c>
      <c r="BS151" s="368" t="str">
        <f t="shared" si="296"/>
        <v/>
      </c>
      <c r="BT151" s="368" t="str">
        <f t="shared" si="296"/>
        <v/>
      </c>
      <c r="BU151" s="368" t="str">
        <f t="shared" si="296"/>
        <v/>
      </c>
      <c r="BV151" s="368" t="str">
        <f t="shared" si="296"/>
        <v/>
      </c>
      <c r="BW151" s="368" t="str">
        <f t="shared" si="296"/>
        <v/>
      </c>
      <c r="BX151" s="368" t="str">
        <f t="shared" si="296"/>
        <v/>
      </c>
      <c r="BY151" s="368" t="str">
        <f t="shared" si="296"/>
        <v/>
      </c>
      <c r="BZ151" s="368" t="str">
        <f t="shared" si="296"/>
        <v/>
      </c>
      <c r="CA151" s="369" t="str">
        <f t="shared" si="296"/>
        <v/>
      </c>
      <c r="CB151" s="257">
        <f t="shared" ref="CB151:DG151" si="297">IF(NOT(ISNA(CB60)),IF(LEN(CB60)&gt;0,ABS(CB60-$C60),""),"")</f>
        <v>0</v>
      </c>
      <c r="CC151" s="257">
        <f t="shared" si="297"/>
        <v>0</v>
      </c>
      <c r="CD151" s="257">
        <f t="shared" si="297"/>
        <v>0</v>
      </c>
      <c r="CE151" s="257">
        <f t="shared" si="297"/>
        <v>0</v>
      </c>
      <c r="CF151" s="257">
        <f t="shared" si="297"/>
        <v>0</v>
      </c>
      <c r="CG151" s="257">
        <f t="shared" si="297"/>
        <v>0</v>
      </c>
      <c r="CH151" s="257">
        <f t="shared" si="297"/>
        <v>0</v>
      </c>
      <c r="CI151" s="257">
        <f t="shared" si="297"/>
        <v>0</v>
      </c>
      <c r="CJ151" s="257">
        <f t="shared" si="297"/>
        <v>0</v>
      </c>
      <c r="CK151" s="257">
        <f t="shared" si="297"/>
        <v>0</v>
      </c>
      <c r="CL151" s="257">
        <f t="shared" si="297"/>
        <v>0</v>
      </c>
      <c r="CM151" s="257">
        <f t="shared" si="297"/>
        <v>0</v>
      </c>
      <c r="CN151" s="257">
        <f t="shared" si="297"/>
        <v>0</v>
      </c>
      <c r="CO151" s="257">
        <f t="shared" si="297"/>
        <v>0</v>
      </c>
      <c r="CP151" s="257">
        <f t="shared" si="297"/>
        <v>0</v>
      </c>
      <c r="CQ151" s="257">
        <f t="shared" si="297"/>
        <v>0</v>
      </c>
      <c r="CR151" s="257">
        <f t="shared" si="297"/>
        <v>0</v>
      </c>
      <c r="CS151" s="257">
        <f t="shared" si="297"/>
        <v>6.7707826290064332E-9</v>
      </c>
      <c r="CT151" s="257">
        <f t="shared" si="297"/>
        <v>0</v>
      </c>
      <c r="CU151" s="257">
        <f t="shared" si="297"/>
        <v>0</v>
      </c>
      <c r="CV151" s="257">
        <f t="shared" si="297"/>
        <v>0</v>
      </c>
      <c r="CW151" s="257">
        <f t="shared" si="297"/>
        <v>0</v>
      </c>
      <c r="CX151" s="257">
        <f t="shared" si="297"/>
        <v>0</v>
      </c>
      <c r="CY151" s="257">
        <f t="shared" si="297"/>
        <v>0</v>
      </c>
      <c r="CZ151" s="257">
        <f t="shared" si="297"/>
        <v>0</v>
      </c>
      <c r="DA151" s="257">
        <f t="shared" si="297"/>
        <v>0</v>
      </c>
      <c r="DB151" s="257">
        <f t="shared" si="297"/>
        <v>0</v>
      </c>
      <c r="DC151" s="257">
        <f t="shared" si="297"/>
        <v>0</v>
      </c>
      <c r="DD151" s="257">
        <f t="shared" si="297"/>
        <v>0</v>
      </c>
      <c r="DE151" s="257">
        <f t="shared" si="297"/>
        <v>1.3549205236940143E-8</v>
      </c>
      <c r="DF151" s="257">
        <f t="shared" si="297"/>
        <v>2.0325789745756495E-8</v>
      </c>
      <c r="DG151" s="257">
        <f t="shared" si="297"/>
        <v>2.7282042711768151E-8</v>
      </c>
      <c r="DH151" s="257">
        <f t="shared" ref="DH151:EM151" si="298">IF(NOT(ISNA(DH60)),IF(LEN(DH60)&gt;0,ABS(DH60-$C60),""),"")</f>
        <v>3.3800267366240755E-8</v>
      </c>
      <c r="DI151" s="257">
        <f t="shared" si="298"/>
        <v>4.0698884266193724E-8</v>
      </c>
      <c r="DJ151" s="257">
        <f t="shared" si="298"/>
        <v>4.7558441094996962E-8</v>
      </c>
      <c r="DK151" s="257">
        <f t="shared" si="298"/>
        <v>5.4655862880698125E-8</v>
      </c>
      <c r="DL151" s="257">
        <f t="shared" si="298"/>
        <v>6.1895745920997891E-8</v>
      </c>
      <c r="DM151" s="257">
        <f t="shared" si="298"/>
        <v>6.8469223769851428E-8</v>
      </c>
      <c r="DN151" s="257">
        <f t="shared" si="298"/>
        <v>7.5647625122354789E-8</v>
      </c>
      <c r="DO151" s="257">
        <f t="shared" si="298"/>
        <v>8.3436931710978435E-8</v>
      </c>
      <c r="DP151" s="257">
        <f t="shared" si="298"/>
        <v>9.0689300850238519E-8</v>
      </c>
      <c r="DQ151" s="257">
        <f t="shared" si="298"/>
        <v>9.8309100859950149E-8</v>
      </c>
      <c r="DR151" s="257">
        <f t="shared" si="298"/>
        <v>1.0669751733527466E-7</v>
      </c>
      <c r="DS151" s="257">
        <f t="shared" si="298"/>
        <v>1.1373994008093136E-7</v>
      </c>
      <c r="DT151" s="257">
        <f t="shared" si="298"/>
        <v>1.2215443091767586E-7</v>
      </c>
      <c r="DU151" s="257">
        <f t="shared" si="298"/>
        <v>1.3043386762334741E-7</v>
      </c>
      <c r="DV151" s="257">
        <f t="shared" si="298"/>
        <v>1.388848931485609E-7</v>
      </c>
      <c r="DW151" s="257">
        <f t="shared" si="298"/>
        <v>7.3217655561453113E-4</v>
      </c>
      <c r="DX151" s="257">
        <f t="shared" si="298"/>
        <v>5.0416180839075592E-3</v>
      </c>
      <c r="DY151" s="257">
        <f t="shared" si="298"/>
        <v>6.7130486207504468E-3</v>
      </c>
      <c r="DZ151" s="257">
        <f t="shared" si="298"/>
        <v>6.4966455501812292E-4</v>
      </c>
      <c r="EA151" s="257">
        <f t="shared" si="298"/>
        <v>0</v>
      </c>
      <c r="EB151" s="257">
        <f t="shared" si="298"/>
        <v>0</v>
      </c>
      <c r="EC151" s="257">
        <f t="shared" si="298"/>
        <v>0</v>
      </c>
      <c r="ED151" s="257">
        <f t="shared" si="298"/>
        <v>0</v>
      </c>
      <c r="EE151" s="257">
        <f t="shared" si="298"/>
        <v>0</v>
      </c>
      <c r="EF151" s="257">
        <f t="shared" si="298"/>
        <v>0</v>
      </c>
      <c r="EG151" s="257">
        <f t="shared" si="298"/>
        <v>0</v>
      </c>
      <c r="EH151" s="257">
        <f t="shared" si="298"/>
        <v>0</v>
      </c>
      <c r="EI151" s="257">
        <f t="shared" si="298"/>
        <v>0</v>
      </c>
      <c r="EJ151" s="257">
        <f t="shared" si="298"/>
        <v>0</v>
      </c>
      <c r="EK151" s="257">
        <f t="shared" si="298"/>
        <v>0</v>
      </c>
      <c r="EL151" s="257" t="str">
        <f t="shared" si="298"/>
        <v/>
      </c>
      <c r="EM151" s="257" t="str">
        <f t="shared" si="298"/>
        <v/>
      </c>
      <c r="EN151" s="257" t="str">
        <f t="shared" ref="EN151:EX151" si="299">IF(NOT(ISNA(EN60)),IF(LEN(EN60)&gt;0,ABS(EN60-$C60),""),"")</f>
        <v/>
      </c>
      <c r="EO151" s="257" t="str">
        <f t="shared" si="299"/>
        <v/>
      </c>
      <c r="EP151" s="257" t="str">
        <f t="shared" si="299"/>
        <v/>
      </c>
      <c r="EQ151" s="257" t="str">
        <f t="shared" si="299"/>
        <v/>
      </c>
      <c r="ER151" s="257" t="str">
        <f t="shared" si="299"/>
        <v/>
      </c>
      <c r="ES151" s="257" t="str">
        <f t="shared" si="299"/>
        <v/>
      </c>
      <c r="ET151" s="257" t="str">
        <f t="shared" si="299"/>
        <v/>
      </c>
      <c r="EU151" s="257" t="str">
        <f t="shared" si="299"/>
        <v/>
      </c>
      <c r="EV151" s="257" t="str">
        <f t="shared" si="299"/>
        <v/>
      </c>
      <c r="EW151" s="257" t="str">
        <f t="shared" si="299"/>
        <v/>
      </c>
      <c r="EX151" s="258" t="str">
        <f t="shared" si="299"/>
        <v/>
      </c>
    </row>
    <row r="152" spans="4:154" x14ac:dyDescent="0.2">
      <c r="D152" s="238">
        <v>49128</v>
      </c>
      <c r="E152" s="367">
        <f t="shared" ref="E152:AJ152" si="300">IF(NOT(ISNA(E61)),IF(LEN(E61)&gt;0,(E61-$B61)/(rateShift*0.0001),""),"")</f>
        <v>3.7835088286322649E-4</v>
      </c>
      <c r="F152" s="368">
        <f t="shared" si="300"/>
        <v>1.2612018389715485E-4</v>
      </c>
      <c r="G152" s="368">
        <f t="shared" si="300"/>
        <v>0</v>
      </c>
      <c r="H152" s="368">
        <f t="shared" si="300"/>
        <v>0</v>
      </c>
      <c r="I152" s="368">
        <f t="shared" si="300"/>
        <v>0</v>
      </c>
      <c r="J152" s="368">
        <f t="shared" si="300"/>
        <v>0</v>
      </c>
      <c r="K152" s="368">
        <f t="shared" si="300"/>
        <v>0</v>
      </c>
      <c r="L152" s="368">
        <f t="shared" si="300"/>
        <v>0</v>
      </c>
      <c r="M152" s="368">
        <f t="shared" si="300"/>
        <v>0</v>
      </c>
      <c r="N152" s="368">
        <f t="shared" si="300"/>
        <v>0</v>
      </c>
      <c r="O152" s="368">
        <f t="shared" si="300"/>
        <v>0</v>
      </c>
      <c r="P152" s="368">
        <f t="shared" si="300"/>
        <v>0</v>
      </c>
      <c r="Q152" s="368">
        <f t="shared" si="300"/>
        <v>0</v>
      </c>
      <c r="R152" s="368">
        <f t="shared" si="300"/>
        <v>0</v>
      </c>
      <c r="S152" s="368">
        <f t="shared" si="300"/>
        <v>0</v>
      </c>
      <c r="T152" s="368">
        <f t="shared" si="300"/>
        <v>0</v>
      </c>
      <c r="U152" s="368">
        <f t="shared" si="300"/>
        <v>0</v>
      </c>
      <c r="V152" s="368">
        <f t="shared" si="300"/>
        <v>-1.0656653881210842E-3</v>
      </c>
      <c r="W152" s="368">
        <f t="shared" si="300"/>
        <v>0</v>
      </c>
      <c r="X152" s="368">
        <f t="shared" si="300"/>
        <v>0</v>
      </c>
      <c r="Y152" s="368">
        <f t="shared" si="300"/>
        <v>0</v>
      </c>
      <c r="Z152" s="368">
        <f t="shared" si="300"/>
        <v>0</v>
      </c>
      <c r="AA152" s="368">
        <f t="shared" si="300"/>
        <v>0</v>
      </c>
      <c r="AB152" s="368">
        <f t="shared" si="300"/>
        <v>0</v>
      </c>
      <c r="AC152" s="368">
        <f t="shared" si="300"/>
        <v>0</v>
      </c>
      <c r="AD152" s="368">
        <f t="shared" si="300"/>
        <v>0</v>
      </c>
      <c r="AE152" s="368">
        <f t="shared" si="300"/>
        <v>0</v>
      </c>
      <c r="AF152" s="368">
        <f t="shared" si="300"/>
        <v>0</v>
      </c>
      <c r="AG152" s="368">
        <f t="shared" si="300"/>
        <v>0</v>
      </c>
      <c r="AH152" s="368">
        <f t="shared" si="300"/>
        <v>-2.1325381871495352E-3</v>
      </c>
      <c r="AI152" s="368">
        <f t="shared" si="300"/>
        <v>-3.1991268386287464E-3</v>
      </c>
      <c r="AJ152" s="368">
        <f t="shared" si="300"/>
        <v>-4.2939992328690224E-3</v>
      </c>
      <c r="AK152" s="368">
        <f t="shared" ref="AK152:BP152" si="301">IF(NOT(ISNA(AK61)),IF(LEN(AK61)&gt;0,(AK61-$B61)/(rateShift*0.0001),""),"")</f>
        <v>-5.3199333951113592E-3</v>
      </c>
      <c r="AL152" s="368">
        <f t="shared" si="301"/>
        <v>-6.4057441723566755E-3</v>
      </c>
      <c r="AM152" s="368">
        <f t="shared" si="301"/>
        <v>-7.4854123361701996E-3</v>
      </c>
      <c r="AN152" s="368">
        <f t="shared" si="301"/>
        <v>-8.6025248258701781E-3</v>
      </c>
      <c r="AO152" s="368">
        <f t="shared" si="301"/>
        <v>-9.7420660543322268E-3</v>
      </c>
      <c r="AP152" s="368">
        <f t="shared" si="301"/>
        <v>-1.0776721487623653E-2</v>
      </c>
      <c r="AQ152" s="368">
        <f t="shared" si="301"/>
        <v>-1.190659632778826E-2</v>
      </c>
      <c r="AR152" s="368">
        <f t="shared" si="301"/>
        <v>-1.3132633608688854E-2</v>
      </c>
      <c r="AS152" s="368">
        <f t="shared" si="301"/>
        <v>-1.4274162654075856E-2</v>
      </c>
      <c r="AT152" s="368">
        <f t="shared" si="301"/>
        <v>-1.5473531916332384E-2</v>
      </c>
      <c r="AU152" s="368">
        <f t="shared" si="301"/>
        <v>-1.679388994835565E-2</v>
      </c>
      <c r="AV152" s="368">
        <f t="shared" si="301"/>
        <v>-1.7902391086111608E-2</v>
      </c>
      <c r="AW152" s="368">
        <f t="shared" si="301"/>
        <v>-1.9226867453842056E-2</v>
      </c>
      <c r="AX152" s="368">
        <f t="shared" si="301"/>
        <v>-2.0530093232922625E-2</v>
      </c>
      <c r="AY152" s="368">
        <f t="shared" si="301"/>
        <v>-2.1860335667027442E-2</v>
      </c>
      <c r="AZ152" s="368">
        <f t="shared" si="301"/>
        <v>-2.3416558654829056E-2</v>
      </c>
      <c r="BA152" s="368">
        <f t="shared" si="301"/>
        <v>-2.4545095184593663E-2</v>
      </c>
      <c r="BB152" s="368">
        <f t="shared" si="301"/>
        <v>1.2869863383712861</v>
      </c>
      <c r="BC152" s="368">
        <f t="shared" si="301"/>
        <v>0</v>
      </c>
      <c r="BD152" s="368">
        <f t="shared" si="301"/>
        <v>0</v>
      </c>
      <c r="BE152" s="368">
        <f t="shared" si="301"/>
        <v>0</v>
      </c>
      <c r="BF152" s="368">
        <f t="shared" si="301"/>
        <v>0</v>
      </c>
      <c r="BG152" s="368">
        <f t="shared" si="301"/>
        <v>0</v>
      </c>
      <c r="BH152" s="368">
        <f t="shared" si="301"/>
        <v>0</v>
      </c>
      <c r="BI152" s="368">
        <f t="shared" si="301"/>
        <v>0</v>
      </c>
      <c r="BJ152" s="368">
        <f t="shared" si="301"/>
        <v>0</v>
      </c>
      <c r="BK152" s="368">
        <f t="shared" si="301"/>
        <v>0</v>
      </c>
      <c r="BL152" s="368">
        <f t="shared" si="301"/>
        <v>0</v>
      </c>
      <c r="BM152" s="368">
        <f t="shared" si="301"/>
        <v>0</v>
      </c>
      <c r="BN152" s="368">
        <f t="shared" si="301"/>
        <v>0</v>
      </c>
      <c r="BO152" s="368" t="str">
        <f t="shared" si="301"/>
        <v/>
      </c>
      <c r="BP152" s="368" t="str">
        <f t="shared" si="301"/>
        <v/>
      </c>
      <c r="BQ152" s="368" t="str">
        <f t="shared" ref="BQ152:CA152" si="302">IF(NOT(ISNA(BQ61)),IF(LEN(BQ61)&gt;0,(BQ61-$B61)/(rateShift*0.0001),""),"")</f>
        <v/>
      </c>
      <c r="BR152" s="368" t="str">
        <f t="shared" si="302"/>
        <v/>
      </c>
      <c r="BS152" s="368" t="str">
        <f t="shared" si="302"/>
        <v/>
      </c>
      <c r="BT152" s="368" t="str">
        <f t="shared" si="302"/>
        <v/>
      </c>
      <c r="BU152" s="368" t="str">
        <f t="shared" si="302"/>
        <v/>
      </c>
      <c r="BV152" s="368" t="str">
        <f t="shared" si="302"/>
        <v/>
      </c>
      <c r="BW152" s="368" t="str">
        <f t="shared" si="302"/>
        <v/>
      </c>
      <c r="BX152" s="368" t="str">
        <f t="shared" si="302"/>
        <v/>
      </c>
      <c r="BY152" s="368" t="str">
        <f t="shared" si="302"/>
        <v/>
      </c>
      <c r="BZ152" s="368" t="str">
        <f t="shared" si="302"/>
        <v/>
      </c>
      <c r="CA152" s="369" t="str">
        <f t="shared" si="302"/>
        <v/>
      </c>
      <c r="CB152" s="257">
        <f t="shared" ref="CB152:DG152" si="303">IF(NOT(ISNA(CB61)),IF(LEN(CB61)&gt;0,ABS(CB61-$C61),""),"")</f>
        <v>8.7083118494035716E-16</v>
      </c>
      <c r="CC152" s="257">
        <f t="shared" si="303"/>
        <v>4.3368086899420177E-16</v>
      </c>
      <c r="CD152" s="257">
        <f t="shared" si="303"/>
        <v>0</v>
      </c>
      <c r="CE152" s="257">
        <f t="shared" si="303"/>
        <v>0</v>
      </c>
      <c r="CF152" s="257">
        <f t="shared" si="303"/>
        <v>0</v>
      </c>
      <c r="CG152" s="257">
        <f t="shared" si="303"/>
        <v>0</v>
      </c>
      <c r="CH152" s="257">
        <f t="shared" si="303"/>
        <v>0</v>
      </c>
      <c r="CI152" s="257">
        <f t="shared" si="303"/>
        <v>0</v>
      </c>
      <c r="CJ152" s="257">
        <f t="shared" si="303"/>
        <v>0</v>
      </c>
      <c r="CK152" s="257">
        <f t="shared" si="303"/>
        <v>0</v>
      </c>
      <c r="CL152" s="257">
        <f t="shared" si="303"/>
        <v>0</v>
      </c>
      <c r="CM152" s="257">
        <f t="shared" si="303"/>
        <v>0</v>
      </c>
      <c r="CN152" s="257">
        <f t="shared" si="303"/>
        <v>0</v>
      </c>
      <c r="CO152" s="257">
        <f t="shared" si="303"/>
        <v>0</v>
      </c>
      <c r="CP152" s="257">
        <f t="shared" si="303"/>
        <v>0</v>
      </c>
      <c r="CQ152" s="257">
        <f t="shared" si="303"/>
        <v>0</v>
      </c>
      <c r="CR152" s="257">
        <f t="shared" si="303"/>
        <v>0</v>
      </c>
      <c r="CS152" s="257">
        <f t="shared" si="303"/>
        <v>6.8852806095476282E-9</v>
      </c>
      <c r="CT152" s="257">
        <f t="shared" si="303"/>
        <v>0</v>
      </c>
      <c r="CU152" s="257">
        <f t="shared" si="303"/>
        <v>0</v>
      </c>
      <c r="CV152" s="257">
        <f t="shared" si="303"/>
        <v>0</v>
      </c>
      <c r="CW152" s="257">
        <f t="shared" si="303"/>
        <v>0</v>
      </c>
      <c r="CX152" s="257">
        <f t="shared" si="303"/>
        <v>0</v>
      </c>
      <c r="CY152" s="257">
        <f t="shared" si="303"/>
        <v>0</v>
      </c>
      <c r="CZ152" s="257">
        <f t="shared" si="303"/>
        <v>0</v>
      </c>
      <c r="DA152" s="257">
        <f t="shared" si="303"/>
        <v>0</v>
      </c>
      <c r="DB152" s="257">
        <f t="shared" si="303"/>
        <v>0</v>
      </c>
      <c r="DC152" s="257">
        <f t="shared" si="303"/>
        <v>0</v>
      </c>
      <c r="DD152" s="257">
        <f t="shared" si="303"/>
        <v>0</v>
      </c>
      <c r="DE152" s="257">
        <f t="shared" si="303"/>
        <v>1.3778329779196019E-8</v>
      </c>
      <c r="DF152" s="257">
        <f t="shared" si="303"/>
        <v>2.0669510453902307E-8</v>
      </c>
      <c r="DG152" s="257">
        <f t="shared" si="303"/>
        <v>2.77433975792718E-8</v>
      </c>
      <c r="DH152" s="257">
        <f t="shared" ref="DH152:EM152" si="304">IF(NOT(ISNA(DH61)),IF(LEN(DH61)&gt;0,ABS(DH61-$C61),""),"")</f>
        <v>3.4371848846304065E-8</v>
      </c>
      <c r="DI152" s="257">
        <f t="shared" si="304"/>
        <v>4.1387123728142683E-8</v>
      </c>
      <c r="DJ152" s="257">
        <f t="shared" si="304"/>
        <v>4.8362678643082413E-8</v>
      </c>
      <c r="DK152" s="257">
        <f t="shared" si="304"/>
        <v>5.5580120065373828E-8</v>
      </c>
      <c r="DL152" s="257">
        <f t="shared" si="304"/>
        <v>6.2942432137863547E-8</v>
      </c>
      <c r="DM152" s="257">
        <f t="shared" si="304"/>
        <v>6.9627069328864755E-8</v>
      </c>
      <c r="DN152" s="257">
        <f t="shared" si="304"/>
        <v>7.6926858796205755E-8</v>
      </c>
      <c r="DO152" s="257">
        <f t="shared" si="304"/>
        <v>8.4847885672284518E-8</v>
      </c>
      <c r="DP152" s="257">
        <f t="shared" si="304"/>
        <v>9.2222892801585576E-8</v>
      </c>
      <c r="DQ152" s="257">
        <f t="shared" si="304"/>
        <v>9.9971544521848532E-8</v>
      </c>
      <c r="DR152" s="257">
        <f t="shared" si="304"/>
        <v>1.085018101511237E-7</v>
      </c>
      <c r="DS152" s="257">
        <f t="shared" si="304"/>
        <v>1.1566332066073604E-7</v>
      </c>
      <c r="DT152" s="257">
        <f t="shared" si="304"/>
        <v>1.2422010072996037E-7</v>
      </c>
      <c r="DU152" s="257">
        <f t="shared" si="304"/>
        <v>1.3263954239464693E-7</v>
      </c>
      <c r="DV152" s="257">
        <f t="shared" si="304"/>
        <v>1.4123347405123332E-7</v>
      </c>
      <c r="DW152" s="257">
        <f t="shared" si="304"/>
        <v>1.5128727270941056E-7</v>
      </c>
      <c r="DX152" s="257">
        <f t="shared" si="304"/>
        <v>7.7631058703310843E-4</v>
      </c>
      <c r="DY152" s="257">
        <f t="shared" si="304"/>
        <v>5.329097788942215E-3</v>
      </c>
      <c r="DZ152" s="257">
        <f t="shared" si="304"/>
        <v>7.0667278374192885E-3</v>
      </c>
      <c r="EA152" s="257">
        <f t="shared" si="304"/>
        <v>6.6964580339790372E-4</v>
      </c>
      <c r="EB152" s="257">
        <f t="shared" si="304"/>
        <v>0</v>
      </c>
      <c r="EC152" s="257">
        <f t="shared" si="304"/>
        <v>0</v>
      </c>
      <c r="ED152" s="257">
        <f t="shared" si="304"/>
        <v>0</v>
      </c>
      <c r="EE152" s="257">
        <f t="shared" si="304"/>
        <v>0</v>
      </c>
      <c r="EF152" s="257">
        <f t="shared" si="304"/>
        <v>0</v>
      </c>
      <c r="EG152" s="257">
        <f t="shared" si="304"/>
        <v>0</v>
      </c>
      <c r="EH152" s="257">
        <f t="shared" si="304"/>
        <v>0</v>
      </c>
      <c r="EI152" s="257">
        <f t="shared" si="304"/>
        <v>0</v>
      </c>
      <c r="EJ152" s="257">
        <f t="shared" si="304"/>
        <v>0</v>
      </c>
      <c r="EK152" s="257">
        <f t="shared" si="304"/>
        <v>0</v>
      </c>
      <c r="EL152" s="257" t="str">
        <f t="shared" si="304"/>
        <v/>
      </c>
      <c r="EM152" s="257" t="str">
        <f t="shared" si="304"/>
        <v/>
      </c>
      <c r="EN152" s="257" t="str">
        <f t="shared" ref="EN152:EX152" si="305">IF(NOT(ISNA(EN61)),IF(LEN(EN61)&gt;0,ABS(EN61-$C61),""),"")</f>
        <v/>
      </c>
      <c r="EO152" s="257" t="str">
        <f t="shared" si="305"/>
        <v/>
      </c>
      <c r="EP152" s="257" t="str">
        <f t="shared" si="305"/>
        <v/>
      </c>
      <c r="EQ152" s="257" t="str">
        <f t="shared" si="305"/>
        <v/>
      </c>
      <c r="ER152" s="257" t="str">
        <f t="shared" si="305"/>
        <v/>
      </c>
      <c r="ES152" s="257" t="str">
        <f t="shared" si="305"/>
        <v/>
      </c>
      <c r="ET152" s="257" t="str">
        <f t="shared" si="305"/>
        <v/>
      </c>
      <c r="EU152" s="257" t="str">
        <f t="shared" si="305"/>
        <v/>
      </c>
      <c r="EV152" s="257" t="str">
        <f t="shared" si="305"/>
        <v/>
      </c>
      <c r="EW152" s="257" t="str">
        <f t="shared" si="305"/>
        <v/>
      </c>
      <c r="EX152" s="258" t="str">
        <f t="shared" si="305"/>
        <v/>
      </c>
    </row>
    <row r="153" spans="4:154" x14ac:dyDescent="0.2">
      <c r="D153" s="238">
        <v>49493</v>
      </c>
      <c r="E153" s="367">
        <f t="shared" ref="E153:AJ153" si="306">IF(NOT(ISNA(E62)),IF(LEN(E62)&gt;0,(E62-$B62)/(rateShift*0.0001),""),"")</f>
        <v>3.6191846103372782E-4</v>
      </c>
      <c r="F153" s="368">
        <f t="shared" si="306"/>
        <v>1.2064257006588752E-4</v>
      </c>
      <c r="G153" s="368">
        <f t="shared" si="306"/>
        <v>0</v>
      </c>
      <c r="H153" s="368">
        <f t="shared" si="306"/>
        <v>0</v>
      </c>
      <c r="I153" s="368">
        <f t="shared" si="306"/>
        <v>0</v>
      </c>
      <c r="J153" s="368">
        <f t="shared" si="306"/>
        <v>0</v>
      </c>
      <c r="K153" s="368">
        <f t="shared" si="306"/>
        <v>0</v>
      </c>
      <c r="L153" s="368">
        <f t="shared" si="306"/>
        <v>0</v>
      </c>
      <c r="M153" s="368">
        <f t="shared" si="306"/>
        <v>0</v>
      </c>
      <c r="N153" s="368">
        <f t="shared" si="306"/>
        <v>0</v>
      </c>
      <c r="O153" s="368">
        <f t="shared" si="306"/>
        <v>0</v>
      </c>
      <c r="P153" s="368">
        <f t="shared" si="306"/>
        <v>0</v>
      </c>
      <c r="Q153" s="368">
        <f t="shared" si="306"/>
        <v>0</v>
      </c>
      <c r="R153" s="368">
        <f t="shared" si="306"/>
        <v>0</v>
      </c>
      <c r="S153" s="368">
        <f t="shared" si="306"/>
        <v>0</v>
      </c>
      <c r="T153" s="368">
        <f t="shared" si="306"/>
        <v>0</v>
      </c>
      <c r="U153" s="368">
        <f t="shared" si="306"/>
        <v>0</v>
      </c>
      <c r="V153" s="368">
        <f t="shared" si="306"/>
        <v>-1.0209900664151506E-3</v>
      </c>
      <c r="W153" s="368">
        <f t="shared" si="306"/>
        <v>0</v>
      </c>
      <c r="X153" s="368">
        <f t="shared" si="306"/>
        <v>0</v>
      </c>
      <c r="Y153" s="368">
        <f t="shared" si="306"/>
        <v>0</v>
      </c>
      <c r="Z153" s="368">
        <f t="shared" si="306"/>
        <v>0</v>
      </c>
      <c r="AA153" s="368">
        <f t="shared" si="306"/>
        <v>0</v>
      </c>
      <c r="AB153" s="368">
        <f t="shared" si="306"/>
        <v>0</v>
      </c>
      <c r="AC153" s="368">
        <f t="shared" si="306"/>
        <v>0</v>
      </c>
      <c r="AD153" s="368">
        <f t="shared" si="306"/>
        <v>0</v>
      </c>
      <c r="AE153" s="368">
        <f t="shared" si="306"/>
        <v>0</v>
      </c>
      <c r="AF153" s="368">
        <f t="shared" si="306"/>
        <v>0</v>
      </c>
      <c r="AG153" s="368">
        <f t="shared" si="306"/>
        <v>0</v>
      </c>
      <c r="AH153" s="368">
        <f t="shared" si="306"/>
        <v>-2.0431369185565373E-3</v>
      </c>
      <c r="AI153" s="368">
        <f t="shared" si="306"/>
        <v>-3.0650115277232326E-3</v>
      </c>
      <c r="AJ153" s="368">
        <f t="shared" si="306"/>
        <v>-4.1139841470971827E-3</v>
      </c>
      <c r="AK153" s="368">
        <f t="shared" ref="AK153:BP153" si="307">IF(NOT(ISNA(AK62)),IF(LEN(AK62)&gt;0,(AK62-$B62)/(rateShift*0.0001),""),"")</f>
        <v>-5.0969085895261057E-3</v>
      </c>
      <c r="AL153" s="368">
        <f t="shared" si="307"/>
        <v>-6.1371994621202408E-3</v>
      </c>
      <c r="AM153" s="368">
        <f t="shared" si="307"/>
        <v>-7.1716052272782771E-3</v>
      </c>
      <c r="AN153" s="368">
        <f t="shared" si="307"/>
        <v>-8.2418855500143717E-3</v>
      </c>
      <c r="AO153" s="368">
        <f t="shared" si="307"/>
        <v>-9.3336543337783906E-3</v>
      </c>
      <c r="AP153" s="368">
        <f t="shared" si="307"/>
        <v>-1.0324934392215435E-2</v>
      </c>
      <c r="AQ153" s="368">
        <f t="shared" si="307"/>
        <v>-1.1407442010672592E-2</v>
      </c>
      <c r="AR153" s="368">
        <f t="shared" si="307"/>
        <v>-1.2582080686843189E-2</v>
      </c>
      <c r="AS153" s="368">
        <f t="shared" si="307"/>
        <v>-1.3675753918768879E-2</v>
      </c>
      <c r="AT153" s="368">
        <f t="shared" si="307"/>
        <v>-1.4824842548572664E-2</v>
      </c>
      <c r="AU153" s="368">
        <f t="shared" si="307"/>
        <v>-1.6089847777924632E-2</v>
      </c>
      <c r="AV153" s="368">
        <f t="shared" si="307"/>
        <v>-1.7151877689577238E-2</v>
      </c>
      <c r="AW153" s="368">
        <f t="shared" si="307"/>
        <v>-1.842082858201366E-2</v>
      </c>
      <c r="AX153" s="368">
        <f t="shared" si="307"/>
        <v>-1.9669419753960693E-2</v>
      </c>
      <c r="AY153" s="368">
        <f t="shared" si="307"/>
        <v>-2.0943894960979287E-2</v>
      </c>
      <c r="AZ153" s="368">
        <f t="shared" si="307"/>
        <v>-2.2434877013522564E-2</v>
      </c>
      <c r="BA153" s="368">
        <f t="shared" si="307"/>
        <v>-2.3516102332019062E-2</v>
      </c>
      <c r="BB153" s="368">
        <f t="shared" si="307"/>
        <v>-2.4862692951013038E-2</v>
      </c>
      <c r="BC153" s="368">
        <f t="shared" si="307"/>
        <v>1.3001893535216982</v>
      </c>
      <c r="BD153" s="368">
        <f t="shared" si="307"/>
        <v>0</v>
      </c>
      <c r="BE153" s="368">
        <f t="shared" si="307"/>
        <v>0</v>
      </c>
      <c r="BF153" s="368">
        <f t="shared" si="307"/>
        <v>0</v>
      </c>
      <c r="BG153" s="368">
        <f t="shared" si="307"/>
        <v>0</v>
      </c>
      <c r="BH153" s="368">
        <f t="shared" si="307"/>
        <v>0</v>
      </c>
      <c r="BI153" s="368">
        <f t="shared" si="307"/>
        <v>0</v>
      </c>
      <c r="BJ153" s="368">
        <f t="shared" si="307"/>
        <v>0</v>
      </c>
      <c r="BK153" s="368">
        <f t="shared" si="307"/>
        <v>0</v>
      </c>
      <c r="BL153" s="368">
        <f t="shared" si="307"/>
        <v>0</v>
      </c>
      <c r="BM153" s="368">
        <f t="shared" si="307"/>
        <v>0</v>
      </c>
      <c r="BN153" s="368">
        <f t="shared" si="307"/>
        <v>0</v>
      </c>
      <c r="BO153" s="368" t="str">
        <f t="shared" si="307"/>
        <v/>
      </c>
      <c r="BP153" s="368" t="str">
        <f t="shared" si="307"/>
        <v/>
      </c>
      <c r="BQ153" s="368" t="str">
        <f t="shared" ref="BQ153:CA153" si="308">IF(NOT(ISNA(BQ62)),IF(LEN(BQ62)&gt;0,(BQ62-$B62)/(rateShift*0.0001),""),"")</f>
        <v/>
      </c>
      <c r="BR153" s="368" t="str">
        <f t="shared" si="308"/>
        <v/>
      </c>
      <c r="BS153" s="368" t="str">
        <f t="shared" si="308"/>
        <v/>
      </c>
      <c r="BT153" s="368" t="str">
        <f t="shared" si="308"/>
        <v/>
      </c>
      <c r="BU153" s="368" t="str">
        <f t="shared" si="308"/>
        <v/>
      </c>
      <c r="BV153" s="368" t="str">
        <f t="shared" si="308"/>
        <v/>
      </c>
      <c r="BW153" s="368" t="str">
        <f t="shared" si="308"/>
        <v/>
      </c>
      <c r="BX153" s="368" t="str">
        <f t="shared" si="308"/>
        <v/>
      </c>
      <c r="BY153" s="368" t="str">
        <f t="shared" si="308"/>
        <v/>
      </c>
      <c r="BZ153" s="368" t="str">
        <f t="shared" si="308"/>
        <v/>
      </c>
      <c r="CA153" s="369" t="str">
        <f t="shared" si="308"/>
        <v/>
      </c>
      <c r="CB153" s="257">
        <f t="shared" ref="CB153:DG153" si="309">IF(NOT(ISNA(CB62)),IF(LEN(CB62)&gt;0,ABS(CB62-$C62),""),"")</f>
        <v>4.40619762898109E-16</v>
      </c>
      <c r="CC153" s="257">
        <f t="shared" si="309"/>
        <v>6.9388939039072284E-18</v>
      </c>
      <c r="CD153" s="257">
        <f t="shared" si="309"/>
        <v>0</v>
      </c>
      <c r="CE153" s="257">
        <f t="shared" si="309"/>
        <v>0</v>
      </c>
      <c r="CF153" s="257">
        <f t="shared" si="309"/>
        <v>0</v>
      </c>
      <c r="CG153" s="257">
        <f t="shared" si="309"/>
        <v>0</v>
      </c>
      <c r="CH153" s="257">
        <f t="shared" si="309"/>
        <v>0</v>
      </c>
      <c r="CI153" s="257">
        <f t="shared" si="309"/>
        <v>0</v>
      </c>
      <c r="CJ153" s="257">
        <f t="shared" si="309"/>
        <v>0</v>
      </c>
      <c r="CK153" s="257">
        <f t="shared" si="309"/>
        <v>0</v>
      </c>
      <c r="CL153" s="257">
        <f t="shared" si="309"/>
        <v>0</v>
      </c>
      <c r="CM153" s="257">
        <f t="shared" si="309"/>
        <v>0</v>
      </c>
      <c r="CN153" s="257">
        <f t="shared" si="309"/>
        <v>0</v>
      </c>
      <c r="CO153" s="257">
        <f t="shared" si="309"/>
        <v>0</v>
      </c>
      <c r="CP153" s="257">
        <f t="shared" si="309"/>
        <v>0</v>
      </c>
      <c r="CQ153" s="257">
        <f t="shared" si="309"/>
        <v>0</v>
      </c>
      <c r="CR153" s="257">
        <f t="shared" si="309"/>
        <v>0</v>
      </c>
      <c r="CS153" s="257">
        <f t="shared" si="309"/>
        <v>1.0758504948027436E-8</v>
      </c>
      <c r="CT153" s="257">
        <f t="shared" si="309"/>
        <v>0</v>
      </c>
      <c r="CU153" s="257">
        <f t="shared" si="309"/>
        <v>0</v>
      </c>
      <c r="CV153" s="257">
        <f t="shared" si="309"/>
        <v>0</v>
      </c>
      <c r="CW153" s="257">
        <f t="shared" si="309"/>
        <v>0</v>
      </c>
      <c r="CX153" s="257">
        <f t="shared" si="309"/>
        <v>0</v>
      </c>
      <c r="CY153" s="257">
        <f t="shared" si="309"/>
        <v>0</v>
      </c>
      <c r="CZ153" s="257">
        <f t="shared" si="309"/>
        <v>0</v>
      </c>
      <c r="DA153" s="257">
        <f t="shared" si="309"/>
        <v>0</v>
      </c>
      <c r="DB153" s="257">
        <f t="shared" si="309"/>
        <v>0</v>
      </c>
      <c r="DC153" s="257">
        <f t="shared" si="309"/>
        <v>0</v>
      </c>
      <c r="DD153" s="257">
        <f t="shared" si="309"/>
        <v>0</v>
      </c>
      <c r="DE153" s="257">
        <f t="shared" si="309"/>
        <v>2.1529149327875752E-8</v>
      </c>
      <c r="DF153" s="257">
        <f t="shared" si="309"/>
        <v>3.2296873429121797E-8</v>
      </c>
      <c r="DG153" s="257">
        <f t="shared" si="309"/>
        <v>4.3350083082233093E-8</v>
      </c>
      <c r="DH153" s="257">
        <f t="shared" ref="DH153:EM153" si="310">IF(NOT(ISNA(DH62)),IF(LEN(DH62)&gt;0,ABS(DH62-$C62),""),"")</f>
        <v>5.3707283398374273E-8</v>
      </c>
      <c r="DI153" s="257">
        <f t="shared" si="310"/>
        <v>6.4668909345588776E-8</v>
      </c>
      <c r="DJ153" s="257">
        <f t="shared" si="310"/>
        <v>7.5568471473441701E-8</v>
      </c>
      <c r="DK153" s="257">
        <f t="shared" si="310"/>
        <v>8.6845990392159234E-8</v>
      </c>
      <c r="DL153" s="257">
        <f t="shared" si="310"/>
        <v>9.8349875195247183E-8</v>
      </c>
      <c r="DM153" s="257">
        <f t="shared" si="310"/>
        <v>1.0879486789586168E-7</v>
      </c>
      <c r="DN153" s="257">
        <f t="shared" si="310"/>
        <v>1.2020105952942339E-7</v>
      </c>
      <c r="DO153" s="257">
        <f t="shared" si="310"/>
        <v>1.3257795469442946E-7</v>
      </c>
      <c r="DP153" s="257">
        <f t="shared" si="310"/>
        <v>1.4410167580372613E-7</v>
      </c>
      <c r="DQ153" s="257">
        <f t="shared" si="310"/>
        <v>1.5620923119602503E-7</v>
      </c>
      <c r="DR153" s="257">
        <f t="shared" si="310"/>
        <v>1.6953808529979186E-7</v>
      </c>
      <c r="DS153" s="257">
        <f t="shared" si="310"/>
        <v>1.8072821021675178E-7</v>
      </c>
      <c r="DT153" s="257">
        <f t="shared" si="310"/>
        <v>1.940984942286339E-7</v>
      </c>
      <c r="DU153" s="257">
        <f t="shared" si="310"/>
        <v>2.0725418293371378E-7</v>
      </c>
      <c r="DV153" s="257">
        <f t="shared" si="310"/>
        <v>2.206825183391492E-7</v>
      </c>
      <c r="DW153" s="257">
        <f t="shared" si="310"/>
        <v>2.3639194862354329E-7</v>
      </c>
      <c r="DX153" s="257">
        <f t="shared" si="310"/>
        <v>2.4778399331654155E-7</v>
      </c>
      <c r="DY153" s="257">
        <f t="shared" si="310"/>
        <v>8.4207793982206056E-4</v>
      </c>
      <c r="DZ153" s="257">
        <f t="shared" si="310"/>
        <v>5.6093255089687058E-3</v>
      </c>
      <c r="EA153" s="257">
        <f t="shared" si="310"/>
        <v>7.4649663503895923E-3</v>
      </c>
      <c r="EB153" s="257">
        <f t="shared" si="310"/>
        <v>7.1277756193440303E-4</v>
      </c>
      <c r="EC153" s="257">
        <f t="shared" si="310"/>
        <v>0</v>
      </c>
      <c r="ED153" s="257">
        <f t="shared" si="310"/>
        <v>0</v>
      </c>
      <c r="EE153" s="257">
        <f t="shared" si="310"/>
        <v>0</v>
      </c>
      <c r="EF153" s="257">
        <f t="shared" si="310"/>
        <v>0</v>
      </c>
      <c r="EG153" s="257">
        <f t="shared" si="310"/>
        <v>0</v>
      </c>
      <c r="EH153" s="257">
        <f t="shared" si="310"/>
        <v>0</v>
      </c>
      <c r="EI153" s="257">
        <f t="shared" si="310"/>
        <v>0</v>
      </c>
      <c r="EJ153" s="257">
        <f t="shared" si="310"/>
        <v>0</v>
      </c>
      <c r="EK153" s="257">
        <f t="shared" si="310"/>
        <v>0</v>
      </c>
      <c r="EL153" s="257" t="str">
        <f t="shared" si="310"/>
        <v/>
      </c>
      <c r="EM153" s="257" t="str">
        <f t="shared" si="310"/>
        <v/>
      </c>
      <c r="EN153" s="257" t="str">
        <f t="shared" ref="EN153:EX153" si="311">IF(NOT(ISNA(EN62)),IF(LEN(EN62)&gt;0,ABS(EN62-$C62),""),"")</f>
        <v/>
      </c>
      <c r="EO153" s="257" t="str">
        <f t="shared" si="311"/>
        <v/>
      </c>
      <c r="EP153" s="257" t="str">
        <f t="shared" si="311"/>
        <v/>
      </c>
      <c r="EQ153" s="257" t="str">
        <f t="shared" si="311"/>
        <v/>
      </c>
      <c r="ER153" s="257" t="str">
        <f t="shared" si="311"/>
        <v/>
      </c>
      <c r="ES153" s="257" t="str">
        <f t="shared" si="311"/>
        <v/>
      </c>
      <c r="ET153" s="257" t="str">
        <f t="shared" si="311"/>
        <v/>
      </c>
      <c r="EU153" s="257" t="str">
        <f t="shared" si="311"/>
        <v/>
      </c>
      <c r="EV153" s="257" t="str">
        <f t="shared" si="311"/>
        <v/>
      </c>
      <c r="EW153" s="257" t="str">
        <f t="shared" si="311"/>
        <v/>
      </c>
      <c r="EX153" s="258" t="str">
        <f t="shared" si="311"/>
        <v/>
      </c>
    </row>
    <row r="154" spans="4:154" x14ac:dyDescent="0.2">
      <c r="D154" s="238">
        <v>49859</v>
      </c>
      <c r="E154" s="367">
        <f t="shared" ref="E154:AJ154" si="312">IF(NOT(ISNA(E63)),IF(LEN(E63)&gt;0,(E63-$B63)/(rateShift*0.0001),""),"")</f>
        <v>3.468144523649519E-4</v>
      </c>
      <c r="F154" s="368">
        <f t="shared" si="312"/>
        <v>1.1560777177579973E-4</v>
      </c>
      <c r="G154" s="368">
        <f t="shared" si="312"/>
        <v>0</v>
      </c>
      <c r="H154" s="368">
        <f t="shared" si="312"/>
        <v>0</v>
      </c>
      <c r="I154" s="368">
        <f t="shared" si="312"/>
        <v>0</v>
      </c>
      <c r="J154" s="368">
        <f t="shared" si="312"/>
        <v>0</v>
      </c>
      <c r="K154" s="368">
        <f t="shared" si="312"/>
        <v>0</v>
      </c>
      <c r="L154" s="368">
        <f t="shared" si="312"/>
        <v>0</v>
      </c>
      <c r="M154" s="368">
        <f t="shared" si="312"/>
        <v>0</v>
      </c>
      <c r="N154" s="368">
        <f t="shared" si="312"/>
        <v>0</v>
      </c>
      <c r="O154" s="368">
        <f t="shared" si="312"/>
        <v>0</v>
      </c>
      <c r="P154" s="368">
        <f t="shared" si="312"/>
        <v>0</v>
      </c>
      <c r="Q154" s="368">
        <f t="shared" si="312"/>
        <v>0</v>
      </c>
      <c r="R154" s="368">
        <f t="shared" si="312"/>
        <v>0</v>
      </c>
      <c r="S154" s="368">
        <f t="shared" si="312"/>
        <v>0</v>
      </c>
      <c r="T154" s="368">
        <f t="shared" si="312"/>
        <v>0</v>
      </c>
      <c r="U154" s="368">
        <f t="shared" si="312"/>
        <v>0</v>
      </c>
      <c r="V154" s="368">
        <f t="shared" si="312"/>
        <v>-9.8074317214300044E-4</v>
      </c>
      <c r="W154" s="368">
        <f t="shared" si="312"/>
        <v>0</v>
      </c>
      <c r="X154" s="368">
        <f t="shared" si="312"/>
        <v>0</v>
      </c>
      <c r="Y154" s="368">
        <f t="shared" si="312"/>
        <v>0</v>
      </c>
      <c r="Z154" s="368">
        <f t="shared" si="312"/>
        <v>0</v>
      </c>
      <c r="AA154" s="368">
        <f t="shared" si="312"/>
        <v>0</v>
      </c>
      <c r="AB154" s="368">
        <f t="shared" si="312"/>
        <v>0</v>
      </c>
      <c r="AC154" s="368">
        <f t="shared" si="312"/>
        <v>0</v>
      </c>
      <c r="AD154" s="368">
        <f t="shared" si="312"/>
        <v>0</v>
      </c>
      <c r="AE154" s="368">
        <f t="shared" si="312"/>
        <v>0</v>
      </c>
      <c r="AF154" s="368">
        <f t="shared" si="312"/>
        <v>0</v>
      </c>
      <c r="AG154" s="368">
        <f t="shared" si="312"/>
        <v>0</v>
      </c>
      <c r="AH154" s="368">
        <f t="shared" si="312"/>
        <v>-1.9625975190840084E-3</v>
      </c>
      <c r="AI154" s="368">
        <f t="shared" si="312"/>
        <v>-2.944190343467934E-3</v>
      </c>
      <c r="AJ154" s="368">
        <f t="shared" si="312"/>
        <v>-3.9518129764902488E-3</v>
      </c>
      <c r="AK154" s="368">
        <f t="shared" ref="AK154:BP154" si="313">IF(NOT(ISNA(AK63)),IF(LEN(AK63)&gt;0,(AK63-$B63)/(rateShift*0.0001),""),"")</f>
        <v>-4.8959910087069403E-3</v>
      </c>
      <c r="AL154" s="368">
        <f t="shared" si="313"/>
        <v>-5.895274102669934E-3</v>
      </c>
      <c r="AM154" s="368">
        <f t="shared" si="313"/>
        <v>-6.8889040658742795E-3</v>
      </c>
      <c r="AN154" s="368">
        <f t="shared" si="313"/>
        <v>-7.9169944160011052E-3</v>
      </c>
      <c r="AO154" s="368">
        <f t="shared" si="313"/>
        <v>-8.9657261490537488E-3</v>
      </c>
      <c r="AP154" s="368">
        <f t="shared" si="313"/>
        <v>-9.9179303675485386E-3</v>
      </c>
      <c r="AQ154" s="368">
        <f t="shared" si="313"/>
        <v>-1.0957765982418793E-2</v>
      </c>
      <c r="AR154" s="368">
        <f t="shared" si="313"/>
        <v>-1.2086100872402139E-2</v>
      </c>
      <c r="AS154" s="368">
        <f t="shared" si="313"/>
        <v>-1.3136661930358146E-2</v>
      </c>
      <c r="AT154" s="368">
        <f t="shared" si="313"/>
        <v>-1.4240453919019125E-2</v>
      </c>
      <c r="AU154" s="368">
        <f t="shared" si="313"/>
        <v>-1.5455593102130932E-2</v>
      </c>
      <c r="AV154" s="368">
        <f t="shared" si="313"/>
        <v>-1.6475758167645155E-2</v>
      </c>
      <c r="AW154" s="368">
        <f t="shared" si="313"/>
        <v>-1.769468744566155E-2</v>
      </c>
      <c r="AX154" s="368">
        <f t="shared" si="313"/>
        <v>-1.8894059559699389E-2</v>
      </c>
      <c r="AY154" s="368">
        <f t="shared" si="313"/>
        <v>-2.0118295351451154E-2</v>
      </c>
      <c r="AZ154" s="368">
        <f t="shared" si="313"/>
        <v>-2.1550503334286097E-2</v>
      </c>
      <c r="BA154" s="368">
        <f t="shared" si="313"/>
        <v>-2.2589107057137403E-2</v>
      </c>
      <c r="BB154" s="368">
        <f t="shared" si="313"/>
        <v>-2.3882615437890997E-2</v>
      </c>
      <c r="BC154" s="368">
        <f t="shared" si="313"/>
        <v>-2.5273708658037769E-2</v>
      </c>
      <c r="BD154" s="368">
        <f t="shared" si="313"/>
        <v>1.3141790006645364</v>
      </c>
      <c r="BE154" s="368">
        <f t="shared" si="313"/>
        <v>0</v>
      </c>
      <c r="BF154" s="368">
        <f t="shared" si="313"/>
        <v>0</v>
      </c>
      <c r="BG154" s="368">
        <f t="shared" si="313"/>
        <v>0</v>
      </c>
      <c r="BH154" s="368">
        <f t="shared" si="313"/>
        <v>0</v>
      </c>
      <c r="BI154" s="368">
        <f t="shared" si="313"/>
        <v>0</v>
      </c>
      <c r="BJ154" s="368">
        <f t="shared" si="313"/>
        <v>0</v>
      </c>
      <c r="BK154" s="368">
        <f t="shared" si="313"/>
        <v>0</v>
      </c>
      <c r="BL154" s="368">
        <f t="shared" si="313"/>
        <v>0</v>
      </c>
      <c r="BM154" s="368">
        <f t="shared" si="313"/>
        <v>0</v>
      </c>
      <c r="BN154" s="368">
        <f t="shared" si="313"/>
        <v>0</v>
      </c>
      <c r="BO154" s="368" t="str">
        <f t="shared" si="313"/>
        <v/>
      </c>
      <c r="BP154" s="368" t="str">
        <f t="shared" si="313"/>
        <v/>
      </c>
      <c r="BQ154" s="368" t="str">
        <f t="shared" ref="BQ154:CA154" si="314">IF(NOT(ISNA(BQ63)),IF(LEN(BQ63)&gt;0,(BQ63-$B63)/(rateShift*0.0001),""),"")</f>
        <v/>
      </c>
      <c r="BR154" s="368" t="str">
        <f t="shared" si="314"/>
        <v/>
      </c>
      <c r="BS154" s="368" t="str">
        <f t="shared" si="314"/>
        <v/>
      </c>
      <c r="BT154" s="368" t="str">
        <f t="shared" si="314"/>
        <v/>
      </c>
      <c r="BU154" s="368" t="str">
        <f t="shared" si="314"/>
        <v/>
      </c>
      <c r="BV154" s="368" t="str">
        <f t="shared" si="314"/>
        <v/>
      </c>
      <c r="BW154" s="368" t="str">
        <f t="shared" si="314"/>
        <v/>
      </c>
      <c r="BX154" s="368" t="str">
        <f t="shared" si="314"/>
        <v/>
      </c>
      <c r="BY154" s="368" t="str">
        <f t="shared" si="314"/>
        <v/>
      </c>
      <c r="BZ154" s="368" t="str">
        <f t="shared" si="314"/>
        <v/>
      </c>
      <c r="CA154" s="369" t="str">
        <f t="shared" si="314"/>
        <v/>
      </c>
      <c r="CB154" s="257">
        <f t="shared" ref="CB154:DG154" si="315">IF(NOT(ISNA(CB63)),IF(LEN(CB63)&gt;0,ABS(CB63-$C63),""),"")</f>
        <v>4.3021142204224816E-16</v>
      </c>
      <c r="CC154" s="257">
        <f t="shared" si="315"/>
        <v>6.9388939039072284E-18</v>
      </c>
      <c r="CD154" s="257">
        <f t="shared" si="315"/>
        <v>0</v>
      </c>
      <c r="CE154" s="257">
        <f t="shared" si="315"/>
        <v>0</v>
      </c>
      <c r="CF154" s="257">
        <f t="shared" si="315"/>
        <v>0</v>
      </c>
      <c r="CG154" s="257">
        <f t="shared" si="315"/>
        <v>0</v>
      </c>
      <c r="CH154" s="257">
        <f t="shared" si="315"/>
        <v>0</v>
      </c>
      <c r="CI154" s="257">
        <f t="shared" si="315"/>
        <v>0</v>
      </c>
      <c r="CJ154" s="257">
        <f t="shared" si="315"/>
        <v>0</v>
      </c>
      <c r="CK154" s="257">
        <f t="shared" si="315"/>
        <v>0</v>
      </c>
      <c r="CL154" s="257">
        <f t="shared" si="315"/>
        <v>0</v>
      </c>
      <c r="CM154" s="257">
        <f t="shared" si="315"/>
        <v>0</v>
      </c>
      <c r="CN154" s="257">
        <f t="shared" si="315"/>
        <v>0</v>
      </c>
      <c r="CO154" s="257">
        <f t="shared" si="315"/>
        <v>0</v>
      </c>
      <c r="CP154" s="257">
        <f t="shared" si="315"/>
        <v>0</v>
      </c>
      <c r="CQ154" s="257">
        <f t="shared" si="315"/>
        <v>0</v>
      </c>
      <c r="CR154" s="257">
        <f t="shared" si="315"/>
        <v>0</v>
      </c>
      <c r="CS154" s="257">
        <f t="shared" si="315"/>
        <v>1.2007820120174539E-8</v>
      </c>
      <c r="CT154" s="257">
        <f t="shared" si="315"/>
        <v>0</v>
      </c>
      <c r="CU154" s="257">
        <f t="shared" si="315"/>
        <v>0</v>
      </c>
      <c r="CV154" s="257">
        <f t="shared" si="315"/>
        <v>0</v>
      </c>
      <c r="CW154" s="257">
        <f t="shared" si="315"/>
        <v>0</v>
      </c>
      <c r="CX154" s="257">
        <f t="shared" si="315"/>
        <v>0</v>
      </c>
      <c r="CY154" s="257">
        <f t="shared" si="315"/>
        <v>0</v>
      </c>
      <c r="CZ154" s="257">
        <f t="shared" si="315"/>
        <v>0</v>
      </c>
      <c r="DA154" s="257">
        <f t="shared" si="315"/>
        <v>0</v>
      </c>
      <c r="DB154" s="257">
        <f t="shared" si="315"/>
        <v>0</v>
      </c>
      <c r="DC154" s="257">
        <f t="shared" si="315"/>
        <v>0</v>
      </c>
      <c r="DD154" s="257">
        <f t="shared" si="315"/>
        <v>0</v>
      </c>
      <c r="DE154" s="257">
        <f t="shared" si="315"/>
        <v>2.4029188101098997E-8</v>
      </c>
      <c r="DF154" s="257">
        <f t="shared" si="315"/>
        <v>3.6047296762126146E-8</v>
      </c>
      <c r="DG154" s="257">
        <f t="shared" si="315"/>
        <v>4.8384042161675467E-8</v>
      </c>
      <c r="DH154" s="257">
        <f t="shared" ref="DH154:EM154" si="316">IF(NOT(ISNA(DH63)),IF(LEN(DH63)&gt;0,ABS(DH63-$C63),""),"")</f>
        <v>5.9943953460706023E-8</v>
      </c>
      <c r="DI154" s="257">
        <f t="shared" si="316"/>
        <v>7.2178479113699234E-8</v>
      </c>
      <c r="DJ154" s="257">
        <f t="shared" si="316"/>
        <v>8.4343733292718825E-8</v>
      </c>
      <c r="DK154" s="257">
        <f t="shared" si="316"/>
        <v>9.693083282205639E-8</v>
      </c>
      <c r="DL154" s="257">
        <f t="shared" si="316"/>
        <v>1.0977058445549304E-7</v>
      </c>
      <c r="DM154" s="257">
        <f t="shared" si="316"/>
        <v>1.2142848147128626E-7</v>
      </c>
      <c r="DN154" s="257">
        <f t="shared" si="316"/>
        <v>1.3415919429549117E-7</v>
      </c>
      <c r="DO154" s="257">
        <f t="shared" si="316"/>
        <v>1.4797333122359979E-7</v>
      </c>
      <c r="DP154" s="257">
        <f t="shared" si="316"/>
        <v>1.6083522084639479E-7</v>
      </c>
      <c r="DQ154" s="257">
        <f t="shared" si="316"/>
        <v>1.7434873932076211E-7</v>
      </c>
      <c r="DR154" s="257">
        <f t="shared" si="316"/>
        <v>1.8922537773843895E-7</v>
      </c>
      <c r="DS154" s="257">
        <f t="shared" si="316"/>
        <v>2.0171493078299796E-7</v>
      </c>
      <c r="DT154" s="257">
        <f t="shared" si="316"/>
        <v>2.1663780920555542E-7</v>
      </c>
      <c r="DU154" s="257">
        <f t="shared" si="316"/>
        <v>2.3132117167937172E-7</v>
      </c>
      <c r="DV154" s="257">
        <f t="shared" si="316"/>
        <v>2.4630884042087242E-7</v>
      </c>
      <c r="DW154" s="257">
        <f t="shared" si="316"/>
        <v>2.6384248979355318E-7</v>
      </c>
      <c r="DX154" s="257">
        <f t="shared" si="316"/>
        <v>2.7655740665252782E-7</v>
      </c>
      <c r="DY154" s="257">
        <f t="shared" si="316"/>
        <v>2.9239285788754121E-7</v>
      </c>
      <c r="DZ154" s="257">
        <f t="shared" si="316"/>
        <v>8.5718678838052342E-4</v>
      </c>
      <c r="EA154" s="257">
        <f t="shared" si="316"/>
        <v>6.0143030566725871E-3</v>
      </c>
      <c r="EB154" s="257">
        <f t="shared" si="316"/>
        <v>7.963309409710545E-3</v>
      </c>
      <c r="EC154" s="257">
        <f t="shared" si="316"/>
        <v>7.5270941493195756E-4</v>
      </c>
      <c r="ED154" s="257">
        <f t="shared" si="316"/>
        <v>0</v>
      </c>
      <c r="EE154" s="257">
        <f t="shared" si="316"/>
        <v>0</v>
      </c>
      <c r="EF154" s="257">
        <f t="shared" si="316"/>
        <v>0</v>
      </c>
      <c r="EG154" s="257">
        <f t="shared" si="316"/>
        <v>0</v>
      </c>
      <c r="EH154" s="257">
        <f t="shared" si="316"/>
        <v>0</v>
      </c>
      <c r="EI154" s="257">
        <f t="shared" si="316"/>
        <v>0</v>
      </c>
      <c r="EJ154" s="257">
        <f t="shared" si="316"/>
        <v>0</v>
      </c>
      <c r="EK154" s="257">
        <f t="shared" si="316"/>
        <v>0</v>
      </c>
      <c r="EL154" s="257" t="str">
        <f t="shared" si="316"/>
        <v/>
      </c>
      <c r="EM154" s="257" t="str">
        <f t="shared" si="316"/>
        <v/>
      </c>
      <c r="EN154" s="257" t="str">
        <f t="shared" ref="EN154:EX154" si="317">IF(NOT(ISNA(EN63)),IF(LEN(EN63)&gt;0,ABS(EN63-$C63),""),"")</f>
        <v/>
      </c>
      <c r="EO154" s="257" t="str">
        <f t="shared" si="317"/>
        <v/>
      </c>
      <c r="EP154" s="257" t="str">
        <f t="shared" si="317"/>
        <v/>
      </c>
      <c r="EQ154" s="257" t="str">
        <f t="shared" si="317"/>
        <v/>
      </c>
      <c r="ER154" s="257" t="str">
        <f t="shared" si="317"/>
        <v/>
      </c>
      <c r="ES154" s="257" t="str">
        <f t="shared" si="317"/>
        <v/>
      </c>
      <c r="ET154" s="257" t="str">
        <f t="shared" si="317"/>
        <v/>
      </c>
      <c r="EU154" s="257" t="str">
        <f t="shared" si="317"/>
        <v/>
      </c>
      <c r="EV154" s="257" t="str">
        <f t="shared" si="317"/>
        <v/>
      </c>
      <c r="EW154" s="257" t="str">
        <f t="shared" si="317"/>
        <v/>
      </c>
      <c r="EX154" s="258" t="str">
        <f t="shared" si="317"/>
        <v/>
      </c>
    </row>
    <row r="155" spans="4:154" x14ac:dyDescent="0.2">
      <c r="D155" s="238">
        <v>50224</v>
      </c>
      <c r="E155" s="367">
        <f t="shared" ref="E155:AJ155" si="318">IF(NOT(ISNA(E64)),IF(LEN(E64)&gt;0,(E64-$B64)/(rateShift*0.0001),""),"")</f>
        <v>3.3295706037758666E-4</v>
      </c>
      <c r="F155" s="368">
        <f t="shared" si="318"/>
        <v>1.1098852309432417E-4</v>
      </c>
      <c r="G155" s="368">
        <f t="shared" si="318"/>
        <v>0</v>
      </c>
      <c r="H155" s="368">
        <f t="shared" si="318"/>
        <v>0</v>
      </c>
      <c r="I155" s="368">
        <f t="shared" si="318"/>
        <v>0</v>
      </c>
      <c r="J155" s="368">
        <f t="shared" si="318"/>
        <v>0</v>
      </c>
      <c r="K155" s="368">
        <f t="shared" si="318"/>
        <v>0</v>
      </c>
      <c r="L155" s="368">
        <f t="shared" si="318"/>
        <v>0</v>
      </c>
      <c r="M155" s="368">
        <f t="shared" si="318"/>
        <v>0</v>
      </c>
      <c r="N155" s="368">
        <f t="shared" si="318"/>
        <v>0</v>
      </c>
      <c r="O155" s="368">
        <f t="shared" si="318"/>
        <v>0</v>
      </c>
      <c r="P155" s="368">
        <f t="shared" si="318"/>
        <v>0</v>
      </c>
      <c r="Q155" s="368">
        <f t="shared" si="318"/>
        <v>0</v>
      </c>
      <c r="R155" s="368">
        <f t="shared" si="318"/>
        <v>0</v>
      </c>
      <c r="S155" s="368">
        <f t="shared" si="318"/>
        <v>0</v>
      </c>
      <c r="T155" s="368">
        <f t="shared" si="318"/>
        <v>0</v>
      </c>
      <c r="U155" s="368">
        <f t="shared" si="318"/>
        <v>0</v>
      </c>
      <c r="V155" s="368">
        <f t="shared" si="318"/>
        <v>-9.4387485152433448E-4</v>
      </c>
      <c r="W155" s="368">
        <f t="shared" si="318"/>
        <v>0</v>
      </c>
      <c r="X155" s="368">
        <f t="shared" si="318"/>
        <v>0</v>
      </c>
      <c r="Y155" s="368">
        <f t="shared" si="318"/>
        <v>0</v>
      </c>
      <c r="Z155" s="368">
        <f t="shared" si="318"/>
        <v>0</v>
      </c>
      <c r="AA155" s="368">
        <f t="shared" si="318"/>
        <v>0</v>
      </c>
      <c r="AB155" s="368">
        <f t="shared" si="318"/>
        <v>0</v>
      </c>
      <c r="AC155" s="368">
        <f t="shared" si="318"/>
        <v>0</v>
      </c>
      <c r="AD155" s="368">
        <f t="shared" si="318"/>
        <v>0</v>
      </c>
      <c r="AE155" s="368">
        <f t="shared" si="318"/>
        <v>0</v>
      </c>
      <c r="AF155" s="368">
        <f t="shared" si="318"/>
        <v>0</v>
      </c>
      <c r="AG155" s="368">
        <f t="shared" si="318"/>
        <v>0</v>
      </c>
      <c r="AH155" s="368">
        <f t="shared" si="318"/>
        <v>-1.8888190951582562E-3</v>
      </c>
      <c r="AI155" s="368">
        <f t="shared" si="318"/>
        <v>-2.8335116365393875E-3</v>
      </c>
      <c r="AJ155" s="368">
        <f t="shared" si="318"/>
        <v>-3.8032554561424903E-3</v>
      </c>
      <c r="AK155" s="368">
        <f t="shared" ref="AK155:BP155" si="319">IF(NOT(ISNA(AK64)),IF(LEN(AK64)&gt;0,(AK64-$B64)/(rateShift*0.0001),""),"")</f>
        <v>-4.7119396903369526E-3</v>
      </c>
      <c r="AL155" s="368">
        <f t="shared" si="319"/>
        <v>-5.6736574507824933E-3</v>
      </c>
      <c r="AM155" s="368">
        <f t="shared" si="319"/>
        <v>-6.6299345833145673E-3</v>
      </c>
      <c r="AN155" s="368">
        <f t="shared" si="319"/>
        <v>-7.6193766458676482E-3</v>
      </c>
      <c r="AO155" s="368">
        <f t="shared" si="319"/>
        <v>-8.6286841217975141E-3</v>
      </c>
      <c r="AP155" s="368">
        <f t="shared" si="319"/>
        <v>-9.5450927653333018E-3</v>
      </c>
      <c r="AQ155" s="368">
        <f t="shared" si="319"/>
        <v>-1.0545838525100742E-2</v>
      </c>
      <c r="AR155" s="368">
        <f t="shared" si="319"/>
        <v>-1.1631756651094005E-2</v>
      </c>
      <c r="AS155" s="368">
        <f t="shared" si="319"/>
        <v>-1.2642824633538746E-2</v>
      </c>
      <c r="AT155" s="368">
        <f t="shared" si="319"/>
        <v>-1.3705122456353358E-2</v>
      </c>
      <c r="AU155" s="368">
        <f t="shared" si="319"/>
        <v>-1.4874581651877494E-2</v>
      </c>
      <c r="AV155" s="368">
        <f t="shared" si="319"/>
        <v>-1.5856396260033323E-2</v>
      </c>
      <c r="AW155" s="368">
        <f t="shared" si="319"/>
        <v>-1.7029503040673355E-2</v>
      </c>
      <c r="AX155" s="368">
        <f t="shared" si="319"/>
        <v>-1.8183787841869609E-2</v>
      </c>
      <c r="AY155" s="368">
        <f t="shared" si="319"/>
        <v>-1.93620016177877E-2</v>
      </c>
      <c r="AZ155" s="368">
        <f t="shared" si="319"/>
        <v>-2.074036938005952E-2</v>
      </c>
      <c r="BA155" s="368">
        <f t="shared" si="319"/>
        <v>-2.1739929419901938E-2</v>
      </c>
      <c r="BB155" s="368">
        <f t="shared" si="319"/>
        <v>-2.298481160395785E-2</v>
      </c>
      <c r="BC155" s="368">
        <f t="shared" si="319"/>
        <v>-2.4323610149350888E-2</v>
      </c>
      <c r="BD155" s="368">
        <f t="shared" si="319"/>
        <v>-2.5698516689289658E-2</v>
      </c>
      <c r="BE155" s="368">
        <f t="shared" si="319"/>
        <v>1.3286730582013835</v>
      </c>
      <c r="BF155" s="368">
        <f t="shared" si="319"/>
        <v>0</v>
      </c>
      <c r="BG155" s="368">
        <f t="shared" si="319"/>
        <v>0</v>
      </c>
      <c r="BH155" s="368">
        <f t="shared" si="319"/>
        <v>0</v>
      </c>
      <c r="BI155" s="368">
        <f t="shared" si="319"/>
        <v>0</v>
      </c>
      <c r="BJ155" s="368">
        <f t="shared" si="319"/>
        <v>0</v>
      </c>
      <c r="BK155" s="368">
        <f t="shared" si="319"/>
        <v>0</v>
      </c>
      <c r="BL155" s="368">
        <f t="shared" si="319"/>
        <v>0</v>
      </c>
      <c r="BM155" s="368">
        <f t="shared" si="319"/>
        <v>0</v>
      </c>
      <c r="BN155" s="368">
        <f t="shared" si="319"/>
        <v>0</v>
      </c>
      <c r="BO155" s="368" t="str">
        <f t="shared" si="319"/>
        <v/>
      </c>
      <c r="BP155" s="368" t="str">
        <f t="shared" si="319"/>
        <v/>
      </c>
      <c r="BQ155" s="368" t="str">
        <f t="shared" ref="BQ155:CA155" si="320">IF(NOT(ISNA(BQ64)),IF(LEN(BQ64)&gt;0,(BQ64-$B64)/(rateShift*0.0001),""),"")</f>
        <v/>
      </c>
      <c r="BR155" s="368" t="str">
        <f t="shared" si="320"/>
        <v/>
      </c>
      <c r="BS155" s="368" t="str">
        <f t="shared" si="320"/>
        <v/>
      </c>
      <c r="BT155" s="368" t="str">
        <f t="shared" si="320"/>
        <v/>
      </c>
      <c r="BU155" s="368" t="str">
        <f t="shared" si="320"/>
        <v/>
      </c>
      <c r="BV155" s="368" t="str">
        <f t="shared" si="320"/>
        <v/>
      </c>
      <c r="BW155" s="368" t="str">
        <f t="shared" si="320"/>
        <v/>
      </c>
      <c r="BX155" s="368" t="str">
        <f t="shared" si="320"/>
        <v/>
      </c>
      <c r="BY155" s="368" t="str">
        <f t="shared" si="320"/>
        <v/>
      </c>
      <c r="BZ155" s="368" t="str">
        <f t="shared" si="320"/>
        <v/>
      </c>
      <c r="CA155" s="369" t="str">
        <f t="shared" si="320"/>
        <v/>
      </c>
      <c r="CB155" s="257">
        <f t="shared" ref="CB155:DG155" si="321">IF(NOT(ISNA(CB64)),IF(LEN(CB64)&gt;0,ABS(CB64-$C64),""),"")</f>
        <v>0</v>
      </c>
      <c r="CC155" s="257">
        <f t="shared" si="321"/>
        <v>4.3021142204224816E-16</v>
      </c>
      <c r="CD155" s="257">
        <f t="shared" si="321"/>
        <v>0</v>
      </c>
      <c r="CE155" s="257">
        <f t="shared" si="321"/>
        <v>0</v>
      </c>
      <c r="CF155" s="257">
        <f t="shared" si="321"/>
        <v>0</v>
      </c>
      <c r="CG155" s="257">
        <f t="shared" si="321"/>
        <v>0</v>
      </c>
      <c r="CH155" s="257">
        <f t="shared" si="321"/>
        <v>0</v>
      </c>
      <c r="CI155" s="257">
        <f t="shared" si="321"/>
        <v>0</v>
      </c>
      <c r="CJ155" s="257">
        <f t="shared" si="321"/>
        <v>0</v>
      </c>
      <c r="CK155" s="257">
        <f t="shared" si="321"/>
        <v>0</v>
      </c>
      <c r="CL155" s="257">
        <f t="shared" si="321"/>
        <v>0</v>
      </c>
      <c r="CM155" s="257">
        <f t="shared" si="321"/>
        <v>0</v>
      </c>
      <c r="CN155" s="257">
        <f t="shared" si="321"/>
        <v>0</v>
      </c>
      <c r="CO155" s="257">
        <f t="shared" si="321"/>
        <v>0</v>
      </c>
      <c r="CP155" s="257">
        <f t="shared" si="321"/>
        <v>0</v>
      </c>
      <c r="CQ155" s="257">
        <f t="shared" si="321"/>
        <v>0</v>
      </c>
      <c r="CR155" s="257">
        <f t="shared" si="321"/>
        <v>0</v>
      </c>
      <c r="CS155" s="257">
        <f t="shared" si="321"/>
        <v>8.773834856562468E-9</v>
      </c>
      <c r="CT155" s="257">
        <f t="shared" si="321"/>
        <v>0</v>
      </c>
      <c r="CU155" s="257">
        <f t="shared" si="321"/>
        <v>0</v>
      </c>
      <c r="CV155" s="257">
        <f t="shared" si="321"/>
        <v>0</v>
      </c>
      <c r="CW155" s="257">
        <f t="shared" si="321"/>
        <v>0</v>
      </c>
      <c r="CX155" s="257">
        <f t="shared" si="321"/>
        <v>0</v>
      </c>
      <c r="CY155" s="257">
        <f t="shared" si="321"/>
        <v>0</v>
      </c>
      <c r="CZ155" s="257">
        <f t="shared" si="321"/>
        <v>0</v>
      </c>
      <c r="DA155" s="257">
        <f t="shared" si="321"/>
        <v>0</v>
      </c>
      <c r="DB155" s="257">
        <f t="shared" si="321"/>
        <v>0</v>
      </c>
      <c r="DC155" s="257">
        <f t="shared" si="321"/>
        <v>0</v>
      </c>
      <c r="DD155" s="257">
        <f t="shared" si="321"/>
        <v>0</v>
      </c>
      <c r="DE155" s="257">
        <f t="shared" si="321"/>
        <v>1.7557568367937426E-8</v>
      </c>
      <c r="DF155" s="257">
        <f t="shared" si="321"/>
        <v>2.6338921533392012E-8</v>
      </c>
      <c r="DG155" s="257">
        <f t="shared" si="321"/>
        <v>3.5353093858631057E-8</v>
      </c>
      <c r="DH155" s="257">
        <f t="shared" ref="DH155:EM155" si="322">IF(NOT(ISNA(DH64)),IF(LEN(DH64)&gt;0,ABS(DH64-$C64),""),"")</f>
        <v>4.3799652342524364E-8</v>
      </c>
      <c r="DI155" s="257">
        <f t="shared" si="322"/>
        <v>5.2739135874418919E-8</v>
      </c>
      <c r="DJ155" s="257">
        <f t="shared" si="322"/>
        <v>6.1628003891062155E-8</v>
      </c>
      <c r="DK155" s="257">
        <f t="shared" si="322"/>
        <v>7.0825103622162988E-8</v>
      </c>
      <c r="DL155" s="257">
        <f t="shared" si="322"/>
        <v>8.0206810710442555E-8</v>
      </c>
      <c r="DM155" s="257">
        <f t="shared" si="322"/>
        <v>8.8724964233261039E-8</v>
      </c>
      <c r="DN155" s="257">
        <f t="shared" si="322"/>
        <v>9.8026999274802851E-8</v>
      </c>
      <c r="DO155" s="257">
        <f t="shared" si="322"/>
        <v>1.0812066701670897E-7</v>
      </c>
      <c r="DP155" s="257">
        <f t="shared" si="322"/>
        <v>1.1751854927036232E-7</v>
      </c>
      <c r="DQ155" s="257">
        <f t="shared" si="322"/>
        <v>1.2739256135749222E-7</v>
      </c>
      <c r="DR155" s="257">
        <f t="shared" si="322"/>
        <v>1.3826257371646333E-7</v>
      </c>
      <c r="DS155" s="257">
        <f t="shared" si="322"/>
        <v>1.4738839770531142E-7</v>
      </c>
      <c r="DT155" s="257">
        <f t="shared" si="322"/>
        <v>1.5829219578156195E-7</v>
      </c>
      <c r="DU155" s="257">
        <f t="shared" si="322"/>
        <v>1.6902098444807057E-7</v>
      </c>
      <c r="DV155" s="257">
        <f t="shared" si="322"/>
        <v>1.799721236969698E-7</v>
      </c>
      <c r="DW155" s="257">
        <f t="shared" si="322"/>
        <v>1.9278355042201545E-7</v>
      </c>
      <c r="DX155" s="257">
        <f t="shared" si="322"/>
        <v>2.0207404182598365E-7</v>
      </c>
      <c r="DY155" s="257">
        <f t="shared" si="322"/>
        <v>2.1364463539258471E-7</v>
      </c>
      <c r="DZ155" s="257">
        <f t="shared" si="322"/>
        <v>2.2608805638757445E-7</v>
      </c>
      <c r="EA155" s="257">
        <f t="shared" si="322"/>
        <v>9.2103497532445427E-4</v>
      </c>
      <c r="EB155" s="257">
        <f t="shared" si="322"/>
        <v>6.3135571345518532E-3</v>
      </c>
      <c r="EC155" s="257">
        <f t="shared" si="322"/>
        <v>8.3717754204405727E-3</v>
      </c>
      <c r="ED155" s="257">
        <f t="shared" si="322"/>
        <v>7.8975595434117168E-4</v>
      </c>
      <c r="EE155" s="257">
        <f t="shared" si="322"/>
        <v>0</v>
      </c>
      <c r="EF155" s="257">
        <f t="shared" si="322"/>
        <v>0</v>
      </c>
      <c r="EG155" s="257">
        <f t="shared" si="322"/>
        <v>0</v>
      </c>
      <c r="EH155" s="257">
        <f t="shared" si="322"/>
        <v>0</v>
      </c>
      <c r="EI155" s="257">
        <f t="shared" si="322"/>
        <v>0</v>
      </c>
      <c r="EJ155" s="257">
        <f t="shared" si="322"/>
        <v>0</v>
      </c>
      <c r="EK155" s="257">
        <f t="shared" si="322"/>
        <v>0</v>
      </c>
      <c r="EL155" s="257" t="str">
        <f t="shared" si="322"/>
        <v/>
      </c>
      <c r="EM155" s="257" t="str">
        <f t="shared" si="322"/>
        <v/>
      </c>
      <c r="EN155" s="257" t="str">
        <f t="shared" ref="EN155:EX155" si="323">IF(NOT(ISNA(EN64)),IF(LEN(EN64)&gt;0,ABS(EN64-$C64),""),"")</f>
        <v/>
      </c>
      <c r="EO155" s="257" t="str">
        <f t="shared" si="323"/>
        <v/>
      </c>
      <c r="EP155" s="257" t="str">
        <f t="shared" si="323"/>
        <v/>
      </c>
      <c r="EQ155" s="257" t="str">
        <f t="shared" si="323"/>
        <v/>
      </c>
      <c r="ER155" s="257" t="str">
        <f t="shared" si="323"/>
        <v/>
      </c>
      <c r="ES155" s="257" t="str">
        <f t="shared" si="323"/>
        <v/>
      </c>
      <c r="ET155" s="257" t="str">
        <f t="shared" si="323"/>
        <v/>
      </c>
      <c r="EU155" s="257" t="str">
        <f t="shared" si="323"/>
        <v/>
      </c>
      <c r="EV155" s="257" t="str">
        <f t="shared" si="323"/>
        <v/>
      </c>
      <c r="EW155" s="257" t="str">
        <f t="shared" si="323"/>
        <v/>
      </c>
      <c r="EX155" s="258" t="str">
        <f t="shared" si="323"/>
        <v/>
      </c>
    </row>
    <row r="156" spans="4:154" x14ac:dyDescent="0.2">
      <c r="D156" s="238">
        <v>50591</v>
      </c>
      <c r="E156" s="367">
        <f t="shared" ref="E156:AJ156" si="324">IF(NOT(ISNA(E65)),IF(LEN(E65)&gt;0,(E65-$B65)/(rateShift*0.0001),""),"")</f>
        <v>3.2009711077932157E-4</v>
      </c>
      <c r="F156" s="368">
        <f t="shared" si="324"/>
        <v>1.0670176370936035E-4</v>
      </c>
      <c r="G156" s="368">
        <f t="shared" si="324"/>
        <v>0</v>
      </c>
      <c r="H156" s="368">
        <f t="shared" si="324"/>
        <v>0</v>
      </c>
      <c r="I156" s="368">
        <f t="shared" si="324"/>
        <v>0</v>
      </c>
      <c r="J156" s="368">
        <f t="shared" si="324"/>
        <v>0</v>
      </c>
      <c r="K156" s="368">
        <f t="shared" si="324"/>
        <v>0</v>
      </c>
      <c r="L156" s="368">
        <f t="shared" si="324"/>
        <v>0</v>
      </c>
      <c r="M156" s="368">
        <f t="shared" si="324"/>
        <v>0</v>
      </c>
      <c r="N156" s="368">
        <f t="shared" si="324"/>
        <v>0</v>
      </c>
      <c r="O156" s="368">
        <f t="shared" si="324"/>
        <v>0</v>
      </c>
      <c r="P156" s="368">
        <f t="shared" si="324"/>
        <v>0</v>
      </c>
      <c r="Q156" s="368">
        <f t="shared" si="324"/>
        <v>0</v>
      </c>
      <c r="R156" s="368">
        <f t="shared" si="324"/>
        <v>0</v>
      </c>
      <c r="S156" s="368">
        <f t="shared" si="324"/>
        <v>0</v>
      </c>
      <c r="T156" s="368">
        <f t="shared" si="324"/>
        <v>0</v>
      </c>
      <c r="U156" s="368">
        <f t="shared" si="324"/>
        <v>0</v>
      </c>
      <c r="V156" s="368">
        <f t="shared" si="324"/>
        <v>-9.08937835830681E-4</v>
      </c>
      <c r="W156" s="368">
        <f t="shared" si="324"/>
        <v>0</v>
      </c>
      <c r="X156" s="368">
        <f t="shared" si="324"/>
        <v>0</v>
      </c>
      <c r="Y156" s="368">
        <f t="shared" si="324"/>
        <v>0</v>
      </c>
      <c r="Z156" s="368">
        <f t="shared" si="324"/>
        <v>0</v>
      </c>
      <c r="AA156" s="368">
        <f t="shared" si="324"/>
        <v>0</v>
      </c>
      <c r="AB156" s="368">
        <f t="shared" si="324"/>
        <v>0</v>
      </c>
      <c r="AC156" s="368">
        <f t="shared" si="324"/>
        <v>0</v>
      </c>
      <c r="AD156" s="368">
        <f t="shared" si="324"/>
        <v>0</v>
      </c>
      <c r="AE156" s="368">
        <f t="shared" si="324"/>
        <v>0</v>
      </c>
      <c r="AF156" s="368">
        <f t="shared" si="324"/>
        <v>0</v>
      </c>
      <c r="AG156" s="368">
        <f t="shared" si="324"/>
        <v>0</v>
      </c>
      <c r="AH156" s="368">
        <f t="shared" si="324"/>
        <v>-1.8189054736168775E-3</v>
      </c>
      <c r="AI156" s="368">
        <f t="shared" si="324"/>
        <v>-2.7286307186479009E-3</v>
      </c>
      <c r="AJ156" s="368">
        <f t="shared" si="324"/>
        <v>-3.6624799744540415E-3</v>
      </c>
      <c r="AK156" s="368">
        <f t="shared" ref="AK156:BP156" si="325">IF(NOT(ISNA(AK65)),IF(LEN(AK65)&gt;0,(AK65-$B65)/(rateShift*0.0001),""),"")</f>
        <v>-4.537529726886258E-3</v>
      </c>
      <c r="AL156" s="368">
        <f t="shared" si="325"/>
        <v>-5.4636499894830659E-3</v>
      </c>
      <c r="AM156" s="368">
        <f t="shared" si="325"/>
        <v>-6.3845309988992682E-3</v>
      </c>
      <c r="AN156" s="368">
        <f t="shared" si="325"/>
        <v>-7.3373493470439699E-3</v>
      </c>
      <c r="AO156" s="368">
        <f t="shared" si="325"/>
        <v>-8.3092977918967914E-3</v>
      </c>
      <c r="AP156" s="368">
        <f t="shared" si="325"/>
        <v>-9.1917860029280818E-3</v>
      </c>
      <c r="AQ156" s="368">
        <f t="shared" si="325"/>
        <v>-1.0155489623946828E-2</v>
      </c>
      <c r="AR156" s="368">
        <f t="shared" si="325"/>
        <v>-1.1201212986571701E-2</v>
      </c>
      <c r="AS156" s="368">
        <f t="shared" si="325"/>
        <v>-1.217485674089025E-2</v>
      </c>
      <c r="AT156" s="368">
        <f t="shared" si="325"/>
        <v>-1.3197834077185305E-2</v>
      </c>
      <c r="AU156" s="368">
        <f t="shared" si="325"/>
        <v>-1.4324006244563481E-2</v>
      </c>
      <c r="AV156" s="368">
        <f t="shared" si="325"/>
        <v>-1.5269479399625946E-2</v>
      </c>
      <c r="AW156" s="368">
        <f t="shared" si="325"/>
        <v>-1.6399164117896631E-2</v>
      </c>
      <c r="AX156" s="368">
        <f t="shared" si="325"/>
        <v>-1.7510723533762512E-2</v>
      </c>
      <c r="AY156" s="368">
        <f t="shared" si="325"/>
        <v>-1.8645326191907979E-2</v>
      </c>
      <c r="AZ156" s="368">
        <f t="shared" si="325"/>
        <v>-1.9972674201434309E-2</v>
      </c>
      <c r="BA156" s="368">
        <f t="shared" si="325"/>
        <v>-2.0935235901069216E-2</v>
      </c>
      <c r="BB156" s="368">
        <f t="shared" si="325"/>
        <v>-2.2134039226566482E-2</v>
      </c>
      <c r="BC156" s="368">
        <f t="shared" si="325"/>
        <v>-2.3423282619651487E-2</v>
      </c>
      <c r="BD156" s="368">
        <f t="shared" si="325"/>
        <v>-2.4747297467583862E-2</v>
      </c>
      <c r="BE156" s="368">
        <f t="shared" si="325"/>
        <v>-2.5960870403008568E-2</v>
      </c>
      <c r="BF156" s="368">
        <f t="shared" si="325"/>
        <v>1.342964302915115</v>
      </c>
      <c r="BG156" s="368">
        <f t="shared" si="325"/>
        <v>0</v>
      </c>
      <c r="BH156" s="368">
        <f t="shared" si="325"/>
        <v>0</v>
      </c>
      <c r="BI156" s="368">
        <f t="shared" si="325"/>
        <v>0</v>
      </c>
      <c r="BJ156" s="368">
        <f t="shared" si="325"/>
        <v>0</v>
      </c>
      <c r="BK156" s="368">
        <f t="shared" si="325"/>
        <v>0</v>
      </c>
      <c r="BL156" s="368">
        <f t="shared" si="325"/>
        <v>0</v>
      </c>
      <c r="BM156" s="368">
        <f t="shared" si="325"/>
        <v>0</v>
      </c>
      <c r="BN156" s="368">
        <f t="shared" si="325"/>
        <v>0</v>
      </c>
      <c r="BO156" s="368" t="str">
        <f t="shared" si="325"/>
        <v/>
      </c>
      <c r="BP156" s="368" t="str">
        <f t="shared" si="325"/>
        <v/>
      </c>
      <c r="BQ156" s="368" t="str">
        <f t="shared" ref="BQ156:CA156" si="326">IF(NOT(ISNA(BQ65)),IF(LEN(BQ65)&gt;0,(BQ65-$B65)/(rateShift*0.0001),""),"")</f>
        <v/>
      </c>
      <c r="BR156" s="368" t="str">
        <f t="shared" si="326"/>
        <v/>
      </c>
      <c r="BS156" s="368" t="str">
        <f t="shared" si="326"/>
        <v/>
      </c>
      <c r="BT156" s="368" t="str">
        <f t="shared" si="326"/>
        <v/>
      </c>
      <c r="BU156" s="368" t="str">
        <f t="shared" si="326"/>
        <v/>
      </c>
      <c r="BV156" s="368" t="str">
        <f t="shared" si="326"/>
        <v/>
      </c>
      <c r="BW156" s="368" t="str">
        <f t="shared" si="326"/>
        <v/>
      </c>
      <c r="BX156" s="368" t="str">
        <f t="shared" si="326"/>
        <v/>
      </c>
      <c r="BY156" s="368" t="str">
        <f t="shared" si="326"/>
        <v/>
      </c>
      <c r="BZ156" s="368" t="str">
        <f t="shared" si="326"/>
        <v/>
      </c>
      <c r="CA156" s="369" t="str">
        <f t="shared" si="326"/>
        <v/>
      </c>
      <c r="CB156" s="257">
        <f t="shared" ref="CB156:DG156" si="327">IF(NOT(ISNA(CB65)),IF(LEN(CB65)&gt;0,ABS(CB65-$C65),""),"")</f>
        <v>3.4694469519536142E-18</v>
      </c>
      <c r="CC156" s="257">
        <f t="shared" si="327"/>
        <v>0</v>
      </c>
      <c r="CD156" s="257">
        <f t="shared" si="327"/>
        <v>0</v>
      </c>
      <c r="CE156" s="257">
        <f t="shared" si="327"/>
        <v>0</v>
      </c>
      <c r="CF156" s="257">
        <f t="shared" si="327"/>
        <v>0</v>
      </c>
      <c r="CG156" s="257">
        <f t="shared" si="327"/>
        <v>0</v>
      </c>
      <c r="CH156" s="257">
        <f t="shared" si="327"/>
        <v>0</v>
      </c>
      <c r="CI156" s="257">
        <f t="shared" si="327"/>
        <v>0</v>
      </c>
      <c r="CJ156" s="257">
        <f t="shared" si="327"/>
        <v>0</v>
      </c>
      <c r="CK156" s="257">
        <f t="shared" si="327"/>
        <v>0</v>
      </c>
      <c r="CL156" s="257">
        <f t="shared" si="327"/>
        <v>0</v>
      </c>
      <c r="CM156" s="257">
        <f t="shared" si="327"/>
        <v>0</v>
      </c>
      <c r="CN156" s="257">
        <f t="shared" si="327"/>
        <v>0</v>
      </c>
      <c r="CO156" s="257">
        <f t="shared" si="327"/>
        <v>0</v>
      </c>
      <c r="CP156" s="257">
        <f t="shared" si="327"/>
        <v>0</v>
      </c>
      <c r="CQ156" s="257">
        <f t="shared" si="327"/>
        <v>0</v>
      </c>
      <c r="CR156" s="257">
        <f t="shared" si="327"/>
        <v>0</v>
      </c>
      <c r="CS156" s="257">
        <f t="shared" si="327"/>
        <v>4.4848033967093137E-9</v>
      </c>
      <c r="CT156" s="257">
        <f t="shared" si="327"/>
        <v>0</v>
      </c>
      <c r="CU156" s="257">
        <f t="shared" si="327"/>
        <v>0</v>
      </c>
      <c r="CV156" s="257">
        <f t="shared" si="327"/>
        <v>0</v>
      </c>
      <c r="CW156" s="257">
        <f t="shared" si="327"/>
        <v>0</v>
      </c>
      <c r="CX156" s="257">
        <f t="shared" si="327"/>
        <v>0</v>
      </c>
      <c r="CY156" s="257">
        <f t="shared" si="327"/>
        <v>0</v>
      </c>
      <c r="CZ156" s="257">
        <f t="shared" si="327"/>
        <v>0</v>
      </c>
      <c r="DA156" s="257">
        <f t="shared" si="327"/>
        <v>0</v>
      </c>
      <c r="DB156" s="257">
        <f t="shared" si="327"/>
        <v>0</v>
      </c>
      <c r="DC156" s="257">
        <f t="shared" si="327"/>
        <v>0</v>
      </c>
      <c r="DD156" s="257">
        <f t="shared" si="327"/>
        <v>0</v>
      </c>
      <c r="DE156" s="257">
        <f t="shared" si="327"/>
        <v>8.9746683973324082E-9</v>
      </c>
      <c r="DF156" s="257">
        <f t="shared" si="327"/>
        <v>1.3463314376543911E-8</v>
      </c>
      <c r="DG156" s="257">
        <f t="shared" si="327"/>
        <v>1.8070969935723991E-8</v>
      </c>
      <c r="DH156" s="257">
        <f t="shared" ref="DH156:EM156" si="328">IF(NOT(ISNA(DH65)),IF(LEN(DH65)&gt;0,ABS(DH65-$C65),""),"")</f>
        <v>2.2388484541974174E-8</v>
      </c>
      <c r="DI156" s="257">
        <f t="shared" si="328"/>
        <v>2.6957960641560419E-8</v>
      </c>
      <c r="DJ156" s="257">
        <f t="shared" si="328"/>
        <v>3.1501563958064027E-8</v>
      </c>
      <c r="DK156" s="257">
        <f t="shared" si="328"/>
        <v>3.6202723860401242E-8</v>
      </c>
      <c r="DL156" s="257">
        <f t="shared" si="328"/>
        <v>4.0998246100126812E-8</v>
      </c>
      <c r="DM156" s="257">
        <f t="shared" si="328"/>
        <v>4.5352357085082229E-8</v>
      </c>
      <c r="DN156" s="257">
        <f t="shared" si="328"/>
        <v>5.0107154082185135E-8</v>
      </c>
      <c r="DO156" s="257">
        <f t="shared" si="328"/>
        <v>5.5266599994358012E-8</v>
      </c>
      <c r="DP156" s="257">
        <f t="shared" si="328"/>
        <v>6.0070390835165188E-8</v>
      </c>
      <c r="DQ156" s="257">
        <f t="shared" si="328"/>
        <v>6.5117558734062442E-8</v>
      </c>
      <c r="DR156" s="257">
        <f t="shared" si="328"/>
        <v>7.0673837650192528E-8</v>
      </c>
      <c r="DS156" s="257">
        <f t="shared" si="328"/>
        <v>7.5338564942128983E-8</v>
      </c>
      <c r="DT156" s="257">
        <f t="shared" si="328"/>
        <v>8.0912113960274201E-8</v>
      </c>
      <c r="DU156" s="257">
        <f t="shared" si="328"/>
        <v>8.639620670963799E-8</v>
      </c>
      <c r="DV156" s="257">
        <f t="shared" si="328"/>
        <v>9.1993955054353593E-8</v>
      </c>
      <c r="DW156" s="257">
        <f t="shared" si="328"/>
        <v>9.8542602341988861E-8</v>
      </c>
      <c r="DX156" s="257">
        <f t="shared" si="328"/>
        <v>1.032915001308865E-7</v>
      </c>
      <c r="DY156" s="257">
        <f t="shared" si="328"/>
        <v>1.0920588650736862E-7</v>
      </c>
      <c r="DZ156" s="257">
        <f t="shared" si="328"/>
        <v>1.1556642512400295E-7</v>
      </c>
      <c r="EA156" s="257">
        <f t="shared" si="328"/>
        <v>1.2209846611196951E-7</v>
      </c>
      <c r="EB156" s="257">
        <f t="shared" si="328"/>
        <v>9.6800928344510651E-4</v>
      </c>
      <c r="EC156" s="257">
        <f t="shared" si="328"/>
        <v>6.7160765260026282E-3</v>
      </c>
      <c r="ED156" s="257">
        <f t="shared" si="328"/>
        <v>8.8488675703201729E-3</v>
      </c>
      <c r="EE156" s="257">
        <f t="shared" si="328"/>
        <v>8.0581168131752326E-4</v>
      </c>
      <c r="EF156" s="257">
        <f t="shared" si="328"/>
        <v>0</v>
      </c>
      <c r="EG156" s="257">
        <f t="shared" si="328"/>
        <v>0</v>
      </c>
      <c r="EH156" s="257">
        <f t="shared" si="328"/>
        <v>0</v>
      </c>
      <c r="EI156" s="257">
        <f t="shared" si="328"/>
        <v>0</v>
      </c>
      <c r="EJ156" s="257">
        <f t="shared" si="328"/>
        <v>0</v>
      </c>
      <c r="EK156" s="257">
        <f t="shared" si="328"/>
        <v>0</v>
      </c>
      <c r="EL156" s="257" t="str">
        <f t="shared" si="328"/>
        <v/>
      </c>
      <c r="EM156" s="257" t="str">
        <f t="shared" si="328"/>
        <v/>
      </c>
      <c r="EN156" s="257" t="str">
        <f t="shared" ref="EN156:EX156" si="329">IF(NOT(ISNA(EN65)),IF(LEN(EN65)&gt;0,ABS(EN65-$C65),""),"")</f>
        <v/>
      </c>
      <c r="EO156" s="257" t="str">
        <f t="shared" si="329"/>
        <v/>
      </c>
      <c r="EP156" s="257" t="str">
        <f t="shared" si="329"/>
        <v/>
      </c>
      <c r="EQ156" s="257" t="str">
        <f t="shared" si="329"/>
        <v/>
      </c>
      <c r="ER156" s="257" t="str">
        <f t="shared" si="329"/>
        <v/>
      </c>
      <c r="ES156" s="257" t="str">
        <f t="shared" si="329"/>
        <v/>
      </c>
      <c r="ET156" s="257" t="str">
        <f t="shared" si="329"/>
        <v/>
      </c>
      <c r="EU156" s="257" t="str">
        <f t="shared" si="329"/>
        <v/>
      </c>
      <c r="EV156" s="257" t="str">
        <f t="shared" si="329"/>
        <v/>
      </c>
      <c r="EW156" s="257" t="str">
        <f t="shared" si="329"/>
        <v/>
      </c>
      <c r="EX156" s="258" t="str">
        <f t="shared" si="329"/>
        <v/>
      </c>
    </row>
    <row r="157" spans="4:154" x14ac:dyDescent="0.2">
      <c r="D157" s="238">
        <v>50955</v>
      </c>
      <c r="E157" s="367">
        <f t="shared" ref="E157:AJ157" si="330">IF(NOT(ISNA(E66)),IF(LEN(E66)&gt;0,(E66-$B66)/(rateShift*0.0001),""),"")</f>
        <v>3.0828732486970489E-4</v>
      </c>
      <c r="F157" s="368">
        <f t="shared" si="330"/>
        <v>1.0276506774015148E-4</v>
      </c>
      <c r="G157" s="368">
        <f t="shared" si="330"/>
        <v>0</v>
      </c>
      <c r="H157" s="368">
        <f t="shared" si="330"/>
        <v>0</v>
      </c>
      <c r="I157" s="368">
        <f t="shared" si="330"/>
        <v>0</v>
      </c>
      <c r="J157" s="368">
        <f t="shared" si="330"/>
        <v>0</v>
      </c>
      <c r="K157" s="368">
        <f t="shared" si="330"/>
        <v>0</v>
      </c>
      <c r="L157" s="368">
        <f t="shared" si="330"/>
        <v>0</v>
      </c>
      <c r="M157" s="368">
        <f t="shared" si="330"/>
        <v>0</v>
      </c>
      <c r="N157" s="368">
        <f t="shared" si="330"/>
        <v>0</v>
      </c>
      <c r="O157" s="368">
        <f t="shared" si="330"/>
        <v>0</v>
      </c>
      <c r="P157" s="368">
        <f t="shared" si="330"/>
        <v>0</v>
      </c>
      <c r="Q157" s="368">
        <f t="shared" si="330"/>
        <v>0</v>
      </c>
      <c r="R157" s="368">
        <f t="shared" si="330"/>
        <v>0</v>
      </c>
      <c r="S157" s="368">
        <f t="shared" si="330"/>
        <v>0</v>
      </c>
      <c r="T157" s="368">
        <f t="shared" si="330"/>
        <v>0</v>
      </c>
      <c r="U157" s="368">
        <f t="shared" si="330"/>
        <v>0</v>
      </c>
      <c r="V157" s="368">
        <f t="shared" si="330"/>
        <v>-8.7615021706483054E-4</v>
      </c>
      <c r="W157" s="368">
        <f t="shared" si="330"/>
        <v>0</v>
      </c>
      <c r="X157" s="368">
        <f t="shared" si="330"/>
        <v>0</v>
      </c>
      <c r="Y157" s="368">
        <f t="shared" si="330"/>
        <v>0</v>
      </c>
      <c r="Z157" s="368">
        <f t="shared" si="330"/>
        <v>0</v>
      </c>
      <c r="AA157" s="368">
        <f t="shared" si="330"/>
        <v>0</v>
      </c>
      <c r="AB157" s="368">
        <f t="shared" si="330"/>
        <v>0</v>
      </c>
      <c r="AC157" s="368">
        <f t="shared" si="330"/>
        <v>0</v>
      </c>
      <c r="AD157" s="368">
        <f t="shared" si="330"/>
        <v>0</v>
      </c>
      <c r="AE157" s="368">
        <f t="shared" si="330"/>
        <v>0</v>
      </c>
      <c r="AF157" s="368">
        <f t="shared" si="330"/>
        <v>0</v>
      </c>
      <c r="AG157" s="368">
        <f t="shared" si="330"/>
        <v>0</v>
      </c>
      <c r="AH157" s="368">
        <f t="shared" si="330"/>
        <v>-1.7532930852472151E-3</v>
      </c>
      <c r="AI157" s="368">
        <f t="shared" si="330"/>
        <v>-2.6302023006449793E-3</v>
      </c>
      <c r="AJ157" s="368">
        <f t="shared" si="330"/>
        <v>-3.5303653108526012E-3</v>
      </c>
      <c r="AK157" s="368">
        <f t="shared" ref="AK157:BP157" si="331">IF(NOT(ISNA(AK66)),IF(LEN(AK66)&gt;0,(AK66-$B66)/(rateShift*0.0001),""),"")</f>
        <v>-4.3738498573323015E-3</v>
      </c>
      <c r="AL157" s="368">
        <f t="shared" si="331"/>
        <v>-5.2665626708824076E-3</v>
      </c>
      <c r="AM157" s="368">
        <f t="shared" si="331"/>
        <v>-6.1542252203367065E-3</v>
      </c>
      <c r="AN157" s="368">
        <f t="shared" si="331"/>
        <v>-7.0726730459942655E-3</v>
      </c>
      <c r="AO157" s="368">
        <f t="shared" si="331"/>
        <v>-8.0095608941468943E-3</v>
      </c>
      <c r="AP157" s="368">
        <f t="shared" si="331"/>
        <v>-8.8602155580083664E-3</v>
      </c>
      <c r="AQ157" s="368">
        <f t="shared" si="331"/>
        <v>-9.7891559859911159E-3</v>
      </c>
      <c r="AR157" s="368">
        <f t="shared" si="331"/>
        <v>-1.0797157494468745E-2</v>
      </c>
      <c r="AS157" s="368">
        <f t="shared" si="331"/>
        <v>-1.1735679481920946E-2</v>
      </c>
      <c r="AT157" s="368">
        <f t="shared" si="331"/>
        <v>-1.2721755461297946E-2</v>
      </c>
      <c r="AU157" s="368">
        <f t="shared" si="331"/>
        <v>-1.3807303770232288E-2</v>
      </c>
      <c r="AV157" s="368">
        <f t="shared" si="331"/>
        <v>-1.4718671329967681E-2</v>
      </c>
      <c r="AW157" s="368">
        <f t="shared" si="331"/>
        <v>-1.5807605473257963E-2</v>
      </c>
      <c r="AX157" s="368">
        <f t="shared" si="331"/>
        <v>-1.68790681341624E-2</v>
      </c>
      <c r="AY157" s="368">
        <f t="shared" si="331"/>
        <v>-1.7972742803948338E-2</v>
      </c>
      <c r="AZ157" s="368">
        <f t="shared" si="331"/>
        <v>-1.9252210005735876E-2</v>
      </c>
      <c r="BA157" s="368">
        <f t="shared" si="331"/>
        <v>-2.0180049659871552E-2</v>
      </c>
      <c r="BB157" s="368">
        <f t="shared" si="331"/>
        <v>-2.1335609098720176E-2</v>
      </c>
      <c r="BC157" s="368">
        <f t="shared" si="331"/>
        <v>-2.2578346194953441E-2</v>
      </c>
      <c r="BD157" s="368">
        <f t="shared" si="331"/>
        <v>-2.3854600443677654E-2</v>
      </c>
      <c r="BE157" s="368">
        <f t="shared" si="331"/>
        <v>-2.5024396695140505E-2</v>
      </c>
      <c r="BF157" s="368">
        <f t="shared" si="331"/>
        <v>-2.6431389308616965E-2</v>
      </c>
      <c r="BG157" s="368">
        <f t="shared" si="331"/>
        <v>1.3574081699569729</v>
      </c>
      <c r="BH157" s="368">
        <f t="shared" si="331"/>
        <v>0</v>
      </c>
      <c r="BI157" s="368">
        <f t="shared" si="331"/>
        <v>0</v>
      </c>
      <c r="BJ157" s="368">
        <f t="shared" si="331"/>
        <v>0</v>
      </c>
      <c r="BK157" s="368">
        <f t="shared" si="331"/>
        <v>0</v>
      </c>
      <c r="BL157" s="368">
        <f t="shared" si="331"/>
        <v>0</v>
      </c>
      <c r="BM157" s="368">
        <f t="shared" si="331"/>
        <v>0</v>
      </c>
      <c r="BN157" s="368">
        <f t="shared" si="331"/>
        <v>0</v>
      </c>
      <c r="BO157" s="368" t="str">
        <f t="shared" si="331"/>
        <v/>
      </c>
      <c r="BP157" s="368" t="str">
        <f t="shared" si="331"/>
        <v/>
      </c>
      <c r="BQ157" s="368" t="str">
        <f t="shared" ref="BQ157:CA157" si="332">IF(NOT(ISNA(BQ66)),IF(LEN(BQ66)&gt;0,(BQ66-$B66)/(rateShift*0.0001),""),"")</f>
        <v/>
      </c>
      <c r="BR157" s="368" t="str">
        <f t="shared" si="332"/>
        <v/>
      </c>
      <c r="BS157" s="368" t="str">
        <f t="shared" si="332"/>
        <v/>
      </c>
      <c r="BT157" s="368" t="str">
        <f t="shared" si="332"/>
        <v/>
      </c>
      <c r="BU157" s="368" t="str">
        <f t="shared" si="332"/>
        <v/>
      </c>
      <c r="BV157" s="368" t="str">
        <f t="shared" si="332"/>
        <v/>
      </c>
      <c r="BW157" s="368" t="str">
        <f t="shared" si="332"/>
        <v/>
      </c>
      <c r="BX157" s="368" t="str">
        <f t="shared" si="332"/>
        <v/>
      </c>
      <c r="BY157" s="368" t="str">
        <f t="shared" si="332"/>
        <v/>
      </c>
      <c r="BZ157" s="368" t="str">
        <f t="shared" si="332"/>
        <v/>
      </c>
      <c r="CA157" s="369" t="str">
        <f t="shared" si="332"/>
        <v/>
      </c>
      <c r="CB157" s="257">
        <f t="shared" ref="CB157:DG157" si="333">IF(NOT(ISNA(CB66)),IF(LEN(CB66)&gt;0,ABS(CB66-$C66),""),"")</f>
        <v>0</v>
      </c>
      <c r="CC157" s="257">
        <f t="shared" si="333"/>
        <v>3.4694469519536142E-18</v>
      </c>
      <c r="CD157" s="257">
        <f t="shared" si="333"/>
        <v>0</v>
      </c>
      <c r="CE157" s="257">
        <f t="shared" si="333"/>
        <v>0</v>
      </c>
      <c r="CF157" s="257">
        <f t="shared" si="333"/>
        <v>0</v>
      </c>
      <c r="CG157" s="257">
        <f t="shared" si="333"/>
        <v>0</v>
      </c>
      <c r="CH157" s="257">
        <f t="shared" si="333"/>
        <v>0</v>
      </c>
      <c r="CI157" s="257">
        <f t="shared" si="333"/>
        <v>0</v>
      </c>
      <c r="CJ157" s="257">
        <f t="shared" si="333"/>
        <v>0</v>
      </c>
      <c r="CK157" s="257">
        <f t="shared" si="333"/>
        <v>0</v>
      </c>
      <c r="CL157" s="257">
        <f t="shared" si="333"/>
        <v>0</v>
      </c>
      <c r="CM157" s="257">
        <f t="shared" si="333"/>
        <v>0</v>
      </c>
      <c r="CN157" s="257">
        <f t="shared" si="333"/>
        <v>0</v>
      </c>
      <c r="CO157" s="257">
        <f t="shared" si="333"/>
        <v>0</v>
      </c>
      <c r="CP157" s="257">
        <f t="shared" si="333"/>
        <v>0</v>
      </c>
      <c r="CQ157" s="257">
        <f t="shared" si="333"/>
        <v>0</v>
      </c>
      <c r="CR157" s="257">
        <f t="shared" si="333"/>
        <v>0</v>
      </c>
      <c r="CS157" s="257">
        <f t="shared" si="333"/>
        <v>4.6238500008011219E-9</v>
      </c>
      <c r="CT157" s="257">
        <f t="shared" si="333"/>
        <v>0</v>
      </c>
      <c r="CU157" s="257">
        <f t="shared" si="333"/>
        <v>0</v>
      </c>
      <c r="CV157" s="257">
        <f t="shared" si="333"/>
        <v>0</v>
      </c>
      <c r="CW157" s="257">
        <f t="shared" si="333"/>
        <v>0</v>
      </c>
      <c r="CX157" s="257">
        <f t="shared" si="333"/>
        <v>0</v>
      </c>
      <c r="CY157" s="257">
        <f t="shared" si="333"/>
        <v>0</v>
      </c>
      <c r="CZ157" s="257">
        <f t="shared" si="333"/>
        <v>0</v>
      </c>
      <c r="DA157" s="257">
        <f t="shared" si="333"/>
        <v>0</v>
      </c>
      <c r="DB157" s="257">
        <f t="shared" si="333"/>
        <v>0</v>
      </c>
      <c r="DC157" s="257">
        <f t="shared" si="333"/>
        <v>0</v>
      </c>
      <c r="DD157" s="257">
        <f t="shared" si="333"/>
        <v>0</v>
      </c>
      <c r="DE157" s="257">
        <f t="shared" si="333"/>
        <v>9.2529149585407477E-9</v>
      </c>
      <c r="DF157" s="257">
        <f t="shared" si="333"/>
        <v>1.3880726564691193E-8</v>
      </c>
      <c r="DG157" s="257">
        <f t="shared" si="333"/>
        <v>1.8631233514310175E-8</v>
      </c>
      <c r="DH157" s="257">
        <f t="shared" ref="DH157:EM157" si="334">IF(NOT(ISNA(DH66)),IF(LEN(DH66)&gt;0,ABS(DH66-$C66),""),"")</f>
        <v>2.3082605826729719E-8</v>
      </c>
      <c r="DI157" s="257">
        <f t="shared" si="334"/>
        <v>2.7793751220667184E-8</v>
      </c>
      <c r="DJ157" s="257">
        <f t="shared" si="334"/>
        <v>3.2478222292131598E-8</v>
      </c>
      <c r="DK157" s="257">
        <f t="shared" si="334"/>
        <v>3.7325132984378229E-8</v>
      </c>
      <c r="DL157" s="257">
        <f t="shared" si="334"/>
        <v>4.226933152107204E-8</v>
      </c>
      <c r="DM157" s="257">
        <f t="shared" si="334"/>
        <v>4.6758433649290998E-8</v>
      </c>
      <c r="DN157" s="257">
        <f t="shared" si="334"/>
        <v>5.1660644467127481E-8</v>
      </c>
      <c r="DO157" s="257">
        <f t="shared" si="334"/>
        <v>5.6980048505905767E-8</v>
      </c>
      <c r="DP157" s="257">
        <f t="shared" si="334"/>
        <v>6.1932770654971048E-8</v>
      </c>
      <c r="DQ157" s="257">
        <f t="shared" si="334"/>
        <v>6.7136415125151894E-8</v>
      </c>
      <c r="DR157" s="257">
        <f t="shared" si="334"/>
        <v>7.2864955378421081E-8</v>
      </c>
      <c r="DS157" s="257">
        <f t="shared" si="334"/>
        <v>7.7674301341562613E-8</v>
      </c>
      <c r="DT157" s="257">
        <f t="shared" si="334"/>
        <v>8.3420646047188685E-8</v>
      </c>
      <c r="DU157" s="257">
        <f t="shared" si="334"/>
        <v>8.907476061609243E-8</v>
      </c>
      <c r="DV157" s="257">
        <f t="shared" si="334"/>
        <v>9.4846053622088533E-8</v>
      </c>
      <c r="DW157" s="257">
        <f t="shared" si="334"/>
        <v>1.0159772501766584E-7</v>
      </c>
      <c r="DX157" s="257">
        <f t="shared" si="334"/>
        <v>1.0649385026248459E-7</v>
      </c>
      <c r="DY157" s="257">
        <f t="shared" si="334"/>
        <v>1.1259159735446667E-7</v>
      </c>
      <c r="DZ157" s="257">
        <f t="shared" si="334"/>
        <v>1.191493273627886E-7</v>
      </c>
      <c r="EA157" s="257">
        <f t="shared" si="334"/>
        <v>1.2588387550416247E-7</v>
      </c>
      <c r="EB157" s="257">
        <f t="shared" si="334"/>
        <v>1.3205662520443529E-7</v>
      </c>
      <c r="EC157" s="257">
        <f t="shared" si="334"/>
        <v>1.0626218898271561E-3</v>
      </c>
      <c r="ED157" s="257">
        <f t="shared" si="334"/>
        <v>7.0301997803336735E-3</v>
      </c>
      <c r="EE157" s="257">
        <f t="shared" si="334"/>
        <v>9.306503881314921E-3</v>
      </c>
      <c r="EF157" s="257">
        <f t="shared" si="334"/>
        <v>8.5249347838022016E-4</v>
      </c>
      <c r="EG157" s="257">
        <f t="shared" si="334"/>
        <v>0</v>
      </c>
      <c r="EH157" s="257">
        <f t="shared" si="334"/>
        <v>0</v>
      </c>
      <c r="EI157" s="257">
        <f t="shared" si="334"/>
        <v>0</v>
      </c>
      <c r="EJ157" s="257">
        <f t="shared" si="334"/>
        <v>0</v>
      </c>
      <c r="EK157" s="257">
        <f t="shared" si="334"/>
        <v>0</v>
      </c>
      <c r="EL157" s="257" t="str">
        <f t="shared" si="334"/>
        <v/>
      </c>
      <c r="EM157" s="257" t="str">
        <f t="shared" si="334"/>
        <v/>
      </c>
      <c r="EN157" s="257" t="str">
        <f t="shared" ref="EN157:EX157" si="335">IF(NOT(ISNA(EN66)),IF(LEN(EN66)&gt;0,ABS(EN66-$C66),""),"")</f>
        <v/>
      </c>
      <c r="EO157" s="257" t="str">
        <f t="shared" si="335"/>
        <v/>
      </c>
      <c r="EP157" s="257" t="str">
        <f t="shared" si="335"/>
        <v/>
      </c>
      <c r="EQ157" s="257" t="str">
        <f t="shared" si="335"/>
        <v/>
      </c>
      <c r="ER157" s="257" t="str">
        <f t="shared" si="335"/>
        <v/>
      </c>
      <c r="ES157" s="257" t="str">
        <f t="shared" si="335"/>
        <v/>
      </c>
      <c r="ET157" s="257" t="str">
        <f t="shared" si="335"/>
        <v/>
      </c>
      <c r="EU157" s="257" t="str">
        <f t="shared" si="335"/>
        <v/>
      </c>
      <c r="EV157" s="257" t="str">
        <f t="shared" si="335"/>
        <v/>
      </c>
      <c r="EW157" s="257" t="str">
        <f t="shared" si="335"/>
        <v/>
      </c>
      <c r="EX157" s="258" t="str">
        <f t="shared" si="335"/>
        <v/>
      </c>
    </row>
    <row r="158" spans="4:154" x14ac:dyDescent="0.2">
      <c r="D158" s="238">
        <v>51320</v>
      </c>
      <c r="E158" s="367">
        <f t="shared" ref="E158:AJ158" si="336">IF(NOT(ISNA(E67)),IF(LEN(E67)&gt;0,(E67-$B67)/(rateShift*0.0001),""),"")</f>
        <v>2.9728890110075623E-4</v>
      </c>
      <c r="F158" s="368">
        <f t="shared" si="336"/>
        <v>9.9098832802985148E-5</v>
      </c>
      <c r="G158" s="368">
        <f t="shared" si="336"/>
        <v>0</v>
      </c>
      <c r="H158" s="368">
        <f t="shared" si="336"/>
        <v>0</v>
      </c>
      <c r="I158" s="368">
        <f t="shared" si="336"/>
        <v>0</v>
      </c>
      <c r="J158" s="368">
        <f t="shared" si="336"/>
        <v>0</v>
      </c>
      <c r="K158" s="368">
        <f t="shared" si="336"/>
        <v>0</v>
      </c>
      <c r="L158" s="368">
        <f t="shared" si="336"/>
        <v>0</v>
      </c>
      <c r="M158" s="368">
        <f t="shared" si="336"/>
        <v>0</v>
      </c>
      <c r="N158" s="368">
        <f t="shared" si="336"/>
        <v>0</v>
      </c>
      <c r="O158" s="368">
        <f t="shared" si="336"/>
        <v>0</v>
      </c>
      <c r="P158" s="368">
        <f t="shared" si="336"/>
        <v>0</v>
      </c>
      <c r="Q158" s="368">
        <f t="shared" si="336"/>
        <v>0</v>
      </c>
      <c r="R158" s="368">
        <f t="shared" si="336"/>
        <v>0</v>
      </c>
      <c r="S158" s="368">
        <f t="shared" si="336"/>
        <v>0</v>
      </c>
      <c r="T158" s="368">
        <f t="shared" si="336"/>
        <v>0</v>
      </c>
      <c r="U158" s="368">
        <f t="shared" si="336"/>
        <v>0</v>
      </c>
      <c r="V158" s="368">
        <f t="shared" si="336"/>
        <v>-8.4562839647306376E-4</v>
      </c>
      <c r="W158" s="368">
        <f t="shared" si="336"/>
        <v>0</v>
      </c>
      <c r="X158" s="368">
        <f t="shared" si="336"/>
        <v>0</v>
      </c>
      <c r="Y158" s="368">
        <f t="shared" si="336"/>
        <v>0</v>
      </c>
      <c r="Z158" s="368">
        <f t="shared" si="336"/>
        <v>0</v>
      </c>
      <c r="AA158" s="368">
        <f t="shared" si="336"/>
        <v>0</v>
      </c>
      <c r="AB158" s="368">
        <f t="shared" si="336"/>
        <v>0</v>
      </c>
      <c r="AC158" s="368">
        <f t="shared" si="336"/>
        <v>0</v>
      </c>
      <c r="AD158" s="368">
        <f t="shared" si="336"/>
        <v>0</v>
      </c>
      <c r="AE158" s="368">
        <f t="shared" si="336"/>
        <v>0</v>
      </c>
      <c r="AF158" s="368">
        <f t="shared" si="336"/>
        <v>0</v>
      </c>
      <c r="AG158" s="368">
        <f t="shared" si="336"/>
        <v>0</v>
      </c>
      <c r="AH158" s="368">
        <f t="shared" si="336"/>
        <v>-1.6922148600613529E-3</v>
      </c>
      <c r="AI158" s="368">
        <f t="shared" si="336"/>
        <v>-2.5385758072211939E-3</v>
      </c>
      <c r="AJ158" s="368">
        <f t="shared" si="336"/>
        <v>-3.4073804692190401E-3</v>
      </c>
      <c r="AK158" s="368">
        <f t="shared" ref="AK158:BP158" si="337">IF(NOT(ISNA(AK67)),IF(LEN(AK67)&gt;0,(AK67-$B67)/(rateShift*0.0001),""),"")</f>
        <v>-4.2214811322126289E-3</v>
      </c>
      <c r="AL158" s="368">
        <f t="shared" si="337"/>
        <v>-5.0830951279362546E-3</v>
      </c>
      <c r="AM158" s="368">
        <f t="shared" si="337"/>
        <v>-5.9398347885750158E-3</v>
      </c>
      <c r="AN158" s="368">
        <f t="shared" si="337"/>
        <v>-6.8262872760828375E-3</v>
      </c>
      <c r="AO158" s="368">
        <f t="shared" si="337"/>
        <v>-7.7305373997679783E-3</v>
      </c>
      <c r="AP158" s="368">
        <f t="shared" si="337"/>
        <v>-8.5515583824434527E-3</v>
      </c>
      <c r="AQ158" s="368">
        <f t="shared" si="337"/>
        <v>-9.4481379372783614E-3</v>
      </c>
      <c r="AR158" s="368">
        <f t="shared" si="337"/>
        <v>-1.0421024370377285E-2</v>
      </c>
      <c r="AS158" s="368">
        <f t="shared" si="337"/>
        <v>-1.132685169005776E-2</v>
      </c>
      <c r="AT158" s="368">
        <f t="shared" si="337"/>
        <v>-1.2278576390477997E-2</v>
      </c>
      <c r="AU158" s="368">
        <f t="shared" si="337"/>
        <v>-1.3326308163433276E-2</v>
      </c>
      <c r="AV158" s="368">
        <f t="shared" si="337"/>
        <v>-1.4205927003681923E-2</v>
      </c>
      <c r="AW158" s="368">
        <f t="shared" si="337"/>
        <v>-1.5256926650993735E-2</v>
      </c>
      <c r="AX158" s="368">
        <f t="shared" si="337"/>
        <v>-1.6291063453365701E-2</v>
      </c>
      <c r="AY158" s="368">
        <f t="shared" si="337"/>
        <v>-1.7346638473709347E-2</v>
      </c>
      <c r="AZ158" s="368">
        <f t="shared" si="337"/>
        <v>-1.8581533682750923E-2</v>
      </c>
      <c r="BA158" s="368">
        <f t="shared" si="337"/>
        <v>-1.9477050766936177E-2</v>
      </c>
      <c r="BB158" s="368">
        <f t="shared" si="337"/>
        <v>-2.0592354698541204E-2</v>
      </c>
      <c r="BC158" s="368">
        <f t="shared" si="337"/>
        <v>-2.1791799326639771E-2</v>
      </c>
      <c r="BD158" s="368">
        <f t="shared" si="337"/>
        <v>-2.3023593483557925E-2</v>
      </c>
      <c r="BE158" s="368">
        <f t="shared" si="337"/>
        <v>-2.4152638249275854E-2</v>
      </c>
      <c r="BF158" s="368">
        <f t="shared" si="337"/>
        <v>-2.5510616302112932E-2</v>
      </c>
      <c r="BG158" s="368">
        <f t="shared" si="337"/>
        <v>-2.653979707925927E-2</v>
      </c>
      <c r="BH158" s="368">
        <f t="shared" si="337"/>
        <v>1.3719083559840006</v>
      </c>
      <c r="BI158" s="368">
        <f t="shared" si="337"/>
        <v>0</v>
      </c>
      <c r="BJ158" s="368">
        <f t="shared" si="337"/>
        <v>0</v>
      </c>
      <c r="BK158" s="368">
        <f t="shared" si="337"/>
        <v>0</v>
      </c>
      <c r="BL158" s="368">
        <f t="shared" si="337"/>
        <v>0</v>
      </c>
      <c r="BM158" s="368">
        <f t="shared" si="337"/>
        <v>0</v>
      </c>
      <c r="BN158" s="368">
        <f t="shared" si="337"/>
        <v>0</v>
      </c>
      <c r="BO158" s="368" t="str">
        <f t="shared" si="337"/>
        <v/>
      </c>
      <c r="BP158" s="368" t="str">
        <f t="shared" si="337"/>
        <v/>
      </c>
      <c r="BQ158" s="368" t="str">
        <f t="shared" ref="BQ158:CA158" si="338">IF(NOT(ISNA(BQ67)),IF(LEN(BQ67)&gt;0,(BQ67-$B67)/(rateShift*0.0001),""),"")</f>
        <v/>
      </c>
      <c r="BR158" s="368" t="str">
        <f t="shared" si="338"/>
        <v/>
      </c>
      <c r="BS158" s="368" t="str">
        <f t="shared" si="338"/>
        <v/>
      </c>
      <c r="BT158" s="368" t="str">
        <f t="shared" si="338"/>
        <v/>
      </c>
      <c r="BU158" s="368" t="str">
        <f t="shared" si="338"/>
        <v/>
      </c>
      <c r="BV158" s="368" t="str">
        <f t="shared" si="338"/>
        <v/>
      </c>
      <c r="BW158" s="368" t="str">
        <f t="shared" si="338"/>
        <v/>
      </c>
      <c r="BX158" s="368" t="str">
        <f t="shared" si="338"/>
        <v/>
      </c>
      <c r="BY158" s="368" t="str">
        <f t="shared" si="338"/>
        <v/>
      </c>
      <c r="BZ158" s="368" t="str">
        <f t="shared" si="338"/>
        <v/>
      </c>
      <c r="CA158" s="369" t="str">
        <f t="shared" si="338"/>
        <v/>
      </c>
      <c r="CB158" s="257">
        <f t="shared" ref="CB158:DG158" si="339">IF(NOT(ISNA(CB67)),IF(LEN(CB67)&gt;0,ABS(CB67-$C67),""),"")</f>
        <v>0</v>
      </c>
      <c r="CC158" s="257">
        <f t="shared" si="339"/>
        <v>0</v>
      </c>
      <c r="CD158" s="257">
        <f t="shared" si="339"/>
        <v>0</v>
      </c>
      <c r="CE158" s="257">
        <f t="shared" si="339"/>
        <v>0</v>
      </c>
      <c r="CF158" s="257">
        <f t="shared" si="339"/>
        <v>0</v>
      </c>
      <c r="CG158" s="257">
        <f t="shared" si="339"/>
        <v>0</v>
      </c>
      <c r="CH158" s="257">
        <f t="shared" si="339"/>
        <v>0</v>
      </c>
      <c r="CI158" s="257">
        <f t="shared" si="339"/>
        <v>0</v>
      </c>
      <c r="CJ158" s="257">
        <f t="shared" si="339"/>
        <v>0</v>
      </c>
      <c r="CK158" s="257">
        <f t="shared" si="339"/>
        <v>0</v>
      </c>
      <c r="CL158" s="257">
        <f t="shared" si="339"/>
        <v>0</v>
      </c>
      <c r="CM158" s="257">
        <f t="shared" si="339"/>
        <v>0</v>
      </c>
      <c r="CN158" s="257">
        <f t="shared" si="339"/>
        <v>0</v>
      </c>
      <c r="CO158" s="257">
        <f t="shared" si="339"/>
        <v>0</v>
      </c>
      <c r="CP158" s="257">
        <f t="shared" si="339"/>
        <v>0</v>
      </c>
      <c r="CQ158" s="257">
        <f t="shared" si="339"/>
        <v>0</v>
      </c>
      <c r="CR158" s="257">
        <f t="shared" si="339"/>
        <v>0</v>
      </c>
      <c r="CS158" s="257">
        <f t="shared" si="339"/>
        <v>4.9602061694131727E-10</v>
      </c>
      <c r="CT158" s="257">
        <f t="shared" si="339"/>
        <v>0</v>
      </c>
      <c r="CU158" s="257">
        <f t="shared" si="339"/>
        <v>0</v>
      </c>
      <c r="CV158" s="257">
        <f t="shared" si="339"/>
        <v>0</v>
      </c>
      <c r="CW158" s="257">
        <f t="shared" si="339"/>
        <v>0</v>
      </c>
      <c r="CX158" s="257">
        <f t="shared" si="339"/>
        <v>0</v>
      </c>
      <c r="CY158" s="257">
        <f t="shared" si="339"/>
        <v>0</v>
      </c>
      <c r="CZ158" s="257">
        <f t="shared" si="339"/>
        <v>0</v>
      </c>
      <c r="DA158" s="257">
        <f t="shared" si="339"/>
        <v>0</v>
      </c>
      <c r="DB158" s="257">
        <f t="shared" si="339"/>
        <v>0</v>
      </c>
      <c r="DC158" s="257">
        <f t="shared" si="339"/>
        <v>0</v>
      </c>
      <c r="DD158" s="257">
        <f t="shared" si="339"/>
        <v>0</v>
      </c>
      <c r="DE158" s="257">
        <f t="shared" si="339"/>
        <v>9.9260208386020565E-10</v>
      </c>
      <c r="DF158" s="257">
        <f t="shared" si="339"/>
        <v>1.489048016833916E-9</v>
      </c>
      <c r="DG158" s="257">
        <f t="shared" si="339"/>
        <v>1.9986573229768823E-9</v>
      </c>
      <c r="DH158" s="257">
        <f t="shared" ref="DH158:EM158" si="340">IF(NOT(ISNA(DH67)),IF(LEN(DH67)&gt;0,ABS(DH67-$C67),""),"")</f>
        <v>2.4761766595493562E-9</v>
      </c>
      <c r="DI158" s="257">
        <f t="shared" si="340"/>
        <v>2.9815632601737363E-9</v>
      </c>
      <c r="DJ158" s="257">
        <f t="shared" si="340"/>
        <v>3.4840882366660164E-9</v>
      </c>
      <c r="DK158" s="257">
        <f t="shared" si="340"/>
        <v>4.0040392772222599E-9</v>
      </c>
      <c r="DL158" s="257">
        <f t="shared" si="340"/>
        <v>4.5344263101265714E-9</v>
      </c>
      <c r="DM158" s="257">
        <f t="shared" si="340"/>
        <v>5.015994140877833E-9</v>
      </c>
      <c r="DN158" s="257">
        <f t="shared" si="340"/>
        <v>5.5418773875492988E-9</v>
      </c>
      <c r="DO158" s="257">
        <f t="shared" si="340"/>
        <v>6.1125161460173771E-9</v>
      </c>
      <c r="DP158" s="257">
        <f t="shared" si="340"/>
        <v>6.6438185369888103E-9</v>
      </c>
      <c r="DQ158" s="257">
        <f t="shared" si="340"/>
        <v>7.202038531523014E-9</v>
      </c>
      <c r="DR158" s="257">
        <f t="shared" si="340"/>
        <v>7.8165669631369283E-9</v>
      </c>
      <c r="DS158" s="257">
        <f t="shared" si="340"/>
        <v>8.3324886053504077E-9</v>
      </c>
      <c r="DT158" s="257">
        <f t="shared" si="340"/>
        <v>8.9489281193677606E-9</v>
      </c>
      <c r="DU158" s="257">
        <f t="shared" si="340"/>
        <v>9.5554729337421485E-9</v>
      </c>
      <c r="DV158" s="257">
        <f t="shared" si="340"/>
        <v>1.0174588126882211E-8</v>
      </c>
      <c r="DW158" s="257">
        <f t="shared" si="340"/>
        <v>1.0898874410608661E-8</v>
      </c>
      <c r="DX158" s="257">
        <f t="shared" si="340"/>
        <v>1.1424106011875823E-8</v>
      </c>
      <c r="DY158" s="257">
        <f t="shared" si="340"/>
        <v>1.2078242753177371E-8</v>
      </c>
      <c r="DZ158" s="257">
        <f t="shared" si="340"/>
        <v>1.2781723943144918E-8</v>
      </c>
      <c r="EA158" s="257">
        <f t="shared" si="340"/>
        <v>1.3504174296158356E-8</v>
      </c>
      <c r="EB158" s="257">
        <f t="shared" si="340"/>
        <v>1.4166357219236314E-8</v>
      </c>
      <c r="EC158" s="257">
        <f t="shared" si="340"/>
        <v>1.4962803603774111E-8</v>
      </c>
      <c r="ED158" s="257">
        <f t="shared" si="340"/>
        <v>1.1028522151660496E-3</v>
      </c>
      <c r="EE158" s="257">
        <f t="shared" si="340"/>
        <v>7.4066516455724239E-3</v>
      </c>
      <c r="EF158" s="257">
        <f t="shared" si="340"/>
        <v>9.7542413437375387E-3</v>
      </c>
      <c r="EG158" s="257">
        <f t="shared" si="340"/>
        <v>8.6704483684968761E-4</v>
      </c>
      <c r="EH158" s="257">
        <f t="shared" si="340"/>
        <v>0</v>
      </c>
      <c r="EI158" s="257">
        <f t="shared" si="340"/>
        <v>0</v>
      </c>
      <c r="EJ158" s="257">
        <f t="shared" si="340"/>
        <v>0</v>
      </c>
      <c r="EK158" s="257">
        <f t="shared" si="340"/>
        <v>0</v>
      </c>
      <c r="EL158" s="257" t="str">
        <f t="shared" si="340"/>
        <v/>
      </c>
      <c r="EM158" s="257" t="str">
        <f t="shared" si="340"/>
        <v/>
      </c>
      <c r="EN158" s="257" t="str">
        <f t="shared" ref="EN158:EX158" si="341">IF(NOT(ISNA(EN67)),IF(LEN(EN67)&gt;0,ABS(EN67-$C67),""),"")</f>
        <v/>
      </c>
      <c r="EO158" s="257" t="str">
        <f t="shared" si="341"/>
        <v/>
      </c>
      <c r="EP158" s="257" t="str">
        <f t="shared" si="341"/>
        <v/>
      </c>
      <c r="EQ158" s="257" t="str">
        <f t="shared" si="341"/>
        <v/>
      </c>
      <c r="ER158" s="257" t="str">
        <f t="shared" si="341"/>
        <v/>
      </c>
      <c r="ES158" s="257" t="str">
        <f t="shared" si="341"/>
        <v/>
      </c>
      <c r="ET158" s="257" t="str">
        <f t="shared" si="341"/>
        <v/>
      </c>
      <c r="EU158" s="257" t="str">
        <f t="shared" si="341"/>
        <v/>
      </c>
      <c r="EV158" s="257" t="str">
        <f t="shared" si="341"/>
        <v/>
      </c>
      <c r="EW158" s="257" t="str">
        <f t="shared" si="341"/>
        <v/>
      </c>
      <c r="EX158" s="258" t="str">
        <f t="shared" si="341"/>
        <v/>
      </c>
    </row>
    <row r="159" spans="4:154" x14ac:dyDescent="0.2">
      <c r="D159" s="238">
        <v>51685</v>
      </c>
      <c r="E159" s="367">
        <f t="shared" ref="E159:AJ159" si="342">IF(NOT(ISNA(E68)),IF(LEN(E68)&gt;0,(E68-$B68)/(rateShift*0.0001),""),"")</f>
        <v>2.8704820185729285E-4</v>
      </c>
      <c r="F159" s="368">
        <f t="shared" si="342"/>
        <v>9.568517912034169E-5</v>
      </c>
      <c r="G159" s="368">
        <f t="shared" si="342"/>
        <v>0</v>
      </c>
      <c r="H159" s="368">
        <f t="shared" si="342"/>
        <v>0</v>
      </c>
      <c r="I159" s="368">
        <f t="shared" si="342"/>
        <v>0</v>
      </c>
      <c r="J159" s="368">
        <f t="shared" si="342"/>
        <v>0</v>
      </c>
      <c r="K159" s="368">
        <f t="shared" si="342"/>
        <v>0</v>
      </c>
      <c r="L159" s="368">
        <f t="shared" si="342"/>
        <v>0</v>
      </c>
      <c r="M159" s="368">
        <f t="shared" si="342"/>
        <v>0</v>
      </c>
      <c r="N159" s="368">
        <f t="shared" si="342"/>
        <v>0</v>
      </c>
      <c r="O159" s="368">
        <f t="shared" si="342"/>
        <v>0</v>
      </c>
      <c r="P159" s="368">
        <f t="shared" si="342"/>
        <v>0</v>
      </c>
      <c r="Q159" s="368">
        <f t="shared" si="342"/>
        <v>0</v>
      </c>
      <c r="R159" s="368">
        <f t="shared" si="342"/>
        <v>0</v>
      </c>
      <c r="S159" s="368">
        <f t="shared" si="342"/>
        <v>0</v>
      </c>
      <c r="T159" s="368">
        <f t="shared" si="342"/>
        <v>0</v>
      </c>
      <c r="U159" s="368">
        <f t="shared" si="342"/>
        <v>0</v>
      </c>
      <c r="V159" s="368">
        <f t="shared" si="342"/>
        <v>-8.1649906794045712E-4</v>
      </c>
      <c r="W159" s="368">
        <f t="shared" si="342"/>
        <v>0</v>
      </c>
      <c r="X159" s="368">
        <f t="shared" si="342"/>
        <v>0</v>
      </c>
      <c r="Y159" s="368">
        <f t="shared" si="342"/>
        <v>0</v>
      </c>
      <c r="Z159" s="368">
        <f t="shared" si="342"/>
        <v>0</v>
      </c>
      <c r="AA159" s="368">
        <f t="shared" si="342"/>
        <v>0</v>
      </c>
      <c r="AB159" s="368">
        <f t="shared" si="342"/>
        <v>0</v>
      </c>
      <c r="AC159" s="368">
        <f t="shared" si="342"/>
        <v>0</v>
      </c>
      <c r="AD159" s="368">
        <f t="shared" si="342"/>
        <v>0</v>
      </c>
      <c r="AE159" s="368">
        <f t="shared" si="342"/>
        <v>0</v>
      </c>
      <c r="AF159" s="368">
        <f t="shared" si="342"/>
        <v>0</v>
      </c>
      <c r="AG159" s="368">
        <f t="shared" si="342"/>
        <v>0</v>
      </c>
      <c r="AH159" s="368">
        <f t="shared" si="342"/>
        <v>-1.6339232005758986E-3</v>
      </c>
      <c r="AI159" s="368">
        <f t="shared" si="342"/>
        <v>-2.4511295850307424E-3</v>
      </c>
      <c r="AJ159" s="368">
        <f t="shared" si="342"/>
        <v>-3.2900065666946476E-3</v>
      </c>
      <c r="AK159" s="368">
        <f t="shared" ref="AK159:BP159" si="343">IF(NOT(ISNA(AK68)),IF(LEN(AK68)&gt;0,(AK68-$B68)/(rateShift*0.0001),""),"")</f>
        <v>-4.0760639358032591E-3</v>
      </c>
      <c r="AL159" s="368">
        <f t="shared" si="343"/>
        <v>-4.9079979476916724E-3</v>
      </c>
      <c r="AM159" s="368">
        <f t="shared" si="343"/>
        <v>-5.7352255304968236E-3</v>
      </c>
      <c r="AN159" s="368">
        <f t="shared" si="343"/>
        <v>-6.5911424236390903E-3</v>
      </c>
      <c r="AO159" s="368">
        <f t="shared" si="343"/>
        <v>-7.4642438784369713E-3</v>
      </c>
      <c r="AP159" s="368">
        <f t="shared" si="343"/>
        <v>-8.2569831832968177E-3</v>
      </c>
      <c r="AQ159" s="368">
        <f t="shared" si="343"/>
        <v>-9.122678297050768E-3</v>
      </c>
      <c r="AR159" s="368">
        <f t="shared" si="343"/>
        <v>-1.0062051749113593E-2</v>
      </c>
      <c r="AS159" s="368">
        <f t="shared" si="343"/>
        <v>-1.0936676070327778E-2</v>
      </c>
      <c r="AT159" s="368">
        <f t="shared" si="343"/>
        <v>-1.1855616746971054E-2</v>
      </c>
      <c r="AU159" s="368">
        <f t="shared" si="343"/>
        <v>-1.2867257344218591E-2</v>
      </c>
      <c r="AV159" s="368">
        <f t="shared" si="343"/>
        <v>-1.3716575988469148E-2</v>
      </c>
      <c r="AW159" s="368">
        <f t="shared" si="343"/>
        <v>-1.4731371891837236E-2</v>
      </c>
      <c r="AX159" s="368">
        <f t="shared" si="343"/>
        <v>-1.5729885823982659E-2</v>
      </c>
      <c r="AY159" s="368">
        <f t="shared" si="343"/>
        <v>-1.6749099492601588E-2</v>
      </c>
      <c r="AZ159" s="368">
        <f t="shared" si="343"/>
        <v>-1.7941456314455456E-2</v>
      </c>
      <c r="BA159" s="368">
        <f t="shared" si="343"/>
        <v>-1.8806125556391357E-2</v>
      </c>
      <c r="BB159" s="368">
        <f t="shared" si="343"/>
        <v>-1.9883010656841782E-2</v>
      </c>
      <c r="BC159" s="368">
        <f t="shared" si="343"/>
        <v>-2.1041138062536519E-2</v>
      </c>
      <c r="BD159" s="368">
        <f t="shared" si="343"/>
        <v>-2.2230500654040614E-2</v>
      </c>
      <c r="BE159" s="368">
        <f t="shared" si="343"/>
        <v>-2.3320653258565582E-2</v>
      </c>
      <c r="BF159" s="368">
        <f t="shared" si="343"/>
        <v>-2.4631853094252143E-2</v>
      </c>
      <c r="BG159" s="368">
        <f t="shared" si="343"/>
        <v>-2.5625581721172574E-2</v>
      </c>
      <c r="BH159" s="368">
        <f t="shared" si="343"/>
        <v>-2.6916379403402885E-2</v>
      </c>
      <c r="BI159" s="368">
        <f t="shared" si="343"/>
        <v>1.3862721915559351</v>
      </c>
      <c r="BJ159" s="368">
        <f t="shared" si="343"/>
        <v>0</v>
      </c>
      <c r="BK159" s="368">
        <f t="shared" si="343"/>
        <v>0</v>
      </c>
      <c r="BL159" s="368">
        <f t="shared" si="343"/>
        <v>0</v>
      </c>
      <c r="BM159" s="368">
        <f t="shared" si="343"/>
        <v>0</v>
      </c>
      <c r="BN159" s="368">
        <f t="shared" si="343"/>
        <v>0</v>
      </c>
      <c r="BO159" s="368" t="str">
        <f t="shared" si="343"/>
        <v/>
      </c>
      <c r="BP159" s="368" t="str">
        <f t="shared" si="343"/>
        <v/>
      </c>
      <c r="BQ159" s="368" t="str">
        <f t="shared" ref="BQ159:CA159" si="344">IF(NOT(ISNA(BQ68)),IF(LEN(BQ68)&gt;0,(BQ68-$B68)/(rateShift*0.0001),""),"")</f>
        <v/>
      </c>
      <c r="BR159" s="368" t="str">
        <f t="shared" si="344"/>
        <v/>
      </c>
      <c r="BS159" s="368" t="str">
        <f t="shared" si="344"/>
        <v/>
      </c>
      <c r="BT159" s="368" t="str">
        <f t="shared" si="344"/>
        <v/>
      </c>
      <c r="BU159" s="368" t="str">
        <f t="shared" si="344"/>
        <v/>
      </c>
      <c r="BV159" s="368" t="str">
        <f t="shared" si="344"/>
        <v/>
      </c>
      <c r="BW159" s="368" t="str">
        <f t="shared" si="344"/>
        <v/>
      </c>
      <c r="BX159" s="368" t="str">
        <f t="shared" si="344"/>
        <v/>
      </c>
      <c r="BY159" s="368" t="str">
        <f t="shared" si="344"/>
        <v/>
      </c>
      <c r="BZ159" s="368" t="str">
        <f t="shared" si="344"/>
        <v/>
      </c>
      <c r="CA159" s="369" t="str">
        <f t="shared" si="344"/>
        <v/>
      </c>
      <c r="CB159" s="257">
        <f t="shared" ref="CB159:DG159" si="345">IF(NOT(ISNA(CB68)),IF(LEN(CB68)&gt;0,ABS(CB68-$C68),""),"")</f>
        <v>0</v>
      </c>
      <c r="CC159" s="257">
        <f t="shared" si="345"/>
        <v>4.3021142204224816E-16</v>
      </c>
      <c r="CD159" s="257">
        <f t="shared" si="345"/>
        <v>0</v>
      </c>
      <c r="CE159" s="257">
        <f t="shared" si="345"/>
        <v>0</v>
      </c>
      <c r="CF159" s="257">
        <f t="shared" si="345"/>
        <v>0</v>
      </c>
      <c r="CG159" s="257">
        <f t="shared" si="345"/>
        <v>0</v>
      </c>
      <c r="CH159" s="257">
        <f t="shared" si="345"/>
        <v>0</v>
      </c>
      <c r="CI159" s="257">
        <f t="shared" si="345"/>
        <v>0</v>
      </c>
      <c r="CJ159" s="257">
        <f t="shared" si="345"/>
        <v>0</v>
      </c>
      <c r="CK159" s="257">
        <f t="shared" si="345"/>
        <v>0</v>
      </c>
      <c r="CL159" s="257">
        <f t="shared" si="345"/>
        <v>0</v>
      </c>
      <c r="CM159" s="257">
        <f t="shared" si="345"/>
        <v>0</v>
      </c>
      <c r="CN159" s="257">
        <f t="shared" si="345"/>
        <v>0</v>
      </c>
      <c r="CO159" s="257">
        <f t="shared" si="345"/>
        <v>0</v>
      </c>
      <c r="CP159" s="257">
        <f t="shared" si="345"/>
        <v>0</v>
      </c>
      <c r="CQ159" s="257">
        <f t="shared" si="345"/>
        <v>0</v>
      </c>
      <c r="CR159" s="257">
        <f t="shared" si="345"/>
        <v>0</v>
      </c>
      <c r="CS159" s="257">
        <f t="shared" si="345"/>
        <v>2.3778188064371708E-9</v>
      </c>
      <c r="CT159" s="257">
        <f t="shared" si="345"/>
        <v>0</v>
      </c>
      <c r="CU159" s="257">
        <f t="shared" si="345"/>
        <v>0</v>
      </c>
      <c r="CV159" s="257">
        <f t="shared" si="345"/>
        <v>0</v>
      </c>
      <c r="CW159" s="257">
        <f t="shared" si="345"/>
        <v>0</v>
      </c>
      <c r="CX159" s="257">
        <f t="shared" si="345"/>
        <v>0</v>
      </c>
      <c r="CY159" s="257">
        <f t="shared" si="345"/>
        <v>0</v>
      </c>
      <c r="CZ159" s="257">
        <f t="shared" si="345"/>
        <v>0</v>
      </c>
      <c r="DA159" s="257">
        <f t="shared" si="345"/>
        <v>0</v>
      </c>
      <c r="DB159" s="257">
        <f t="shared" si="345"/>
        <v>0</v>
      </c>
      <c r="DC159" s="257">
        <f t="shared" si="345"/>
        <v>0</v>
      </c>
      <c r="DD159" s="257">
        <f t="shared" si="345"/>
        <v>0</v>
      </c>
      <c r="DE159" s="257">
        <f t="shared" si="345"/>
        <v>4.7583219933700072E-9</v>
      </c>
      <c r="DF159" s="257">
        <f t="shared" si="345"/>
        <v>7.1381826560745765E-9</v>
      </c>
      <c r="DG159" s="257">
        <f t="shared" si="345"/>
        <v>9.5811419700830847E-9</v>
      </c>
      <c r="DH159" s="257">
        <f t="shared" ref="DH159:EM159" si="346">IF(NOT(ISNA(DH68)),IF(LEN(DH68)&gt;0,ABS(DH68-$C68),""),"")</f>
        <v>1.1870272594721731E-8</v>
      </c>
      <c r="DI159" s="257">
        <f t="shared" si="346"/>
        <v>1.4292994614251153E-8</v>
      </c>
      <c r="DJ159" s="257">
        <f t="shared" si="346"/>
        <v>1.6702001521401444E-8</v>
      </c>
      <c r="DK159" s="257">
        <f t="shared" si="346"/>
        <v>1.9194545518991246E-8</v>
      </c>
      <c r="DL159" s="257">
        <f t="shared" si="346"/>
        <v>2.1737122969656131E-8</v>
      </c>
      <c r="DM159" s="257">
        <f t="shared" si="346"/>
        <v>2.4045666759814344E-8</v>
      </c>
      <c r="DN159" s="257">
        <f t="shared" si="346"/>
        <v>2.656665626724064E-8</v>
      </c>
      <c r="DO159" s="257">
        <f t="shared" si="346"/>
        <v>2.9302192842278751E-8</v>
      </c>
      <c r="DP159" s="257">
        <f t="shared" si="346"/>
        <v>3.18491633066742E-8</v>
      </c>
      <c r="DQ159" s="257">
        <f t="shared" si="346"/>
        <v>3.4525175326288737E-8</v>
      </c>
      <c r="DR159" s="257">
        <f t="shared" si="346"/>
        <v>3.7471121420995512E-8</v>
      </c>
      <c r="DS159" s="257">
        <f t="shared" si="346"/>
        <v>3.9944366942573639E-8</v>
      </c>
      <c r="DT159" s="257">
        <f t="shared" si="346"/>
        <v>4.2899476148522409E-8</v>
      </c>
      <c r="DU159" s="257">
        <f t="shared" si="346"/>
        <v>4.5807158063210229E-8</v>
      </c>
      <c r="DV159" s="257">
        <f t="shared" si="346"/>
        <v>4.8775102651221758E-8</v>
      </c>
      <c r="DW159" s="257">
        <f t="shared" si="346"/>
        <v>5.2247221764278873E-8</v>
      </c>
      <c r="DX159" s="257">
        <f t="shared" si="346"/>
        <v>5.476510853141825E-8</v>
      </c>
      <c r="DY159" s="257">
        <f t="shared" si="346"/>
        <v>5.7900947078581844E-8</v>
      </c>
      <c r="DZ159" s="257">
        <f t="shared" si="346"/>
        <v>6.1273341182138674E-8</v>
      </c>
      <c r="EA159" s="257">
        <f t="shared" si="346"/>
        <v>6.473667124237692E-8</v>
      </c>
      <c r="EB159" s="257">
        <f t="shared" si="346"/>
        <v>6.7911091965189296E-8</v>
      </c>
      <c r="EC159" s="257">
        <f t="shared" si="346"/>
        <v>7.1729160000533199E-8</v>
      </c>
      <c r="ED159" s="257">
        <f t="shared" si="346"/>
        <v>7.4622771878418703E-8</v>
      </c>
      <c r="EE159" s="257">
        <f t="shared" si="346"/>
        <v>1.1925958138067523E-3</v>
      </c>
      <c r="EF159" s="257">
        <f t="shared" si="346"/>
        <v>7.6217249138238238E-3</v>
      </c>
      <c r="EG159" s="257">
        <f t="shared" si="346"/>
        <v>8.6104904906612323E-3</v>
      </c>
      <c r="EH159" s="257">
        <f t="shared" si="346"/>
        <v>2.1273791087999747E-4</v>
      </c>
      <c r="EI159" s="257">
        <f t="shared" si="346"/>
        <v>9.9060671057346616E-7</v>
      </c>
      <c r="EJ159" s="257">
        <f t="shared" si="346"/>
        <v>2.8385776333628154E-9</v>
      </c>
      <c r="EK159" s="257">
        <f t="shared" si="346"/>
        <v>3.4018440842054076E-11</v>
      </c>
      <c r="EL159" s="257" t="str">
        <f t="shared" si="346"/>
        <v/>
      </c>
      <c r="EM159" s="257" t="str">
        <f t="shared" si="346"/>
        <v/>
      </c>
      <c r="EN159" s="257" t="str">
        <f t="shared" ref="EN159:EX159" si="347">IF(NOT(ISNA(EN68)),IF(LEN(EN68)&gt;0,ABS(EN68-$C68),""),"")</f>
        <v/>
      </c>
      <c r="EO159" s="257" t="str">
        <f t="shared" si="347"/>
        <v/>
      </c>
      <c r="EP159" s="257" t="str">
        <f t="shared" si="347"/>
        <v/>
      </c>
      <c r="EQ159" s="257" t="str">
        <f t="shared" si="347"/>
        <v/>
      </c>
      <c r="ER159" s="257" t="str">
        <f t="shared" si="347"/>
        <v/>
      </c>
      <c r="ES159" s="257" t="str">
        <f t="shared" si="347"/>
        <v/>
      </c>
      <c r="ET159" s="257" t="str">
        <f t="shared" si="347"/>
        <v/>
      </c>
      <c r="EU159" s="257" t="str">
        <f t="shared" si="347"/>
        <v/>
      </c>
      <c r="EV159" s="257" t="str">
        <f t="shared" si="347"/>
        <v/>
      </c>
      <c r="EW159" s="257" t="str">
        <f t="shared" si="347"/>
        <v/>
      </c>
      <c r="EX159" s="258" t="str">
        <f t="shared" si="347"/>
        <v/>
      </c>
    </row>
    <row r="160" spans="4:154" x14ac:dyDescent="0.2">
      <c r="D160" s="238">
        <v>52050</v>
      </c>
      <c r="E160" s="367">
        <f t="shared" ref="E160:AJ160" si="348">IF(NOT(ISNA(E69)),IF(LEN(E69)&gt;0,(E69-$B69)/(rateShift*0.0001),""),"")</f>
        <v>2.774895307804115E-4</v>
      </c>
      <c r="F160" s="368">
        <f t="shared" si="348"/>
        <v>9.2498874063734471E-5</v>
      </c>
      <c r="G160" s="368">
        <f t="shared" si="348"/>
        <v>0</v>
      </c>
      <c r="H160" s="368">
        <f t="shared" si="348"/>
        <v>0</v>
      </c>
      <c r="I160" s="368">
        <f t="shared" si="348"/>
        <v>0</v>
      </c>
      <c r="J160" s="368">
        <f t="shared" si="348"/>
        <v>0</v>
      </c>
      <c r="K160" s="368">
        <f t="shared" si="348"/>
        <v>0</v>
      </c>
      <c r="L160" s="368">
        <f t="shared" si="348"/>
        <v>0</v>
      </c>
      <c r="M160" s="368">
        <f t="shared" si="348"/>
        <v>0</v>
      </c>
      <c r="N160" s="368">
        <f t="shared" si="348"/>
        <v>0</v>
      </c>
      <c r="O160" s="368">
        <f t="shared" si="348"/>
        <v>0</v>
      </c>
      <c r="P160" s="368">
        <f t="shared" si="348"/>
        <v>0</v>
      </c>
      <c r="Q160" s="368">
        <f t="shared" si="348"/>
        <v>0</v>
      </c>
      <c r="R160" s="368">
        <f t="shared" si="348"/>
        <v>0</v>
      </c>
      <c r="S160" s="368">
        <f t="shared" si="348"/>
        <v>0</v>
      </c>
      <c r="T160" s="368">
        <f t="shared" si="348"/>
        <v>0</v>
      </c>
      <c r="U160" s="368">
        <f t="shared" si="348"/>
        <v>0</v>
      </c>
      <c r="V160" s="368">
        <f t="shared" si="348"/>
        <v>-7.8930974584459634E-4</v>
      </c>
      <c r="W160" s="368">
        <f t="shared" si="348"/>
        <v>0</v>
      </c>
      <c r="X160" s="368">
        <f t="shared" si="348"/>
        <v>0</v>
      </c>
      <c r="Y160" s="368">
        <f t="shared" si="348"/>
        <v>0</v>
      </c>
      <c r="Z160" s="368">
        <f t="shared" si="348"/>
        <v>0</v>
      </c>
      <c r="AA160" s="368">
        <f t="shared" si="348"/>
        <v>0</v>
      </c>
      <c r="AB160" s="368">
        <f t="shared" si="348"/>
        <v>0</v>
      </c>
      <c r="AC160" s="368">
        <f t="shared" si="348"/>
        <v>0</v>
      </c>
      <c r="AD160" s="368">
        <f t="shared" si="348"/>
        <v>0</v>
      </c>
      <c r="AE160" s="368">
        <f t="shared" si="348"/>
        <v>0</v>
      </c>
      <c r="AF160" s="368">
        <f t="shared" si="348"/>
        <v>0</v>
      </c>
      <c r="AG160" s="368">
        <f t="shared" si="348"/>
        <v>0</v>
      </c>
      <c r="AH160" s="368">
        <f t="shared" si="348"/>
        <v>-1.5795137517891911E-3</v>
      </c>
      <c r="AI160" s="368">
        <f t="shared" si="348"/>
        <v>-2.3695072605758871E-3</v>
      </c>
      <c r="AJ160" s="368">
        <f t="shared" si="348"/>
        <v>-3.1804497382242891E-3</v>
      </c>
      <c r="AK160" s="368">
        <f t="shared" ref="AK160:BP160" si="349">IF(NOT(ISNA(AK69)),IF(LEN(AK69)&gt;0,(AK69-$B69)/(rateShift*0.0001),""),"")</f>
        <v>-3.9403314901383102E-3</v>
      </c>
      <c r="AL160" s="368">
        <f t="shared" si="349"/>
        <v>-4.7445621981397068E-3</v>
      </c>
      <c r="AM160" s="368">
        <f t="shared" si="349"/>
        <v>-5.5442432005288478E-3</v>
      </c>
      <c r="AN160" s="368">
        <f t="shared" si="349"/>
        <v>-6.3716581626474533E-3</v>
      </c>
      <c r="AO160" s="368">
        <f t="shared" si="349"/>
        <v>-7.2156854425894923E-3</v>
      </c>
      <c r="AP160" s="368">
        <f t="shared" si="349"/>
        <v>-7.9820266225653913E-3</v>
      </c>
      <c r="AQ160" s="368">
        <f t="shared" si="349"/>
        <v>-8.8188941917838326E-3</v>
      </c>
      <c r="AR160" s="368">
        <f t="shared" si="349"/>
        <v>-9.7269866192011001E-3</v>
      </c>
      <c r="AS160" s="368">
        <f t="shared" si="349"/>
        <v>-1.0572486054301333E-2</v>
      </c>
      <c r="AT160" s="368">
        <f t="shared" si="349"/>
        <v>-1.146082611534413E-2</v>
      </c>
      <c r="AU160" s="368">
        <f t="shared" si="349"/>
        <v>-1.2438779200749095E-2</v>
      </c>
      <c r="AV160" s="368">
        <f t="shared" si="349"/>
        <v>-1.3259815634936167E-2</v>
      </c>
      <c r="AW160" s="368">
        <f t="shared" si="349"/>
        <v>-1.4240818954989326E-2</v>
      </c>
      <c r="AX160" s="368">
        <f t="shared" si="349"/>
        <v>-1.5206082491642237E-2</v>
      </c>
      <c r="AY160" s="368">
        <f t="shared" si="349"/>
        <v>-1.6191356466011692E-2</v>
      </c>
      <c r="AZ160" s="368">
        <f t="shared" si="349"/>
        <v>-1.734400794709684E-2</v>
      </c>
      <c r="BA160" s="368">
        <f t="shared" si="349"/>
        <v>-1.8179883805834185E-2</v>
      </c>
      <c r="BB160" s="368">
        <f t="shared" si="349"/>
        <v>-1.9220908760112648E-2</v>
      </c>
      <c r="BC160" s="368">
        <f t="shared" si="349"/>
        <v>-2.0340470660573651E-2</v>
      </c>
      <c r="BD160" s="368">
        <f t="shared" si="349"/>
        <v>-2.1490227618825575E-2</v>
      </c>
      <c r="BE160" s="368">
        <f t="shared" si="349"/>
        <v>-2.2544078270934215E-2</v>
      </c>
      <c r="BF160" s="368">
        <f t="shared" si="349"/>
        <v>-2.3811615307584716E-2</v>
      </c>
      <c r="BG160" s="368">
        <f t="shared" si="349"/>
        <v>-2.4772252889115193E-2</v>
      </c>
      <c r="BH160" s="368">
        <f t="shared" si="349"/>
        <v>-2.6020067161632021E-2</v>
      </c>
      <c r="BI160" s="368">
        <f t="shared" si="349"/>
        <v>-2.7225541562748284E-2</v>
      </c>
      <c r="BJ160" s="368">
        <f t="shared" si="349"/>
        <v>1.4009165694875252</v>
      </c>
      <c r="BK160" s="368">
        <f t="shared" si="349"/>
        <v>0</v>
      </c>
      <c r="BL160" s="368">
        <f t="shared" si="349"/>
        <v>0</v>
      </c>
      <c r="BM160" s="368">
        <f t="shared" si="349"/>
        <v>0</v>
      </c>
      <c r="BN160" s="368">
        <f t="shared" si="349"/>
        <v>0</v>
      </c>
      <c r="BO160" s="368" t="str">
        <f t="shared" si="349"/>
        <v/>
      </c>
      <c r="BP160" s="368" t="str">
        <f t="shared" si="349"/>
        <v/>
      </c>
      <c r="BQ160" s="368" t="str">
        <f t="shared" ref="BQ160:CA160" si="350">IF(NOT(ISNA(BQ69)),IF(LEN(BQ69)&gt;0,(BQ69-$B69)/(rateShift*0.0001),""),"")</f>
        <v/>
      </c>
      <c r="BR160" s="368" t="str">
        <f t="shared" si="350"/>
        <v/>
      </c>
      <c r="BS160" s="368" t="str">
        <f t="shared" si="350"/>
        <v/>
      </c>
      <c r="BT160" s="368" t="str">
        <f t="shared" si="350"/>
        <v/>
      </c>
      <c r="BU160" s="368" t="str">
        <f t="shared" si="350"/>
        <v/>
      </c>
      <c r="BV160" s="368" t="str">
        <f t="shared" si="350"/>
        <v/>
      </c>
      <c r="BW160" s="368" t="str">
        <f t="shared" si="350"/>
        <v/>
      </c>
      <c r="BX160" s="368" t="str">
        <f t="shared" si="350"/>
        <v/>
      </c>
      <c r="BY160" s="368" t="str">
        <f t="shared" si="350"/>
        <v/>
      </c>
      <c r="BZ160" s="368" t="str">
        <f t="shared" si="350"/>
        <v/>
      </c>
      <c r="CA160" s="369" t="str">
        <f t="shared" si="350"/>
        <v/>
      </c>
      <c r="CB160" s="257">
        <f t="shared" ref="CB160:DG160" si="351">IF(NOT(ISNA(CB69)),IF(LEN(CB69)&gt;0,ABS(CB69-$C69),""),"")</f>
        <v>3.4694469519536142E-18</v>
      </c>
      <c r="CC160" s="257">
        <f t="shared" si="351"/>
        <v>3.4694469519536142E-18</v>
      </c>
      <c r="CD160" s="257">
        <f t="shared" si="351"/>
        <v>0</v>
      </c>
      <c r="CE160" s="257">
        <f t="shared" si="351"/>
        <v>0</v>
      </c>
      <c r="CF160" s="257">
        <f t="shared" si="351"/>
        <v>0</v>
      </c>
      <c r="CG160" s="257">
        <f t="shared" si="351"/>
        <v>0</v>
      </c>
      <c r="CH160" s="257">
        <f t="shared" si="351"/>
        <v>0</v>
      </c>
      <c r="CI160" s="257">
        <f t="shared" si="351"/>
        <v>0</v>
      </c>
      <c r="CJ160" s="257">
        <f t="shared" si="351"/>
        <v>0</v>
      </c>
      <c r="CK160" s="257">
        <f t="shared" si="351"/>
        <v>0</v>
      </c>
      <c r="CL160" s="257">
        <f t="shared" si="351"/>
        <v>0</v>
      </c>
      <c r="CM160" s="257">
        <f t="shared" si="351"/>
        <v>0</v>
      </c>
      <c r="CN160" s="257">
        <f t="shared" si="351"/>
        <v>0</v>
      </c>
      <c r="CO160" s="257">
        <f t="shared" si="351"/>
        <v>0</v>
      </c>
      <c r="CP160" s="257">
        <f t="shared" si="351"/>
        <v>0</v>
      </c>
      <c r="CQ160" s="257">
        <f t="shared" si="351"/>
        <v>0</v>
      </c>
      <c r="CR160" s="257">
        <f t="shared" si="351"/>
        <v>0</v>
      </c>
      <c r="CS160" s="257">
        <f t="shared" si="351"/>
        <v>1.1357542011036781E-8</v>
      </c>
      <c r="CT160" s="257">
        <f t="shared" si="351"/>
        <v>0</v>
      </c>
      <c r="CU160" s="257">
        <f t="shared" si="351"/>
        <v>0</v>
      </c>
      <c r="CV160" s="257">
        <f t="shared" si="351"/>
        <v>0</v>
      </c>
      <c r="CW160" s="257">
        <f t="shared" si="351"/>
        <v>0</v>
      </c>
      <c r="CX160" s="257">
        <f t="shared" si="351"/>
        <v>0</v>
      </c>
      <c r="CY160" s="257">
        <f t="shared" si="351"/>
        <v>0</v>
      </c>
      <c r="CZ160" s="257">
        <f t="shared" si="351"/>
        <v>0</v>
      </c>
      <c r="DA160" s="257">
        <f t="shared" si="351"/>
        <v>0</v>
      </c>
      <c r="DB160" s="257">
        <f t="shared" si="351"/>
        <v>0</v>
      </c>
      <c r="DC160" s="257">
        <f t="shared" si="351"/>
        <v>0</v>
      </c>
      <c r="DD160" s="257">
        <f t="shared" si="351"/>
        <v>0</v>
      </c>
      <c r="DE160" s="257">
        <f t="shared" si="351"/>
        <v>2.2727903861013976E-8</v>
      </c>
      <c r="DF160" s="257">
        <f t="shared" si="351"/>
        <v>3.4095190330762914E-8</v>
      </c>
      <c r="DG160" s="257">
        <f t="shared" si="351"/>
        <v>4.5763863670833516E-8</v>
      </c>
      <c r="DH160" s="257">
        <f t="shared" ref="DH160:EM160" si="352">IF(NOT(ISNA(DH69)),IF(LEN(DH69)&gt;0,ABS(DH69-$C69),""),"")</f>
        <v>5.6697777223169155E-8</v>
      </c>
      <c r="DI160" s="257">
        <f t="shared" si="352"/>
        <v>6.8269779076451931E-8</v>
      </c>
      <c r="DJ160" s="257">
        <f t="shared" si="352"/>
        <v>7.9776266453945865E-8</v>
      </c>
      <c r="DK160" s="257">
        <f t="shared" si="352"/>
        <v>9.1681763261103333E-8</v>
      </c>
      <c r="DL160" s="257">
        <f t="shared" si="352"/>
        <v>1.0382623708005134E-7</v>
      </c>
      <c r="DM160" s="257">
        <f t="shared" si="352"/>
        <v>1.1485286055545885E-7</v>
      </c>
      <c r="DN160" s="257">
        <f t="shared" si="352"/>
        <v>1.2689421384493027E-7</v>
      </c>
      <c r="DO160" s="257">
        <f t="shared" si="352"/>
        <v>1.399603323654075E-7</v>
      </c>
      <c r="DP160" s="257">
        <f t="shared" si="352"/>
        <v>1.5212577391537918E-7</v>
      </c>
      <c r="DQ160" s="257">
        <f t="shared" si="352"/>
        <v>1.6490756718154365E-7</v>
      </c>
      <c r="DR160" s="257">
        <f t="shared" si="352"/>
        <v>1.7897868005017914E-7</v>
      </c>
      <c r="DS160" s="257">
        <f t="shared" si="352"/>
        <v>1.9079196847057722E-7</v>
      </c>
      <c r="DT160" s="257">
        <f t="shared" si="352"/>
        <v>2.0490683472554339E-7</v>
      </c>
      <c r="DU160" s="257">
        <f t="shared" si="352"/>
        <v>2.1879516306361202E-7</v>
      </c>
      <c r="DV160" s="257">
        <f t="shared" si="352"/>
        <v>2.3297133082758603E-7</v>
      </c>
      <c r="DW160" s="257">
        <f t="shared" si="352"/>
        <v>2.4955564067313807E-7</v>
      </c>
      <c r="DX160" s="257">
        <f t="shared" si="352"/>
        <v>2.6158213058471991E-7</v>
      </c>
      <c r="DY160" s="257">
        <f t="shared" si="352"/>
        <v>2.7656020871319464E-7</v>
      </c>
      <c r="DZ160" s="257">
        <f t="shared" si="352"/>
        <v>2.9266817099318776E-7</v>
      </c>
      <c r="EA160" s="257">
        <f t="shared" si="352"/>
        <v>3.0921047271606494E-7</v>
      </c>
      <c r="EB160" s="257">
        <f t="shared" si="352"/>
        <v>3.2437281978839327E-7</v>
      </c>
      <c r="EC160" s="257">
        <f t="shared" si="352"/>
        <v>3.4260948272163416E-7</v>
      </c>
      <c r="ED160" s="257">
        <f t="shared" si="352"/>
        <v>3.5643055474113283E-7</v>
      </c>
      <c r="EE160" s="257">
        <f t="shared" si="352"/>
        <v>3.7438324698366165E-7</v>
      </c>
      <c r="EF160" s="257">
        <f t="shared" si="352"/>
        <v>4.5172080931287599E-3</v>
      </c>
      <c r="EG160" s="257">
        <f t="shared" si="352"/>
        <v>1.7653626989551918E-3</v>
      </c>
      <c r="EH160" s="257">
        <f t="shared" si="352"/>
        <v>1.2703765457460041E-3</v>
      </c>
      <c r="EI160" s="257">
        <f t="shared" si="352"/>
        <v>9.4138214255256453E-5</v>
      </c>
      <c r="EJ160" s="257">
        <f t="shared" si="352"/>
        <v>2.6979137720054003E-7</v>
      </c>
      <c r="EK160" s="257">
        <f t="shared" si="352"/>
        <v>3.2332682815827685E-9</v>
      </c>
      <c r="EL160" s="257" t="str">
        <f t="shared" si="352"/>
        <v/>
      </c>
      <c r="EM160" s="257" t="str">
        <f t="shared" si="352"/>
        <v/>
      </c>
      <c r="EN160" s="257" t="str">
        <f t="shared" ref="EN160:EX160" si="353">IF(NOT(ISNA(EN69)),IF(LEN(EN69)&gt;0,ABS(EN69-$C69),""),"")</f>
        <v/>
      </c>
      <c r="EO160" s="257" t="str">
        <f t="shared" si="353"/>
        <v/>
      </c>
      <c r="EP160" s="257" t="str">
        <f t="shared" si="353"/>
        <v/>
      </c>
      <c r="EQ160" s="257" t="str">
        <f t="shared" si="353"/>
        <v/>
      </c>
      <c r="ER160" s="257" t="str">
        <f t="shared" si="353"/>
        <v/>
      </c>
      <c r="ES160" s="257" t="str">
        <f t="shared" si="353"/>
        <v/>
      </c>
      <c r="ET160" s="257" t="str">
        <f t="shared" si="353"/>
        <v/>
      </c>
      <c r="EU160" s="257" t="str">
        <f t="shared" si="353"/>
        <v/>
      </c>
      <c r="EV160" s="257" t="str">
        <f t="shared" si="353"/>
        <v/>
      </c>
      <c r="EW160" s="257" t="str">
        <f t="shared" si="353"/>
        <v/>
      </c>
      <c r="EX160" s="258" t="str">
        <f t="shared" si="353"/>
        <v/>
      </c>
    </row>
    <row r="161" spans="4:154" x14ac:dyDescent="0.2">
      <c r="D161" s="238">
        <v>53876</v>
      </c>
      <c r="E161" s="367">
        <f t="shared" ref="E161:AJ161" si="354">IF(NOT(ISNA(E70)),IF(LEN(E70)&gt;0,(E70-$B70)/(rateShift*0.0001),""),"")</f>
        <v>2.3786366985453777E-4</v>
      </c>
      <c r="F161" s="368">
        <f t="shared" si="354"/>
        <v>7.9289916160574236E-5</v>
      </c>
      <c r="G161" s="368">
        <f t="shared" si="354"/>
        <v>0</v>
      </c>
      <c r="H161" s="368">
        <f t="shared" si="354"/>
        <v>0</v>
      </c>
      <c r="I161" s="368">
        <f t="shared" si="354"/>
        <v>0</v>
      </c>
      <c r="J161" s="368">
        <f t="shared" si="354"/>
        <v>0</v>
      </c>
      <c r="K161" s="368">
        <f t="shared" si="354"/>
        <v>0</v>
      </c>
      <c r="L161" s="368">
        <f t="shared" si="354"/>
        <v>0</v>
      </c>
      <c r="M161" s="368">
        <f t="shared" si="354"/>
        <v>0</v>
      </c>
      <c r="N161" s="368">
        <f t="shared" si="354"/>
        <v>0</v>
      </c>
      <c r="O161" s="368">
        <f t="shared" si="354"/>
        <v>0</v>
      </c>
      <c r="P161" s="368">
        <f t="shared" si="354"/>
        <v>0</v>
      </c>
      <c r="Q161" s="368">
        <f t="shared" si="354"/>
        <v>0</v>
      </c>
      <c r="R161" s="368">
        <f t="shared" si="354"/>
        <v>0</v>
      </c>
      <c r="S161" s="368">
        <f t="shared" si="354"/>
        <v>0</v>
      </c>
      <c r="T161" s="368">
        <f t="shared" si="354"/>
        <v>0</v>
      </c>
      <c r="U161" s="368">
        <f t="shared" si="354"/>
        <v>0</v>
      </c>
      <c r="V161" s="368">
        <f t="shared" si="354"/>
        <v>-6.9182789349739315E-4</v>
      </c>
      <c r="W161" s="368">
        <f t="shared" si="354"/>
        <v>0</v>
      </c>
      <c r="X161" s="368">
        <f t="shared" si="354"/>
        <v>0</v>
      </c>
      <c r="Y161" s="368">
        <f t="shared" si="354"/>
        <v>0</v>
      </c>
      <c r="Z161" s="368">
        <f t="shared" si="354"/>
        <v>0</v>
      </c>
      <c r="AA161" s="368">
        <f t="shared" si="354"/>
        <v>0</v>
      </c>
      <c r="AB161" s="368">
        <f t="shared" si="354"/>
        <v>0</v>
      </c>
      <c r="AC161" s="368">
        <f t="shared" si="354"/>
        <v>0</v>
      </c>
      <c r="AD161" s="368">
        <f t="shared" si="354"/>
        <v>0</v>
      </c>
      <c r="AE161" s="368">
        <f t="shared" si="354"/>
        <v>0</v>
      </c>
      <c r="AF161" s="368">
        <f t="shared" si="354"/>
        <v>0</v>
      </c>
      <c r="AG161" s="368">
        <f t="shared" si="354"/>
        <v>0</v>
      </c>
      <c r="AH161" s="368">
        <f t="shared" si="354"/>
        <v>-1.3844395296488954E-3</v>
      </c>
      <c r="AI161" s="368">
        <f t="shared" si="354"/>
        <v>-2.0768665915174567E-3</v>
      </c>
      <c r="AJ161" s="368">
        <f t="shared" si="354"/>
        <v>-2.7876552880119754E-3</v>
      </c>
      <c r="AK161" s="368">
        <f t="shared" ref="AK161:BP161" si="355">IF(NOT(ISNA(AK70)),IF(LEN(AK70)&gt;0,(AK70-$B70)/(rateShift*0.0001),""),"")</f>
        <v>-3.4536893378338263E-3</v>
      </c>
      <c r="AL161" s="368">
        <f t="shared" si="355"/>
        <v>-4.15859503846705E-3</v>
      </c>
      <c r="AM161" s="368">
        <f t="shared" si="355"/>
        <v>-4.859512860392462E-3</v>
      </c>
      <c r="AN161" s="368">
        <f t="shared" si="355"/>
        <v>-5.5847393287157543E-3</v>
      </c>
      <c r="AO161" s="368">
        <f t="shared" si="355"/>
        <v>-6.3245263548679376E-3</v>
      </c>
      <c r="AP161" s="368">
        <f t="shared" si="355"/>
        <v>-6.9962217067939814E-3</v>
      </c>
      <c r="AQ161" s="368">
        <f t="shared" si="355"/>
        <v>-7.7297331114480061E-3</v>
      </c>
      <c r="AR161" s="368">
        <f t="shared" si="355"/>
        <v>-8.5256727534732679E-3</v>
      </c>
      <c r="AS161" s="368">
        <f t="shared" si="355"/>
        <v>-9.2667497821226352E-3</v>
      </c>
      <c r="AT161" s="368">
        <f t="shared" si="355"/>
        <v>-1.0045376364654912E-2</v>
      </c>
      <c r="AU161" s="368">
        <f t="shared" si="355"/>
        <v>-1.0902548303569348E-2</v>
      </c>
      <c r="AV161" s="368">
        <f t="shared" si="355"/>
        <v>-1.1622183342420433E-2</v>
      </c>
      <c r="AW161" s="368">
        <f t="shared" si="355"/>
        <v>-1.2482028590374283E-2</v>
      </c>
      <c r="AX161" s="368">
        <f t="shared" si="355"/>
        <v>-1.3328077873436817E-2</v>
      </c>
      <c r="AY161" s="368">
        <f t="shared" si="355"/>
        <v>-1.4191666104137329E-2</v>
      </c>
      <c r="AZ161" s="368">
        <f t="shared" si="355"/>
        <v>-1.520195982448666E-2</v>
      </c>
      <c r="BA161" s="368">
        <f t="shared" si="355"/>
        <v>-1.5934601070646814E-2</v>
      </c>
      <c r="BB161" s="368">
        <f t="shared" si="355"/>
        <v>-1.6847054415264351E-2</v>
      </c>
      <c r="BC161" s="368">
        <f t="shared" si="355"/>
        <v>-1.7828344870459562E-2</v>
      </c>
      <c r="BD161" s="368">
        <f t="shared" si="355"/>
        <v>-1.8836100989412519E-2</v>
      </c>
      <c r="BE161" s="368">
        <f t="shared" si="355"/>
        <v>-1.9759795581719697E-2</v>
      </c>
      <c r="BF161" s="368">
        <f t="shared" si="355"/>
        <v>-2.0870784999561104E-2</v>
      </c>
      <c r="BG161" s="368">
        <f t="shared" si="355"/>
        <v>-2.1712778563304225E-2</v>
      </c>
      <c r="BH161" s="368">
        <f t="shared" si="355"/>
        <v>-2.2806480755865888E-2</v>
      </c>
      <c r="BI161" s="368">
        <f t="shared" si="355"/>
        <v>9.7510835260494755E-3</v>
      </c>
      <c r="BJ161" s="368">
        <f t="shared" si="355"/>
        <v>-9.7796388167179643E-2</v>
      </c>
      <c r="BK161" s="368">
        <f t="shared" si="355"/>
        <v>1.4266900975522765</v>
      </c>
      <c r="BL161" s="368">
        <f t="shared" si="355"/>
        <v>6.3472716279114327E-3</v>
      </c>
      <c r="BM161" s="368">
        <f t="shared" si="355"/>
        <v>1.8184289560241318E-5</v>
      </c>
      <c r="BN161" s="368">
        <f t="shared" si="355"/>
        <v>2.1792619792071477E-7</v>
      </c>
      <c r="BO161" s="368" t="str">
        <f t="shared" si="355"/>
        <v/>
      </c>
      <c r="BP161" s="368" t="str">
        <f t="shared" si="355"/>
        <v/>
      </c>
      <c r="BQ161" s="368" t="str">
        <f t="shared" ref="BQ161:CA161" si="356">IF(NOT(ISNA(BQ70)),IF(LEN(BQ70)&gt;0,(BQ70-$B70)/(rateShift*0.0001),""),"")</f>
        <v/>
      </c>
      <c r="BR161" s="368" t="str">
        <f t="shared" si="356"/>
        <v/>
      </c>
      <c r="BS161" s="368" t="str">
        <f t="shared" si="356"/>
        <v/>
      </c>
      <c r="BT161" s="368" t="str">
        <f t="shared" si="356"/>
        <v/>
      </c>
      <c r="BU161" s="368" t="str">
        <f t="shared" si="356"/>
        <v/>
      </c>
      <c r="BV161" s="368" t="str">
        <f t="shared" si="356"/>
        <v/>
      </c>
      <c r="BW161" s="368" t="str">
        <f t="shared" si="356"/>
        <v/>
      </c>
      <c r="BX161" s="368" t="str">
        <f t="shared" si="356"/>
        <v/>
      </c>
      <c r="BY161" s="368" t="str">
        <f t="shared" si="356"/>
        <v/>
      </c>
      <c r="BZ161" s="368" t="str">
        <f t="shared" si="356"/>
        <v/>
      </c>
      <c r="CA161" s="369" t="str">
        <f t="shared" si="356"/>
        <v/>
      </c>
      <c r="CB161" s="257">
        <f t="shared" ref="CB161:DG161" si="357">IF(NOT(ISNA(CB70)),IF(LEN(CB70)&gt;0,ABS(CB70-$C70),""),"")</f>
        <v>3.4694469519536142E-18</v>
      </c>
      <c r="CC161" s="257">
        <f t="shared" si="357"/>
        <v>3.4694469519536142E-18</v>
      </c>
      <c r="CD161" s="257">
        <f t="shared" si="357"/>
        <v>0</v>
      </c>
      <c r="CE161" s="257">
        <f t="shared" si="357"/>
        <v>0</v>
      </c>
      <c r="CF161" s="257">
        <f t="shared" si="357"/>
        <v>0</v>
      </c>
      <c r="CG161" s="257">
        <f t="shared" si="357"/>
        <v>0</v>
      </c>
      <c r="CH161" s="257">
        <f t="shared" si="357"/>
        <v>0</v>
      </c>
      <c r="CI161" s="257">
        <f t="shared" si="357"/>
        <v>0</v>
      </c>
      <c r="CJ161" s="257">
        <f t="shared" si="357"/>
        <v>0</v>
      </c>
      <c r="CK161" s="257">
        <f t="shared" si="357"/>
        <v>0</v>
      </c>
      <c r="CL161" s="257">
        <f t="shared" si="357"/>
        <v>0</v>
      </c>
      <c r="CM161" s="257">
        <f t="shared" si="357"/>
        <v>0</v>
      </c>
      <c r="CN161" s="257">
        <f t="shared" si="357"/>
        <v>0</v>
      </c>
      <c r="CO161" s="257">
        <f t="shared" si="357"/>
        <v>0</v>
      </c>
      <c r="CP161" s="257">
        <f t="shared" si="357"/>
        <v>0</v>
      </c>
      <c r="CQ161" s="257">
        <f t="shared" si="357"/>
        <v>0</v>
      </c>
      <c r="CR161" s="257">
        <f t="shared" si="357"/>
        <v>0</v>
      </c>
      <c r="CS161" s="257">
        <f t="shared" si="357"/>
        <v>2.734860120659488E-8</v>
      </c>
      <c r="CT161" s="257">
        <f t="shared" si="357"/>
        <v>0</v>
      </c>
      <c r="CU161" s="257">
        <f t="shared" si="357"/>
        <v>0</v>
      </c>
      <c r="CV161" s="257">
        <f t="shared" si="357"/>
        <v>0</v>
      </c>
      <c r="CW161" s="257">
        <f t="shared" si="357"/>
        <v>0</v>
      </c>
      <c r="CX161" s="257">
        <f t="shared" si="357"/>
        <v>0</v>
      </c>
      <c r="CY161" s="257">
        <f t="shared" si="357"/>
        <v>0</v>
      </c>
      <c r="CZ161" s="257">
        <f t="shared" si="357"/>
        <v>0</v>
      </c>
      <c r="DA161" s="257">
        <f t="shared" si="357"/>
        <v>0</v>
      </c>
      <c r="DB161" s="257">
        <f t="shared" si="357"/>
        <v>0</v>
      </c>
      <c r="DC161" s="257">
        <f t="shared" si="357"/>
        <v>0</v>
      </c>
      <c r="DD161" s="257">
        <f t="shared" si="357"/>
        <v>0</v>
      </c>
      <c r="DE161" s="257">
        <f t="shared" si="357"/>
        <v>5.4728050785657345E-8</v>
      </c>
      <c r="DF161" s="257">
        <f t="shared" si="357"/>
        <v>8.2100071088775373E-8</v>
      </c>
      <c r="DG161" s="257">
        <f t="shared" si="357"/>
        <v>1.1019779784515737E-7</v>
      </c>
      <c r="DH161" s="257">
        <f t="shared" ref="DH161:EM161" si="358">IF(NOT(ISNA(DH70)),IF(LEN(DH70)&gt;0,ABS(DH70-$C70),""),"")</f>
        <v>1.3652622988385987E-7</v>
      </c>
      <c r="DI161" s="257">
        <f t="shared" si="358"/>
        <v>1.6439113070809697E-7</v>
      </c>
      <c r="DJ161" s="257">
        <f t="shared" si="358"/>
        <v>1.9209825295393723E-7</v>
      </c>
      <c r="DK161" s="257">
        <f t="shared" si="358"/>
        <v>2.2076614710278553E-7</v>
      </c>
      <c r="DL161" s="257">
        <f t="shared" si="358"/>
        <v>2.5000946269823632E-7</v>
      </c>
      <c r="DM161" s="257">
        <f t="shared" si="358"/>
        <v>2.7656102538631266E-7</v>
      </c>
      <c r="DN161" s="257">
        <f t="shared" si="358"/>
        <v>3.0555598225581737E-7</v>
      </c>
      <c r="DO161" s="257">
        <f t="shared" si="358"/>
        <v>3.3701849398021233E-7</v>
      </c>
      <c r="DP161" s="257">
        <f t="shared" si="358"/>
        <v>3.6631219579516539E-7</v>
      </c>
      <c r="DQ161" s="257">
        <f t="shared" si="358"/>
        <v>3.9709001261115096E-7</v>
      </c>
      <c r="DR161" s="257">
        <f t="shared" si="358"/>
        <v>4.3097240211287247E-7</v>
      </c>
      <c r="DS161" s="257">
        <f t="shared" si="358"/>
        <v>4.5941805924126777E-7</v>
      </c>
      <c r="DT161" s="257">
        <f t="shared" si="358"/>
        <v>4.9340574191300557E-7</v>
      </c>
      <c r="DU161" s="257">
        <f t="shared" si="358"/>
        <v>5.2684790095153256E-7</v>
      </c>
      <c r="DV161" s="257">
        <f t="shared" si="358"/>
        <v>5.6098312430086228E-7</v>
      </c>
      <c r="DW161" s="257">
        <f t="shared" si="358"/>
        <v>6.009169414220028E-7</v>
      </c>
      <c r="DX161" s="257">
        <f t="shared" si="358"/>
        <v>6.2987582888709981E-7</v>
      </c>
      <c r="DY161" s="257">
        <f t="shared" si="358"/>
        <v>6.6594188511195918E-7</v>
      </c>
      <c r="DZ161" s="257">
        <f t="shared" si="358"/>
        <v>7.0472857071832151E-7</v>
      </c>
      <c r="EA161" s="257">
        <f t="shared" si="358"/>
        <v>7.4456106454248716E-7</v>
      </c>
      <c r="EB161" s="257">
        <f t="shared" si="358"/>
        <v>7.8107070029115322E-7</v>
      </c>
      <c r="EC161" s="257">
        <f t="shared" si="358"/>
        <v>8.2498297280034216E-7</v>
      </c>
      <c r="ED161" s="257">
        <f t="shared" si="358"/>
        <v>8.5826285469922658E-7</v>
      </c>
      <c r="EE161" s="257">
        <f t="shared" si="358"/>
        <v>9.0149125121438689E-7</v>
      </c>
      <c r="EF161" s="257">
        <f t="shared" si="358"/>
        <v>2.0099713552677867E-5</v>
      </c>
      <c r="EG161" s="257">
        <f t="shared" si="358"/>
        <v>8.1377912425032242E-4</v>
      </c>
      <c r="EH161" s="257">
        <f t="shared" si="358"/>
        <v>6.5930906003143497E-4</v>
      </c>
      <c r="EI161" s="257">
        <f t="shared" si="358"/>
        <v>1.5452086688483302E-3</v>
      </c>
      <c r="EJ161" s="257">
        <f t="shared" si="358"/>
        <v>6.8877290713094397E-5</v>
      </c>
      <c r="EK161" s="257">
        <f t="shared" si="358"/>
        <v>8.2554505927145971E-7</v>
      </c>
      <c r="EL161" s="257" t="str">
        <f t="shared" si="358"/>
        <v/>
      </c>
      <c r="EM161" s="257" t="str">
        <f t="shared" si="358"/>
        <v/>
      </c>
      <c r="EN161" s="257" t="str">
        <f t="shared" ref="EN161:EX161" si="359">IF(NOT(ISNA(EN70)),IF(LEN(EN70)&gt;0,ABS(EN70-$C70),""),"")</f>
        <v/>
      </c>
      <c r="EO161" s="257" t="str">
        <f t="shared" si="359"/>
        <v/>
      </c>
      <c r="EP161" s="257" t="str">
        <f t="shared" si="359"/>
        <v/>
      </c>
      <c r="EQ161" s="257" t="str">
        <f t="shared" si="359"/>
        <v/>
      </c>
      <c r="ER161" s="257" t="str">
        <f t="shared" si="359"/>
        <v/>
      </c>
      <c r="ES161" s="257" t="str">
        <f t="shared" si="359"/>
        <v/>
      </c>
      <c r="ET161" s="257" t="str">
        <f t="shared" si="359"/>
        <v/>
      </c>
      <c r="EU161" s="257" t="str">
        <f t="shared" si="359"/>
        <v/>
      </c>
      <c r="EV161" s="257" t="str">
        <f t="shared" si="359"/>
        <v/>
      </c>
      <c r="EW161" s="257" t="str">
        <f t="shared" si="359"/>
        <v/>
      </c>
      <c r="EX161" s="258" t="str">
        <f t="shared" si="359"/>
        <v/>
      </c>
    </row>
    <row r="162" spans="4:154" x14ac:dyDescent="0.2">
      <c r="D162" s="238">
        <v>55703</v>
      </c>
      <c r="E162" s="367">
        <f t="shared" ref="E162:AJ162" si="360">IF(NOT(ISNA(E71)),IF(LEN(E71)&gt;0,(E71-$B71)/(rateShift*0.0001),""),"")</f>
        <v>2.0812664206643072E-4</v>
      </c>
      <c r="F162" s="368">
        <f t="shared" si="360"/>
        <v>6.9377320277563825E-5</v>
      </c>
      <c r="G162" s="368">
        <f t="shared" si="360"/>
        <v>0</v>
      </c>
      <c r="H162" s="368">
        <f t="shared" si="360"/>
        <v>0</v>
      </c>
      <c r="I162" s="368">
        <f t="shared" si="360"/>
        <v>0</v>
      </c>
      <c r="J162" s="368">
        <f t="shared" si="360"/>
        <v>0</v>
      </c>
      <c r="K162" s="368">
        <f t="shared" si="360"/>
        <v>0</v>
      </c>
      <c r="L162" s="368">
        <f t="shared" si="360"/>
        <v>0</v>
      </c>
      <c r="M162" s="368">
        <f t="shared" si="360"/>
        <v>0</v>
      </c>
      <c r="N162" s="368">
        <f t="shared" si="360"/>
        <v>0</v>
      </c>
      <c r="O162" s="368">
        <f t="shared" si="360"/>
        <v>0</v>
      </c>
      <c r="P162" s="368">
        <f t="shared" si="360"/>
        <v>0</v>
      </c>
      <c r="Q162" s="368">
        <f t="shared" si="360"/>
        <v>0</v>
      </c>
      <c r="R162" s="368">
        <f t="shared" si="360"/>
        <v>0</v>
      </c>
      <c r="S162" s="368">
        <f t="shared" si="360"/>
        <v>0</v>
      </c>
      <c r="T162" s="368">
        <f t="shared" si="360"/>
        <v>0</v>
      </c>
      <c r="U162" s="368">
        <f t="shared" si="360"/>
        <v>0</v>
      </c>
      <c r="V162" s="368">
        <f t="shared" si="360"/>
        <v>-6.2502958237883877E-4</v>
      </c>
      <c r="W162" s="368">
        <f t="shared" si="360"/>
        <v>0</v>
      </c>
      <c r="X162" s="368">
        <f t="shared" si="360"/>
        <v>0</v>
      </c>
      <c r="Y162" s="368">
        <f t="shared" si="360"/>
        <v>0</v>
      </c>
      <c r="Z162" s="368">
        <f t="shared" si="360"/>
        <v>0</v>
      </c>
      <c r="AA162" s="368">
        <f t="shared" si="360"/>
        <v>0</v>
      </c>
      <c r="AB162" s="368">
        <f t="shared" si="360"/>
        <v>0</v>
      </c>
      <c r="AC162" s="368">
        <f t="shared" si="360"/>
        <v>0</v>
      </c>
      <c r="AD162" s="368">
        <f t="shared" si="360"/>
        <v>0</v>
      </c>
      <c r="AE162" s="368">
        <f t="shared" si="360"/>
        <v>0</v>
      </c>
      <c r="AF162" s="368">
        <f t="shared" si="360"/>
        <v>0</v>
      </c>
      <c r="AG162" s="368">
        <f t="shared" si="360"/>
        <v>0</v>
      </c>
      <c r="AH162" s="368">
        <f t="shared" si="360"/>
        <v>-1.2507671356791483E-3</v>
      </c>
      <c r="AI162" s="368">
        <f t="shared" si="360"/>
        <v>-1.8763378373601314E-3</v>
      </c>
      <c r="AJ162" s="368">
        <f t="shared" si="360"/>
        <v>-2.5184971880198859E-3</v>
      </c>
      <c r="AK162" s="368">
        <f t="shared" ref="AK162:BP162" si="361">IF(NOT(ISNA(AK71)),IF(LEN(AK71)&gt;0,(AK71-$B71)/(rateShift*0.0001),""),"")</f>
        <v>-3.1202230286325738E-3</v>
      </c>
      <c r="AL162" s="368">
        <f t="shared" si="361"/>
        <v>-3.7570672095643687E-3</v>
      </c>
      <c r="AM162" s="368">
        <f t="shared" si="361"/>
        <v>-4.3903084564166084E-3</v>
      </c>
      <c r="AN162" s="368">
        <f t="shared" si="361"/>
        <v>-5.0455111406770559E-3</v>
      </c>
      <c r="AO162" s="368">
        <f t="shared" si="361"/>
        <v>-5.7138683856941541E-3</v>
      </c>
      <c r="AP162" s="368">
        <f t="shared" si="361"/>
        <v>-6.3207084177903383E-3</v>
      </c>
      <c r="AQ162" s="368">
        <f t="shared" si="361"/>
        <v>-6.9833957682188808E-3</v>
      </c>
      <c r="AR162" s="368">
        <f t="shared" si="361"/>
        <v>-7.7024834841364631E-3</v>
      </c>
      <c r="AS162" s="368">
        <f t="shared" si="361"/>
        <v>-8.3720057271995107E-3</v>
      </c>
      <c r="AT162" s="368">
        <f t="shared" si="361"/>
        <v>-9.0754518005005391E-3</v>
      </c>
      <c r="AU162" s="368">
        <f t="shared" si="361"/>
        <v>-9.8498591167769933E-3</v>
      </c>
      <c r="AV162" s="368">
        <f t="shared" si="361"/>
        <v>-1.0500009353514583E-2</v>
      </c>
      <c r="AW162" s="368">
        <f t="shared" si="361"/>
        <v>-1.1276831576815388E-2</v>
      </c>
      <c r="AX162" s="368">
        <f t="shared" si="361"/>
        <v>-1.2041189766838489E-2</v>
      </c>
      <c r="AY162" s="368">
        <f t="shared" si="361"/>
        <v>-1.2821393262658215E-2</v>
      </c>
      <c r="AZ162" s="368">
        <f t="shared" si="361"/>
        <v>-1.3734136739378122E-2</v>
      </c>
      <c r="BA162" s="368">
        <f t="shared" si="361"/>
        <v>-1.4396036711623178E-2</v>
      </c>
      <c r="BB162" s="368">
        <f t="shared" si="361"/>
        <v>-1.5220386600910824E-2</v>
      </c>
      <c r="BC162" s="368">
        <f t="shared" si="361"/>
        <v>-1.6106926727429277E-2</v>
      </c>
      <c r="BD162" s="368">
        <f t="shared" si="361"/>
        <v>-1.7017376869946088E-2</v>
      </c>
      <c r="BE162" s="368">
        <f t="shared" si="361"/>
        <v>-1.7851882036686029E-2</v>
      </c>
      <c r="BF162" s="368">
        <f t="shared" si="361"/>
        <v>-1.8855597119765005E-2</v>
      </c>
      <c r="BG162" s="368">
        <f t="shared" si="361"/>
        <v>-1.961628974032556E-2</v>
      </c>
      <c r="BH162" s="368">
        <f t="shared" si="361"/>
        <v>-2.0604386371143868E-2</v>
      </c>
      <c r="BI162" s="368">
        <f t="shared" si="361"/>
        <v>8.6795703933655044E-3</v>
      </c>
      <c r="BJ162" s="368">
        <f t="shared" si="361"/>
        <v>-8.3008380150715461E-2</v>
      </c>
      <c r="BK162" s="368">
        <f t="shared" si="361"/>
        <v>-0.1491586026874589</v>
      </c>
      <c r="BL162" s="368">
        <f t="shared" si="361"/>
        <v>1.5418739753103594</v>
      </c>
      <c r="BM162" s="368">
        <f t="shared" si="361"/>
        <v>4.2003385869980592E-3</v>
      </c>
      <c r="BN162" s="368">
        <f t="shared" si="361"/>
        <v>5.0331159986288787E-5</v>
      </c>
      <c r="BO162" s="368" t="str">
        <f t="shared" si="361"/>
        <v/>
      </c>
      <c r="BP162" s="368" t="str">
        <f t="shared" si="361"/>
        <v/>
      </c>
      <c r="BQ162" s="368" t="str">
        <f t="shared" ref="BQ162:CA162" si="362">IF(NOT(ISNA(BQ71)),IF(LEN(BQ71)&gt;0,(BQ71-$B71)/(rateShift*0.0001),""),"")</f>
        <v/>
      </c>
      <c r="BR162" s="368" t="str">
        <f t="shared" si="362"/>
        <v/>
      </c>
      <c r="BS162" s="368" t="str">
        <f t="shared" si="362"/>
        <v/>
      </c>
      <c r="BT162" s="368" t="str">
        <f t="shared" si="362"/>
        <v/>
      </c>
      <c r="BU162" s="368" t="str">
        <f t="shared" si="362"/>
        <v/>
      </c>
      <c r="BV162" s="368" t="str">
        <f t="shared" si="362"/>
        <v/>
      </c>
      <c r="BW162" s="368" t="str">
        <f t="shared" si="362"/>
        <v/>
      </c>
      <c r="BX162" s="368" t="str">
        <f t="shared" si="362"/>
        <v/>
      </c>
      <c r="BY162" s="368" t="str">
        <f t="shared" si="362"/>
        <v/>
      </c>
      <c r="BZ162" s="368" t="str">
        <f t="shared" si="362"/>
        <v/>
      </c>
      <c r="CA162" s="369" t="str">
        <f t="shared" si="362"/>
        <v/>
      </c>
      <c r="CB162" s="257">
        <f t="shared" ref="CB162:DG162" si="363">IF(NOT(ISNA(CB71)),IF(LEN(CB71)&gt;0,ABS(CB71-$C71),""),"")</f>
        <v>0</v>
      </c>
      <c r="CC162" s="257">
        <f t="shared" si="363"/>
        <v>3.4694469519536142E-18</v>
      </c>
      <c r="CD162" s="257">
        <f t="shared" si="363"/>
        <v>0</v>
      </c>
      <c r="CE162" s="257">
        <f t="shared" si="363"/>
        <v>0</v>
      </c>
      <c r="CF162" s="257">
        <f t="shared" si="363"/>
        <v>0</v>
      </c>
      <c r="CG162" s="257">
        <f t="shared" si="363"/>
        <v>0</v>
      </c>
      <c r="CH162" s="257">
        <f t="shared" si="363"/>
        <v>0</v>
      </c>
      <c r="CI162" s="257">
        <f t="shared" si="363"/>
        <v>0</v>
      </c>
      <c r="CJ162" s="257">
        <f t="shared" si="363"/>
        <v>0</v>
      </c>
      <c r="CK162" s="257">
        <f t="shared" si="363"/>
        <v>0</v>
      </c>
      <c r="CL162" s="257">
        <f t="shared" si="363"/>
        <v>0</v>
      </c>
      <c r="CM162" s="257">
        <f t="shared" si="363"/>
        <v>0</v>
      </c>
      <c r="CN162" s="257">
        <f t="shared" si="363"/>
        <v>0</v>
      </c>
      <c r="CO162" s="257">
        <f t="shared" si="363"/>
        <v>0</v>
      </c>
      <c r="CP162" s="257">
        <f t="shared" si="363"/>
        <v>0</v>
      </c>
      <c r="CQ162" s="257">
        <f t="shared" si="363"/>
        <v>0</v>
      </c>
      <c r="CR162" s="257">
        <f t="shared" si="363"/>
        <v>0</v>
      </c>
      <c r="CS162" s="257">
        <f t="shared" si="363"/>
        <v>2.8235110777208305E-8</v>
      </c>
      <c r="CT162" s="257">
        <f t="shared" si="363"/>
        <v>0</v>
      </c>
      <c r="CU162" s="257">
        <f t="shared" si="363"/>
        <v>0</v>
      </c>
      <c r="CV162" s="257">
        <f t="shared" si="363"/>
        <v>0</v>
      </c>
      <c r="CW162" s="257">
        <f t="shared" si="363"/>
        <v>0</v>
      </c>
      <c r="CX162" s="257">
        <f t="shared" si="363"/>
        <v>0</v>
      </c>
      <c r="CY162" s="257">
        <f t="shared" si="363"/>
        <v>0</v>
      </c>
      <c r="CZ162" s="257">
        <f t="shared" si="363"/>
        <v>0</v>
      </c>
      <c r="DA162" s="257">
        <f t="shared" si="363"/>
        <v>0</v>
      </c>
      <c r="DB162" s="257">
        <f t="shared" si="363"/>
        <v>0</v>
      </c>
      <c r="DC162" s="257">
        <f t="shared" si="363"/>
        <v>0</v>
      </c>
      <c r="DD162" s="257">
        <f t="shared" si="363"/>
        <v>0</v>
      </c>
      <c r="DE162" s="257">
        <f t="shared" si="363"/>
        <v>5.6502060863383718E-8</v>
      </c>
      <c r="DF162" s="257">
        <f t="shared" si="363"/>
        <v>8.4761331009541863E-8</v>
      </c>
      <c r="DG162" s="257">
        <f t="shared" si="363"/>
        <v>1.1376982183078366E-7</v>
      </c>
      <c r="DH162" s="257">
        <f t="shared" ref="DH162:EM162" si="364">IF(NOT(ISNA(DH71)),IF(LEN(DH71)&gt;0,ABS(DH71-$C71),""),"")</f>
        <v>1.4095165947955457E-7</v>
      </c>
      <c r="DI162" s="257">
        <f t="shared" si="364"/>
        <v>1.697197586914001E-7</v>
      </c>
      <c r="DJ162" s="257">
        <f t="shared" si="364"/>
        <v>1.9832495602722933E-7</v>
      </c>
      <c r="DK162" s="257">
        <f t="shared" si="364"/>
        <v>2.2792205775501451E-7</v>
      </c>
      <c r="DL162" s="257">
        <f t="shared" si="364"/>
        <v>2.5811322123744929E-7</v>
      </c>
      <c r="DM162" s="257">
        <f t="shared" si="364"/>
        <v>2.8552537639087161E-7</v>
      </c>
      <c r="DN162" s="257">
        <f t="shared" si="364"/>
        <v>3.1546011150865305E-7</v>
      </c>
      <c r="DO162" s="257">
        <f t="shared" si="364"/>
        <v>3.4794236796614753E-7</v>
      </c>
      <c r="DP162" s="257">
        <f t="shared" si="364"/>
        <v>3.7818550987014921E-7</v>
      </c>
      <c r="DQ162" s="257">
        <f t="shared" si="364"/>
        <v>4.0996085700836793E-7</v>
      </c>
      <c r="DR162" s="257">
        <f t="shared" si="364"/>
        <v>4.4494138461137478E-7</v>
      </c>
      <c r="DS162" s="257">
        <f t="shared" si="364"/>
        <v>4.7430896254682664E-7</v>
      </c>
      <c r="DT162" s="257">
        <f t="shared" si="364"/>
        <v>5.0939817060682846E-7</v>
      </c>
      <c r="DU162" s="257">
        <f t="shared" si="364"/>
        <v>5.4392416093743123E-7</v>
      </c>
      <c r="DV162" s="257">
        <f t="shared" si="364"/>
        <v>5.7916566326143837E-7</v>
      </c>
      <c r="DW162" s="257">
        <f t="shared" si="364"/>
        <v>6.2039366601276957E-7</v>
      </c>
      <c r="DX162" s="257">
        <f t="shared" si="364"/>
        <v>6.5029104840200191E-7</v>
      </c>
      <c r="DY162" s="257">
        <f t="shared" si="364"/>
        <v>6.8752591403375973E-7</v>
      </c>
      <c r="DZ162" s="257">
        <f t="shared" si="364"/>
        <v>7.2756955938127477E-7</v>
      </c>
      <c r="EA162" s="257">
        <f t="shared" si="364"/>
        <v>7.6869288586842166E-7</v>
      </c>
      <c r="EB162" s="257">
        <f t="shared" si="364"/>
        <v>8.0638565520471661E-7</v>
      </c>
      <c r="EC162" s="257">
        <f t="shared" si="364"/>
        <v>8.5172092987792491E-7</v>
      </c>
      <c r="ED162" s="257">
        <f t="shared" si="364"/>
        <v>8.860792495464509E-7</v>
      </c>
      <c r="EE162" s="257">
        <f t="shared" si="364"/>
        <v>9.3070844683906806E-7</v>
      </c>
      <c r="EF162" s="257">
        <f t="shared" si="364"/>
        <v>3.0263813976041942E-7</v>
      </c>
      <c r="EG162" s="257">
        <f t="shared" si="364"/>
        <v>7.1562489413479202E-8</v>
      </c>
      <c r="EH162" s="257">
        <f t="shared" si="364"/>
        <v>1.0450240505153058E-3</v>
      </c>
      <c r="EI162" s="257">
        <f t="shared" si="364"/>
        <v>1.246324325313089E-4</v>
      </c>
      <c r="EJ162" s="257">
        <f t="shared" si="364"/>
        <v>9.8997736940239361E-4</v>
      </c>
      <c r="EK162" s="257">
        <f t="shared" si="364"/>
        <v>4.2318258109488166E-5</v>
      </c>
      <c r="EL162" s="257" t="str">
        <f t="shared" si="364"/>
        <v/>
      </c>
      <c r="EM162" s="257" t="str">
        <f t="shared" si="364"/>
        <v/>
      </c>
      <c r="EN162" s="257" t="str">
        <f t="shared" ref="EN162:EX162" si="365">IF(NOT(ISNA(EN71)),IF(LEN(EN71)&gt;0,ABS(EN71-$C71),""),"")</f>
        <v/>
      </c>
      <c r="EO162" s="257" t="str">
        <f t="shared" si="365"/>
        <v/>
      </c>
      <c r="EP162" s="257" t="str">
        <f t="shared" si="365"/>
        <v/>
      </c>
      <c r="EQ162" s="257" t="str">
        <f t="shared" si="365"/>
        <v/>
      </c>
      <c r="ER162" s="257" t="str">
        <f t="shared" si="365"/>
        <v/>
      </c>
      <c r="ES162" s="257" t="str">
        <f t="shared" si="365"/>
        <v/>
      </c>
      <c r="ET162" s="257" t="str">
        <f t="shared" si="365"/>
        <v/>
      </c>
      <c r="EU162" s="257" t="str">
        <f t="shared" si="365"/>
        <v/>
      </c>
      <c r="EV162" s="257" t="str">
        <f t="shared" si="365"/>
        <v/>
      </c>
      <c r="EW162" s="257" t="str">
        <f t="shared" si="365"/>
        <v/>
      </c>
      <c r="EX162" s="258" t="str">
        <f t="shared" si="365"/>
        <v/>
      </c>
    </row>
    <row r="163" spans="4:154" x14ac:dyDescent="0.2">
      <c r="D163" s="238">
        <v>59355</v>
      </c>
      <c r="E163" s="367">
        <f t="shared" ref="E163:AJ163" si="366">IF(NOT(ISNA(E72)),IF(LEN(E72)&gt;0,(E72-$B72)/(rateShift*0.0001),""),"")</f>
        <v>1.6651498667766274E-4</v>
      </c>
      <c r="F163" s="368">
        <f t="shared" si="366"/>
        <v>5.550641401369516E-5</v>
      </c>
      <c r="G163" s="368">
        <f t="shared" si="366"/>
        <v>0</v>
      </c>
      <c r="H163" s="368">
        <f t="shared" si="366"/>
        <v>0</v>
      </c>
      <c r="I163" s="368">
        <f t="shared" si="366"/>
        <v>0</v>
      </c>
      <c r="J163" s="368">
        <f t="shared" si="366"/>
        <v>0</v>
      </c>
      <c r="K163" s="368">
        <f t="shared" si="366"/>
        <v>0</v>
      </c>
      <c r="L163" s="368">
        <f t="shared" si="366"/>
        <v>0</v>
      </c>
      <c r="M163" s="368">
        <f t="shared" si="366"/>
        <v>0</v>
      </c>
      <c r="N163" s="368">
        <f t="shared" si="366"/>
        <v>0</v>
      </c>
      <c r="O163" s="368">
        <f t="shared" si="366"/>
        <v>0</v>
      </c>
      <c r="P163" s="368">
        <f t="shared" si="366"/>
        <v>0</v>
      </c>
      <c r="Q163" s="368">
        <f t="shared" si="366"/>
        <v>0</v>
      </c>
      <c r="R163" s="368">
        <f t="shared" si="366"/>
        <v>0</v>
      </c>
      <c r="S163" s="368">
        <f t="shared" si="366"/>
        <v>0</v>
      </c>
      <c r="T163" s="368">
        <f t="shared" si="366"/>
        <v>0</v>
      </c>
      <c r="U163" s="368">
        <f t="shared" si="366"/>
        <v>0</v>
      </c>
      <c r="V163" s="368">
        <f t="shared" si="366"/>
        <v>-5.2569175380823285E-4</v>
      </c>
      <c r="W163" s="368">
        <f t="shared" si="366"/>
        <v>0</v>
      </c>
      <c r="X163" s="368">
        <f t="shared" si="366"/>
        <v>0</v>
      </c>
      <c r="Y163" s="368">
        <f t="shared" si="366"/>
        <v>0</v>
      </c>
      <c r="Z163" s="368">
        <f t="shared" si="366"/>
        <v>0</v>
      </c>
      <c r="AA163" s="368">
        <f t="shared" si="366"/>
        <v>0</v>
      </c>
      <c r="AB163" s="368">
        <f t="shared" si="366"/>
        <v>0</v>
      </c>
      <c r="AC163" s="368">
        <f t="shared" si="366"/>
        <v>0</v>
      </c>
      <c r="AD163" s="368">
        <f t="shared" si="366"/>
        <v>0</v>
      </c>
      <c r="AE163" s="368">
        <f t="shared" si="366"/>
        <v>0</v>
      </c>
      <c r="AF163" s="368">
        <f t="shared" si="366"/>
        <v>0</v>
      </c>
      <c r="AG163" s="368">
        <f t="shared" si="366"/>
        <v>0</v>
      </c>
      <c r="AH163" s="368">
        <f t="shared" si="366"/>
        <v>-1.0519788234963912E-3</v>
      </c>
      <c r="AI163" s="368">
        <f t="shared" si="366"/>
        <v>-1.5781254246449716E-3</v>
      </c>
      <c r="AJ163" s="368">
        <f t="shared" si="366"/>
        <v>-2.118224043407696E-3</v>
      </c>
      <c r="AK163" s="368">
        <f t="shared" ref="AK163:BP163" si="367">IF(NOT(ISNA(AK72)),IF(LEN(AK72)&gt;0,(AK72-$B72)/(rateShift*0.0001),""),"")</f>
        <v>-2.6243152684464477E-3</v>
      </c>
      <c r="AL163" s="368">
        <f t="shared" si="367"/>
        <v>-3.1599432040278763E-3</v>
      </c>
      <c r="AM163" s="368">
        <f t="shared" si="367"/>
        <v>-3.6925406956579698E-3</v>
      </c>
      <c r="AN163" s="368">
        <f t="shared" si="367"/>
        <v>-4.2436090533920501E-3</v>
      </c>
      <c r="AO163" s="368">
        <f t="shared" si="367"/>
        <v>-4.8057411053056831E-3</v>
      </c>
      <c r="AP163" s="368">
        <f t="shared" si="367"/>
        <v>-5.3161330337142543E-3</v>
      </c>
      <c r="AQ163" s="368">
        <f t="shared" si="367"/>
        <v>-5.8734960434354833E-3</v>
      </c>
      <c r="AR163" s="368">
        <f t="shared" si="367"/>
        <v>-6.4782952441909403E-3</v>
      </c>
      <c r="AS163" s="368">
        <f t="shared" si="367"/>
        <v>-7.0414065214165211E-3</v>
      </c>
      <c r="AT163" s="368">
        <f t="shared" si="367"/>
        <v>-7.6330497554739918E-3</v>
      </c>
      <c r="AU163" s="368">
        <f t="shared" si="367"/>
        <v>-8.2843757456645128E-3</v>
      </c>
      <c r="AV163" s="368">
        <f t="shared" si="367"/>
        <v>-8.8311934396019531E-3</v>
      </c>
      <c r="AW163" s="368">
        <f t="shared" si="367"/>
        <v>-9.484550138501302E-3</v>
      </c>
      <c r="AX163" s="368">
        <f t="shared" si="367"/>
        <v>-1.0127423592503487E-2</v>
      </c>
      <c r="AY163" s="368">
        <f t="shared" si="367"/>
        <v>-1.0783623740299314E-2</v>
      </c>
      <c r="AZ163" s="368">
        <f t="shared" si="367"/>
        <v>-1.1551298070757582E-2</v>
      </c>
      <c r="BA163" s="368">
        <f t="shared" si="367"/>
        <v>-1.2107997150838379E-2</v>
      </c>
      <c r="BB163" s="368">
        <f t="shared" si="367"/>
        <v>-1.2801326512313499E-2</v>
      </c>
      <c r="BC163" s="368">
        <f t="shared" si="367"/>
        <v>-1.3546961456986639E-2</v>
      </c>
      <c r="BD163" s="368">
        <f t="shared" si="367"/>
        <v>-1.4312705917916835E-2</v>
      </c>
      <c r="BE163" s="368">
        <f t="shared" si="367"/>
        <v>-1.5014575740993769E-2</v>
      </c>
      <c r="BF163" s="368">
        <f t="shared" si="367"/>
        <v>-1.5858761121742559E-2</v>
      </c>
      <c r="BG163" s="368">
        <f t="shared" si="367"/>
        <v>-1.6498549611481533E-2</v>
      </c>
      <c r="BH163" s="368">
        <f t="shared" si="367"/>
        <v>-1.7329598325840218E-2</v>
      </c>
      <c r="BI163" s="368">
        <f t="shared" si="367"/>
        <v>7.3019319372057134E-3</v>
      </c>
      <c r="BJ163" s="368">
        <f t="shared" si="367"/>
        <v>-6.9889136526668505E-2</v>
      </c>
      <c r="BK163" s="368">
        <f t="shared" si="367"/>
        <v>-0.10433299648967762</v>
      </c>
      <c r="BL163" s="368">
        <f t="shared" si="367"/>
        <v>-0.23228115834009189</v>
      </c>
      <c r="BM163" s="368">
        <f t="shared" si="367"/>
        <v>1.6701777754320537</v>
      </c>
      <c r="BN163" s="368">
        <f t="shared" si="367"/>
        <v>1.9361642934635076E-2</v>
      </c>
      <c r="BO163" s="368" t="str">
        <f t="shared" si="367"/>
        <v/>
      </c>
      <c r="BP163" s="368" t="str">
        <f t="shared" si="367"/>
        <v/>
      </c>
      <c r="BQ163" s="368" t="str">
        <f t="shared" ref="BQ163:CA163" si="368">IF(NOT(ISNA(BQ72)),IF(LEN(BQ72)&gt;0,(BQ72-$B72)/(rateShift*0.0001),""),"")</f>
        <v/>
      </c>
      <c r="BR163" s="368" t="str">
        <f t="shared" si="368"/>
        <v/>
      </c>
      <c r="BS163" s="368" t="str">
        <f t="shared" si="368"/>
        <v/>
      </c>
      <c r="BT163" s="368" t="str">
        <f t="shared" si="368"/>
        <v/>
      </c>
      <c r="BU163" s="368" t="str">
        <f t="shared" si="368"/>
        <v/>
      </c>
      <c r="BV163" s="368" t="str">
        <f t="shared" si="368"/>
        <v/>
      </c>
      <c r="BW163" s="368" t="str">
        <f t="shared" si="368"/>
        <v/>
      </c>
      <c r="BX163" s="368" t="str">
        <f t="shared" si="368"/>
        <v/>
      </c>
      <c r="BY163" s="368" t="str">
        <f t="shared" si="368"/>
        <v/>
      </c>
      <c r="BZ163" s="368" t="str">
        <f t="shared" si="368"/>
        <v/>
      </c>
      <c r="CA163" s="369" t="str">
        <f t="shared" si="368"/>
        <v/>
      </c>
      <c r="CB163" s="257">
        <f t="shared" ref="CB163:DG163" si="369">IF(NOT(ISNA(CB72)),IF(LEN(CB72)&gt;0,ABS(CB72-$C72),""),"")</f>
        <v>3.4694469519536142E-18</v>
      </c>
      <c r="CC163" s="257">
        <f t="shared" si="369"/>
        <v>4.3368086899420177E-16</v>
      </c>
      <c r="CD163" s="257">
        <f t="shared" si="369"/>
        <v>0</v>
      </c>
      <c r="CE163" s="257">
        <f t="shared" si="369"/>
        <v>0</v>
      </c>
      <c r="CF163" s="257">
        <f t="shared" si="369"/>
        <v>0</v>
      </c>
      <c r="CG163" s="257">
        <f t="shared" si="369"/>
        <v>0</v>
      </c>
      <c r="CH163" s="257">
        <f t="shared" si="369"/>
        <v>0</v>
      </c>
      <c r="CI163" s="257">
        <f t="shared" si="369"/>
        <v>0</v>
      </c>
      <c r="CJ163" s="257">
        <f t="shared" si="369"/>
        <v>0</v>
      </c>
      <c r="CK163" s="257">
        <f t="shared" si="369"/>
        <v>0</v>
      </c>
      <c r="CL163" s="257">
        <f t="shared" si="369"/>
        <v>0</v>
      </c>
      <c r="CM163" s="257">
        <f t="shared" si="369"/>
        <v>0</v>
      </c>
      <c r="CN163" s="257">
        <f t="shared" si="369"/>
        <v>0</v>
      </c>
      <c r="CO163" s="257">
        <f t="shared" si="369"/>
        <v>0</v>
      </c>
      <c r="CP163" s="257">
        <f t="shared" si="369"/>
        <v>0</v>
      </c>
      <c r="CQ163" s="257">
        <f t="shared" si="369"/>
        <v>0</v>
      </c>
      <c r="CR163" s="257">
        <f t="shared" si="369"/>
        <v>0</v>
      </c>
      <c r="CS163" s="257">
        <f t="shared" si="369"/>
        <v>2.5448392532156916E-8</v>
      </c>
      <c r="CT163" s="257">
        <f t="shared" si="369"/>
        <v>0</v>
      </c>
      <c r="CU163" s="257">
        <f t="shared" si="369"/>
        <v>0</v>
      </c>
      <c r="CV163" s="257">
        <f t="shared" si="369"/>
        <v>0</v>
      </c>
      <c r="CW163" s="257">
        <f t="shared" si="369"/>
        <v>0</v>
      </c>
      <c r="CX163" s="257">
        <f t="shared" si="369"/>
        <v>0</v>
      </c>
      <c r="CY163" s="257">
        <f t="shared" si="369"/>
        <v>0</v>
      </c>
      <c r="CZ163" s="257">
        <f t="shared" si="369"/>
        <v>0</v>
      </c>
      <c r="DA163" s="257">
        <f t="shared" si="369"/>
        <v>0</v>
      </c>
      <c r="DB163" s="257">
        <f t="shared" si="369"/>
        <v>0</v>
      </c>
      <c r="DC163" s="257">
        <f t="shared" si="369"/>
        <v>0</v>
      </c>
      <c r="DD163" s="257">
        <f t="shared" si="369"/>
        <v>0</v>
      </c>
      <c r="DE163" s="257">
        <f t="shared" si="369"/>
        <v>5.0925468623314041E-8</v>
      </c>
      <c r="DF163" s="257">
        <f t="shared" si="369"/>
        <v>7.6395610275337145E-8</v>
      </c>
      <c r="DG163" s="257">
        <f t="shared" si="369"/>
        <v>1.0254101306603203E-7</v>
      </c>
      <c r="DH163" s="257">
        <f t="shared" ref="DH163:EM163" si="370">IF(NOT(ISNA(DH72)),IF(LEN(DH72)&gt;0,ABS(DH72-$C72),""),"")</f>
        <v>1.2704003719138379E-7</v>
      </c>
      <c r="DI163" s="257">
        <f t="shared" si="370"/>
        <v>1.5296874810583061E-7</v>
      </c>
      <c r="DJ163" s="257">
        <f t="shared" si="370"/>
        <v>1.7875062300470868E-7</v>
      </c>
      <c r="DK163" s="257">
        <f t="shared" si="370"/>
        <v>2.0542648669283348E-7</v>
      </c>
      <c r="DL163" s="257">
        <f t="shared" si="370"/>
        <v>2.3263776383411483E-7</v>
      </c>
      <c r="DM163" s="257">
        <f t="shared" si="370"/>
        <v>2.5734431021232074E-7</v>
      </c>
      <c r="DN163" s="257">
        <f t="shared" si="370"/>
        <v>2.8432444137624358E-7</v>
      </c>
      <c r="DO163" s="257">
        <f t="shared" si="370"/>
        <v>3.136006328542662E-7</v>
      </c>
      <c r="DP163" s="257">
        <f t="shared" si="370"/>
        <v>3.4085869952960035E-7</v>
      </c>
      <c r="DQ163" s="257">
        <f t="shared" si="370"/>
        <v>3.6949772372341094E-7</v>
      </c>
      <c r="DR163" s="257">
        <f t="shared" si="370"/>
        <v>4.010255479913738E-7</v>
      </c>
      <c r="DS163" s="257">
        <f t="shared" si="370"/>
        <v>4.2749442594192111E-7</v>
      </c>
      <c r="DT163" s="257">
        <f t="shared" si="370"/>
        <v>4.591201671066969E-7</v>
      </c>
      <c r="DU163" s="257">
        <f t="shared" si="370"/>
        <v>4.9023826302965756E-7</v>
      </c>
      <c r="DV163" s="257">
        <f t="shared" si="370"/>
        <v>5.2200122702475427E-7</v>
      </c>
      <c r="DW163" s="257">
        <f t="shared" si="370"/>
        <v>5.5915976370987663E-7</v>
      </c>
      <c r="DX163" s="257">
        <f t="shared" si="370"/>
        <v>5.8610606758907613E-7</v>
      </c>
      <c r="DY163" s="257">
        <f t="shared" si="370"/>
        <v>6.1966557320103366E-7</v>
      </c>
      <c r="DZ163" s="257">
        <f t="shared" si="370"/>
        <v>6.5575658729499775E-7</v>
      </c>
      <c r="EA163" s="257">
        <f t="shared" si="370"/>
        <v>6.9282068126258478E-7</v>
      </c>
      <c r="EB163" s="257">
        <f t="shared" si="370"/>
        <v>7.2679282070442497E-7</v>
      </c>
      <c r="EC163" s="257">
        <f t="shared" si="370"/>
        <v>7.6765304765288866E-7</v>
      </c>
      <c r="ED163" s="257">
        <f t="shared" si="370"/>
        <v>7.9861983417334192E-7</v>
      </c>
      <c r="EE163" s="257">
        <f t="shared" si="370"/>
        <v>8.3884362369474053E-7</v>
      </c>
      <c r="EF163" s="257">
        <f t="shared" si="370"/>
        <v>3.543004798260696E-7</v>
      </c>
      <c r="EG163" s="257">
        <f t="shared" si="370"/>
        <v>3.4151870696684516E-6</v>
      </c>
      <c r="EH163" s="257">
        <f t="shared" si="370"/>
        <v>4.2977560023825523E-6</v>
      </c>
      <c r="EI163" s="257">
        <f t="shared" si="370"/>
        <v>7.0963491146977184E-4</v>
      </c>
      <c r="EJ163" s="257">
        <f t="shared" si="370"/>
        <v>4.8009762891774999E-4</v>
      </c>
      <c r="EK163" s="257">
        <f t="shared" si="370"/>
        <v>1.221058548096652E-3</v>
      </c>
      <c r="EL163" s="257" t="str">
        <f t="shared" si="370"/>
        <v/>
      </c>
      <c r="EM163" s="257" t="str">
        <f t="shared" si="370"/>
        <v/>
      </c>
      <c r="EN163" s="257" t="str">
        <f t="shared" ref="EN163:EX163" si="371">IF(NOT(ISNA(EN72)),IF(LEN(EN72)&gt;0,ABS(EN72-$C72),""),"")</f>
        <v/>
      </c>
      <c r="EO163" s="257" t="str">
        <f t="shared" si="371"/>
        <v/>
      </c>
      <c r="EP163" s="257" t="str">
        <f t="shared" si="371"/>
        <v/>
      </c>
      <c r="EQ163" s="257" t="str">
        <f t="shared" si="371"/>
        <v/>
      </c>
      <c r="ER163" s="257" t="str">
        <f t="shared" si="371"/>
        <v/>
      </c>
      <c r="ES163" s="257" t="str">
        <f t="shared" si="371"/>
        <v/>
      </c>
      <c r="ET163" s="257" t="str">
        <f t="shared" si="371"/>
        <v/>
      </c>
      <c r="EU163" s="257" t="str">
        <f t="shared" si="371"/>
        <v/>
      </c>
      <c r="EV163" s="257" t="str">
        <f t="shared" si="371"/>
        <v/>
      </c>
      <c r="EW163" s="257" t="str">
        <f t="shared" si="371"/>
        <v/>
      </c>
      <c r="EX163" s="258" t="str">
        <f t="shared" si="371"/>
        <v/>
      </c>
    </row>
    <row r="164" spans="4:154" x14ac:dyDescent="0.2">
      <c r="D164" s="238">
        <v>63009</v>
      </c>
      <c r="E164" s="367">
        <f t="shared" ref="E164:AJ164" si="372">IF(NOT(ISNA(E73)),IF(LEN(E73)&gt;0,(E73-$B73)/(rateShift*0.0001),""),"")</f>
        <v>1.3875742447405637E-4</v>
      </c>
      <c r="F164" s="368">
        <f t="shared" si="372"/>
        <v>4.625365684213234E-5</v>
      </c>
      <c r="G164" s="368">
        <f t="shared" si="372"/>
        <v>0</v>
      </c>
      <c r="H164" s="368">
        <f t="shared" si="372"/>
        <v>0</v>
      </c>
      <c r="I164" s="368">
        <f t="shared" si="372"/>
        <v>0</v>
      </c>
      <c r="J164" s="368">
        <f t="shared" si="372"/>
        <v>0</v>
      </c>
      <c r="K164" s="368">
        <f t="shared" si="372"/>
        <v>0</v>
      </c>
      <c r="L164" s="368">
        <f t="shared" si="372"/>
        <v>0</v>
      </c>
      <c r="M164" s="368">
        <f t="shared" si="372"/>
        <v>0</v>
      </c>
      <c r="N164" s="368">
        <f t="shared" si="372"/>
        <v>0</v>
      </c>
      <c r="O164" s="368">
        <f t="shared" si="372"/>
        <v>0</v>
      </c>
      <c r="P164" s="368">
        <f t="shared" si="372"/>
        <v>0</v>
      </c>
      <c r="Q164" s="368">
        <f t="shared" si="372"/>
        <v>0</v>
      </c>
      <c r="R164" s="368">
        <f t="shared" si="372"/>
        <v>0</v>
      </c>
      <c r="S164" s="368">
        <f t="shared" si="372"/>
        <v>0</v>
      </c>
      <c r="T164" s="368">
        <f t="shared" si="372"/>
        <v>0</v>
      </c>
      <c r="U164" s="368">
        <f t="shared" si="372"/>
        <v>0</v>
      </c>
      <c r="V164" s="368">
        <f t="shared" si="372"/>
        <v>-4.591881742899151E-4</v>
      </c>
      <c r="W164" s="368">
        <f t="shared" si="372"/>
        <v>0</v>
      </c>
      <c r="X164" s="368">
        <f t="shared" si="372"/>
        <v>0</v>
      </c>
      <c r="Y164" s="368">
        <f t="shared" si="372"/>
        <v>0</v>
      </c>
      <c r="Z164" s="368">
        <f t="shared" si="372"/>
        <v>0</v>
      </c>
      <c r="AA164" s="368">
        <f t="shared" si="372"/>
        <v>0</v>
      </c>
      <c r="AB164" s="368">
        <f t="shared" si="372"/>
        <v>0</v>
      </c>
      <c r="AC164" s="368">
        <f t="shared" si="372"/>
        <v>0</v>
      </c>
      <c r="AD164" s="368">
        <f t="shared" si="372"/>
        <v>0</v>
      </c>
      <c r="AE164" s="368">
        <f t="shared" si="372"/>
        <v>0</v>
      </c>
      <c r="AF164" s="368">
        <f t="shared" si="372"/>
        <v>0</v>
      </c>
      <c r="AG164" s="368">
        <f t="shared" si="372"/>
        <v>0</v>
      </c>
      <c r="AH164" s="368">
        <f t="shared" si="372"/>
        <v>-9.1889623628910178E-4</v>
      </c>
      <c r="AI164" s="368">
        <f t="shared" si="372"/>
        <v>-1.3784814832835945E-3</v>
      </c>
      <c r="AJ164" s="368">
        <f t="shared" si="372"/>
        <v>-1.8502535953021648E-3</v>
      </c>
      <c r="AK164" s="368">
        <f t="shared" ref="AK164:BP164" si="373">IF(NOT(ISNA(AK73)),IF(LEN(AK73)&gt;0,(AK73-$B73)/(rateShift*0.0001),""),"")</f>
        <v>-2.2923203910410472E-3</v>
      </c>
      <c r="AL164" s="368">
        <f t="shared" si="373"/>
        <v>-2.760187158973304E-3</v>
      </c>
      <c r="AM164" s="368">
        <f t="shared" si="373"/>
        <v>-3.2254067381005946E-3</v>
      </c>
      <c r="AN164" s="368">
        <f t="shared" si="373"/>
        <v>-3.7067603429231932E-3</v>
      </c>
      <c r="AO164" s="368">
        <f t="shared" si="373"/>
        <v>-4.1977778600550686E-3</v>
      </c>
      <c r="AP164" s="368">
        <f t="shared" si="373"/>
        <v>-4.6436007087279074E-3</v>
      </c>
      <c r="AQ164" s="368">
        <f t="shared" si="373"/>
        <v>-5.1304522571092581E-3</v>
      </c>
      <c r="AR164" s="368">
        <f t="shared" si="373"/>
        <v>-5.6587387413029044E-3</v>
      </c>
      <c r="AS164" s="368">
        <f t="shared" si="373"/>
        <v>-6.1506110729699082E-3</v>
      </c>
      <c r="AT164" s="368">
        <f t="shared" si="373"/>
        <v>-6.6674056529124337E-3</v>
      </c>
      <c r="AU164" s="368">
        <f t="shared" si="373"/>
        <v>-7.2363323660659673E-3</v>
      </c>
      <c r="AV164" s="368">
        <f t="shared" si="373"/>
        <v>-7.7139719936725193E-3</v>
      </c>
      <c r="AW164" s="368">
        <f t="shared" si="373"/>
        <v>-8.2846721804162582E-3</v>
      </c>
      <c r="AX164" s="368">
        <f t="shared" si="373"/>
        <v>-8.8462151875273731E-3</v>
      </c>
      <c r="AY164" s="368">
        <f t="shared" si="373"/>
        <v>-9.419398738011453E-3</v>
      </c>
      <c r="AZ164" s="368">
        <f t="shared" si="373"/>
        <v>-1.0089953520094064E-2</v>
      </c>
      <c r="BA164" s="368">
        <f t="shared" si="373"/>
        <v>-1.0576223669189061E-2</v>
      </c>
      <c r="BB164" s="368">
        <f t="shared" si="373"/>
        <v>-1.1181838591740184E-2</v>
      </c>
      <c r="BC164" s="368">
        <f t="shared" si="373"/>
        <v>-1.1833141590842505E-2</v>
      </c>
      <c r="BD164" s="368">
        <f t="shared" si="373"/>
        <v>-1.2502009762507815E-2</v>
      </c>
      <c r="BE164" s="368">
        <f t="shared" si="373"/>
        <v>-1.3115084022772422E-2</v>
      </c>
      <c r="BF164" s="368">
        <f t="shared" si="373"/>
        <v>-1.3852468816952235E-2</v>
      </c>
      <c r="BG164" s="368">
        <f t="shared" si="373"/>
        <v>-1.4411315422905441E-2</v>
      </c>
      <c r="BH164" s="368">
        <f t="shared" si="373"/>
        <v>-1.5137224994646314E-2</v>
      </c>
      <c r="BI164" s="368">
        <f t="shared" si="373"/>
        <v>6.3781796804350532E-3</v>
      </c>
      <c r="BJ164" s="368">
        <f t="shared" si="373"/>
        <v>-6.1045830545419788E-2</v>
      </c>
      <c r="BK164" s="368">
        <f t="shared" si="373"/>
        <v>-9.1367455603338227E-2</v>
      </c>
      <c r="BL164" s="368">
        <f t="shared" si="373"/>
        <v>-0.18526667006520808</v>
      </c>
      <c r="BM164" s="368">
        <f t="shared" si="373"/>
        <v>-0.3976292739446205</v>
      </c>
      <c r="BN164" s="368">
        <f t="shared" si="373"/>
        <v>2.0157684675603353</v>
      </c>
      <c r="BO164" s="368" t="str">
        <f t="shared" si="373"/>
        <v/>
      </c>
      <c r="BP164" s="368" t="str">
        <f t="shared" si="373"/>
        <v/>
      </c>
      <c r="BQ164" s="368" t="str">
        <f t="shared" ref="BQ164:CA164" si="374">IF(NOT(ISNA(BQ73)),IF(LEN(BQ73)&gt;0,(BQ73-$B73)/(rateShift*0.0001),""),"")</f>
        <v/>
      </c>
      <c r="BR164" s="368" t="str">
        <f t="shared" si="374"/>
        <v/>
      </c>
      <c r="BS164" s="368" t="str">
        <f t="shared" si="374"/>
        <v/>
      </c>
      <c r="BT164" s="368" t="str">
        <f t="shared" si="374"/>
        <v/>
      </c>
      <c r="BU164" s="368" t="str">
        <f t="shared" si="374"/>
        <v/>
      </c>
      <c r="BV164" s="368" t="str">
        <f t="shared" si="374"/>
        <v/>
      </c>
      <c r="BW164" s="368" t="str">
        <f t="shared" si="374"/>
        <v/>
      </c>
      <c r="BX164" s="368" t="str">
        <f t="shared" si="374"/>
        <v/>
      </c>
      <c r="BY164" s="368" t="str">
        <f t="shared" si="374"/>
        <v/>
      </c>
      <c r="BZ164" s="368" t="str">
        <f t="shared" si="374"/>
        <v/>
      </c>
      <c r="CA164" s="369" t="str">
        <f t="shared" si="374"/>
        <v/>
      </c>
      <c r="CB164" s="257">
        <f t="shared" ref="CB164:DG164" si="375">IF(NOT(ISNA(CB73)),IF(LEN(CB73)&gt;0,ABS(CB73-$C73),""),"")</f>
        <v>0</v>
      </c>
      <c r="CC164" s="257">
        <f t="shared" si="375"/>
        <v>4.2327252813834093E-16</v>
      </c>
      <c r="CD164" s="257">
        <f t="shared" si="375"/>
        <v>0</v>
      </c>
      <c r="CE164" s="257">
        <f t="shared" si="375"/>
        <v>0</v>
      </c>
      <c r="CF164" s="257">
        <f t="shared" si="375"/>
        <v>0</v>
      </c>
      <c r="CG164" s="257">
        <f t="shared" si="375"/>
        <v>0</v>
      </c>
      <c r="CH164" s="257">
        <f t="shared" si="375"/>
        <v>0</v>
      </c>
      <c r="CI164" s="257">
        <f t="shared" si="375"/>
        <v>0</v>
      </c>
      <c r="CJ164" s="257">
        <f t="shared" si="375"/>
        <v>0</v>
      </c>
      <c r="CK164" s="257">
        <f t="shared" si="375"/>
        <v>0</v>
      </c>
      <c r="CL164" s="257">
        <f t="shared" si="375"/>
        <v>0</v>
      </c>
      <c r="CM164" s="257">
        <f t="shared" si="375"/>
        <v>0</v>
      </c>
      <c r="CN164" s="257">
        <f t="shared" si="375"/>
        <v>0</v>
      </c>
      <c r="CO164" s="257">
        <f t="shared" si="375"/>
        <v>0</v>
      </c>
      <c r="CP164" s="257">
        <f t="shared" si="375"/>
        <v>0</v>
      </c>
      <c r="CQ164" s="257">
        <f t="shared" si="375"/>
        <v>0</v>
      </c>
      <c r="CR164" s="257">
        <f t="shared" si="375"/>
        <v>0</v>
      </c>
      <c r="CS164" s="257">
        <f t="shared" si="375"/>
        <v>2.5240175172136503E-8</v>
      </c>
      <c r="CT164" s="257">
        <f t="shared" si="375"/>
        <v>0</v>
      </c>
      <c r="CU164" s="257">
        <f t="shared" si="375"/>
        <v>0</v>
      </c>
      <c r="CV164" s="257">
        <f t="shared" si="375"/>
        <v>0</v>
      </c>
      <c r="CW164" s="257">
        <f t="shared" si="375"/>
        <v>0</v>
      </c>
      <c r="CX164" s="257">
        <f t="shared" si="375"/>
        <v>0</v>
      </c>
      <c r="CY164" s="257">
        <f t="shared" si="375"/>
        <v>0</v>
      </c>
      <c r="CZ164" s="257">
        <f t="shared" si="375"/>
        <v>0</v>
      </c>
      <c r="DA164" s="257">
        <f t="shared" si="375"/>
        <v>0</v>
      </c>
      <c r="DB164" s="257">
        <f t="shared" si="375"/>
        <v>0</v>
      </c>
      <c r="DC164" s="257">
        <f t="shared" si="375"/>
        <v>0</v>
      </c>
      <c r="DD164" s="257">
        <f t="shared" si="375"/>
        <v>0</v>
      </c>
      <c r="DE164" s="257">
        <f t="shared" si="375"/>
        <v>5.0508791066272707E-8</v>
      </c>
      <c r="DF164" s="257">
        <f t="shared" si="375"/>
        <v>7.5770519001455705E-8</v>
      </c>
      <c r="DG164" s="257">
        <f t="shared" si="375"/>
        <v>1.0170197293699057E-7</v>
      </c>
      <c r="DH164" s="257">
        <f t="shared" ref="DH164:EM164" si="376">IF(NOT(ISNA(DH73)),IF(LEN(DH73)&gt;0,ABS(DH73-$C73),""),"")</f>
        <v>1.2600051220446051E-7</v>
      </c>
      <c r="DI164" s="257">
        <f t="shared" si="376"/>
        <v>1.5171702807612042E-7</v>
      </c>
      <c r="DJ164" s="257">
        <f t="shared" si="376"/>
        <v>1.7728790002030648E-7</v>
      </c>
      <c r="DK164" s="257">
        <f t="shared" si="376"/>
        <v>2.037454340103606E-7</v>
      </c>
      <c r="DL164" s="257">
        <f t="shared" si="376"/>
        <v>2.3073398930720246E-7</v>
      </c>
      <c r="DM164" s="257">
        <f t="shared" si="376"/>
        <v>2.5523830484569521E-7</v>
      </c>
      <c r="DN164" s="257">
        <f t="shared" si="376"/>
        <v>2.8199758485975002E-7</v>
      </c>
      <c r="DO164" s="257">
        <f t="shared" si="376"/>
        <v>3.1103411890498478E-7</v>
      </c>
      <c r="DP164" s="257">
        <f t="shared" si="376"/>
        <v>3.3806903711880443E-7</v>
      </c>
      <c r="DQ164" s="257">
        <f t="shared" si="376"/>
        <v>3.6647359539024316E-7</v>
      </c>
      <c r="DR164" s="257">
        <f t="shared" si="376"/>
        <v>3.9774329004677034E-7</v>
      </c>
      <c r="DS164" s="257">
        <f t="shared" si="376"/>
        <v>4.2399544832039116E-7</v>
      </c>
      <c r="DT164" s="257">
        <f t="shared" si="376"/>
        <v>4.5536223053366243E-7</v>
      </c>
      <c r="DU164" s="257">
        <f t="shared" si="376"/>
        <v>4.8622551159643868E-7</v>
      </c>
      <c r="DV164" s="257">
        <f t="shared" si="376"/>
        <v>5.1772836540814327E-7</v>
      </c>
      <c r="DW164" s="257">
        <f t="shared" si="376"/>
        <v>5.5458258768972812E-7</v>
      </c>
      <c r="DX164" s="257">
        <f t="shared" si="376"/>
        <v>5.8130819854257387E-7</v>
      </c>
      <c r="DY164" s="257">
        <f t="shared" si="376"/>
        <v>6.1459283532197539E-7</v>
      </c>
      <c r="DZ164" s="257">
        <f t="shared" si="376"/>
        <v>6.50388225886811E-7</v>
      </c>
      <c r="EA164" s="257">
        <f t="shared" si="376"/>
        <v>6.8714870751079848E-7</v>
      </c>
      <c r="EB164" s="257">
        <f t="shared" si="376"/>
        <v>7.2084254392271174E-7</v>
      </c>
      <c r="EC164" s="257">
        <f t="shared" si="376"/>
        <v>7.6136801906850904E-7</v>
      </c>
      <c r="ED164" s="257">
        <f t="shared" si="376"/>
        <v>7.9208108941589139E-7</v>
      </c>
      <c r="EE164" s="257">
        <f t="shared" si="376"/>
        <v>8.3197529779366342E-7</v>
      </c>
      <c r="EF164" s="257">
        <f t="shared" si="376"/>
        <v>3.5013323674421004E-7</v>
      </c>
      <c r="EG164" s="257">
        <f t="shared" si="376"/>
        <v>3.3349912588118147E-6</v>
      </c>
      <c r="EH164" s="257">
        <f t="shared" si="376"/>
        <v>1.0476869466327643E-5</v>
      </c>
      <c r="EI164" s="257">
        <f t="shared" si="376"/>
        <v>3.977867405356092E-4</v>
      </c>
      <c r="EJ164" s="257">
        <f t="shared" si="376"/>
        <v>3.0380323217789676E-3</v>
      </c>
      <c r="EK164" s="257">
        <f t="shared" si="376"/>
        <v>3.0312686189767762E-3</v>
      </c>
      <c r="EL164" s="257" t="str">
        <f t="shared" si="376"/>
        <v/>
      </c>
      <c r="EM164" s="257" t="str">
        <f t="shared" si="376"/>
        <v/>
      </c>
      <c r="EN164" s="257" t="str">
        <f t="shared" ref="EN164:EX164" si="377">IF(NOT(ISNA(EN73)),IF(LEN(EN73)&gt;0,ABS(EN73-$C73),""),"")</f>
        <v/>
      </c>
      <c r="EO164" s="257" t="str">
        <f t="shared" si="377"/>
        <v/>
      </c>
      <c r="EP164" s="257" t="str">
        <f t="shared" si="377"/>
        <v/>
      </c>
      <c r="EQ164" s="257" t="str">
        <f t="shared" si="377"/>
        <v/>
      </c>
      <c r="ER164" s="257" t="str">
        <f t="shared" si="377"/>
        <v/>
      </c>
      <c r="ES164" s="257" t="str">
        <f t="shared" si="377"/>
        <v/>
      </c>
      <c r="ET164" s="257" t="str">
        <f t="shared" si="377"/>
        <v/>
      </c>
      <c r="EU164" s="257" t="str">
        <f t="shared" si="377"/>
        <v/>
      </c>
      <c r="EV164" s="257" t="str">
        <f t="shared" si="377"/>
        <v/>
      </c>
      <c r="EW164" s="257" t="str">
        <f t="shared" si="377"/>
        <v/>
      </c>
      <c r="EX164" s="258" t="str">
        <f t="shared" si="377"/>
        <v/>
      </c>
    </row>
    <row r="165" spans="4:154" x14ac:dyDescent="0.2">
      <c r="D165" s="238" t="e">
        <v>#N/A</v>
      </c>
      <c r="E165" s="367" t="str">
        <f t="shared" ref="E165:AJ165" si="378">IF(NOT(ISNA(E74)),IF(LEN(E74)&gt;0,(E74-$B74)/(rateShift*0.0001),""),"")</f>
        <v/>
      </c>
      <c r="F165" s="368" t="str">
        <f t="shared" si="378"/>
        <v/>
      </c>
      <c r="G165" s="368" t="str">
        <f t="shared" si="378"/>
        <v/>
      </c>
      <c r="H165" s="368" t="str">
        <f t="shared" si="378"/>
        <v/>
      </c>
      <c r="I165" s="368" t="str">
        <f t="shared" si="378"/>
        <v/>
      </c>
      <c r="J165" s="368" t="str">
        <f t="shared" si="378"/>
        <v/>
      </c>
      <c r="K165" s="368" t="str">
        <f t="shared" si="378"/>
        <v/>
      </c>
      <c r="L165" s="368" t="str">
        <f t="shared" si="378"/>
        <v/>
      </c>
      <c r="M165" s="368" t="str">
        <f t="shared" si="378"/>
        <v/>
      </c>
      <c r="N165" s="368" t="str">
        <f t="shared" si="378"/>
        <v/>
      </c>
      <c r="O165" s="368" t="str">
        <f t="shared" si="378"/>
        <v/>
      </c>
      <c r="P165" s="368" t="str">
        <f t="shared" si="378"/>
        <v/>
      </c>
      <c r="Q165" s="368" t="str">
        <f t="shared" si="378"/>
        <v/>
      </c>
      <c r="R165" s="368" t="str">
        <f t="shared" si="378"/>
        <v/>
      </c>
      <c r="S165" s="368" t="str">
        <f t="shared" si="378"/>
        <v/>
      </c>
      <c r="T165" s="368" t="str">
        <f t="shared" si="378"/>
        <v/>
      </c>
      <c r="U165" s="368" t="str">
        <f t="shared" si="378"/>
        <v/>
      </c>
      <c r="V165" s="368" t="str">
        <f t="shared" si="378"/>
        <v/>
      </c>
      <c r="W165" s="368" t="str">
        <f t="shared" si="378"/>
        <v/>
      </c>
      <c r="X165" s="368" t="str">
        <f t="shared" si="378"/>
        <v/>
      </c>
      <c r="Y165" s="368" t="str">
        <f t="shared" si="378"/>
        <v/>
      </c>
      <c r="Z165" s="368" t="str">
        <f t="shared" si="378"/>
        <v/>
      </c>
      <c r="AA165" s="368" t="str">
        <f t="shared" si="378"/>
        <v/>
      </c>
      <c r="AB165" s="368" t="str">
        <f t="shared" si="378"/>
        <v/>
      </c>
      <c r="AC165" s="368" t="str">
        <f t="shared" si="378"/>
        <v/>
      </c>
      <c r="AD165" s="368" t="str">
        <f t="shared" si="378"/>
        <v/>
      </c>
      <c r="AE165" s="368" t="str">
        <f t="shared" si="378"/>
        <v/>
      </c>
      <c r="AF165" s="368" t="str">
        <f t="shared" si="378"/>
        <v/>
      </c>
      <c r="AG165" s="368" t="str">
        <f t="shared" si="378"/>
        <v/>
      </c>
      <c r="AH165" s="368" t="str">
        <f t="shared" si="378"/>
        <v/>
      </c>
      <c r="AI165" s="368" t="str">
        <f t="shared" si="378"/>
        <v/>
      </c>
      <c r="AJ165" s="368" t="str">
        <f t="shared" si="378"/>
        <v/>
      </c>
      <c r="AK165" s="368" t="str">
        <f t="shared" ref="AK165:BP165" si="379">IF(NOT(ISNA(AK74)),IF(LEN(AK74)&gt;0,(AK74-$B74)/(rateShift*0.0001),""),"")</f>
        <v/>
      </c>
      <c r="AL165" s="368" t="str">
        <f t="shared" si="379"/>
        <v/>
      </c>
      <c r="AM165" s="368" t="str">
        <f t="shared" si="379"/>
        <v/>
      </c>
      <c r="AN165" s="368" t="str">
        <f t="shared" si="379"/>
        <v/>
      </c>
      <c r="AO165" s="368" t="str">
        <f t="shared" si="379"/>
        <v/>
      </c>
      <c r="AP165" s="368" t="str">
        <f t="shared" si="379"/>
        <v/>
      </c>
      <c r="AQ165" s="368" t="str">
        <f t="shared" si="379"/>
        <v/>
      </c>
      <c r="AR165" s="368" t="str">
        <f t="shared" si="379"/>
        <v/>
      </c>
      <c r="AS165" s="368" t="str">
        <f t="shared" si="379"/>
        <v/>
      </c>
      <c r="AT165" s="368" t="str">
        <f t="shared" si="379"/>
        <v/>
      </c>
      <c r="AU165" s="368" t="str">
        <f t="shared" si="379"/>
        <v/>
      </c>
      <c r="AV165" s="368" t="str">
        <f t="shared" si="379"/>
        <v/>
      </c>
      <c r="AW165" s="368" t="str">
        <f t="shared" si="379"/>
        <v/>
      </c>
      <c r="AX165" s="368" t="str">
        <f t="shared" si="379"/>
        <v/>
      </c>
      <c r="AY165" s="368" t="str">
        <f t="shared" si="379"/>
        <v/>
      </c>
      <c r="AZ165" s="368" t="str">
        <f t="shared" si="379"/>
        <v/>
      </c>
      <c r="BA165" s="368" t="str">
        <f t="shared" si="379"/>
        <v/>
      </c>
      <c r="BB165" s="368" t="str">
        <f t="shared" si="379"/>
        <v/>
      </c>
      <c r="BC165" s="368" t="str">
        <f t="shared" si="379"/>
        <v/>
      </c>
      <c r="BD165" s="368" t="str">
        <f t="shared" si="379"/>
        <v/>
      </c>
      <c r="BE165" s="368" t="str">
        <f t="shared" si="379"/>
        <v/>
      </c>
      <c r="BF165" s="368" t="str">
        <f t="shared" si="379"/>
        <v/>
      </c>
      <c r="BG165" s="368" t="str">
        <f t="shared" si="379"/>
        <v/>
      </c>
      <c r="BH165" s="368" t="str">
        <f t="shared" si="379"/>
        <v/>
      </c>
      <c r="BI165" s="368" t="str">
        <f t="shared" si="379"/>
        <v/>
      </c>
      <c r="BJ165" s="368" t="str">
        <f t="shared" si="379"/>
        <v/>
      </c>
      <c r="BK165" s="368" t="str">
        <f t="shared" si="379"/>
        <v/>
      </c>
      <c r="BL165" s="368" t="str">
        <f t="shared" si="379"/>
        <v/>
      </c>
      <c r="BM165" s="368" t="str">
        <f t="shared" si="379"/>
        <v/>
      </c>
      <c r="BN165" s="368" t="str">
        <f t="shared" si="379"/>
        <v/>
      </c>
      <c r="BO165" s="368" t="str">
        <f t="shared" si="379"/>
        <v/>
      </c>
      <c r="BP165" s="368" t="str">
        <f t="shared" si="379"/>
        <v/>
      </c>
      <c r="BQ165" s="368" t="str">
        <f t="shared" ref="BQ165:CA165" si="380">IF(NOT(ISNA(BQ74)),IF(LEN(BQ74)&gt;0,(BQ74-$B74)/(rateShift*0.0001),""),"")</f>
        <v/>
      </c>
      <c r="BR165" s="368" t="str">
        <f t="shared" si="380"/>
        <v/>
      </c>
      <c r="BS165" s="368" t="str">
        <f t="shared" si="380"/>
        <v/>
      </c>
      <c r="BT165" s="368" t="str">
        <f t="shared" si="380"/>
        <v/>
      </c>
      <c r="BU165" s="368" t="str">
        <f t="shared" si="380"/>
        <v/>
      </c>
      <c r="BV165" s="368" t="str">
        <f t="shared" si="380"/>
        <v/>
      </c>
      <c r="BW165" s="368" t="str">
        <f t="shared" si="380"/>
        <v/>
      </c>
      <c r="BX165" s="368" t="str">
        <f t="shared" si="380"/>
        <v/>
      </c>
      <c r="BY165" s="368" t="str">
        <f t="shared" si="380"/>
        <v/>
      </c>
      <c r="BZ165" s="368" t="str">
        <f t="shared" si="380"/>
        <v/>
      </c>
      <c r="CA165" s="369" t="str">
        <f t="shared" si="380"/>
        <v/>
      </c>
      <c r="CB165" s="257" t="str">
        <f t="shared" ref="CB165:DG165" si="381">IF(NOT(ISNA(CB74)),IF(LEN(CB74)&gt;0,ABS(CB74-$C74),""),"")</f>
        <v/>
      </c>
      <c r="CC165" s="257" t="str">
        <f t="shared" si="381"/>
        <v/>
      </c>
      <c r="CD165" s="257" t="str">
        <f t="shared" si="381"/>
        <v/>
      </c>
      <c r="CE165" s="257" t="str">
        <f t="shared" si="381"/>
        <v/>
      </c>
      <c r="CF165" s="257" t="str">
        <f t="shared" si="381"/>
        <v/>
      </c>
      <c r="CG165" s="257" t="str">
        <f t="shared" si="381"/>
        <v/>
      </c>
      <c r="CH165" s="257" t="str">
        <f t="shared" si="381"/>
        <v/>
      </c>
      <c r="CI165" s="257" t="str">
        <f t="shared" si="381"/>
        <v/>
      </c>
      <c r="CJ165" s="257" t="str">
        <f t="shared" si="381"/>
        <v/>
      </c>
      <c r="CK165" s="257" t="str">
        <f t="shared" si="381"/>
        <v/>
      </c>
      <c r="CL165" s="257" t="str">
        <f t="shared" si="381"/>
        <v/>
      </c>
      <c r="CM165" s="257" t="str">
        <f t="shared" si="381"/>
        <v/>
      </c>
      <c r="CN165" s="257" t="str">
        <f t="shared" si="381"/>
        <v/>
      </c>
      <c r="CO165" s="257" t="str">
        <f t="shared" si="381"/>
        <v/>
      </c>
      <c r="CP165" s="257" t="str">
        <f t="shared" si="381"/>
        <v/>
      </c>
      <c r="CQ165" s="257" t="str">
        <f t="shared" si="381"/>
        <v/>
      </c>
      <c r="CR165" s="257" t="str">
        <f t="shared" si="381"/>
        <v/>
      </c>
      <c r="CS165" s="257" t="str">
        <f t="shared" si="381"/>
        <v/>
      </c>
      <c r="CT165" s="257" t="str">
        <f t="shared" si="381"/>
        <v/>
      </c>
      <c r="CU165" s="257" t="str">
        <f t="shared" si="381"/>
        <v/>
      </c>
      <c r="CV165" s="257" t="str">
        <f t="shared" si="381"/>
        <v/>
      </c>
      <c r="CW165" s="257" t="str">
        <f t="shared" si="381"/>
        <v/>
      </c>
      <c r="CX165" s="257" t="str">
        <f t="shared" si="381"/>
        <v/>
      </c>
      <c r="CY165" s="257" t="str">
        <f t="shared" si="381"/>
        <v/>
      </c>
      <c r="CZ165" s="257" t="str">
        <f t="shared" si="381"/>
        <v/>
      </c>
      <c r="DA165" s="257" t="str">
        <f t="shared" si="381"/>
        <v/>
      </c>
      <c r="DB165" s="257" t="str">
        <f t="shared" si="381"/>
        <v/>
      </c>
      <c r="DC165" s="257" t="str">
        <f t="shared" si="381"/>
        <v/>
      </c>
      <c r="DD165" s="257" t="str">
        <f t="shared" si="381"/>
        <v/>
      </c>
      <c r="DE165" s="257" t="str">
        <f t="shared" si="381"/>
        <v/>
      </c>
      <c r="DF165" s="257" t="str">
        <f t="shared" si="381"/>
        <v/>
      </c>
      <c r="DG165" s="257" t="str">
        <f t="shared" si="381"/>
        <v/>
      </c>
      <c r="DH165" s="257" t="str">
        <f t="shared" ref="DH165:EM165" si="382">IF(NOT(ISNA(DH74)),IF(LEN(DH74)&gt;0,ABS(DH74-$C74),""),"")</f>
        <v/>
      </c>
      <c r="DI165" s="257" t="str">
        <f t="shared" si="382"/>
        <v/>
      </c>
      <c r="DJ165" s="257" t="str">
        <f t="shared" si="382"/>
        <v/>
      </c>
      <c r="DK165" s="257" t="str">
        <f t="shared" si="382"/>
        <v/>
      </c>
      <c r="DL165" s="257" t="str">
        <f t="shared" si="382"/>
        <v/>
      </c>
      <c r="DM165" s="257" t="str">
        <f t="shared" si="382"/>
        <v/>
      </c>
      <c r="DN165" s="257" t="str">
        <f t="shared" si="382"/>
        <v/>
      </c>
      <c r="DO165" s="257" t="str">
        <f t="shared" si="382"/>
        <v/>
      </c>
      <c r="DP165" s="257" t="str">
        <f t="shared" si="382"/>
        <v/>
      </c>
      <c r="DQ165" s="257" t="str">
        <f t="shared" si="382"/>
        <v/>
      </c>
      <c r="DR165" s="257" t="str">
        <f t="shared" si="382"/>
        <v/>
      </c>
      <c r="DS165" s="257" t="str">
        <f t="shared" si="382"/>
        <v/>
      </c>
      <c r="DT165" s="257" t="str">
        <f t="shared" si="382"/>
        <v/>
      </c>
      <c r="DU165" s="257" t="str">
        <f t="shared" si="382"/>
        <v/>
      </c>
      <c r="DV165" s="257" t="str">
        <f t="shared" si="382"/>
        <v/>
      </c>
      <c r="DW165" s="257" t="str">
        <f t="shared" si="382"/>
        <v/>
      </c>
      <c r="DX165" s="257" t="str">
        <f t="shared" si="382"/>
        <v/>
      </c>
      <c r="DY165" s="257" t="str">
        <f t="shared" si="382"/>
        <v/>
      </c>
      <c r="DZ165" s="257" t="str">
        <f t="shared" si="382"/>
        <v/>
      </c>
      <c r="EA165" s="257" t="str">
        <f t="shared" si="382"/>
        <v/>
      </c>
      <c r="EB165" s="257" t="str">
        <f t="shared" si="382"/>
        <v/>
      </c>
      <c r="EC165" s="257" t="str">
        <f t="shared" si="382"/>
        <v/>
      </c>
      <c r="ED165" s="257" t="str">
        <f t="shared" si="382"/>
        <v/>
      </c>
      <c r="EE165" s="257" t="str">
        <f t="shared" si="382"/>
        <v/>
      </c>
      <c r="EF165" s="257" t="str">
        <f t="shared" si="382"/>
        <v/>
      </c>
      <c r="EG165" s="257" t="str">
        <f t="shared" si="382"/>
        <v/>
      </c>
      <c r="EH165" s="257" t="str">
        <f t="shared" si="382"/>
        <v/>
      </c>
      <c r="EI165" s="257" t="str">
        <f t="shared" si="382"/>
        <v/>
      </c>
      <c r="EJ165" s="257" t="str">
        <f t="shared" si="382"/>
        <v/>
      </c>
      <c r="EK165" s="257" t="str">
        <f t="shared" si="382"/>
        <v/>
      </c>
      <c r="EL165" s="257" t="str">
        <f t="shared" si="382"/>
        <v/>
      </c>
      <c r="EM165" s="257" t="str">
        <f t="shared" si="382"/>
        <v/>
      </c>
      <c r="EN165" s="257" t="str">
        <f t="shared" ref="EN165:EX165" si="383">IF(NOT(ISNA(EN74)),IF(LEN(EN74)&gt;0,ABS(EN74-$C74),""),"")</f>
        <v/>
      </c>
      <c r="EO165" s="257" t="str">
        <f t="shared" si="383"/>
        <v/>
      </c>
      <c r="EP165" s="257" t="str">
        <f t="shared" si="383"/>
        <v/>
      </c>
      <c r="EQ165" s="257" t="str">
        <f t="shared" si="383"/>
        <v/>
      </c>
      <c r="ER165" s="257" t="str">
        <f t="shared" si="383"/>
        <v/>
      </c>
      <c r="ES165" s="257" t="str">
        <f t="shared" si="383"/>
        <v/>
      </c>
      <c r="ET165" s="257" t="str">
        <f t="shared" si="383"/>
        <v/>
      </c>
      <c r="EU165" s="257" t="str">
        <f t="shared" si="383"/>
        <v/>
      </c>
      <c r="EV165" s="257" t="str">
        <f t="shared" si="383"/>
        <v/>
      </c>
      <c r="EW165" s="257" t="str">
        <f t="shared" si="383"/>
        <v/>
      </c>
      <c r="EX165" s="258" t="str">
        <f t="shared" si="383"/>
        <v/>
      </c>
    </row>
    <row r="166" spans="4:154" x14ac:dyDescent="0.2">
      <c r="D166" s="238" t="e">
        <v>#N/A</v>
      </c>
      <c r="E166" s="367" t="str">
        <f t="shared" ref="E166:AJ166" si="384">IF(NOT(ISNA(E75)),IF(LEN(E75)&gt;0,(E75-$B75)/(rateShift*0.0001),""),"")</f>
        <v/>
      </c>
      <c r="F166" s="368" t="str">
        <f t="shared" si="384"/>
        <v/>
      </c>
      <c r="G166" s="368" t="str">
        <f t="shared" si="384"/>
        <v/>
      </c>
      <c r="H166" s="368" t="str">
        <f t="shared" si="384"/>
        <v/>
      </c>
      <c r="I166" s="368" t="str">
        <f t="shared" si="384"/>
        <v/>
      </c>
      <c r="J166" s="368" t="str">
        <f t="shared" si="384"/>
        <v/>
      </c>
      <c r="K166" s="368" t="str">
        <f t="shared" si="384"/>
        <v/>
      </c>
      <c r="L166" s="368" t="str">
        <f t="shared" si="384"/>
        <v/>
      </c>
      <c r="M166" s="368" t="str">
        <f t="shared" si="384"/>
        <v/>
      </c>
      <c r="N166" s="368" t="str">
        <f t="shared" si="384"/>
        <v/>
      </c>
      <c r="O166" s="368" t="str">
        <f t="shared" si="384"/>
        <v/>
      </c>
      <c r="P166" s="368" t="str">
        <f t="shared" si="384"/>
        <v/>
      </c>
      <c r="Q166" s="368" t="str">
        <f t="shared" si="384"/>
        <v/>
      </c>
      <c r="R166" s="368" t="str">
        <f t="shared" si="384"/>
        <v/>
      </c>
      <c r="S166" s="368" t="str">
        <f t="shared" si="384"/>
        <v/>
      </c>
      <c r="T166" s="368" t="str">
        <f t="shared" si="384"/>
        <v/>
      </c>
      <c r="U166" s="368" t="str">
        <f t="shared" si="384"/>
        <v/>
      </c>
      <c r="V166" s="368" t="str">
        <f t="shared" si="384"/>
        <v/>
      </c>
      <c r="W166" s="368" t="str">
        <f t="shared" si="384"/>
        <v/>
      </c>
      <c r="X166" s="368" t="str">
        <f t="shared" si="384"/>
        <v/>
      </c>
      <c r="Y166" s="368" t="str">
        <f t="shared" si="384"/>
        <v/>
      </c>
      <c r="Z166" s="368" t="str">
        <f t="shared" si="384"/>
        <v/>
      </c>
      <c r="AA166" s="368" t="str">
        <f t="shared" si="384"/>
        <v/>
      </c>
      <c r="AB166" s="368" t="str">
        <f t="shared" si="384"/>
        <v/>
      </c>
      <c r="AC166" s="368" t="str">
        <f t="shared" si="384"/>
        <v/>
      </c>
      <c r="AD166" s="368" t="str">
        <f t="shared" si="384"/>
        <v/>
      </c>
      <c r="AE166" s="368" t="str">
        <f t="shared" si="384"/>
        <v/>
      </c>
      <c r="AF166" s="368" t="str">
        <f t="shared" si="384"/>
        <v/>
      </c>
      <c r="AG166" s="368" t="str">
        <f t="shared" si="384"/>
        <v/>
      </c>
      <c r="AH166" s="368" t="str">
        <f t="shared" si="384"/>
        <v/>
      </c>
      <c r="AI166" s="368" t="str">
        <f t="shared" si="384"/>
        <v/>
      </c>
      <c r="AJ166" s="368" t="str">
        <f t="shared" si="384"/>
        <v/>
      </c>
      <c r="AK166" s="368" t="str">
        <f t="shared" ref="AK166:BP166" si="385">IF(NOT(ISNA(AK75)),IF(LEN(AK75)&gt;0,(AK75-$B75)/(rateShift*0.0001),""),"")</f>
        <v/>
      </c>
      <c r="AL166" s="368" t="str">
        <f t="shared" si="385"/>
        <v/>
      </c>
      <c r="AM166" s="368" t="str">
        <f t="shared" si="385"/>
        <v/>
      </c>
      <c r="AN166" s="368" t="str">
        <f t="shared" si="385"/>
        <v/>
      </c>
      <c r="AO166" s="368" t="str">
        <f t="shared" si="385"/>
        <v/>
      </c>
      <c r="AP166" s="368" t="str">
        <f t="shared" si="385"/>
        <v/>
      </c>
      <c r="AQ166" s="368" t="str">
        <f t="shared" si="385"/>
        <v/>
      </c>
      <c r="AR166" s="368" t="str">
        <f t="shared" si="385"/>
        <v/>
      </c>
      <c r="AS166" s="368" t="str">
        <f t="shared" si="385"/>
        <v/>
      </c>
      <c r="AT166" s="368" t="str">
        <f t="shared" si="385"/>
        <v/>
      </c>
      <c r="AU166" s="368" t="str">
        <f t="shared" si="385"/>
        <v/>
      </c>
      <c r="AV166" s="368" t="str">
        <f t="shared" si="385"/>
        <v/>
      </c>
      <c r="AW166" s="368" t="str">
        <f t="shared" si="385"/>
        <v/>
      </c>
      <c r="AX166" s="368" t="str">
        <f t="shared" si="385"/>
        <v/>
      </c>
      <c r="AY166" s="368" t="str">
        <f t="shared" si="385"/>
        <v/>
      </c>
      <c r="AZ166" s="368" t="str">
        <f t="shared" si="385"/>
        <v/>
      </c>
      <c r="BA166" s="368" t="str">
        <f t="shared" si="385"/>
        <v/>
      </c>
      <c r="BB166" s="368" t="str">
        <f t="shared" si="385"/>
        <v/>
      </c>
      <c r="BC166" s="368" t="str">
        <f t="shared" si="385"/>
        <v/>
      </c>
      <c r="BD166" s="368" t="str">
        <f t="shared" si="385"/>
        <v/>
      </c>
      <c r="BE166" s="368" t="str">
        <f t="shared" si="385"/>
        <v/>
      </c>
      <c r="BF166" s="368" t="str">
        <f t="shared" si="385"/>
        <v/>
      </c>
      <c r="BG166" s="368" t="str">
        <f t="shared" si="385"/>
        <v/>
      </c>
      <c r="BH166" s="368" t="str">
        <f t="shared" si="385"/>
        <v/>
      </c>
      <c r="BI166" s="368" t="str">
        <f t="shared" si="385"/>
        <v/>
      </c>
      <c r="BJ166" s="368" t="str">
        <f t="shared" si="385"/>
        <v/>
      </c>
      <c r="BK166" s="368" t="str">
        <f t="shared" si="385"/>
        <v/>
      </c>
      <c r="BL166" s="368" t="str">
        <f t="shared" si="385"/>
        <v/>
      </c>
      <c r="BM166" s="368" t="str">
        <f t="shared" si="385"/>
        <v/>
      </c>
      <c r="BN166" s="368" t="str">
        <f t="shared" si="385"/>
        <v/>
      </c>
      <c r="BO166" s="368" t="str">
        <f t="shared" si="385"/>
        <v/>
      </c>
      <c r="BP166" s="368" t="str">
        <f t="shared" si="385"/>
        <v/>
      </c>
      <c r="BQ166" s="368" t="str">
        <f t="shared" ref="BQ166:CA166" si="386">IF(NOT(ISNA(BQ75)),IF(LEN(BQ75)&gt;0,(BQ75-$B75)/(rateShift*0.0001),""),"")</f>
        <v/>
      </c>
      <c r="BR166" s="368" t="str">
        <f t="shared" si="386"/>
        <v/>
      </c>
      <c r="BS166" s="368" t="str">
        <f t="shared" si="386"/>
        <v/>
      </c>
      <c r="BT166" s="368" t="str">
        <f t="shared" si="386"/>
        <v/>
      </c>
      <c r="BU166" s="368" t="str">
        <f t="shared" si="386"/>
        <v/>
      </c>
      <c r="BV166" s="368" t="str">
        <f t="shared" si="386"/>
        <v/>
      </c>
      <c r="BW166" s="368" t="str">
        <f t="shared" si="386"/>
        <v/>
      </c>
      <c r="BX166" s="368" t="str">
        <f t="shared" si="386"/>
        <v/>
      </c>
      <c r="BY166" s="368" t="str">
        <f t="shared" si="386"/>
        <v/>
      </c>
      <c r="BZ166" s="368" t="str">
        <f t="shared" si="386"/>
        <v/>
      </c>
      <c r="CA166" s="369" t="str">
        <f t="shared" si="386"/>
        <v/>
      </c>
      <c r="CB166" s="257" t="str">
        <f t="shared" ref="CB166:DG166" si="387">IF(NOT(ISNA(CB75)),IF(LEN(CB75)&gt;0,ABS(CB75-$C75),""),"")</f>
        <v/>
      </c>
      <c r="CC166" s="257" t="str">
        <f t="shared" si="387"/>
        <v/>
      </c>
      <c r="CD166" s="257" t="str">
        <f t="shared" si="387"/>
        <v/>
      </c>
      <c r="CE166" s="257" t="str">
        <f t="shared" si="387"/>
        <v/>
      </c>
      <c r="CF166" s="257" t="str">
        <f t="shared" si="387"/>
        <v/>
      </c>
      <c r="CG166" s="257" t="str">
        <f t="shared" si="387"/>
        <v/>
      </c>
      <c r="CH166" s="257" t="str">
        <f t="shared" si="387"/>
        <v/>
      </c>
      <c r="CI166" s="257" t="str">
        <f t="shared" si="387"/>
        <v/>
      </c>
      <c r="CJ166" s="257" t="str">
        <f t="shared" si="387"/>
        <v/>
      </c>
      <c r="CK166" s="257" t="str">
        <f t="shared" si="387"/>
        <v/>
      </c>
      <c r="CL166" s="257" t="str">
        <f t="shared" si="387"/>
        <v/>
      </c>
      <c r="CM166" s="257" t="str">
        <f t="shared" si="387"/>
        <v/>
      </c>
      <c r="CN166" s="257" t="str">
        <f t="shared" si="387"/>
        <v/>
      </c>
      <c r="CO166" s="257" t="str">
        <f t="shared" si="387"/>
        <v/>
      </c>
      <c r="CP166" s="257" t="str">
        <f t="shared" si="387"/>
        <v/>
      </c>
      <c r="CQ166" s="257" t="str">
        <f t="shared" si="387"/>
        <v/>
      </c>
      <c r="CR166" s="257" t="str">
        <f t="shared" si="387"/>
        <v/>
      </c>
      <c r="CS166" s="257" t="str">
        <f t="shared" si="387"/>
        <v/>
      </c>
      <c r="CT166" s="257" t="str">
        <f t="shared" si="387"/>
        <v/>
      </c>
      <c r="CU166" s="257" t="str">
        <f t="shared" si="387"/>
        <v/>
      </c>
      <c r="CV166" s="257" t="str">
        <f t="shared" si="387"/>
        <v/>
      </c>
      <c r="CW166" s="257" t="str">
        <f t="shared" si="387"/>
        <v/>
      </c>
      <c r="CX166" s="257" t="str">
        <f t="shared" si="387"/>
        <v/>
      </c>
      <c r="CY166" s="257" t="str">
        <f t="shared" si="387"/>
        <v/>
      </c>
      <c r="CZ166" s="257" t="str">
        <f t="shared" si="387"/>
        <v/>
      </c>
      <c r="DA166" s="257" t="str">
        <f t="shared" si="387"/>
        <v/>
      </c>
      <c r="DB166" s="257" t="str">
        <f t="shared" si="387"/>
        <v/>
      </c>
      <c r="DC166" s="257" t="str">
        <f t="shared" si="387"/>
        <v/>
      </c>
      <c r="DD166" s="257" t="str">
        <f t="shared" si="387"/>
        <v/>
      </c>
      <c r="DE166" s="257" t="str">
        <f t="shared" si="387"/>
        <v/>
      </c>
      <c r="DF166" s="257" t="str">
        <f t="shared" si="387"/>
        <v/>
      </c>
      <c r="DG166" s="257" t="str">
        <f t="shared" si="387"/>
        <v/>
      </c>
      <c r="DH166" s="257" t="str">
        <f t="shared" ref="DH166:EM166" si="388">IF(NOT(ISNA(DH75)),IF(LEN(DH75)&gt;0,ABS(DH75-$C75),""),"")</f>
        <v/>
      </c>
      <c r="DI166" s="257" t="str">
        <f t="shared" si="388"/>
        <v/>
      </c>
      <c r="DJ166" s="257" t="str">
        <f t="shared" si="388"/>
        <v/>
      </c>
      <c r="DK166" s="257" t="str">
        <f t="shared" si="388"/>
        <v/>
      </c>
      <c r="DL166" s="257" t="str">
        <f t="shared" si="388"/>
        <v/>
      </c>
      <c r="DM166" s="257" t="str">
        <f t="shared" si="388"/>
        <v/>
      </c>
      <c r="DN166" s="257" t="str">
        <f t="shared" si="388"/>
        <v/>
      </c>
      <c r="DO166" s="257" t="str">
        <f t="shared" si="388"/>
        <v/>
      </c>
      <c r="DP166" s="257" t="str">
        <f t="shared" si="388"/>
        <v/>
      </c>
      <c r="DQ166" s="257" t="str">
        <f t="shared" si="388"/>
        <v/>
      </c>
      <c r="DR166" s="257" t="str">
        <f t="shared" si="388"/>
        <v/>
      </c>
      <c r="DS166" s="257" t="str">
        <f t="shared" si="388"/>
        <v/>
      </c>
      <c r="DT166" s="257" t="str">
        <f t="shared" si="388"/>
        <v/>
      </c>
      <c r="DU166" s="257" t="str">
        <f t="shared" si="388"/>
        <v/>
      </c>
      <c r="DV166" s="257" t="str">
        <f t="shared" si="388"/>
        <v/>
      </c>
      <c r="DW166" s="257" t="str">
        <f t="shared" si="388"/>
        <v/>
      </c>
      <c r="DX166" s="257" t="str">
        <f t="shared" si="388"/>
        <v/>
      </c>
      <c r="DY166" s="257" t="str">
        <f t="shared" si="388"/>
        <v/>
      </c>
      <c r="DZ166" s="257" t="str">
        <f t="shared" si="388"/>
        <v/>
      </c>
      <c r="EA166" s="257" t="str">
        <f t="shared" si="388"/>
        <v/>
      </c>
      <c r="EB166" s="257" t="str">
        <f t="shared" si="388"/>
        <v/>
      </c>
      <c r="EC166" s="257" t="str">
        <f t="shared" si="388"/>
        <v/>
      </c>
      <c r="ED166" s="257" t="str">
        <f t="shared" si="388"/>
        <v/>
      </c>
      <c r="EE166" s="257" t="str">
        <f t="shared" si="388"/>
        <v/>
      </c>
      <c r="EF166" s="257" t="str">
        <f t="shared" si="388"/>
        <v/>
      </c>
      <c r="EG166" s="257" t="str">
        <f t="shared" si="388"/>
        <v/>
      </c>
      <c r="EH166" s="257" t="str">
        <f t="shared" si="388"/>
        <v/>
      </c>
      <c r="EI166" s="257" t="str">
        <f t="shared" si="388"/>
        <v/>
      </c>
      <c r="EJ166" s="257" t="str">
        <f t="shared" si="388"/>
        <v/>
      </c>
      <c r="EK166" s="257" t="str">
        <f t="shared" si="388"/>
        <v/>
      </c>
      <c r="EL166" s="257" t="str">
        <f t="shared" si="388"/>
        <v/>
      </c>
      <c r="EM166" s="257" t="str">
        <f t="shared" si="388"/>
        <v/>
      </c>
      <c r="EN166" s="257" t="str">
        <f t="shared" ref="EN166:EX166" si="389">IF(NOT(ISNA(EN75)),IF(LEN(EN75)&gt;0,ABS(EN75-$C75),""),"")</f>
        <v/>
      </c>
      <c r="EO166" s="257" t="str">
        <f t="shared" si="389"/>
        <v/>
      </c>
      <c r="EP166" s="257" t="str">
        <f t="shared" si="389"/>
        <v/>
      </c>
      <c r="EQ166" s="257" t="str">
        <f t="shared" si="389"/>
        <v/>
      </c>
      <c r="ER166" s="257" t="str">
        <f t="shared" si="389"/>
        <v/>
      </c>
      <c r="ES166" s="257" t="str">
        <f t="shared" si="389"/>
        <v/>
      </c>
      <c r="ET166" s="257" t="str">
        <f t="shared" si="389"/>
        <v/>
      </c>
      <c r="EU166" s="257" t="str">
        <f t="shared" si="389"/>
        <v/>
      </c>
      <c r="EV166" s="257" t="str">
        <f t="shared" si="389"/>
        <v/>
      </c>
      <c r="EW166" s="257" t="str">
        <f t="shared" si="389"/>
        <v/>
      </c>
      <c r="EX166" s="258" t="str">
        <f t="shared" si="389"/>
        <v/>
      </c>
    </row>
    <row r="167" spans="4:154" x14ac:dyDescent="0.2">
      <c r="D167" s="238" t="e">
        <v>#N/A</v>
      </c>
      <c r="E167" s="367" t="str">
        <f t="shared" ref="E167:AJ167" si="390">IF(NOT(ISNA(E76)),IF(LEN(E76)&gt;0,(E76-$B76)/(rateShift*0.0001),""),"")</f>
        <v/>
      </c>
      <c r="F167" s="368" t="str">
        <f t="shared" si="390"/>
        <v/>
      </c>
      <c r="G167" s="368" t="str">
        <f t="shared" si="390"/>
        <v/>
      </c>
      <c r="H167" s="368" t="str">
        <f t="shared" si="390"/>
        <v/>
      </c>
      <c r="I167" s="368" t="str">
        <f t="shared" si="390"/>
        <v/>
      </c>
      <c r="J167" s="368" t="str">
        <f t="shared" si="390"/>
        <v/>
      </c>
      <c r="K167" s="368" t="str">
        <f t="shared" si="390"/>
        <v/>
      </c>
      <c r="L167" s="368" t="str">
        <f t="shared" si="390"/>
        <v/>
      </c>
      <c r="M167" s="368" t="str">
        <f t="shared" si="390"/>
        <v/>
      </c>
      <c r="N167" s="368" t="str">
        <f t="shared" si="390"/>
        <v/>
      </c>
      <c r="O167" s="368" t="str">
        <f t="shared" si="390"/>
        <v/>
      </c>
      <c r="P167" s="368" t="str">
        <f t="shared" si="390"/>
        <v/>
      </c>
      <c r="Q167" s="368" t="str">
        <f t="shared" si="390"/>
        <v/>
      </c>
      <c r="R167" s="368" t="str">
        <f t="shared" si="390"/>
        <v/>
      </c>
      <c r="S167" s="368" t="str">
        <f t="shared" si="390"/>
        <v/>
      </c>
      <c r="T167" s="368" t="str">
        <f t="shared" si="390"/>
        <v/>
      </c>
      <c r="U167" s="368" t="str">
        <f t="shared" si="390"/>
        <v/>
      </c>
      <c r="V167" s="368" t="str">
        <f t="shared" si="390"/>
        <v/>
      </c>
      <c r="W167" s="368" t="str">
        <f t="shared" si="390"/>
        <v/>
      </c>
      <c r="X167" s="368" t="str">
        <f t="shared" si="390"/>
        <v/>
      </c>
      <c r="Y167" s="368" t="str">
        <f t="shared" si="390"/>
        <v/>
      </c>
      <c r="Z167" s="368" t="str">
        <f t="shared" si="390"/>
        <v/>
      </c>
      <c r="AA167" s="368" t="str">
        <f t="shared" si="390"/>
        <v/>
      </c>
      <c r="AB167" s="368" t="str">
        <f t="shared" si="390"/>
        <v/>
      </c>
      <c r="AC167" s="368" t="str">
        <f t="shared" si="390"/>
        <v/>
      </c>
      <c r="AD167" s="368" t="str">
        <f t="shared" si="390"/>
        <v/>
      </c>
      <c r="AE167" s="368" t="str">
        <f t="shared" si="390"/>
        <v/>
      </c>
      <c r="AF167" s="368" t="str">
        <f t="shared" si="390"/>
        <v/>
      </c>
      <c r="AG167" s="368" t="str">
        <f t="shared" si="390"/>
        <v/>
      </c>
      <c r="AH167" s="368" t="str">
        <f t="shared" si="390"/>
        <v/>
      </c>
      <c r="AI167" s="368" t="str">
        <f t="shared" si="390"/>
        <v/>
      </c>
      <c r="AJ167" s="368" t="str">
        <f t="shared" si="390"/>
        <v/>
      </c>
      <c r="AK167" s="368" t="str">
        <f t="shared" ref="AK167:BP167" si="391">IF(NOT(ISNA(AK76)),IF(LEN(AK76)&gt;0,(AK76-$B76)/(rateShift*0.0001),""),"")</f>
        <v/>
      </c>
      <c r="AL167" s="368" t="str">
        <f t="shared" si="391"/>
        <v/>
      </c>
      <c r="AM167" s="368" t="str">
        <f t="shared" si="391"/>
        <v/>
      </c>
      <c r="AN167" s="368" t="str">
        <f t="shared" si="391"/>
        <v/>
      </c>
      <c r="AO167" s="368" t="str">
        <f t="shared" si="391"/>
        <v/>
      </c>
      <c r="AP167" s="368" t="str">
        <f t="shared" si="391"/>
        <v/>
      </c>
      <c r="AQ167" s="368" t="str">
        <f t="shared" si="391"/>
        <v/>
      </c>
      <c r="AR167" s="368" t="str">
        <f t="shared" si="391"/>
        <v/>
      </c>
      <c r="AS167" s="368" t="str">
        <f t="shared" si="391"/>
        <v/>
      </c>
      <c r="AT167" s="368" t="str">
        <f t="shared" si="391"/>
        <v/>
      </c>
      <c r="AU167" s="368" t="str">
        <f t="shared" si="391"/>
        <v/>
      </c>
      <c r="AV167" s="368" t="str">
        <f t="shared" si="391"/>
        <v/>
      </c>
      <c r="AW167" s="368" t="str">
        <f t="shared" si="391"/>
        <v/>
      </c>
      <c r="AX167" s="368" t="str">
        <f t="shared" si="391"/>
        <v/>
      </c>
      <c r="AY167" s="368" t="str">
        <f t="shared" si="391"/>
        <v/>
      </c>
      <c r="AZ167" s="368" t="str">
        <f t="shared" si="391"/>
        <v/>
      </c>
      <c r="BA167" s="368" t="str">
        <f t="shared" si="391"/>
        <v/>
      </c>
      <c r="BB167" s="368" t="str">
        <f t="shared" si="391"/>
        <v/>
      </c>
      <c r="BC167" s="368" t="str">
        <f t="shared" si="391"/>
        <v/>
      </c>
      <c r="BD167" s="368" t="str">
        <f t="shared" si="391"/>
        <v/>
      </c>
      <c r="BE167" s="368" t="str">
        <f t="shared" si="391"/>
        <v/>
      </c>
      <c r="BF167" s="368" t="str">
        <f t="shared" si="391"/>
        <v/>
      </c>
      <c r="BG167" s="368" t="str">
        <f t="shared" si="391"/>
        <v/>
      </c>
      <c r="BH167" s="368" t="str">
        <f t="shared" si="391"/>
        <v/>
      </c>
      <c r="BI167" s="368" t="str">
        <f t="shared" si="391"/>
        <v/>
      </c>
      <c r="BJ167" s="368" t="str">
        <f t="shared" si="391"/>
        <v/>
      </c>
      <c r="BK167" s="368" t="str">
        <f t="shared" si="391"/>
        <v/>
      </c>
      <c r="BL167" s="368" t="str">
        <f t="shared" si="391"/>
        <v/>
      </c>
      <c r="BM167" s="368" t="str">
        <f t="shared" si="391"/>
        <v/>
      </c>
      <c r="BN167" s="368" t="str">
        <f t="shared" si="391"/>
        <v/>
      </c>
      <c r="BO167" s="368" t="str">
        <f t="shared" si="391"/>
        <v/>
      </c>
      <c r="BP167" s="368" t="str">
        <f t="shared" si="391"/>
        <v/>
      </c>
      <c r="BQ167" s="368" t="str">
        <f t="shared" ref="BQ167:CA167" si="392">IF(NOT(ISNA(BQ76)),IF(LEN(BQ76)&gt;0,(BQ76-$B76)/(rateShift*0.0001),""),"")</f>
        <v/>
      </c>
      <c r="BR167" s="368" t="str">
        <f t="shared" si="392"/>
        <v/>
      </c>
      <c r="BS167" s="368" t="str">
        <f t="shared" si="392"/>
        <v/>
      </c>
      <c r="BT167" s="368" t="str">
        <f t="shared" si="392"/>
        <v/>
      </c>
      <c r="BU167" s="368" t="str">
        <f t="shared" si="392"/>
        <v/>
      </c>
      <c r="BV167" s="368" t="str">
        <f t="shared" si="392"/>
        <v/>
      </c>
      <c r="BW167" s="368" t="str">
        <f t="shared" si="392"/>
        <v/>
      </c>
      <c r="BX167" s="368" t="str">
        <f t="shared" si="392"/>
        <v/>
      </c>
      <c r="BY167" s="368" t="str">
        <f t="shared" si="392"/>
        <v/>
      </c>
      <c r="BZ167" s="368" t="str">
        <f t="shared" si="392"/>
        <v/>
      </c>
      <c r="CA167" s="369" t="str">
        <f t="shared" si="392"/>
        <v/>
      </c>
      <c r="CB167" s="257" t="str">
        <f t="shared" ref="CB167:DG167" si="393">IF(NOT(ISNA(CB76)),IF(LEN(CB76)&gt;0,ABS(CB76-$C76),""),"")</f>
        <v/>
      </c>
      <c r="CC167" s="257" t="str">
        <f t="shared" si="393"/>
        <v/>
      </c>
      <c r="CD167" s="257" t="str">
        <f t="shared" si="393"/>
        <v/>
      </c>
      <c r="CE167" s="257" t="str">
        <f t="shared" si="393"/>
        <v/>
      </c>
      <c r="CF167" s="257" t="str">
        <f t="shared" si="393"/>
        <v/>
      </c>
      <c r="CG167" s="257" t="str">
        <f t="shared" si="393"/>
        <v/>
      </c>
      <c r="CH167" s="257" t="str">
        <f t="shared" si="393"/>
        <v/>
      </c>
      <c r="CI167" s="257" t="str">
        <f t="shared" si="393"/>
        <v/>
      </c>
      <c r="CJ167" s="257" t="str">
        <f t="shared" si="393"/>
        <v/>
      </c>
      <c r="CK167" s="257" t="str">
        <f t="shared" si="393"/>
        <v/>
      </c>
      <c r="CL167" s="257" t="str">
        <f t="shared" si="393"/>
        <v/>
      </c>
      <c r="CM167" s="257" t="str">
        <f t="shared" si="393"/>
        <v/>
      </c>
      <c r="CN167" s="257" t="str">
        <f t="shared" si="393"/>
        <v/>
      </c>
      <c r="CO167" s="257" t="str">
        <f t="shared" si="393"/>
        <v/>
      </c>
      <c r="CP167" s="257" t="str">
        <f t="shared" si="393"/>
        <v/>
      </c>
      <c r="CQ167" s="257" t="str">
        <f t="shared" si="393"/>
        <v/>
      </c>
      <c r="CR167" s="257" t="str">
        <f t="shared" si="393"/>
        <v/>
      </c>
      <c r="CS167" s="257" t="str">
        <f t="shared" si="393"/>
        <v/>
      </c>
      <c r="CT167" s="257" t="str">
        <f t="shared" si="393"/>
        <v/>
      </c>
      <c r="CU167" s="257" t="str">
        <f t="shared" si="393"/>
        <v/>
      </c>
      <c r="CV167" s="257" t="str">
        <f t="shared" si="393"/>
        <v/>
      </c>
      <c r="CW167" s="257" t="str">
        <f t="shared" si="393"/>
        <v/>
      </c>
      <c r="CX167" s="257" t="str">
        <f t="shared" si="393"/>
        <v/>
      </c>
      <c r="CY167" s="257" t="str">
        <f t="shared" si="393"/>
        <v/>
      </c>
      <c r="CZ167" s="257" t="str">
        <f t="shared" si="393"/>
        <v/>
      </c>
      <c r="DA167" s="257" t="str">
        <f t="shared" si="393"/>
        <v/>
      </c>
      <c r="DB167" s="257" t="str">
        <f t="shared" si="393"/>
        <v/>
      </c>
      <c r="DC167" s="257" t="str">
        <f t="shared" si="393"/>
        <v/>
      </c>
      <c r="DD167" s="257" t="str">
        <f t="shared" si="393"/>
        <v/>
      </c>
      <c r="DE167" s="257" t="str">
        <f t="shared" si="393"/>
        <v/>
      </c>
      <c r="DF167" s="257" t="str">
        <f t="shared" si="393"/>
        <v/>
      </c>
      <c r="DG167" s="257" t="str">
        <f t="shared" si="393"/>
        <v/>
      </c>
      <c r="DH167" s="257" t="str">
        <f t="shared" ref="DH167:EM167" si="394">IF(NOT(ISNA(DH76)),IF(LEN(DH76)&gt;0,ABS(DH76-$C76),""),"")</f>
        <v/>
      </c>
      <c r="DI167" s="257" t="str">
        <f t="shared" si="394"/>
        <v/>
      </c>
      <c r="DJ167" s="257" t="str">
        <f t="shared" si="394"/>
        <v/>
      </c>
      <c r="DK167" s="257" t="str">
        <f t="shared" si="394"/>
        <v/>
      </c>
      <c r="DL167" s="257" t="str">
        <f t="shared" si="394"/>
        <v/>
      </c>
      <c r="DM167" s="257" t="str">
        <f t="shared" si="394"/>
        <v/>
      </c>
      <c r="DN167" s="257" t="str">
        <f t="shared" si="394"/>
        <v/>
      </c>
      <c r="DO167" s="257" t="str">
        <f t="shared" si="394"/>
        <v/>
      </c>
      <c r="DP167" s="257" t="str">
        <f t="shared" si="394"/>
        <v/>
      </c>
      <c r="DQ167" s="257" t="str">
        <f t="shared" si="394"/>
        <v/>
      </c>
      <c r="DR167" s="257" t="str">
        <f t="shared" si="394"/>
        <v/>
      </c>
      <c r="DS167" s="257" t="str">
        <f t="shared" si="394"/>
        <v/>
      </c>
      <c r="DT167" s="257" t="str">
        <f t="shared" si="394"/>
        <v/>
      </c>
      <c r="DU167" s="257" t="str">
        <f t="shared" si="394"/>
        <v/>
      </c>
      <c r="DV167" s="257" t="str">
        <f t="shared" si="394"/>
        <v/>
      </c>
      <c r="DW167" s="257" t="str">
        <f t="shared" si="394"/>
        <v/>
      </c>
      <c r="DX167" s="257" t="str">
        <f t="shared" si="394"/>
        <v/>
      </c>
      <c r="DY167" s="257" t="str">
        <f t="shared" si="394"/>
        <v/>
      </c>
      <c r="DZ167" s="257" t="str">
        <f t="shared" si="394"/>
        <v/>
      </c>
      <c r="EA167" s="257" t="str">
        <f t="shared" si="394"/>
        <v/>
      </c>
      <c r="EB167" s="257" t="str">
        <f t="shared" si="394"/>
        <v/>
      </c>
      <c r="EC167" s="257" t="str">
        <f t="shared" si="394"/>
        <v/>
      </c>
      <c r="ED167" s="257" t="str">
        <f t="shared" si="394"/>
        <v/>
      </c>
      <c r="EE167" s="257" t="str">
        <f t="shared" si="394"/>
        <v/>
      </c>
      <c r="EF167" s="257" t="str">
        <f t="shared" si="394"/>
        <v/>
      </c>
      <c r="EG167" s="257" t="str">
        <f t="shared" si="394"/>
        <v/>
      </c>
      <c r="EH167" s="257" t="str">
        <f t="shared" si="394"/>
        <v/>
      </c>
      <c r="EI167" s="257" t="str">
        <f t="shared" si="394"/>
        <v/>
      </c>
      <c r="EJ167" s="257" t="str">
        <f t="shared" si="394"/>
        <v/>
      </c>
      <c r="EK167" s="257" t="str">
        <f t="shared" si="394"/>
        <v/>
      </c>
      <c r="EL167" s="257" t="str">
        <f t="shared" si="394"/>
        <v/>
      </c>
      <c r="EM167" s="257" t="str">
        <f t="shared" si="394"/>
        <v/>
      </c>
      <c r="EN167" s="257" t="str">
        <f t="shared" ref="EN167:EX167" si="395">IF(NOT(ISNA(EN76)),IF(LEN(EN76)&gt;0,ABS(EN76-$C76),""),"")</f>
        <v/>
      </c>
      <c r="EO167" s="257" t="str">
        <f t="shared" si="395"/>
        <v/>
      </c>
      <c r="EP167" s="257" t="str">
        <f t="shared" si="395"/>
        <v/>
      </c>
      <c r="EQ167" s="257" t="str">
        <f t="shared" si="395"/>
        <v/>
      </c>
      <c r="ER167" s="257" t="str">
        <f t="shared" si="395"/>
        <v/>
      </c>
      <c r="ES167" s="257" t="str">
        <f t="shared" si="395"/>
        <v/>
      </c>
      <c r="ET167" s="257" t="str">
        <f t="shared" si="395"/>
        <v/>
      </c>
      <c r="EU167" s="257" t="str">
        <f t="shared" si="395"/>
        <v/>
      </c>
      <c r="EV167" s="257" t="str">
        <f t="shared" si="395"/>
        <v/>
      </c>
      <c r="EW167" s="257" t="str">
        <f t="shared" si="395"/>
        <v/>
      </c>
      <c r="EX167" s="258" t="str">
        <f t="shared" si="395"/>
        <v/>
      </c>
    </row>
    <row r="168" spans="4:154" x14ac:dyDescent="0.2">
      <c r="D168" s="238" t="e">
        <v>#N/A</v>
      </c>
      <c r="E168" s="367" t="str">
        <f t="shared" ref="E168:AJ168" si="396">IF(NOT(ISNA(E77)),IF(LEN(E77)&gt;0,(E77-$B77)/(rateShift*0.0001),""),"")</f>
        <v/>
      </c>
      <c r="F168" s="368" t="str">
        <f t="shared" si="396"/>
        <v/>
      </c>
      <c r="G168" s="368" t="str">
        <f t="shared" si="396"/>
        <v/>
      </c>
      <c r="H168" s="368" t="str">
        <f t="shared" si="396"/>
        <v/>
      </c>
      <c r="I168" s="368" t="str">
        <f t="shared" si="396"/>
        <v/>
      </c>
      <c r="J168" s="368" t="str">
        <f t="shared" si="396"/>
        <v/>
      </c>
      <c r="K168" s="368" t="str">
        <f t="shared" si="396"/>
        <v/>
      </c>
      <c r="L168" s="368" t="str">
        <f t="shared" si="396"/>
        <v/>
      </c>
      <c r="M168" s="368" t="str">
        <f t="shared" si="396"/>
        <v/>
      </c>
      <c r="N168" s="368" t="str">
        <f t="shared" si="396"/>
        <v/>
      </c>
      <c r="O168" s="368" t="str">
        <f t="shared" si="396"/>
        <v/>
      </c>
      <c r="P168" s="368" t="str">
        <f t="shared" si="396"/>
        <v/>
      </c>
      <c r="Q168" s="368" t="str">
        <f t="shared" si="396"/>
        <v/>
      </c>
      <c r="R168" s="368" t="str">
        <f t="shared" si="396"/>
        <v/>
      </c>
      <c r="S168" s="368" t="str">
        <f t="shared" si="396"/>
        <v/>
      </c>
      <c r="T168" s="368" t="str">
        <f t="shared" si="396"/>
        <v/>
      </c>
      <c r="U168" s="368" t="str">
        <f t="shared" si="396"/>
        <v/>
      </c>
      <c r="V168" s="368" t="str">
        <f t="shared" si="396"/>
        <v/>
      </c>
      <c r="W168" s="368" t="str">
        <f t="shared" si="396"/>
        <v/>
      </c>
      <c r="X168" s="368" t="str">
        <f t="shared" si="396"/>
        <v/>
      </c>
      <c r="Y168" s="368" t="str">
        <f t="shared" si="396"/>
        <v/>
      </c>
      <c r="Z168" s="368" t="str">
        <f t="shared" si="396"/>
        <v/>
      </c>
      <c r="AA168" s="368" t="str">
        <f t="shared" si="396"/>
        <v/>
      </c>
      <c r="AB168" s="368" t="str">
        <f t="shared" si="396"/>
        <v/>
      </c>
      <c r="AC168" s="368" t="str">
        <f t="shared" si="396"/>
        <v/>
      </c>
      <c r="AD168" s="368" t="str">
        <f t="shared" si="396"/>
        <v/>
      </c>
      <c r="AE168" s="368" t="str">
        <f t="shared" si="396"/>
        <v/>
      </c>
      <c r="AF168" s="368" t="str">
        <f t="shared" si="396"/>
        <v/>
      </c>
      <c r="AG168" s="368" t="str">
        <f t="shared" si="396"/>
        <v/>
      </c>
      <c r="AH168" s="368" t="str">
        <f t="shared" si="396"/>
        <v/>
      </c>
      <c r="AI168" s="368" t="str">
        <f t="shared" si="396"/>
        <v/>
      </c>
      <c r="AJ168" s="368" t="str">
        <f t="shared" si="396"/>
        <v/>
      </c>
      <c r="AK168" s="368" t="str">
        <f t="shared" ref="AK168:BP168" si="397">IF(NOT(ISNA(AK77)),IF(LEN(AK77)&gt;0,(AK77-$B77)/(rateShift*0.0001),""),"")</f>
        <v/>
      </c>
      <c r="AL168" s="368" t="str">
        <f t="shared" si="397"/>
        <v/>
      </c>
      <c r="AM168" s="368" t="str">
        <f t="shared" si="397"/>
        <v/>
      </c>
      <c r="AN168" s="368" t="str">
        <f t="shared" si="397"/>
        <v/>
      </c>
      <c r="AO168" s="368" t="str">
        <f t="shared" si="397"/>
        <v/>
      </c>
      <c r="AP168" s="368" t="str">
        <f t="shared" si="397"/>
        <v/>
      </c>
      <c r="AQ168" s="368" t="str">
        <f t="shared" si="397"/>
        <v/>
      </c>
      <c r="AR168" s="368" t="str">
        <f t="shared" si="397"/>
        <v/>
      </c>
      <c r="AS168" s="368" t="str">
        <f t="shared" si="397"/>
        <v/>
      </c>
      <c r="AT168" s="368" t="str">
        <f t="shared" si="397"/>
        <v/>
      </c>
      <c r="AU168" s="368" t="str">
        <f t="shared" si="397"/>
        <v/>
      </c>
      <c r="AV168" s="368" t="str">
        <f t="shared" si="397"/>
        <v/>
      </c>
      <c r="AW168" s="368" t="str">
        <f t="shared" si="397"/>
        <v/>
      </c>
      <c r="AX168" s="368" t="str">
        <f t="shared" si="397"/>
        <v/>
      </c>
      <c r="AY168" s="368" t="str">
        <f t="shared" si="397"/>
        <v/>
      </c>
      <c r="AZ168" s="368" t="str">
        <f t="shared" si="397"/>
        <v/>
      </c>
      <c r="BA168" s="368" t="str">
        <f t="shared" si="397"/>
        <v/>
      </c>
      <c r="BB168" s="368" t="str">
        <f t="shared" si="397"/>
        <v/>
      </c>
      <c r="BC168" s="368" t="str">
        <f t="shared" si="397"/>
        <v/>
      </c>
      <c r="BD168" s="368" t="str">
        <f t="shared" si="397"/>
        <v/>
      </c>
      <c r="BE168" s="368" t="str">
        <f t="shared" si="397"/>
        <v/>
      </c>
      <c r="BF168" s="368" t="str">
        <f t="shared" si="397"/>
        <v/>
      </c>
      <c r="BG168" s="368" t="str">
        <f t="shared" si="397"/>
        <v/>
      </c>
      <c r="BH168" s="368" t="str">
        <f t="shared" si="397"/>
        <v/>
      </c>
      <c r="BI168" s="368" t="str">
        <f t="shared" si="397"/>
        <v/>
      </c>
      <c r="BJ168" s="368" t="str">
        <f t="shared" si="397"/>
        <v/>
      </c>
      <c r="BK168" s="368" t="str">
        <f t="shared" si="397"/>
        <v/>
      </c>
      <c r="BL168" s="368" t="str">
        <f t="shared" si="397"/>
        <v/>
      </c>
      <c r="BM168" s="368" t="str">
        <f t="shared" si="397"/>
        <v/>
      </c>
      <c r="BN168" s="368" t="str">
        <f t="shared" si="397"/>
        <v/>
      </c>
      <c r="BO168" s="368" t="str">
        <f t="shared" si="397"/>
        <v/>
      </c>
      <c r="BP168" s="368" t="str">
        <f t="shared" si="397"/>
        <v/>
      </c>
      <c r="BQ168" s="368" t="str">
        <f t="shared" ref="BQ168:CA168" si="398">IF(NOT(ISNA(BQ77)),IF(LEN(BQ77)&gt;0,(BQ77-$B77)/(rateShift*0.0001),""),"")</f>
        <v/>
      </c>
      <c r="BR168" s="368" t="str">
        <f t="shared" si="398"/>
        <v/>
      </c>
      <c r="BS168" s="368" t="str">
        <f t="shared" si="398"/>
        <v/>
      </c>
      <c r="BT168" s="368" t="str">
        <f t="shared" si="398"/>
        <v/>
      </c>
      <c r="BU168" s="368" t="str">
        <f t="shared" si="398"/>
        <v/>
      </c>
      <c r="BV168" s="368" t="str">
        <f t="shared" si="398"/>
        <v/>
      </c>
      <c r="BW168" s="368" t="str">
        <f t="shared" si="398"/>
        <v/>
      </c>
      <c r="BX168" s="368" t="str">
        <f t="shared" si="398"/>
        <v/>
      </c>
      <c r="BY168" s="368" t="str">
        <f t="shared" si="398"/>
        <v/>
      </c>
      <c r="BZ168" s="368" t="str">
        <f t="shared" si="398"/>
        <v/>
      </c>
      <c r="CA168" s="369" t="str">
        <f t="shared" si="398"/>
        <v/>
      </c>
      <c r="CB168" s="257" t="str">
        <f t="shared" ref="CB168:DG168" si="399">IF(NOT(ISNA(CB77)),IF(LEN(CB77)&gt;0,ABS(CB77-$C77),""),"")</f>
        <v/>
      </c>
      <c r="CC168" s="257" t="str">
        <f t="shared" si="399"/>
        <v/>
      </c>
      <c r="CD168" s="257" t="str">
        <f t="shared" si="399"/>
        <v/>
      </c>
      <c r="CE168" s="257" t="str">
        <f t="shared" si="399"/>
        <v/>
      </c>
      <c r="CF168" s="257" t="str">
        <f t="shared" si="399"/>
        <v/>
      </c>
      <c r="CG168" s="257" t="str">
        <f t="shared" si="399"/>
        <v/>
      </c>
      <c r="CH168" s="257" t="str">
        <f t="shared" si="399"/>
        <v/>
      </c>
      <c r="CI168" s="257" t="str">
        <f t="shared" si="399"/>
        <v/>
      </c>
      <c r="CJ168" s="257" t="str">
        <f t="shared" si="399"/>
        <v/>
      </c>
      <c r="CK168" s="257" t="str">
        <f t="shared" si="399"/>
        <v/>
      </c>
      <c r="CL168" s="257" t="str">
        <f t="shared" si="399"/>
        <v/>
      </c>
      <c r="CM168" s="257" t="str">
        <f t="shared" si="399"/>
        <v/>
      </c>
      <c r="CN168" s="257" t="str">
        <f t="shared" si="399"/>
        <v/>
      </c>
      <c r="CO168" s="257" t="str">
        <f t="shared" si="399"/>
        <v/>
      </c>
      <c r="CP168" s="257" t="str">
        <f t="shared" si="399"/>
        <v/>
      </c>
      <c r="CQ168" s="257" t="str">
        <f t="shared" si="399"/>
        <v/>
      </c>
      <c r="CR168" s="257" t="str">
        <f t="shared" si="399"/>
        <v/>
      </c>
      <c r="CS168" s="257" t="str">
        <f t="shared" si="399"/>
        <v/>
      </c>
      <c r="CT168" s="257" t="str">
        <f t="shared" si="399"/>
        <v/>
      </c>
      <c r="CU168" s="257" t="str">
        <f t="shared" si="399"/>
        <v/>
      </c>
      <c r="CV168" s="257" t="str">
        <f t="shared" si="399"/>
        <v/>
      </c>
      <c r="CW168" s="257" t="str">
        <f t="shared" si="399"/>
        <v/>
      </c>
      <c r="CX168" s="257" t="str">
        <f t="shared" si="399"/>
        <v/>
      </c>
      <c r="CY168" s="257" t="str">
        <f t="shared" si="399"/>
        <v/>
      </c>
      <c r="CZ168" s="257" t="str">
        <f t="shared" si="399"/>
        <v/>
      </c>
      <c r="DA168" s="257" t="str">
        <f t="shared" si="399"/>
        <v/>
      </c>
      <c r="DB168" s="257" t="str">
        <f t="shared" si="399"/>
        <v/>
      </c>
      <c r="DC168" s="257" t="str">
        <f t="shared" si="399"/>
        <v/>
      </c>
      <c r="DD168" s="257" t="str">
        <f t="shared" si="399"/>
        <v/>
      </c>
      <c r="DE168" s="257" t="str">
        <f t="shared" si="399"/>
        <v/>
      </c>
      <c r="DF168" s="257" t="str">
        <f t="shared" si="399"/>
        <v/>
      </c>
      <c r="DG168" s="257" t="str">
        <f t="shared" si="399"/>
        <v/>
      </c>
      <c r="DH168" s="257" t="str">
        <f t="shared" ref="DH168:EM168" si="400">IF(NOT(ISNA(DH77)),IF(LEN(DH77)&gt;0,ABS(DH77-$C77),""),"")</f>
        <v/>
      </c>
      <c r="DI168" s="257" t="str">
        <f t="shared" si="400"/>
        <v/>
      </c>
      <c r="DJ168" s="257" t="str">
        <f t="shared" si="400"/>
        <v/>
      </c>
      <c r="DK168" s="257" t="str">
        <f t="shared" si="400"/>
        <v/>
      </c>
      <c r="DL168" s="257" t="str">
        <f t="shared" si="400"/>
        <v/>
      </c>
      <c r="DM168" s="257" t="str">
        <f t="shared" si="400"/>
        <v/>
      </c>
      <c r="DN168" s="257" t="str">
        <f t="shared" si="400"/>
        <v/>
      </c>
      <c r="DO168" s="257" t="str">
        <f t="shared" si="400"/>
        <v/>
      </c>
      <c r="DP168" s="257" t="str">
        <f t="shared" si="400"/>
        <v/>
      </c>
      <c r="DQ168" s="257" t="str">
        <f t="shared" si="400"/>
        <v/>
      </c>
      <c r="DR168" s="257" t="str">
        <f t="shared" si="400"/>
        <v/>
      </c>
      <c r="DS168" s="257" t="str">
        <f t="shared" si="400"/>
        <v/>
      </c>
      <c r="DT168" s="257" t="str">
        <f t="shared" si="400"/>
        <v/>
      </c>
      <c r="DU168" s="257" t="str">
        <f t="shared" si="400"/>
        <v/>
      </c>
      <c r="DV168" s="257" t="str">
        <f t="shared" si="400"/>
        <v/>
      </c>
      <c r="DW168" s="257" t="str">
        <f t="shared" si="400"/>
        <v/>
      </c>
      <c r="DX168" s="257" t="str">
        <f t="shared" si="400"/>
        <v/>
      </c>
      <c r="DY168" s="257" t="str">
        <f t="shared" si="400"/>
        <v/>
      </c>
      <c r="DZ168" s="257" t="str">
        <f t="shared" si="400"/>
        <v/>
      </c>
      <c r="EA168" s="257" t="str">
        <f t="shared" si="400"/>
        <v/>
      </c>
      <c r="EB168" s="257" t="str">
        <f t="shared" si="400"/>
        <v/>
      </c>
      <c r="EC168" s="257" t="str">
        <f t="shared" si="400"/>
        <v/>
      </c>
      <c r="ED168" s="257" t="str">
        <f t="shared" si="400"/>
        <v/>
      </c>
      <c r="EE168" s="257" t="str">
        <f t="shared" si="400"/>
        <v/>
      </c>
      <c r="EF168" s="257" t="str">
        <f t="shared" si="400"/>
        <v/>
      </c>
      <c r="EG168" s="257" t="str">
        <f t="shared" si="400"/>
        <v/>
      </c>
      <c r="EH168" s="257" t="str">
        <f t="shared" si="400"/>
        <v/>
      </c>
      <c r="EI168" s="257" t="str">
        <f t="shared" si="400"/>
        <v/>
      </c>
      <c r="EJ168" s="257" t="str">
        <f t="shared" si="400"/>
        <v/>
      </c>
      <c r="EK168" s="257" t="str">
        <f t="shared" si="400"/>
        <v/>
      </c>
      <c r="EL168" s="257" t="str">
        <f t="shared" si="400"/>
        <v/>
      </c>
      <c r="EM168" s="257" t="str">
        <f t="shared" si="400"/>
        <v/>
      </c>
      <c r="EN168" s="257" t="str">
        <f t="shared" ref="EN168:EX168" si="401">IF(NOT(ISNA(EN77)),IF(LEN(EN77)&gt;0,ABS(EN77-$C77),""),"")</f>
        <v/>
      </c>
      <c r="EO168" s="257" t="str">
        <f t="shared" si="401"/>
        <v/>
      </c>
      <c r="EP168" s="257" t="str">
        <f t="shared" si="401"/>
        <v/>
      </c>
      <c r="EQ168" s="257" t="str">
        <f t="shared" si="401"/>
        <v/>
      </c>
      <c r="ER168" s="257" t="str">
        <f t="shared" si="401"/>
        <v/>
      </c>
      <c r="ES168" s="257" t="str">
        <f t="shared" si="401"/>
        <v/>
      </c>
      <c r="ET168" s="257" t="str">
        <f t="shared" si="401"/>
        <v/>
      </c>
      <c r="EU168" s="257" t="str">
        <f t="shared" si="401"/>
        <v/>
      </c>
      <c r="EV168" s="257" t="str">
        <f t="shared" si="401"/>
        <v/>
      </c>
      <c r="EW168" s="257" t="str">
        <f t="shared" si="401"/>
        <v/>
      </c>
      <c r="EX168" s="258" t="str">
        <f t="shared" si="401"/>
        <v/>
      </c>
    </row>
    <row r="169" spans="4:154" x14ac:dyDescent="0.2">
      <c r="D169" s="238" t="e">
        <v>#N/A</v>
      </c>
      <c r="E169" s="367" t="str">
        <f t="shared" ref="E169:AJ169" si="402">IF(NOT(ISNA(E78)),IF(LEN(E78)&gt;0,(E78-$B78)/(rateShift*0.0001),""),"")</f>
        <v/>
      </c>
      <c r="F169" s="368" t="str">
        <f t="shared" si="402"/>
        <v/>
      </c>
      <c r="G169" s="368" t="str">
        <f t="shared" si="402"/>
        <v/>
      </c>
      <c r="H169" s="368" t="str">
        <f t="shared" si="402"/>
        <v/>
      </c>
      <c r="I169" s="368" t="str">
        <f t="shared" si="402"/>
        <v/>
      </c>
      <c r="J169" s="368" t="str">
        <f t="shared" si="402"/>
        <v/>
      </c>
      <c r="K169" s="368" t="str">
        <f t="shared" si="402"/>
        <v/>
      </c>
      <c r="L169" s="368" t="str">
        <f t="shared" si="402"/>
        <v/>
      </c>
      <c r="M169" s="368" t="str">
        <f t="shared" si="402"/>
        <v/>
      </c>
      <c r="N169" s="368" t="str">
        <f t="shared" si="402"/>
        <v/>
      </c>
      <c r="O169" s="368" t="str">
        <f t="shared" si="402"/>
        <v/>
      </c>
      <c r="P169" s="368" t="str">
        <f t="shared" si="402"/>
        <v/>
      </c>
      <c r="Q169" s="368" t="str">
        <f t="shared" si="402"/>
        <v/>
      </c>
      <c r="R169" s="368" t="str">
        <f t="shared" si="402"/>
        <v/>
      </c>
      <c r="S169" s="368" t="str">
        <f t="shared" si="402"/>
        <v/>
      </c>
      <c r="T169" s="368" t="str">
        <f t="shared" si="402"/>
        <v/>
      </c>
      <c r="U169" s="368" t="str">
        <f t="shared" si="402"/>
        <v/>
      </c>
      <c r="V169" s="368" t="str">
        <f t="shared" si="402"/>
        <v/>
      </c>
      <c r="W169" s="368" t="str">
        <f t="shared" si="402"/>
        <v/>
      </c>
      <c r="X169" s="368" t="str">
        <f t="shared" si="402"/>
        <v/>
      </c>
      <c r="Y169" s="368" t="str">
        <f t="shared" si="402"/>
        <v/>
      </c>
      <c r="Z169" s="368" t="str">
        <f t="shared" si="402"/>
        <v/>
      </c>
      <c r="AA169" s="368" t="str">
        <f t="shared" si="402"/>
        <v/>
      </c>
      <c r="AB169" s="368" t="str">
        <f t="shared" si="402"/>
        <v/>
      </c>
      <c r="AC169" s="368" t="str">
        <f t="shared" si="402"/>
        <v/>
      </c>
      <c r="AD169" s="368" t="str">
        <f t="shared" si="402"/>
        <v/>
      </c>
      <c r="AE169" s="368" t="str">
        <f t="shared" si="402"/>
        <v/>
      </c>
      <c r="AF169" s="368" t="str">
        <f t="shared" si="402"/>
        <v/>
      </c>
      <c r="AG169" s="368" t="str">
        <f t="shared" si="402"/>
        <v/>
      </c>
      <c r="AH169" s="368" t="str">
        <f t="shared" si="402"/>
        <v/>
      </c>
      <c r="AI169" s="368" t="str">
        <f t="shared" si="402"/>
        <v/>
      </c>
      <c r="AJ169" s="368" t="str">
        <f t="shared" si="402"/>
        <v/>
      </c>
      <c r="AK169" s="368" t="str">
        <f t="shared" ref="AK169:BP169" si="403">IF(NOT(ISNA(AK78)),IF(LEN(AK78)&gt;0,(AK78-$B78)/(rateShift*0.0001),""),"")</f>
        <v/>
      </c>
      <c r="AL169" s="368" t="str">
        <f t="shared" si="403"/>
        <v/>
      </c>
      <c r="AM169" s="368" t="str">
        <f t="shared" si="403"/>
        <v/>
      </c>
      <c r="AN169" s="368" t="str">
        <f t="shared" si="403"/>
        <v/>
      </c>
      <c r="AO169" s="368" t="str">
        <f t="shared" si="403"/>
        <v/>
      </c>
      <c r="AP169" s="368" t="str">
        <f t="shared" si="403"/>
        <v/>
      </c>
      <c r="AQ169" s="368" t="str">
        <f t="shared" si="403"/>
        <v/>
      </c>
      <c r="AR169" s="368" t="str">
        <f t="shared" si="403"/>
        <v/>
      </c>
      <c r="AS169" s="368" t="str">
        <f t="shared" si="403"/>
        <v/>
      </c>
      <c r="AT169" s="368" t="str">
        <f t="shared" si="403"/>
        <v/>
      </c>
      <c r="AU169" s="368" t="str">
        <f t="shared" si="403"/>
        <v/>
      </c>
      <c r="AV169" s="368" t="str">
        <f t="shared" si="403"/>
        <v/>
      </c>
      <c r="AW169" s="368" t="str">
        <f t="shared" si="403"/>
        <v/>
      </c>
      <c r="AX169" s="368" t="str">
        <f t="shared" si="403"/>
        <v/>
      </c>
      <c r="AY169" s="368" t="str">
        <f t="shared" si="403"/>
        <v/>
      </c>
      <c r="AZ169" s="368" t="str">
        <f t="shared" si="403"/>
        <v/>
      </c>
      <c r="BA169" s="368" t="str">
        <f t="shared" si="403"/>
        <v/>
      </c>
      <c r="BB169" s="368" t="str">
        <f t="shared" si="403"/>
        <v/>
      </c>
      <c r="BC169" s="368" t="str">
        <f t="shared" si="403"/>
        <v/>
      </c>
      <c r="BD169" s="368" t="str">
        <f t="shared" si="403"/>
        <v/>
      </c>
      <c r="BE169" s="368" t="str">
        <f t="shared" si="403"/>
        <v/>
      </c>
      <c r="BF169" s="368" t="str">
        <f t="shared" si="403"/>
        <v/>
      </c>
      <c r="BG169" s="368" t="str">
        <f t="shared" si="403"/>
        <v/>
      </c>
      <c r="BH169" s="368" t="str">
        <f t="shared" si="403"/>
        <v/>
      </c>
      <c r="BI169" s="368" t="str">
        <f t="shared" si="403"/>
        <v/>
      </c>
      <c r="BJ169" s="368" t="str">
        <f t="shared" si="403"/>
        <v/>
      </c>
      <c r="BK169" s="368" t="str">
        <f t="shared" si="403"/>
        <v/>
      </c>
      <c r="BL169" s="368" t="str">
        <f t="shared" si="403"/>
        <v/>
      </c>
      <c r="BM169" s="368" t="str">
        <f t="shared" si="403"/>
        <v/>
      </c>
      <c r="BN169" s="368" t="str">
        <f t="shared" si="403"/>
        <v/>
      </c>
      <c r="BO169" s="368" t="str">
        <f t="shared" si="403"/>
        <v/>
      </c>
      <c r="BP169" s="368" t="str">
        <f t="shared" si="403"/>
        <v/>
      </c>
      <c r="BQ169" s="368" t="str">
        <f t="shared" ref="BQ169:CA169" si="404">IF(NOT(ISNA(BQ78)),IF(LEN(BQ78)&gt;0,(BQ78-$B78)/(rateShift*0.0001),""),"")</f>
        <v/>
      </c>
      <c r="BR169" s="368" t="str">
        <f t="shared" si="404"/>
        <v/>
      </c>
      <c r="BS169" s="368" t="str">
        <f t="shared" si="404"/>
        <v/>
      </c>
      <c r="BT169" s="368" t="str">
        <f t="shared" si="404"/>
        <v/>
      </c>
      <c r="BU169" s="368" t="str">
        <f t="shared" si="404"/>
        <v/>
      </c>
      <c r="BV169" s="368" t="str">
        <f t="shared" si="404"/>
        <v/>
      </c>
      <c r="BW169" s="368" t="str">
        <f t="shared" si="404"/>
        <v/>
      </c>
      <c r="BX169" s="368" t="str">
        <f t="shared" si="404"/>
        <v/>
      </c>
      <c r="BY169" s="368" t="str">
        <f t="shared" si="404"/>
        <v/>
      </c>
      <c r="BZ169" s="368" t="str">
        <f t="shared" si="404"/>
        <v/>
      </c>
      <c r="CA169" s="369" t="str">
        <f t="shared" si="404"/>
        <v/>
      </c>
      <c r="CB169" s="257" t="str">
        <f t="shared" ref="CB169:DG169" si="405">IF(NOT(ISNA(CB78)),IF(LEN(CB78)&gt;0,ABS(CB78-$C78),""),"")</f>
        <v/>
      </c>
      <c r="CC169" s="257" t="str">
        <f t="shared" si="405"/>
        <v/>
      </c>
      <c r="CD169" s="257" t="str">
        <f t="shared" si="405"/>
        <v/>
      </c>
      <c r="CE169" s="257" t="str">
        <f t="shared" si="405"/>
        <v/>
      </c>
      <c r="CF169" s="257" t="str">
        <f t="shared" si="405"/>
        <v/>
      </c>
      <c r="CG169" s="257" t="str">
        <f t="shared" si="405"/>
        <v/>
      </c>
      <c r="CH169" s="257" t="str">
        <f t="shared" si="405"/>
        <v/>
      </c>
      <c r="CI169" s="257" t="str">
        <f t="shared" si="405"/>
        <v/>
      </c>
      <c r="CJ169" s="257" t="str">
        <f t="shared" si="405"/>
        <v/>
      </c>
      <c r="CK169" s="257" t="str">
        <f t="shared" si="405"/>
        <v/>
      </c>
      <c r="CL169" s="257" t="str">
        <f t="shared" si="405"/>
        <v/>
      </c>
      <c r="CM169" s="257" t="str">
        <f t="shared" si="405"/>
        <v/>
      </c>
      <c r="CN169" s="257" t="str">
        <f t="shared" si="405"/>
        <v/>
      </c>
      <c r="CO169" s="257" t="str">
        <f t="shared" si="405"/>
        <v/>
      </c>
      <c r="CP169" s="257" t="str">
        <f t="shared" si="405"/>
        <v/>
      </c>
      <c r="CQ169" s="257" t="str">
        <f t="shared" si="405"/>
        <v/>
      </c>
      <c r="CR169" s="257" t="str">
        <f t="shared" si="405"/>
        <v/>
      </c>
      <c r="CS169" s="257" t="str">
        <f t="shared" si="405"/>
        <v/>
      </c>
      <c r="CT169" s="257" t="str">
        <f t="shared" si="405"/>
        <v/>
      </c>
      <c r="CU169" s="257" t="str">
        <f t="shared" si="405"/>
        <v/>
      </c>
      <c r="CV169" s="257" t="str">
        <f t="shared" si="405"/>
        <v/>
      </c>
      <c r="CW169" s="257" t="str">
        <f t="shared" si="405"/>
        <v/>
      </c>
      <c r="CX169" s="257" t="str">
        <f t="shared" si="405"/>
        <v/>
      </c>
      <c r="CY169" s="257" t="str">
        <f t="shared" si="405"/>
        <v/>
      </c>
      <c r="CZ169" s="257" t="str">
        <f t="shared" si="405"/>
        <v/>
      </c>
      <c r="DA169" s="257" t="str">
        <f t="shared" si="405"/>
        <v/>
      </c>
      <c r="DB169" s="257" t="str">
        <f t="shared" si="405"/>
        <v/>
      </c>
      <c r="DC169" s="257" t="str">
        <f t="shared" si="405"/>
        <v/>
      </c>
      <c r="DD169" s="257" t="str">
        <f t="shared" si="405"/>
        <v/>
      </c>
      <c r="DE169" s="257" t="str">
        <f t="shared" si="405"/>
        <v/>
      </c>
      <c r="DF169" s="257" t="str">
        <f t="shared" si="405"/>
        <v/>
      </c>
      <c r="DG169" s="257" t="str">
        <f t="shared" si="405"/>
        <v/>
      </c>
      <c r="DH169" s="257" t="str">
        <f t="shared" ref="DH169:EM169" si="406">IF(NOT(ISNA(DH78)),IF(LEN(DH78)&gt;0,ABS(DH78-$C78),""),"")</f>
        <v/>
      </c>
      <c r="DI169" s="257" t="str">
        <f t="shared" si="406"/>
        <v/>
      </c>
      <c r="DJ169" s="257" t="str">
        <f t="shared" si="406"/>
        <v/>
      </c>
      <c r="DK169" s="257" t="str">
        <f t="shared" si="406"/>
        <v/>
      </c>
      <c r="DL169" s="257" t="str">
        <f t="shared" si="406"/>
        <v/>
      </c>
      <c r="DM169" s="257" t="str">
        <f t="shared" si="406"/>
        <v/>
      </c>
      <c r="DN169" s="257" t="str">
        <f t="shared" si="406"/>
        <v/>
      </c>
      <c r="DO169" s="257" t="str">
        <f t="shared" si="406"/>
        <v/>
      </c>
      <c r="DP169" s="257" t="str">
        <f t="shared" si="406"/>
        <v/>
      </c>
      <c r="DQ169" s="257" t="str">
        <f t="shared" si="406"/>
        <v/>
      </c>
      <c r="DR169" s="257" t="str">
        <f t="shared" si="406"/>
        <v/>
      </c>
      <c r="DS169" s="257" t="str">
        <f t="shared" si="406"/>
        <v/>
      </c>
      <c r="DT169" s="257" t="str">
        <f t="shared" si="406"/>
        <v/>
      </c>
      <c r="DU169" s="257" t="str">
        <f t="shared" si="406"/>
        <v/>
      </c>
      <c r="DV169" s="257" t="str">
        <f t="shared" si="406"/>
        <v/>
      </c>
      <c r="DW169" s="257" t="str">
        <f t="shared" si="406"/>
        <v/>
      </c>
      <c r="DX169" s="257" t="str">
        <f t="shared" si="406"/>
        <v/>
      </c>
      <c r="DY169" s="257" t="str">
        <f t="shared" si="406"/>
        <v/>
      </c>
      <c r="DZ169" s="257" t="str">
        <f t="shared" si="406"/>
        <v/>
      </c>
      <c r="EA169" s="257" t="str">
        <f t="shared" si="406"/>
        <v/>
      </c>
      <c r="EB169" s="257" t="str">
        <f t="shared" si="406"/>
        <v/>
      </c>
      <c r="EC169" s="257" t="str">
        <f t="shared" si="406"/>
        <v/>
      </c>
      <c r="ED169" s="257" t="str">
        <f t="shared" si="406"/>
        <v/>
      </c>
      <c r="EE169" s="257" t="str">
        <f t="shared" si="406"/>
        <v/>
      </c>
      <c r="EF169" s="257" t="str">
        <f t="shared" si="406"/>
        <v/>
      </c>
      <c r="EG169" s="257" t="str">
        <f t="shared" si="406"/>
        <v/>
      </c>
      <c r="EH169" s="257" t="str">
        <f t="shared" si="406"/>
        <v/>
      </c>
      <c r="EI169" s="257" t="str">
        <f t="shared" si="406"/>
        <v/>
      </c>
      <c r="EJ169" s="257" t="str">
        <f t="shared" si="406"/>
        <v/>
      </c>
      <c r="EK169" s="257" t="str">
        <f t="shared" si="406"/>
        <v/>
      </c>
      <c r="EL169" s="257" t="str">
        <f t="shared" si="406"/>
        <v/>
      </c>
      <c r="EM169" s="257" t="str">
        <f t="shared" si="406"/>
        <v/>
      </c>
      <c r="EN169" s="257" t="str">
        <f t="shared" ref="EN169:EX169" si="407">IF(NOT(ISNA(EN78)),IF(LEN(EN78)&gt;0,ABS(EN78-$C78),""),"")</f>
        <v/>
      </c>
      <c r="EO169" s="257" t="str">
        <f t="shared" si="407"/>
        <v/>
      </c>
      <c r="EP169" s="257" t="str">
        <f t="shared" si="407"/>
        <v/>
      </c>
      <c r="EQ169" s="257" t="str">
        <f t="shared" si="407"/>
        <v/>
      </c>
      <c r="ER169" s="257" t="str">
        <f t="shared" si="407"/>
        <v/>
      </c>
      <c r="ES169" s="257" t="str">
        <f t="shared" si="407"/>
        <v/>
      </c>
      <c r="ET169" s="257" t="str">
        <f t="shared" si="407"/>
        <v/>
      </c>
      <c r="EU169" s="257" t="str">
        <f t="shared" si="407"/>
        <v/>
      </c>
      <c r="EV169" s="257" t="str">
        <f t="shared" si="407"/>
        <v/>
      </c>
      <c r="EW169" s="257" t="str">
        <f t="shared" si="407"/>
        <v/>
      </c>
      <c r="EX169" s="258" t="str">
        <f t="shared" si="407"/>
        <v/>
      </c>
    </row>
    <row r="170" spans="4:154" x14ac:dyDescent="0.2">
      <c r="D170" s="238" t="e">
        <v>#N/A</v>
      </c>
      <c r="E170" s="367" t="str">
        <f t="shared" ref="E170:AJ170" si="408">IF(NOT(ISNA(E79)),IF(LEN(E79)&gt;0,(E79-$B79)/(rateShift*0.0001),""),"")</f>
        <v/>
      </c>
      <c r="F170" s="368" t="str">
        <f t="shared" si="408"/>
        <v/>
      </c>
      <c r="G170" s="368" t="str">
        <f t="shared" si="408"/>
        <v/>
      </c>
      <c r="H170" s="368" t="str">
        <f t="shared" si="408"/>
        <v/>
      </c>
      <c r="I170" s="368" t="str">
        <f t="shared" si="408"/>
        <v/>
      </c>
      <c r="J170" s="368" t="str">
        <f t="shared" si="408"/>
        <v/>
      </c>
      <c r="K170" s="368" t="str">
        <f t="shared" si="408"/>
        <v/>
      </c>
      <c r="L170" s="368" t="str">
        <f t="shared" si="408"/>
        <v/>
      </c>
      <c r="M170" s="368" t="str">
        <f t="shared" si="408"/>
        <v/>
      </c>
      <c r="N170" s="368" t="str">
        <f t="shared" si="408"/>
        <v/>
      </c>
      <c r="O170" s="368" t="str">
        <f t="shared" si="408"/>
        <v/>
      </c>
      <c r="P170" s="368" t="str">
        <f t="shared" si="408"/>
        <v/>
      </c>
      <c r="Q170" s="368" t="str">
        <f t="shared" si="408"/>
        <v/>
      </c>
      <c r="R170" s="368" t="str">
        <f t="shared" si="408"/>
        <v/>
      </c>
      <c r="S170" s="368" t="str">
        <f t="shared" si="408"/>
        <v/>
      </c>
      <c r="T170" s="368" t="str">
        <f t="shared" si="408"/>
        <v/>
      </c>
      <c r="U170" s="368" t="str">
        <f t="shared" si="408"/>
        <v/>
      </c>
      <c r="V170" s="368" t="str">
        <f t="shared" si="408"/>
        <v/>
      </c>
      <c r="W170" s="368" t="str">
        <f t="shared" si="408"/>
        <v/>
      </c>
      <c r="X170" s="368" t="str">
        <f t="shared" si="408"/>
        <v/>
      </c>
      <c r="Y170" s="368" t="str">
        <f t="shared" si="408"/>
        <v/>
      </c>
      <c r="Z170" s="368" t="str">
        <f t="shared" si="408"/>
        <v/>
      </c>
      <c r="AA170" s="368" t="str">
        <f t="shared" si="408"/>
        <v/>
      </c>
      <c r="AB170" s="368" t="str">
        <f t="shared" si="408"/>
        <v/>
      </c>
      <c r="AC170" s="368" t="str">
        <f t="shared" si="408"/>
        <v/>
      </c>
      <c r="AD170" s="368" t="str">
        <f t="shared" si="408"/>
        <v/>
      </c>
      <c r="AE170" s="368" t="str">
        <f t="shared" si="408"/>
        <v/>
      </c>
      <c r="AF170" s="368" t="str">
        <f t="shared" si="408"/>
        <v/>
      </c>
      <c r="AG170" s="368" t="str">
        <f t="shared" si="408"/>
        <v/>
      </c>
      <c r="AH170" s="368" t="str">
        <f t="shared" si="408"/>
        <v/>
      </c>
      <c r="AI170" s="368" t="str">
        <f t="shared" si="408"/>
        <v/>
      </c>
      <c r="AJ170" s="368" t="str">
        <f t="shared" si="408"/>
        <v/>
      </c>
      <c r="AK170" s="368" t="str">
        <f t="shared" ref="AK170:BP170" si="409">IF(NOT(ISNA(AK79)),IF(LEN(AK79)&gt;0,(AK79-$B79)/(rateShift*0.0001),""),"")</f>
        <v/>
      </c>
      <c r="AL170" s="368" t="str">
        <f t="shared" si="409"/>
        <v/>
      </c>
      <c r="AM170" s="368" t="str">
        <f t="shared" si="409"/>
        <v/>
      </c>
      <c r="AN170" s="368" t="str">
        <f t="shared" si="409"/>
        <v/>
      </c>
      <c r="AO170" s="368" t="str">
        <f t="shared" si="409"/>
        <v/>
      </c>
      <c r="AP170" s="368" t="str">
        <f t="shared" si="409"/>
        <v/>
      </c>
      <c r="AQ170" s="368" t="str">
        <f t="shared" si="409"/>
        <v/>
      </c>
      <c r="AR170" s="368" t="str">
        <f t="shared" si="409"/>
        <v/>
      </c>
      <c r="AS170" s="368" t="str">
        <f t="shared" si="409"/>
        <v/>
      </c>
      <c r="AT170" s="368" t="str">
        <f t="shared" si="409"/>
        <v/>
      </c>
      <c r="AU170" s="368" t="str">
        <f t="shared" si="409"/>
        <v/>
      </c>
      <c r="AV170" s="368" t="str">
        <f t="shared" si="409"/>
        <v/>
      </c>
      <c r="AW170" s="368" t="str">
        <f t="shared" si="409"/>
        <v/>
      </c>
      <c r="AX170" s="368" t="str">
        <f t="shared" si="409"/>
        <v/>
      </c>
      <c r="AY170" s="368" t="str">
        <f t="shared" si="409"/>
        <v/>
      </c>
      <c r="AZ170" s="368" t="str">
        <f t="shared" si="409"/>
        <v/>
      </c>
      <c r="BA170" s="368" t="str">
        <f t="shared" si="409"/>
        <v/>
      </c>
      <c r="BB170" s="368" t="str">
        <f t="shared" si="409"/>
        <v/>
      </c>
      <c r="BC170" s="368" t="str">
        <f t="shared" si="409"/>
        <v/>
      </c>
      <c r="BD170" s="368" t="str">
        <f t="shared" si="409"/>
        <v/>
      </c>
      <c r="BE170" s="368" t="str">
        <f t="shared" si="409"/>
        <v/>
      </c>
      <c r="BF170" s="368" t="str">
        <f t="shared" si="409"/>
        <v/>
      </c>
      <c r="BG170" s="368" t="str">
        <f t="shared" si="409"/>
        <v/>
      </c>
      <c r="BH170" s="368" t="str">
        <f t="shared" si="409"/>
        <v/>
      </c>
      <c r="BI170" s="368" t="str">
        <f t="shared" si="409"/>
        <v/>
      </c>
      <c r="BJ170" s="368" t="str">
        <f t="shared" si="409"/>
        <v/>
      </c>
      <c r="BK170" s="368" t="str">
        <f t="shared" si="409"/>
        <v/>
      </c>
      <c r="BL170" s="368" t="str">
        <f t="shared" si="409"/>
        <v/>
      </c>
      <c r="BM170" s="368" t="str">
        <f t="shared" si="409"/>
        <v/>
      </c>
      <c r="BN170" s="368" t="str">
        <f t="shared" si="409"/>
        <v/>
      </c>
      <c r="BO170" s="368" t="str">
        <f t="shared" si="409"/>
        <v/>
      </c>
      <c r="BP170" s="368" t="str">
        <f t="shared" si="409"/>
        <v/>
      </c>
      <c r="BQ170" s="368" t="str">
        <f t="shared" ref="BQ170:CA170" si="410">IF(NOT(ISNA(BQ79)),IF(LEN(BQ79)&gt;0,(BQ79-$B79)/(rateShift*0.0001),""),"")</f>
        <v/>
      </c>
      <c r="BR170" s="368" t="str">
        <f t="shared" si="410"/>
        <v/>
      </c>
      <c r="BS170" s="368" t="str">
        <f t="shared" si="410"/>
        <v/>
      </c>
      <c r="BT170" s="368" t="str">
        <f t="shared" si="410"/>
        <v/>
      </c>
      <c r="BU170" s="368" t="str">
        <f t="shared" si="410"/>
        <v/>
      </c>
      <c r="BV170" s="368" t="str">
        <f t="shared" si="410"/>
        <v/>
      </c>
      <c r="BW170" s="368" t="str">
        <f t="shared" si="410"/>
        <v/>
      </c>
      <c r="BX170" s="368" t="str">
        <f t="shared" si="410"/>
        <v/>
      </c>
      <c r="BY170" s="368" t="str">
        <f t="shared" si="410"/>
        <v/>
      </c>
      <c r="BZ170" s="368" t="str">
        <f t="shared" si="410"/>
        <v/>
      </c>
      <c r="CA170" s="369" t="str">
        <f t="shared" si="410"/>
        <v/>
      </c>
      <c r="CB170" s="257" t="str">
        <f t="shared" ref="CB170:DG170" si="411">IF(NOT(ISNA(CB79)),IF(LEN(CB79)&gt;0,ABS(CB79-$C79),""),"")</f>
        <v/>
      </c>
      <c r="CC170" s="257" t="str">
        <f t="shared" si="411"/>
        <v/>
      </c>
      <c r="CD170" s="257" t="str">
        <f t="shared" si="411"/>
        <v/>
      </c>
      <c r="CE170" s="257" t="str">
        <f t="shared" si="411"/>
        <v/>
      </c>
      <c r="CF170" s="257" t="str">
        <f t="shared" si="411"/>
        <v/>
      </c>
      <c r="CG170" s="257" t="str">
        <f t="shared" si="411"/>
        <v/>
      </c>
      <c r="CH170" s="257" t="str">
        <f t="shared" si="411"/>
        <v/>
      </c>
      <c r="CI170" s="257" t="str">
        <f t="shared" si="411"/>
        <v/>
      </c>
      <c r="CJ170" s="257" t="str">
        <f t="shared" si="411"/>
        <v/>
      </c>
      <c r="CK170" s="257" t="str">
        <f t="shared" si="411"/>
        <v/>
      </c>
      <c r="CL170" s="257" t="str">
        <f t="shared" si="411"/>
        <v/>
      </c>
      <c r="CM170" s="257" t="str">
        <f t="shared" si="411"/>
        <v/>
      </c>
      <c r="CN170" s="257" t="str">
        <f t="shared" si="411"/>
        <v/>
      </c>
      <c r="CO170" s="257" t="str">
        <f t="shared" si="411"/>
        <v/>
      </c>
      <c r="CP170" s="257" t="str">
        <f t="shared" si="411"/>
        <v/>
      </c>
      <c r="CQ170" s="257" t="str">
        <f t="shared" si="411"/>
        <v/>
      </c>
      <c r="CR170" s="257" t="str">
        <f t="shared" si="411"/>
        <v/>
      </c>
      <c r="CS170" s="257" t="str">
        <f t="shared" si="411"/>
        <v/>
      </c>
      <c r="CT170" s="257" t="str">
        <f t="shared" si="411"/>
        <v/>
      </c>
      <c r="CU170" s="257" t="str">
        <f t="shared" si="411"/>
        <v/>
      </c>
      <c r="CV170" s="257" t="str">
        <f t="shared" si="411"/>
        <v/>
      </c>
      <c r="CW170" s="257" t="str">
        <f t="shared" si="411"/>
        <v/>
      </c>
      <c r="CX170" s="257" t="str">
        <f t="shared" si="411"/>
        <v/>
      </c>
      <c r="CY170" s="257" t="str">
        <f t="shared" si="411"/>
        <v/>
      </c>
      <c r="CZ170" s="257" t="str">
        <f t="shared" si="411"/>
        <v/>
      </c>
      <c r="DA170" s="257" t="str">
        <f t="shared" si="411"/>
        <v/>
      </c>
      <c r="DB170" s="257" t="str">
        <f t="shared" si="411"/>
        <v/>
      </c>
      <c r="DC170" s="257" t="str">
        <f t="shared" si="411"/>
        <v/>
      </c>
      <c r="DD170" s="257" t="str">
        <f t="shared" si="411"/>
        <v/>
      </c>
      <c r="DE170" s="257" t="str">
        <f t="shared" si="411"/>
        <v/>
      </c>
      <c r="DF170" s="257" t="str">
        <f t="shared" si="411"/>
        <v/>
      </c>
      <c r="DG170" s="257" t="str">
        <f t="shared" si="411"/>
        <v/>
      </c>
      <c r="DH170" s="257" t="str">
        <f t="shared" ref="DH170:EM170" si="412">IF(NOT(ISNA(DH79)),IF(LEN(DH79)&gt;0,ABS(DH79-$C79),""),"")</f>
        <v/>
      </c>
      <c r="DI170" s="257" t="str">
        <f t="shared" si="412"/>
        <v/>
      </c>
      <c r="DJ170" s="257" t="str">
        <f t="shared" si="412"/>
        <v/>
      </c>
      <c r="DK170" s="257" t="str">
        <f t="shared" si="412"/>
        <v/>
      </c>
      <c r="DL170" s="257" t="str">
        <f t="shared" si="412"/>
        <v/>
      </c>
      <c r="DM170" s="257" t="str">
        <f t="shared" si="412"/>
        <v/>
      </c>
      <c r="DN170" s="257" t="str">
        <f t="shared" si="412"/>
        <v/>
      </c>
      <c r="DO170" s="257" t="str">
        <f t="shared" si="412"/>
        <v/>
      </c>
      <c r="DP170" s="257" t="str">
        <f t="shared" si="412"/>
        <v/>
      </c>
      <c r="DQ170" s="257" t="str">
        <f t="shared" si="412"/>
        <v/>
      </c>
      <c r="DR170" s="257" t="str">
        <f t="shared" si="412"/>
        <v/>
      </c>
      <c r="DS170" s="257" t="str">
        <f t="shared" si="412"/>
        <v/>
      </c>
      <c r="DT170" s="257" t="str">
        <f t="shared" si="412"/>
        <v/>
      </c>
      <c r="DU170" s="257" t="str">
        <f t="shared" si="412"/>
        <v/>
      </c>
      <c r="DV170" s="257" t="str">
        <f t="shared" si="412"/>
        <v/>
      </c>
      <c r="DW170" s="257" t="str">
        <f t="shared" si="412"/>
        <v/>
      </c>
      <c r="DX170" s="257" t="str">
        <f t="shared" si="412"/>
        <v/>
      </c>
      <c r="DY170" s="257" t="str">
        <f t="shared" si="412"/>
        <v/>
      </c>
      <c r="DZ170" s="257" t="str">
        <f t="shared" si="412"/>
        <v/>
      </c>
      <c r="EA170" s="257" t="str">
        <f t="shared" si="412"/>
        <v/>
      </c>
      <c r="EB170" s="257" t="str">
        <f t="shared" si="412"/>
        <v/>
      </c>
      <c r="EC170" s="257" t="str">
        <f t="shared" si="412"/>
        <v/>
      </c>
      <c r="ED170" s="257" t="str">
        <f t="shared" si="412"/>
        <v/>
      </c>
      <c r="EE170" s="257" t="str">
        <f t="shared" si="412"/>
        <v/>
      </c>
      <c r="EF170" s="257" t="str">
        <f t="shared" si="412"/>
        <v/>
      </c>
      <c r="EG170" s="257" t="str">
        <f t="shared" si="412"/>
        <v/>
      </c>
      <c r="EH170" s="257" t="str">
        <f t="shared" si="412"/>
        <v/>
      </c>
      <c r="EI170" s="257" t="str">
        <f t="shared" si="412"/>
        <v/>
      </c>
      <c r="EJ170" s="257" t="str">
        <f t="shared" si="412"/>
        <v/>
      </c>
      <c r="EK170" s="257" t="str">
        <f t="shared" si="412"/>
        <v/>
      </c>
      <c r="EL170" s="257" t="str">
        <f t="shared" si="412"/>
        <v/>
      </c>
      <c r="EM170" s="257" t="str">
        <f t="shared" si="412"/>
        <v/>
      </c>
      <c r="EN170" s="257" t="str">
        <f t="shared" ref="EN170:EX170" si="413">IF(NOT(ISNA(EN79)),IF(LEN(EN79)&gt;0,ABS(EN79-$C79),""),"")</f>
        <v/>
      </c>
      <c r="EO170" s="257" t="str">
        <f t="shared" si="413"/>
        <v/>
      </c>
      <c r="EP170" s="257" t="str">
        <f t="shared" si="413"/>
        <v/>
      </c>
      <c r="EQ170" s="257" t="str">
        <f t="shared" si="413"/>
        <v/>
      </c>
      <c r="ER170" s="257" t="str">
        <f t="shared" si="413"/>
        <v/>
      </c>
      <c r="ES170" s="257" t="str">
        <f t="shared" si="413"/>
        <v/>
      </c>
      <c r="ET170" s="257" t="str">
        <f t="shared" si="413"/>
        <v/>
      </c>
      <c r="EU170" s="257" t="str">
        <f t="shared" si="413"/>
        <v/>
      </c>
      <c r="EV170" s="257" t="str">
        <f t="shared" si="413"/>
        <v/>
      </c>
      <c r="EW170" s="257" t="str">
        <f t="shared" si="413"/>
        <v/>
      </c>
      <c r="EX170" s="258" t="str">
        <f t="shared" si="413"/>
        <v/>
      </c>
    </row>
    <row r="171" spans="4:154" x14ac:dyDescent="0.2">
      <c r="D171" s="238" t="e">
        <v>#N/A</v>
      </c>
      <c r="E171" s="367" t="str">
        <f t="shared" ref="E171:AJ171" si="414">IF(NOT(ISNA(E80)),IF(LEN(E80)&gt;0,(E80-$B80)/(rateShift*0.0001),""),"")</f>
        <v/>
      </c>
      <c r="F171" s="368" t="str">
        <f t="shared" si="414"/>
        <v/>
      </c>
      <c r="G171" s="368" t="str">
        <f t="shared" si="414"/>
        <v/>
      </c>
      <c r="H171" s="368" t="str">
        <f t="shared" si="414"/>
        <v/>
      </c>
      <c r="I171" s="368" t="str">
        <f t="shared" si="414"/>
        <v/>
      </c>
      <c r="J171" s="368" t="str">
        <f t="shared" si="414"/>
        <v/>
      </c>
      <c r="K171" s="368" t="str">
        <f t="shared" si="414"/>
        <v/>
      </c>
      <c r="L171" s="368" t="str">
        <f t="shared" si="414"/>
        <v/>
      </c>
      <c r="M171" s="368" t="str">
        <f t="shared" si="414"/>
        <v/>
      </c>
      <c r="N171" s="368" t="str">
        <f t="shared" si="414"/>
        <v/>
      </c>
      <c r="O171" s="368" t="str">
        <f t="shared" si="414"/>
        <v/>
      </c>
      <c r="P171" s="368" t="str">
        <f t="shared" si="414"/>
        <v/>
      </c>
      <c r="Q171" s="368" t="str">
        <f t="shared" si="414"/>
        <v/>
      </c>
      <c r="R171" s="368" t="str">
        <f t="shared" si="414"/>
        <v/>
      </c>
      <c r="S171" s="368" t="str">
        <f t="shared" si="414"/>
        <v/>
      </c>
      <c r="T171" s="368" t="str">
        <f t="shared" si="414"/>
        <v/>
      </c>
      <c r="U171" s="368" t="str">
        <f t="shared" si="414"/>
        <v/>
      </c>
      <c r="V171" s="368" t="str">
        <f t="shared" si="414"/>
        <v/>
      </c>
      <c r="W171" s="368" t="str">
        <f t="shared" si="414"/>
        <v/>
      </c>
      <c r="X171" s="368" t="str">
        <f t="shared" si="414"/>
        <v/>
      </c>
      <c r="Y171" s="368" t="str">
        <f t="shared" si="414"/>
        <v/>
      </c>
      <c r="Z171" s="368" t="str">
        <f t="shared" si="414"/>
        <v/>
      </c>
      <c r="AA171" s="368" t="str">
        <f t="shared" si="414"/>
        <v/>
      </c>
      <c r="AB171" s="368" t="str">
        <f t="shared" si="414"/>
        <v/>
      </c>
      <c r="AC171" s="368" t="str">
        <f t="shared" si="414"/>
        <v/>
      </c>
      <c r="AD171" s="368" t="str">
        <f t="shared" si="414"/>
        <v/>
      </c>
      <c r="AE171" s="368" t="str">
        <f t="shared" si="414"/>
        <v/>
      </c>
      <c r="AF171" s="368" t="str">
        <f t="shared" si="414"/>
        <v/>
      </c>
      <c r="AG171" s="368" t="str">
        <f t="shared" si="414"/>
        <v/>
      </c>
      <c r="AH171" s="368" t="str">
        <f t="shared" si="414"/>
        <v/>
      </c>
      <c r="AI171" s="368" t="str">
        <f t="shared" si="414"/>
        <v/>
      </c>
      <c r="AJ171" s="368" t="str">
        <f t="shared" si="414"/>
        <v/>
      </c>
      <c r="AK171" s="368" t="str">
        <f t="shared" ref="AK171:BP171" si="415">IF(NOT(ISNA(AK80)),IF(LEN(AK80)&gt;0,(AK80-$B80)/(rateShift*0.0001),""),"")</f>
        <v/>
      </c>
      <c r="AL171" s="368" t="str">
        <f t="shared" si="415"/>
        <v/>
      </c>
      <c r="AM171" s="368" t="str">
        <f t="shared" si="415"/>
        <v/>
      </c>
      <c r="AN171" s="368" t="str">
        <f t="shared" si="415"/>
        <v/>
      </c>
      <c r="AO171" s="368" t="str">
        <f t="shared" si="415"/>
        <v/>
      </c>
      <c r="AP171" s="368" t="str">
        <f t="shared" si="415"/>
        <v/>
      </c>
      <c r="AQ171" s="368" t="str">
        <f t="shared" si="415"/>
        <v/>
      </c>
      <c r="AR171" s="368" t="str">
        <f t="shared" si="415"/>
        <v/>
      </c>
      <c r="AS171" s="368" t="str">
        <f t="shared" si="415"/>
        <v/>
      </c>
      <c r="AT171" s="368" t="str">
        <f t="shared" si="415"/>
        <v/>
      </c>
      <c r="AU171" s="368" t="str">
        <f t="shared" si="415"/>
        <v/>
      </c>
      <c r="AV171" s="368" t="str">
        <f t="shared" si="415"/>
        <v/>
      </c>
      <c r="AW171" s="368" t="str">
        <f t="shared" si="415"/>
        <v/>
      </c>
      <c r="AX171" s="368" t="str">
        <f t="shared" si="415"/>
        <v/>
      </c>
      <c r="AY171" s="368" t="str">
        <f t="shared" si="415"/>
        <v/>
      </c>
      <c r="AZ171" s="368" t="str">
        <f t="shared" si="415"/>
        <v/>
      </c>
      <c r="BA171" s="368" t="str">
        <f t="shared" si="415"/>
        <v/>
      </c>
      <c r="BB171" s="368" t="str">
        <f t="shared" si="415"/>
        <v/>
      </c>
      <c r="BC171" s="368" t="str">
        <f t="shared" si="415"/>
        <v/>
      </c>
      <c r="BD171" s="368" t="str">
        <f t="shared" si="415"/>
        <v/>
      </c>
      <c r="BE171" s="368" t="str">
        <f t="shared" si="415"/>
        <v/>
      </c>
      <c r="BF171" s="368" t="str">
        <f t="shared" si="415"/>
        <v/>
      </c>
      <c r="BG171" s="368" t="str">
        <f t="shared" si="415"/>
        <v/>
      </c>
      <c r="BH171" s="368" t="str">
        <f t="shared" si="415"/>
        <v/>
      </c>
      <c r="BI171" s="368" t="str">
        <f t="shared" si="415"/>
        <v/>
      </c>
      <c r="BJ171" s="368" t="str">
        <f t="shared" si="415"/>
        <v/>
      </c>
      <c r="BK171" s="368" t="str">
        <f t="shared" si="415"/>
        <v/>
      </c>
      <c r="BL171" s="368" t="str">
        <f t="shared" si="415"/>
        <v/>
      </c>
      <c r="BM171" s="368" t="str">
        <f t="shared" si="415"/>
        <v/>
      </c>
      <c r="BN171" s="368" t="str">
        <f t="shared" si="415"/>
        <v/>
      </c>
      <c r="BO171" s="368" t="str">
        <f t="shared" si="415"/>
        <v/>
      </c>
      <c r="BP171" s="368" t="str">
        <f t="shared" si="415"/>
        <v/>
      </c>
      <c r="BQ171" s="368" t="str">
        <f t="shared" ref="BQ171:CA171" si="416">IF(NOT(ISNA(BQ80)),IF(LEN(BQ80)&gt;0,(BQ80-$B80)/(rateShift*0.0001),""),"")</f>
        <v/>
      </c>
      <c r="BR171" s="368" t="str">
        <f t="shared" si="416"/>
        <v/>
      </c>
      <c r="BS171" s="368" t="str">
        <f t="shared" si="416"/>
        <v/>
      </c>
      <c r="BT171" s="368" t="str">
        <f t="shared" si="416"/>
        <v/>
      </c>
      <c r="BU171" s="368" t="str">
        <f t="shared" si="416"/>
        <v/>
      </c>
      <c r="BV171" s="368" t="str">
        <f t="shared" si="416"/>
        <v/>
      </c>
      <c r="BW171" s="368" t="str">
        <f t="shared" si="416"/>
        <v/>
      </c>
      <c r="BX171" s="368" t="str">
        <f t="shared" si="416"/>
        <v/>
      </c>
      <c r="BY171" s="368" t="str">
        <f t="shared" si="416"/>
        <v/>
      </c>
      <c r="BZ171" s="368" t="str">
        <f t="shared" si="416"/>
        <v/>
      </c>
      <c r="CA171" s="369" t="str">
        <f t="shared" si="416"/>
        <v/>
      </c>
      <c r="CB171" s="257" t="str">
        <f t="shared" ref="CB171:DG171" si="417">IF(NOT(ISNA(CB80)),IF(LEN(CB80)&gt;0,ABS(CB80-$C80),""),"")</f>
        <v/>
      </c>
      <c r="CC171" s="257" t="str">
        <f t="shared" si="417"/>
        <v/>
      </c>
      <c r="CD171" s="257" t="str">
        <f t="shared" si="417"/>
        <v/>
      </c>
      <c r="CE171" s="257" t="str">
        <f t="shared" si="417"/>
        <v/>
      </c>
      <c r="CF171" s="257" t="str">
        <f t="shared" si="417"/>
        <v/>
      </c>
      <c r="CG171" s="257" t="str">
        <f t="shared" si="417"/>
        <v/>
      </c>
      <c r="CH171" s="257" t="str">
        <f t="shared" si="417"/>
        <v/>
      </c>
      <c r="CI171" s="257" t="str">
        <f t="shared" si="417"/>
        <v/>
      </c>
      <c r="CJ171" s="257" t="str">
        <f t="shared" si="417"/>
        <v/>
      </c>
      <c r="CK171" s="257" t="str">
        <f t="shared" si="417"/>
        <v/>
      </c>
      <c r="CL171" s="257" t="str">
        <f t="shared" si="417"/>
        <v/>
      </c>
      <c r="CM171" s="257" t="str">
        <f t="shared" si="417"/>
        <v/>
      </c>
      <c r="CN171" s="257" t="str">
        <f t="shared" si="417"/>
        <v/>
      </c>
      <c r="CO171" s="257" t="str">
        <f t="shared" si="417"/>
        <v/>
      </c>
      <c r="CP171" s="257" t="str">
        <f t="shared" si="417"/>
        <v/>
      </c>
      <c r="CQ171" s="257" t="str">
        <f t="shared" si="417"/>
        <v/>
      </c>
      <c r="CR171" s="257" t="str">
        <f t="shared" si="417"/>
        <v/>
      </c>
      <c r="CS171" s="257" t="str">
        <f t="shared" si="417"/>
        <v/>
      </c>
      <c r="CT171" s="257" t="str">
        <f t="shared" si="417"/>
        <v/>
      </c>
      <c r="CU171" s="257" t="str">
        <f t="shared" si="417"/>
        <v/>
      </c>
      <c r="CV171" s="257" t="str">
        <f t="shared" si="417"/>
        <v/>
      </c>
      <c r="CW171" s="257" t="str">
        <f t="shared" si="417"/>
        <v/>
      </c>
      <c r="CX171" s="257" t="str">
        <f t="shared" si="417"/>
        <v/>
      </c>
      <c r="CY171" s="257" t="str">
        <f t="shared" si="417"/>
        <v/>
      </c>
      <c r="CZ171" s="257" t="str">
        <f t="shared" si="417"/>
        <v/>
      </c>
      <c r="DA171" s="257" t="str">
        <f t="shared" si="417"/>
        <v/>
      </c>
      <c r="DB171" s="257" t="str">
        <f t="shared" si="417"/>
        <v/>
      </c>
      <c r="DC171" s="257" t="str">
        <f t="shared" si="417"/>
        <v/>
      </c>
      <c r="DD171" s="257" t="str">
        <f t="shared" si="417"/>
        <v/>
      </c>
      <c r="DE171" s="257" t="str">
        <f t="shared" si="417"/>
        <v/>
      </c>
      <c r="DF171" s="257" t="str">
        <f t="shared" si="417"/>
        <v/>
      </c>
      <c r="DG171" s="257" t="str">
        <f t="shared" si="417"/>
        <v/>
      </c>
      <c r="DH171" s="257" t="str">
        <f t="shared" ref="DH171:EM171" si="418">IF(NOT(ISNA(DH80)),IF(LEN(DH80)&gt;0,ABS(DH80-$C80),""),"")</f>
        <v/>
      </c>
      <c r="DI171" s="257" t="str">
        <f t="shared" si="418"/>
        <v/>
      </c>
      <c r="DJ171" s="257" t="str">
        <f t="shared" si="418"/>
        <v/>
      </c>
      <c r="DK171" s="257" t="str">
        <f t="shared" si="418"/>
        <v/>
      </c>
      <c r="DL171" s="257" t="str">
        <f t="shared" si="418"/>
        <v/>
      </c>
      <c r="DM171" s="257" t="str">
        <f t="shared" si="418"/>
        <v/>
      </c>
      <c r="DN171" s="257" t="str">
        <f t="shared" si="418"/>
        <v/>
      </c>
      <c r="DO171" s="257" t="str">
        <f t="shared" si="418"/>
        <v/>
      </c>
      <c r="DP171" s="257" t="str">
        <f t="shared" si="418"/>
        <v/>
      </c>
      <c r="DQ171" s="257" t="str">
        <f t="shared" si="418"/>
        <v/>
      </c>
      <c r="DR171" s="257" t="str">
        <f t="shared" si="418"/>
        <v/>
      </c>
      <c r="DS171" s="257" t="str">
        <f t="shared" si="418"/>
        <v/>
      </c>
      <c r="DT171" s="257" t="str">
        <f t="shared" si="418"/>
        <v/>
      </c>
      <c r="DU171" s="257" t="str">
        <f t="shared" si="418"/>
        <v/>
      </c>
      <c r="DV171" s="257" t="str">
        <f t="shared" si="418"/>
        <v/>
      </c>
      <c r="DW171" s="257" t="str">
        <f t="shared" si="418"/>
        <v/>
      </c>
      <c r="DX171" s="257" t="str">
        <f t="shared" si="418"/>
        <v/>
      </c>
      <c r="DY171" s="257" t="str">
        <f t="shared" si="418"/>
        <v/>
      </c>
      <c r="DZ171" s="257" t="str">
        <f t="shared" si="418"/>
        <v/>
      </c>
      <c r="EA171" s="257" t="str">
        <f t="shared" si="418"/>
        <v/>
      </c>
      <c r="EB171" s="257" t="str">
        <f t="shared" si="418"/>
        <v/>
      </c>
      <c r="EC171" s="257" t="str">
        <f t="shared" si="418"/>
        <v/>
      </c>
      <c r="ED171" s="257" t="str">
        <f t="shared" si="418"/>
        <v/>
      </c>
      <c r="EE171" s="257" t="str">
        <f t="shared" si="418"/>
        <v/>
      </c>
      <c r="EF171" s="257" t="str">
        <f t="shared" si="418"/>
        <v/>
      </c>
      <c r="EG171" s="257" t="str">
        <f t="shared" si="418"/>
        <v/>
      </c>
      <c r="EH171" s="257" t="str">
        <f t="shared" si="418"/>
        <v/>
      </c>
      <c r="EI171" s="257" t="str">
        <f t="shared" si="418"/>
        <v/>
      </c>
      <c r="EJ171" s="257" t="str">
        <f t="shared" si="418"/>
        <v/>
      </c>
      <c r="EK171" s="257" t="str">
        <f t="shared" si="418"/>
        <v/>
      </c>
      <c r="EL171" s="257" t="str">
        <f t="shared" si="418"/>
        <v/>
      </c>
      <c r="EM171" s="257" t="str">
        <f t="shared" si="418"/>
        <v/>
      </c>
      <c r="EN171" s="257" t="str">
        <f t="shared" ref="EN171:EX171" si="419">IF(NOT(ISNA(EN80)),IF(LEN(EN80)&gt;0,ABS(EN80-$C80),""),"")</f>
        <v/>
      </c>
      <c r="EO171" s="257" t="str">
        <f t="shared" si="419"/>
        <v/>
      </c>
      <c r="EP171" s="257" t="str">
        <f t="shared" si="419"/>
        <v/>
      </c>
      <c r="EQ171" s="257" t="str">
        <f t="shared" si="419"/>
        <v/>
      </c>
      <c r="ER171" s="257" t="str">
        <f t="shared" si="419"/>
        <v/>
      </c>
      <c r="ES171" s="257" t="str">
        <f t="shared" si="419"/>
        <v/>
      </c>
      <c r="ET171" s="257" t="str">
        <f t="shared" si="419"/>
        <v/>
      </c>
      <c r="EU171" s="257" t="str">
        <f t="shared" si="419"/>
        <v/>
      </c>
      <c r="EV171" s="257" t="str">
        <f t="shared" si="419"/>
        <v/>
      </c>
      <c r="EW171" s="257" t="str">
        <f t="shared" si="419"/>
        <v/>
      </c>
      <c r="EX171" s="258" t="str">
        <f t="shared" si="419"/>
        <v/>
      </c>
    </row>
    <row r="172" spans="4:154" x14ac:dyDescent="0.2">
      <c r="D172" s="238" t="e">
        <v>#N/A</v>
      </c>
      <c r="E172" s="367" t="str">
        <f t="shared" ref="E172:AJ172" si="420">IF(NOT(ISNA(E81)),IF(LEN(E81)&gt;0,(E81-$B81)/(rateShift*0.0001),""),"")</f>
        <v/>
      </c>
      <c r="F172" s="368" t="str">
        <f t="shared" si="420"/>
        <v/>
      </c>
      <c r="G172" s="368" t="str">
        <f t="shared" si="420"/>
        <v/>
      </c>
      <c r="H172" s="368" t="str">
        <f t="shared" si="420"/>
        <v/>
      </c>
      <c r="I172" s="368" t="str">
        <f t="shared" si="420"/>
        <v/>
      </c>
      <c r="J172" s="368" t="str">
        <f t="shared" si="420"/>
        <v/>
      </c>
      <c r="K172" s="368" t="str">
        <f t="shared" si="420"/>
        <v/>
      </c>
      <c r="L172" s="368" t="str">
        <f t="shared" si="420"/>
        <v/>
      </c>
      <c r="M172" s="368" t="str">
        <f t="shared" si="420"/>
        <v/>
      </c>
      <c r="N172" s="368" t="str">
        <f t="shared" si="420"/>
        <v/>
      </c>
      <c r="O172" s="368" t="str">
        <f t="shared" si="420"/>
        <v/>
      </c>
      <c r="P172" s="368" t="str">
        <f t="shared" si="420"/>
        <v/>
      </c>
      <c r="Q172" s="368" t="str">
        <f t="shared" si="420"/>
        <v/>
      </c>
      <c r="R172" s="368" t="str">
        <f t="shared" si="420"/>
        <v/>
      </c>
      <c r="S172" s="368" t="str">
        <f t="shared" si="420"/>
        <v/>
      </c>
      <c r="T172" s="368" t="str">
        <f t="shared" si="420"/>
        <v/>
      </c>
      <c r="U172" s="368" t="str">
        <f t="shared" si="420"/>
        <v/>
      </c>
      <c r="V172" s="368" t="str">
        <f t="shared" si="420"/>
        <v/>
      </c>
      <c r="W172" s="368" t="str">
        <f t="shared" si="420"/>
        <v/>
      </c>
      <c r="X172" s="368" t="str">
        <f t="shared" si="420"/>
        <v/>
      </c>
      <c r="Y172" s="368" t="str">
        <f t="shared" si="420"/>
        <v/>
      </c>
      <c r="Z172" s="368" t="str">
        <f t="shared" si="420"/>
        <v/>
      </c>
      <c r="AA172" s="368" t="str">
        <f t="shared" si="420"/>
        <v/>
      </c>
      <c r="AB172" s="368" t="str">
        <f t="shared" si="420"/>
        <v/>
      </c>
      <c r="AC172" s="368" t="str">
        <f t="shared" si="420"/>
        <v/>
      </c>
      <c r="AD172" s="368" t="str">
        <f t="shared" si="420"/>
        <v/>
      </c>
      <c r="AE172" s="368" t="str">
        <f t="shared" si="420"/>
        <v/>
      </c>
      <c r="AF172" s="368" t="str">
        <f t="shared" si="420"/>
        <v/>
      </c>
      <c r="AG172" s="368" t="str">
        <f t="shared" si="420"/>
        <v/>
      </c>
      <c r="AH172" s="368" t="str">
        <f t="shared" si="420"/>
        <v/>
      </c>
      <c r="AI172" s="368" t="str">
        <f t="shared" si="420"/>
        <v/>
      </c>
      <c r="AJ172" s="368" t="str">
        <f t="shared" si="420"/>
        <v/>
      </c>
      <c r="AK172" s="368" t="str">
        <f t="shared" ref="AK172:BP172" si="421">IF(NOT(ISNA(AK81)),IF(LEN(AK81)&gt;0,(AK81-$B81)/(rateShift*0.0001),""),"")</f>
        <v/>
      </c>
      <c r="AL172" s="368" t="str">
        <f t="shared" si="421"/>
        <v/>
      </c>
      <c r="AM172" s="368" t="str">
        <f t="shared" si="421"/>
        <v/>
      </c>
      <c r="AN172" s="368" t="str">
        <f t="shared" si="421"/>
        <v/>
      </c>
      <c r="AO172" s="368" t="str">
        <f t="shared" si="421"/>
        <v/>
      </c>
      <c r="AP172" s="368" t="str">
        <f t="shared" si="421"/>
        <v/>
      </c>
      <c r="AQ172" s="368" t="str">
        <f t="shared" si="421"/>
        <v/>
      </c>
      <c r="AR172" s="368" t="str">
        <f t="shared" si="421"/>
        <v/>
      </c>
      <c r="AS172" s="368" t="str">
        <f t="shared" si="421"/>
        <v/>
      </c>
      <c r="AT172" s="368" t="str">
        <f t="shared" si="421"/>
        <v/>
      </c>
      <c r="AU172" s="368" t="str">
        <f t="shared" si="421"/>
        <v/>
      </c>
      <c r="AV172" s="368" t="str">
        <f t="shared" si="421"/>
        <v/>
      </c>
      <c r="AW172" s="368" t="str">
        <f t="shared" si="421"/>
        <v/>
      </c>
      <c r="AX172" s="368" t="str">
        <f t="shared" si="421"/>
        <v/>
      </c>
      <c r="AY172" s="368" t="str">
        <f t="shared" si="421"/>
        <v/>
      </c>
      <c r="AZ172" s="368" t="str">
        <f t="shared" si="421"/>
        <v/>
      </c>
      <c r="BA172" s="368" t="str">
        <f t="shared" si="421"/>
        <v/>
      </c>
      <c r="BB172" s="368" t="str">
        <f t="shared" si="421"/>
        <v/>
      </c>
      <c r="BC172" s="368" t="str">
        <f t="shared" si="421"/>
        <v/>
      </c>
      <c r="BD172" s="368" t="str">
        <f t="shared" si="421"/>
        <v/>
      </c>
      <c r="BE172" s="368" t="str">
        <f t="shared" si="421"/>
        <v/>
      </c>
      <c r="BF172" s="368" t="str">
        <f t="shared" si="421"/>
        <v/>
      </c>
      <c r="BG172" s="368" t="str">
        <f t="shared" si="421"/>
        <v/>
      </c>
      <c r="BH172" s="368" t="str">
        <f t="shared" si="421"/>
        <v/>
      </c>
      <c r="BI172" s="368" t="str">
        <f t="shared" si="421"/>
        <v/>
      </c>
      <c r="BJ172" s="368" t="str">
        <f t="shared" si="421"/>
        <v/>
      </c>
      <c r="BK172" s="368" t="str">
        <f t="shared" si="421"/>
        <v/>
      </c>
      <c r="BL172" s="368" t="str">
        <f t="shared" si="421"/>
        <v/>
      </c>
      <c r="BM172" s="368" t="str">
        <f t="shared" si="421"/>
        <v/>
      </c>
      <c r="BN172" s="368" t="str">
        <f t="shared" si="421"/>
        <v/>
      </c>
      <c r="BO172" s="368" t="str">
        <f t="shared" si="421"/>
        <v/>
      </c>
      <c r="BP172" s="368" t="str">
        <f t="shared" si="421"/>
        <v/>
      </c>
      <c r="BQ172" s="368" t="str">
        <f t="shared" ref="BQ172:CA172" si="422">IF(NOT(ISNA(BQ81)),IF(LEN(BQ81)&gt;0,(BQ81-$B81)/(rateShift*0.0001),""),"")</f>
        <v/>
      </c>
      <c r="BR172" s="368" t="str">
        <f t="shared" si="422"/>
        <v/>
      </c>
      <c r="BS172" s="368" t="str">
        <f t="shared" si="422"/>
        <v/>
      </c>
      <c r="BT172" s="368" t="str">
        <f t="shared" si="422"/>
        <v/>
      </c>
      <c r="BU172" s="368" t="str">
        <f t="shared" si="422"/>
        <v/>
      </c>
      <c r="BV172" s="368" t="str">
        <f t="shared" si="422"/>
        <v/>
      </c>
      <c r="BW172" s="368" t="str">
        <f t="shared" si="422"/>
        <v/>
      </c>
      <c r="BX172" s="368" t="str">
        <f t="shared" si="422"/>
        <v/>
      </c>
      <c r="BY172" s="368" t="str">
        <f t="shared" si="422"/>
        <v/>
      </c>
      <c r="BZ172" s="368" t="str">
        <f t="shared" si="422"/>
        <v/>
      </c>
      <c r="CA172" s="369" t="str">
        <f t="shared" si="422"/>
        <v/>
      </c>
      <c r="CB172" s="257" t="str">
        <f t="shared" ref="CB172:DG172" si="423">IF(NOT(ISNA(CB81)),IF(LEN(CB81)&gt;0,ABS(CB81-$C81),""),"")</f>
        <v/>
      </c>
      <c r="CC172" s="257" t="str">
        <f t="shared" si="423"/>
        <v/>
      </c>
      <c r="CD172" s="257" t="str">
        <f t="shared" si="423"/>
        <v/>
      </c>
      <c r="CE172" s="257" t="str">
        <f t="shared" si="423"/>
        <v/>
      </c>
      <c r="CF172" s="257" t="str">
        <f t="shared" si="423"/>
        <v/>
      </c>
      <c r="CG172" s="257" t="str">
        <f t="shared" si="423"/>
        <v/>
      </c>
      <c r="CH172" s="257" t="str">
        <f t="shared" si="423"/>
        <v/>
      </c>
      <c r="CI172" s="257" t="str">
        <f t="shared" si="423"/>
        <v/>
      </c>
      <c r="CJ172" s="257" t="str">
        <f t="shared" si="423"/>
        <v/>
      </c>
      <c r="CK172" s="257" t="str">
        <f t="shared" si="423"/>
        <v/>
      </c>
      <c r="CL172" s="257" t="str">
        <f t="shared" si="423"/>
        <v/>
      </c>
      <c r="CM172" s="257" t="str">
        <f t="shared" si="423"/>
        <v/>
      </c>
      <c r="CN172" s="257" t="str">
        <f t="shared" si="423"/>
        <v/>
      </c>
      <c r="CO172" s="257" t="str">
        <f t="shared" si="423"/>
        <v/>
      </c>
      <c r="CP172" s="257" t="str">
        <f t="shared" si="423"/>
        <v/>
      </c>
      <c r="CQ172" s="257" t="str">
        <f t="shared" si="423"/>
        <v/>
      </c>
      <c r="CR172" s="257" t="str">
        <f t="shared" si="423"/>
        <v/>
      </c>
      <c r="CS172" s="257" t="str">
        <f t="shared" si="423"/>
        <v/>
      </c>
      <c r="CT172" s="257" t="str">
        <f t="shared" si="423"/>
        <v/>
      </c>
      <c r="CU172" s="257" t="str">
        <f t="shared" si="423"/>
        <v/>
      </c>
      <c r="CV172" s="257" t="str">
        <f t="shared" si="423"/>
        <v/>
      </c>
      <c r="CW172" s="257" t="str">
        <f t="shared" si="423"/>
        <v/>
      </c>
      <c r="CX172" s="257" t="str">
        <f t="shared" si="423"/>
        <v/>
      </c>
      <c r="CY172" s="257" t="str">
        <f t="shared" si="423"/>
        <v/>
      </c>
      <c r="CZ172" s="257" t="str">
        <f t="shared" si="423"/>
        <v/>
      </c>
      <c r="DA172" s="257" t="str">
        <f t="shared" si="423"/>
        <v/>
      </c>
      <c r="DB172" s="257" t="str">
        <f t="shared" si="423"/>
        <v/>
      </c>
      <c r="DC172" s="257" t="str">
        <f t="shared" si="423"/>
        <v/>
      </c>
      <c r="DD172" s="257" t="str">
        <f t="shared" si="423"/>
        <v/>
      </c>
      <c r="DE172" s="257" t="str">
        <f t="shared" si="423"/>
        <v/>
      </c>
      <c r="DF172" s="257" t="str">
        <f t="shared" si="423"/>
        <v/>
      </c>
      <c r="DG172" s="257" t="str">
        <f t="shared" si="423"/>
        <v/>
      </c>
      <c r="DH172" s="257" t="str">
        <f t="shared" ref="DH172:EM172" si="424">IF(NOT(ISNA(DH81)),IF(LEN(DH81)&gt;0,ABS(DH81-$C81),""),"")</f>
        <v/>
      </c>
      <c r="DI172" s="257" t="str">
        <f t="shared" si="424"/>
        <v/>
      </c>
      <c r="DJ172" s="257" t="str">
        <f t="shared" si="424"/>
        <v/>
      </c>
      <c r="DK172" s="257" t="str">
        <f t="shared" si="424"/>
        <v/>
      </c>
      <c r="DL172" s="257" t="str">
        <f t="shared" si="424"/>
        <v/>
      </c>
      <c r="DM172" s="257" t="str">
        <f t="shared" si="424"/>
        <v/>
      </c>
      <c r="DN172" s="257" t="str">
        <f t="shared" si="424"/>
        <v/>
      </c>
      <c r="DO172" s="257" t="str">
        <f t="shared" si="424"/>
        <v/>
      </c>
      <c r="DP172" s="257" t="str">
        <f t="shared" si="424"/>
        <v/>
      </c>
      <c r="DQ172" s="257" t="str">
        <f t="shared" si="424"/>
        <v/>
      </c>
      <c r="DR172" s="257" t="str">
        <f t="shared" si="424"/>
        <v/>
      </c>
      <c r="DS172" s="257" t="str">
        <f t="shared" si="424"/>
        <v/>
      </c>
      <c r="DT172" s="257" t="str">
        <f t="shared" si="424"/>
        <v/>
      </c>
      <c r="DU172" s="257" t="str">
        <f t="shared" si="424"/>
        <v/>
      </c>
      <c r="DV172" s="257" t="str">
        <f t="shared" si="424"/>
        <v/>
      </c>
      <c r="DW172" s="257" t="str">
        <f t="shared" si="424"/>
        <v/>
      </c>
      <c r="DX172" s="257" t="str">
        <f t="shared" si="424"/>
        <v/>
      </c>
      <c r="DY172" s="257" t="str">
        <f t="shared" si="424"/>
        <v/>
      </c>
      <c r="DZ172" s="257" t="str">
        <f t="shared" si="424"/>
        <v/>
      </c>
      <c r="EA172" s="257" t="str">
        <f t="shared" si="424"/>
        <v/>
      </c>
      <c r="EB172" s="257" t="str">
        <f t="shared" si="424"/>
        <v/>
      </c>
      <c r="EC172" s="257" t="str">
        <f t="shared" si="424"/>
        <v/>
      </c>
      <c r="ED172" s="257" t="str">
        <f t="shared" si="424"/>
        <v/>
      </c>
      <c r="EE172" s="257" t="str">
        <f t="shared" si="424"/>
        <v/>
      </c>
      <c r="EF172" s="257" t="str">
        <f t="shared" si="424"/>
        <v/>
      </c>
      <c r="EG172" s="257" t="str">
        <f t="shared" si="424"/>
        <v/>
      </c>
      <c r="EH172" s="257" t="str">
        <f t="shared" si="424"/>
        <v/>
      </c>
      <c r="EI172" s="257" t="str">
        <f t="shared" si="424"/>
        <v/>
      </c>
      <c r="EJ172" s="257" t="str">
        <f t="shared" si="424"/>
        <v/>
      </c>
      <c r="EK172" s="257" t="str">
        <f t="shared" si="424"/>
        <v/>
      </c>
      <c r="EL172" s="257" t="str">
        <f t="shared" si="424"/>
        <v/>
      </c>
      <c r="EM172" s="257" t="str">
        <f t="shared" si="424"/>
        <v/>
      </c>
      <c r="EN172" s="257" t="str">
        <f t="shared" ref="EN172:EX172" si="425">IF(NOT(ISNA(EN81)),IF(LEN(EN81)&gt;0,ABS(EN81-$C81),""),"")</f>
        <v/>
      </c>
      <c r="EO172" s="257" t="str">
        <f t="shared" si="425"/>
        <v/>
      </c>
      <c r="EP172" s="257" t="str">
        <f t="shared" si="425"/>
        <v/>
      </c>
      <c r="EQ172" s="257" t="str">
        <f t="shared" si="425"/>
        <v/>
      </c>
      <c r="ER172" s="257" t="str">
        <f t="shared" si="425"/>
        <v/>
      </c>
      <c r="ES172" s="257" t="str">
        <f t="shared" si="425"/>
        <v/>
      </c>
      <c r="ET172" s="257" t="str">
        <f t="shared" si="425"/>
        <v/>
      </c>
      <c r="EU172" s="257" t="str">
        <f t="shared" si="425"/>
        <v/>
      </c>
      <c r="EV172" s="257" t="str">
        <f t="shared" si="425"/>
        <v/>
      </c>
      <c r="EW172" s="257" t="str">
        <f t="shared" si="425"/>
        <v/>
      </c>
      <c r="EX172" s="258" t="str">
        <f t="shared" si="425"/>
        <v/>
      </c>
    </row>
    <row r="173" spans="4:154" x14ac:dyDescent="0.2">
      <c r="D173" s="238" t="e">
        <v>#N/A</v>
      </c>
      <c r="E173" s="367" t="str">
        <f t="shared" ref="E173:AJ173" si="426">IF(NOT(ISNA(E82)),IF(LEN(E82)&gt;0,(E82-$B82)/(rateShift*0.0001),""),"")</f>
        <v/>
      </c>
      <c r="F173" s="368" t="str">
        <f t="shared" si="426"/>
        <v/>
      </c>
      <c r="G173" s="368" t="str">
        <f t="shared" si="426"/>
        <v/>
      </c>
      <c r="H173" s="368" t="str">
        <f t="shared" si="426"/>
        <v/>
      </c>
      <c r="I173" s="368" t="str">
        <f t="shared" si="426"/>
        <v/>
      </c>
      <c r="J173" s="368" t="str">
        <f t="shared" si="426"/>
        <v/>
      </c>
      <c r="K173" s="368" t="str">
        <f t="shared" si="426"/>
        <v/>
      </c>
      <c r="L173" s="368" t="str">
        <f t="shared" si="426"/>
        <v/>
      </c>
      <c r="M173" s="368" t="str">
        <f t="shared" si="426"/>
        <v/>
      </c>
      <c r="N173" s="368" t="str">
        <f t="shared" si="426"/>
        <v/>
      </c>
      <c r="O173" s="368" t="str">
        <f t="shared" si="426"/>
        <v/>
      </c>
      <c r="P173" s="368" t="str">
        <f t="shared" si="426"/>
        <v/>
      </c>
      <c r="Q173" s="368" t="str">
        <f t="shared" si="426"/>
        <v/>
      </c>
      <c r="R173" s="368" t="str">
        <f t="shared" si="426"/>
        <v/>
      </c>
      <c r="S173" s="368" t="str">
        <f t="shared" si="426"/>
        <v/>
      </c>
      <c r="T173" s="368" t="str">
        <f t="shared" si="426"/>
        <v/>
      </c>
      <c r="U173" s="368" t="str">
        <f t="shared" si="426"/>
        <v/>
      </c>
      <c r="V173" s="368" t="str">
        <f t="shared" si="426"/>
        <v/>
      </c>
      <c r="W173" s="368" t="str">
        <f t="shared" si="426"/>
        <v/>
      </c>
      <c r="X173" s="368" t="str">
        <f t="shared" si="426"/>
        <v/>
      </c>
      <c r="Y173" s="368" t="str">
        <f t="shared" si="426"/>
        <v/>
      </c>
      <c r="Z173" s="368" t="str">
        <f t="shared" si="426"/>
        <v/>
      </c>
      <c r="AA173" s="368" t="str">
        <f t="shared" si="426"/>
        <v/>
      </c>
      <c r="AB173" s="368" t="str">
        <f t="shared" si="426"/>
        <v/>
      </c>
      <c r="AC173" s="368" t="str">
        <f t="shared" si="426"/>
        <v/>
      </c>
      <c r="AD173" s="368" t="str">
        <f t="shared" si="426"/>
        <v/>
      </c>
      <c r="AE173" s="368" t="str">
        <f t="shared" si="426"/>
        <v/>
      </c>
      <c r="AF173" s="368" t="str">
        <f t="shared" si="426"/>
        <v/>
      </c>
      <c r="AG173" s="368" t="str">
        <f t="shared" si="426"/>
        <v/>
      </c>
      <c r="AH173" s="368" t="str">
        <f t="shared" si="426"/>
        <v/>
      </c>
      <c r="AI173" s="368" t="str">
        <f t="shared" si="426"/>
        <v/>
      </c>
      <c r="AJ173" s="368" t="str">
        <f t="shared" si="426"/>
        <v/>
      </c>
      <c r="AK173" s="368" t="str">
        <f t="shared" ref="AK173:BP173" si="427">IF(NOT(ISNA(AK82)),IF(LEN(AK82)&gt;0,(AK82-$B82)/(rateShift*0.0001),""),"")</f>
        <v/>
      </c>
      <c r="AL173" s="368" t="str">
        <f t="shared" si="427"/>
        <v/>
      </c>
      <c r="AM173" s="368" t="str">
        <f t="shared" si="427"/>
        <v/>
      </c>
      <c r="AN173" s="368" t="str">
        <f t="shared" si="427"/>
        <v/>
      </c>
      <c r="AO173" s="368" t="str">
        <f t="shared" si="427"/>
        <v/>
      </c>
      <c r="AP173" s="368" t="str">
        <f t="shared" si="427"/>
        <v/>
      </c>
      <c r="AQ173" s="368" t="str">
        <f t="shared" si="427"/>
        <v/>
      </c>
      <c r="AR173" s="368" t="str">
        <f t="shared" si="427"/>
        <v/>
      </c>
      <c r="AS173" s="368" t="str">
        <f t="shared" si="427"/>
        <v/>
      </c>
      <c r="AT173" s="368" t="str">
        <f t="shared" si="427"/>
        <v/>
      </c>
      <c r="AU173" s="368" t="str">
        <f t="shared" si="427"/>
        <v/>
      </c>
      <c r="AV173" s="368" t="str">
        <f t="shared" si="427"/>
        <v/>
      </c>
      <c r="AW173" s="368" t="str">
        <f t="shared" si="427"/>
        <v/>
      </c>
      <c r="AX173" s="368" t="str">
        <f t="shared" si="427"/>
        <v/>
      </c>
      <c r="AY173" s="368" t="str">
        <f t="shared" si="427"/>
        <v/>
      </c>
      <c r="AZ173" s="368" t="str">
        <f t="shared" si="427"/>
        <v/>
      </c>
      <c r="BA173" s="368" t="str">
        <f t="shared" si="427"/>
        <v/>
      </c>
      <c r="BB173" s="368" t="str">
        <f t="shared" si="427"/>
        <v/>
      </c>
      <c r="BC173" s="368" t="str">
        <f t="shared" si="427"/>
        <v/>
      </c>
      <c r="BD173" s="368" t="str">
        <f t="shared" si="427"/>
        <v/>
      </c>
      <c r="BE173" s="368" t="str">
        <f t="shared" si="427"/>
        <v/>
      </c>
      <c r="BF173" s="368" t="str">
        <f t="shared" si="427"/>
        <v/>
      </c>
      <c r="BG173" s="368" t="str">
        <f t="shared" si="427"/>
        <v/>
      </c>
      <c r="BH173" s="368" t="str">
        <f t="shared" si="427"/>
        <v/>
      </c>
      <c r="BI173" s="368" t="str">
        <f t="shared" si="427"/>
        <v/>
      </c>
      <c r="BJ173" s="368" t="str">
        <f t="shared" si="427"/>
        <v/>
      </c>
      <c r="BK173" s="368" t="str">
        <f t="shared" si="427"/>
        <v/>
      </c>
      <c r="BL173" s="368" t="str">
        <f t="shared" si="427"/>
        <v/>
      </c>
      <c r="BM173" s="368" t="str">
        <f t="shared" si="427"/>
        <v/>
      </c>
      <c r="BN173" s="368" t="str">
        <f t="shared" si="427"/>
        <v/>
      </c>
      <c r="BO173" s="368" t="str">
        <f t="shared" si="427"/>
        <v/>
      </c>
      <c r="BP173" s="368" t="str">
        <f t="shared" si="427"/>
        <v/>
      </c>
      <c r="BQ173" s="368" t="str">
        <f t="shared" ref="BQ173:CA173" si="428">IF(NOT(ISNA(BQ82)),IF(LEN(BQ82)&gt;0,(BQ82-$B82)/(rateShift*0.0001),""),"")</f>
        <v/>
      </c>
      <c r="BR173" s="368" t="str">
        <f t="shared" si="428"/>
        <v/>
      </c>
      <c r="BS173" s="368" t="str">
        <f t="shared" si="428"/>
        <v/>
      </c>
      <c r="BT173" s="368" t="str">
        <f t="shared" si="428"/>
        <v/>
      </c>
      <c r="BU173" s="368" t="str">
        <f t="shared" si="428"/>
        <v/>
      </c>
      <c r="BV173" s="368" t="str">
        <f t="shared" si="428"/>
        <v/>
      </c>
      <c r="BW173" s="368" t="str">
        <f t="shared" si="428"/>
        <v/>
      </c>
      <c r="BX173" s="368" t="str">
        <f t="shared" si="428"/>
        <v/>
      </c>
      <c r="BY173" s="368" t="str">
        <f t="shared" si="428"/>
        <v/>
      </c>
      <c r="BZ173" s="368" t="str">
        <f t="shared" si="428"/>
        <v/>
      </c>
      <c r="CA173" s="369" t="str">
        <f t="shared" si="428"/>
        <v/>
      </c>
      <c r="CB173" s="257" t="str">
        <f t="shared" ref="CB173:DG173" si="429">IF(NOT(ISNA(CB82)),IF(LEN(CB82)&gt;0,ABS(CB82-$C82),""),"")</f>
        <v/>
      </c>
      <c r="CC173" s="257" t="str">
        <f t="shared" si="429"/>
        <v/>
      </c>
      <c r="CD173" s="257" t="str">
        <f t="shared" si="429"/>
        <v/>
      </c>
      <c r="CE173" s="257" t="str">
        <f t="shared" si="429"/>
        <v/>
      </c>
      <c r="CF173" s="257" t="str">
        <f t="shared" si="429"/>
        <v/>
      </c>
      <c r="CG173" s="257" t="str">
        <f t="shared" si="429"/>
        <v/>
      </c>
      <c r="CH173" s="257" t="str">
        <f t="shared" si="429"/>
        <v/>
      </c>
      <c r="CI173" s="257" t="str">
        <f t="shared" si="429"/>
        <v/>
      </c>
      <c r="CJ173" s="257" t="str">
        <f t="shared" si="429"/>
        <v/>
      </c>
      <c r="CK173" s="257" t="str">
        <f t="shared" si="429"/>
        <v/>
      </c>
      <c r="CL173" s="257" t="str">
        <f t="shared" si="429"/>
        <v/>
      </c>
      <c r="CM173" s="257" t="str">
        <f t="shared" si="429"/>
        <v/>
      </c>
      <c r="CN173" s="257" t="str">
        <f t="shared" si="429"/>
        <v/>
      </c>
      <c r="CO173" s="257" t="str">
        <f t="shared" si="429"/>
        <v/>
      </c>
      <c r="CP173" s="257" t="str">
        <f t="shared" si="429"/>
        <v/>
      </c>
      <c r="CQ173" s="257" t="str">
        <f t="shared" si="429"/>
        <v/>
      </c>
      <c r="CR173" s="257" t="str">
        <f t="shared" si="429"/>
        <v/>
      </c>
      <c r="CS173" s="257" t="str">
        <f t="shared" si="429"/>
        <v/>
      </c>
      <c r="CT173" s="257" t="str">
        <f t="shared" si="429"/>
        <v/>
      </c>
      <c r="CU173" s="257" t="str">
        <f t="shared" si="429"/>
        <v/>
      </c>
      <c r="CV173" s="257" t="str">
        <f t="shared" si="429"/>
        <v/>
      </c>
      <c r="CW173" s="257" t="str">
        <f t="shared" si="429"/>
        <v/>
      </c>
      <c r="CX173" s="257" t="str">
        <f t="shared" si="429"/>
        <v/>
      </c>
      <c r="CY173" s="257" t="str">
        <f t="shared" si="429"/>
        <v/>
      </c>
      <c r="CZ173" s="257" t="str">
        <f t="shared" si="429"/>
        <v/>
      </c>
      <c r="DA173" s="257" t="str">
        <f t="shared" si="429"/>
        <v/>
      </c>
      <c r="DB173" s="257" t="str">
        <f t="shared" si="429"/>
        <v/>
      </c>
      <c r="DC173" s="257" t="str">
        <f t="shared" si="429"/>
        <v/>
      </c>
      <c r="DD173" s="257" t="str">
        <f t="shared" si="429"/>
        <v/>
      </c>
      <c r="DE173" s="257" t="str">
        <f t="shared" si="429"/>
        <v/>
      </c>
      <c r="DF173" s="257" t="str">
        <f t="shared" si="429"/>
        <v/>
      </c>
      <c r="DG173" s="257" t="str">
        <f t="shared" si="429"/>
        <v/>
      </c>
      <c r="DH173" s="257" t="str">
        <f t="shared" ref="DH173:EM173" si="430">IF(NOT(ISNA(DH82)),IF(LEN(DH82)&gt;0,ABS(DH82-$C82),""),"")</f>
        <v/>
      </c>
      <c r="DI173" s="257" t="str">
        <f t="shared" si="430"/>
        <v/>
      </c>
      <c r="DJ173" s="257" t="str">
        <f t="shared" si="430"/>
        <v/>
      </c>
      <c r="DK173" s="257" t="str">
        <f t="shared" si="430"/>
        <v/>
      </c>
      <c r="DL173" s="257" t="str">
        <f t="shared" si="430"/>
        <v/>
      </c>
      <c r="DM173" s="257" t="str">
        <f t="shared" si="430"/>
        <v/>
      </c>
      <c r="DN173" s="257" t="str">
        <f t="shared" si="430"/>
        <v/>
      </c>
      <c r="DO173" s="257" t="str">
        <f t="shared" si="430"/>
        <v/>
      </c>
      <c r="DP173" s="257" t="str">
        <f t="shared" si="430"/>
        <v/>
      </c>
      <c r="DQ173" s="257" t="str">
        <f t="shared" si="430"/>
        <v/>
      </c>
      <c r="DR173" s="257" t="str">
        <f t="shared" si="430"/>
        <v/>
      </c>
      <c r="DS173" s="257" t="str">
        <f t="shared" si="430"/>
        <v/>
      </c>
      <c r="DT173" s="257" t="str">
        <f t="shared" si="430"/>
        <v/>
      </c>
      <c r="DU173" s="257" t="str">
        <f t="shared" si="430"/>
        <v/>
      </c>
      <c r="DV173" s="257" t="str">
        <f t="shared" si="430"/>
        <v/>
      </c>
      <c r="DW173" s="257" t="str">
        <f t="shared" si="430"/>
        <v/>
      </c>
      <c r="DX173" s="257" t="str">
        <f t="shared" si="430"/>
        <v/>
      </c>
      <c r="DY173" s="257" t="str">
        <f t="shared" si="430"/>
        <v/>
      </c>
      <c r="DZ173" s="257" t="str">
        <f t="shared" si="430"/>
        <v/>
      </c>
      <c r="EA173" s="257" t="str">
        <f t="shared" si="430"/>
        <v/>
      </c>
      <c r="EB173" s="257" t="str">
        <f t="shared" si="430"/>
        <v/>
      </c>
      <c r="EC173" s="257" t="str">
        <f t="shared" si="430"/>
        <v/>
      </c>
      <c r="ED173" s="257" t="str">
        <f t="shared" si="430"/>
        <v/>
      </c>
      <c r="EE173" s="257" t="str">
        <f t="shared" si="430"/>
        <v/>
      </c>
      <c r="EF173" s="257" t="str">
        <f t="shared" si="430"/>
        <v/>
      </c>
      <c r="EG173" s="257" t="str">
        <f t="shared" si="430"/>
        <v/>
      </c>
      <c r="EH173" s="257" t="str">
        <f t="shared" si="430"/>
        <v/>
      </c>
      <c r="EI173" s="257" t="str">
        <f t="shared" si="430"/>
        <v/>
      </c>
      <c r="EJ173" s="257" t="str">
        <f t="shared" si="430"/>
        <v/>
      </c>
      <c r="EK173" s="257" t="str">
        <f t="shared" si="430"/>
        <v/>
      </c>
      <c r="EL173" s="257" t="str">
        <f t="shared" si="430"/>
        <v/>
      </c>
      <c r="EM173" s="257" t="str">
        <f t="shared" si="430"/>
        <v/>
      </c>
      <c r="EN173" s="257" t="str">
        <f t="shared" ref="EN173:EX173" si="431">IF(NOT(ISNA(EN82)),IF(LEN(EN82)&gt;0,ABS(EN82-$C82),""),"")</f>
        <v/>
      </c>
      <c r="EO173" s="257" t="str">
        <f t="shared" si="431"/>
        <v/>
      </c>
      <c r="EP173" s="257" t="str">
        <f t="shared" si="431"/>
        <v/>
      </c>
      <c r="EQ173" s="257" t="str">
        <f t="shared" si="431"/>
        <v/>
      </c>
      <c r="ER173" s="257" t="str">
        <f t="shared" si="431"/>
        <v/>
      </c>
      <c r="ES173" s="257" t="str">
        <f t="shared" si="431"/>
        <v/>
      </c>
      <c r="ET173" s="257" t="str">
        <f t="shared" si="431"/>
        <v/>
      </c>
      <c r="EU173" s="257" t="str">
        <f t="shared" si="431"/>
        <v/>
      </c>
      <c r="EV173" s="257" t="str">
        <f t="shared" si="431"/>
        <v/>
      </c>
      <c r="EW173" s="257" t="str">
        <f t="shared" si="431"/>
        <v/>
      </c>
      <c r="EX173" s="258" t="str">
        <f t="shared" si="431"/>
        <v/>
      </c>
    </row>
    <row r="174" spans="4:154" x14ac:dyDescent="0.2">
      <c r="D174" s="238" t="e">
        <v>#N/A</v>
      </c>
      <c r="E174" s="367" t="str">
        <f t="shared" ref="E174:AJ174" si="432">IF(NOT(ISNA(E83)),IF(LEN(E83)&gt;0,(E83-$B83)/(rateShift*0.0001),""),"")</f>
        <v/>
      </c>
      <c r="F174" s="368" t="str">
        <f t="shared" si="432"/>
        <v/>
      </c>
      <c r="G174" s="368" t="str">
        <f t="shared" si="432"/>
        <v/>
      </c>
      <c r="H174" s="368" t="str">
        <f t="shared" si="432"/>
        <v/>
      </c>
      <c r="I174" s="368" t="str">
        <f t="shared" si="432"/>
        <v/>
      </c>
      <c r="J174" s="368" t="str">
        <f t="shared" si="432"/>
        <v/>
      </c>
      <c r="K174" s="368" t="str">
        <f t="shared" si="432"/>
        <v/>
      </c>
      <c r="L174" s="368" t="str">
        <f t="shared" si="432"/>
        <v/>
      </c>
      <c r="M174" s="368" t="str">
        <f t="shared" si="432"/>
        <v/>
      </c>
      <c r="N174" s="368" t="str">
        <f t="shared" si="432"/>
        <v/>
      </c>
      <c r="O174" s="368" t="str">
        <f t="shared" si="432"/>
        <v/>
      </c>
      <c r="P174" s="368" t="str">
        <f t="shared" si="432"/>
        <v/>
      </c>
      <c r="Q174" s="368" t="str">
        <f t="shared" si="432"/>
        <v/>
      </c>
      <c r="R174" s="368" t="str">
        <f t="shared" si="432"/>
        <v/>
      </c>
      <c r="S174" s="368" t="str">
        <f t="shared" si="432"/>
        <v/>
      </c>
      <c r="T174" s="368" t="str">
        <f t="shared" si="432"/>
        <v/>
      </c>
      <c r="U174" s="368" t="str">
        <f t="shared" si="432"/>
        <v/>
      </c>
      <c r="V174" s="368" t="str">
        <f t="shared" si="432"/>
        <v/>
      </c>
      <c r="W174" s="368" t="str">
        <f t="shared" si="432"/>
        <v/>
      </c>
      <c r="X174" s="368" t="str">
        <f t="shared" si="432"/>
        <v/>
      </c>
      <c r="Y174" s="368" t="str">
        <f t="shared" si="432"/>
        <v/>
      </c>
      <c r="Z174" s="368" t="str">
        <f t="shared" si="432"/>
        <v/>
      </c>
      <c r="AA174" s="368" t="str">
        <f t="shared" si="432"/>
        <v/>
      </c>
      <c r="AB174" s="368" t="str">
        <f t="shared" si="432"/>
        <v/>
      </c>
      <c r="AC174" s="368" t="str">
        <f t="shared" si="432"/>
        <v/>
      </c>
      <c r="AD174" s="368" t="str">
        <f t="shared" si="432"/>
        <v/>
      </c>
      <c r="AE174" s="368" t="str">
        <f t="shared" si="432"/>
        <v/>
      </c>
      <c r="AF174" s="368" t="str">
        <f t="shared" si="432"/>
        <v/>
      </c>
      <c r="AG174" s="368" t="str">
        <f t="shared" si="432"/>
        <v/>
      </c>
      <c r="AH174" s="368" t="str">
        <f t="shared" si="432"/>
        <v/>
      </c>
      <c r="AI174" s="368" t="str">
        <f t="shared" si="432"/>
        <v/>
      </c>
      <c r="AJ174" s="368" t="str">
        <f t="shared" si="432"/>
        <v/>
      </c>
      <c r="AK174" s="368" t="str">
        <f t="shared" ref="AK174:BP174" si="433">IF(NOT(ISNA(AK83)),IF(LEN(AK83)&gt;0,(AK83-$B83)/(rateShift*0.0001),""),"")</f>
        <v/>
      </c>
      <c r="AL174" s="368" t="str">
        <f t="shared" si="433"/>
        <v/>
      </c>
      <c r="AM174" s="368" t="str">
        <f t="shared" si="433"/>
        <v/>
      </c>
      <c r="AN174" s="368" t="str">
        <f t="shared" si="433"/>
        <v/>
      </c>
      <c r="AO174" s="368" t="str">
        <f t="shared" si="433"/>
        <v/>
      </c>
      <c r="AP174" s="368" t="str">
        <f t="shared" si="433"/>
        <v/>
      </c>
      <c r="AQ174" s="368" t="str">
        <f t="shared" si="433"/>
        <v/>
      </c>
      <c r="AR174" s="368" t="str">
        <f t="shared" si="433"/>
        <v/>
      </c>
      <c r="AS174" s="368" t="str">
        <f t="shared" si="433"/>
        <v/>
      </c>
      <c r="AT174" s="368" t="str">
        <f t="shared" si="433"/>
        <v/>
      </c>
      <c r="AU174" s="368" t="str">
        <f t="shared" si="433"/>
        <v/>
      </c>
      <c r="AV174" s="368" t="str">
        <f t="shared" si="433"/>
        <v/>
      </c>
      <c r="AW174" s="368" t="str">
        <f t="shared" si="433"/>
        <v/>
      </c>
      <c r="AX174" s="368" t="str">
        <f t="shared" si="433"/>
        <v/>
      </c>
      <c r="AY174" s="368" t="str">
        <f t="shared" si="433"/>
        <v/>
      </c>
      <c r="AZ174" s="368" t="str">
        <f t="shared" si="433"/>
        <v/>
      </c>
      <c r="BA174" s="368" t="str">
        <f t="shared" si="433"/>
        <v/>
      </c>
      <c r="BB174" s="368" t="str">
        <f t="shared" si="433"/>
        <v/>
      </c>
      <c r="BC174" s="368" t="str">
        <f t="shared" si="433"/>
        <v/>
      </c>
      <c r="BD174" s="368" t="str">
        <f t="shared" si="433"/>
        <v/>
      </c>
      <c r="BE174" s="368" t="str">
        <f t="shared" si="433"/>
        <v/>
      </c>
      <c r="BF174" s="368" t="str">
        <f t="shared" si="433"/>
        <v/>
      </c>
      <c r="BG174" s="368" t="str">
        <f t="shared" si="433"/>
        <v/>
      </c>
      <c r="BH174" s="368" t="str">
        <f t="shared" si="433"/>
        <v/>
      </c>
      <c r="BI174" s="368" t="str">
        <f t="shared" si="433"/>
        <v/>
      </c>
      <c r="BJ174" s="368" t="str">
        <f t="shared" si="433"/>
        <v/>
      </c>
      <c r="BK174" s="368" t="str">
        <f t="shared" si="433"/>
        <v/>
      </c>
      <c r="BL174" s="368" t="str">
        <f t="shared" si="433"/>
        <v/>
      </c>
      <c r="BM174" s="368" t="str">
        <f t="shared" si="433"/>
        <v/>
      </c>
      <c r="BN174" s="368" t="str">
        <f t="shared" si="433"/>
        <v/>
      </c>
      <c r="BO174" s="368" t="str">
        <f t="shared" si="433"/>
        <v/>
      </c>
      <c r="BP174" s="368" t="str">
        <f t="shared" si="433"/>
        <v/>
      </c>
      <c r="BQ174" s="368" t="str">
        <f t="shared" ref="BQ174:CA174" si="434">IF(NOT(ISNA(BQ83)),IF(LEN(BQ83)&gt;0,(BQ83-$B83)/(rateShift*0.0001),""),"")</f>
        <v/>
      </c>
      <c r="BR174" s="368" t="str">
        <f t="shared" si="434"/>
        <v/>
      </c>
      <c r="BS174" s="368" t="str">
        <f t="shared" si="434"/>
        <v/>
      </c>
      <c r="BT174" s="368" t="str">
        <f t="shared" si="434"/>
        <v/>
      </c>
      <c r="BU174" s="368" t="str">
        <f t="shared" si="434"/>
        <v/>
      </c>
      <c r="BV174" s="368" t="str">
        <f t="shared" si="434"/>
        <v/>
      </c>
      <c r="BW174" s="368" t="str">
        <f t="shared" si="434"/>
        <v/>
      </c>
      <c r="BX174" s="368" t="str">
        <f t="shared" si="434"/>
        <v/>
      </c>
      <c r="BY174" s="368" t="str">
        <f t="shared" si="434"/>
        <v/>
      </c>
      <c r="BZ174" s="368" t="str">
        <f t="shared" si="434"/>
        <v/>
      </c>
      <c r="CA174" s="369" t="str">
        <f t="shared" si="434"/>
        <v/>
      </c>
      <c r="CB174" s="257" t="str">
        <f t="shared" ref="CB174:DG174" si="435">IF(NOT(ISNA(CB83)),IF(LEN(CB83)&gt;0,ABS(CB83-$C83),""),"")</f>
        <v/>
      </c>
      <c r="CC174" s="257" t="str">
        <f t="shared" si="435"/>
        <v/>
      </c>
      <c r="CD174" s="257" t="str">
        <f t="shared" si="435"/>
        <v/>
      </c>
      <c r="CE174" s="257" t="str">
        <f t="shared" si="435"/>
        <v/>
      </c>
      <c r="CF174" s="257" t="str">
        <f t="shared" si="435"/>
        <v/>
      </c>
      <c r="CG174" s="257" t="str">
        <f t="shared" si="435"/>
        <v/>
      </c>
      <c r="CH174" s="257" t="str">
        <f t="shared" si="435"/>
        <v/>
      </c>
      <c r="CI174" s="257" t="str">
        <f t="shared" si="435"/>
        <v/>
      </c>
      <c r="CJ174" s="257" t="str">
        <f t="shared" si="435"/>
        <v/>
      </c>
      <c r="CK174" s="257" t="str">
        <f t="shared" si="435"/>
        <v/>
      </c>
      <c r="CL174" s="257" t="str">
        <f t="shared" si="435"/>
        <v/>
      </c>
      <c r="CM174" s="257" t="str">
        <f t="shared" si="435"/>
        <v/>
      </c>
      <c r="CN174" s="257" t="str">
        <f t="shared" si="435"/>
        <v/>
      </c>
      <c r="CO174" s="257" t="str">
        <f t="shared" si="435"/>
        <v/>
      </c>
      <c r="CP174" s="257" t="str">
        <f t="shared" si="435"/>
        <v/>
      </c>
      <c r="CQ174" s="257" t="str">
        <f t="shared" si="435"/>
        <v/>
      </c>
      <c r="CR174" s="257" t="str">
        <f t="shared" si="435"/>
        <v/>
      </c>
      <c r="CS174" s="257" t="str">
        <f t="shared" si="435"/>
        <v/>
      </c>
      <c r="CT174" s="257" t="str">
        <f t="shared" si="435"/>
        <v/>
      </c>
      <c r="CU174" s="257" t="str">
        <f t="shared" si="435"/>
        <v/>
      </c>
      <c r="CV174" s="257" t="str">
        <f t="shared" si="435"/>
        <v/>
      </c>
      <c r="CW174" s="257" t="str">
        <f t="shared" si="435"/>
        <v/>
      </c>
      <c r="CX174" s="257" t="str">
        <f t="shared" si="435"/>
        <v/>
      </c>
      <c r="CY174" s="257" t="str">
        <f t="shared" si="435"/>
        <v/>
      </c>
      <c r="CZ174" s="257" t="str">
        <f t="shared" si="435"/>
        <v/>
      </c>
      <c r="DA174" s="257" t="str">
        <f t="shared" si="435"/>
        <v/>
      </c>
      <c r="DB174" s="257" t="str">
        <f t="shared" si="435"/>
        <v/>
      </c>
      <c r="DC174" s="257" t="str">
        <f t="shared" si="435"/>
        <v/>
      </c>
      <c r="DD174" s="257" t="str">
        <f t="shared" si="435"/>
        <v/>
      </c>
      <c r="DE174" s="257" t="str">
        <f t="shared" si="435"/>
        <v/>
      </c>
      <c r="DF174" s="257" t="str">
        <f t="shared" si="435"/>
        <v/>
      </c>
      <c r="DG174" s="257" t="str">
        <f t="shared" si="435"/>
        <v/>
      </c>
      <c r="DH174" s="257" t="str">
        <f t="shared" ref="DH174:EM174" si="436">IF(NOT(ISNA(DH83)),IF(LEN(DH83)&gt;0,ABS(DH83-$C83),""),"")</f>
        <v/>
      </c>
      <c r="DI174" s="257" t="str">
        <f t="shared" si="436"/>
        <v/>
      </c>
      <c r="DJ174" s="257" t="str">
        <f t="shared" si="436"/>
        <v/>
      </c>
      <c r="DK174" s="257" t="str">
        <f t="shared" si="436"/>
        <v/>
      </c>
      <c r="DL174" s="257" t="str">
        <f t="shared" si="436"/>
        <v/>
      </c>
      <c r="DM174" s="257" t="str">
        <f t="shared" si="436"/>
        <v/>
      </c>
      <c r="DN174" s="257" t="str">
        <f t="shared" si="436"/>
        <v/>
      </c>
      <c r="DO174" s="257" t="str">
        <f t="shared" si="436"/>
        <v/>
      </c>
      <c r="DP174" s="257" t="str">
        <f t="shared" si="436"/>
        <v/>
      </c>
      <c r="DQ174" s="257" t="str">
        <f t="shared" si="436"/>
        <v/>
      </c>
      <c r="DR174" s="257" t="str">
        <f t="shared" si="436"/>
        <v/>
      </c>
      <c r="DS174" s="257" t="str">
        <f t="shared" si="436"/>
        <v/>
      </c>
      <c r="DT174" s="257" t="str">
        <f t="shared" si="436"/>
        <v/>
      </c>
      <c r="DU174" s="257" t="str">
        <f t="shared" si="436"/>
        <v/>
      </c>
      <c r="DV174" s="257" t="str">
        <f t="shared" si="436"/>
        <v/>
      </c>
      <c r="DW174" s="257" t="str">
        <f t="shared" si="436"/>
        <v/>
      </c>
      <c r="DX174" s="257" t="str">
        <f t="shared" si="436"/>
        <v/>
      </c>
      <c r="DY174" s="257" t="str">
        <f t="shared" si="436"/>
        <v/>
      </c>
      <c r="DZ174" s="257" t="str">
        <f t="shared" si="436"/>
        <v/>
      </c>
      <c r="EA174" s="257" t="str">
        <f t="shared" si="436"/>
        <v/>
      </c>
      <c r="EB174" s="257" t="str">
        <f t="shared" si="436"/>
        <v/>
      </c>
      <c r="EC174" s="257" t="str">
        <f t="shared" si="436"/>
        <v/>
      </c>
      <c r="ED174" s="257" t="str">
        <f t="shared" si="436"/>
        <v/>
      </c>
      <c r="EE174" s="257" t="str">
        <f t="shared" si="436"/>
        <v/>
      </c>
      <c r="EF174" s="257" t="str">
        <f t="shared" si="436"/>
        <v/>
      </c>
      <c r="EG174" s="257" t="str">
        <f t="shared" si="436"/>
        <v/>
      </c>
      <c r="EH174" s="257" t="str">
        <f t="shared" si="436"/>
        <v/>
      </c>
      <c r="EI174" s="257" t="str">
        <f t="shared" si="436"/>
        <v/>
      </c>
      <c r="EJ174" s="257" t="str">
        <f t="shared" si="436"/>
        <v/>
      </c>
      <c r="EK174" s="257" t="str">
        <f t="shared" si="436"/>
        <v/>
      </c>
      <c r="EL174" s="257" t="str">
        <f t="shared" si="436"/>
        <v/>
      </c>
      <c r="EM174" s="257" t="str">
        <f t="shared" si="436"/>
        <v/>
      </c>
      <c r="EN174" s="257" t="str">
        <f t="shared" ref="EN174:EX174" si="437">IF(NOT(ISNA(EN83)),IF(LEN(EN83)&gt;0,ABS(EN83-$C83),""),"")</f>
        <v/>
      </c>
      <c r="EO174" s="257" t="str">
        <f t="shared" si="437"/>
        <v/>
      </c>
      <c r="EP174" s="257" t="str">
        <f t="shared" si="437"/>
        <v/>
      </c>
      <c r="EQ174" s="257" t="str">
        <f t="shared" si="437"/>
        <v/>
      </c>
      <c r="ER174" s="257" t="str">
        <f t="shared" si="437"/>
        <v/>
      </c>
      <c r="ES174" s="257" t="str">
        <f t="shared" si="437"/>
        <v/>
      </c>
      <c r="ET174" s="257" t="str">
        <f t="shared" si="437"/>
        <v/>
      </c>
      <c r="EU174" s="257" t="str">
        <f t="shared" si="437"/>
        <v/>
      </c>
      <c r="EV174" s="257" t="str">
        <f t="shared" si="437"/>
        <v/>
      </c>
      <c r="EW174" s="257" t="str">
        <f t="shared" si="437"/>
        <v/>
      </c>
      <c r="EX174" s="258" t="str">
        <f t="shared" si="437"/>
        <v/>
      </c>
    </row>
    <row r="175" spans="4:154" x14ac:dyDescent="0.2">
      <c r="D175" s="238" t="e">
        <v>#N/A</v>
      </c>
      <c r="E175" s="367" t="str">
        <f t="shared" ref="E175:AJ175" si="438">IF(NOT(ISNA(E84)),IF(LEN(E84)&gt;0,(E84-$B84)/(rateShift*0.0001),""),"")</f>
        <v/>
      </c>
      <c r="F175" s="368" t="str">
        <f t="shared" si="438"/>
        <v/>
      </c>
      <c r="G175" s="368" t="str">
        <f t="shared" si="438"/>
        <v/>
      </c>
      <c r="H175" s="368" t="str">
        <f t="shared" si="438"/>
        <v/>
      </c>
      <c r="I175" s="368" t="str">
        <f t="shared" si="438"/>
        <v/>
      </c>
      <c r="J175" s="368" t="str">
        <f t="shared" si="438"/>
        <v/>
      </c>
      <c r="K175" s="368" t="str">
        <f t="shared" si="438"/>
        <v/>
      </c>
      <c r="L175" s="368" t="str">
        <f t="shared" si="438"/>
        <v/>
      </c>
      <c r="M175" s="368" t="str">
        <f t="shared" si="438"/>
        <v/>
      </c>
      <c r="N175" s="368" t="str">
        <f t="shared" si="438"/>
        <v/>
      </c>
      <c r="O175" s="368" t="str">
        <f t="shared" si="438"/>
        <v/>
      </c>
      <c r="P175" s="368" t="str">
        <f t="shared" si="438"/>
        <v/>
      </c>
      <c r="Q175" s="368" t="str">
        <f t="shared" si="438"/>
        <v/>
      </c>
      <c r="R175" s="368" t="str">
        <f t="shared" si="438"/>
        <v/>
      </c>
      <c r="S175" s="368" t="str">
        <f t="shared" si="438"/>
        <v/>
      </c>
      <c r="T175" s="368" t="str">
        <f t="shared" si="438"/>
        <v/>
      </c>
      <c r="U175" s="368" t="str">
        <f t="shared" si="438"/>
        <v/>
      </c>
      <c r="V175" s="368" t="str">
        <f t="shared" si="438"/>
        <v/>
      </c>
      <c r="W175" s="368" t="str">
        <f t="shared" si="438"/>
        <v/>
      </c>
      <c r="X175" s="368" t="str">
        <f t="shared" si="438"/>
        <v/>
      </c>
      <c r="Y175" s="368" t="str">
        <f t="shared" si="438"/>
        <v/>
      </c>
      <c r="Z175" s="368" t="str">
        <f t="shared" si="438"/>
        <v/>
      </c>
      <c r="AA175" s="368" t="str">
        <f t="shared" si="438"/>
        <v/>
      </c>
      <c r="AB175" s="368" t="str">
        <f t="shared" si="438"/>
        <v/>
      </c>
      <c r="AC175" s="368" t="str">
        <f t="shared" si="438"/>
        <v/>
      </c>
      <c r="AD175" s="368" t="str">
        <f t="shared" si="438"/>
        <v/>
      </c>
      <c r="AE175" s="368" t="str">
        <f t="shared" si="438"/>
        <v/>
      </c>
      <c r="AF175" s="368" t="str">
        <f t="shared" si="438"/>
        <v/>
      </c>
      <c r="AG175" s="368" t="str">
        <f t="shared" si="438"/>
        <v/>
      </c>
      <c r="AH175" s="368" t="str">
        <f t="shared" si="438"/>
        <v/>
      </c>
      <c r="AI175" s="368" t="str">
        <f t="shared" si="438"/>
        <v/>
      </c>
      <c r="AJ175" s="368" t="str">
        <f t="shared" si="438"/>
        <v/>
      </c>
      <c r="AK175" s="368" t="str">
        <f t="shared" ref="AK175:BP175" si="439">IF(NOT(ISNA(AK84)),IF(LEN(AK84)&gt;0,(AK84-$B84)/(rateShift*0.0001),""),"")</f>
        <v/>
      </c>
      <c r="AL175" s="368" t="str">
        <f t="shared" si="439"/>
        <v/>
      </c>
      <c r="AM175" s="368" t="str">
        <f t="shared" si="439"/>
        <v/>
      </c>
      <c r="AN175" s="368" t="str">
        <f t="shared" si="439"/>
        <v/>
      </c>
      <c r="AO175" s="368" t="str">
        <f t="shared" si="439"/>
        <v/>
      </c>
      <c r="AP175" s="368" t="str">
        <f t="shared" si="439"/>
        <v/>
      </c>
      <c r="AQ175" s="368" t="str">
        <f t="shared" si="439"/>
        <v/>
      </c>
      <c r="AR175" s="368" t="str">
        <f t="shared" si="439"/>
        <v/>
      </c>
      <c r="AS175" s="368" t="str">
        <f t="shared" si="439"/>
        <v/>
      </c>
      <c r="AT175" s="368" t="str">
        <f t="shared" si="439"/>
        <v/>
      </c>
      <c r="AU175" s="368" t="str">
        <f t="shared" si="439"/>
        <v/>
      </c>
      <c r="AV175" s="368" t="str">
        <f t="shared" si="439"/>
        <v/>
      </c>
      <c r="AW175" s="368" t="str">
        <f t="shared" si="439"/>
        <v/>
      </c>
      <c r="AX175" s="368" t="str">
        <f t="shared" si="439"/>
        <v/>
      </c>
      <c r="AY175" s="368" t="str">
        <f t="shared" si="439"/>
        <v/>
      </c>
      <c r="AZ175" s="368" t="str">
        <f t="shared" si="439"/>
        <v/>
      </c>
      <c r="BA175" s="368" t="str">
        <f t="shared" si="439"/>
        <v/>
      </c>
      <c r="BB175" s="368" t="str">
        <f t="shared" si="439"/>
        <v/>
      </c>
      <c r="BC175" s="368" t="str">
        <f t="shared" si="439"/>
        <v/>
      </c>
      <c r="BD175" s="368" t="str">
        <f t="shared" si="439"/>
        <v/>
      </c>
      <c r="BE175" s="368" t="str">
        <f t="shared" si="439"/>
        <v/>
      </c>
      <c r="BF175" s="368" t="str">
        <f t="shared" si="439"/>
        <v/>
      </c>
      <c r="BG175" s="368" t="str">
        <f t="shared" si="439"/>
        <v/>
      </c>
      <c r="BH175" s="368" t="str">
        <f t="shared" si="439"/>
        <v/>
      </c>
      <c r="BI175" s="368" t="str">
        <f t="shared" si="439"/>
        <v/>
      </c>
      <c r="BJ175" s="368" t="str">
        <f t="shared" si="439"/>
        <v/>
      </c>
      <c r="BK175" s="368" t="str">
        <f t="shared" si="439"/>
        <v/>
      </c>
      <c r="BL175" s="368" t="str">
        <f t="shared" si="439"/>
        <v/>
      </c>
      <c r="BM175" s="368" t="str">
        <f t="shared" si="439"/>
        <v/>
      </c>
      <c r="BN175" s="368" t="str">
        <f t="shared" si="439"/>
        <v/>
      </c>
      <c r="BO175" s="368" t="str">
        <f t="shared" si="439"/>
        <v/>
      </c>
      <c r="BP175" s="368" t="str">
        <f t="shared" si="439"/>
        <v/>
      </c>
      <c r="BQ175" s="368" t="str">
        <f t="shared" ref="BQ175:CA175" si="440">IF(NOT(ISNA(BQ84)),IF(LEN(BQ84)&gt;0,(BQ84-$B84)/(rateShift*0.0001),""),"")</f>
        <v/>
      </c>
      <c r="BR175" s="368" t="str">
        <f t="shared" si="440"/>
        <v/>
      </c>
      <c r="BS175" s="368" t="str">
        <f t="shared" si="440"/>
        <v/>
      </c>
      <c r="BT175" s="368" t="str">
        <f t="shared" si="440"/>
        <v/>
      </c>
      <c r="BU175" s="368" t="str">
        <f t="shared" si="440"/>
        <v/>
      </c>
      <c r="BV175" s="368" t="str">
        <f t="shared" si="440"/>
        <v/>
      </c>
      <c r="BW175" s="368" t="str">
        <f t="shared" si="440"/>
        <v/>
      </c>
      <c r="BX175" s="368" t="str">
        <f t="shared" si="440"/>
        <v/>
      </c>
      <c r="BY175" s="368" t="str">
        <f t="shared" si="440"/>
        <v/>
      </c>
      <c r="BZ175" s="368" t="str">
        <f t="shared" si="440"/>
        <v/>
      </c>
      <c r="CA175" s="369" t="str">
        <f t="shared" si="440"/>
        <v/>
      </c>
      <c r="CB175" s="257" t="str">
        <f t="shared" ref="CB175:DG175" si="441">IF(NOT(ISNA(CB84)),IF(LEN(CB84)&gt;0,ABS(CB84-$C84),""),"")</f>
        <v/>
      </c>
      <c r="CC175" s="257" t="str">
        <f t="shared" si="441"/>
        <v/>
      </c>
      <c r="CD175" s="257" t="str">
        <f t="shared" si="441"/>
        <v/>
      </c>
      <c r="CE175" s="257" t="str">
        <f t="shared" si="441"/>
        <v/>
      </c>
      <c r="CF175" s="257" t="str">
        <f t="shared" si="441"/>
        <v/>
      </c>
      <c r="CG175" s="257" t="str">
        <f t="shared" si="441"/>
        <v/>
      </c>
      <c r="CH175" s="257" t="str">
        <f t="shared" si="441"/>
        <v/>
      </c>
      <c r="CI175" s="257" t="str">
        <f t="shared" si="441"/>
        <v/>
      </c>
      <c r="CJ175" s="257" t="str">
        <f t="shared" si="441"/>
        <v/>
      </c>
      <c r="CK175" s="257" t="str">
        <f t="shared" si="441"/>
        <v/>
      </c>
      <c r="CL175" s="257" t="str">
        <f t="shared" si="441"/>
        <v/>
      </c>
      <c r="CM175" s="257" t="str">
        <f t="shared" si="441"/>
        <v/>
      </c>
      <c r="CN175" s="257" t="str">
        <f t="shared" si="441"/>
        <v/>
      </c>
      <c r="CO175" s="257" t="str">
        <f t="shared" si="441"/>
        <v/>
      </c>
      <c r="CP175" s="257" t="str">
        <f t="shared" si="441"/>
        <v/>
      </c>
      <c r="CQ175" s="257" t="str">
        <f t="shared" si="441"/>
        <v/>
      </c>
      <c r="CR175" s="257" t="str">
        <f t="shared" si="441"/>
        <v/>
      </c>
      <c r="CS175" s="257" t="str">
        <f t="shared" si="441"/>
        <v/>
      </c>
      <c r="CT175" s="257" t="str">
        <f t="shared" si="441"/>
        <v/>
      </c>
      <c r="CU175" s="257" t="str">
        <f t="shared" si="441"/>
        <v/>
      </c>
      <c r="CV175" s="257" t="str">
        <f t="shared" si="441"/>
        <v/>
      </c>
      <c r="CW175" s="257" t="str">
        <f t="shared" si="441"/>
        <v/>
      </c>
      <c r="CX175" s="257" t="str">
        <f t="shared" si="441"/>
        <v/>
      </c>
      <c r="CY175" s="257" t="str">
        <f t="shared" si="441"/>
        <v/>
      </c>
      <c r="CZ175" s="257" t="str">
        <f t="shared" si="441"/>
        <v/>
      </c>
      <c r="DA175" s="257" t="str">
        <f t="shared" si="441"/>
        <v/>
      </c>
      <c r="DB175" s="257" t="str">
        <f t="shared" si="441"/>
        <v/>
      </c>
      <c r="DC175" s="257" t="str">
        <f t="shared" si="441"/>
        <v/>
      </c>
      <c r="DD175" s="257" t="str">
        <f t="shared" si="441"/>
        <v/>
      </c>
      <c r="DE175" s="257" t="str">
        <f t="shared" si="441"/>
        <v/>
      </c>
      <c r="DF175" s="257" t="str">
        <f t="shared" si="441"/>
        <v/>
      </c>
      <c r="DG175" s="257" t="str">
        <f t="shared" si="441"/>
        <v/>
      </c>
      <c r="DH175" s="257" t="str">
        <f t="shared" ref="DH175:EM175" si="442">IF(NOT(ISNA(DH84)),IF(LEN(DH84)&gt;0,ABS(DH84-$C84),""),"")</f>
        <v/>
      </c>
      <c r="DI175" s="257" t="str">
        <f t="shared" si="442"/>
        <v/>
      </c>
      <c r="DJ175" s="257" t="str">
        <f t="shared" si="442"/>
        <v/>
      </c>
      <c r="DK175" s="257" t="str">
        <f t="shared" si="442"/>
        <v/>
      </c>
      <c r="DL175" s="257" t="str">
        <f t="shared" si="442"/>
        <v/>
      </c>
      <c r="DM175" s="257" t="str">
        <f t="shared" si="442"/>
        <v/>
      </c>
      <c r="DN175" s="257" t="str">
        <f t="shared" si="442"/>
        <v/>
      </c>
      <c r="DO175" s="257" t="str">
        <f t="shared" si="442"/>
        <v/>
      </c>
      <c r="DP175" s="257" t="str">
        <f t="shared" si="442"/>
        <v/>
      </c>
      <c r="DQ175" s="257" t="str">
        <f t="shared" si="442"/>
        <v/>
      </c>
      <c r="DR175" s="257" t="str">
        <f t="shared" si="442"/>
        <v/>
      </c>
      <c r="DS175" s="257" t="str">
        <f t="shared" si="442"/>
        <v/>
      </c>
      <c r="DT175" s="257" t="str">
        <f t="shared" si="442"/>
        <v/>
      </c>
      <c r="DU175" s="257" t="str">
        <f t="shared" si="442"/>
        <v/>
      </c>
      <c r="DV175" s="257" t="str">
        <f t="shared" si="442"/>
        <v/>
      </c>
      <c r="DW175" s="257" t="str">
        <f t="shared" si="442"/>
        <v/>
      </c>
      <c r="DX175" s="257" t="str">
        <f t="shared" si="442"/>
        <v/>
      </c>
      <c r="DY175" s="257" t="str">
        <f t="shared" si="442"/>
        <v/>
      </c>
      <c r="DZ175" s="257" t="str">
        <f t="shared" si="442"/>
        <v/>
      </c>
      <c r="EA175" s="257" t="str">
        <f t="shared" si="442"/>
        <v/>
      </c>
      <c r="EB175" s="257" t="str">
        <f t="shared" si="442"/>
        <v/>
      </c>
      <c r="EC175" s="257" t="str">
        <f t="shared" si="442"/>
        <v/>
      </c>
      <c r="ED175" s="257" t="str">
        <f t="shared" si="442"/>
        <v/>
      </c>
      <c r="EE175" s="257" t="str">
        <f t="shared" si="442"/>
        <v/>
      </c>
      <c r="EF175" s="257" t="str">
        <f t="shared" si="442"/>
        <v/>
      </c>
      <c r="EG175" s="257" t="str">
        <f t="shared" si="442"/>
        <v/>
      </c>
      <c r="EH175" s="257" t="str">
        <f t="shared" si="442"/>
        <v/>
      </c>
      <c r="EI175" s="257" t="str">
        <f t="shared" si="442"/>
        <v/>
      </c>
      <c r="EJ175" s="257" t="str">
        <f t="shared" si="442"/>
        <v/>
      </c>
      <c r="EK175" s="257" t="str">
        <f t="shared" si="442"/>
        <v/>
      </c>
      <c r="EL175" s="257" t="str">
        <f t="shared" si="442"/>
        <v/>
      </c>
      <c r="EM175" s="257" t="str">
        <f t="shared" si="442"/>
        <v/>
      </c>
      <c r="EN175" s="257" t="str">
        <f t="shared" ref="EN175:EX175" si="443">IF(NOT(ISNA(EN84)),IF(LEN(EN84)&gt;0,ABS(EN84-$C84),""),"")</f>
        <v/>
      </c>
      <c r="EO175" s="257" t="str">
        <f t="shared" si="443"/>
        <v/>
      </c>
      <c r="EP175" s="257" t="str">
        <f t="shared" si="443"/>
        <v/>
      </c>
      <c r="EQ175" s="257" t="str">
        <f t="shared" si="443"/>
        <v/>
      </c>
      <c r="ER175" s="257" t="str">
        <f t="shared" si="443"/>
        <v/>
      </c>
      <c r="ES175" s="257" t="str">
        <f t="shared" si="443"/>
        <v/>
      </c>
      <c r="ET175" s="257" t="str">
        <f t="shared" si="443"/>
        <v/>
      </c>
      <c r="EU175" s="257" t="str">
        <f t="shared" si="443"/>
        <v/>
      </c>
      <c r="EV175" s="257" t="str">
        <f t="shared" si="443"/>
        <v/>
      </c>
      <c r="EW175" s="257" t="str">
        <f t="shared" si="443"/>
        <v/>
      </c>
      <c r="EX175" s="258" t="str">
        <f t="shared" si="443"/>
        <v/>
      </c>
    </row>
    <row r="176" spans="4:154" x14ac:dyDescent="0.2">
      <c r="D176" s="238" t="e">
        <v>#N/A</v>
      </c>
      <c r="E176" s="367" t="str">
        <f t="shared" ref="E176:AJ176" si="444">IF(NOT(ISNA(E85)),IF(LEN(E85)&gt;0,(E85-$B85)/(rateShift*0.0001),""),"")</f>
        <v/>
      </c>
      <c r="F176" s="368" t="str">
        <f t="shared" si="444"/>
        <v/>
      </c>
      <c r="G176" s="368" t="str">
        <f t="shared" si="444"/>
        <v/>
      </c>
      <c r="H176" s="368" t="str">
        <f t="shared" si="444"/>
        <v/>
      </c>
      <c r="I176" s="368" t="str">
        <f t="shared" si="444"/>
        <v/>
      </c>
      <c r="J176" s="368" t="str">
        <f t="shared" si="444"/>
        <v/>
      </c>
      <c r="K176" s="368" t="str">
        <f t="shared" si="444"/>
        <v/>
      </c>
      <c r="L176" s="368" t="str">
        <f t="shared" si="444"/>
        <v/>
      </c>
      <c r="M176" s="368" t="str">
        <f t="shared" si="444"/>
        <v/>
      </c>
      <c r="N176" s="368" t="str">
        <f t="shared" si="444"/>
        <v/>
      </c>
      <c r="O176" s="368" t="str">
        <f t="shared" si="444"/>
        <v/>
      </c>
      <c r="P176" s="368" t="str">
        <f t="shared" si="444"/>
        <v/>
      </c>
      <c r="Q176" s="368" t="str">
        <f t="shared" si="444"/>
        <v/>
      </c>
      <c r="R176" s="368" t="str">
        <f t="shared" si="444"/>
        <v/>
      </c>
      <c r="S176" s="368" t="str">
        <f t="shared" si="444"/>
        <v/>
      </c>
      <c r="T176" s="368" t="str">
        <f t="shared" si="444"/>
        <v/>
      </c>
      <c r="U176" s="368" t="str">
        <f t="shared" si="444"/>
        <v/>
      </c>
      <c r="V176" s="368" t="str">
        <f t="shared" si="444"/>
        <v/>
      </c>
      <c r="W176" s="368" t="str">
        <f t="shared" si="444"/>
        <v/>
      </c>
      <c r="X176" s="368" t="str">
        <f t="shared" si="444"/>
        <v/>
      </c>
      <c r="Y176" s="368" t="str">
        <f t="shared" si="444"/>
        <v/>
      </c>
      <c r="Z176" s="368" t="str">
        <f t="shared" si="444"/>
        <v/>
      </c>
      <c r="AA176" s="368" t="str">
        <f t="shared" si="444"/>
        <v/>
      </c>
      <c r="AB176" s="368" t="str">
        <f t="shared" si="444"/>
        <v/>
      </c>
      <c r="AC176" s="368" t="str">
        <f t="shared" si="444"/>
        <v/>
      </c>
      <c r="AD176" s="368" t="str">
        <f t="shared" si="444"/>
        <v/>
      </c>
      <c r="AE176" s="368" t="str">
        <f t="shared" si="444"/>
        <v/>
      </c>
      <c r="AF176" s="368" t="str">
        <f t="shared" si="444"/>
        <v/>
      </c>
      <c r="AG176" s="368" t="str">
        <f t="shared" si="444"/>
        <v/>
      </c>
      <c r="AH176" s="368" t="str">
        <f t="shared" si="444"/>
        <v/>
      </c>
      <c r="AI176" s="368" t="str">
        <f t="shared" si="444"/>
        <v/>
      </c>
      <c r="AJ176" s="368" t="str">
        <f t="shared" si="444"/>
        <v/>
      </c>
      <c r="AK176" s="368" t="str">
        <f t="shared" ref="AK176:BP176" si="445">IF(NOT(ISNA(AK85)),IF(LEN(AK85)&gt;0,(AK85-$B85)/(rateShift*0.0001),""),"")</f>
        <v/>
      </c>
      <c r="AL176" s="368" t="str">
        <f t="shared" si="445"/>
        <v/>
      </c>
      <c r="AM176" s="368" t="str">
        <f t="shared" si="445"/>
        <v/>
      </c>
      <c r="AN176" s="368" t="str">
        <f t="shared" si="445"/>
        <v/>
      </c>
      <c r="AO176" s="368" t="str">
        <f t="shared" si="445"/>
        <v/>
      </c>
      <c r="AP176" s="368" t="str">
        <f t="shared" si="445"/>
        <v/>
      </c>
      <c r="AQ176" s="368" t="str">
        <f t="shared" si="445"/>
        <v/>
      </c>
      <c r="AR176" s="368" t="str">
        <f t="shared" si="445"/>
        <v/>
      </c>
      <c r="AS176" s="368" t="str">
        <f t="shared" si="445"/>
        <v/>
      </c>
      <c r="AT176" s="368" t="str">
        <f t="shared" si="445"/>
        <v/>
      </c>
      <c r="AU176" s="368" t="str">
        <f t="shared" si="445"/>
        <v/>
      </c>
      <c r="AV176" s="368" t="str">
        <f t="shared" si="445"/>
        <v/>
      </c>
      <c r="AW176" s="368" t="str">
        <f t="shared" si="445"/>
        <v/>
      </c>
      <c r="AX176" s="368" t="str">
        <f t="shared" si="445"/>
        <v/>
      </c>
      <c r="AY176" s="368" t="str">
        <f t="shared" si="445"/>
        <v/>
      </c>
      <c r="AZ176" s="368" t="str">
        <f t="shared" si="445"/>
        <v/>
      </c>
      <c r="BA176" s="368" t="str">
        <f t="shared" si="445"/>
        <v/>
      </c>
      <c r="BB176" s="368" t="str">
        <f t="shared" si="445"/>
        <v/>
      </c>
      <c r="BC176" s="368" t="str">
        <f t="shared" si="445"/>
        <v/>
      </c>
      <c r="BD176" s="368" t="str">
        <f t="shared" si="445"/>
        <v/>
      </c>
      <c r="BE176" s="368" t="str">
        <f t="shared" si="445"/>
        <v/>
      </c>
      <c r="BF176" s="368" t="str">
        <f t="shared" si="445"/>
        <v/>
      </c>
      <c r="BG176" s="368" t="str">
        <f t="shared" si="445"/>
        <v/>
      </c>
      <c r="BH176" s="368" t="str">
        <f t="shared" si="445"/>
        <v/>
      </c>
      <c r="BI176" s="368" t="str">
        <f t="shared" si="445"/>
        <v/>
      </c>
      <c r="BJ176" s="368" t="str">
        <f t="shared" si="445"/>
        <v/>
      </c>
      <c r="BK176" s="368" t="str">
        <f t="shared" si="445"/>
        <v/>
      </c>
      <c r="BL176" s="368" t="str">
        <f t="shared" si="445"/>
        <v/>
      </c>
      <c r="BM176" s="368" t="str">
        <f t="shared" si="445"/>
        <v/>
      </c>
      <c r="BN176" s="368" t="str">
        <f t="shared" si="445"/>
        <v/>
      </c>
      <c r="BO176" s="368" t="str">
        <f t="shared" si="445"/>
        <v/>
      </c>
      <c r="BP176" s="368" t="str">
        <f t="shared" si="445"/>
        <v/>
      </c>
      <c r="BQ176" s="368" t="str">
        <f t="shared" ref="BQ176:CA176" si="446">IF(NOT(ISNA(BQ85)),IF(LEN(BQ85)&gt;0,(BQ85-$B85)/(rateShift*0.0001),""),"")</f>
        <v/>
      </c>
      <c r="BR176" s="368" t="str">
        <f t="shared" si="446"/>
        <v/>
      </c>
      <c r="BS176" s="368" t="str">
        <f t="shared" si="446"/>
        <v/>
      </c>
      <c r="BT176" s="368" t="str">
        <f t="shared" si="446"/>
        <v/>
      </c>
      <c r="BU176" s="368" t="str">
        <f t="shared" si="446"/>
        <v/>
      </c>
      <c r="BV176" s="368" t="str">
        <f t="shared" si="446"/>
        <v/>
      </c>
      <c r="BW176" s="368" t="str">
        <f t="shared" si="446"/>
        <v/>
      </c>
      <c r="BX176" s="368" t="str">
        <f t="shared" si="446"/>
        <v/>
      </c>
      <c r="BY176" s="368" t="str">
        <f t="shared" si="446"/>
        <v/>
      </c>
      <c r="BZ176" s="368" t="str">
        <f t="shared" si="446"/>
        <v/>
      </c>
      <c r="CA176" s="369" t="str">
        <f t="shared" si="446"/>
        <v/>
      </c>
      <c r="CB176" s="257" t="str">
        <f t="shared" ref="CB176:DG176" si="447">IF(NOT(ISNA(CB85)),IF(LEN(CB85)&gt;0,ABS(CB85-$C85),""),"")</f>
        <v/>
      </c>
      <c r="CC176" s="257" t="str">
        <f t="shared" si="447"/>
        <v/>
      </c>
      <c r="CD176" s="257" t="str">
        <f t="shared" si="447"/>
        <v/>
      </c>
      <c r="CE176" s="257" t="str">
        <f t="shared" si="447"/>
        <v/>
      </c>
      <c r="CF176" s="257" t="str">
        <f t="shared" si="447"/>
        <v/>
      </c>
      <c r="CG176" s="257" t="str">
        <f t="shared" si="447"/>
        <v/>
      </c>
      <c r="CH176" s="257" t="str">
        <f t="shared" si="447"/>
        <v/>
      </c>
      <c r="CI176" s="257" t="str">
        <f t="shared" si="447"/>
        <v/>
      </c>
      <c r="CJ176" s="257" t="str">
        <f t="shared" si="447"/>
        <v/>
      </c>
      <c r="CK176" s="257" t="str">
        <f t="shared" si="447"/>
        <v/>
      </c>
      <c r="CL176" s="257" t="str">
        <f t="shared" si="447"/>
        <v/>
      </c>
      <c r="CM176" s="257" t="str">
        <f t="shared" si="447"/>
        <v/>
      </c>
      <c r="CN176" s="257" t="str">
        <f t="shared" si="447"/>
        <v/>
      </c>
      <c r="CO176" s="257" t="str">
        <f t="shared" si="447"/>
        <v/>
      </c>
      <c r="CP176" s="257" t="str">
        <f t="shared" si="447"/>
        <v/>
      </c>
      <c r="CQ176" s="257" t="str">
        <f t="shared" si="447"/>
        <v/>
      </c>
      <c r="CR176" s="257" t="str">
        <f t="shared" si="447"/>
        <v/>
      </c>
      <c r="CS176" s="257" t="str">
        <f t="shared" si="447"/>
        <v/>
      </c>
      <c r="CT176" s="257" t="str">
        <f t="shared" si="447"/>
        <v/>
      </c>
      <c r="CU176" s="257" t="str">
        <f t="shared" si="447"/>
        <v/>
      </c>
      <c r="CV176" s="257" t="str">
        <f t="shared" si="447"/>
        <v/>
      </c>
      <c r="CW176" s="257" t="str">
        <f t="shared" si="447"/>
        <v/>
      </c>
      <c r="CX176" s="257" t="str">
        <f t="shared" si="447"/>
        <v/>
      </c>
      <c r="CY176" s="257" t="str">
        <f t="shared" si="447"/>
        <v/>
      </c>
      <c r="CZ176" s="257" t="str">
        <f t="shared" si="447"/>
        <v/>
      </c>
      <c r="DA176" s="257" t="str">
        <f t="shared" si="447"/>
        <v/>
      </c>
      <c r="DB176" s="257" t="str">
        <f t="shared" si="447"/>
        <v/>
      </c>
      <c r="DC176" s="257" t="str">
        <f t="shared" si="447"/>
        <v/>
      </c>
      <c r="DD176" s="257" t="str">
        <f t="shared" si="447"/>
        <v/>
      </c>
      <c r="DE176" s="257" t="str">
        <f t="shared" si="447"/>
        <v/>
      </c>
      <c r="DF176" s="257" t="str">
        <f t="shared" si="447"/>
        <v/>
      </c>
      <c r="DG176" s="257" t="str">
        <f t="shared" si="447"/>
        <v/>
      </c>
      <c r="DH176" s="257" t="str">
        <f t="shared" ref="DH176:EM176" si="448">IF(NOT(ISNA(DH85)),IF(LEN(DH85)&gt;0,ABS(DH85-$C85),""),"")</f>
        <v/>
      </c>
      <c r="DI176" s="257" t="str">
        <f t="shared" si="448"/>
        <v/>
      </c>
      <c r="DJ176" s="257" t="str">
        <f t="shared" si="448"/>
        <v/>
      </c>
      <c r="DK176" s="257" t="str">
        <f t="shared" si="448"/>
        <v/>
      </c>
      <c r="DL176" s="257" t="str">
        <f t="shared" si="448"/>
        <v/>
      </c>
      <c r="DM176" s="257" t="str">
        <f t="shared" si="448"/>
        <v/>
      </c>
      <c r="DN176" s="257" t="str">
        <f t="shared" si="448"/>
        <v/>
      </c>
      <c r="DO176" s="257" t="str">
        <f t="shared" si="448"/>
        <v/>
      </c>
      <c r="DP176" s="257" t="str">
        <f t="shared" si="448"/>
        <v/>
      </c>
      <c r="DQ176" s="257" t="str">
        <f t="shared" si="448"/>
        <v/>
      </c>
      <c r="DR176" s="257" t="str">
        <f t="shared" si="448"/>
        <v/>
      </c>
      <c r="DS176" s="257" t="str">
        <f t="shared" si="448"/>
        <v/>
      </c>
      <c r="DT176" s="257" t="str">
        <f t="shared" si="448"/>
        <v/>
      </c>
      <c r="DU176" s="257" t="str">
        <f t="shared" si="448"/>
        <v/>
      </c>
      <c r="DV176" s="257" t="str">
        <f t="shared" si="448"/>
        <v/>
      </c>
      <c r="DW176" s="257" t="str">
        <f t="shared" si="448"/>
        <v/>
      </c>
      <c r="DX176" s="257" t="str">
        <f t="shared" si="448"/>
        <v/>
      </c>
      <c r="DY176" s="257" t="str">
        <f t="shared" si="448"/>
        <v/>
      </c>
      <c r="DZ176" s="257" t="str">
        <f t="shared" si="448"/>
        <v/>
      </c>
      <c r="EA176" s="257" t="str">
        <f t="shared" si="448"/>
        <v/>
      </c>
      <c r="EB176" s="257" t="str">
        <f t="shared" si="448"/>
        <v/>
      </c>
      <c r="EC176" s="257" t="str">
        <f t="shared" si="448"/>
        <v/>
      </c>
      <c r="ED176" s="257" t="str">
        <f t="shared" si="448"/>
        <v/>
      </c>
      <c r="EE176" s="257" t="str">
        <f t="shared" si="448"/>
        <v/>
      </c>
      <c r="EF176" s="257" t="str">
        <f t="shared" si="448"/>
        <v/>
      </c>
      <c r="EG176" s="257" t="str">
        <f t="shared" si="448"/>
        <v/>
      </c>
      <c r="EH176" s="257" t="str">
        <f t="shared" si="448"/>
        <v/>
      </c>
      <c r="EI176" s="257" t="str">
        <f t="shared" si="448"/>
        <v/>
      </c>
      <c r="EJ176" s="257" t="str">
        <f t="shared" si="448"/>
        <v/>
      </c>
      <c r="EK176" s="257" t="str">
        <f t="shared" si="448"/>
        <v/>
      </c>
      <c r="EL176" s="257" t="str">
        <f t="shared" si="448"/>
        <v/>
      </c>
      <c r="EM176" s="257" t="str">
        <f t="shared" si="448"/>
        <v/>
      </c>
      <c r="EN176" s="257" t="str">
        <f t="shared" ref="EN176:EX176" si="449">IF(NOT(ISNA(EN85)),IF(LEN(EN85)&gt;0,ABS(EN85-$C85),""),"")</f>
        <v/>
      </c>
      <c r="EO176" s="257" t="str">
        <f t="shared" si="449"/>
        <v/>
      </c>
      <c r="EP176" s="257" t="str">
        <f t="shared" si="449"/>
        <v/>
      </c>
      <c r="EQ176" s="257" t="str">
        <f t="shared" si="449"/>
        <v/>
      </c>
      <c r="ER176" s="257" t="str">
        <f t="shared" si="449"/>
        <v/>
      </c>
      <c r="ES176" s="257" t="str">
        <f t="shared" si="449"/>
        <v/>
      </c>
      <c r="ET176" s="257" t="str">
        <f t="shared" si="449"/>
        <v/>
      </c>
      <c r="EU176" s="257" t="str">
        <f t="shared" si="449"/>
        <v/>
      </c>
      <c r="EV176" s="257" t="str">
        <f t="shared" si="449"/>
        <v/>
      </c>
      <c r="EW176" s="257" t="str">
        <f t="shared" si="449"/>
        <v/>
      </c>
      <c r="EX176" s="258" t="str">
        <f t="shared" si="449"/>
        <v/>
      </c>
    </row>
    <row r="177" spans="4:154" x14ac:dyDescent="0.2">
      <c r="D177" s="238">
        <v>0</v>
      </c>
      <c r="E177" s="367" t="str">
        <f t="shared" ref="E177:AJ177" si="450">IF(NOT(ISNA(E86)),IF(LEN(E86)&gt;0,(E86-$B86)/(rateShift*0.0001),""),"")</f>
        <v/>
      </c>
      <c r="F177" s="368" t="str">
        <f t="shared" si="450"/>
        <v/>
      </c>
      <c r="G177" s="368" t="str">
        <f t="shared" si="450"/>
        <v/>
      </c>
      <c r="H177" s="368" t="str">
        <f t="shared" si="450"/>
        <v/>
      </c>
      <c r="I177" s="368" t="str">
        <f t="shared" si="450"/>
        <v/>
      </c>
      <c r="J177" s="368" t="str">
        <f t="shared" si="450"/>
        <v/>
      </c>
      <c r="K177" s="368" t="str">
        <f t="shared" si="450"/>
        <v/>
      </c>
      <c r="L177" s="368" t="str">
        <f t="shared" si="450"/>
        <v/>
      </c>
      <c r="M177" s="368" t="str">
        <f t="shared" si="450"/>
        <v/>
      </c>
      <c r="N177" s="368" t="str">
        <f t="shared" si="450"/>
        <v/>
      </c>
      <c r="O177" s="368" t="str">
        <f t="shared" si="450"/>
        <v/>
      </c>
      <c r="P177" s="368" t="str">
        <f t="shared" si="450"/>
        <v/>
      </c>
      <c r="Q177" s="368" t="str">
        <f t="shared" si="450"/>
        <v/>
      </c>
      <c r="R177" s="368" t="str">
        <f t="shared" si="450"/>
        <v/>
      </c>
      <c r="S177" s="368" t="str">
        <f t="shared" si="450"/>
        <v/>
      </c>
      <c r="T177" s="368" t="str">
        <f t="shared" si="450"/>
        <v/>
      </c>
      <c r="U177" s="368" t="str">
        <f t="shared" si="450"/>
        <v/>
      </c>
      <c r="V177" s="368" t="str">
        <f t="shared" si="450"/>
        <v/>
      </c>
      <c r="W177" s="368" t="str">
        <f t="shared" si="450"/>
        <v/>
      </c>
      <c r="X177" s="368" t="str">
        <f t="shared" si="450"/>
        <v/>
      </c>
      <c r="Y177" s="368" t="str">
        <f t="shared" si="450"/>
        <v/>
      </c>
      <c r="Z177" s="368" t="str">
        <f t="shared" si="450"/>
        <v/>
      </c>
      <c r="AA177" s="368" t="str">
        <f t="shared" si="450"/>
        <v/>
      </c>
      <c r="AB177" s="368" t="str">
        <f t="shared" si="450"/>
        <v/>
      </c>
      <c r="AC177" s="368" t="str">
        <f t="shared" si="450"/>
        <v/>
      </c>
      <c r="AD177" s="368" t="str">
        <f t="shared" si="450"/>
        <v/>
      </c>
      <c r="AE177" s="368" t="str">
        <f t="shared" si="450"/>
        <v/>
      </c>
      <c r="AF177" s="368" t="str">
        <f t="shared" si="450"/>
        <v/>
      </c>
      <c r="AG177" s="368" t="str">
        <f t="shared" si="450"/>
        <v/>
      </c>
      <c r="AH177" s="368" t="str">
        <f t="shared" si="450"/>
        <v/>
      </c>
      <c r="AI177" s="368" t="str">
        <f t="shared" si="450"/>
        <v/>
      </c>
      <c r="AJ177" s="368" t="str">
        <f t="shared" si="450"/>
        <v/>
      </c>
      <c r="AK177" s="368" t="str">
        <f t="shared" ref="AK177:BP177" si="451">IF(NOT(ISNA(AK86)),IF(LEN(AK86)&gt;0,(AK86-$B86)/(rateShift*0.0001),""),"")</f>
        <v/>
      </c>
      <c r="AL177" s="368" t="str">
        <f t="shared" si="451"/>
        <v/>
      </c>
      <c r="AM177" s="368" t="str">
        <f t="shared" si="451"/>
        <v/>
      </c>
      <c r="AN177" s="368" t="str">
        <f t="shared" si="451"/>
        <v/>
      </c>
      <c r="AO177" s="368" t="str">
        <f t="shared" si="451"/>
        <v/>
      </c>
      <c r="AP177" s="368" t="str">
        <f t="shared" si="451"/>
        <v/>
      </c>
      <c r="AQ177" s="368" t="str">
        <f t="shared" si="451"/>
        <v/>
      </c>
      <c r="AR177" s="368" t="str">
        <f t="shared" si="451"/>
        <v/>
      </c>
      <c r="AS177" s="368" t="str">
        <f t="shared" si="451"/>
        <v/>
      </c>
      <c r="AT177" s="368" t="str">
        <f t="shared" si="451"/>
        <v/>
      </c>
      <c r="AU177" s="368" t="str">
        <f t="shared" si="451"/>
        <v/>
      </c>
      <c r="AV177" s="368" t="str">
        <f t="shared" si="451"/>
        <v/>
      </c>
      <c r="AW177" s="368" t="str">
        <f t="shared" si="451"/>
        <v/>
      </c>
      <c r="AX177" s="368" t="str">
        <f t="shared" si="451"/>
        <v/>
      </c>
      <c r="AY177" s="368" t="str">
        <f t="shared" si="451"/>
        <v/>
      </c>
      <c r="AZ177" s="368" t="str">
        <f t="shared" si="451"/>
        <v/>
      </c>
      <c r="BA177" s="368" t="str">
        <f t="shared" si="451"/>
        <v/>
      </c>
      <c r="BB177" s="368" t="str">
        <f t="shared" si="451"/>
        <v/>
      </c>
      <c r="BC177" s="368" t="str">
        <f t="shared" si="451"/>
        <v/>
      </c>
      <c r="BD177" s="368" t="str">
        <f t="shared" si="451"/>
        <v/>
      </c>
      <c r="BE177" s="368" t="str">
        <f t="shared" si="451"/>
        <v/>
      </c>
      <c r="BF177" s="368" t="str">
        <f t="shared" si="451"/>
        <v/>
      </c>
      <c r="BG177" s="368" t="str">
        <f t="shared" si="451"/>
        <v/>
      </c>
      <c r="BH177" s="368" t="str">
        <f t="shared" si="451"/>
        <v/>
      </c>
      <c r="BI177" s="368" t="str">
        <f t="shared" si="451"/>
        <v/>
      </c>
      <c r="BJ177" s="368" t="str">
        <f t="shared" si="451"/>
        <v/>
      </c>
      <c r="BK177" s="368" t="str">
        <f t="shared" si="451"/>
        <v/>
      </c>
      <c r="BL177" s="368" t="str">
        <f t="shared" si="451"/>
        <v/>
      </c>
      <c r="BM177" s="368" t="str">
        <f t="shared" si="451"/>
        <v/>
      </c>
      <c r="BN177" s="368" t="str">
        <f t="shared" si="451"/>
        <v/>
      </c>
      <c r="BO177" s="368" t="str">
        <f t="shared" si="451"/>
        <v/>
      </c>
      <c r="BP177" s="368" t="str">
        <f t="shared" si="451"/>
        <v/>
      </c>
      <c r="BQ177" s="368" t="str">
        <f t="shared" ref="BQ177:CA177" si="452">IF(NOT(ISNA(BQ86)),IF(LEN(BQ86)&gt;0,(BQ86-$B86)/(rateShift*0.0001),""),"")</f>
        <v/>
      </c>
      <c r="BR177" s="368" t="str">
        <f t="shared" si="452"/>
        <v/>
      </c>
      <c r="BS177" s="368" t="str">
        <f t="shared" si="452"/>
        <v/>
      </c>
      <c r="BT177" s="368" t="str">
        <f t="shared" si="452"/>
        <v/>
      </c>
      <c r="BU177" s="368" t="str">
        <f t="shared" si="452"/>
        <v/>
      </c>
      <c r="BV177" s="368" t="str">
        <f t="shared" si="452"/>
        <v/>
      </c>
      <c r="BW177" s="368" t="str">
        <f t="shared" si="452"/>
        <v/>
      </c>
      <c r="BX177" s="368" t="str">
        <f t="shared" si="452"/>
        <v/>
      </c>
      <c r="BY177" s="368" t="str">
        <f t="shared" si="452"/>
        <v/>
      </c>
      <c r="BZ177" s="368" t="str">
        <f t="shared" si="452"/>
        <v/>
      </c>
      <c r="CA177" s="369" t="str">
        <f t="shared" si="452"/>
        <v/>
      </c>
      <c r="CB177" s="257" t="str">
        <f t="shared" ref="CB177:DG177" si="453">IF(NOT(ISNA(CB86)),IF(LEN(CB86)&gt;0,ABS(CB86-$C86),""),"")</f>
        <v/>
      </c>
      <c r="CC177" s="257" t="str">
        <f t="shared" si="453"/>
        <v/>
      </c>
      <c r="CD177" s="257" t="str">
        <f t="shared" si="453"/>
        <v/>
      </c>
      <c r="CE177" s="257" t="str">
        <f t="shared" si="453"/>
        <v/>
      </c>
      <c r="CF177" s="257" t="str">
        <f t="shared" si="453"/>
        <v/>
      </c>
      <c r="CG177" s="257" t="str">
        <f t="shared" si="453"/>
        <v/>
      </c>
      <c r="CH177" s="257" t="str">
        <f t="shared" si="453"/>
        <v/>
      </c>
      <c r="CI177" s="257" t="str">
        <f t="shared" si="453"/>
        <v/>
      </c>
      <c r="CJ177" s="257" t="str">
        <f t="shared" si="453"/>
        <v/>
      </c>
      <c r="CK177" s="257" t="str">
        <f t="shared" si="453"/>
        <v/>
      </c>
      <c r="CL177" s="257" t="str">
        <f t="shared" si="453"/>
        <v/>
      </c>
      <c r="CM177" s="257" t="str">
        <f t="shared" si="453"/>
        <v/>
      </c>
      <c r="CN177" s="257" t="str">
        <f t="shared" si="453"/>
        <v/>
      </c>
      <c r="CO177" s="257" t="str">
        <f t="shared" si="453"/>
        <v/>
      </c>
      <c r="CP177" s="257" t="str">
        <f t="shared" si="453"/>
        <v/>
      </c>
      <c r="CQ177" s="257" t="str">
        <f t="shared" si="453"/>
        <v/>
      </c>
      <c r="CR177" s="257" t="str">
        <f t="shared" si="453"/>
        <v/>
      </c>
      <c r="CS177" s="257" t="str">
        <f t="shared" si="453"/>
        <v/>
      </c>
      <c r="CT177" s="257" t="str">
        <f t="shared" si="453"/>
        <v/>
      </c>
      <c r="CU177" s="257" t="str">
        <f t="shared" si="453"/>
        <v/>
      </c>
      <c r="CV177" s="257" t="str">
        <f t="shared" si="453"/>
        <v/>
      </c>
      <c r="CW177" s="257" t="str">
        <f t="shared" si="453"/>
        <v/>
      </c>
      <c r="CX177" s="257" t="str">
        <f t="shared" si="453"/>
        <v/>
      </c>
      <c r="CY177" s="257" t="str">
        <f t="shared" si="453"/>
        <v/>
      </c>
      <c r="CZ177" s="257" t="str">
        <f t="shared" si="453"/>
        <v/>
      </c>
      <c r="DA177" s="257" t="str">
        <f t="shared" si="453"/>
        <v/>
      </c>
      <c r="DB177" s="257" t="str">
        <f t="shared" si="453"/>
        <v/>
      </c>
      <c r="DC177" s="257" t="str">
        <f t="shared" si="453"/>
        <v/>
      </c>
      <c r="DD177" s="257" t="str">
        <f t="shared" si="453"/>
        <v/>
      </c>
      <c r="DE177" s="257" t="str">
        <f t="shared" si="453"/>
        <v/>
      </c>
      <c r="DF177" s="257" t="str">
        <f t="shared" si="453"/>
        <v/>
      </c>
      <c r="DG177" s="257" t="str">
        <f t="shared" si="453"/>
        <v/>
      </c>
      <c r="DH177" s="257" t="str">
        <f t="shared" ref="DH177:EM177" si="454">IF(NOT(ISNA(DH86)),IF(LEN(DH86)&gt;0,ABS(DH86-$C86),""),"")</f>
        <v/>
      </c>
      <c r="DI177" s="257" t="str">
        <f t="shared" si="454"/>
        <v/>
      </c>
      <c r="DJ177" s="257" t="str">
        <f t="shared" si="454"/>
        <v/>
      </c>
      <c r="DK177" s="257" t="str">
        <f t="shared" si="454"/>
        <v/>
      </c>
      <c r="DL177" s="257" t="str">
        <f t="shared" si="454"/>
        <v/>
      </c>
      <c r="DM177" s="257" t="str">
        <f t="shared" si="454"/>
        <v/>
      </c>
      <c r="DN177" s="257" t="str">
        <f t="shared" si="454"/>
        <v/>
      </c>
      <c r="DO177" s="257" t="str">
        <f t="shared" si="454"/>
        <v/>
      </c>
      <c r="DP177" s="257" t="str">
        <f t="shared" si="454"/>
        <v/>
      </c>
      <c r="DQ177" s="257" t="str">
        <f t="shared" si="454"/>
        <v/>
      </c>
      <c r="DR177" s="257" t="str">
        <f t="shared" si="454"/>
        <v/>
      </c>
      <c r="DS177" s="257" t="str">
        <f t="shared" si="454"/>
        <v/>
      </c>
      <c r="DT177" s="257" t="str">
        <f t="shared" si="454"/>
        <v/>
      </c>
      <c r="DU177" s="257" t="str">
        <f t="shared" si="454"/>
        <v/>
      </c>
      <c r="DV177" s="257" t="str">
        <f t="shared" si="454"/>
        <v/>
      </c>
      <c r="DW177" s="257" t="str">
        <f t="shared" si="454"/>
        <v/>
      </c>
      <c r="DX177" s="257" t="str">
        <f t="shared" si="454"/>
        <v/>
      </c>
      <c r="DY177" s="257" t="str">
        <f t="shared" si="454"/>
        <v/>
      </c>
      <c r="DZ177" s="257" t="str">
        <f t="shared" si="454"/>
        <v/>
      </c>
      <c r="EA177" s="257" t="str">
        <f t="shared" si="454"/>
        <v/>
      </c>
      <c r="EB177" s="257" t="str">
        <f t="shared" si="454"/>
        <v/>
      </c>
      <c r="EC177" s="257" t="str">
        <f t="shared" si="454"/>
        <v/>
      </c>
      <c r="ED177" s="257" t="str">
        <f t="shared" si="454"/>
        <v/>
      </c>
      <c r="EE177" s="257" t="str">
        <f t="shared" si="454"/>
        <v/>
      </c>
      <c r="EF177" s="257" t="str">
        <f t="shared" si="454"/>
        <v/>
      </c>
      <c r="EG177" s="257" t="str">
        <f t="shared" si="454"/>
        <v/>
      </c>
      <c r="EH177" s="257" t="str">
        <f t="shared" si="454"/>
        <v/>
      </c>
      <c r="EI177" s="257" t="str">
        <f t="shared" si="454"/>
        <v/>
      </c>
      <c r="EJ177" s="257" t="str">
        <f t="shared" si="454"/>
        <v/>
      </c>
      <c r="EK177" s="257" t="str">
        <f t="shared" si="454"/>
        <v/>
      </c>
      <c r="EL177" s="257" t="str">
        <f t="shared" si="454"/>
        <v/>
      </c>
      <c r="EM177" s="257" t="str">
        <f t="shared" si="454"/>
        <v/>
      </c>
      <c r="EN177" s="257" t="str">
        <f t="shared" ref="EN177:EX177" si="455">IF(NOT(ISNA(EN86)),IF(LEN(EN86)&gt;0,ABS(EN86-$C86),""),"")</f>
        <v/>
      </c>
      <c r="EO177" s="257" t="str">
        <f t="shared" si="455"/>
        <v/>
      </c>
      <c r="EP177" s="257" t="str">
        <f t="shared" si="455"/>
        <v/>
      </c>
      <c r="EQ177" s="257" t="str">
        <f t="shared" si="455"/>
        <v/>
      </c>
      <c r="ER177" s="257" t="str">
        <f t="shared" si="455"/>
        <v/>
      </c>
      <c r="ES177" s="257" t="str">
        <f t="shared" si="455"/>
        <v/>
      </c>
      <c r="ET177" s="257" t="str">
        <f t="shared" si="455"/>
        <v/>
      </c>
      <c r="EU177" s="257" t="str">
        <f t="shared" si="455"/>
        <v/>
      </c>
      <c r="EV177" s="257" t="str">
        <f t="shared" si="455"/>
        <v/>
      </c>
      <c r="EW177" s="257" t="str">
        <f t="shared" si="455"/>
        <v/>
      </c>
      <c r="EX177" s="258" t="str">
        <f t="shared" si="455"/>
        <v/>
      </c>
    </row>
    <row r="178" spans="4:154" x14ac:dyDescent="0.2">
      <c r="D178" s="238">
        <v>0</v>
      </c>
      <c r="E178" s="367" t="str">
        <f t="shared" ref="E178:AJ178" si="456">IF(NOT(ISNA(E87)),IF(LEN(E87)&gt;0,(E87-$B87)/(rateShift*0.0001),""),"")</f>
        <v/>
      </c>
      <c r="F178" s="368" t="str">
        <f t="shared" si="456"/>
        <v/>
      </c>
      <c r="G178" s="368" t="str">
        <f t="shared" si="456"/>
        <v/>
      </c>
      <c r="H178" s="368" t="str">
        <f t="shared" si="456"/>
        <v/>
      </c>
      <c r="I178" s="368" t="str">
        <f t="shared" si="456"/>
        <v/>
      </c>
      <c r="J178" s="368" t="str">
        <f t="shared" si="456"/>
        <v/>
      </c>
      <c r="K178" s="368" t="str">
        <f t="shared" si="456"/>
        <v/>
      </c>
      <c r="L178" s="368" t="str">
        <f t="shared" si="456"/>
        <v/>
      </c>
      <c r="M178" s="368" t="str">
        <f t="shared" si="456"/>
        <v/>
      </c>
      <c r="N178" s="368" t="str">
        <f t="shared" si="456"/>
        <v/>
      </c>
      <c r="O178" s="368" t="str">
        <f t="shared" si="456"/>
        <v/>
      </c>
      <c r="P178" s="368" t="str">
        <f t="shared" si="456"/>
        <v/>
      </c>
      <c r="Q178" s="368" t="str">
        <f t="shared" si="456"/>
        <v/>
      </c>
      <c r="R178" s="368" t="str">
        <f t="shared" si="456"/>
        <v/>
      </c>
      <c r="S178" s="368" t="str">
        <f t="shared" si="456"/>
        <v/>
      </c>
      <c r="T178" s="368" t="str">
        <f t="shared" si="456"/>
        <v/>
      </c>
      <c r="U178" s="368" t="str">
        <f t="shared" si="456"/>
        <v/>
      </c>
      <c r="V178" s="368" t="str">
        <f t="shared" si="456"/>
        <v/>
      </c>
      <c r="W178" s="368" t="str">
        <f t="shared" si="456"/>
        <v/>
      </c>
      <c r="X178" s="368" t="str">
        <f t="shared" si="456"/>
        <v/>
      </c>
      <c r="Y178" s="368" t="str">
        <f t="shared" si="456"/>
        <v/>
      </c>
      <c r="Z178" s="368" t="str">
        <f t="shared" si="456"/>
        <v/>
      </c>
      <c r="AA178" s="368" t="str">
        <f t="shared" si="456"/>
        <v/>
      </c>
      <c r="AB178" s="368" t="str">
        <f t="shared" si="456"/>
        <v/>
      </c>
      <c r="AC178" s="368" t="str">
        <f t="shared" si="456"/>
        <v/>
      </c>
      <c r="AD178" s="368" t="str">
        <f t="shared" si="456"/>
        <v/>
      </c>
      <c r="AE178" s="368" t="str">
        <f t="shared" si="456"/>
        <v/>
      </c>
      <c r="AF178" s="368" t="str">
        <f t="shared" si="456"/>
        <v/>
      </c>
      <c r="AG178" s="368" t="str">
        <f t="shared" si="456"/>
        <v/>
      </c>
      <c r="AH178" s="368" t="str">
        <f t="shared" si="456"/>
        <v/>
      </c>
      <c r="AI178" s="368" t="str">
        <f t="shared" si="456"/>
        <v/>
      </c>
      <c r="AJ178" s="368" t="str">
        <f t="shared" si="456"/>
        <v/>
      </c>
      <c r="AK178" s="368" t="str">
        <f t="shared" ref="AK178:BP178" si="457">IF(NOT(ISNA(AK87)),IF(LEN(AK87)&gt;0,(AK87-$B87)/(rateShift*0.0001),""),"")</f>
        <v/>
      </c>
      <c r="AL178" s="368" t="str">
        <f t="shared" si="457"/>
        <v/>
      </c>
      <c r="AM178" s="368" t="str">
        <f t="shared" si="457"/>
        <v/>
      </c>
      <c r="AN178" s="368" t="str">
        <f t="shared" si="457"/>
        <v/>
      </c>
      <c r="AO178" s="368" t="str">
        <f t="shared" si="457"/>
        <v/>
      </c>
      <c r="AP178" s="368" t="str">
        <f t="shared" si="457"/>
        <v/>
      </c>
      <c r="AQ178" s="368" t="str">
        <f t="shared" si="457"/>
        <v/>
      </c>
      <c r="AR178" s="368" t="str">
        <f t="shared" si="457"/>
        <v/>
      </c>
      <c r="AS178" s="368" t="str">
        <f t="shared" si="457"/>
        <v/>
      </c>
      <c r="AT178" s="368" t="str">
        <f t="shared" si="457"/>
        <v/>
      </c>
      <c r="AU178" s="368" t="str">
        <f t="shared" si="457"/>
        <v/>
      </c>
      <c r="AV178" s="368" t="str">
        <f t="shared" si="457"/>
        <v/>
      </c>
      <c r="AW178" s="368" t="str">
        <f t="shared" si="457"/>
        <v/>
      </c>
      <c r="AX178" s="368" t="str">
        <f t="shared" si="457"/>
        <v/>
      </c>
      <c r="AY178" s="368" t="str">
        <f t="shared" si="457"/>
        <v/>
      </c>
      <c r="AZ178" s="368" t="str">
        <f t="shared" si="457"/>
        <v/>
      </c>
      <c r="BA178" s="368" t="str">
        <f t="shared" si="457"/>
        <v/>
      </c>
      <c r="BB178" s="368" t="str">
        <f t="shared" si="457"/>
        <v/>
      </c>
      <c r="BC178" s="368" t="str">
        <f t="shared" si="457"/>
        <v/>
      </c>
      <c r="BD178" s="368" t="str">
        <f t="shared" si="457"/>
        <v/>
      </c>
      <c r="BE178" s="368" t="str">
        <f t="shared" si="457"/>
        <v/>
      </c>
      <c r="BF178" s="368" t="str">
        <f t="shared" si="457"/>
        <v/>
      </c>
      <c r="BG178" s="368" t="str">
        <f t="shared" si="457"/>
        <v/>
      </c>
      <c r="BH178" s="368" t="str">
        <f t="shared" si="457"/>
        <v/>
      </c>
      <c r="BI178" s="368" t="str">
        <f t="shared" si="457"/>
        <v/>
      </c>
      <c r="BJ178" s="368" t="str">
        <f t="shared" si="457"/>
        <v/>
      </c>
      <c r="BK178" s="368" t="str">
        <f t="shared" si="457"/>
        <v/>
      </c>
      <c r="BL178" s="368" t="str">
        <f t="shared" si="457"/>
        <v/>
      </c>
      <c r="BM178" s="368" t="str">
        <f t="shared" si="457"/>
        <v/>
      </c>
      <c r="BN178" s="368" t="str">
        <f t="shared" si="457"/>
        <v/>
      </c>
      <c r="BO178" s="368" t="str">
        <f t="shared" si="457"/>
        <v/>
      </c>
      <c r="BP178" s="368" t="str">
        <f t="shared" si="457"/>
        <v/>
      </c>
      <c r="BQ178" s="368" t="str">
        <f t="shared" ref="BQ178:CA178" si="458">IF(NOT(ISNA(BQ87)),IF(LEN(BQ87)&gt;0,(BQ87-$B87)/(rateShift*0.0001),""),"")</f>
        <v/>
      </c>
      <c r="BR178" s="368" t="str">
        <f t="shared" si="458"/>
        <v/>
      </c>
      <c r="BS178" s="368" t="str">
        <f t="shared" si="458"/>
        <v/>
      </c>
      <c r="BT178" s="368" t="str">
        <f t="shared" si="458"/>
        <v/>
      </c>
      <c r="BU178" s="368" t="str">
        <f t="shared" si="458"/>
        <v/>
      </c>
      <c r="BV178" s="368" t="str">
        <f t="shared" si="458"/>
        <v/>
      </c>
      <c r="BW178" s="368" t="str">
        <f t="shared" si="458"/>
        <v/>
      </c>
      <c r="BX178" s="368" t="str">
        <f t="shared" si="458"/>
        <v/>
      </c>
      <c r="BY178" s="368" t="str">
        <f t="shared" si="458"/>
        <v/>
      </c>
      <c r="BZ178" s="368" t="str">
        <f t="shared" si="458"/>
        <v/>
      </c>
      <c r="CA178" s="369" t="str">
        <f t="shared" si="458"/>
        <v/>
      </c>
      <c r="CB178" s="257" t="str">
        <f t="shared" ref="CB178:DG178" si="459">IF(NOT(ISNA(CB87)),IF(LEN(CB87)&gt;0,ABS(CB87-$C87),""),"")</f>
        <v/>
      </c>
      <c r="CC178" s="257" t="str">
        <f t="shared" si="459"/>
        <v/>
      </c>
      <c r="CD178" s="257" t="str">
        <f t="shared" si="459"/>
        <v/>
      </c>
      <c r="CE178" s="257" t="str">
        <f t="shared" si="459"/>
        <v/>
      </c>
      <c r="CF178" s="257" t="str">
        <f t="shared" si="459"/>
        <v/>
      </c>
      <c r="CG178" s="257" t="str">
        <f t="shared" si="459"/>
        <v/>
      </c>
      <c r="CH178" s="257" t="str">
        <f t="shared" si="459"/>
        <v/>
      </c>
      <c r="CI178" s="257" t="str">
        <f t="shared" si="459"/>
        <v/>
      </c>
      <c r="CJ178" s="257" t="str">
        <f t="shared" si="459"/>
        <v/>
      </c>
      <c r="CK178" s="257" t="str">
        <f t="shared" si="459"/>
        <v/>
      </c>
      <c r="CL178" s="257" t="str">
        <f t="shared" si="459"/>
        <v/>
      </c>
      <c r="CM178" s="257" t="str">
        <f t="shared" si="459"/>
        <v/>
      </c>
      <c r="CN178" s="257" t="str">
        <f t="shared" si="459"/>
        <v/>
      </c>
      <c r="CO178" s="257" t="str">
        <f t="shared" si="459"/>
        <v/>
      </c>
      <c r="CP178" s="257" t="str">
        <f t="shared" si="459"/>
        <v/>
      </c>
      <c r="CQ178" s="257" t="str">
        <f t="shared" si="459"/>
        <v/>
      </c>
      <c r="CR178" s="257" t="str">
        <f t="shared" si="459"/>
        <v/>
      </c>
      <c r="CS178" s="257" t="str">
        <f t="shared" si="459"/>
        <v/>
      </c>
      <c r="CT178" s="257" t="str">
        <f t="shared" si="459"/>
        <v/>
      </c>
      <c r="CU178" s="257" t="str">
        <f t="shared" si="459"/>
        <v/>
      </c>
      <c r="CV178" s="257" t="str">
        <f t="shared" si="459"/>
        <v/>
      </c>
      <c r="CW178" s="257" t="str">
        <f t="shared" si="459"/>
        <v/>
      </c>
      <c r="CX178" s="257" t="str">
        <f t="shared" si="459"/>
        <v/>
      </c>
      <c r="CY178" s="257" t="str">
        <f t="shared" si="459"/>
        <v/>
      </c>
      <c r="CZ178" s="257" t="str">
        <f t="shared" si="459"/>
        <v/>
      </c>
      <c r="DA178" s="257" t="str">
        <f t="shared" si="459"/>
        <v/>
      </c>
      <c r="DB178" s="257" t="str">
        <f t="shared" si="459"/>
        <v/>
      </c>
      <c r="DC178" s="257" t="str">
        <f t="shared" si="459"/>
        <v/>
      </c>
      <c r="DD178" s="257" t="str">
        <f t="shared" si="459"/>
        <v/>
      </c>
      <c r="DE178" s="257" t="str">
        <f t="shared" si="459"/>
        <v/>
      </c>
      <c r="DF178" s="257" t="str">
        <f t="shared" si="459"/>
        <v/>
      </c>
      <c r="DG178" s="257" t="str">
        <f t="shared" si="459"/>
        <v/>
      </c>
      <c r="DH178" s="257" t="str">
        <f t="shared" ref="DH178:EM178" si="460">IF(NOT(ISNA(DH87)),IF(LEN(DH87)&gt;0,ABS(DH87-$C87),""),"")</f>
        <v/>
      </c>
      <c r="DI178" s="257" t="str">
        <f t="shared" si="460"/>
        <v/>
      </c>
      <c r="DJ178" s="257" t="str">
        <f t="shared" si="460"/>
        <v/>
      </c>
      <c r="DK178" s="257" t="str">
        <f t="shared" si="460"/>
        <v/>
      </c>
      <c r="DL178" s="257" t="str">
        <f t="shared" si="460"/>
        <v/>
      </c>
      <c r="DM178" s="257" t="str">
        <f t="shared" si="460"/>
        <v/>
      </c>
      <c r="DN178" s="257" t="str">
        <f t="shared" si="460"/>
        <v/>
      </c>
      <c r="DO178" s="257" t="str">
        <f t="shared" si="460"/>
        <v/>
      </c>
      <c r="DP178" s="257" t="str">
        <f t="shared" si="460"/>
        <v/>
      </c>
      <c r="DQ178" s="257" t="str">
        <f t="shared" si="460"/>
        <v/>
      </c>
      <c r="DR178" s="257" t="str">
        <f t="shared" si="460"/>
        <v/>
      </c>
      <c r="DS178" s="257" t="str">
        <f t="shared" si="460"/>
        <v/>
      </c>
      <c r="DT178" s="257" t="str">
        <f t="shared" si="460"/>
        <v/>
      </c>
      <c r="DU178" s="257" t="str">
        <f t="shared" si="460"/>
        <v/>
      </c>
      <c r="DV178" s="257" t="str">
        <f t="shared" si="460"/>
        <v/>
      </c>
      <c r="DW178" s="257" t="str">
        <f t="shared" si="460"/>
        <v/>
      </c>
      <c r="DX178" s="257" t="str">
        <f t="shared" si="460"/>
        <v/>
      </c>
      <c r="DY178" s="257" t="str">
        <f t="shared" si="460"/>
        <v/>
      </c>
      <c r="DZ178" s="257" t="str">
        <f t="shared" si="460"/>
        <v/>
      </c>
      <c r="EA178" s="257" t="str">
        <f t="shared" si="460"/>
        <v/>
      </c>
      <c r="EB178" s="257" t="str">
        <f t="shared" si="460"/>
        <v/>
      </c>
      <c r="EC178" s="257" t="str">
        <f t="shared" si="460"/>
        <v/>
      </c>
      <c r="ED178" s="257" t="str">
        <f t="shared" si="460"/>
        <v/>
      </c>
      <c r="EE178" s="257" t="str">
        <f t="shared" si="460"/>
        <v/>
      </c>
      <c r="EF178" s="257" t="str">
        <f t="shared" si="460"/>
        <v/>
      </c>
      <c r="EG178" s="257" t="str">
        <f t="shared" si="460"/>
        <v/>
      </c>
      <c r="EH178" s="257" t="str">
        <f t="shared" si="460"/>
        <v/>
      </c>
      <c r="EI178" s="257" t="str">
        <f t="shared" si="460"/>
        <v/>
      </c>
      <c r="EJ178" s="257" t="str">
        <f t="shared" si="460"/>
        <v/>
      </c>
      <c r="EK178" s="257" t="str">
        <f t="shared" si="460"/>
        <v/>
      </c>
      <c r="EL178" s="257" t="str">
        <f t="shared" si="460"/>
        <v/>
      </c>
      <c r="EM178" s="257" t="str">
        <f t="shared" si="460"/>
        <v/>
      </c>
      <c r="EN178" s="257" t="str">
        <f t="shared" ref="EN178:EX178" si="461">IF(NOT(ISNA(EN87)),IF(LEN(EN87)&gt;0,ABS(EN87-$C87),""),"")</f>
        <v/>
      </c>
      <c r="EO178" s="257" t="str">
        <f t="shared" si="461"/>
        <v/>
      </c>
      <c r="EP178" s="257" t="str">
        <f t="shared" si="461"/>
        <v/>
      </c>
      <c r="EQ178" s="257" t="str">
        <f t="shared" si="461"/>
        <v/>
      </c>
      <c r="ER178" s="257" t="str">
        <f t="shared" si="461"/>
        <v/>
      </c>
      <c r="ES178" s="257" t="str">
        <f t="shared" si="461"/>
        <v/>
      </c>
      <c r="ET178" s="257" t="str">
        <f t="shared" si="461"/>
        <v/>
      </c>
      <c r="EU178" s="257" t="str">
        <f t="shared" si="461"/>
        <v/>
      </c>
      <c r="EV178" s="257" t="str">
        <f t="shared" si="461"/>
        <v/>
      </c>
      <c r="EW178" s="257" t="str">
        <f t="shared" si="461"/>
        <v/>
      </c>
      <c r="EX178" s="258" t="str">
        <f t="shared" si="461"/>
        <v/>
      </c>
    </row>
    <row r="179" spans="4:154" x14ac:dyDescent="0.2">
      <c r="D179" s="238">
        <v>0</v>
      </c>
      <c r="E179" s="367" t="str">
        <f t="shared" ref="E179:AJ179" si="462">IF(NOT(ISNA(E88)),IF(LEN(E88)&gt;0,(E88-$B88)/(rateShift*0.0001),""),"")</f>
        <v/>
      </c>
      <c r="F179" s="368" t="str">
        <f t="shared" si="462"/>
        <v/>
      </c>
      <c r="G179" s="368" t="str">
        <f t="shared" si="462"/>
        <v/>
      </c>
      <c r="H179" s="368" t="str">
        <f t="shared" si="462"/>
        <v/>
      </c>
      <c r="I179" s="368" t="str">
        <f t="shared" si="462"/>
        <v/>
      </c>
      <c r="J179" s="368" t="str">
        <f t="shared" si="462"/>
        <v/>
      </c>
      <c r="K179" s="368" t="str">
        <f t="shared" si="462"/>
        <v/>
      </c>
      <c r="L179" s="368" t="str">
        <f t="shared" si="462"/>
        <v/>
      </c>
      <c r="M179" s="368" t="str">
        <f t="shared" si="462"/>
        <v/>
      </c>
      <c r="N179" s="368" t="str">
        <f t="shared" si="462"/>
        <v/>
      </c>
      <c r="O179" s="368" t="str">
        <f t="shared" si="462"/>
        <v/>
      </c>
      <c r="P179" s="368" t="str">
        <f t="shared" si="462"/>
        <v/>
      </c>
      <c r="Q179" s="368" t="str">
        <f t="shared" si="462"/>
        <v/>
      </c>
      <c r="R179" s="368" t="str">
        <f t="shared" si="462"/>
        <v/>
      </c>
      <c r="S179" s="368" t="str">
        <f t="shared" si="462"/>
        <v/>
      </c>
      <c r="T179" s="368" t="str">
        <f t="shared" si="462"/>
        <v/>
      </c>
      <c r="U179" s="368" t="str">
        <f t="shared" si="462"/>
        <v/>
      </c>
      <c r="V179" s="368" t="str">
        <f t="shared" si="462"/>
        <v/>
      </c>
      <c r="W179" s="368" t="str">
        <f t="shared" si="462"/>
        <v/>
      </c>
      <c r="X179" s="368" t="str">
        <f t="shared" si="462"/>
        <v/>
      </c>
      <c r="Y179" s="368" t="str">
        <f t="shared" si="462"/>
        <v/>
      </c>
      <c r="Z179" s="368" t="str">
        <f t="shared" si="462"/>
        <v/>
      </c>
      <c r="AA179" s="368" t="str">
        <f t="shared" si="462"/>
        <v/>
      </c>
      <c r="AB179" s="368" t="str">
        <f t="shared" si="462"/>
        <v/>
      </c>
      <c r="AC179" s="368" t="str">
        <f t="shared" si="462"/>
        <v/>
      </c>
      <c r="AD179" s="368" t="str">
        <f t="shared" si="462"/>
        <v/>
      </c>
      <c r="AE179" s="368" t="str">
        <f t="shared" si="462"/>
        <v/>
      </c>
      <c r="AF179" s="368" t="str">
        <f t="shared" si="462"/>
        <v/>
      </c>
      <c r="AG179" s="368" t="str">
        <f t="shared" si="462"/>
        <v/>
      </c>
      <c r="AH179" s="368" t="str">
        <f t="shared" si="462"/>
        <v/>
      </c>
      <c r="AI179" s="368" t="str">
        <f t="shared" si="462"/>
        <v/>
      </c>
      <c r="AJ179" s="368" t="str">
        <f t="shared" si="462"/>
        <v/>
      </c>
      <c r="AK179" s="368" t="str">
        <f t="shared" ref="AK179:BP179" si="463">IF(NOT(ISNA(AK88)),IF(LEN(AK88)&gt;0,(AK88-$B88)/(rateShift*0.0001),""),"")</f>
        <v/>
      </c>
      <c r="AL179" s="368" t="str">
        <f t="shared" si="463"/>
        <v/>
      </c>
      <c r="AM179" s="368" t="str">
        <f t="shared" si="463"/>
        <v/>
      </c>
      <c r="AN179" s="368" t="str">
        <f t="shared" si="463"/>
        <v/>
      </c>
      <c r="AO179" s="368" t="str">
        <f t="shared" si="463"/>
        <v/>
      </c>
      <c r="AP179" s="368" t="str">
        <f t="shared" si="463"/>
        <v/>
      </c>
      <c r="AQ179" s="368" t="str">
        <f t="shared" si="463"/>
        <v/>
      </c>
      <c r="AR179" s="368" t="str">
        <f t="shared" si="463"/>
        <v/>
      </c>
      <c r="AS179" s="368" t="str">
        <f t="shared" si="463"/>
        <v/>
      </c>
      <c r="AT179" s="368" t="str">
        <f t="shared" si="463"/>
        <v/>
      </c>
      <c r="AU179" s="368" t="str">
        <f t="shared" si="463"/>
        <v/>
      </c>
      <c r="AV179" s="368" t="str">
        <f t="shared" si="463"/>
        <v/>
      </c>
      <c r="AW179" s="368" t="str">
        <f t="shared" si="463"/>
        <v/>
      </c>
      <c r="AX179" s="368" t="str">
        <f t="shared" si="463"/>
        <v/>
      </c>
      <c r="AY179" s="368" t="str">
        <f t="shared" si="463"/>
        <v/>
      </c>
      <c r="AZ179" s="368" t="str">
        <f t="shared" si="463"/>
        <v/>
      </c>
      <c r="BA179" s="368" t="str">
        <f t="shared" si="463"/>
        <v/>
      </c>
      <c r="BB179" s="368" t="str">
        <f t="shared" si="463"/>
        <v/>
      </c>
      <c r="BC179" s="368" t="str">
        <f t="shared" si="463"/>
        <v/>
      </c>
      <c r="BD179" s="368" t="str">
        <f t="shared" si="463"/>
        <v/>
      </c>
      <c r="BE179" s="368" t="str">
        <f t="shared" si="463"/>
        <v/>
      </c>
      <c r="BF179" s="368" t="str">
        <f t="shared" si="463"/>
        <v/>
      </c>
      <c r="BG179" s="368" t="str">
        <f t="shared" si="463"/>
        <v/>
      </c>
      <c r="BH179" s="368" t="str">
        <f t="shared" si="463"/>
        <v/>
      </c>
      <c r="BI179" s="368" t="str">
        <f t="shared" si="463"/>
        <v/>
      </c>
      <c r="BJ179" s="368" t="str">
        <f t="shared" si="463"/>
        <v/>
      </c>
      <c r="BK179" s="368" t="str">
        <f t="shared" si="463"/>
        <v/>
      </c>
      <c r="BL179" s="368" t="str">
        <f t="shared" si="463"/>
        <v/>
      </c>
      <c r="BM179" s="368" t="str">
        <f t="shared" si="463"/>
        <v/>
      </c>
      <c r="BN179" s="368" t="str">
        <f t="shared" si="463"/>
        <v/>
      </c>
      <c r="BO179" s="368" t="str">
        <f t="shared" si="463"/>
        <v/>
      </c>
      <c r="BP179" s="368" t="str">
        <f t="shared" si="463"/>
        <v/>
      </c>
      <c r="BQ179" s="368" t="str">
        <f t="shared" ref="BQ179:CA179" si="464">IF(NOT(ISNA(BQ88)),IF(LEN(BQ88)&gt;0,(BQ88-$B88)/(rateShift*0.0001),""),"")</f>
        <v/>
      </c>
      <c r="BR179" s="368" t="str">
        <f t="shared" si="464"/>
        <v/>
      </c>
      <c r="BS179" s="368" t="str">
        <f t="shared" si="464"/>
        <v/>
      </c>
      <c r="BT179" s="368" t="str">
        <f t="shared" si="464"/>
        <v/>
      </c>
      <c r="BU179" s="368" t="str">
        <f t="shared" si="464"/>
        <v/>
      </c>
      <c r="BV179" s="368" t="str">
        <f t="shared" si="464"/>
        <v/>
      </c>
      <c r="BW179" s="368" t="str">
        <f t="shared" si="464"/>
        <v/>
      </c>
      <c r="BX179" s="368" t="str">
        <f t="shared" si="464"/>
        <v/>
      </c>
      <c r="BY179" s="368" t="str">
        <f t="shared" si="464"/>
        <v/>
      </c>
      <c r="BZ179" s="368" t="str">
        <f t="shared" si="464"/>
        <v/>
      </c>
      <c r="CA179" s="369" t="str">
        <f t="shared" si="464"/>
        <v/>
      </c>
      <c r="CB179" s="257" t="str">
        <f t="shared" ref="CB179:DG179" si="465">IF(NOT(ISNA(CB88)),IF(LEN(CB88)&gt;0,ABS(CB88-$C88),""),"")</f>
        <v/>
      </c>
      <c r="CC179" s="257" t="str">
        <f t="shared" si="465"/>
        <v/>
      </c>
      <c r="CD179" s="257" t="str">
        <f t="shared" si="465"/>
        <v/>
      </c>
      <c r="CE179" s="257" t="str">
        <f t="shared" si="465"/>
        <v/>
      </c>
      <c r="CF179" s="257" t="str">
        <f t="shared" si="465"/>
        <v/>
      </c>
      <c r="CG179" s="257" t="str">
        <f t="shared" si="465"/>
        <v/>
      </c>
      <c r="CH179" s="257" t="str">
        <f t="shared" si="465"/>
        <v/>
      </c>
      <c r="CI179" s="257" t="str">
        <f t="shared" si="465"/>
        <v/>
      </c>
      <c r="CJ179" s="257" t="str">
        <f t="shared" si="465"/>
        <v/>
      </c>
      <c r="CK179" s="257" t="str">
        <f t="shared" si="465"/>
        <v/>
      </c>
      <c r="CL179" s="257" t="str">
        <f t="shared" si="465"/>
        <v/>
      </c>
      <c r="CM179" s="257" t="str">
        <f t="shared" si="465"/>
        <v/>
      </c>
      <c r="CN179" s="257" t="str">
        <f t="shared" si="465"/>
        <v/>
      </c>
      <c r="CO179" s="257" t="str">
        <f t="shared" si="465"/>
        <v/>
      </c>
      <c r="CP179" s="257" t="str">
        <f t="shared" si="465"/>
        <v/>
      </c>
      <c r="CQ179" s="257" t="str">
        <f t="shared" si="465"/>
        <v/>
      </c>
      <c r="CR179" s="257" t="str">
        <f t="shared" si="465"/>
        <v/>
      </c>
      <c r="CS179" s="257" t="str">
        <f t="shared" si="465"/>
        <v/>
      </c>
      <c r="CT179" s="257" t="str">
        <f t="shared" si="465"/>
        <v/>
      </c>
      <c r="CU179" s="257" t="str">
        <f t="shared" si="465"/>
        <v/>
      </c>
      <c r="CV179" s="257" t="str">
        <f t="shared" si="465"/>
        <v/>
      </c>
      <c r="CW179" s="257" t="str">
        <f t="shared" si="465"/>
        <v/>
      </c>
      <c r="CX179" s="257" t="str">
        <f t="shared" si="465"/>
        <v/>
      </c>
      <c r="CY179" s="257" t="str">
        <f t="shared" si="465"/>
        <v/>
      </c>
      <c r="CZ179" s="257" t="str">
        <f t="shared" si="465"/>
        <v/>
      </c>
      <c r="DA179" s="257" t="str">
        <f t="shared" si="465"/>
        <v/>
      </c>
      <c r="DB179" s="257" t="str">
        <f t="shared" si="465"/>
        <v/>
      </c>
      <c r="DC179" s="257" t="str">
        <f t="shared" si="465"/>
        <v/>
      </c>
      <c r="DD179" s="257" t="str">
        <f t="shared" si="465"/>
        <v/>
      </c>
      <c r="DE179" s="257" t="str">
        <f t="shared" si="465"/>
        <v/>
      </c>
      <c r="DF179" s="257" t="str">
        <f t="shared" si="465"/>
        <v/>
      </c>
      <c r="DG179" s="257" t="str">
        <f t="shared" si="465"/>
        <v/>
      </c>
      <c r="DH179" s="257" t="str">
        <f t="shared" ref="DH179:EM179" si="466">IF(NOT(ISNA(DH88)),IF(LEN(DH88)&gt;0,ABS(DH88-$C88),""),"")</f>
        <v/>
      </c>
      <c r="DI179" s="257" t="str">
        <f t="shared" si="466"/>
        <v/>
      </c>
      <c r="DJ179" s="257" t="str">
        <f t="shared" si="466"/>
        <v/>
      </c>
      <c r="DK179" s="257" t="str">
        <f t="shared" si="466"/>
        <v/>
      </c>
      <c r="DL179" s="257" t="str">
        <f t="shared" si="466"/>
        <v/>
      </c>
      <c r="DM179" s="257" t="str">
        <f t="shared" si="466"/>
        <v/>
      </c>
      <c r="DN179" s="257" t="str">
        <f t="shared" si="466"/>
        <v/>
      </c>
      <c r="DO179" s="257" t="str">
        <f t="shared" si="466"/>
        <v/>
      </c>
      <c r="DP179" s="257" t="str">
        <f t="shared" si="466"/>
        <v/>
      </c>
      <c r="DQ179" s="257" t="str">
        <f t="shared" si="466"/>
        <v/>
      </c>
      <c r="DR179" s="257" t="str">
        <f t="shared" si="466"/>
        <v/>
      </c>
      <c r="DS179" s="257" t="str">
        <f t="shared" si="466"/>
        <v/>
      </c>
      <c r="DT179" s="257" t="str">
        <f t="shared" si="466"/>
        <v/>
      </c>
      <c r="DU179" s="257" t="str">
        <f t="shared" si="466"/>
        <v/>
      </c>
      <c r="DV179" s="257" t="str">
        <f t="shared" si="466"/>
        <v/>
      </c>
      <c r="DW179" s="257" t="str">
        <f t="shared" si="466"/>
        <v/>
      </c>
      <c r="DX179" s="257" t="str">
        <f t="shared" si="466"/>
        <v/>
      </c>
      <c r="DY179" s="257" t="str">
        <f t="shared" si="466"/>
        <v/>
      </c>
      <c r="DZ179" s="257" t="str">
        <f t="shared" si="466"/>
        <v/>
      </c>
      <c r="EA179" s="257" t="str">
        <f t="shared" si="466"/>
        <v/>
      </c>
      <c r="EB179" s="257" t="str">
        <f t="shared" si="466"/>
        <v/>
      </c>
      <c r="EC179" s="257" t="str">
        <f t="shared" si="466"/>
        <v/>
      </c>
      <c r="ED179" s="257" t="str">
        <f t="shared" si="466"/>
        <v/>
      </c>
      <c r="EE179" s="257" t="str">
        <f t="shared" si="466"/>
        <v/>
      </c>
      <c r="EF179" s="257" t="str">
        <f t="shared" si="466"/>
        <v/>
      </c>
      <c r="EG179" s="257" t="str">
        <f t="shared" si="466"/>
        <v/>
      </c>
      <c r="EH179" s="257" t="str">
        <f t="shared" si="466"/>
        <v/>
      </c>
      <c r="EI179" s="257" t="str">
        <f t="shared" si="466"/>
        <v/>
      </c>
      <c r="EJ179" s="257" t="str">
        <f t="shared" si="466"/>
        <v/>
      </c>
      <c r="EK179" s="257" t="str">
        <f t="shared" si="466"/>
        <v/>
      </c>
      <c r="EL179" s="257" t="str">
        <f t="shared" si="466"/>
        <v/>
      </c>
      <c r="EM179" s="257" t="str">
        <f t="shared" si="466"/>
        <v/>
      </c>
      <c r="EN179" s="257" t="str">
        <f t="shared" ref="EN179:EX179" si="467">IF(NOT(ISNA(EN88)),IF(LEN(EN88)&gt;0,ABS(EN88-$C88),""),"")</f>
        <v/>
      </c>
      <c r="EO179" s="257" t="str">
        <f t="shared" si="467"/>
        <v/>
      </c>
      <c r="EP179" s="257" t="str">
        <f t="shared" si="467"/>
        <v/>
      </c>
      <c r="EQ179" s="257" t="str">
        <f t="shared" si="467"/>
        <v/>
      </c>
      <c r="ER179" s="257" t="str">
        <f t="shared" si="467"/>
        <v/>
      </c>
      <c r="ES179" s="257" t="str">
        <f t="shared" si="467"/>
        <v/>
      </c>
      <c r="ET179" s="257" t="str">
        <f t="shared" si="467"/>
        <v/>
      </c>
      <c r="EU179" s="257" t="str">
        <f t="shared" si="467"/>
        <v/>
      </c>
      <c r="EV179" s="257" t="str">
        <f t="shared" si="467"/>
        <v/>
      </c>
      <c r="EW179" s="257" t="str">
        <f t="shared" si="467"/>
        <v/>
      </c>
      <c r="EX179" s="258" t="str">
        <f t="shared" si="467"/>
        <v/>
      </c>
    </row>
    <row r="180" spans="4:154" x14ac:dyDescent="0.2">
      <c r="D180" s="238">
        <v>0</v>
      </c>
      <c r="E180" s="367" t="str">
        <f t="shared" ref="E180:AJ180" si="468">IF(NOT(ISNA(E89)),IF(LEN(E89)&gt;0,(E89-$B89)/(rateShift*0.0001),""),"")</f>
        <v/>
      </c>
      <c r="F180" s="368" t="str">
        <f t="shared" si="468"/>
        <v/>
      </c>
      <c r="G180" s="368" t="str">
        <f t="shared" si="468"/>
        <v/>
      </c>
      <c r="H180" s="368" t="str">
        <f t="shared" si="468"/>
        <v/>
      </c>
      <c r="I180" s="368" t="str">
        <f t="shared" si="468"/>
        <v/>
      </c>
      <c r="J180" s="368" t="str">
        <f t="shared" si="468"/>
        <v/>
      </c>
      <c r="K180" s="368" t="str">
        <f t="shared" si="468"/>
        <v/>
      </c>
      <c r="L180" s="368" t="str">
        <f t="shared" si="468"/>
        <v/>
      </c>
      <c r="M180" s="368" t="str">
        <f t="shared" si="468"/>
        <v/>
      </c>
      <c r="N180" s="368" t="str">
        <f t="shared" si="468"/>
        <v/>
      </c>
      <c r="O180" s="368" t="str">
        <f t="shared" si="468"/>
        <v/>
      </c>
      <c r="P180" s="368" t="str">
        <f t="shared" si="468"/>
        <v/>
      </c>
      <c r="Q180" s="368" t="str">
        <f t="shared" si="468"/>
        <v/>
      </c>
      <c r="R180" s="368" t="str">
        <f t="shared" si="468"/>
        <v/>
      </c>
      <c r="S180" s="368" t="str">
        <f t="shared" si="468"/>
        <v/>
      </c>
      <c r="T180" s="368" t="str">
        <f t="shared" si="468"/>
        <v/>
      </c>
      <c r="U180" s="368" t="str">
        <f t="shared" si="468"/>
        <v/>
      </c>
      <c r="V180" s="368" t="str">
        <f t="shared" si="468"/>
        <v/>
      </c>
      <c r="W180" s="368" t="str">
        <f t="shared" si="468"/>
        <v/>
      </c>
      <c r="X180" s="368" t="str">
        <f t="shared" si="468"/>
        <v/>
      </c>
      <c r="Y180" s="368" t="str">
        <f t="shared" si="468"/>
        <v/>
      </c>
      <c r="Z180" s="368" t="str">
        <f t="shared" si="468"/>
        <v/>
      </c>
      <c r="AA180" s="368" t="str">
        <f t="shared" si="468"/>
        <v/>
      </c>
      <c r="AB180" s="368" t="str">
        <f t="shared" si="468"/>
        <v/>
      </c>
      <c r="AC180" s="368" t="str">
        <f t="shared" si="468"/>
        <v/>
      </c>
      <c r="AD180" s="368" t="str">
        <f t="shared" si="468"/>
        <v/>
      </c>
      <c r="AE180" s="368" t="str">
        <f t="shared" si="468"/>
        <v/>
      </c>
      <c r="AF180" s="368" t="str">
        <f t="shared" si="468"/>
        <v/>
      </c>
      <c r="AG180" s="368" t="str">
        <f t="shared" si="468"/>
        <v/>
      </c>
      <c r="AH180" s="368" t="str">
        <f t="shared" si="468"/>
        <v/>
      </c>
      <c r="AI180" s="368" t="str">
        <f t="shared" si="468"/>
        <v/>
      </c>
      <c r="AJ180" s="368" t="str">
        <f t="shared" si="468"/>
        <v/>
      </c>
      <c r="AK180" s="368" t="str">
        <f t="shared" ref="AK180:BP180" si="469">IF(NOT(ISNA(AK89)),IF(LEN(AK89)&gt;0,(AK89-$B89)/(rateShift*0.0001),""),"")</f>
        <v/>
      </c>
      <c r="AL180" s="368" t="str">
        <f t="shared" si="469"/>
        <v/>
      </c>
      <c r="AM180" s="368" t="str">
        <f t="shared" si="469"/>
        <v/>
      </c>
      <c r="AN180" s="368" t="str">
        <f t="shared" si="469"/>
        <v/>
      </c>
      <c r="AO180" s="368" t="str">
        <f t="shared" si="469"/>
        <v/>
      </c>
      <c r="AP180" s="368" t="str">
        <f t="shared" si="469"/>
        <v/>
      </c>
      <c r="AQ180" s="368" t="str">
        <f t="shared" si="469"/>
        <v/>
      </c>
      <c r="AR180" s="368" t="str">
        <f t="shared" si="469"/>
        <v/>
      </c>
      <c r="AS180" s="368" t="str">
        <f t="shared" si="469"/>
        <v/>
      </c>
      <c r="AT180" s="368" t="str">
        <f t="shared" si="469"/>
        <v/>
      </c>
      <c r="AU180" s="368" t="str">
        <f t="shared" si="469"/>
        <v/>
      </c>
      <c r="AV180" s="368" t="str">
        <f t="shared" si="469"/>
        <v/>
      </c>
      <c r="AW180" s="368" t="str">
        <f t="shared" si="469"/>
        <v/>
      </c>
      <c r="AX180" s="368" t="str">
        <f t="shared" si="469"/>
        <v/>
      </c>
      <c r="AY180" s="368" t="str">
        <f t="shared" si="469"/>
        <v/>
      </c>
      <c r="AZ180" s="368" t="str">
        <f t="shared" si="469"/>
        <v/>
      </c>
      <c r="BA180" s="368" t="str">
        <f t="shared" si="469"/>
        <v/>
      </c>
      <c r="BB180" s="368" t="str">
        <f t="shared" si="469"/>
        <v/>
      </c>
      <c r="BC180" s="368" t="str">
        <f t="shared" si="469"/>
        <v/>
      </c>
      <c r="BD180" s="368" t="str">
        <f t="shared" si="469"/>
        <v/>
      </c>
      <c r="BE180" s="368" t="str">
        <f t="shared" si="469"/>
        <v/>
      </c>
      <c r="BF180" s="368" t="str">
        <f t="shared" si="469"/>
        <v/>
      </c>
      <c r="BG180" s="368" t="str">
        <f t="shared" si="469"/>
        <v/>
      </c>
      <c r="BH180" s="368" t="str">
        <f t="shared" si="469"/>
        <v/>
      </c>
      <c r="BI180" s="368" t="str">
        <f t="shared" si="469"/>
        <v/>
      </c>
      <c r="BJ180" s="368" t="str">
        <f t="shared" si="469"/>
        <v/>
      </c>
      <c r="BK180" s="368" t="str">
        <f t="shared" si="469"/>
        <v/>
      </c>
      <c r="BL180" s="368" t="str">
        <f t="shared" si="469"/>
        <v/>
      </c>
      <c r="BM180" s="368" t="str">
        <f t="shared" si="469"/>
        <v/>
      </c>
      <c r="BN180" s="368" t="str">
        <f t="shared" si="469"/>
        <v/>
      </c>
      <c r="BO180" s="368" t="str">
        <f t="shared" si="469"/>
        <v/>
      </c>
      <c r="BP180" s="368" t="str">
        <f t="shared" si="469"/>
        <v/>
      </c>
      <c r="BQ180" s="368" t="str">
        <f t="shared" ref="BQ180:CA180" si="470">IF(NOT(ISNA(BQ89)),IF(LEN(BQ89)&gt;0,(BQ89-$B89)/(rateShift*0.0001),""),"")</f>
        <v/>
      </c>
      <c r="BR180" s="368" t="str">
        <f t="shared" si="470"/>
        <v/>
      </c>
      <c r="BS180" s="368" t="str">
        <f t="shared" si="470"/>
        <v/>
      </c>
      <c r="BT180" s="368" t="str">
        <f t="shared" si="470"/>
        <v/>
      </c>
      <c r="BU180" s="368" t="str">
        <f t="shared" si="470"/>
        <v/>
      </c>
      <c r="BV180" s="368" t="str">
        <f t="shared" si="470"/>
        <v/>
      </c>
      <c r="BW180" s="368" t="str">
        <f t="shared" si="470"/>
        <v/>
      </c>
      <c r="BX180" s="368" t="str">
        <f t="shared" si="470"/>
        <v/>
      </c>
      <c r="BY180" s="368" t="str">
        <f t="shared" si="470"/>
        <v/>
      </c>
      <c r="BZ180" s="368" t="str">
        <f t="shared" si="470"/>
        <v/>
      </c>
      <c r="CA180" s="369" t="str">
        <f t="shared" si="470"/>
        <v/>
      </c>
      <c r="CB180" s="257" t="str">
        <f t="shared" ref="CB180:DG180" si="471">IF(NOT(ISNA(CB89)),IF(LEN(CB89)&gt;0,ABS(CB89-$C89),""),"")</f>
        <v/>
      </c>
      <c r="CC180" s="257" t="str">
        <f t="shared" si="471"/>
        <v/>
      </c>
      <c r="CD180" s="257" t="str">
        <f t="shared" si="471"/>
        <v/>
      </c>
      <c r="CE180" s="257" t="str">
        <f t="shared" si="471"/>
        <v/>
      </c>
      <c r="CF180" s="257" t="str">
        <f t="shared" si="471"/>
        <v/>
      </c>
      <c r="CG180" s="257" t="str">
        <f t="shared" si="471"/>
        <v/>
      </c>
      <c r="CH180" s="257" t="str">
        <f t="shared" si="471"/>
        <v/>
      </c>
      <c r="CI180" s="257" t="str">
        <f t="shared" si="471"/>
        <v/>
      </c>
      <c r="CJ180" s="257" t="str">
        <f t="shared" si="471"/>
        <v/>
      </c>
      <c r="CK180" s="257" t="str">
        <f t="shared" si="471"/>
        <v/>
      </c>
      <c r="CL180" s="257" t="str">
        <f t="shared" si="471"/>
        <v/>
      </c>
      <c r="CM180" s="257" t="str">
        <f t="shared" si="471"/>
        <v/>
      </c>
      <c r="CN180" s="257" t="str">
        <f t="shared" si="471"/>
        <v/>
      </c>
      <c r="CO180" s="257" t="str">
        <f t="shared" si="471"/>
        <v/>
      </c>
      <c r="CP180" s="257" t="str">
        <f t="shared" si="471"/>
        <v/>
      </c>
      <c r="CQ180" s="257" t="str">
        <f t="shared" si="471"/>
        <v/>
      </c>
      <c r="CR180" s="257" t="str">
        <f t="shared" si="471"/>
        <v/>
      </c>
      <c r="CS180" s="257" t="str">
        <f t="shared" si="471"/>
        <v/>
      </c>
      <c r="CT180" s="257" t="str">
        <f t="shared" si="471"/>
        <v/>
      </c>
      <c r="CU180" s="257" t="str">
        <f t="shared" si="471"/>
        <v/>
      </c>
      <c r="CV180" s="257" t="str">
        <f t="shared" si="471"/>
        <v/>
      </c>
      <c r="CW180" s="257" t="str">
        <f t="shared" si="471"/>
        <v/>
      </c>
      <c r="CX180" s="257" t="str">
        <f t="shared" si="471"/>
        <v/>
      </c>
      <c r="CY180" s="257" t="str">
        <f t="shared" si="471"/>
        <v/>
      </c>
      <c r="CZ180" s="257" t="str">
        <f t="shared" si="471"/>
        <v/>
      </c>
      <c r="DA180" s="257" t="str">
        <f t="shared" si="471"/>
        <v/>
      </c>
      <c r="DB180" s="257" t="str">
        <f t="shared" si="471"/>
        <v/>
      </c>
      <c r="DC180" s="257" t="str">
        <f t="shared" si="471"/>
        <v/>
      </c>
      <c r="DD180" s="257" t="str">
        <f t="shared" si="471"/>
        <v/>
      </c>
      <c r="DE180" s="257" t="str">
        <f t="shared" si="471"/>
        <v/>
      </c>
      <c r="DF180" s="257" t="str">
        <f t="shared" si="471"/>
        <v/>
      </c>
      <c r="DG180" s="257" t="str">
        <f t="shared" si="471"/>
        <v/>
      </c>
      <c r="DH180" s="257" t="str">
        <f t="shared" ref="DH180:EM180" si="472">IF(NOT(ISNA(DH89)),IF(LEN(DH89)&gt;0,ABS(DH89-$C89),""),"")</f>
        <v/>
      </c>
      <c r="DI180" s="257" t="str">
        <f t="shared" si="472"/>
        <v/>
      </c>
      <c r="DJ180" s="257" t="str">
        <f t="shared" si="472"/>
        <v/>
      </c>
      <c r="DK180" s="257" t="str">
        <f t="shared" si="472"/>
        <v/>
      </c>
      <c r="DL180" s="257" t="str">
        <f t="shared" si="472"/>
        <v/>
      </c>
      <c r="DM180" s="257" t="str">
        <f t="shared" si="472"/>
        <v/>
      </c>
      <c r="DN180" s="257" t="str">
        <f t="shared" si="472"/>
        <v/>
      </c>
      <c r="DO180" s="257" t="str">
        <f t="shared" si="472"/>
        <v/>
      </c>
      <c r="DP180" s="257" t="str">
        <f t="shared" si="472"/>
        <v/>
      </c>
      <c r="DQ180" s="257" t="str">
        <f t="shared" si="472"/>
        <v/>
      </c>
      <c r="DR180" s="257" t="str">
        <f t="shared" si="472"/>
        <v/>
      </c>
      <c r="DS180" s="257" t="str">
        <f t="shared" si="472"/>
        <v/>
      </c>
      <c r="DT180" s="257" t="str">
        <f t="shared" si="472"/>
        <v/>
      </c>
      <c r="DU180" s="257" t="str">
        <f t="shared" si="472"/>
        <v/>
      </c>
      <c r="DV180" s="257" t="str">
        <f t="shared" si="472"/>
        <v/>
      </c>
      <c r="DW180" s="257" t="str">
        <f t="shared" si="472"/>
        <v/>
      </c>
      <c r="DX180" s="257" t="str">
        <f t="shared" si="472"/>
        <v/>
      </c>
      <c r="DY180" s="257" t="str">
        <f t="shared" si="472"/>
        <v/>
      </c>
      <c r="DZ180" s="257" t="str">
        <f t="shared" si="472"/>
        <v/>
      </c>
      <c r="EA180" s="257" t="str">
        <f t="shared" si="472"/>
        <v/>
      </c>
      <c r="EB180" s="257" t="str">
        <f t="shared" si="472"/>
        <v/>
      </c>
      <c r="EC180" s="257" t="str">
        <f t="shared" si="472"/>
        <v/>
      </c>
      <c r="ED180" s="257" t="str">
        <f t="shared" si="472"/>
        <v/>
      </c>
      <c r="EE180" s="257" t="str">
        <f t="shared" si="472"/>
        <v/>
      </c>
      <c r="EF180" s="257" t="str">
        <f t="shared" si="472"/>
        <v/>
      </c>
      <c r="EG180" s="257" t="str">
        <f t="shared" si="472"/>
        <v/>
      </c>
      <c r="EH180" s="257" t="str">
        <f t="shared" si="472"/>
        <v/>
      </c>
      <c r="EI180" s="257" t="str">
        <f t="shared" si="472"/>
        <v/>
      </c>
      <c r="EJ180" s="257" t="str">
        <f t="shared" si="472"/>
        <v/>
      </c>
      <c r="EK180" s="257" t="str">
        <f t="shared" si="472"/>
        <v/>
      </c>
      <c r="EL180" s="257" t="str">
        <f t="shared" si="472"/>
        <v/>
      </c>
      <c r="EM180" s="257" t="str">
        <f t="shared" si="472"/>
        <v/>
      </c>
      <c r="EN180" s="257" t="str">
        <f t="shared" ref="EN180:EX180" si="473">IF(NOT(ISNA(EN89)),IF(LEN(EN89)&gt;0,ABS(EN89-$C89),""),"")</f>
        <v/>
      </c>
      <c r="EO180" s="257" t="str">
        <f t="shared" si="473"/>
        <v/>
      </c>
      <c r="EP180" s="257" t="str">
        <f t="shared" si="473"/>
        <v/>
      </c>
      <c r="EQ180" s="257" t="str">
        <f t="shared" si="473"/>
        <v/>
      </c>
      <c r="ER180" s="257" t="str">
        <f t="shared" si="473"/>
        <v/>
      </c>
      <c r="ES180" s="257" t="str">
        <f t="shared" si="473"/>
        <v/>
      </c>
      <c r="ET180" s="257" t="str">
        <f t="shared" si="473"/>
        <v/>
      </c>
      <c r="EU180" s="257" t="str">
        <f t="shared" si="473"/>
        <v/>
      </c>
      <c r="EV180" s="257" t="str">
        <f t="shared" si="473"/>
        <v/>
      </c>
      <c r="EW180" s="257" t="str">
        <f t="shared" si="473"/>
        <v/>
      </c>
      <c r="EX180" s="258" t="str">
        <f t="shared" si="473"/>
        <v/>
      </c>
    </row>
    <row r="181" spans="4:154" x14ac:dyDescent="0.2">
      <c r="D181" s="238">
        <v>0</v>
      </c>
      <c r="E181" s="367" t="str">
        <f t="shared" ref="E181:AJ181" si="474">IF(NOT(ISNA(E90)),IF(LEN(E90)&gt;0,(E90-$B90)/(rateShift*0.0001),""),"")</f>
        <v/>
      </c>
      <c r="F181" s="368" t="str">
        <f t="shared" si="474"/>
        <v/>
      </c>
      <c r="G181" s="368" t="str">
        <f t="shared" si="474"/>
        <v/>
      </c>
      <c r="H181" s="368" t="str">
        <f t="shared" si="474"/>
        <v/>
      </c>
      <c r="I181" s="368" t="str">
        <f t="shared" si="474"/>
        <v/>
      </c>
      <c r="J181" s="368" t="str">
        <f t="shared" si="474"/>
        <v/>
      </c>
      <c r="K181" s="368" t="str">
        <f t="shared" si="474"/>
        <v/>
      </c>
      <c r="L181" s="368" t="str">
        <f t="shared" si="474"/>
        <v/>
      </c>
      <c r="M181" s="368" t="str">
        <f t="shared" si="474"/>
        <v/>
      </c>
      <c r="N181" s="368" t="str">
        <f t="shared" si="474"/>
        <v/>
      </c>
      <c r="O181" s="368" t="str">
        <f t="shared" si="474"/>
        <v/>
      </c>
      <c r="P181" s="368" t="str">
        <f t="shared" si="474"/>
        <v/>
      </c>
      <c r="Q181" s="368" t="str">
        <f t="shared" si="474"/>
        <v/>
      </c>
      <c r="R181" s="368" t="str">
        <f t="shared" si="474"/>
        <v/>
      </c>
      <c r="S181" s="368" t="str">
        <f t="shared" si="474"/>
        <v/>
      </c>
      <c r="T181" s="368" t="str">
        <f t="shared" si="474"/>
        <v/>
      </c>
      <c r="U181" s="368" t="str">
        <f t="shared" si="474"/>
        <v/>
      </c>
      <c r="V181" s="368" t="str">
        <f t="shared" si="474"/>
        <v/>
      </c>
      <c r="W181" s="368" t="str">
        <f t="shared" si="474"/>
        <v/>
      </c>
      <c r="X181" s="368" t="str">
        <f t="shared" si="474"/>
        <v/>
      </c>
      <c r="Y181" s="368" t="str">
        <f t="shared" si="474"/>
        <v/>
      </c>
      <c r="Z181" s="368" t="str">
        <f t="shared" si="474"/>
        <v/>
      </c>
      <c r="AA181" s="368" t="str">
        <f t="shared" si="474"/>
        <v/>
      </c>
      <c r="AB181" s="368" t="str">
        <f t="shared" si="474"/>
        <v/>
      </c>
      <c r="AC181" s="368" t="str">
        <f t="shared" si="474"/>
        <v/>
      </c>
      <c r="AD181" s="368" t="str">
        <f t="shared" si="474"/>
        <v/>
      </c>
      <c r="AE181" s="368" t="str">
        <f t="shared" si="474"/>
        <v/>
      </c>
      <c r="AF181" s="368" t="str">
        <f t="shared" si="474"/>
        <v/>
      </c>
      <c r="AG181" s="368" t="str">
        <f t="shared" si="474"/>
        <v/>
      </c>
      <c r="AH181" s="368" t="str">
        <f t="shared" si="474"/>
        <v/>
      </c>
      <c r="AI181" s="368" t="str">
        <f t="shared" si="474"/>
        <v/>
      </c>
      <c r="AJ181" s="368" t="str">
        <f t="shared" si="474"/>
        <v/>
      </c>
      <c r="AK181" s="368" t="str">
        <f t="shared" ref="AK181:BP181" si="475">IF(NOT(ISNA(AK90)),IF(LEN(AK90)&gt;0,(AK90-$B90)/(rateShift*0.0001),""),"")</f>
        <v/>
      </c>
      <c r="AL181" s="368" t="str">
        <f t="shared" si="475"/>
        <v/>
      </c>
      <c r="AM181" s="368" t="str">
        <f t="shared" si="475"/>
        <v/>
      </c>
      <c r="AN181" s="368" t="str">
        <f t="shared" si="475"/>
        <v/>
      </c>
      <c r="AO181" s="368" t="str">
        <f t="shared" si="475"/>
        <v/>
      </c>
      <c r="AP181" s="368" t="str">
        <f t="shared" si="475"/>
        <v/>
      </c>
      <c r="AQ181" s="368" t="str">
        <f t="shared" si="475"/>
        <v/>
      </c>
      <c r="AR181" s="368" t="str">
        <f t="shared" si="475"/>
        <v/>
      </c>
      <c r="AS181" s="368" t="str">
        <f t="shared" si="475"/>
        <v/>
      </c>
      <c r="AT181" s="368" t="str">
        <f t="shared" si="475"/>
        <v/>
      </c>
      <c r="AU181" s="368" t="str">
        <f t="shared" si="475"/>
        <v/>
      </c>
      <c r="AV181" s="368" t="str">
        <f t="shared" si="475"/>
        <v/>
      </c>
      <c r="AW181" s="368" t="str">
        <f t="shared" si="475"/>
        <v/>
      </c>
      <c r="AX181" s="368" t="str">
        <f t="shared" si="475"/>
        <v/>
      </c>
      <c r="AY181" s="368" t="str">
        <f t="shared" si="475"/>
        <v/>
      </c>
      <c r="AZ181" s="368" t="str">
        <f t="shared" si="475"/>
        <v/>
      </c>
      <c r="BA181" s="368" t="str">
        <f t="shared" si="475"/>
        <v/>
      </c>
      <c r="BB181" s="368" t="str">
        <f t="shared" si="475"/>
        <v/>
      </c>
      <c r="BC181" s="368" t="str">
        <f t="shared" si="475"/>
        <v/>
      </c>
      <c r="BD181" s="368" t="str">
        <f t="shared" si="475"/>
        <v/>
      </c>
      <c r="BE181" s="368" t="str">
        <f t="shared" si="475"/>
        <v/>
      </c>
      <c r="BF181" s="368" t="str">
        <f t="shared" si="475"/>
        <v/>
      </c>
      <c r="BG181" s="368" t="str">
        <f t="shared" si="475"/>
        <v/>
      </c>
      <c r="BH181" s="368" t="str">
        <f t="shared" si="475"/>
        <v/>
      </c>
      <c r="BI181" s="368" t="str">
        <f t="shared" si="475"/>
        <v/>
      </c>
      <c r="BJ181" s="368" t="str">
        <f t="shared" si="475"/>
        <v/>
      </c>
      <c r="BK181" s="368" t="str">
        <f t="shared" si="475"/>
        <v/>
      </c>
      <c r="BL181" s="368" t="str">
        <f t="shared" si="475"/>
        <v/>
      </c>
      <c r="BM181" s="368" t="str">
        <f t="shared" si="475"/>
        <v/>
      </c>
      <c r="BN181" s="368" t="str">
        <f t="shared" si="475"/>
        <v/>
      </c>
      <c r="BO181" s="368" t="str">
        <f t="shared" si="475"/>
        <v/>
      </c>
      <c r="BP181" s="368" t="str">
        <f t="shared" si="475"/>
        <v/>
      </c>
      <c r="BQ181" s="368" t="str">
        <f t="shared" ref="BQ181:CA181" si="476">IF(NOT(ISNA(BQ90)),IF(LEN(BQ90)&gt;0,(BQ90-$B90)/(rateShift*0.0001),""),"")</f>
        <v/>
      </c>
      <c r="BR181" s="368" t="str">
        <f t="shared" si="476"/>
        <v/>
      </c>
      <c r="BS181" s="368" t="str">
        <f t="shared" si="476"/>
        <v/>
      </c>
      <c r="BT181" s="368" t="str">
        <f t="shared" si="476"/>
        <v/>
      </c>
      <c r="BU181" s="368" t="str">
        <f t="shared" si="476"/>
        <v/>
      </c>
      <c r="BV181" s="368" t="str">
        <f t="shared" si="476"/>
        <v/>
      </c>
      <c r="BW181" s="368" t="str">
        <f t="shared" si="476"/>
        <v/>
      </c>
      <c r="BX181" s="368" t="str">
        <f t="shared" si="476"/>
        <v/>
      </c>
      <c r="BY181" s="368" t="str">
        <f t="shared" si="476"/>
        <v/>
      </c>
      <c r="BZ181" s="368" t="str">
        <f t="shared" si="476"/>
        <v/>
      </c>
      <c r="CA181" s="369" t="str">
        <f t="shared" si="476"/>
        <v/>
      </c>
      <c r="CB181" s="257" t="str">
        <f t="shared" ref="CB181:DG181" si="477">IF(NOT(ISNA(CB90)),IF(LEN(CB90)&gt;0,ABS(CB90-$C90),""),"")</f>
        <v/>
      </c>
      <c r="CC181" s="257" t="str">
        <f t="shared" si="477"/>
        <v/>
      </c>
      <c r="CD181" s="257" t="str">
        <f t="shared" si="477"/>
        <v/>
      </c>
      <c r="CE181" s="257" t="str">
        <f t="shared" si="477"/>
        <v/>
      </c>
      <c r="CF181" s="257" t="str">
        <f t="shared" si="477"/>
        <v/>
      </c>
      <c r="CG181" s="257" t="str">
        <f t="shared" si="477"/>
        <v/>
      </c>
      <c r="CH181" s="257" t="str">
        <f t="shared" si="477"/>
        <v/>
      </c>
      <c r="CI181" s="257" t="str">
        <f t="shared" si="477"/>
        <v/>
      </c>
      <c r="CJ181" s="257" t="str">
        <f t="shared" si="477"/>
        <v/>
      </c>
      <c r="CK181" s="257" t="str">
        <f t="shared" si="477"/>
        <v/>
      </c>
      <c r="CL181" s="257" t="str">
        <f t="shared" si="477"/>
        <v/>
      </c>
      <c r="CM181" s="257" t="str">
        <f t="shared" si="477"/>
        <v/>
      </c>
      <c r="CN181" s="257" t="str">
        <f t="shared" si="477"/>
        <v/>
      </c>
      <c r="CO181" s="257" t="str">
        <f t="shared" si="477"/>
        <v/>
      </c>
      <c r="CP181" s="257" t="str">
        <f t="shared" si="477"/>
        <v/>
      </c>
      <c r="CQ181" s="257" t="str">
        <f t="shared" si="477"/>
        <v/>
      </c>
      <c r="CR181" s="257" t="str">
        <f t="shared" si="477"/>
        <v/>
      </c>
      <c r="CS181" s="257" t="str">
        <f t="shared" si="477"/>
        <v/>
      </c>
      <c r="CT181" s="257" t="str">
        <f t="shared" si="477"/>
        <v/>
      </c>
      <c r="CU181" s="257" t="str">
        <f t="shared" si="477"/>
        <v/>
      </c>
      <c r="CV181" s="257" t="str">
        <f t="shared" si="477"/>
        <v/>
      </c>
      <c r="CW181" s="257" t="str">
        <f t="shared" si="477"/>
        <v/>
      </c>
      <c r="CX181" s="257" t="str">
        <f t="shared" si="477"/>
        <v/>
      </c>
      <c r="CY181" s="257" t="str">
        <f t="shared" si="477"/>
        <v/>
      </c>
      <c r="CZ181" s="257" t="str">
        <f t="shared" si="477"/>
        <v/>
      </c>
      <c r="DA181" s="257" t="str">
        <f t="shared" si="477"/>
        <v/>
      </c>
      <c r="DB181" s="257" t="str">
        <f t="shared" si="477"/>
        <v/>
      </c>
      <c r="DC181" s="257" t="str">
        <f t="shared" si="477"/>
        <v/>
      </c>
      <c r="DD181" s="257" t="str">
        <f t="shared" si="477"/>
        <v/>
      </c>
      <c r="DE181" s="257" t="str">
        <f t="shared" si="477"/>
        <v/>
      </c>
      <c r="DF181" s="257" t="str">
        <f t="shared" si="477"/>
        <v/>
      </c>
      <c r="DG181" s="257" t="str">
        <f t="shared" si="477"/>
        <v/>
      </c>
      <c r="DH181" s="257" t="str">
        <f t="shared" ref="DH181:EM181" si="478">IF(NOT(ISNA(DH90)),IF(LEN(DH90)&gt;0,ABS(DH90-$C90),""),"")</f>
        <v/>
      </c>
      <c r="DI181" s="257" t="str">
        <f t="shared" si="478"/>
        <v/>
      </c>
      <c r="DJ181" s="257" t="str">
        <f t="shared" si="478"/>
        <v/>
      </c>
      <c r="DK181" s="257" t="str">
        <f t="shared" si="478"/>
        <v/>
      </c>
      <c r="DL181" s="257" t="str">
        <f t="shared" si="478"/>
        <v/>
      </c>
      <c r="DM181" s="257" t="str">
        <f t="shared" si="478"/>
        <v/>
      </c>
      <c r="DN181" s="257" t="str">
        <f t="shared" si="478"/>
        <v/>
      </c>
      <c r="DO181" s="257" t="str">
        <f t="shared" si="478"/>
        <v/>
      </c>
      <c r="DP181" s="257" t="str">
        <f t="shared" si="478"/>
        <v/>
      </c>
      <c r="DQ181" s="257" t="str">
        <f t="shared" si="478"/>
        <v/>
      </c>
      <c r="DR181" s="257" t="str">
        <f t="shared" si="478"/>
        <v/>
      </c>
      <c r="DS181" s="257" t="str">
        <f t="shared" si="478"/>
        <v/>
      </c>
      <c r="DT181" s="257" t="str">
        <f t="shared" si="478"/>
        <v/>
      </c>
      <c r="DU181" s="257" t="str">
        <f t="shared" si="478"/>
        <v/>
      </c>
      <c r="DV181" s="257" t="str">
        <f t="shared" si="478"/>
        <v/>
      </c>
      <c r="DW181" s="257" t="str">
        <f t="shared" si="478"/>
        <v/>
      </c>
      <c r="DX181" s="257" t="str">
        <f t="shared" si="478"/>
        <v/>
      </c>
      <c r="DY181" s="257" t="str">
        <f t="shared" si="478"/>
        <v/>
      </c>
      <c r="DZ181" s="257" t="str">
        <f t="shared" si="478"/>
        <v/>
      </c>
      <c r="EA181" s="257" t="str">
        <f t="shared" si="478"/>
        <v/>
      </c>
      <c r="EB181" s="257" t="str">
        <f t="shared" si="478"/>
        <v/>
      </c>
      <c r="EC181" s="257" t="str">
        <f t="shared" si="478"/>
        <v/>
      </c>
      <c r="ED181" s="257" t="str">
        <f t="shared" si="478"/>
        <v/>
      </c>
      <c r="EE181" s="257" t="str">
        <f t="shared" si="478"/>
        <v/>
      </c>
      <c r="EF181" s="257" t="str">
        <f t="shared" si="478"/>
        <v/>
      </c>
      <c r="EG181" s="257" t="str">
        <f t="shared" si="478"/>
        <v/>
      </c>
      <c r="EH181" s="257" t="str">
        <f t="shared" si="478"/>
        <v/>
      </c>
      <c r="EI181" s="257" t="str">
        <f t="shared" si="478"/>
        <v/>
      </c>
      <c r="EJ181" s="257" t="str">
        <f t="shared" si="478"/>
        <v/>
      </c>
      <c r="EK181" s="257" t="str">
        <f t="shared" si="478"/>
        <v/>
      </c>
      <c r="EL181" s="257" t="str">
        <f t="shared" si="478"/>
        <v/>
      </c>
      <c r="EM181" s="257" t="str">
        <f t="shared" si="478"/>
        <v/>
      </c>
      <c r="EN181" s="257" t="str">
        <f t="shared" ref="EN181:EX181" si="479">IF(NOT(ISNA(EN90)),IF(LEN(EN90)&gt;0,ABS(EN90-$C90),""),"")</f>
        <v/>
      </c>
      <c r="EO181" s="257" t="str">
        <f t="shared" si="479"/>
        <v/>
      </c>
      <c r="EP181" s="257" t="str">
        <f t="shared" si="479"/>
        <v/>
      </c>
      <c r="EQ181" s="257" t="str">
        <f t="shared" si="479"/>
        <v/>
      </c>
      <c r="ER181" s="257" t="str">
        <f t="shared" si="479"/>
        <v/>
      </c>
      <c r="ES181" s="257" t="str">
        <f t="shared" si="479"/>
        <v/>
      </c>
      <c r="ET181" s="257" t="str">
        <f t="shared" si="479"/>
        <v/>
      </c>
      <c r="EU181" s="257" t="str">
        <f t="shared" si="479"/>
        <v/>
      </c>
      <c r="EV181" s="257" t="str">
        <f t="shared" si="479"/>
        <v/>
      </c>
      <c r="EW181" s="257" t="str">
        <f t="shared" si="479"/>
        <v/>
      </c>
      <c r="EX181" s="258" t="str">
        <f t="shared" si="479"/>
        <v/>
      </c>
    </row>
    <row r="182" spans="4:154" x14ac:dyDescent="0.2">
      <c r="D182" s="238">
        <v>0</v>
      </c>
      <c r="E182" s="367" t="str">
        <f t="shared" ref="E182:AJ182" si="480">IF(NOT(ISNA(E91)),IF(LEN(E91)&gt;0,(E91-$B91)/(rateShift*0.0001),""),"")</f>
        <v/>
      </c>
      <c r="F182" s="368" t="str">
        <f t="shared" si="480"/>
        <v/>
      </c>
      <c r="G182" s="368" t="str">
        <f t="shared" si="480"/>
        <v/>
      </c>
      <c r="H182" s="368" t="str">
        <f t="shared" si="480"/>
        <v/>
      </c>
      <c r="I182" s="368" t="str">
        <f t="shared" si="480"/>
        <v/>
      </c>
      <c r="J182" s="368" t="str">
        <f t="shared" si="480"/>
        <v/>
      </c>
      <c r="K182" s="368" t="str">
        <f t="shared" si="480"/>
        <v/>
      </c>
      <c r="L182" s="368" t="str">
        <f t="shared" si="480"/>
        <v/>
      </c>
      <c r="M182" s="368" t="str">
        <f t="shared" si="480"/>
        <v/>
      </c>
      <c r="N182" s="368" t="str">
        <f t="shared" si="480"/>
        <v/>
      </c>
      <c r="O182" s="368" t="str">
        <f t="shared" si="480"/>
        <v/>
      </c>
      <c r="P182" s="368" t="str">
        <f t="shared" si="480"/>
        <v/>
      </c>
      <c r="Q182" s="368" t="str">
        <f t="shared" si="480"/>
        <v/>
      </c>
      <c r="R182" s="368" t="str">
        <f t="shared" si="480"/>
        <v/>
      </c>
      <c r="S182" s="368" t="str">
        <f t="shared" si="480"/>
        <v/>
      </c>
      <c r="T182" s="368" t="str">
        <f t="shared" si="480"/>
        <v/>
      </c>
      <c r="U182" s="368" t="str">
        <f t="shared" si="480"/>
        <v/>
      </c>
      <c r="V182" s="368" t="str">
        <f t="shared" si="480"/>
        <v/>
      </c>
      <c r="W182" s="368" t="str">
        <f t="shared" si="480"/>
        <v/>
      </c>
      <c r="X182" s="368" t="str">
        <f t="shared" si="480"/>
        <v/>
      </c>
      <c r="Y182" s="368" t="str">
        <f t="shared" si="480"/>
        <v/>
      </c>
      <c r="Z182" s="368" t="str">
        <f t="shared" si="480"/>
        <v/>
      </c>
      <c r="AA182" s="368" t="str">
        <f t="shared" si="480"/>
        <v/>
      </c>
      <c r="AB182" s="368" t="str">
        <f t="shared" si="480"/>
        <v/>
      </c>
      <c r="AC182" s="368" t="str">
        <f t="shared" si="480"/>
        <v/>
      </c>
      <c r="AD182" s="368" t="str">
        <f t="shared" si="480"/>
        <v/>
      </c>
      <c r="AE182" s="368" t="str">
        <f t="shared" si="480"/>
        <v/>
      </c>
      <c r="AF182" s="368" t="str">
        <f t="shared" si="480"/>
        <v/>
      </c>
      <c r="AG182" s="368" t="str">
        <f t="shared" si="480"/>
        <v/>
      </c>
      <c r="AH182" s="368" t="str">
        <f t="shared" si="480"/>
        <v/>
      </c>
      <c r="AI182" s="368" t="str">
        <f t="shared" si="480"/>
        <v/>
      </c>
      <c r="AJ182" s="368" t="str">
        <f t="shared" si="480"/>
        <v/>
      </c>
      <c r="AK182" s="368" t="str">
        <f t="shared" ref="AK182:BP182" si="481">IF(NOT(ISNA(AK91)),IF(LEN(AK91)&gt;0,(AK91-$B91)/(rateShift*0.0001),""),"")</f>
        <v/>
      </c>
      <c r="AL182" s="368" t="str">
        <f t="shared" si="481"/>
        <v/>
      </c>
      <c r="AM182" s="368" t="str">
        <f t="shared" si="481"/>
        <v/>
      </c>
      <c r="AN182" s="368" t="str">
        <f t="shared" si="481"/>
        <v/>
      </c>
      <c r="AO182" s="368" t="str">
        <f t="shared" si="481"/>
        <v/>
      </c>
      <c r="AP182" s="368" t="str">
        <f t="shared" si="481"/>
        <v/>
      </c>
      <c r="AQ182" s="368" t="str">
        <f t="shared" si="481"/>
        <v/>
      </c>
      <c r="AR182" s="368" t="str">
        <f t="shared" si="481"/>
        <v/>
      </c>
      <c r="AS182" s="368" t="str">
        <f t="shared" si="481"/>
        <v/>
      </c>
      <c r="AT182" s="368" t="str">
        <f t="shared" si="481"/>
        <v/>
      </c>
      <c r="AU182" s="368" t="str">
        <f t="shared" si="481"/>
        <v/>
      </c>
      <c r="AV182" s="368" t="str">
        <f t="shared" si="481"/>
        <v/>
      </c>
      <c r="AW182" s="368" t="str">
        <f t="shared" si="481"/>
        <v/>
      </c>
      <c r="AX182" s="368" t="str">
        <f t="shared" si="481"/>
        <v/>
      </c>
      <c r="AY182" s="368" t="str">
        <f t="shared" si="481"/>
        <v/>
      </c>
      <c r="AZ182" s="368" t="str">
        <f t="shared" si="481"/>
        <v/>
      </c>
      <c r="BA182" s="368" t="str">
        <f t="shared" si="481"/>
        <v/>
      </c>
      <c r="BB182" s="368" t="str">
        <f t="shared" si="481"/>
        <v/>
      </c>
      <c r="BC182" s="368" t="str">
        <f t="shared" si="481"/>
        <v/>
      </c>
      <c r="BD182" s="368" t="str">
        <f t="shared" si="481"/>
        <v/>
      </c>
      <c r="BE182" s="368" t="str">
        <f t="shared" si="481"/>
        <v/>
      </c>
      <c r="BF182" s="368" t="str">
        <f t="shared" si="481"/>
        <v/>
      </c>
      <c r="BG182" s="368" t="str">
        <f t="shared" si="481"/>
        <v/>
      </c>
      <c r="BH182" s="368" t="str">
        <f t="shared" si="481"/>
        <v/>
      </c>
      <c r="BI182" s="368" t="str">
        <f t="shared" si="481"/>
        <v/>
      </c>
      <c r="BJ182" s="368" t="str">
        <f t="shared" si="481"/>
        <v/>
      </c>
      <c r="BK182" s="368" t="str">
        <f t="shared" si="481"/>
        <v/>
      </c>
      <c r="BL182" s="368" t="str">
        <f t="shared" si="481"/>
        <v/>
      </c>
      <c r="BM182" s="368" t="str">
        <f t="shared" si="481"/>
        <v/>
      </c>
      <c r="BN182" s="368" t="str">
        <f t="shared" si="481"/>
        <v/>
      </c>
      <c r="BO182" s="368" t="str">
        <f t="shared" si="481"/>
        <v/>
      </c>
      <c r="BP182" s="368" t="str">
        <f t="shared" si="481"/>
        <v/>
      </c>
      <c r="BQ182" s="368" t="str">
        <f t="shared" ref="BQ182:CA182" si="482">IF(NOT(ISNA(BQ91)),IF(LEN(BQ91)&gt;0,(BQ91-$B91)/(rateShift*0.0001),""),"")</f>
        <v/>
      </c>
      <c r="BR182" s="368" t="str">
        <f t="shared" si="482"/>
        <v/>
      </c>
      <c r="BS182" s="368" t="str">
        <f t="shared" si="482"/>
        <v/>
      </c>
      <c r="BT182" s="368" t="str">
        <f t="shared" si="482"/>
        <v/>
      </c>
      <c r="BU182" s="368" t="str">
        <f t="shared" si="482"/>
        <v/>
      </c>
      <c r="BV182" s="368" t="str">
        <f t="shared" si="482"/>
        <v/>
      </c>
      <c r="BW182" s="368" t="str">
        <f t="shared" si="482"/>
        <v/>
      </c>
      <c r="BX182" s="368" t="str">
        <f t="shared" si="482"/>
        <v/>
      </c>
      <c r="BY182" s="368" t="str">
        <f t="shared" si="482"/>
        <v/>
      </c>
      <c r="BZ182" s="368" t="str">
        <f t="shared" si="482"/>
        <v/>
      </c>
      <c r="CA182" s="369" t="str">
        <f t="shared" si="482"/>
        <v/>
      </c>
      <c r="CB182" s="257" t="str">
        <f t="shared" ref="CB182:DG182" si="483">IF(NOT(ISNA(CB91)),IF(LEN(CB91)&gt;0,ABS(CB91-$C91),""),"")</f>
        <v/>
      </c>
      <c r="CC182" s="257" t="str">
        <f t="shared" si="483"/>
        <v/>
      </c>
      <c r="CD182" s="257" t="str">
        <f t="shared" si="483"/>
        <v/>
      </c>
      <c r="CE182" s="257" t="str">
        <f t="shared" si="483"/>
        <v/>
      </c>
      <c r="CF182" s="257" t="str">
        <f t="shared" si="483"/>
        <v/>
      </c>
      <c r="CG182" s="257" t="str">
        <f t="shared" si="483"/>
        <v/>
      </c>
      <c r="CH182" s="257" t="str">
        <f t="shared" si="483"/>
        <v/>
      </c>
      <c r="CI182" s="257" t="str">
        <f t="shared" si="483"/>
        <v/>
      </c>
      <c r="CJ182" s="257" t="str">
        <f t="shared" si="483"/>
        <v/>
      </c>
      <c r="CK182" s="257" t="str">
        <f t="shared" si="483"/>
        <v/>
      </c>
      <c r="CL182" s="257" t="str">
        <f t="shared" si="483"/>
        <v/>
      </c>
      <c r="CM182" s="257" t="str">
        <f t="shared" si="483"/>
        <v/>
      </c>
      <c r="CN182" s="257" t="str">
        <f t="shared" si="483"/>
        <v/>
      </c>
      <c r="CO182" s="257" t="str">
        <f t="shared" si="483"/>
        <v/>
      </c>
      <c r="CP182" s="257" t="str">
        <f t="shared" si="483"/>
        <v/>
      </c>
      <c r="CQ182" s="257" t="str">
        <f t="shared" si="483"/>
        <v/>
      </c>
      <c r="CR182" s="257" t="str">
        <f t="shared" si="483"/>
        <v/>
      </c>
      <c r="CS182" s="257" t="str">
        <f t="shared" si="483"/>
        <v/>
      </c>
      <c r="CT182" s="257" t="str">
        <f t="shared" si="483"/>
        <v/>
      </c>
      <c r="CU182" s="257" t="str">
        <f t="shared" si="483"/>
        <v/>
      </c>
      <c r="CV182" s="257" t="str">
        <f t="shared" si="483"/>
        <v/>
      </c>
      <c r="CW182" s="257" t="str">
        <f t="shared" si="483"/>
        <v/>
      </c>
      <c r="CX182" s="257" t="str">
        <f t="shared" si="483"/>
        <v/>
      </c>
      <c r="CY182" s="257" t="str">
        <f t="shared" si="483"/>
        <v/>
      </c>
      <c r="CZ182" s="257" t="str">
        <f t="shared" si="483"/>
        <v/>
      </c>
      <c r="DA182" s="257" t="str">
        <f t="shared" si="483"/>
        <v/>
      </c>
      <c r="DB182" s="257" t="str">
        <f t="shared" si="483"/>
        <v/>
      </c>
      <c r="DC182" s="257" t="str">
        <f t="shared" si="483"/>
        <v/>
      </c>
      <c r="DD182" s="257" t="str">
        <f t="shared" si="483"/>
        <v/>
      </c>
      <c r="DE182" s="257" t="str">
        <f t="shared" si="483"/>
        <v/>
      </c>
      <c r="DF182" s="257" t="str">
        <f t="shared" si="483"/>
        <v/>
      </c>
      <c r="DG182" s="257" t="str">
        <f t="shared" si="483"/>
        <v/>
      </c>
      <c r="DH182" s="257" t="str">
        <f t="shared" ref="DH182:EM182" si="484">IF(NOT(ISNA(DH91)),IF(LEN(DH91)&gt;0,ABS(DH91-$C91),""),"")</f>
        <v/>
      </c>
      <c r="DI182" s="257" t="str">
        <f t="shared" si="484"/>
        <v/>
      </c>
      <c r="DJ182" s="257" t="str">
        <f t="shared" si="484"/>
        <v/>
      </c>
      <c r="DK182" s="257" t="str">
        <f t="shared" si="484"/>
        <v/>
      </c>
      <c r="DL182" s="257" t="str">
        <f t="shared" si="484"/>
        <v/>
      </c>
      <c r="DM182" s="257" t="str">
        <f t="shared" si="484"/>
        <v/>
      </c>
      <c r="DN182" s="257" t="str">
        <f t="shared" si="484"/>
        <v/>
      </c>
      <c r="DO182" s="257" t="str">
        <f t="shared" si="484"/>
        <v/>
      </c>
      <c r="DP182" s="257" t="str">
        <f t="shared" si="484"/>
        <v/>
      </c>
      <c r="DQ182" s="257" t="str">
        <f t="shared" si="484"/>
        <v/>
      </c>
      <c r="DR182" s="257" t="str">
        <f t="shared" si="484"/>
        <v/>
      </c>
      <c r="DS182" s="257" t="str">
        <f t="shared" si="484"/>
        <v/>
      </c>
      <c r="DT182" s="257" t="str">
        <f t="shared" si="484"/>
        <v/>
      </c>
      <c r="DU182" s="257" t="str">
        <f t="shared" si="484"/>
        <v/>
      </c>
      <c r="DV182" s="257" t="str">
        <f t="shared" si="484"/>
        <v/>
      </c>
      <c r="DW182" s="257" t="str">
        <f t="shared" si="484"/>
        <v/>
      </c>
      <c r="DX182" s="257" t="str">
        <f t="shared" si="484"/>
        <v/>
      </c>
      <c r="DY182" s="257" t="str">
        <f t="shared" si="484"/>
        <v/>
      </c>
      <c r="DZ182" s="257" t="str">
        <f t="shared" si="484"/>
        <v/>
      </c>
      <c r="EA182" s="257" t="str">
        <f t="shared" si="484"/>
        <v/>
      </c>
      <c r="EB182" s="257" t="str">
        <f t="shared" si="484"/>
        <v/>
      </c>
      <c r="EC182" s="257" t="str">
        <f t="shared" si="484"/>
        <v/>
      </c>
      <c r="ED182" s="257" t="str">
        <f t="shared" si="484"/>
        <v/>
      </c>
      <c r="EE182" s="257" t="str">
        <f t="shared" si="484"/>
        <v/>
      </c>
      <c r="EF182" s="257" t="str">
        <f t="shared" si="484"/>
        <v/>
      </c>
      <c r="EG182" s="257" t="str">
        <f t="shared" si="484"/>
        <v/>
      </c>
      <c r="EH182" s="257" t="str">
        <f t="shared" si="484"/>
        <v/>
      </c>
      <c r="EI182" s="257" t="str">
        <f t="shared" si="484"/>
        <v/>
      </c>
      <c r="EJ182" s="257" t="str">
        <f t="shared" si="484"/>
        <v/>
      </c>
      <c r="EK182" s="257" t="str">
        <f t="shared" si="484"/>
        <v/>
      </c>
      <c r="EL182" s="257" t="str">
        <f t="shared" si="484"/>
        <v/>
      </c>
      <c r="EM182" s="257" t="str">
        <f t="shared" si="484"/>
        <v/>
      </c>
      <c r="EN182" s="257" t="str">
        <f t="shared" ref="EN182:EX182" si="485">IF(NOT(ISNA(EN91)),IF(LEN(EN91)&gt;0,ABS(EN91-$C91),""),"")</f>
        <v/>
      </c>
      <c r="EO182" s="257" t="str">
        <f t="shared" si="485"/>
        <v/>
      </c>
      <c r="EP182" s="257" t="str">
        <f t="shared" si="485"/>
        <v/>
      </c>
      <c r="EQ182" s="257" t="str">
        <f t="shared" si="485"/>
        <v/>
      </c>
      <c r="ER182" s="257" t="str">
        <f t="shared" si="485"/>
        <v/>
      </c>
      <c r="ES182" s="257" t="str">
        <f t="shared" si="485"/>
        <v/>
      </c>
      <c r="ET182" s="257" t="str">
        <f t="shared" si="485"/>
        <v/>
      </c>
      <c r="EU182" s="257" t="str">
        <f t="shared" si="485"/>
        <v/>
      </c>
      <c r="EV182" s="257" t="str">
        <f t="shared" si="485"/>
        <v/>
      </c>
      <c r="EW182" s="257" t="str">
        <f t="shared" si="485"/>
        <v/>
      </c>
      <c r="EX182" s="258" t="str">
        <f t="shared" si="485"/>
        <v/>
      </c>
    </row>
    <row r="183" spans="4:154" x14ac:dyDescent="0.2">
      <c r="D183" s="238">
        <v>0</v>
      </c>
      <c r="E183" s="367" t="str">
        <f t="shared" ref="E183:AJ183" si="486">IF(NOT(ISNA(E92)),IF(LEN(E92)&gt;0,(E92-$B92)/(rateShift*0.0001),""),"")</f>
        <v/>
      </c>
      <c r="F183" s="368" t="str">
        <f t="shared" si="486"/>
        <v/>
      </c>
      <c r="G183" s="368" t="str">
        <f t="shared" si="486"/>
        <v/>
      </c>
      <c r="H183" s="368" t="str">
        <f t="shared" si="486"/>
        <v/>
      </c>
      <c r="I183" s="368" t="str">
        <f t="shared" si="486"/>
        <v/>
      </c>
      <c r="J183" s="368" t="str">
        <f t="shared" si="486"/>
        <v/>
      </c>
      <c r="K183" s="368" t="str">
        <f t="shared" si="486"/>
        <v/>
      </c>
      <c r="L183" s="368" t="str">
        <f t="shared" si="486"/>
        <v/>
      </c>
      <c r="M183" s="368" t="str">
        <f t="shared" si="486"/>
        <v/>
      </c>
      <c r="N183" s="368" t="str">
        <f t="shared" si="486"/>
        <v/>
      </c>
      <c r="O183" s="368" t="str">
        <f t="shared" si="486"/>
        <v/>
      </c>
      <c r="P183" s="368" t="str">
        <f t="shared" si="486"/>
        <v/>
      </c>
      <c r="Q183" s="368" t="str">
        <f t="shared" si="486"/>
        <v/>
      </c>
      <c r="R183" s="368" t="str">
        <f t="shared" si="486"/>
        <v/>
      </c>
      <c r="S183" s="368" t="str">
        <f t="shared" si="486"/>
        <v/>
      </c>
      <c r="T183" s="368" t="str">
        <f t="shared" si="486"/>
        <v/>
      </c>
      <c r="U183" s="368" t="str">
        <f t="shared" si="486"/>
        <v/>
      </c>
      <c r="V183" s="368" t="str">
        <f t="shared" si="486"/>
        <v/>
      </c>
      <c r="W183" s="368" t="str">
        <f t="shared" si="486"/>
        <v/>
      </c>
      <c r="X183" s="368" t="str">
        <f t="shared" si="486"/>
        <v/>
      </c>
      <c r="Y183" s="368" t="str">
        <f t="shared" si="486"/>
        <v/>
      </c>
      <c r="Z183" s="368" t="str">
        <f t="shared" si="486"/>
        <v/>
      </c>
      <c r="AA183" s="368" t="str">
        <f t="shared" si="486"/>
        <v/>
      </c>
      <c r="AB183" s="368" t="str">
        <f t="shared" si="486"/>
        <v/>
      </c>
      <c r="AC183" s="368" t="str">
        <f t="shared" si="486"/>
        <v/>
      </c>
      <c r="AD183" s="368" t="str">
        <f t="shared" si="486"/>
        <v/>
      </c>
      <c r="AE183" s="368" t="str">
        <f t="shared" si="486"/>
        <v/>
      </c>
      <c r="AF183" s="368" t="str">
        <f t="shared" si="486"/>
        <v/>
      </c>
      <c r="AG183" s="368" t="str">
        <f t="shared" si="486"/>
        <v/>
      </c>
      <c r="AH183" s="368" t="str">
        <f t="shared" si="486"/>
        <v/>
      </c>
      <c r="AI183" s="368" t="str">
        <f t="shared" si="486"/>
        <v/>
      </c>
      <c r="AJ183" s="368" t="str">
        <f t="shared" si="486"/>
        <v/>
      </c>
      <c r="AK183" s="368" t="str">
        <f t="shared" ref="AK183:BP183" si="487">IF(NOT(ISNA(AK92)),IF(LEN(AK92)&gt;0,(AK92-$B92)/(rateShift*0.0001),""),"")</f>
        <v/>
      </c>
      <c r="AL183" s="368" t="str">
        <f t="shared" si="487"/>
        <v/>
      </c>
      <c r="AM183" s="368" t="str">
        <f t="shared" si="487"/>
        <v/>
      </c>
      <c r="AN183" s="368" t="str">
        <f t="shared" si="487"/>
        <v/>
      </c>
      <c r="AO183" s="368" t="str">
        <f t="shared" si="487"/>
        <v/>
      </c>
      <c r="AP183" s="368" t="str">
        <f t="shared" si="487"/>
        <v/>
      </c>
      <c r="AQ183" s="368" t="str">
        <f t="shared" si="487"/>
        <v/>
      </c>
      <c r="AR183" s="368" t="str">
        <f t="shared" si="487"/>
        <v/>
      </c>
      <c r="AS183" s="368" t="str">
        <f t="shared" si="487"/>
        <v/>
      </c>
      <c r="AT183" s="368" t="str">
        <f t="shared" si="487"/>
        <v/>
      </c>
      <c r="AU183" s="368" t="str">
        <f t="shared" si="487"/>
        <v/>
      </c>
      <c r="AV183" s="368" t="str">
        <f t="shared" si="487"/>
        <v/>
      </c>
      <c r="AW183" s="368" t="str">
        <f t="shared" si="487"/>
        <v/>
      </c>
      <c r="AX183" s="368" t="str">
        <f t="shared" si="487"/>
        <v/>
      </c>
      <c r="AY183" s="368" t="str">
        <f t="shared" si="487"/>
        <v/>
      </c>
      <c r="AZ183" s="368" t="str">
        <f t="shared" si="487"/>
        <v/>
      </c>
      <c r="BA183" s="368" t="str">
        <f t="shared" si="487"/>
        <v/>
      </c>
      <c r="BB183" s="368" t="str">
        <f t="shared" si="487"/>
        <v/>
      </c>
      <c r="BC183" s="368" t="str">
        <f t="shared" si="487"/>
        <v/>
      </c>
      <c r="BD183" s="368" t="str">
        <f t="shared" si="487"/>
        <v/>
      </c>
      <c r="BE183" s="368" t="str">
        <f t="shared" si="487"/>
        <v/>
      </c>
      <c r="BF183" s="368" t="str">
        <f t="shared" si="487"/>
        <v/>
      </c>
      <c r="BG183" s="368" t="str">
        <f t="shared" si="487"/>
        <v/>
      </c>
      <c r="BH183" s="368" t="str">
        <f t="shared" si="487"/>
        <v/>
      </c>
      <c r="BI183" s="368" t="str">
        <f t="shared" si="487"/>
        <v/>
      </c>
      <c r="BJ183" s="368" t="str">
        <f t="shared" si="487"/>
        <v/>
      </c>
      <c r="BK183" s="368" t="str">
        <f t="shared" si="487"/>
        <v/>
      </c>
      <c r="BL183" s="368" t="str">
        <f t="shared" si="487"/>
        <v/>
      </c>
      <c r="BM183" s="368" t="str">
        <f t="shared" si="487"/>
        <v/>
      </c>
      <c r="BN183" s="368" t="str">
        <f t="shared" si="487"/>
        <v/>
      </c>
      <c r="BO183" s="368" t="str">
        <f t="shared" si="487"/>
        <v/>
      </c>
      <c r="BP183" s="368" t="str">
        <f t="shared" si="487"/>
        <v/>
      </c>
      <c r="BQ183" s="368" t="str">
        <f t="shared" ref="BQ183:CA183" si="488">IF(NOT(ISNA(BQ92)),IF(LEN(BQ92)&gt;0,(BQ92-$B92)/(rateShift*0.0001),""),"")</f>
        <v/>
      </c>
      <c r="BR183" s="368" t="str">
        <f t="shared" si="488"/>
        <v/>
      </c>
      <c r="BS183" s="368" t="str">
        <f t="shared" si="488"/>
        <v/>
      </c>
      <c r="BT183" s="368" t="str">
        <f t="shared" si="488"/>
        <v/>
      </c>
      <c r="BU183" s="368" t="str">
        <f t="shared" si="488"/>
        <v/>
      </c>
      <c r="BV183" s="368" t="str">
        <f t="shared" si="488"/>
        <v/>
      </c>
      <c r="BW183" s="368" t="str">
        <f t="shared" si="488"/>
        <v/>
      </c>
      <c r="BX183" s="368" t="str">
        <f t="shared" si="488"/>
        <v/>
      </c>
      <c r="BY183" s="368" t="str">
        <f t="shared" si="488"/>
        <v/>
      </c>
      <c r="BZ183" s="368" t="str">
        <f t="shared" si="488"/>
        <v/>
      </c>
      <c r="CA183" s="369" t="str">
        <f t="shared" si="488"/>
        <v/>
      </c>
      <c r="CB183" s="257" t="str">
        <f t="shared" ref="CB183:DG183" si="489">IF(NOT(ISNA(CB92)),IF(LEN(CB92)&gt;0,ABS(CB92-$C92),""),"")</f>
        <v/>
      </c>
      <c r="CC183" s="257" t="str">
        <f t="shared" si="489"/>
        <v/>
      </c>
      <c r="CD183" s="257" t="str">
        <f t="shared" si="489"/>
        <v/>
      </c>
      <c r="CE183" s="257" t="str">
        <f t="shared" si="489"/>
        <v/>
      </c>
      <c r="CF183" s="257" t="str">
        <f t="shared" si="489"/>
        <v/>
      </c>
      <c r="CG183" s="257" t="str">
        <f t="shared" si="489"/>
        <v/>
      </c>
      <c r="CH183" s="257" t="str">
        <f t="shared" si="489"/>
        <v/>
      </c>
      <c r="CI183" s="257" t="str">
        <f t="shared" si="489"/>
        <v/>
      </c>
      <c r="CJ183" s="257" t="str">
        <f t="shared" si="489"/>
        <v/>
      </c>
      <c r="CK183" s="257" t="str">
        <f t="shared" si="489"/>
        <v/>
      </c>
      <c r="CL183" s="257" t="str">
        <f t="shared" si="489"/>
        <v/>
      </c>
      <c r="CM183" s="257" t="str">
        <f t="shared" si="489"/>
        <v/>
      </c>
      <c r="CN183" s="257" t="str">
        <f t="shared" si="489"/>
        <v/>
      </c>
      <c r="CO183" s="257" t="str">
        <f t="shared" si="489"/>
        <v/>
      </c>
      <c r="CP183" s="257" t="str">
        <f t="shared" si="489"/>
        <v/>
      </c>
      <c r="CQ183" s="257" t="str">
        <f t="shared" si="489"/>
        <v/>
      </c>
      <c r="CR183" s="257" t="str">
        <f t="shared" si="489"/>
        <v/>
      </c>
      <c r="CS183" s="257" t="str">
        <f t="shared" si="489"/>
        <v/>
      </c>
      <c r="CT183" s="257" t="str">
        <f t="shared" si="489"/>
        <v/>
      </c>
      <c r="CU183" s="257" t="str">
        <f t="shared" si="489"/>
        <v/>
      </c>
      <c r="CV183" s="257" t="str">
        <f t="shared" si="489"/>
        <v/>
      </c>
      <c r="CW183" s="257" t="str">
        <f t="shared" si="489"/>
        <v/>
      </c>
      <c r="CX183" s="257" t="str">
        <f t="shared" si="489"/>
        <v/>
      </c>
      <c r="CY183" s="257" t="str">
        <f t="shared" si="489"/>
        <v/>
      </c>
      <c r="CZ183" s="257" t="str">
        <f t="shared" si="489"/>
        <v/>
      </c>
      <c r="DA183" s="257" t="str">
        <f t="shared" si="489"/>
        <v/>
      </c>
      <c r="DB183" s="257" t="str">
        <f t="shared" si="489"/>
        <v/>
      </c>
      <c r="DC183" s="257" t="str">
        <f t="shared" si="489"/>
        <v/>
      </c>
      <c r="DD183" s="257" t="str">
        <f t="shared" si="489"/>
        <v/>
      </c>
      <c r="DE183" s="257" t="str">
        <f t="shared" si="489"/>
        <v/>
      </c>
      <c r="DF183" s="257" t="str">
        <f t="shared" si="489"/>
        <v/>
      </c>
      <c r="DG183" s="257" t="str">
        <f t="shared" si="489"/>
        <v/>
      </c>
      <c r="DH183" s="257" t="str">
        <f t="shared" ref="DH183:EM183" si="490">IF(NOT(ISNA(DH92)),IF(LEN(DH92)&gt;0,ABS(DH92-$C92),""),"")</f>
        <v/>
      </c>
      <c r="DI183" s="257" t="str">
        <f t="shared" si="490"/>
        <v/>
      </c>
      <c r="DJ183" s="257" t="str">
        <f t="shared" si="490"/>
        <v/>
      </c>
      <c r="DK183" s="257" t="str">
        <f t="shared" si="490"/>
        <v/>
      </c>
      <c r="DL183" s="257" t="str">
        <f t="shared" si="490"/>
        <v/>
      </c>
      <c r="DM183" s="257" t="str">
        <f t="shared" si="490"/>
        <v/>
      </c>
      <c r="DN183" s="257" t="str">
        <f t="shared" si="490"/>
        <v/>
      </c>
      <c r="DO183" s="257" t="str">
        <f t="shared" si="490"/>
        <v/>
      </c>
      <c r="DP183" s="257" t="str">
        <f t="shared" si="490"/>
        <v/>
      </c>
      <c r="DQ183" s="257" t="str">
        <f t="shared" si="490"/>
        <v/>
      </c>
      <c r="DR183" s="257" t="str">
        <f t="shared" si="490"/>
        <v/>
      </c>
      <c r="DS183" s="257" t="str">
        <f t="shared" si="490"/>
        <v/>
      </c>
      <c r="DT183" s="257" t="str">
        <f t="shared" si="490"/>
        <v/>
      </c>
      <c r="DU183" s="257" t="str">
        <f t="shared" si="490"/>
        <v/>
      </c>
      <c r="DV183" s="257" t="str">
        <f t="shared" si="490"/>
        <v/>
      </c>
      <c r="DW183" s="257" t="str">
        <f t="shared" si="490"/>
        <v/>
      </c>
      <c r="DX183" s="257" t="str">
        <f t="shared" si="490"/>
        <v/>
      </c>
      <c r="DY183" s="257" t="str">
        <f t="shared" si="490"/>
        <v/>
      </c>
      <c r="DZ183" s="257" t="str">
        <f t="shared" si="490"/>
        <v/>
      </c>
      <c r="EA183" s="257" t="str">
        <f t="shared" si="490"/>
        <v/>
      </c>
      <c r="EB183" s="257" t="str">
        <f t="shared" si="490"/>
        <v/>
      </c>
      <c r="EC183" s="257" t="str">
        <f t="shared" si="490"/>
        <v/>
      </c>
      <c r="ED183" s="257" t="str">
        <f t="shared" si="490"/>
        <v/>
      </c>
      <c r="EE183" s="257" t="str">
        <f t="shared" si="490"/>
        <v/>
      </c>
      <c r="EF183" s="257" t="str">
        <f t="shared" si="490"/>
        <v/>
      </c>
      <c r="EG183" s="257" t="str">
        <f t="shared" si="490"/>
        <v/>
      </c>
      <c r="EH183" s="257" t="str">
        <f t="shared" si="490"/>
        <v/>
      </c>
      <c r="EI183" s="257" t="str">
        <f t="shared" si="490"/>
        <v/>
      </c>
      <c r="EJ183" s="257" t="str">
        <f t="shared" si="490"/>
        <v/>
      </c>
      <c r="EK183" s="257" t="str">
        <f t="shared" si="490"/>
        <v/>
      </c>
      <c r="EL183" s="257" t="str">
        <f t="shared" si="490"/>
        <v/>
      </c>
      <c r="EM183" s="257" t="str">
        <f t="shared" si="490"/>
        <v/>
      </c>
      <c r="EN183" s="257" t="str">
        <f t="shared" ref="EN183:EX183" si="491">IF(NOT(ISNA(EN92)),IF(LEN(EN92)&gt;0,ABS(EN92-$C92),""),"")</f>
        <v/>
      </c>
      <c r="EO183" s="257" t="str">
        <f t="shared" si="491"/>
        <v/>
      </c>
      <c r="EP183" s="257" t="str">
        <f t="shared" si="491"/>
        <v/>
      </c>
      <c r="EQ183" s="257" t="str">
        <f t="shared" si="491"/>
        <v/>
      </c>
      <c r="ER183" s="257" t="str">
        <f t="shared" si="491"/>
        <v/>
      </c>
      <c r="ES183" s="257" t="str">
        <f t="shared" si="491"/>
        <v/>
      </c>
      <c r="ET183" s="257" t="str">
        <f t="shared" si="491"/>
        <v/>
      </c>
      <c r="EU183" s="257" t="str">
        <f t="shared" si="491"/>
        <v/>
      </c>
      <c r="EV183" s="257" t="str">
        <f t="shared" si="491"/>
        <v/>
      </c>
      <c r="EW183" s="257" t="str">
        <f t="shared" si="491"/>
        <v/>
      </c>
      <c r="EX183" s="258" t="str">
        <f t="shared" si="491"/>
        <v/>
      </c>
    </row>
    <row r="184" spans="4:154" x14ac:dyDescent="0.2">
      <c r="D184" s="238">
        <v>0</v>
      </c>
      <c r="E184" s="367" t="str">
        <f t="shared" ref="E184:AJ184" si="492">IF(NOT(ISNA(E93)),IF(LEN(E93)&gt;0,(E93-$B93)/(rateShift*0.0001),""),"")</f>
        <v/>
      </c>
      <c r="F184" s="368" t="str">
        <f t="shared" si="492"/>
        <v/>
      </c>
      <c r="G184" s="368" t="str">
        <f t="shared" si="492"/>
        <v/>
      </c>
      <c r="H184" s="368" t="str">
        <f t="shared" si="492"/>
        <v/>
      </c>
      <c r="I184" s="368" t="str">
        <f t="shared" si="492"/>
        <v/>
      </c>
      <c r="J184" s="368" t="str">
        <f t="shared" si="492"/>
        <v/>
      </c>
      <c r="K184" s="368" t="str">
        <f t="shared" si="492"/>
        <v/>
      </c>
      <c r="L184" s="368" t="str">
        <f t="shared" si="492"/>
        <v/>
      </c>
      <c r="M184" s="368" t="str">
        <f t="shared" si="492"/>
        <v/>
      </c>
      <c r="N184" s="368" t="str">
        <f t="shared" si="492"/>
        <v/>
      </c>
      <c r="O184" s="368" t="str">
        <f t="shared" si="492"/>
        <v/>
      </c>
      <c r="P184" s="368" t="str">
        <f t="shared" si="492"/>
        <v/>
      </c>
      <c r="Q184" s="368" t="str">
        <f t="shared" si="492"/>
        <v/>
      </c>
      <c r="R184" s="368" t="str">
        <f t="shared" si="492"/>
        <v/>
      </c>
      <c r="S184" s="368" t="str">
        <f t="shared" si="492"/>
        <v/>
      </c>
      <c r="T184" s="368" t="str">
        <f t="shared" si="492"/>
        <v/>
      </c>
      <c r="U184" s="368" t="str">
        <f t="shared" si="492"/>
        <v/>
      </c>
      <c r="V184" s="368" t="str">
        <f t="shared" si="492"/>
        <v/>
      </c>
      <c r="W184" s="368" t="str">
        <f t="shared" si="492"/>
        <v/>
      </c>
      <c r="X184" s="368" t="str">
        <f t="shared" si="492"/>
        <v/>
      </c>
      <c r="Y184" s="368" t="str">
        <f t="shared" si="492"/>
        <v/>
      </c>
      <c r="Z184" s="368" t="str">
        <f t="shared" si="492"/>
        <v/>
      </c>
      <c r="AA184" s="368" t="str">
        <f t="shared" si="492"/>
        <v/>
      </c>
      <c r="AB184" s="368" t="str">
        <f t="shared" si="492"/>
        <v/>
      </c>
      <c r="AC184" s="368" t="str">
        <f t="shared" si="492"/>
        <v/>
      </c>
      <c r="AD184" s="368" t="str">
        <f t="shared" si="492"/>
        <v/>
      </c>
      <c r="AE184" s="368" t="str">
        <f t="shared" si="492"/>
        <v/>
      </c>
      <c r="AF184" s="368" t="str">
        <f t="shared" si="492"/>
        <v/>
      </c>
      <c r="AG184" s="368" t="str">
        <f t="shared" si="492"/>
        <v/>
      </c>
      <c r="AH184" s="368" t="str">
        <f t="shared" si="492"/>
        <v/>
      </c>
      <c r="AI184" s="368" t="str">
        <f t="shared" si="492"/>
        <v/>
      </c>
      <c r="AJ184" s="368" t="str">
        <f t="shared" si="492"/>
        <v/>
      </c>
      <c r="AK184" s="368" t="str">
        <f t="shared" ref="AK184:BP184" si="493">IF(NOT(ISNA(AK93)),IF(LEN(AK93)&gt;0,(AK93-$B93)/(rateShift*0.0001),""),"")</f>
        <v/>
      </c>
      <c r="AL184" s="368" t="str">
        <f t="shared" si="493"/>
        <v/>
      </c>
      <c r="AM184" s="368" t="str">
        <f t="shared" si="493"/>
        <v/>
      </c>
      <c r="AN184" s="368" t="str">
        <f t="shared" si="493"/>
        <v/>
      </c>
      <c r="AO184" s="368" t="str">
        <f t="shared" si="493"/>
        <v/>
      </c>
      <c r="AP184" s="368" t="str">
        <f t="shared" si="493"/>
        <v/>
      </c>
      <c r="AQ184" s="368" t="str">
        <f t="shared" si="493"/>
        <v/>
      </c>
      <c r="AR184" s="368" t="str">
        <f t="shared" si="493"/>
        <v/>
      </c>
      <c r="AS184" s="368" t="str">
        <f t="shared" si="493"/>
        <v/>
      </c>
      <c r="AT184" s="368" t="str">
        <f t="shared" si="493"/>
        <v/>
      </c>
      <c r="AU184" s="368" t="str">
        <f t="shared" si="493"/>
        <v/>
      </c>
      <c r="AV184" s="368" t="str">
        <f t="shared" si="493"/>
        <v/>
      </c>
      <c r="AW184" s="368" t="str">
        <f t="shared" si="493"/>
        <v/>
      </c>
      <c r="AX184" s="368" t="str">
        <f t="shared" si="493"/>
        <v/>
      </c>
      <c r="AY184" s="368" t="str">
        <f t="shared" si="493"/>
        <v/>
      </c>
      <c r="AZ184" s="368" t="str">
        <f t="shared" si="493"/>
        <v/>
      </c>
      <c r="BA184" s="368" t="str">
        <f t="shared" si="493"/>
        <v/>
      </c>
      <c r="BB184" s="368" t="str">
        <f t="shared" si="493"/>
        <v/>
      </c>
      <c r="BC184" s="368" t="str">
        <f t="shared" si="493"/>
        <v/>
      </c>
      <c r="BD184" s="368" t="str">
        <f t="shared" si="493"/>
        <v/>
      </c>
      <c r="BE184" s="368" t="str">
        <f t="shared" si="493"/>
        <v/>
      </c>
      <c r="BF184" s="368" t="str">
        <f t="shared" si="493"/>
        <v/>
      </c>
      <c r="BG184" s="368" t="str">
        <f t="shared" si="493"/>
        <v/>
      </c>
      <c r="BH184" s="368" t="str">
        <f t="shared" si="493"/>
        <v/>
      </c>
      <c r="BI184" s="368" t="str">
        <f t="shared" si="493"/>
        <v/>
      </c>
      <c r="BJ184" s="368" t="str">
        <f t="shared" si="493"/>
        <v/>
      </c>
      <c r="BK184" s="368" t="str">
        <f t="shared" si="493"/>
        <v/>
      </c>
      <c r="BL184" s="368" t="str">
        <f t="shared" si="493"/>
        <v/>
      </c>
      <c r="BM184" s="368" t="str">
        <f t="shared" si="493"/>
        <v/>
      </c>
      <c r="BN184" s="368" t="str">
        <f t="shared" si="493"/>
        <v/>
      </c>
      <c r="BO184" s="368" t="str">
        <f t="shared" si="493"/>
        <v/>
      </c>
      <c r="BP184" s="368" t="str">
        <f t="shared" si="493"/>
        <v/>
      </c>
      <c r="BQ184" s="368" t="str">
        <f t="shared" ref="BQ184:CA184" si="494">IF(NOT(ISNA(BQ93)),IF(LEN(BQ93)&gt;0,(BQ93-$B93)/(rateShift*0.0001),""),"")</f>
        <v/>
      </c>
      <c r="BR184" s="368" t="str">
        <f t="shared" si="494"/>
        <v/>
      </c>
      <c r="BS184" s="368" t="str">
        <f t="shared" si="494"/>
        <v/>
      </c>
      <c r="BT184" s="368" t="str">
        <f t="shared" si="494"/>
        <v/>
      </c>
      <c r="BU184" s="368" t="str">
        <f t="shared" si="494"/>
        <v/>
      </c>
      <c r="BV184" s="368" t="str">
        <f t="shared" si="494"/>
        <v/>
      </c>
      <c r="BW184" s="368" t="str">
        <f t="shared" si="494"/>
        <v/>
      </c>
      <c r="BX184" s="368" t="str">
        <f t="shared" si="494"/>
        <v/>
      </c>
      <c r="BY184" s="368" t="str">
        <f t="shared" si="494"/>
        <v/>
      </c>
      <c r="BZ184" s="368" t="str">
        <f t="shared" si="494"/>
        <v/>
      </c>
      <c r="CA184" s="369" t="str">
        <f t="shared" si="494"/>
        <v/>
      </c>
      <c r="CB184" s="257" t="str">
        <f t="shared" ref="CB184:DG184" si="495">IF(NOT(ISNA(CB93)),IF(LEN(CB93)&gt;0,ABS(CB93-$C93),""),"")</f>
        <v/>
      </c>
      <c r="CC184" s="257" t="str">
        <f t="shared" si="495"/>
        <v/>
      </c>
      <c r="CD184" s="257" t="str">
        <f t="shared" si="495"/>
        <v/>
      </c>
      <c r="CE184" s="257" t="str">
        <f t="shared" si="495"/>
        <v/>
      </c>
      <c r="CF184" s="257" t="str">
        <f t="shared" si="495"/>
        <v/>
      </c>
      <c r="CG184" s="257" t="str">
        <f t="shared" si="495"/>
        <v/>
      </c>
      <c r="CH184" s="257" t="str">
        <f t="shared" si="495"/>
        <v/>
      </c>
      <c r="CI184" s="257" t="str">
        <f t="shared" si="495"/>
        <v/>
      </c>
      <c r="CJ184" s="257" t="str">
        <f t="shared" si="495"/>
        <v/>
      </c>
      <c r="CK184" s="257" t="str">
        <f t="shared" si="495"/>
        <v/>
      </c>
      <c r="CL184" s="257" t="str">
        <f t="shared" si="495"/>
        <v/>
      </c>
      <c r="CM184" s="257" t="str">
        <f t="shared" si="495"/>
        <v/>
      </c>
      <c r="CN184" s="257" t="str">
        <f t="shared" si="495"/>
        <v/>
      </c>
      <c r="CO184" s="257" t="str">
        <f t="shared" si="495"/>
        <v/>
      </c>
      <c r="CP184" s="257" t="str">
        <f t="shared" si="495"/>
        <v/>
      </c>
      <c r="CQ184" s="257" t="str">
        <f t="shared" si="495"/>
        <v/>
      </c>
      <c r="CR184" s="257" t="str">
        <f t="shared" si="495"/>
        <v/>
      </c>
      <c r="CS184" s="257" t="str">
        <f t="shared" si="495"/>
        <v/>
      </c>
      <c r="CT184" s="257" t="str">
        <f t="shared" si="495"/>
        <v/>
      </c>
      <c r="CU184" s="257" t="str">
        <f t="shared" si="495"/>
        <v/>
      </c>
      <c r="CV184" s="257" t="str">
        <f t="shared" si="495"/>
        <v/>
      </c>
      <c r="CW184" s="257" t="str">
        <f t="shared" si="495"/>
        <v/>
      </c>
      <c r="CX184" s="257" t="str">
        <f t="shared" si="495"/>
        <v/>
      </c>
      <c r="CY184" s="257" t="str">
        <f t="shared" si="495"/>
        <v/>
      </c>
      <c r="CZ184" s="257" t="str">
        <f t="shared" si="495"/>
        <v/>
      </c>
      <c r="DA184" s="257" t="str">
        <f t="shared" si="495"/>
        <v/>
      </c>
      <c r="DB184" s="257" t="str">
        <f t="shared" si="495"/>
        <v/>
      </c>
      <c r="DC184" s="257" t="str">
        <f t="shared" si="495"/>
        <v/>
      </c>
      <c r="DD184" s="257" t="str">
        <f t="shared" si="495"/>
        <v/>
      </c>
      <c r="DE184" s="257" t="str">
        <f t="shared" si="495"/>
        <v/>
      </c>
      <c r="DF184" s="257" t="str">
        <f t="shared" si="495"/>
        <v/>
      </c>
      <c r="DG184" s="257" t="str">
        <f t="shared" si="495"/>
        <v/>
      </c>
      <c r="DH184" s="257" t="str">
        <f t="shared" ref="DH184:EM184" si="496">IF(NOT(ISNA(DH93)),IF(LEN(DH93)&gt;0,ABS(DH93-$C93),""),"")</f>
        <v/>
      </c>
      <c r="DI184" s="257" t="str">
        <f t="shared" si="496"/>
        <v/>
      </c>
      <c r="DJ184" s="257" t="str">
        <f t="shared" si="496"/>
        <v/>
      </c>
      <c r="DK184" s="257" t="str">
        <f t="shared" si="496"/>
        <v/>
      </c>
      <c r="DL184" s="257" t="str">
        <f t="shared" si="496"/>
        <v/>
      </c>
      <c r="DM184" s="257" t="str">
        <f t="shared" si="496"/>
        <v/>
      </c>
      <c r="DN184" s="257" t="str">
        <f t="shared" si="496"/>
        <v/>
      </c>
      <c r="DO184" s="257" t="str">
        <f t="shared" si="496"/>
        <v/>
      </c>
      <c r="DP184" s="257" t="str">
        <f t="shared" si="496"/>
        <v/>
      </c>
      <c r="DQ184" s="257" t="str">
        <f t="shared" si="496"/>
        <v/>
      </c>
      <c r="DR184" s="257" t="str">
        <f t="shared" si="496"/>
        <v/>
      </c>
      <c r="DS184" s="257" t="str">
        <f t="shared" si="496"/>
        <v/>
      </c>
      <c r="DT184" s="257" t="str">
        <f t="shared" si="496"/>
        <v/>
      </c>
      <c r="DU184" s="257" t="str">
        <f t="shared" si="496"/>
        <v/>
      </c>
      <c r="DV184" s="257" t="str">
        <f t="shared" si="496"/>
        <v/>
      </c>
      <c r="DW184" s="257" t="str">
        <f t="shared" si="496"/>
        <v/>
      </c>
      <c r="DX184" s="257" t="str">
        <f t="shared" si="496"/>
        <v/>
      </c>
      <c r="DY184" s="257" t="str">
        <f t="shared" si="496"/>
        <v/>
      </c>
      <c r="DZ184" s="257" t="str">
        <f t="shared" si="496"/>
        <v/>
      </c>
      <c r="EA184" s="257" t="str">
        <f t="shared" si="496"/>
        <v/>
      </c>
      <c r="EB184" s="257" t="str">
        <f t="shared" si="496"/>
        <v/>
      </c>
      <c r="EC184" s="257" t="str">
        <f t="shared" si="496"/>
        <v/>
      </c>
      <c r="ED184" s="257" t="str">
        <f t="shared" si="496"/>
        <v/>
      </c>
      <c r="EE184" s="257" t="str">
        <f t="shared" si="496"/>
        <v/>
      </c>
      <c r="EF184" s="257" t="str">
        <f t="shared" si="496"/>
        <v/>
      </c>
      <c r="EG184" s="257" t="str">
        <f t="shared" si="496"/>
        <v/>
      </c>
      <c r="EH184" s="257" t="str">
        <f t="shared" si="496"/>
        <v/>
      </c>
      <c r="EI184" s="257" t="str">
        <f t="shared" si="496"/>
        <v/>
      </c>
      <c r="EJ184" s="257" t="str">
        <f t="shared" si="496"/>
        <v/>
      </c>
      <c r="EK184" s="257" t="str">
        <f t="shared" si="496"/>
        <v/>
      </c>
      <c r="EL184" s="257" t="str">
        <f t="shared" si="496"/>
        <v/>
      </c>
      <c r="EM184" s="257" t="str">
        <f t="shared" si="496"/>
        <v/>
      </c>
      <c r="EN184" s="257" t="str">
        <f t="shared" ref="EN184:EX184" si="497">IF(NOT(ISNA(EN93)),IF(LEN(EN93)&gt;0,ABS(EN93-$C93),""),"")</f>
        <v/>
      </c>
      <c r="EO184" s="257" t="str">
        <f t="shared" si="497"/>
        <v/>
      </c>
      <c r="EP184" s="257" t="str">
        <f t="shared" si="497"/>
        <v/>
      </c>
      <c r="EQ184" s="257" t="str">
        <f t="shared" si="497"/>
        <v/>
      </c>
      <c r="ER184" s="257" t="str">
        <f t="shared" si="497"/>
        <v/>
      </c>
      <c r="ES184" s="257" t="str">
        <f t="shared" si="497"/>
        <v/>
      </c>
      <c r="ET184" s="257" t="str">
        <f t="shared" si="497"/>
        <v/>
      </c>
      <c r="EU184" s="257" t="str">
        <f t="shared" si="497"/>
        <v/>
      </c>
      <c r="EV184" s="257" t="str">
        <f t="shared" si="497"/>
        <v/>
      </c>
      <c r="EW184" s="257" t="str">
        <f t="shared" si="497"/>
        <v/>
      </c>
      <c r="EX184" s="258" t="str">
        <f t="shared" si="497"/>
        <v/>
      </c>
    </row>
    <row r="185" spans="4:154" x14ac:dyDescent="0.2">
      <c r="D185" s="238">
        <v>0</v>
      </c>
      <c r="E185" s="367" t="str">
        <f t="shared" ref="E185:AJ185" si="498">IF(NOT(ISNA(E94)),IF(LEN(E94)&gt;0,(E94-$B94)/(rateShift*0.0001),""),"")</f>
        <v/>
      </c>
      <c r="F185" s="368" t="str">
        <f t="shared" si="498"/>
        <v/>
      </c>
      <c r="G185" s="368" t="str">
        <f t="shared" si="498"/>
        <v/>
      </c>
      <c r="H185" s="368" t="str">
        <f t="shared" si="498"/>
        <v/>
      </c>
      <c r="I185" s="368" t="str">
        <f t="shared" si="498"/>
        <v/>
      </c>
      <c r="J185" s="368" t="str">
        <f t="shared" si="498"/>
        <v/>
      </c>
      <c r="K185" s="368" t="str">
        <f t="shared" si="498"/>
        <v/>
      </c>
      <c r="L185" s="368" t="str">
        <f t="shared" si="498"/>
        <v/>
      </c>
      <c r="M185" s="368" t="str">
        <f t="shared" si="498"/>
        <v/>
      </c>
      <c r="N185" s="368" t="str">
        <f t="shared" si="498"/>
        <v/>
      </c>
      <c r="O185" s="368" t="str">
        <f t="shared" si="498"/>
        <v/>
      </c>
      <c r="P185" s="368" t="str">
        <f t="shared" si="498"/>
        <v/>
      </c>
      <c r="Q185" s="368" t="str">
        <f t="shared" si="498"/>
        <v/>
      </c>
      <c r="R185" s="368" t="str">
        <f t="shared" si="498"/>
        <v/>
      </c>
      <c r="S185" s="368" t="str">
        <f t="shared" si="498"/>
        <v/>
      </c>
      <c r="T185" s="368" t="str">
        <f t="shared" si="498"/>
        <v/>
      </c>
      <c r="U185" s="368" t="str">
        <f t="shared" si="498"/>
        <v/>
      </c>
      <c r="V185" s="368" t="str">
        <f t="shared" si="498"/>
        <v/>
      </c>
      <c r="W185" s="368" t="str">
        <f t="shared" si="498"/>
        <v/>
      </c>
      <c r="X185" s="368" t="str">
        <f t="shared" si="498"/>
        <v/>
      </c>
      <c r="Y185" s="368" t="str">
        <f t="shared" si="498"/>
        <v/>
      </c>
      <c r="Z185" s="368" t="str">
        <f t="shared" si="498"/>
        <v/>
      </c>
      <c r="AA185" s="368" t="str">
        <f t="shared" si="498"/>
        <v/>
      </c>
      <c r="AB185" s="368" t="str">
        <f t="shared" si="498"/>
        <v/>
      </c>
      <c r="AC185" s="368" t="str">
        <f t="shared" si="498"/>
        <v/>
      </c>
      <c r="AD185" s="368" t="str">
        <f t="shared" si="498"/>
        <v/>
      </c>
      <c r="AE185" s="368" t="str">
        <f t="shared" si="498"/>
        <v/>
      </c>
      <c r="AF185" s="368" t="str">
        <f t="shared" si="498"/>
        <v/>
      </c>
      <c r="AG185" s="368" t="str">
        <f t="shared" si="498"/>
        <v/>
      </c>
      <c r="AH185" s="368" t="str">
        <f t="shared" si="498"/>
        <v/>
      </c>
      <c r="AI185" s="368" t="str">
        <f t="shared" si="498"/>
        <v/>
      </c>
      <c r="AJ185" s="368" t="str">
        <f t="shared" si="498"/>
        <v/>
      </c>
      <c r="AK185" s="368" t="str">
        <f t="shared" ref="AK185:BP185" si="499">IF(NOT(ISNA(AK94)),IF(LEN(AK94)&gt;0,(AK94-$B94)/(rateShift*0.0001),""),"")</f>
        <v/>
      </c>
      <c r="AL185" s="368" t="str">
        <f t="shared" si="499"/>
        <v/>
      </c>
      <c r="AM185" s="368" t="str">
        <f t="shared" si="499"/>
        <v/>
      </c>
      <c r="AN185" s="368" t="str">
        <f t="shared" si="499"/>
        <v/>
      </c>
      <c r="AO185" s="368" t="str">
        <f t="shared" si="499"/>
        <v/>
      </c>
      <c r="AP185" s="368" t="str">
        <f t="shared" si="499"/>
        <v/>
      </c>
      <c r="AQ185" s="368" t="str">
        <f t="shared" si="499"/>
        <v/>
      </c>
      <c r="AR185" s="368" t="str">
        <f t="shared" si="499"/>
        <v/>
      </c>
      <c r="AS185" s="368" t="str">
        <f t="shared" si="499"/>
        <v/>
      </c>
      <c r="AT185" s="368" t="str">
        <f t="shared" si="499"/>
        <v/>
      </c>
      <c r="AU185" s="368" t="str">
        <f t="shared" si="499"/>
        <v/>
      </c>
      <c r="AV185" s="368" t="str">
        <f t="shared" si="499"/>
        <v/>
      </c>
      <c r="AW185" s="368" t="str">
        <f t="shared" si="499"/>
        <v/>
      </c>
      <c r="AX185" s="368" t="str">
        <f t="shared" si="499"/>
        <v/>
      </c>
      <c r="AY185" s="368" t="str">
        <f t="shared" si="499"/>
        <v/>
      </c>
      <c r="AZ185" s="368" t="str">
        <f t="shared" si="499"/>
        <v/>
      </c>
      <c r="BA185" s="368" t="str">
        <f t="shared" si="499"/>
        <v/>
      </c>
      <c r="BB185" s="368" t="str">
        <f t="shared" si="499"/>
        <v/>
      </c>
      <c r="BC185" s="368" t="str">
        <f t="shared" si="499"/>
        <v/>
      </c>
      <c r="BD185" s="368" t="str">
        <f t="shared" si="499"/>
        <v/>
      </c>
      <c r="BE185" s="368" t="str">
        <f t="shared" si="499"/>
        <v/>
      </c>
      <c r="BF185" s="368" t="str">
        <f t="shared" si="499"/>
        <v/>
      </c>
      <c r="BG185" s="368" t="str">
        <f t="shared" si="499"/>
        <v/>
      </c>
      <c r="BH185" s="368" t="str">
        <f t="shared" si="499"/>
        <v/>
      </c>
      <c r="BI185" s="368" t="str">
        <f t="shared" si="499"/>
        <v/>
      </c>
      <c r="BJ185" s="368" t="str">
        <f t="shared" si="499"/>
        <v/>
      </c>
      <c r="BK185" s="368" t="str">
        <f t="shared" si="499"/>
        <v/>
      </c>
      <c r="BL185" s="368" t="str">
        <f t="shared" si="499"/>
        <v/>
      </c>
      <c r="BM185" s="368" t="str">
        <f t="shared" si="499"/>
        <v/>
      </c>
      <c r="BN185" s="368" t="str">
        <f t="shared" si="499"/>
        <v/>
      </c>
      <c r="BO185" s="368" t="str">
        <f t="shared" si="499"/>
        <v/>
      </c>
      <c r="BP185" s="368" t="str">
        <f t="shared" si="499"/>
        <v/>
      </c>
      <c r="BQ185" s="368" t="str">
        <f t="shared" ref="BQ185:CA185" si="500">IF(NOT(ISNA(BQ94)),IF(LEN(BQ94)&gt;0,(BQ94-$B94)/(rateShift*0.0001),""),"")</f>
        <v/>
      </c>
      <c r="BR185" s="368" t="str">
        <f t="shared" si="500"/>
        <v/>
      </c>
      <c r="BS185" s="368" t="str">
        <f t="shared" si="500"/>
        <v/>
      </c>
      <c r="BT185" s="368" t="str">
        <f t="shared" si="500"/>
        <v/>
      </c>
      <c r="BU185" s="368" t="str">
        <f t="shared" si="500"/>
        <v/>
      </c>
      <c r="BV185" s="368" t="str">
        <f t="shared" si="500"/>
        <v/>
      </c>
      <c r="BW185" s="368" t="str">
        <f t="shared" si="500"/>
        <v/>
      </c>
      <c r="BX185" s="368" t="str">
        <f t="shared" si="500"/>
        <v/>
      </c>
      <c r="BY185" s="368" t="str">
        <f t="shared" si="500"/>
        <v/>
      </c>
      <c r="BZ185" s="368" t="str">
        <f t="shared" si="500"/>
        <v/>
      </c>
      <c r="CA185" s="369" t="str">
        <f t="shared" si="500"/>
        <v/>
      </c>
      <c r="CB185" s="257" t="str">
        <f t="shared" ref="CB185:DG185" si="501">IF(NOT(ISNA(CB94)),IF(LEN(CB94)&gt;0,ABS(CB94-$C94),""),"")</f>
        <v/>
      </c>
      <c r="CC185" s="257" t="str">
        <f t="shared" si="501"/>
        <v/>
      </c>
      <c r="CD185" s="257" t="str">
        <f t="shared" si="501"/>
        <v/>
      </c>
      <c r="CE185" s="257" t="str">
        <f t="shared" si="501"/>
        <v/>
      </c>
      <c r="CF185" s="257" t="str">
        <f t="shared" si="501"/>
        <v/>
      </c>
      <c r="CG185" s="257" t="str">
        <f t="shared" si="501"/>
        <v/>
      </c>
      <c r="CH185" s="257" t="str">
        <f t="shared" si="501"/>
        <v/>
      </c>
      <c r="CI185" s="257" t="str">
        <f t="shared" si="501"/>
        <v/>
      </c>
      <c r="CJ185" s="257" t="str">
        <f t="shared" si="501"/>
        <v/>
      </c>
      <c r="CK185" s="257" t="str">
        <f t="shared" si="501"/>
        <v/>
      </c>
      <c r="CL185" s="257" t="str">
        <f t="shared" si="501"/>
        <v/>
      </c>
      <c r="CM185" s="257" t="str">
        <f t="shared" si="501"/>
        <v/>
      </c>
      <c r="CN185" s="257" t="str">
        <f t="shared" si="501"/>
        <v/>
      </c>
      <c r="CO185" s="257" t="str">
        <f t="shared" si="501"/>
        <v/>
      </c>
      <c r="CP185" s="257" t="str">
        <f t="shared" si="501"/>
        <v/>
      </c>
      <c r="CQ185" s="257" t="str">
        <f t="shared" si="501"/>
        <v/>
      </c>
      <c r="CR185" s="257" t="str">
        <f t="shared" si="501"/>
        <v/>
      </c>
      <c r="CS185" s="257" t="str">
        <f t="shared" si="501"/>
        <v/>
      </c>
      <c r="CT185" s="257" t="str">
        <f t="shared" si="501"/>
        <v/>
      </c>
      <c r="CU185" s="257" t="str">
        <f t="shared" si="501"/>
        <v/>
      </c>
      <c r="CV185" s="257" t="str">
        <f t="shared" si="501"/>
        <v/>
      </c>
      <c r="CW185" s="257" t="str">
        <f t="shared" si="501"/>
        <v/>
      </c>
      <c r="CX185" s="257" t="str">
        <f t="shared" si="501"/>
        <v/>
      </c>
      <c r="CY185" s="257" t="str">
        <f t="shared" si="501"/>
        <v/>
      </c>
      <c r="CZ185" s="257" t="str">
        <f t="shared" si="501"/>
        <v/>
      </c>
      <c r="DA185" s="257" t="str">
        <f t="shared" si="501"/>
        <v/>
      </c>
      <c r="DB185" s="257" t="str">
        <f t="shared" si="501"/>
        <v/>
      </c>
      <c r="DC185" s="257" t="str">
        <f t="shared" si="501"/>
        <v/>
      </c>
      <c r="DD185" s="257" t="str">
        <f t="shared" si="501"/>
        <v/>
      </c>
      <c r="DE185" s="257" t="str">
        <f t="shared" si="501"/>
        <v/>
      </c>
      <c r="DF185" s="257" t="str">
        <f t="shared" si="501"/>
        <v/>
      </c>
      <c r="DG185" s="257" t="str">
        <f t="shared" si="501"/>
        <v/>
      </c>
      <c r="DH185" s="257" t="str">
        <f t="shared" ref="DH185:EM185" si="502">IF(NOT(ISNA(DH94)),IF(LEN(DH94)&gt;0,ABS(DH94-$C94),""),"")</f>
        <v/>
      </c>
      <c r="DI185" s="257" t="str">
        <f t="shared" si="502"/>
        <v/>
      </c>
      <c r="DJ185" s="257" t="str">
        <f t="shared" si="502"/>
        <v/>
      </c>
      <c r="DK185" s="257" t="str">
        <f t="shared" si="502"/>
        <v/>
      </c>
      <c r="DL185" s="257" t="str">
        <f t="shared" si="502"/>
        <v/>
      </c>
      <c r="DM185" s="257" t="str">
        <f t="shared" si="502"/>
        <v/>
      </c>
      <c r="DN185" s="257" t="str">
        <f t="shared" si="502"/>
        <v/>
      </c>
      <c r="DO185" s="257" t="str">
        <f t="shared" si="502"/>
        <v/>
      </c>
      <c r="DP185" s="257" t="str">
        <f t="shared" si="502"/>
        <v/>
      </c>
      <c r="DQ185" s="257" t="str">
        <f t="shared" si="502"/>
        <v/>
      </c>
      <c r="DR185" s="257" t="str">
        <f t="shared" si="502"/>
        <v/>
      </c>
      <c r="DS185" s="257" t="str">
        <f t="shared" si="502"/>
        <v/>
      </c>
      <c r="DT185" s="257" t="str">
        <f t="shared" si="502"/>
        <v/>
      </c>
      <c r="DU185" s="257" t="str">
        <f t="shared" si="502"/>
        <v/>
      </c>
      <c r="DV185" s="257" t="str">
        <f t="shared" si="502"/>
        <v/>
      </c>
      <c r="DW185" s="257" t="str">
        <f t="shared" si="502"/>
        <v/>
      </c>
      <c r="DX185" s="257" t="str">
        <f t="shared" si="502"/>
        <v/>
      </c>
      <c r="DY185" s="257" t="str">
        <f t="shared" si="502"/>
        <v/>
      </c>
      <c r="DZ185" s="257" t="str">
        <f t="shared" si="502"/>
        <v/>
      </c>
      <c r="EA185" s="257" t="str">
        <f t="shared" si="502"/>
        <v/>
      </c>
      <c r="EB185" s="257" t="str">
        <f t="shared" si="502"/>
        <v/>
      </c>
      <c r="EC185" s="257" t="str">
        <f t="shared" si="502"/>
        <v/>
      </c>
      <c r="ED185" s="257" t="str">
        <f t="shared" si="502"/>
        <v/>
      </c>
      <c r="EE185" s="257" t="str">
        <f t="shared" si="502"/>
        <v/>
      </c>
      <c r="EF185" s="257" t="str">
        <f t="shared" si="502"/>
        <v/>
      </c>
      <c r="EG185" s="257" t="str">
        <f t="shared" si="502"/>
        <v/>
      </c>
      <c r="EH185" s="257" t="str">
        <f t="shared" si="502"/>
        <v/>
      </c>
      <c r="EI185" s="257" t="str">
        <f t="shared" si="502"/>
        <v/>
      </c>
      <c r="EJ185" s="257" t="str">
        <f t="shared" si="502"/>
        <v/>
      </c>
      <c r="EK185" s="257" t="str">
        <f t="shared" si="502"/>
        <v/>
      </c>
      <c r="EL185" s="257" t="str">
        <f t="shared" si="502"/>
        <v/>
      </c>
      <c r="EM185" s="257" t="str">
        <f t="shared" si="502"/>
        <v/>
      </c>
      <c r="EN185" s="257" t="str">
        <f t="shared" ref="EN185:EX185" si="503">IF(NOT(ISNA(EN94)),IF(LEN(EN94)&gt;0,ABS(EN94-$C94),""),"")</f>
        <v/>
      </c>
      <c r="EO185" s="257" t="str">
        <f t="shared" si="503"/>
        <v/>
      </c>
      <c r="EP185" s="257" t="str">
        <f t="shared" si="503"/>
        <v/>
      </c>
      <c r="EQ185" s="257" t="str">
        <f t="shared" si="503"/>
        <v/>
      </c>
      <c r="ER185" s="257" t="str">
        <f t="shared" si="503"/>
        <v/>
      </c>
      <c r="ES185" s="257" t="str">
        <f t="shared" si="503"/>
        <v/>
      </c>
      <c r="ET185" s="257" t="str">
        <f t="shared" si="503"/>
        <v/>
      </c>
      <c r="EU185" s="257" t="str">
        <f t="shared" si="503"/>
        <v/>
      </c>
      <c r="EV185" s="257" t="str">
        <f t="shared" si="503"/>
        <v/>
      </c>
      <c r="EW185" s="257" t="str">
        <f t="shared" si="503"/>
        <v/>
      </c>
      <c r="EX185" s="258" t="str">
        <f t="shared" si="503"/>
        <v/>
      </c>
    </row>
    <row r="186" spans="4:154" x14ac:dyDescent="0.2">
      <c r="D186" s="238">
        <v>0</v>
      </c>
      <c r="E186" s="367" t="str">
        <f t="shared" ref="E186:AJ186" si="504">IF(NOT(ISNA(E95)),IF(LEN(E95)&gt;0,(E95-$B95)/(rateShift*0.0001),""),"")</f>
        <v/>
      </c>
      <c r="F186" s="368" t="str">
        <f t="shared" si="504"/>
        <v/>
      </c>
      <c r="G186" s="368" t="str">
        <f t="shared" si="504"/>
        <v/>
      </c>
      <c r="H186" s="368" t="str">
        <f t="shared" si="504"/>
        <v/>
      </c>
      <c r="I186" s="368" t="str">
        <f t="shared" si="504"/>
        <v/>
      </c>
      <c r="J186" s="368" t="str">
        <f t="shared" si="504"/>
        <v/>
      </c>
      <c r="K186" s="368" t="str">
        <f t="shared" si="504"/>
        <v/>
      </c>
      <c r="L186" s="368" t="str">
        <f t="shared" si="504"/>
        <v/>
      </c>
      <c r="M186" s="368" t="str">
        <f t="shared" si="504"/>
        <v/>
      </c>
      <c r="N186" s="368" t="str">
        <f t="shared" si="504"/>
        <v/>
      </c>
      <c r="O186" s="368" t="str">
        <f t="shared" si="504"/>
        <v/>
      </c>
      <c r="P186" s="368" t="str">
        <f t="shared" si="504"/>
        <v/>
      </c>
      <c r="Q186" s="368" t="str">
        <f t="shared" si="504"/>
        <v/>
      </c>
      <c r="R186" s="368" t="str">
        <f t="shared" si="504"/>
        <v/>
      </c>
      <c r="S186" s="368" t="str">
        <f t="shared" si="504"/>
        <v/>
      </c>
      <c r="T186" s="368" t="str">
        <f t="shared" si="504"/>
        <v/>
      </c>
      <c r="U186" s="368" t="str">
        <f t="shared" si="504"/>
        <v/>
      </c>
      <c r="V186" s="368" t="str">
        <f t="shared" si="504"/>
        <v/>
      </c>
      <c r="W186" s="368" t="str">
        <f t="shared" si="504"/>
        <v/>
      </c>
      <c r="X186" s="368" t="str">
        <f t="shared" si="504"/>
        <v/>
      </c>
      <c r="Y186" s="368" t="str">
        <f t="shared" si="504"/>
        <v/>
      </c>
      <c r="Z186" s="368" t="str">
        <f t="shared" si="504"/>
        <v/>
      </c>
      <c r="AA186" s="368" t="str">
        <f t="shared" si="504"/>
        <v/>
      </c>
      <c r="AB186" s="368" t="str">
        <f t="shared" si="504"/>
        <v/>
      </c>
      <c r="AC186" s="368" t="str">
        <f t="shared" si="504"/>
        <v/>
      </c>
      <c r="AD186" s="368" t="str">
        <f t="shared" si="504"/>
        <v/>
      </c>
      <c r="AE186" s="368" t="str">
        <f t="shared" si="504"/>
        <v/>
      </c>
      <c r="AF186" s="368" t="str">
        <f t="shared" si="504"/>
        <v/>
      </c>
      <c r="AG186" s="368" t="str">
        <f t="shared" si="504"/>
        <v/>
      </c>
      <c r="AH186" s="368" t="str">
        <f t="shared" si="504"/>
        <v/>
      </c>
      <c r="AI186" s="368" t="str">
        <f t="shared" si="504"/>
        <v/>
      </c>
      <c r="AJ186" s="368" t="str">
        <f t="shared" si="504"/>
        <v/>
      </c>
      <c r="AK186" s="368" t="str">
        <f t="shared" ref="AK186:BP186" si="505">IF(NOT(ISNA(AK95)),IF(LEN(AK95)&gt;0,(AK95-$B95)/(rateShift*0.0001),""),"")</f>
        <v/>
      </c>
      <c r="AL186" s="368" t="str">
        <f t="shared" si="505"/>
        <v/>
      </c>
      <c r="AM186" s="368" t="str">
        <f t="shared" si="505"/>
        <v/>
      </c>
      <c r="AN186" s="368" t="str">
        <f t="shared" si="505"/>
        <v/>
      </c>
      <c r="AO186" s="368" t="str">
        <f t="shared" si="505"/>
        <v/>
      </c>
      <c r="AP186" s="368" t="str">
        <f t="shared" si="505"/>
        <v/>
      </c>
      <c r="AQ186" s="368" t="str">
        <f t="shared" si="505"/>
        <v/>
      </c>
      <c r="AR186" s="368" t="str">
        <f t="shared" si="505"/>
        <v/>
      </c>
      <c r="AS186" s="368" t="str">
        <f t="shared" si="505"/>
        <v/>
      </c>
      <c r="AT186" s="368" t="str">
        <f t="shared" si="505"/>
        <v/>
      </c>
      <c r="AU186" s="368" t="str">
        <f t="shared" si="505"/>
        <v/>
      </c>
      <c r="AV186" s="368" t="str">
        <f t="shared" si="505"/>
        <v/>
      </c>
      <c r="AW186" s="368" t="str">
        <f t="shared" si="505"/>
        <v/>
      </c>
      <c r="AX186" s="368" t="str">
        <f t="shared" si="505"/>
        <v/>
      </c>
      <c r="AY186" s="368" t="str">
        <f t="shared" si="505"/>
        <v/>
      </c>
      <c r="AZ186" s="368" t="str">
        <f t="shared" si="505"/>
        <v/>
      </c>
      <c r="BA186" s="368" t="str">
        <f t="shared" si="505"/>
        <v/>
      </c>
      <c r="BB186" s="368" t="str">
        <f t="shared" si="505"/>
        <v/>
      </c>
      <c r="BC186" s="368" t="str">
        <f t="shared" si="505"/>
        <v/>
      </c>
      <c r="BD186" s="368" t="str">
        <f t="shared" si="505"/>
        <v/>
      </c>
      <c r="BE186" s="368" t="str">
        <f t="shared" si="505"/>
        <v/>
      </c>
      <c r="BF186" s="368" t="str">
        <f t="shared" si="505"/>
        <v/>
      </c>
      <c r="BG186" s="368" t="str">
        <f t="shared" si="505"/>
        <v/>
      </c>
      <c r="BH186" s="368" t="str">
        <f t="shared" si="505"/>
        <v/>
      </c>
      <c r="BI186" s="368" t="str">
        <f t="shared" si="505"/>
        <v/>
      </c>
      <c r="BJ186" s="368" t="str">
        <f t="shared" si="505"/>
        <v/>
      </c>
      <c r="BK186" s="368" t="str">
        <f t="shared" si="505"/>
        <v/>
      </c>
      <c r="BL186" s="368" t="str">
        <f t="shared" si="505"/>
        <v/>
      </c>
      <c r="BM186" s="368" t="str">
        <f t="shared" si="505"/>
        <v/>
      </c>
      <c r="BN186" s="368" t="str">
        <f t="shared" si="505"/>
        <v/>
      </c>
      <c r="BO186" s="368" t="str">
        <f t="shared" si="505"/>
        <v/>
      </c>
      <c r="BP186" s="368" t="str">
        <f t="shared" si="505"/>
        <v/>
      </c>
      <c r="BQ186" s="368" t="str">
        <f t="shared" ref="BQ186:CA186" si="506">IF(NOT(ISNA(BQ95)),IF(LEN(BQ95)&gt;0,(BQ95-$B95)/(rateShift*0.0001),""),"")</f>
        <v/>
      </c>
      <c r="BR186" s="368" t="str">
        <f t="shared" si="506"/>
        <v/>
      </c>
      <c r="BS186" s="368" t="str">
        <f t="shared" si="506"/>
        <v/>
      </c>
      <c r="BT186" s="368" t="str">
        <f t="shared" si="506"/>
        <v/>
      </c>
      <c r="BU186" s="368" t="str">
        <f t="shared" si="506"/>
        <v/>
      </c>
      <c r="BV186" s="368" t="str">
        <f t="shared" si="506"/>
        <v/>
      </c>
      <c r="BW186" s="368" t="str">
        <f t="shared" si="506"/>
        <v/>
      </c>
      <c r="BX186" s="368" t="str">
        <f t="shared" si="506"/>
        <v/>
      </c>
      <c r="BY186" s="368" t="str">
        <f t="shared" si="506"/>
        <v/>
      </c>
      <c r="BZ186" s="368" t="str">
        <f t="shared" si="506"/>
        <v/>
      </c>
      <c r="CA186" s="369" t="str">
        <f t="shared" si="506"/>
        <v/>
      </c>
      <c r="CB186" s="257" t="str">
        <f t="shared" ref="CB186:DG186" si="507">IF(NOT(ISNA(CB95)),IF(LEN(CB95)&gt;0,ABS(CB95-$C95),""),"")</f>
        <v/>
      </c>
      <c r="CC186" s="257" t="str">
        <f t="shared" si="507"/>
        <v/>
      </c>
      <c r="CD186" s="257" t="str">
        <f t="shared" si="507"/>
        <v/>
      </c>
      <c r="CE186" s="257" t="str">
        <f t="shared" si="507"/>
        <v/>
      </c>
      <c r="CF186" s="257" t="str">
        <f t="shared" si="507"/>
        <v/>
      </c>
      <c r="CG186" s="257" t="str">
        <f t="shared" si="507"/>
        <v/>
      </c>
      <c r="CH186" s="257" t="str">
        <f t="shared" si="507"/>
        <v/>
      </c>
      <c r="CI186" s="257" t="str">
        <f t="shared" si="507"/>
        <v/>
      </c>
      <c r="CJ186" s="257" t="str">
        <f t="shared" si="507"/>
        <v/>
      </c>
      <c r="CK186" s="257" t="str">
        <f t="shared" si="507"/>
        <v/>
      </c>
      <c r="CL186" s="257" t="str">
        <f t="shared" si="507"/>
        <v/>
      </c>
      <c r="CM186" s="257" t="str">
        <f t="shared" si="507"/>
        <v/>
      </c>
      <c r="CN186" s="257" t="str">
        <f t="shared" si="507"/>
        <v/>
      </c>
      <c r="CO186" s="257" t="str">
        <f t="shared" si="507"/>
        <v/>
      </c>
      <c r="CP186" s="257" t="str">
        <f t="shared" si="507"/>
        <v/>
      </c>
      <c r="CQ186" s="257" t="str">
        <f t="shared" si="507"/>
        <v/>
      </c>
      <c r="CR186" s="257" t="str">
        <f t="shared" si="507"/>
        <v/>
      </c>
      <c r="CS186" s="257" t="str">
        <f t="shared" si="507"/>
        <v/>
      </c>
      <c r="CT186" s="257" t="str">
        <f t="shared" si="507"/>
        <v/>
      </c>
      <c r="CU186" s="257" t="str">
        <f t="shared" si="507"/>
        <v/>
      </c>
      <c r="CV186" s="257" t="str">
        <f t="shared" si="507"/>
        <v/>
      </c>
      <c r="CW186" s="257" t="str">
        <f t="shared" si="507"/>
        <v/>
      </c>
      <c r="CX186" s="257" t="str">
        <f t="shared" si="507"/>
        <v/>
      </c>
      <c r="CY186" s="257" t="str">
        <f t="shared" si="507"/>
        <v/>
      </c>
      <c r="CZ186" s="257" t="str">
        <f t="shared" si="507"/>
        <v/>
      </c>
      <c r="DA186" s="257" t="str">
        <f t="shared" si="507"/>
        <v/>
      </c>
      <c r="DB186" s="257" t="str">
        <f t="shared" si="507"/>
        <v/>
      </c>
      <c r="DC186" s="257" t="str">
        <f t="shared" si="507"/>
        <v/>
      </c>
      <c r="DD186" s="257" t="str">
        <f t="shared" si="507"/>
        <v/>
      </c>
      <c r="DE186" s="257" t="str">
        <f t="shared" si="507"/>
        <v/>
      </c>
      <c r="DF186" s="257" t="str">
        <f t="shared" si="507"/>
        <v/>
      </c>
      <c r="DG186" s="257" t="str">
        <f t="shared" si="507"/>
        <v/>
      </c>
      <c r="DH186" s="257" t="str">
        <f t="shared" ref="DH186:EM186" si="508">IF(NOT(ISNA(DH95)),IF(LEN(DH95)&gt;0,ABS(DH95-$C95),""),"")</f>
        <v/>
      </c>
      <c r="DI186" s="257" t="str">
        <f t="shared" si="508"/>
        <v/>
      </c>
      <c r="DJ186" s="257" t="str">
        <f t="shared" si="508"/>
        <v/>
      </c>
      <c r="DK186" s="257" t="str">
        <f t="shared" si="508"/>
        <v/>
      </c>
      <c r="DL186" s="257" t="str">
        <f t="shared" si="508"/>
        <v/>
      </c>
      <c r="DM186" s="257" t="str">
        <f t="shared" si="508"/>
        <v/>
      </c>
      <c r="DN186" s="257" t="str">
        <f t="shared" si="508"/>
        <v/>
      </c>
      <c r="DO186" s="257" t="str">
        <f t="shared" si="508"/>
        <v/>
      </c>
      <c r="DP186" s="257" t="str">
        <f t="shared" si="508"/>
        <v/>
      </c>
      <c r="DQ186" s="257" t="str">
        <f t="shared" si="508"/>
        <v/>
      </c>
      <c r="DR186" s="257" t="str">
        <f t="shared" si="508"/>
        <v/>
      </c>
      <c r="DS186" s="257" t="str">
        <f t="shared" si="508"/>
        <v/>
      </c>
      <c r="DT186" s="257" t="str">
        <f t="shared" si="508"/>
        <v/>
      </c>
      <c r="DU186" s="257" t="str">
        <f t="shared" si="508"/>
        <v/>
      </c>
      <c r="DV186" s="257" t="str">
        <f t="shared" si="508"/>
        <v/>
      </c>
      <c r="DW186" s="257" t="str">
        <f t="shared" si="508"/>
        <v/>
      </c>
      <c r="DX186" s="257" t="str">
        <f t="shared" si="508"/>
        <v/>
      </c>
      <c r="DY186" s="257" t="str">
        <f t="shared" si="508"/>
        <v/>
      </c>
      <c r="DZ186" s="257" t="str">
        <f t="shared" si="508"/>
        <v/>
      </c>
      <c r="EA186" s="257" t="str">
        <f t="shared" si="508"/>
        <v/>
      </c>
      <c r="EB186" s="257" t="str">
        <f t="shared" si="508"/>
        <v/>
      </c>
      <c r="EC186" s="257" t="str">
        <f t="shared" si="508"/>
        <v/>
      </c>
      <c r="ED186" s="257" t="str">
        <f t="shared" si="508"/>
        <v/>
      </c>
      <c r="EE186" s="257" t="str">
        <f t="shared" si="508"/>
        <v/>
      </c>
      <c r="EF186" s="257" t="str">
        <f t="shared" si="508"/>
        <v/>
      </c>
      <c r="EG186" s="257" t="str">
        <f t="shared" si="508"/>
        <v/>
      </c>
      <c r="EH186" s="257" t="str">
        <f t="shared" si="508"/>
        <v/>
      </c>
      <c r="EI186" s="257" t="str">
        <f t="shared" si="508"/>
        <v/>
      </c>
      <c r="EJ186" s="257" t="str">
        <f t="shared" si="508"/>
        <v/>
      </c>
      <c r="EK186" s="257" t="str">
        <f t="shared" si="508"/>
        <v/>
      </c>
      <c r="EL186" s="257" t="str">
        <f t="shared" si="508"/>
        <v/>
      </c>
      <c r="EM186" s="257" t="str">
        <f t="shared" si="508"/>
        <v/>
      </c>
      <c r="EN186" s="257" t="str">
        <f t="shared" ref="EN186:EX186" si="509">IF(NOT(ISNA(EN95)),IF(LEN(EN95)&gt;0,ABS(EN95-$C95),""),"")</f>
        <v/>
      </c>
      <c r="EO186" s="257" t="str">
        <f t="shared" si="509"/>
        <v/>
      </c>
      <c r="EP186" s="257" t="str">
        <f t="shared" si="509"/>
        <v/>
      </c>
      <c r="EQ186" s="257" t="str">
        <f t="shared" si="509"/>
        <v/>
      </c>
      <c r="ER186" s="257" t="str">
        <f t="shared" si="509"/>
        <v/>
      </c>
      <c r="ES186" s="257" t="str">
        <f t="shared" si="509"/>
        <v/>
      </c>
      <c r="ET186" s="257" t="str">
        <f t="shared" si="509"/>
        <v/>
      </c>
      <c r="EU186" s="257" t="str">
        <f t="shared" si="509"/>
        <v/>
      </c>
      <c r="EV186" s="257" t="str">
        <f t="shared" si="509"/>
        <v/>
      </c>
      <c r="EW186" s="257" t="str">
        <f t="shared" si="509"/>
        <v/>
      </c>
      <c r="EX186" s="258" t="str">
        <f t="shared" si="509"/>
        <v/>
      </c>
    </row>
    <row r="187" spans="4:154" x14ac:dyDescent="0.2">
      <c r="D187" s="238">
        <v>0</v>
      </c>
      <c r="E187" s="367" t="str">
        <f t="shared" ref="E187:AJ187" si="510">IF(NOT(ISNA(E96)),IF(LEN(E96)&gt;0,(E96-$B96)/(rateShift*0.0001),""),"")</f>
        <v/>
      </c>
      <c r="F187" s="368" t="str">
        <f t="shared" si="510"/>
        <v/>
      </c>
      <c r="G187" s="368" t="str">
        <f t="shared" si="510"/>
        <v/>
      </c>
      <c r="H187" s="368" t="str">
        <f t="shared" si="510"/>
        <v/>
      </c>
      <c r="I187" s="368" t="str">
        <f t="shared" si="510"/>
        <v/>
      </c>
      <c r="J187" s="368" t="str">
        <f t="shared" si="510"/>
        <v/>
      </c>
      <c r="K187" s="368" t="str">
        <f t="shared" si="510"/>
        <v/>
      </c>
      <c r="L187" s="368" t="str">
        <f t="shared" si="510"/>
        <v/>
      </c>
      <c r="M187" s="368" t="str">
        <f t="shared" si="510"/>
        <v/>
      </c>
      <c r="N187" s="368" t="str">
        <f t="shared" si="510"/>
        <v/>
      </c>
      <c r="O187" s="368" t="str">
        <f t="shared" si="510"/>
        <v/>
      </c>
      <c r="P187" s="368" t="str">
        <f t="shared" si="510"/>
        <v/>
      </c>
      <c r="Q187" s="368" t="str">
        <f t="shared" si="510"/>
        <v/>
      </c>
      <c r="R187" s="368" t="str">
        <f t="shared" si="510"/>
        <v/>
      </c>
      <c r="S187" s="368" t="str">
        <f t="shared" si="510"/>
        <v/>
      </c>
      <c r="T187" s="368" t="str">
        <f t="shared" si="510"/>
        <v/>
      </c>
      <c r="U187" s="368" t="str">
        <f t="shared" si="510"/>
        <v/>
      </c>
      <c r="V187" s="368" t="str">
        <f t="shared" si="510"/>
        <v/>
      </c>
      <c r="W187" s="368" t="str">
        <f t="shared" si="510"/>
        <v/>
      </c>
      <c r="X187" s="368" t="str">
        <f t="shared" si="510"/>
        <v/>
      </c>
      <c r="Y187" s="368" t="str">
        <f t="shared" si="510"/>
        <v/>
      </c>
      <c r="Z187" s="368" t="str">
        <f t="shared" si="510"/>
        <v/>
      </c>
      <c r="AA187" s="368" t="str">
        <f t="shared" si="510"/>
        <v/>
      </c>
      <c r="AB187" s="368" t="str">
        <f t="shared" si="510"/>
        <v/>
      </c>
      <c r="AC187" s="368" t="str">
        <f t="shared" si="510"/>
        <v/>
      </c>
      <c r="AD187" s="368" t="str">
        <f t="shared" si="510"/>
        <v/>
      </c>
      <c r="AE187" s="368" t="str">
        <f t="shared" si="510"/>
        <v/>
      </c>
      <c r="AF187" s="368" t="str">
        <f t="shared" si="510"/>
        <v/>
      </c>
      <c r="AG187" s="368" t="str">
        <f t="shared" si="510"/>
        <v/>
      </c>
      <c r="AH187" s="368" t="str">
        <f t="shared" si="510"/>
        <v/>
      </c>
      <c r="AI187" s="368" t="str">
        <f t="shared" si="510"/>
        <v/>
      </c>
      <c r="AJ187" s="368" t="str">
        <f t="shared" si="510"/>
        <v/>
      </c>
      <c r="AK187" s="368" t="str">
        <f t="shared" ref="AK187:BP187" si="511">IF(NOT(ISNA(AK96)),IF(LEN(AK96)&gt;0,(AK96-$B96)/(rateShift*0.0001),""),"")</f>
        <v/>
      </c>
      <c r="AL187" s="368" t="str">
        <f t="shared" si="511"/>
        <v/>
      </c>
      <c r="AM187" s="368" t="str">
        <f t="shared" si="511"/>
        <v/>
      </c>
      <c r="AN187" s="368" t="str">
        <f t="shared" si="511"/>
        <v/>
      </c>
      <c r="AO187" s="368" t="str">
        <f t="shared" si="511"/>
        <v/>
      </c>
      <c r="AP187" s="368" t="str">
        <f t="shared" si="511"/>
        <v/>
      </c>
      <c r="AQ187" s="368" t="str">
        <f t="shared" si="511"/>
        <v/>
      </c>
      <c r="AR187" s="368" t="str">
        <f t="shared" si="511"/>
        <v/>
      </c>
      <c r="AS187" s="368" t="str">
        <f t="shared" si="511"/>
        <v/>
      </c>
      <c r="AT187" s="368" t="str">
        <f t="shared" si="511"/>
        <v/>
      </c>
      <c r="AU187" s="368" t="str">
        <f t="shared" si="511"/>
        <v/>
      </c>
      <c r="AV187" s="368" t="str">
        <f t="shared" si="511"/>
        <v/>
      </c>
      <c r="AW187" s="368" t="str">
        <f t="shared" si="511"/>
        <v/>
      </c>
      <c r="AX187" s="368" t="str">
        <f t="shared" si="511"/>
        <v/>
      </c>
      <c r="AY187" s="368" t="str">
        <f t="shared" si="511"/>
        <v/>
      </c>
      <c r="AZ187" s="368" t="str">
        <f t="shared" si="511"/>
        <v/>
      </c>
      <c r="BA187" s="368" t="str">
        <f t="shared" si="511"/>
        <v/>
      </c>
      <c r="BB187" s="368" t="str">
        <f t="shared" si="511"/>
        <v/>
      </c>
      <c r="BC187" s="368" t="str">
        <f t="shared" si="511"/>
        <v/>
      </c>
      <c r="BD187" s="368" t="str">
        <f t="shared" si="511"/>
        <v/>
      </c>
      <c r="BE187" s="368" t="str">
        <f t="shared" si="511"/>
        <v/>
      </c>
      <c r="BF187" s="368" t="str">
        <f t="shared" si="511"/>
        <v/>
      </c>
      <c r="BG187" s="368" t="str">
        <f t="shared" si="511"/>
        <v/>
      </c>
      <c r="BH187" s="368" t="str">
        <f t="shared" si="511"/>
        <v/>
      </c>
      <c r="BI187" s="368" t="str">
        <f t="shared" si="511"/>
        <v/>
      </c>
      <c r="BJ187" s="368" t="str">
        <f t="shared" si="511"/>
        <v/>
      </c>
      <c r="BK187" s="368" t="str">
        <f t="shared" si="511"/>
        <v/>
      </c>
      <c r="BL187" s="368" t="str">
        <f t="shared" si="511"/>
        <v/>
      </c>
      <c r="BM187" s="368" t="str">
        <f t="shared" si="511"/>
        <v/>
      </c>
      <c r="BN187" s="368" t="str">
        <f t="shared" si="511"/>
        <v/>
      </c>
      <c r="BO187" s="368" t="str">
        <f t="shared" si="511"/>
        <v/>
      </c>
      <c r="BP187" s="368" t="str">
        <f t="shared" si="511"/>
        <v/>
      </c>
      <c r="BQ187" s="368" t="str">
        <f t="shared" ref="BQ187:CA187" si="512">IF(NOT(ISNA(BQ96)),IF(LEN(BQ96)&gt;0,(BQ96-$B96)/(rateShift*0.0001),""),"")</f>
        <v/>
      </c>
      <c r="BR187" s="368" t="str">
        <f t="shared" si="512"/>
        <v/>
      </c>
      <c r="BS187" s="368" t="str">
        <f t="shared" si="512"/>
        <v/>
      </c>
      <c r="BT187" s="368" t="str">
        <f t="shared" si="512"/>
        <v/>
      </c>
      <c r="BU187" s="368" t="str">
        <f t="shared" si="512"/>
        <v/>
      </c>
      <c r="BV187" s="368" t="str">
        <f t="shared" si="512"/>
        <v/>
      </c>
      <c r="BW187" s="368" t="str">
        <f t="shared" si="512"/>
        <v/>
      </c>
      <c r="BX187" s="368" t="str">
        <f t="shared" si="512"/>
        <v/>
      </c>
      <c r="BY187" s="368" t="str">
        <f t="shared" si="512"/>
        <v/>
      </c>
      <c r="BZ187" s="368" t="str">
        <f t="shared" si="512"/>
        <v/>
      </c>
      <c r="CA187" s="369" t="str">
        <f t="shared" si="512"/>
        <v/>
      </c>
      <c r="CB187" s="257" t="str">
        <f t="shared" ref="CB187:DG187" si="513">IF(NOT(ISNA(CB96)),IF(LEN(CB96)&gt;0,ABS(CB96-$C96),""),"")</f>
        <v/>
      </c>
      <c r="CC187" s="257" t="str">
        <f t="shared" si="513"/>
        <v/>
      </c>
      <c r="CD187" s="257" t="str">
        <f t="shared" si="513"/>
        <v/>
      </c>
      <c r="CE187" s="257" t="str">
        <f t="shared" si="513"/>
        <v/>
      </c>
      <c r="CF187" s="257" t="str">
        <f t="shared" si="513"/>
        <v/>
      </c>
      <c r="CG187" s="257" t="str">
        <f t="shared" si="513"/>
        <v/>
      </c>
      <c r="CH187" s="257" t="str">
        <f t="shared" si="513"/>
        <v/>
      </c>
      <c r="CI187" s="257" t="str">
        <f t="shared" si="513"/>
        <v/>
      </c>
      <c r="CJ187" s="257" t="str">
        <f t="shared" si="513"/>
        <v/>
      </c>
      <c r="CK187" s="257" t="str">
        <f t="shared" si="513"/>
        <v/>
      </c>
      <c r="CL187" s="257" t="str">
        <f t="shared" si="513"/>
        <v/>
      </c>
      <c r="CM187" s="257" t="str">
        <f t="shared" si="513"/>
        <v/>
      </c>
      <c r="CN187" s="257" t="str">
        <f t="shared" si="513"/>
        <v/>
      </c>
      <c r="CO187" s="257" t="str">
        <f t="shared" si="513"/>
        <v/>
      </c>
      <c r="CP187" s="257" t="str">
        <f t="shared" si="513"/>
        <v/>
      </c>
      <c r="CQ187" s="257" t="str">
        <f t="shared" si="513"/>
        <v/>
      </c>
      <c r="CR187" s="257" t="str">
        <f t="shared" si="513"/>
        <v/>
      </c>
      <c r="CS187" s="257" t="str">
        <f t="shared" si="513"/>
        <v/>
      </c>
      <c r="CT187" s="257" t="str">
        <f t="shared" si="513"/>
        <v/>
      </c>
      <c r="CU187" s="257" t="str">
        <f t="shared" si="513"/>
        <v/>
      </c>
      <c r="CV187" s="257" t="str">
        <f t="shared" si="513"/>
        <v/>
      </c>
      <c r="CW187" s="257" t="str">
        <f t="shared" si="513"/>
        <v/>
      </c>
      <c r="CX187" s="257" t="str">
        <f t="shared" si="513"/>
        <v/>
      </c>
      <c r="CY187" s="257" t="str">
        <f t="shared" si="513"/>
        <v/>
      </c>
      <c r="CZ187" s="257" t="str">
        <f t="shared" si="513"/>
        <v/>
      </c>
      <c r="DA187" s="257" t="str">
        <f t="shared" si="513"/>
        <v/>
      </c>
      <c r="DB187" s="257" t="str">
        <f t="shared" si="513"/>
        <v/>
      </c>
      <c r="DC187" s="257" t="str">
        <f t="shared" si="513"/>
        <v/>
      </c>
      <c r="DD187" s="257" t="str">
        <f t="shared" si="513"/>
        <v/>
      </c>
      <c r="DE187" s="257" t="str">
        <f t="shared" si="513"/>
        <v/>
      </c>
      <c r="DF187" s="257" t="str">
        <f t="shared" si="513"/>
        <v/>
      </c>
      <c r="DG187" s="257" t="str">
        <f t="shared" si="513"/>
        <v/>
      </c>
      <c r="DH187" s="257" t="str">
        <f t="shared" ref="DH187:EM187" si="514">IF(NOT(ISNA(DH96)),IF(LEN(DH96)&gt;0,ABS(DH96-$C96),""),"")</f>
        <v/>
      </c>
      <c r="DI187" s="257" t="str">
        <f t="shared" si="514"/>
        <v/>
      </c>
      <c r="DJ187" s="257" t="str">
        <f t="shared" si="514"/>
        <v/>
      </c>
      <c r="DK187" s="257" t="str">
        <f t="shared" si="514"/>
        <v/>
      </c>
      <c r="DL187" s="257" t="str">
        <f t="shared" si="514"/>
        <v/>
      </c>
      <c r="DM187" s="257" t="str">
        <f t="shared" si="514"/>
        <v/>
      </c>
      <c r="DN187" s="257" t="str">
        <f t="shared" si="514"/>
        <v/>
      </c>
      <c r="DO187" s="257" t="str">
        <f t="shared" si="514"/>
        <v/>
      </c>
      <c r="DP187" s="257" t="str">
        <f t="shared" si="514"/>
        <v/>
      </c>
      <c r="DQ187" s="257" t="str">
        <f t="shared" si="514"/>
        <v/>
      </c>
      <c r="DR187" s="257" t="str">
        <f t="shared" si="514"/>
        <v/>
      </c>
      <c r="DS187" s="257" t="str">
        <f t="shared" si="514"/>
        <v/>
      </c>
      <c r="DT187" s="257" t="str">
        <f t="shared" si="514"/>
        <v/>
      </c>
      <c r="DU187" s="257" t="str">
        <f t="shared" si="514"/>
        <v/>
      </c>
      <c r="DV187" s="257" t="str">
        <f t="shared" si="514"/>
        <v/>
      </c>
      <c r="DW187" s="257" t="str">
        <f t="shared" si="514"/>
        <v/>
      </c>
      <c r="DX187" s="257" t="str">
        <f t="shared" si="514"/>
        <v/>
      </c>
      <c r="DY187" s="257" t="str">
        <f t="shared" si="514"/>
        <v/>
      </c>
      <c r="DZ187" s="257" t="str">
        <f t="shared" si="514"/>
        <v/>
      </c>
      <c r="EA187" s="257" t="str">
        <f t="shared" si="514"/>
        <v/>
      </c>
      <c r="EB187" s="257" t="str">
        <f t="shared" si="514"/>
        <v/>
      </c>
      <c r="EC187" s="257" t="str">
        <f t="shared" si="514"/>
        <v/>
      </c>
      <c r="ED187" s="257" t="str">
        <f t="shared" si="514"/>
        <v/>
      </c>
      <c r="EE187" s="257" t="str">
        <f t="shared" si="514"/>
        <v/>
      </c>
      <c r="EF187" s="257" t="str">
        <f t="shared" si="514"/>
        <v/>
      </c>
      <c r="EG187" s="257" t="str">
        <f t="shared" si="514"/>
        <v/>
      </c>
      <c r="EH187" s="257" t="str">
        <f t="shared" si="514"/>
        <v/>
      </c>
      <c r="EI187" s="257" t="str">
        <f t="shared" si="514"/>
        <v/>
      </c>
      <c r="EJ187" s="257" t="str">
        <f t="shared" si="514"/>
        <v/>
      </c>
      <c r="EK187" s="257" t="str">
        <f t="shared" si="514"/>
        <v/>
      </c>
      <c r="EL187" s="257" t="str">
        <f t="shared" si="514"/>
        <v/>
      </c>
      <c r="EM187" s="257" t="str">
        <f t="shared" si="514"/>
        <v/>
      </c>
      <c r="EN187" s="257" t="str">
        <f t="shared" ref="EN187:EX187" si="515">IF(NOT(ISNA(EN96)),IF(LEN(EN96)&gt;0,ABS(EN96-$C96),""),"")</f>
        <v/>
      </c>
      <c r="EO187" s="257" t="str">
        <f t="shared" si="515"/>
        <v/>
      </c>
      <c r="EP187" s="257" t="str">
        <f t="shared" si="515"/>
        <v/>
      </c>
      <c r="EQ187" s="257" t="str">
        <f t="shared" si="515"/>
        <v/>
      </c>
      <c r="ER187" s="257" t="str">
        <f t="shared" si="515"/>
        <v/>
      </c>
      <c r="ES187" s="257" t="str">
        <f t="shared" si="515"/>
        <v/>
      </c>
      <c r="ET187" s="257" t="str">
        <f t="shared" si="515"/>
        <v/>
      </c>
      <c r="EU187" s="257" t="str">
        <f t="shared" si="515"/>
        <v/>
      </c>
      <c r="EV187" s="257" t="str">
        <f t="shared" si="515"/>
        <v/>
      </c>
      <c r="EW187" s="257" t="str">
        <f t="shared" si="515"/>
        <v/>
      </c>
      <c r="EX187" s="258" t="str">
        <f t="shared" si="515"/>
        <v/>
      </c>
    </row>
    <row r="188" spans="4:154" x14ac:dyDescent="0.2">
      <c r="D188" s="238">
        <v>0</v>
      </c>
      <c r="E188" s="367" t="str">
        <f t="shared" ref="E188:AJ188" si="516">IF(NOT(ISNA(E97)),IF(LEN(E97)&gt;0,(E97-$B97)/(rateShift*0.0001),""),"")</f>
        <v/>
      </c>
      <c r="F188" s="368" t="str">
        <f t="shared" si="516"/>
        <v/>
      </c>
      <c r="G188" s="368" t="str">
        <f t="shared" si="516"/>
        <v/>
      </c>
      <c r="H188" s="368" t="str">
        <f t="shared" si="516"/>
        <v/>
      </c>
      <c r="I188" s="368" t="str">
        <f t="shared" si="516"/>
        <v/>
      </c>
      <c r="J188" s="368" t="str">
        <f t="shared" si="516"/>
        <v/>
      </c>
      <c r="K188" s="368" t="str">
        <f t="shared" si="516"/>
        <v/>
      </c>
      <c r="L188" s="368" t="str">
        <f t="shared" si="516"/>
        <v/>
      </c>
      <c r="M188" s="368" t="str">
        <f t="shared" si="516"/>
        <v/>
      </c>
      <c r="N188" s="368" t="str">
        <f t="shared" si="516"/>
        <v/>
      </c>
      <c r="O188" s="368" t="str">
        <f t="shared" si="516"/>
        <v/>
      </c>
      <c r="P188" s="368" t="str">
        <f t="shared" si="516"/>
        <v/>
      </c>
      <c r="Q188" s="368" t="str">
        <f t="shared" si="516"/>
        <v/>
      </c>
      <c r="R188" s="368" t="str">
        <f t="shared" si="516"/>
        <v/>
      </c>
      <c r="S188" s="368" t="str">
        <f t="shared" si="516"/>
        <v/>
      </c>
      <c r="T188" s="368" t="str">
        <f t="shared" si="516"/>
        <v/>
      </c>
      <c r="U188" s="368" t="str">
        <f t="shared" si="516"/>
        <v/>
      </c>
      <c r="V188" s="368" t="str">
        <f t="shared" si="516"/>
        <v/>
      </c>
      <c r="W188" s="368" t="str">
        <f t="shared" si="516"/>
        <v/>
      </c>
      <c r="X188" s="368" t="str">
        <f t="shared" si="516"/>
        <v/>
      </c>
      <c r="Y188" s="368" t="str">
        <f t="shared" si="516"/>
        <v/>
      </c>
      <c r="Z188" s="368" t="str">
        <f t="shared" si="516"/>
        <v/>
      </c>
      <c r="AA188" s="368" t="str">
        <f t="shared" si="516"/>
        <v/>
      </c>
      <c r="AB188" s="368" t="str">
        <f t="shared" si="516"/>
        <v/>
      </c>
      <c r="AC188" s="368" t="str">
        <f t="shared" si="516"/>
        <v/>
      </c>
      <c r="AD188" s="368" t="str">
        <f t="shared" si="516"/>
        <v/>
      </c>
      <c r="AE188" s="368" t="str">
        <f t="shared" si="516"/>
        <v/>
      </c>
      <c r="AF188" s="368" t="str">
        <f t="shared" si="516"/>
        <v/>
      </c>
      <c r="AG188" s="368" t="str">
        <f t="shared" si="516"/>
        <v/>
      </c>
      <c r="AH188" s="368" t="str">
        <f t="shared" si="516"/>
        <v/>
      </c>
      <c r="AI188" s="368" t="str">
        <f t="shared" si="516"/>
        <v/>
      </c>
      <c r="AJ188" s="368" t="str">
        <f t="shared" si="516"/>
        <v/>
      </c>
      <c r="AK188" s="368" t="str">
        <f t="shared" ref="AK188:BP188" si="517">IF(NOT(ISNA(AK97)),IF(LEN(AK97)&gt;0,(AK97-$B97)/(rateShift*0.0001),""),"")</f>
        <v/>
      </c>
      <c r="AL188" s="368" t="str">
        <f t="shared" si="517"/>
        <v/>
      </c>
      <c r="AM188" s="368" t="str">
        <f t="shared" si="517"/>
        <v/>
      </c>
      <c r="AN188" s="368" t="str">
        <f t="shared" si="517"/>
        <v/>
      </c>
      <c r="AO188" s="368" t="str">
        <f t="shared" si="517"/>
        <v/>
      </c>
      <c r="AP188" s="368" t="str">
        <f t="shared" si="517"/>
        <v/>
      </c>
      <c r="AQ188" s="368" t="str">
        <f t="shared" si="517"/>
        <v/>
      </c>
      <c r="AR188" s="368" t="str">
        <f t="shared" si="517"/>
        <v/>
      </c>
      <c r="AS188" s="368" t="str">
        <f t="shared" si="517"/>
        <v/>
      </c>
      <c r="AT188" s="368" t="str">
        <f t="shared" si="517"/>
        <v/>
      </c>
      <c r="AU188" s="368" t="str">
        <f t="shared" si="517"/>
        <v/>
      </c>
      <c r="AV188" s="368" t="str">
        <f t="shared" si="517"/>
        <v/>
      </c>
      <c r="AW188" s="368" t="str">
        <f t="shared" si="517"/>
        <v/>
      </c>
      <c r="AX188" s="368" t="str">
        <f t="shared" si="517"/>
        <v/>
      </c>
      <c r="AY188" s="368" t="str">
        <f t="shared" si="517"/>
        <v/>
      </c>
      <c r="AZ188" s="368" t="str">
        <f t="shared" si="517"/>
        <v/>
      </c>
      <c r="BA188" s="368" t="str">
        <f t="shared" si="517"/>
        <v/>
      </c>
      <c r="BB188" s="368" t="str">
        <f t="shared" si="517"/>
        <v/>
      </c>
      <c r="BC188" s="368" t="str">
        <f t="shared" si="517"/>
        <v/>
      </c>
      <c r="BD188" s="368" t="str">
        <f t="shared" si="517"/>
        <v/>
      </c>
      <c r="BE188" s="368" t="str">
        <f t="shared" si="517"/>
        <v/>
      </c>
      <c r="BF188" s="368" t="str">
        <f t="shared" si="517"/>
        <v/>
      </c>
      <c r="BG188" s="368" t="str">
        <f t="shared" si="517"/>
        <v/>
      </c>
      <c r="BH188" s="368" t="str">
        <f t="shared" si="517"/>
        <v/>
      </c>
      <c r="BI188" s="368" t="str">
        <f t="shared" si="517"/>
        <v/>
      </c>
      <c r="BJ188" s="368" t="str">
        <f t="shared" si="517"/>
        <v/>
      </c>
      <c r="BK188" s="368" t="str">
        <f t="shared" si="517"/>
        <v/>
      </c>
      <c r="BL188" s="368" t="str">
        <f t="shared" si="517"/>
        <v/>
      </c>
      <c r="BM188" s="368" t="str">
        <f t="shared" si="517"/>
        <v/>
      </c>
      <c r="BN188" s="368" t="str">
        <f t="shared" si="517"/>
        <v/>
      </c>
      <c r="BO188" s="368" t="str">
        <f t="shared" si="517"/>
        <v/>
      </c>
      <c r="BP188" s="368" t="str">
        <f t="shared" si="517"/>
        <v/>
      </c>
      <c r="BQ188" s="368" t="str">
        <f t="shared" ref="BQ188:CA188" si="518">IF(NOT(ISNA(BQ97)),IF(LEN(BQ97)&gt;0,(BQ97-$B97)/(rateShift*0.0001),""),"")</f>
        <v/>
      </c>
      <c r="BR188" s="368" t="str">
        <f t="shared" si="518"/>
        <v/>
      </c>
      <c r="BS188" s="368" t="str">
        <f t="shared" si="518"/>
        <v/>
      </c>
      <c r="BT188" s="368" t="str">
        <f t="shared" si="518"/>
        <v/>
      </c>
      <c r="BU188" s="368" t="str">
        <f t="shared" si="518"/>
        <v/>
      </c>
      <c r="BV188" s="368" t="str">
        <f t="shared" si="518"/>
        <v/>
      </c>
      <c r="BW188" s="368" t="str">
        <f t="shared" si="518"/>
        <v/>
      </c>
      <c r="BX188" s="368" t="str">
        <f t="shared" si="518"/>
        <v/>
      </c>
      <c r="BY188" s="368" t="str">
        <f t="shared" si="518"/>
        <v/>
      </c>
      <c r="BZ188" s="368" t="str">
        <f t="shared" si="518"/>
        <v/>
      </c>
      <c r="CA188" s="369" t="str">
        <f t="shared" si="518"/>
        <v/>
      </c>
      <c r="CB188" s="257" t="str">
        <f t="shared" ref="CB188:DG188" si="519">IF(NOT(ISNA(CB97)),IF(LEN(CB97)&gt;0,ABS(CB97-$C97),""),"")</f>
        <v/>
      </c>
      <c r="CC188" s="257" t="str">
        <f t="shared" si="519"/>
        <v/>
      </c>
      <c r="CD188" s="257" t="str">
        <f t="shared" si="519"/>
        <v/>
      </c>
      <c r="CE188" s="257" t="str">
        <f t="shared" si="519"/>
        <v/>
      </c>
      <c r="CF188" s="257" t="str">
        <f t="shared" si="519"/>
        <v/>
      </c>
      <c r="CG188" s="257" t="str">
        <f t="shared" si="519"/>
        <v/>
      </c>
      <c r="CH188" s="257" t="str">
        <f t="shared" si="519"/>
        <v/>
      </c>
      <c r="CI188" s="257" t="str">
        <f t="shared" si="519"/>
        <v/>
      </c>
      <c r="CJ188" s="257" t="str">
        <f t="shared" si="519"/>
        <v/>
      </c>
      <c r="CK188" s="257" t="str">
        <f t="shared" si="519"/>
        <v/>
      </c>
      <c r="CL188" s="257" t="str">
        <f t="shared" si="519"/>
        <v/>
      </c>
      <c r="CM188" s="257" t="str">
        <f t="shared" si="519"/>
        <v/>
      </c>
      <c r="CN188" s="257" t="str">
        <f t="shared" si="519"/>
        <v/>
      </c>
      <c r="CO188" s="257" t="str">
        <f t="shared" si="519"/>
        <v/>
      </c>
      <c r="CP188" s="257" t="str">
        <f t="shared" si="519"/>
        <v/>
      </c>
      <c r="CQ188" s="257" t="str">
        <f t="shared" si="519"/>
        <v/>
      </c>
      <c r="CR188" s="257" t="str">
        <f t="shared" si="519"/>
        <v/>
      </c>
      <c r="CS188" s="257" t="str">
        <f t="shared" si="519"/>
        <v/>
      </c>
      <c r="CT188" s="257" t="str">
        <f t="shared" si="519"/>
        <v/>
      </c>
      <c r="CU188" s="257" t="str">
        <f t="shared" si="519"/>
        <v/>
      </c>
      <c r="CV188" s="257" t="str">
        <f t="shared" si="519"/>
        <v/>
      </c>
      <c r="CW188" s="257" t="str">
        <f t="shared" si="519"/>
        <v/>
      </c>
      <c r="CX188" s="257" t="str">
        <f t="shared" si="519"/>
        <v/>
      </c>
      <c r="CY188" s="257" t="str">
        <f t="shared" si="519"/>
        <v/>
      </c>
      <c r="CZ188" s="257" t="str">
        <f t="shared" si="519"/>
        <v/>
      </c>
      <c r="DA188" s="257" t="str">
        <f t="shared" si="519"/>
        <v/>
      </c>
      <c r="DB188" s="257" t="str">
        <f t="shared" si="519"/>
        <v/>
      </c>
      <c r="DC188" s="257" t="str">
        <f t="shared" si="519"/>
        <v/>
      </c>
      <c r="DD188" s="257" t="str">
        <f t="shared" si="519"/>
        <v/>
      </c>
      <c r="DE188" s="257" t="str">
        <f t="shared" si="519"/>
        <v/>
      </c>
      <c r="DF188" s="257" t="str">
        <f t="shared" si="519"/>
        <v/>
      </c>
      <c r="DG188" s="257" t="str">
        <f t="shared" si="519"/>
        <v/>
      </c>
      <c r="DH188" s="257" t="str">
        <f t="shared" ref="DH188:EM188" si="520">IF(NOT(ISNA(DH97)),IF(LEN(DH97)&gt;0,ABS(DH97-$C97),""),"")</f>
        <v/>
      </c>
      <c r="DI188" s="257" t="str">
        <f t="shared" si="520"/>
        <v/>
      </c>
      <c r="DJ188" s="257" t="str">
        <f t="shared" si="520"/>
        <v/>
      </c>
      <c r="DK188" s="257" t="str">
        <f t="shared" si="520"/>
        <v/>
      </c>
      <c r="DL188" s="257" t="str">
        <f t="shared" si="520"/>
        <v/>
      </c>
      <c r="DM188" s="257" t="str">
        <f t="shared" si="520"/>
        <v/>
      </c>
      <c r="DN188" s="257" t="str">
        <f t="shared" si="520"/>
        <v/>
      </c>
      <c r="DO188" s="257" t="str">
        <f t="shared" si="520"/>
        <v/>
      </c>
      <c r="DP188" s="257" t="str">
        <f t="shared" si="520"/>
        <v/>
      </c>
      <c r="DQ188" s="257" t="str">
        <f t="shared" si="520"/>
        <v/>
      </c>
      <c r="DR188" s="257" t="str">
        <f t="shared" si="520"/>
        <v/>
      </c>
      <c r="DS188" s="257" t="str">
        <f t="shared" si="520"/>
        <v/>
      </c>
      <c r="DT188" s="257" t="str">
        <f t="shared" si="520"/>
        <v/>
      </c>
      <c r="DU188" s="257" t="str">
        <f t="shared" si="520"/>
        <v/>
      </c>
      <c r="DV188" s="257" t="str">
        <f t="shared" si="520"/>
        <v/>
      </c>
      <c r="DW188" s="257" t="str">
        <f t="shared" si="520"/>
        <v/>
      </c>
      <c r="DX188" s="257" t="str">
        <f t="shared" si="520"/>
        <v/>
      </c>
      <c r="DY188" s="257" t="str">
        <f t="shared" si="520"/>
        <v/>
      </c>
      <c r="DZ188" s="257" t="str">
        <f t="shared" si="520"/>
        <v/>
      </c>
      <c r="EA188" s="257" t="str">
        <f t="shared" si="520"/>
        <v/>
      </c>
      <c r="EB188" s="257" t="str">
        <f t="shared" si="520"/>
        <v/>
      </c>
      <c r="EC188" s="257" t="str">
        <f t="shared" si="520"/>
        <v/>
      </c>
      <c r="ED188" s="257" t="str">
        <f t="shared" si="520"/>
        <v/>
      </c>
      <c r="EE188" s="257" t="str">
        <f t="shared" si="520"/>
        <v/>
      </c>
      <c r="EF188" s="257" t="str">
        <f t="shared" si="520"/>
        <v/>
      </c>
      <c r="EG188" s="257" t="str">
        <f t="shared" si="520"/>
        <v/>
      </c>
      <c r="EH188" s="257" t="str">
        <f t="shared" si="520"/>
        <v/>
      </c>
      <c r="EI188" s="257" t="str">
        <f t="shared" si="520"/>
        <v/>
      </c>
      <c r="EJ188" s="257" t="str">
        <f t="shared" si="520"/>
        <v/>
      </c>
      <c r="EK188" s="257" t="str">
        <f t="shared" si="520"/>
        <v/>
      </c>
      <c r="EL188" s="257" t="str">
        <f t="shared" si="520"/>
        <v/>
      </c>
      <c r="EM188" s="257" t="str">
        <f t="shared" si="520"/>
        <v/>
      </c>
      <c r="EN188" s="257" t="str">
        <f t="shared" ref="EN188:EX188" si="521">IF(NOT(ISNA(EN97)),IF(LEN(EN97)&gt;0,ABS(EN97-$C97),""),"")</f>
        <v/>
      </c>
      <c r="EO188" s="257" t="str">
        <f t="shared" si="521"/>
        <v/>
      </c>
      <c r="EP188" s="257" t="str">
        <f t="shared" si="521"/>
        <v/>
      </c>
      <c r="EQ188" s="257" t="str">
        <f t="shared" si="521"/>
        <v/>
      </c>
      <c r="ER188" s="257" t="str">
        <f t="shared" si="521"/>
        <v/>
      </c>
      <c r="ES188" s="257" t="str">
        <f t="shared" si="521"/>
        <v/>
      </c>
      <c r="ET188" s="257" t="str">
        <f t="shared" si="521"/>
        <v/>
      </c>
      <c r="EU188" s="257" t="str">
        <f t="shared" si="521"/>
        <v/>
      </c>
      <c r="EV188" s="257" t="str">
        <f t="shared" si="521"/>
        <v/>
      </c>
      <c r="EW188" s="257" t="str">
        <f t="shared" si="521"/>
        <v/>
      </c>
      <c r="EX188" s="258" t="str">
        <f t="shared" si="521"/>
        <v/>
      </c>
    </row>
    <row r="189" spans="4:154" x14ac:dyDescent="0.2">
      <c r="D189" s="238">
        <v>0</v>
      </c>
      <c r="E189" s="367" t="str">
        <f t="shared" ref="E189:AJ189" si="522">IF(NOT(ISNA(E98)),IF(LEN(E98)&gt;0,(E98-$B98)/(rateShift*0.0001),""),"")</f>
        <v/>
      </c>
      <c r="F189" s="368" t="str">
        <f t="shared" si="522"/>
        <v/>
      </c>
      <c r="G189" s="368" t="str">
        <f t="shared" si="522"/>
        <v/>
      </c>
      <c r="H189" s="368" t="str">
        <f t="shared" si="522"/>
        <v/>
      </c>
      <c r="I189" s="368" t="str">
        <f t="shared" si="522"/>
        <v/>
      </c>
      <c r="J189" s="368" t="str">
        <f t="shared" si="522"/>
        <v/>
      </c>
      <c r="K189" s="368" t="str">
        <f t="shared" si="522"/>
        <v/>
      </c>
      <c r="L189" s="368" t="str">
        <f t="shared" si="522"/>
        <v/>
      </c>
      <c r="M189" s="368" t="str">
        <f t="shared" si="522"/>
        <v/>
      </c>
      <c r="N189" s="368" t="str">
        <f t="shared" si="522"/>
        <v/>
      </c>
      <c r="O189" s="368" t="str">
        <f t="shared" si="522"/>
        <v/>
      </c>
      <c r="P189" s="368" t="str">
        <f t="shared" si="522"/>
        <v/>
      </c>
      <c r="Q189" s="368" t="str">
        <f t="shared" si="522"/>
        <v/>
      </c>
      <c r="R189" s="368" t="str">
        <f t="shared" si="522"/>
        <v/>
      </c>
      <c r="S189" s="368" t="str">
        <f t="shared" si="522"/>
        <v/>
      </c>
      <c r="T189" s="368" t="str">
        <f t="shared" si="522"/>
        <v/>
      </c>
      <c r="U189" s="368" t="str">
        <f t="shared" si="522"/>
        <v/>
      </c>
      <c r="V189" s="368" t="str">
        <f t="shared" si="522"/>
        <v/>
      </c>
      <c r="W189" s="368" t="str">
        <f t="shared" si="522"/>
        <v/>
      </c>
      <c r="X189" s="368" t="str">
        <f t="shared" si="522"/>
        <v/>
      </c>
      <c r="Y189" s="368" t="str">
        <f t="shared" si="522"/>
        <v/>
      </c>
      <c r="Z189" s="368" t="str">
        <f t="shared" si="522"/>
        <v/>
      </c>
      <c r="AA189" s="368" t="str">
        <f t="shared" si="522"/>
        <v/>
      </c>
      <c r="AB189" s="368" t="str">
        <f t="shared" si="522"/>
        <v/>
      </c>
      <c r="AC189" s="368" t="str">
        <f t="shared" si="522"/>
        <v/>
      </c>
      <c r="AD189" s="368" t="str">
        <f t="shared" si="522"/>
        <v/>
      </c>
      <c r="AE189" s="368" t="str">
        <f t="shared" si="522"/>
        <v/>
      </c>
      <c r="AF189" s="368" t="str">
        <f t="shared" si="522"/>
        <v/>
      </c>
      <c r="AG189" s="368" t="str">
        <f t="shared" si="522"/>
        <v/>
      </c>
      <c r="AH189" s="368" t="str">
        <f t="shared" si="522"/>
        <v/>
      </c>
      <c r="AI189" s="368" t="str">
        <f t="shared" si="522"/>
        <v/>
      </c>
      <c r="AJ189" s="368" t="str">
        <f t="shared" si="522"/>
        <v/>
      </c>
      <c r="AK189" s="368" t="str">
        <f t="shared" ref="AK189:BP189" si="523">IF(NOT(ISNA(AK98)),IF(LEN(AK98)&gt;0,(AK98-$B98)/(rateShift*0.0001),""),"")</f>
        <v/>
      </c>
      <c r="AL189" s="368" t="str">
        <f t="shared" si="523"/>
        <v/>
      </c>
      <c r="AM189" s="368" t="str">
        <f t="shared" si="523"/>
        <v/>
      </c>
      <c r="AN189" s="368" t="str">
        <f t="shared" si="523"/>
        <v/>
      </c>
      <c r="AO189" s="368" t="str">
        <f t="shared" si="523"/>
        <v/>
      </c>
      <c r="AP189" s="368" t="str">
        <f t="shared" si="523"/>
        <v/>
      </c>
      <c r="AQ189" s="368" t="str">
        <f t="shared" si="523"/>
        <v/>
      </c>
      <c r="AR189" s="368" t="str">
        <f t="shared" si="523"/>
        <v/>
      </c>
      <c r="AS189" s="368" t="str">
        <f t="shared" si="523"/>
        <v/>
      </c>
      <c r="AT189" s="368" t="str">
        <f t="shared" si="523"/>
        <v/>
      </c>
      <c r="AU189" s="368" t="str">
        <f t="shared" si="523"/>
        <v/>
      </c>
      <c r="AV189" s="368" t="str">
        <f t="shared" si="523"/>
        <v/>
      </c>
      <c r="AW189" s="368" t="str">
        <f t="shared" si="523"/>
        <v/>
      </c>
      <c r="AX189" s="368" t="str">
        <f t="shared" si="523"/>
        <v/>
      </c>
      <c r="AY189" s="368" t="str">
        <f t="shared" si="523"/>
        <v/>
      </c>
      <c r="AZ189" s="368" t="str">
        <f t="shared" si="523"/>
        <v/>
      </c>
      <c r="BA189" s="368" t="str">
        <f t="shared" si="523"/>
        <v/>
      </c>
      <c r="BB189" s="368" t="str">
        <f t="shared" si="523"/>
        <v/>
      </c>
      <c r="BC189" s="368" t="str">
        <f t="shared" si="523"/>
        <v/>
      </c>
      <c r="BD189" s="368" t="str">
        <f t="shared" si="523"/>
        <v/>
      </c>
      <c r="BE189" s="368" t="str">
        <f t="shared" si="523"/>
        <v/>
      </c>
      <c r="BF189" s="368" t="str">
        <f t="shared" si="523"/>
        <v/>
      </c>
      <c r="BG189" s="368" t="str">
        <f t="shared" si="523"/>
        <v/>
      </c>
      <c r="BH189" s="368" t="str">
        <f t="shared" si="523"/>
        <v/>
      </c>
      <c r="BI189" s="368" t="str">
        <f t="shared" si="523"/>
        <v/>
      </c>
      <c r="BJ189" s="368" t="str">
        <f t="shared" si="523"/>
        <v/>
      </c>
      <c r="BK189" s="368" t="str">
        <f t="shared" si="523"/>
        <v/>
      </c>
      <c r="BL189" s="368" t="str">
        <f t="shared" si="523"/>
        <v/>
      </c>
      <c r="BM189" s="368" t="str">
        <f t="shared" si="523"/>
        <v/>
      </c>
      <c r="BN189" s="368" t="str">
        <f t="shared" si="523"/>
        <v/>
      </c>
      <c r="BO189" s="368" t="str">
        <f t="shared" si="523"/>
        <v/>
      </c>
      <c r="BP189" s="368" t="str">
        <f t="shared" si="523"/>
        <v/>
      </c>
      <c r="BQ189" s="368" t="str">
        <f t="shared" ref="BQ189:CA189" si="524">IF(NOT(ISNA(BQ98)),IF(LEN(BQ98)&gt;0,(BQ98-$B98)/(rateShift*0.0001),""),"")</f>
        <v/>
      </c>
      <c r="BR189" s="368" t="str">
        <f t="shared" si="524"/>
        <v/>
      </c>
      <c r="BS189" s="368" t="str">
        <f t="shared" si="524"/>
        <v/>
      </c>
      <c r="BT189" s="368" t="str">
        <f t="shared" si="524"/>
        <v/>
      </c>
      <c r="BU189" s="368" t="str">
        <f t="shared" si="524"/>
        <v/>
      </c>
      <c r="BV189" s="368" t="str">
        <f t="shared" si="524"/>
        <v/>
      </c>
      <c r="BW189" s="368" t="str">
        <f t="shared" si="524"/>
        <v/>
      </c>
      <c r="BX189" s="368" t="str">
        <f t="shared" si="524"/>
        <v/>
      </c>
      <c r="BY189" s="368" t="str">
        <f t="shared" si="524"/>
        <v/>
      </c>
      <c r="BZ189" s="368" t="str">
        <f t="shared" si="524"/>
        <v/>
      </c>
      <c r="CA189" s="369" t="str">
        <f t="shared" si="524"/>
        <v/>
      </c>
      <c r="CB189" s="257" t="str">
        <f t="shared" ref="CB189:DG189" si="525">IF(NOT(ISNA(CB98)),IF(LEN(CB98)&gt;0,ABS(CB98-$C98),""),"")</f>
        <v/>
      </c>
      <c r="CC189" s="257" t="str">
        <f t="shared" si="525"/>
        <v/>
      </c>
      <c r="CD189" s="257" t="str">
        <f t="shared" si="525"/>
        <v/>
      </c>
      <c r="CE189" s="257" t="str">
        <f t="shared" si="525"/>
        <v/>
      </c>
      <c r="CF189" s="257" t="str">
        <f t="shared" si="525"/>
        <v/>
      </c>
      <c r="CG189" s="257" t="str">
        <f t="shared" si="525"/>
        <v/>
      </c>
      <c r="CH189" s="257" t="str">
        <f t="shared" si="525"/>
        <v/>
      </c>
      <c r="CI189" s="257" t="str">
        <f t="shared" si="525"/>
        <v/>
      </c>
      <c r="CJ189" s="257" t="str">
        <f t="shared" si="525"/>
        <v/>
      </c>
      <c r="CK189" s="257" t="str">
        <f t="shared" si="525"/>
        <v/>
      </c>
      <c r="CL189" s="257" t="str">
        <f t="shared" si="525"/>
        <v/>
      </c>
      <c r="CM189" s="257" t="str">
        <f t="shared" si="525"/>
        <v/>
      </c>
      <c r="CN189" s="257" t="str">
        <f t="shared" si="525"/>
        <v/>
      </c>
      <c r="CO189" s="257" t="str">
        <f t="shared" si="525"/>
        <v/>
      </c>
      <c r="CP189" s="257" t="str">
        <f t="shared" si="525"/>
        <v/>
      </c>
      <c r="CQ189" s="257" t="str">
        <f t="shared" si="525"/>
        <v/>
      </c>
      <c r="CR189" s="257" t="str">
        <f t="shared" si="525"/>
        <v/>
      </c>
      <c r="CS189" s="257" t="str">
        <f t="shared" si="525"/>
        <v/>
      </c>
      <c r="CT189" s="257" t="str">
        <f t="shared" si="525"/>
        <v/>
      </c>
      <c r="CU189" s="257" t="str">
        <f t="shared" si="525"/>
        <v/>
      </c>
      <c r="CV189" s="257" t="str">
        <f t="shared" si="525"/>
        <v/>
      </c>
      <c r="CW189" s="257" t="str">
        <f t="shared" si="525"/>
        <v/>
      </c>
      <c r="CX189" s="257" t="str">
        <f t="shared" si="525"/>
        <v/>
      </c>
      <c r="CY189" s="257" t="str">
        <f t="shared" si="525"/>
        <v/>
      </c>
      <c r="CZ189" s="257" t="str">
        <f t="shared" si="525"/>
        <v/>
      </c>
      <c r="DA189" s="257" t="str">
        <f t="shared" si="525"/>
        <v/>
      </c>
      <c r="DB189" s="257" t="str">
        <f t="shared" si="525"/>
        <v/>
      </c>
      <c r="DC189" s="257" t="str">
        <f t="shared" si="525"/>
        <v/>
      </c>
      <c r="DD189" s="257" t="str">
        <f t="shared" si="525"/>
        <v/>
      </c>
      <c r="DE189" s="257" t="str">
        <f t="shared" si="525"/>
        <v/>
      </c>
      <c r="DF189" s="257" t="str">
        <f t="shared" si="525"/>
        <v/>
      </c>
      <c r="DG189" s="257" t="str">
        <f t="shared" si="525"/>
        <v/>
      </c>
      <c r="DH189" s="257" t="str">
        <f t="shared" ref="DH189:EM189" si="526">IF(NOT(ISNA(DH98)),IF(LEN(DH98)&gt;0,ABS(DH98-$C98),""),"")</f>
        <v/>
      </c>
      <c r="DI189" s="257" t="str">
        <f t="shared" si="526"/>
        <v/>
      </c>
      <c r="DJ189" s="257" t="str">
        <f t="shared" si="526"/>
        <v/>
      </c>
      <c r="DK189" s="257" t="str">
        <f t="shared" si="526"/>
        <v/>
      </c>
      <c r="DL189" s="257" t="str">
        <f t="shared" si="526"/>
        <v/>
      </c>
      <c r="DM189" s="257" t="str">
        <f t="shared" si="526"/>
        <v/>
      </c>
      <c r="DN189" s="257" t="str">
        <f t="shared" si="526"/>
        <v/>
      </c>
      <c r="DO189" s="257" t="str">
        <f t="shared" si="526"/>
        <v/>
      </c>
      <c r="DP189" s="257" t="str">
        <f t="shared" si="526"/>
        <v/>
      </c>
      <c r="DQ189" s="257" t="str">
        <f t="shared" si="526"/>
        <v/>
      </c>
      <c r="DR189" s="257" t="str">
        <f t="shared" si="526"/>
        <v/>
      </c>
      <c r="DS189" s="257" t="str">
        <f t="shared" si="526"/>
        <v/>
      </c>
      <c r="DT189" s="257" t="str">
        <f t="shared" si="526"/>
        <v/>
      </c>
      <c r="DU189" s="257" t="str">
        <f t="shared" si="526"/>
        <v/>
      </c>
      <c r="DV189" s="257" t="str">
        <f t="shared" si="526"/>
        <v/>
      </c>
      <c r="DW189" s="257" t="str">
        <f t="shared" si="526"/>
        <v/>
      </c>
      <c r="DX189" s="257" t="str">
        <f t="shared" si="526"/>
        <v/>
      </c>
      <c r="DY189" s="257" t="str">
        <f t="shared" si="526"/>
        <v/>
      </c>
      <c r="DZ189" s="257" t="str">
        <f t="shared" si="526"/>
        <v/>
      </c>
      <c r="EA189" s="257" t="str">
        <f t="shared" si="526"/>
        <v/>
      </c>
      <c r="EB189" s="257" t="str">
        <f t="shared" si="526"/>
        <v/>
      </c>
      <c r="EC189" s="257" t="str">
        <f t="shared" si="526"/>
        <v/>
      </c>
      <c r="ED189" s="257" t="str">
        <f t="shared" si="526"/>
        <v/>
      </c>
      <c r="EE189" s="257" t="str">
        <f t="shared" si="526"/>
        <v/>
      </c>
      <c r="EF189" s="257" t="str">
        <f t="shared" si="526"/>
        <v/>
      </c>
      <c r="EG189" s="257" t="str">
        <f t="shared" si="526"/>
        <v/>
      </c>
      <c r="EH189" s="257" t="str">
        <f t="shared" si="526"/>
        <v/>
      </c>
      <c r="EI189" s="257" t="str">
        <f t="shared" si="526"/>
        <v/>
      </c>
      <c r="EJ189" s="257" t="str">
        <f t="shared" si="526"/>
        <v/>
      </c>
      <c r="EK189" s="257" t="str">
        <f t="shared" si="526"/>
        <v/>
      </c>
      <c r="EL189" s="257" t="str">
        <f t="shared" si="526"/>
        <v/>
      </c>
      <c r="EM189" s="257" t="str">
        <f t="shared" si="526"/>
        <v/>
      </c>
      <c r="EN189" s="257" t="str">
        <f t="shared" ref="EN189:EX189" si="527">IF(NOT(ISNA(EN98)),IF(LEN(EN98)&gt;0,ABS(EN98-$C98),""),"")</f>
        <v/>
      </c>
      <c r="EO189" s="257" t="str">
        <f t="shared" si="527"/>
        <v/>
      </c>
      <c r="EP189" s="257" t="str">
        <f t="shared" si="527"/>
        <v/>
      </c>
      <c r="EQ189" s="257" t="str">
        <f t="shared" si="527"/>
        <v/>
      </c>
      <c r="ER189" s="257" t="str">
        <f t="shared" si="527"/>
        <v/>
      </c>
      <c r="ES189" s="257" t="str">
        <f t="shared" si="527"/>
        <v/>
      </c>
      <c r="ET189" s="257" t="str">
        <f t="shared" si="527"/>
        <v/>
      </c>
      <c r="EU189" s="257" t="str">
        <f t="shared" si="527"/>
        <v/>
      </c>
      <c r="EV189" s="257" t="str">
        <f t="shared" si="527"/>
        <v/>
      </c>
      <c r="EW189" s="257" t="str">
        <f t="shared" si="527"/>
        <v/>
      </c>
      <c r="EX189" s="258" t="str">
        <f t="shared" si="527"/>
        <v/>
      </c>
    </row>
    <row r="190" spans="4:154" ht="13.5" thickBot="1" x14ac:dyDescent="0.25">
      <c r="D190" s="240">
        <v>0</v>
      </c>
      <c r="E190" s="370" t="str">
        <f t="shared" ref="E190:AJ190" si="528">IF(NOT(ISNA(E99)),IF(LEN(E99)&gt;0,(E99-$B99)/(rateShift*0.0001),""),"")</f>
        <v/>
      </c>
      <c r="F190" s="371" t="str">
        <f t="shared" si="528"/>
        <v/>
      </c>
      <c r="G190" s="371" t="str">
        <f t="shared" si="528"/>
        <v/>
      </c>
      <c r="H190" s="371" t="str">
        <f t="shared" si="528"/>
        <v/>
      </c>
      <c r="I190" s="371" t="str">
        <f t="shared" si="528"/>
        <v/>
      </c>
      <c r="J190" s="371" t="str">
        <f t="shared" si="528"/>
        <v/>
      </c>
      <c r="K190" s="371" t="str">
        <f t="shared" si="528"/>
        <v/>
      </c>
      <c r="L190" s="371" t="str">
        <f t="shared" si="528"/>
        <v/>
      </c>
      <c r="M190" s="371" t="str">
        <f t="shared" si="528"/>
        <v/>
      </c>
      <c r="N190" s="371" t="str">
        <f t="shared" si="528"/>
        <v/>
      </c>
      <c r="O190" s="371" t="str">
        <f t="shared" si="528"/>
        <v/>
      </c>
      <c r="P190" s="371" t="str">
        <f t="shared" si="528"/>
        <v/>
      </c>
      <c r="Q190" s="371" t="str">
        <f t="shared" si="528"/>
        <v/>
      </c>
      <c r="R190" s="371" t="str">
        <f t="shared" si="528"/>
        <v/>
      </c>
      <c r="S190" s="371" t="str">
        <f t="shared" si="528"/>
        <v/>
      </c>
      <c r="T190" s="371" t="str">
        <f t="shared" si="528"/>
        <v/>
      </c>
      <c r="U190" s="371" t="str">
        <f t="shared" si="528"/>
        <v/>
      </c>
      <c r="V190" s="371" t="str">
        <f t="shared" si="528"/>
        <v/>
      </c>
      <c r="W190" s="371" t="str">
        <f t="shared" si="528"/>
        <v/>
      </c>
      <c r="X190" s="371" t="str">
        <f t="shared" si="528"/>
        <v/>
      </c>
      <c r="Y190" s="371" t="str">
        <f t="shared" si="528"/>
        <v/>
      </c>
      <c r="Z190" s="371" t="str">
        <f t="shared" si="528"/>
        <v/>
      </c>
      <c r="AA190" s="371" t="str">
        <f t="shared" si="528"/>
        <v/>
      </c>
      <c r="AB190" s="371" t="str">
        <f t="shared" si="528"/>
        <v/>
      </c>
      <c r="AC190" s="371" t="str">
        <f t="shared" si="528"/>
        <v/>
      </c>
      <c r="AD190" s="371" t="str">
        <f t="shared" si="528"/>
        <v/>
      </c>
      <c r="AE190" s="371" t="str">
        <f t="shared" si="528"/>
        <v/>
      </c>
      <c r="AF190" s="371" t="str">
        <f t="shared" si="528"/>
        <v/>
      </c>
      <c r="AG190" s="371" t="str">
        <f t="shared" si="528"/>
        <v/>
      </c>
      <c r="AH190" s="371" t="str">
        <f t="shared" si="528"/>
        <v/>
      </c>
      <c r="AI190" s="371" t="str">
        <f t="shared" si="528"/>
        <v/>
      </c>
      <c r="AJ190" s="371" t="str">
        <f t="shared" si="528"/>
        <v/>
      </c>
      <c r="AK190" s="371" t="str">
        <f t="shared" ref="AK190:BP190" si="529">IF(NOT(ISNA(AK99)),IF(LEN(AK99)&gt;0,(AK99-$B99)/(rateShift*0.0001),""),"")</f>
        <v/>
      </c>
      <c r="AL190" s="371" t="str">
        <f t="shared" si="529"/>
        <v/>
      </c>
      <c r="AM190" s="371" t="str">
        <f t="shared" si="529"/>
        <v/>
      </c>
      <c r="AN190" s="371" t="str">
        <f t="shared" si="529"/>
        <v/>
      </c>
      <c r="AO190" s="371" t="str">
        <f t="shared" si="529"/>
        <v/>
      </c>
      <c r="AP190" s="371" t="str">
        <f t="shared" si="529"/>
        <v/>
      </c>
      <c r="AQ190" s="371" t="str">
        <f t="shared" si="529"/>
        <v/>
      </c>
      <c r="AR190" s="371" t="str">
        <f t="shared" si="529"/>
        <v/>
      </c>
      <c r="AS190" s="371" t="str">
        <f t="shared" si="529"/>
        <v/>
      </c>
      <c r="AT190" s="371" t="str">
        <f t="shared" si="529"/>
        <v/>
      </c>
      <c r="AU190" s="371" t="str">
        <f t="shared" si="529"/>
        <v/>
      </c>
      <c r="AV190" s="371" t="str">
        <f t="shared" si="529"/>
        <v/>
      </c>
      <c r="AW190" s="371" t="str">
        <f t="shared" si="529"/>
        <v/>
      </c>
      <c r="AX190" s="371" t="str">
        <f t="shared" si="529"/>
        <v/>
      </c>
      <c r="AY190" s="371" t="str">
        <f t="shared" si="529"/>
        <v/>
      </c>
      <c r="AZ190" s="371" t="str">
        <f t="shared" si="529"/>
        <v/>
      </c>
      <c r="BA190" s="371" t="str">
        <f t="shared" si="529"/>
        <v/>
      </c>
      <c r="BB190" s="371" t="str">
        <f t="shared" si="529"/>
        <v/>
      </c>
      <c r="BC190" s="371" t="str">
        <f t="shared" si="529"/>
        <v/>
      </c>
      <c r="BD190" s="371" t="str">
        <f t="shared" si="529"/>
        <v/>
      </c>
      <c r="BE190" s="371" t="str">
        <f t="shared" si="529"/>
        <v/>
      </c>
      <c r="BF190" s="371" t="str">
        <f t="shared" si="529"/>
        <v/>
      </c>
      <c r="BG190" s="371" t="str">
        <f t="shared" si="529"/>
        <v/>
      </c>
      <c r="BH190" s="371" t="str">
        <f t="shared" si="529"/>
        <v/>
      </c>
      <c r="BI190" s="371" t="str">
        <f t="shared" si="529"/>
        <v/>
      </c>
      <c r="BJ190" s="371" t="str">
        <f t="shared" si="529"/>
        <v/>
      </c>
      <c r="BK190" s="371" t="str">
        <f t="shared" si="529"/>
        <v/>
      </c>
      <c r="BL190" s="371" t="str">
        <f t="shared" si="529"/>
        <v/>
      </c>
      <c r="BM190" s="371" t="str">
        <f t="shared" si="529"/>
        <v/>
      </c>
      <c r="BN190" s="371" t="str">
        <f t="shared" si="529"/>
        <v/>
      </c>
      <c r="BO190" s="371" t="str">
        <f t="shared" si="529"/>
        <v/>
      </c>
      <c r="BP190" s="371" t="str">
        <f t="shared" si="529"/>
        <v/>
      </c>
      <c r="BQ190" s="371" t="str">
        <f t="shared" ref="BQ190:CA190" si="530">IF(NOT(ISNA(BQ99)),IF(LEN(BQ99)&gt;0,(BQ99-$B99)/(rateShift*0.0001),""),"")</f>
        <v/>
      </c>
      <c r="BR190" s="371" t="str">
        <f t="shared" si="530"/>
        <v/>
      </c>
      <c r="BS190" s="371" t="str">
        <f t="shared" si="530"/>
        <v/>
      </c>
      <c r="BT190" s="371" t="str">
        <f t="shared" si="530"/>
        <v/>
      </c>
      <c r="BU190" s="371" t="str">
        <f t="shared" si="530"/>
        <v/>
      </c>
      <c r="BV190" s="371" t="str">
        <f t="shared" si="530"/>
        <v/>
      </c>
      <c r="BW190" s="371" t="str">
        <f t="shared" si="530"/>
        <v/>
      </c>
      <c r="BX190" s="371" t="str">
        <f t="shared" si="530"/>
        <v/>
      </c>
      <c r="BY190" s="371" t="str">
        <f t="shared" si="530"/>
        <v/>
      </c>
      <c r="BZ190" s="371" t="str">
        <f t="shared" si="530"/>
        <v/>
      </c>
      <c r="CA190" s="372" t="str">
        <f t="shared" si="530"/>
        <v/>
      </c>
      <c r="CB190" s="260" t="str">
        <f t="shared" ref="CB190:DG190" si="531">IF(NOT(ISNA(CB99)),IF(LEN(CB99)&gt;0,ABS(CB99-$C99),""),"")</f>
        <v/>
      </c>
      <c r="CC190" s="260" t="str">
        <f t="shared" si="531"/>
        <v/>
      </c>
      <c r="CD190" s="260" t="str">
        <f t="shared" si="531"/>
        <v/>
      </c>
      <c r="CE190" s="260" t="str">
        <f t="shared" si="531"/>
        <v/>
      </c>
      <c r="CF190" s="260" t="str">
        <f t="shared" si="531"/>
        <v/>
      </c>
      <c r="CG190" s="260" t="str">
        <f t="shared" si="531"/>
        <v/>
      </c>
      <c r="CH190" s="260" t="str">
        <f t="shared" si="531"/>
        <v/>
      </c>
      <c r="CI190" s="260" t="str">
        <f t="shared" si="531"/>
        <v/>
      </c>
      <c r="CJ190" s="260" t="str">
        <f t="shared" si="531"/>
        <v/>
      </c>
      <c r="CK190" s="260" t="str">
        <f t="shared" si="531"/>
        <v/>
      </c>
      <c r="CL190" s="260" t="str">
        <f t="shared" si="531"/>
        <v/>
      </c>
      <c r="CM190" s="260" t="str">
        <f t="shared" si="531"/>
        <v/>
      </c>
      <c r="CN190" s="260" t="str">
        <f t="shared" si="531"/>
        <v/>
      </c>
      <c r="CO190" s="260" t="str">
        <f t="shared" si="531"/>
        <v/>
      </c>
      <c r="CP190" s="260" t="str">
        <f t="shared" si="531"/>
        <v/>
      </c>
      <c r="CQ190" s="260" t="str">
        <f t="shared" si="531"/>
        <v/>
      </c>
      <c r="CR190" s="260" t="str">
        <f t="shared" si="531"/>
        <v/>
      </c>
      <c r="CS190" s="260" t="str">
        <f t="shared" si="531"/>
        <v/>
      </c>
      <c r="CT190" s="260" t="str">
        <f t="shared" si="531"/>
        <v/>
      </c>
      <c r="CU190" s="260" t="str">
        <f t="shared" si="531"/>
        <v/>
      </c>
      <c r="CV190" s="260" t="str">
        <f t="shared" si="531"/>
        <v/>
      </c>
      <c r="CW190" s="260" t="str">
        <f t="shared" si="531"/>
        <v/>
      </c>
      <c r="CX190" s="260" t="str">
        <f t="shared" si="531"/>
        <v/>
      </c>
      <c r="CY190" s="260" t="str">
        <f t="shared" si="531"/>
        <v/>
      </c>
      <c r="CZ190" s="260" t="str">
        <f t="shared" si="531"/>
        <v/>
      </c>
      <c r="DA190" s="260" t="str">
        <f t="shared" si="531"/>
        <v/>
      </c>
      <c r="DB190" s="260" t="str">
        <f t="shared" si="531"/>
        <v/>
      </c>
      <c r="DC190" s="260" t="str">
        <f t="shared" si="531"/>
        <v/>
      </c>
      <c r="DD190" s="260" t="str">
        <f t="shared" si="531"/>
        <v/>
      </c>
      <c r="DE190" s="260" t="str">
        <f t="shared" si="531"/>
        <v/>
      </c>
      <c r="DF190" s="260" t="str">
        <f t="shared" si="531"/>
        <v/>
      </c>
      <c r="DG190" s="260" t="str">
        <f t="shared" si="531"/>
        <v/>
      </c>
      <c r="DH190" s="260" t="str">
        <f t="shared" ref="DH190:EM190" si="532">IF(NOT(ISNA(DH99)),IF(LEN(DH99)&gt;0,ABS(DH99-$C99),""),"")</f>
        <v/>
      </c>
      <c r="DI190" s="260" t="str">
        <f t="shared" si="532"/>
        <v/>
      </c>
      <c r="DJ190" s="260" t="str">
        <f t="shared" si="532"/>
        <v/>
      </c>
      <c r="DK190" s="260" t="str">
        <f t="shared" si="532"/>
        <v/>
      </c>
      <c r="DL190" s="260" t="str">
        <f t="shared" si="532"/>
        <v/>
      </c>
      <c r="DM190" s="260" t="str">
        <f t="shared" si="532"/>
        <v/>
      </c>
      <c r="DN190" s="260" t="str">
        <f t="shared" si="532"/>
        <v/>
      </c>
      <c r="DO190" s="260" t="str">
        <f t="shared" si="532"/>
        <v/>
      </c>
      <c r="DP190" s="260" t="str">
        <f t="shared" si="532"/>
        <v/>
      </c>
      <c r="DQ190" s="260" t="str">
        <f t="shared" si="532"/>
        <v/>
      </c>
      <c r="DR190" s="260" t="str">
        <f t="shared" si="532"/>
        <v/>
      </c>
      <c r="DS190" s="260" t="str">
        <f t="shared" si="532"/>
        <v/>
      </c>
      <c r="DT190" s="260" t="str">
        <f t="shared" si="532"/>
        <v/>
      </c>
      <c r="DU190" s="260" t="str">
        <f t="shared" si="532"/>
        <v/>
      </c>
      <c r="DV190" s="260" t="str">
        <f t="shared" si="532"/>
        <v/>
      </c>
      <c r="DW190" s="260" t="str">
        <f t="shared" si="532"/>
        <v/>
      </c>
      <c r="DX190" s="260" t="str">
        <f t="shared" si="532"/>
        <v/>
      </c>
      <c r="DY190" s="260" t="str">
        <f t="shared" si="532"/>
        <v/>
      </c>
      <c r="DZ190" s="260" t="str">
        <f t="shared" si="532"/>
        <v/>
      </c>
      <c r="EA190" s="260" t="str">
        <f t="shared" si="532"/>
        <v/>
      </c>
      <c r="EB190" s="260" t="str">
        <f t="shared" si="532"/>
        <v/>
      </c>
      <c r="EC190" s="260" t="str">
        <f t="shared" si="532"/>
        <v/>
      </c>
      <c r="ED190" s="260" t="str">
        <f t="shared" si="532"/>
        <v/>
      </c>
      <c r="EE190" s="260" t="str">
        <f t="shared" si="532"/>
        <v/>
      </c>
      <c r="EF190" s="260" t="str">
        <f t="shared" si="532"/>
        <v/>
      </c>
      <c r="EG190" s="260" t="str">
        <f t="shared" si="532"/>
        <v/>
      </c>
      <c r="EH190" s="260" t="str">
        <f t="shared" si="532"/>
        <v/>
      </c>
      <c r="EI190" s="260" t="str">
        <f t="shared" si="532"/>
        <v/>
      </c>
      <c r="EJ190" s="260" t="str">
        <f t="shared" si="532"/>
        <v/>
      </c>
      <c r="EK190" s="260" t="str">
        <f t="shared" si="532"/>
        <v/>
      </c>
      <c r="EL190" s="260" t="str">
        <f t="shared" si="532"/>
        <v/>
      </c>
      <c r="EM190" s="260" t="str">
        <f t="shared" si="532"/>
        <v/>
      </c>
      <c r="EN190" s="260" t="str">
        <f t="shared" ref="EN190:EX190" si="533">IF(NOT(ISNA(EN99)),IF(LEN(EN99)&gt;0,ABS(EN99-$C99),""),"")</f>
        <v/>
      </c>
      <c r="EO190" s="260" t="str">
        <f t="shared" si="533"/>
        <v/>
      </c>
      <c r="EP190" s="260" t="str">
        <f t="shared" si="533"/>
        <v/>
      </c>
      <c r="EQ190" s="260" t="str">
        <f t="shared" si="533"/>
        <v/>
      </c>
      <c r="ER190" s="260" t="str">
        <f t="shared" si="533"/>
        <v/>
      </c>
      <c r="ES190" s="260" t="str">
        <f t="shared" si="533"/>
        <v/>
      </c>
      <c r="ET190" s="260" t="str">
        <f t="shared" si="533"/>
        <v/>
      </c>
      <c r="EU190" s="260" t="str">
        <f t="shared" si="533"/>
        <v/>
      </c>
      <c r="EV190" s="260" t="str">
        <f t="shared" si="533"/>
        <v/>
      </c>
      <c r="EW190" s="260" t="str">
        <f t="shared" si="533"/>
        <v/>
      </c>
      <c r="EX190" s="261" t="str">
        <f t="shared" si="533"/>
        <v/>
      </c>
    </row>
  </sheetData>
  <phoneticPr fontId="12" type="noConversion"/>
  <conditionalFormatting sqref="CB102:EX190">
    <cfRule type="expression" dxfId="5" priority="1" stopIfTrue="1">
      <formula>(CB102&gt;0.00000000000000001)</formula>
    </cfRule>
  </conditionalFormatting>
  <conditionalFormatting sqref="E102:CA190">
    <cfRule type="expression" dxfId="4" priority="2" stopIfTrue="1">
      <formula>OR(E102&gt;0.0001,E102&lt;-0.0001)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heet4.BumpDiscDiscCurve">
                <anchor moveWithCells="1" sizeWithCells="1">
                  <from>
                    <xdr:col>4</xdr:col>
                    <xdr:colOff>457200</xdr:colOff>
                    <xdr:row>4</xdr:row>
                    <xdr:rowOff>0</xdr:rowOff>
                  </from>
                  <to>
                    <xdr:col>7</xdr:col>
                    <xdr:colOff>66675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indexed="50"/>
  </sheetPr>
  <dimension ref="A1:FA190"/>
  <sheetViews>
    <sheetView workbookViewId="0"/>
  </sheetViews>
  <sheetFormatPr defaultRowHeight="12.75" x14ac:dyDescent="0.2"/>
  <cols>
    <col min="1" max="1" width="16.85546875" customWidth="1"/>
    <col min="2" max="2" width="12" customWidth="1"/>
    <col min="3" max="5" width="13.28515625" customWidth="1"/>
    <col min="6" max="6" width="10.28515625" bestFit="1" customWidth="1"/>
    <col min="7" max="7" width="10.28515625" customWidth="1"/>
    <col min="8" max="9" width="13.5703125" bestFit="1" customWidth="1"/>
    <col min="10" max="18" width="11.42578125" bestFit="1" customWidth="1"/>
    <col min="19" max="19" width="12.85546875" bestFit="1" customWidth="1"/>
    <col min="20" max="23" width="11.42578125" bestFit="1" customWidth="1"/>
    <col min="24" max="24" width="12.85546875" bestFit="1" customWidth="1"/>
    <col min="25" max="25" width="13.5703125" bestFit="1" customWidth="1"/>
    <col min="26" max="30" width="11.42578125" bestFit="1" customWidth="1"/>
    <col min="31" max="31" width="12.85546875" bestFit="1" customWidth="1"/>
    <col min="32" max="35" width="11.42578125" bestFit="1" customWidth="1"/>
    <col min="36" max="69" width="13.5703125" bestFit="1" customWidth="1"/>
    <col min="70" max="82" width="9.28515625" bestFit="1" customWidth="1"/>
    <col min="83" max="84" width="13.140625" bestFit="1" customWidth="1"/>
    <col min="85" max="144" width="11.42578125" bestFit="1" customWidth="1"/>
  </cols>
  <sheetData>
    <row r="1" spans="1:157" x14ac:dyDescent="0.2">
      <c r="A1" t="s">
        <v>227</v>
      </c>
    </row>
    <row r="2" spans="1:157" x14ac:dyDescent="0.2">
      <c r="A2" s="9" t="s">
        <v>228</v>
      </c>
      <c r="EX2" t="str">
        <f>"Fwd(T,T+"&amp;tenor&amp;"M)"</f>
        <v>Fwd(T,T+6M)</v>
      </c>
    </row>
    <row r="3" spans="1:157" ht="13.5" thickBot="1" x14ac:dyDescent="0.25">
      <c r="A3" s="9" t="s">
        <v>229</v>
      </c>
      <c r="EX3" t="s">
        <v>256</v>
      </c>
    </row>
    <row r="4" spans="1:157" x14ac:dyDescent="0.2">
      <c r="A4" s="277" t="s">
        <v>232</v>
      </c>
      <c r="B4" s="252">
        <f>+EUROIS!today</f>
        <v>42486</v>
      </c>
      <c r="C4" s="6" t="s">
        <v>242</v>
      </c>
      <c r="D4" s="6"/>
      <c r="E4" s="6"/>
      <c r="EX4" t="s">
        <v>277</v>
      </c>
    </row>
    <row r="5" spans="1:157" ht="13.5" thickBot="1" x14ac:dyDescent="0.25">
      <c r="A5" s="278" t="s">
        <v>230</v>
      </c>
      <c r="B5" s="241" t="str">
        <f>+EUROIS!curveName</f>
        <v>OIS_26APR16</v>
      </c>
    </row>
    <row r="6" spans="1:157" x14ac:dyDescent="0.2">
      <c r="A6" s="277" t="s">
        <v>241</v>
      </c>
      <c r="B6" s="276">
        <v>6</v>
      </c>
      <c r="L6" s="5" t="s">
        <v>270</v>
      </c>
    </row>
    <row r="7" spans="1:157" ht="13.5" thickBot="1" x14ac:dyDescent="0.25">
      <c r="A7" s="278" t="s">
        <v>239</v>
      </c>
      <c r="B7" s="279">
        <v>2</v>
      </c>
      <c r="C7" s="235"/>
      <c r="D7" s="235"/>
      <c r="E7" s="235"/>
      <c r="H7" s="136"/>
      <c r="I7" s="136"/>
      <c r="J7" s="136"/>
      <c r="K7" s="136"/>
      <c r="L7" s="176" t="s">
        <v>269</v>
      </c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136"/>
      <c r="AB7" s="136"/>
      <c r="AC7" s="136"/>
      <c r="AD7" s="136"/>
      <c r="AE7" s="136"/>
      <c r="AF7" s="136"/>
      <c r="AG7" s="136"/>
      <c r="AH7" s="136"/>
      <c r="AI7" s="136"/>
      <c r="AJ7" s="136"/>
      <c r="AK7" s="136"/>
      <c r="AL7" s="136"/>
      <c r="AM7" s="136"/>
      <c r="AN7" s="136"/>
      <c r="AO7" s="136"/>
      <c r="AP7" s="136"/>
      <c r="AQ7" s="136"/>
      <c r="AR7" s="136"/>
      <c r="AS7" s="136"/>
      <c r="AT7" s="136"/>
      <c r="AU7" s="136"/>
      <c r="AV7" s="136"/>
      <c r="AW7" s="136"/>
      <c r="AX7" s="136"/>
      <c r="AY7" s="136"/>
      <c r="AZ7" s="136"/>
      <c r="BA7" s="136"/>
      <c r="BB7" s="136"/>
      <c r="BC7" s="136"/>
      <c r="BD7" s="136"/>
      <c r="BE7" s="136"/>
      <c r="BF7" s="136"/>
      <c r="BG7" s="136"/>
      <c r="BH7" s="136"/>
      <c r="BI7" s="136"/>
      <c r="BJ7" s="136"/>
      <c r="BK7" s="136"/>
      <c r="BL7" s="136"/>
      <c r="BM7" s="136"/>
      <c r="BN7" s="136"/>
      <c r="BO7" s="136"/>
      <c r="BP7" s="136"/>
      <c r="BQ7" s="136"/>
      <c r="BR7" s="136"/>
      <c r="BS7" s="136"/>
      <c r="BT7" s="136"/>
      <c r="BU7" s="136"/>
      <c r="BV7" s="136"/>
      <c r="BW7" s="136"/>
      <c r="BX7" s="136"/>
      <c r="BY7" s="136"/>
      <c r="BZ7" s="136"/>
      <c r="CA7" s="136"/>
      <c r="CB7" s="136"/>
      <c r="CC7" s="136"/>
      <c r="CD7" s="136"/>
      <c r="CE7" s="136"/>
      <c r="CF7" s="136"/>
      <c r="CG7" s="136"/>
      <c r="CH7" s="136"/>
      <c r="CI7" s="136"/>
      <c r="CJ7" s="136"/>
      <c r="CK7" s="136"/>
      <c r="CL7" s="136"/>
      <c r="CM7" s="136"/>
      <c r="CN7" s="136"/>
      <c r="CO7" s="136"/>
      <c r="CP7" s="136"/>
      <c r="CQ7" s="136"/>
      <c r="CR7" s="136"/>
      <c r="CS7" s="136"/>
      <c r="CT7" s="136"/>
      <c r="CU7" s="136"/>
      <c r="CV7" s="136"/>
      <c r="CW7" s="136"/>
      <c r="CX7" s="136"/>
      <c r="CY7" s="136"/>
      <c r="CZ7" s="136"/>
      <c r="DA7" s="136"/>
      <c r="DB7" s="136"/>
      <c r="DC7" s="136"/>
      <c r="DD7" s="136"/>
      <c r="DE7" s="136"/>
      <c r="DF7" s="136"/>
      <c r="DG7" s="136"/>
      <c r="DH7" s="136"/>
      <c r="DI7" s="136"/>
      <c r="DJ7" s="136"/>
      <c r="DK7" s="136"/>
      <c r="DL7" s="136"/>
      <c r="DM7" s="136"/>
      <c r="DN7" s="136"/>
      <c r="DO7" s="136"/>
      <c r="DP7" s="136"/>
      <c r="DQ7" s="136"/>
      <c r="DR7" s="136"/>
      <c r="DS7" s="136"/>
      <c r="DT7" s="136"/>
      <c r="DU7" s="136"/>
      <c r="DV7" s="136"/>
      <c r="DW7" s="136"/>
      <c r="DX7" s="136"/>
      <c r="DY7" s="136"/>
      <c r="DZ7" s="136"/>
      <c r="EA7" s="136"/>
      <c r="EB7" s="136"/>
      <c r="EC7" s="136"/>
      <c r="ED7" s="136"/>
      <c r="EE7" s="136"/>
      <c r="EF7" s="136"/>
      <c r="EG7" s="136"/>
      <c r="EH7" s="136"/>
      <c r="EI7" s="136"/>
      <c r="EJ7" s="136"/>
      <c r="EK7" s="136"/>
      <c r="EL7" s="136"/>
      <c r="EM7" s="136"/>
      <c r="EN7" s="136"/>
      <c r="EO7" s="136"/>
      <c r="EP7" s="136"/>
      <c r="EQ7" s="136"/>
      <c r="ER7" s="136"/>
      <c r="ES7" s="136"/>
      <c r="ET7" s="136"/>
      <c r="EU7" s="136"/>
      <c r="EV7" s="136"/>
      <c r="EW7" s="136"/>
      <c r="EX7" s="136"/>
      <c r="EY7" s="136"/>
      <c r="EZ7" s="136"/>
      <c r="FA7" s="136"/>
    </row>
    <row r="8" spans="1:157" ht="13.5" thickBot="1" x14ac:dyDescent="0.25">
      <c r="A8" s="235"/>
      <c r="B8" s="235"/>
      <c r="C8" s="235"/>
      <c r="D8" s="235"/>
      <c r="E8" s="345" t="s">
        <v>299</v>
      </c>
      <c r="H8" s="136"/>
      <c r="I8" s="136"/>
      <c r="J8" s="136"/>
      <c r="K8" s="136"/>
      <c r="L8" s="136"/>
      <c r="M8" s="136"/>
      <c r="N8" s="136"/>
      <c r="O8" s="136"/>
      <c r="P8" s="136"/>
      <c r="Q8" s="136"/>
      <c r="R8" s="136"/>
      <c r="S8" s="136"/>
      <c r="T8" s="136"/>
      <c r="U8" s="136"/>
      <c r="V8" s="136"/>
      <c r="W8" s="136"/>
      <c r="X8" s="136"/>
      <c r="Y8" s="136"/>
      <c r="Z8" s="136"/>
      <c r="AA8" s="136"/>
      <c r="AB8" s="136"/>
      <c r="AC8" s="136"/>
      <c r="AD8" s="136"/>
      <c r="AE8" s="136"/>
      <c r="AF8" s="136"/>
      <c r="AG8" s="136"/>
      <c r="AH8" s="136"/>
      <c r="AI8" s="136"/>
      <c r="AJ8" s="136"/>
      <c r="AK8" s="136"/>
      <c r="AL8" s="136"/>
      <c r="AM8" s="136"/>
      <c r="AN8" s="136"/>
      <c r="AO8" s="136"/>
      <c r="AP8" s="136"/>
      <c r="AQ8" s="136"/>
      <c r="AR8" s="136"/>
      <c r="AS8" s="136"/>
      <c r="AT8" s="136"/>
      <c r="AU8" s="136"/>
      <c r="AV8" s="136"/>
      <c r="AW8" s="136"/>
      <c r="AX8" s="136"/>
      <c r="AY8" s="136"/>
      <c r="AZ8" s="136"/>
      <c r="BA8" s="136"/>
      <c r="BB8" s="136"/>
      <c r="BC8" s="136"/>
      <c r="BD8" s="136"/>
      <c r="BE8" s="136"/>
      <c r="BF8" s="136"/>
      <c r="BG8" s="136"/>
      <c r="BH8" s="136"/>
      <c r="BI8" s="136"/>
      <c r="BJ8" s="136"/>
      <c r="BK8" s="136"/>
      <c r="BL8" s="136"/>
      <c r="BM8" s="136"/>
      <c r="BN8" s="136"/>
      <c r="BO8" s="136"/>
      <c r="BP8" s="136"/>
      <c r="BQ8" s="136"/>
      <c r="BR8" s="136"/>
      <c r="BS8" s="136"/>
      <c r="BT8" s="136"/>
      <c r="BU8" s="136"/>
      <c r="BV8" s="136"/>
      <c r="BW8" s="136"/>
      <c r="BX8" s="136"/>
      <c r="BY8" s="136"/>
      <c r="BZ8" s="136"/>
      <c r="CA8" s="136"/>
      <c r="CB8" s="136"/>
      <c r="CC8" s="136"/>
      <c r="CD8" s="136"/>
      <c r="CE8" s="136"/>
      <c r="CF8" s="136"/>
      <c r="CG8" s="136"/>
      <c r="CH8" s="136"/>
      <c r="CI8" s="136"/>
      <c r="CJ8" s="136"/>
      <c r="CK8" s="136"/>
      <c r="CL8" s="136"/>
      <c r="CM8" s="136"/>
      <c r="CN8" s="136"/>
      <c r="CO8" s="136"/>
      <c r="CP8" s="136"/>
      <c r="CQ8" s="136"/>
      <c r="CR8" s="136"/>
      <c r="CS8" s="136"/>
      <c r="CT8" s="136"/>
      <c r="CU8" s="136"/>
      <c r="CV8" s="136"/>
      <c r="CW8" s="136"/>
      <c r="CX8" s="136"/>
      <c r="CY8" s="136"/>
      <c r="CZ8" s="136"/>
      <c r="DA8" s="136"/>
      <c r="DB8" s="136"/>
      <c r="DC8" s="136"/>
      <c r="DD8" s="136"/>
      <c r="DE8" s="136"/>
      <c r="DF8" s="136"/>
      <c r="DG8" s="136"/>
      <c r="DH8" s="136"/>
      <c r="DI8" s="136"/>
      <c r="DJ8" s="136"/>
      <c r="DK8" s="136"/>
      <c r="DL8" s="136"/>
      <c r="DM8" s="136"/>
      <c r="DN8" s="136"/>
      <c r="DO8" s="136"/>
      <c r="DP8" s="136"/>
      <c r="DQ8" s="136"/>
      <c r="DR8" s="136"/>
      <c r="DS8" s="136"/>
      <c r="DT8" s="136"/>
      <c r="DU8" s="136"/>
      <c r="DV8" s="136"/>
      <c r="DW8" s="136"/>
      <c r="DX8" s="136"/>
      <c r="DY8" s="136"/>
      <c r="DZ8" s="136"/>
      <c r="EA8" s="136"/>
      <c r="EB8" s="136"/>
      <c r="EC8" s="136"/>
      <c r="ED8" s="136"/>
      <c r="EE8" s="136"/>
      <c r="EF8" s="136"/>
      <c r="EG8" s="136"/>
      <c r="EH8" s="136"/>
      <c r="EI8" s="136"/>
      <c r="EJ8" s="136"/>
      <c r="EK8" s="136"/>
      <c r="EL8" s="136"/>
      <c r="EM8" s="136"/>
      <c r="EN8" s="136"/>
      <c r="EO8" s="136"/>
      <c r="EP8" s="136"/>
      <c r="EQ8" s="136"/>
      <c r="ER8" s="136"/>
      <c r="ES8" s="136"/>
      <c r="ET8" s="136"/>
      <c r="EU8" s="136"/>
      <c r="EV8" s="136"/>
      <c r="EW8" s="136"/>
      <c r="EX8" s="136"/>
      <c r="EY8" s="136"/>
      <c r="EZ8" s="136"/>
      <c r="FA8" s="136"/>
    </row>
    <row r="9" spans="1:157" ht="13.5" thickBot="1" x14ac:dyDescent="0.25">
      <c r="A9" s="242" t="s">
        <v>276</v>
      </c>
      <c r="B9" s="243"/>
      <c r="C9" s="236"/>
      <c r="D9" s="320">
        <f t="array" ref="D9">COUNT(D11:D99)</f>
        <v>62</v>
      </c>
      <c r="E9" s="346">
        <v>0</v>
      </c>
      <c r="H9" s="231"/>
      <c r="I9" s="234" t="s">
        <v>236</v>
      </c>
      <c r="J9" s="232"/>
      <c r="K9" s="232"/>
      <c r="L9" s="232"/>
      <c r="M9" s="232"/>
      <c r="N9" s="232"/>
      <c r="O9" s="232"/>
      <c r="P9" s="232"/>
      <c r="Q9" s="232"/>
      <c r="R9" s="232"/>
      <c r="S9" s="232"/>
      <c r="T9" s="232"/>
      <c r="U9" s="232"/>
      <c r="V9" s="232"/>
      <c r="W9" s="232"/>
      <c r="X9" s="232"/>
      <c r="Y9" s="232"/>
      <c r="Z9" s="232"/>
      <c r="AA9" s="232"/>
      <c r="AB9" s="232"/>
      <c r="AC9" s="232"/>
      <c r="AD9" s="232"/>
      <c r="AE9" s="232"/>
      <c r="AF9" s="232"/>
      <c r="AG9" s="232"/>
      <c r="AH9" s="232"/>
      <c r="AI9" s="232"/>
      <c r="AJ9" s="232"/>
      <c r="AK9" s="232"/>
      <c r="AL9" s="232"/>
      <c r="AM9" s="232"/>
      <c r="AN9" s="232"/>
      <c r="AO9" s="232"/>
      <c r="AP9" s="232"/>
      <c r="AQ9" s="232"/>
      <c r="AR9" s="232"/>
      <c r="AS9" s="232"/>
      <c r="AT9" s="232"/>
      <c r="AU9" s="232"/>
      <c r="AV9" s="232"/>
      <c r="AW9" s="232"/>
      <c r="AX9" s="232"/>
      <c r="AY9" s="232"/>
      <c r="AZ9" s="232"/>
      <c r="BA9" s="232"/>
      <c r="BB9" s="232"/>
      <c r="BC9" s="232"/>
      <c r="BD9" s="232"/>
      <c r="BE9" s="232"/>
      <c r="BF9" s="232"/>
      <c r="BG9" s="232"/>
      <c r="BH9" s="232"/>
      <c r="BI9" s="232"/>
      <c r="BJ9" s="232"/>
      <c r="BK9" s="232"/>
      <c r="BL9" s="232"/>
      <c r="BM9" s="232"/>
      <c r="BN9" s="232"/>
      <c r="BO9" s="232"/>
      <c r="BP9" s="232"/>
      <c r="BQ9" s="232"/>
      <c r="BR9" s="232"/>
      <c r="BS9" s="232"/>
      <c r="BT9" s="232"/>
      <c r="BU9" s="232"/>
      <c r="BV9" s="232"/>
      <c r="BW9" s="232"/>
      <c r="BX9" s="232"/>
      <c r="BY9" s="232"/>
      <c r="BZ9" s="232"/>
      <c r="CA9" s="232"/>
      <c r="CB9" s="232"/>
      <c r="CC9" s="232"/>
      <c r="CD9" s="233"/>
      <c r="CE9" s="231"/>
      <c r="CF9" s="234" t="s">
        <v>280</v>
      </c>
      <c r="CG9" s="232"/>
      <c r="CH9" s="232"/>
      <c r="CI9" s="232"/>
      <c r="CJ9" s="232"/>
      <c r="CK9" s="232"/>
      <c r="CL9" s="232"/>
      <c r="CM9" s="232"/>
      <c r="CN9" s="232"/>
      <c r="CO9" s="232"/>
      <c r="CP9" s="232"/>
      <c r="CQ9" s="232"/>
      <c r="CR9" s="232"/>
      <c r="CS9" s="232"/>
      <c r="CT9" s="232"/>
      <c r="CU9" s="232"/>
      <c r="CV9" s="232"/>
      <c r="CW9" s="232"/>
      <c r="CX9" s="232"/>
      <c r="CY9" s="232"/>
      <c r="CZ9" s="232"/>
      <c r="DA9" s="232"/>
      <c r="DB9" s="232"/>
      <c r="DC9" s="232"/>
      <c r="DD9" s="232"/>
      <c r="DE9" s="232"/>
      <c r="DF9" s="232"/>
      <c r="DG9" s="232"/>
      <c r="DH9" s="232"/>
      <c r="DI9" s="232"/>
      <c r="DJ9" s="232"/>
      <c r="DK9" s="232"/>
      <c r="DL9" s="232"/>
      <c r="DM9" s="232"/>
      <c r="DN9" s="232"/>
      <c r="DO9" s="232"/>
      <c r="DP9" s="232"/>
      <c r="DQ9" s="232"/>
      <c r="DR9" s="232"/>
      <c r="DS9" s="232"/>
      <c r="DT9" s="232"/>
      <c r="DU9" s="232"/>
      <c r="DV9" s="232"/>
      <c r="DW9" s="232"/>
      <c r="DX9" s="232"/>
      <c r="DY9" s="232"/>
      <c r="DZ9" s="232"/>
      <c r="EA9" s="232"/>
      <c r="EB9" s="232"/>
      <c r="EC9" s="232"/>
      <c r="ED9" s="232"/>
      <c r="EE9" s="232"/>
      <c r="EF9" s="232"/>
      <c r="EG9" s="232"/>
      <c r="EH9" s="232"/>
      <c r="EI9" s="232"/>
      <c r="EJ9" s="232"/>
      <c r="EK9" s="232"/>
      <c r="EL9" s="232"/>
      <c r="EM9" s="232"/>
      <c r="EN9" s="232"/>
      <c r="EO9" s="232"/>
      <c r="EP9" s="232"/>
      <c r="EQ9" s="232"/>
      <c r="ER9" s="232"/>
      <c r="ES9" s="232"/>
      <c r="ET9" s="232"/>
      <c r="EU9" s="232"/>
      <c r="EV9" s="232"/>
      <c r="EW9" s="232"/>
      <c r="EX9" s="232"/>
      <c r="EY9" s="232"/>
      <c r="EZ9" s="232"/>
      <c r="FA9" s="233"/>
    </row>
    <row r="10" spans="1:157" ht="13.5" thickBot="1" x14ac:dyDescent="0.25">
      <c r="A10" s="248" t="s">
        <v>274</v>
      </c>
      <c r="B10" s="249" t="s">
        <v>275</v>
      </c>
      <c r="C10" s="330" t="s">
        <v>277</v>
      </c>
      <c r="D10" s="324" t="s">
        <v>83</v>
      </c>
      <c r="E10" s="325" t="s">
        <v>278</v>
      </c>
      <c r="F10" s="331" t="s">
        <v>234</v>
      </c>
      <c r="G10" s="323" t="s">
        <v>279</v>
      </c>
      <c r="H10" s="266" t="str">
        <f t="array" ref="H10:CD10">TRANSPOSE(EUROIS!$E$3:$E$76)</f>
        <v>on</v>
      </c>
      <c r="I10" s="266" t="str">
        <v>tn</v>
      </c>
      <c r="J10" s="266" t="str">
        <v>sn</v>
      </c>
      <c r="K10" s="266" t="str">
        <v>1w</v>
      </c>
      <c r="L10" s="266" t="str">
        <v>2w</v>
      </c>
      <c r="M10" s="266" t="str">
        <v>3w</v>
      </c>
      <c r="N10" s="266" t="str">
        <v>1m</v>
      </c>
      <c r="O10" s="266" t="str">
        <v>2m</v>
      </c>
      <c r="P10" s="266" t="str">
        <v>3m</v>
      </c>
      <c r="Q10" s="266" t="str">
        <v>4m</v>
      </c>
      <c r="R10" s="266" t="str">
        <v>5m</v>
      </c>
      <c r="S10" s="266" t="str">
        <v>6m</v>
      </c>
      <c r="T10" s="266" t="str">
        <v>7m</v>
      </c>
      <c r="U10" s="266" t="str">
        <v>8m</v>
      </c>
      <c r="V10" s="266" t="str">
        <v>9m</v>
      </c>
      <c r="W10" s="266" t="str">
        <v>10m</v>
      </c>
      <c r="X10" s="266" t="str">
        <v>11m</v>
      </c>
      <c r="Y10" s="266" t="str">
        <v>12m</v>
      </c>
      <c r="Z10" s="266" t="str">
        <v>13m</v>
      </c>
      <c r="AA10" s="266" t="str">
        <v>14m</v>
      </c>
      <c r="AB10" s="266" t="str">
        <v>15m</v>
      </c>
      <c r="AC10" s="266" t="str">
        <v>16m</v>
      </c>
      <c r="AD10" s="266" t="str">
        <v>17m</v>
      </c>
      <c r="AE10" s="266" t="str">
        <v>18m</v>
      </c>
      <c r="AF10" s="266" t="str">
        <v>19m</v>
      </c>
      <c r="AG10" s="266" t="str">
        <v>20m</v>
      </c>
      <c r="AH10" s="266" t="str">
        <v>21m</v>
      </c>
      <c r="AI10" s="266" t="str">
        <v>22m</v>
      </c>
      <c r="AJ10" s="266" t="str">
        <v>23m</v>
      </c>
      <c r="AK10" s="266" t="str">
        <v>2Y</v>
      </c>
      <c r="AL10" s="266" t="str">
        <v>3Y</v>
      </c>
      <c r="AM10" s="266" t="str">
        <v>4Y</v>
      </c>
      <c r="AN10" s="266" t="str">
        <v>5Y</v>
      </c>
      <c r="AO10" s="266" t="str">
        <v>6Y</v>
      </c>
      <c r="AP10" s="266" t="str">
        <v>7Y</v>
      </c>
      <c r="AQ10" s="266" t="str">
        <v>8Y</v>
      </c>
      <c r="AR10" s="266" t="str">
        <v>9Y</v>
      </c>
      <c r="AS10" s="266" t="str">
        <v>10Y</v>
      </c>
      <c r="AT10" s="266" t="str">
        <v>11Y</v>
      </c>
      <c r="AU10" s="266" t="str">
        <v>12Y</v>
      </c>
      <c r="AV10" s="266" t="str">
        <v>13Y</v>
      </c>
      <c r="AW10" s="266" t="str">
        <v>14Y</v>
      </c>
      <c r="AX10" s="266" t="str">
        <v>15Y</v>
      </c>
      <c r="AY10" s="266" t="str">
        <v>16Y</v>
      </c>
      <c r="AZ10" s="266" t="str">
        <v>17Y</v>
      </c>
      <c r="BA10" s="266" t="str">
        <v>18Y</v>
      </c>
      <c r="BB10" s="266" t="str">
        <v>19Y</v>
      </c>
      <c r="BC10" s="266" t="str">
        <v>20Y</v>
      </c>
      <c r="BD10" s="266" t="str">
        <v>21Y</v>
      </c>
      <c r="BE10" s="266" t="str">
        <v>22Y</v>
      </c>
      <c r="BF10" s="266" t="str">
        <v>23Y</v>
      </c>
      <c r="BG10" s="266" t="str">
        <v>24Y</v>
      </c>
      <c r="BH10" s="266" t="str">
        <v>25Y</v>
      </c>
      <c r="BI10" s="266" t="str">
        <v>26Y</v>
      </c>
      <c r="BJ10" s="266" t="str">
        <v>27Y</v>
      </c>
      <c r="BK10" s="266" t="str">
        <v>28Y</v>
      </c>
      <c r="BL10" s="266" t="str">
        <v>29Y</v>
      </c>
      <c r="BM10" s="266" t="str">
        <v>30Y</v>
      </c>
      <c r="BN10" s="266" t="str">
        <v>35Y</v>
      </c>
      <c r="BO10" s="266" t="str">
        <v>40Y</v>
      </c>
      <c r="BP10" s="266" t="str">
        <v>50Y</v>
      </c>
      <c r="BQ10" s="266" t="str">
        <v>60Y</v>
      </c>
      <c r="BR10" s="266">
        <v>0</v>
      </c>
      <c r="BS10" s="266">
        <v>0</v>
      </c>
      <c r="BT10" s="266">
        <v>0</v>
      </c>
      <c r="BU10" s="266">
        <v>0</v>
      </c>
      <c r="BV10" s="266">
        <v>0</v>
      </c>
      <c r="BW10" s="266">
        <v>0</v>
      </c>
      <c r="BX10" s="266">
        <v>0</v>
      </c>
      <c r="BY10" s="266">
        <v>0</v>
      </c>
      <c r="BZ10" s="266">
        <v>0</v>
      </c>
      <c r="CA10" s="266">
        <v>0</v>
      </c>
      <c r="CB10" s="266">
        <v>0</v>
      </c>
      <c r="CC10" s="266">
        <v>0</v>
      </c>
      <c r="CD10" s="267" t="e">
        <v>#N/A</v>
      </c>
      <c r="CE10" s="265" t="str">
        <f t="array" ref="CE10:FA10">TRANSPOSE(EUROIS!$E$3:$E$76)</f>
        <v>on</v>
      </c>
      <c r="CF10" s="266" t="str">
        <v>tn</v>
      </c>
      <c r="CG10" s="266" t="str">
        <v>sn</v>
      </c>
      <c r="CH10" s="266" t="str">
        <v>1w</v>
      </c>
      <c r="CI10" s="266" t="str">
        <v>2w</v>
      </c>
      <c r="CJ10" s="266" t="str">
        <v>3w</v>
      </c>
      <c r="CK10" s="266" t="str">
        <v>1m</v>
      </c>
      <c r="CL10" s="266" t="str">
        <v>2m</v>
      </c>
      <c r="CM10" s="266" t="str">
        <v>3m</v>
      </c>
      <c r="CN10" s="266" t="str">
        <v>4m</v>
      </c>
      <c r="CO10" s="266" t="str">
        <v>5m</v>
      </c>
      <c r="CP10" s="266" t="str">
        <v>6m</v>
      </c>
      <c r="CQ10" s="266" t="str">
        <v>7m</v>
      </c>
      <c r="CR10" s="266" t="str">
        <v>8m</v>
      </c>
      <c r="CS10" s="266" t="str">
        <v>9m</v>
      </c>
      <c r="CT10" s="266" t="str">
        <v>10m</v>
      </c>
      <c r="CU10" s="266" t="str">
        <v>11m</v>
      </c>
      <c r="CV10" s="266" t="str">
        <v>12m</v>
      </c>
      <c r="CW10" s="266" t="str">
        <v>13m</v>
      </c>
      <c r="CX10" s="266" t="str">
        <v>14m</v>
      </c>
      <c r="CY10" s="266" t="str">
        <v>15m</v>
      </c>
      <c r="CZ10" s="266" t="str">
        <v>16m</v>
      </c>
      <c r="DA10" s="266" t="str">
        <v>17m</v>
      </c>
      <c r="DB10" s="266" t="str">
        <v>18m</v>
      </c>
      <c r="DC10" s="266" t="str">
        <v>19m</v>
      </c>
      <c r="DD10" s="266" t="str">
        <v>20m</v>
      </c>
      <c r="DE10" s="266" t="str">
        <v>21m</v>
      </c>
      <c r="DF10" s="266" t="str">
        <v>22m</v>
      </c>
      <c r="DG10" s="266" t="str">
        <v>23m</v>
      </c>
      <c r="DH10" s="266" t="str">
        <v>2Y</v>
      </c>
      <c r="DI10" s="266" t="str">
        <v>3Y</v>
      </c>
      <c r="DJ10" s="266" t="str">
        <v>4Y</v>
      </c>
      <c r="DK10" s="266" t="str">
        <v>5Y</v>
      </c>
      <c r="DL10" s="266" t="str">
        <v>6Y</v>
      </c>
      <c r="DM10" s="266" t="str">
        <v>7Y</v>
      </c>
      <c r="DN10" s="266" t="str">
        <v>8Y</v>
      </c>
      <c r="DO10" s="266" t="str">
        <v>9Y</v>
      </c>
      <c r="DP10" s="266" t="str">
        <v>10Y</v>
      </c>
      <c r="DQ10" s="266" t="str">
        <v>11Y</v>
      </c>
      <c r="DR10" s="266" t="str">
        <v>12Y</v>
      </c>
      <c r="DS10" s="266" t="str">
        <v>13Y</v>
      </c>
      <c r="DT10" s="266" t="str">
        <v>14Y</v>
      </c>
      <c r="DU10" s="266" t="str">
        <v>15Y</v>
      </c>
      <c r="DV10" s="266" t="str">
        <v>16Y</v>
      </c>
      <c r="DW10" s="266" t="str">
        <v>17Y</v>
      </c>
      <c r="DX10" s="266" t="str">
        <v>18Y</v>
      </c>
      <c r="DY10" s="266" t="str">
        <v>19Y</v>
      </c>
      <c r="DZ10" s="266" t="str">
        <v>20Y</v>
      </c>
      <c r="EA10" s="266" t="str">
        <v>21Y</v>
      </c>
      <c r="EB10" s="266" t="str">
        <v>22Y</v>
      </c>
      <c r="EC10" s="266" t="str">
        <v>23Y</v>
      </c>
      <c r="ED10" s="266" t="str">
        <v>24Y</v>
      </c>
      <c r="EE10" s="266" t="str">
        <v>25Y</v>
      </c>
      <c r="EF10" s="266" t="str">
        <v>26Y</v>
      </c>
      <c r="EG10" s="266" t="str">
        <v>27Y</v>
      </c>
      <c r="EH10" s="266" t="str">
        <v>28Y</v>
      </c>
      <c r="EI10" s="266" t="str">
        <v>29Y</v>
      </c>
      <c r="EJ10" s="266" t="str">
        <v>30Y</v>
      </c>
      <c r="EK10" s="266" t="str">
        <v>35Y</v>
      </c>
      <c r="EL10" s="266" t="str">
        <v>40Y</v>
      </c>
      <c r="EM10" s="266" t="str">
        <v>50Y</v>
      </c>
      <c r="EN10" s="266" t="str">
        <v>60Y</v>
      </c>
      <c r="EO10" s="266">
        <v>0</v>
      </c>
      <c r="EP10" s="266">
        <v>0</v>
      </c>
      <c r="EQ10" s="266">
        <v>0</v>
      </c>
      <c r="ER10" s="266">
        <v>0</v>
      </c>
      <c r="ES10" s="266">
        <v>0</v>
      </c>
      <c r="ET10" s="266">
        <v>0</v>
      </c>
      <c r="EU10" s="266">
        <v>0</v>
      </c>
      <c r="EV10" s="266">
        <v>0</v>
      </c>
      <c r="EW10" s="266">
        <v>0</v>
      </c>
      <c r="EX10" s="266">
        <v>0</v>
      </c>
      <c r="EY10" s="266">
        <v>0</v>
      </c>
      <c r="EZ10" s="266">
        <v>0</v>
      </c>
      <c r="FA10" s="267" t="e">
        <v>#N/A</v>
      </c>
    </row>
    <row r="11" spans="1:157" x14ac:dyDescent="0.2">
      <c r="A11" s="244">
        <v>41089</v>
      </c>
      <c r="B11" s="245">
        <v>0</v>
      </c>
      <c r="C11" s="245">
        <v>9.1945038041100543E-3</v>
      </c>
      <c r="D11" s="332">
        <f>IF(ISNA(A11),"",IF(LEN(A11)&gt;0,_xll.xlDateShiftMonthBiz("TARGET",A11,tenor),""))</f>
        <v>41274</v>
      </c>
      <c r="E11" s="333" t="e">
        <f t="array" ref="E11:E99">_xll.xlShmInterpDisc($B$5,D11:INDEX(D11:D99,$D$9))+0*TYPE(trigger)</f>
        <v>#VALUE!</v>
      </c>
      <c r="F11" s="334" t="str">
        <f>IF(ISNA(A11),"",IF(LEN(A11)&gt;0,_xll.xlShmImplSwap2($B$5,"EUR"&amp;tenor&amp;"M_29JUN12",A11,,tenor+0*TYPE(trigger),1,4,12/tenor,4,1,1),""))</f>
        <v>Curve (OIS_26APR16) is not present in shared memory.</v>
      </c>
      <c r="G11" s="300" t="e">
        <f>IF(LEN(D11)&gt;0,IF($C$10="Fwd*Disc",F11*E11,IF($C$10="Disc@Tp",E11,F11)),"")</f>
        <v>#VALUE!</v>
      </c>
      <c r="H11" s="269">
        <v>0</v>
      </c>
      <c r="I11" s="269">
        <v>0</v>
      </c>
      <c r="J11" s="269">
        <v>0</v>
      </c>
      <c r="K11" s="269">
        <v>0</v>
      </c>
      <c r="L11" s="269">
        <v>0</v>
      </c>
      <c r="M11" s="269">
        <v>0</v>
      </c>
      <c r="N11" s="269">
        <v>0</v>
      </c>
      <c r="O11" s="269">
        <v>0</v>
      </c>
      <c r="P11" s="269">
        <v>0</v>
      </c>
      <c r="Q11" s="269">
        <v>0</v>
      </c>
      <c r="R11" s="269">
        <v>0</v>
      </c>
      <c r="S11" s="269">
        <v>0</v>
      </c>
      <c r="T11" s="269">
        <v>0</v>
      </c>
      <c r="U11" s="269">
        <v>0</v>
      </c>
      <c r="V11" s="269">
        <v>0</v>
      </c>
      <c r="W11" s="269">
        <v>0</v>
      </c>
      <c r="X11" s="269">
        <v>0</v>
      </c>
      <c r="Y11" s="269">
        <v>0</v>
      </c>
      <c r="Z11" s="269">
        <v>0</v>
      </c>
      <c r="AA11" s="269">
        <v>0</v>
      </c>
      <c r="AB11" s="269">
        <v>0</v>
      </c>
      <c r="AC11" s="269">
        <v>0</v>
      </c>
      <c r="AD11" s="269">
        <v>0</v>
      </c>
      <c r="AE11" s="269">
        <v>0</v>
      </c>
      <c r="AF11" s="269">
        <v>0</v>
      </c>
      <c r="AG11" s="269">
        <v>0</v>
      </c>
      <c r="AH11" s="269">
        <v>0</v>
      </c>
      <c r="AI11" s="269">
        <v>0</v>
      </c>
      <c r="AJ11" s="269">
        <v>0</v>
      </c>
      <c r="AK11" s="269">
        <v>0</v>
      </c>
      <c r="AL11" s="269">
        <v>0</v>
      </c>
      <c r="AM11" s="269">
        <v>0</v>
      </c>
      <c r="AN11" s="269">
        <v>0</v>
      </c>
      <c r="AO11" s="269">
        <v>0</v>
      </c>
      <c r="AP11" s="269">
        <v>0</v>
      </c>
      <c r="AQ11" s="269">
        <v>0</v>
      </c>
      <c r="AR11" s="269">
        <v>0</v>
      </c>
      <c r="AS11" s="269">
        <v>0</v>
      </c>
      <c r="AT11" s="269">
        <v>0</v>
      </c>
      <c r="AU11" s="269">
        <v>0</v>
      </c>
      <c r="AV11" s="269">
        <v>0</v>
      </c>
      <c r="AW11" s="269">
        <v>0</v>
      </c>
      <c r="AX11" s="269">
        <v>0</v>
      </c>
      <c r="AY11" s="269">
        <v>0</v>
      </c>
      <c r="AZ11" s="269">
        <v>0</v>
      </c>
      <c r="BA11" s="269">
        <v>0</v>
      </c>
      <c r="BB11" s="269">
        <v>0</v>
      </c>
      <c r="BC11" s="269">
        <v>0</v>
      </c>
      <c r="BD11" s="269">
        <v>0</v>
      </c>
      <c r="BE11" s="269">
        <v>0</v>
      </c>
      <c r="BF11" s="269">
        <v>0</v>
      </c>
      <c r="BG11" s="269">
        <v>0</v>
      </c>
      <c r="BH11" s="269">
        <v>0</v>
      </c>
      <c r="BI11" s="269">
        <v>0</v>
      </c>
      <c r="BJ11" s="269">
        <v>0</v>
      </c>
      <c r="BK11" s="269">
        <v>0</v>
      </c>
      <c r="BL11" s="269">
        <v>0</v>
      </c>
      <c r="BM11" s="269">
        <v>0</v>
      </c>
      <c r="BN11" s="269">
        <v>0</v>
      </c>
      <c r="BO11" s="269">
        <v>0</v>
      </c>
      <c r="BP11" s="269">
        <v>0</v>
      </c>
      <c r="BQ11" s="269">
        <v>0</v>
      </c>
      <c r="BR11" s="269"/>
      <c r="BS11" s="269"/>
      <c r="BT11" s="269"/>
      <c r="BU11" s="269"/>
      <c r="BV11" s="269"/>
      <c r="BW11" s="269"/>
      <c r="BX11" s="269"/>
      <c r="BY11" s="269"/>
      <c r="BZ11" s="269"/>
      <c r="CA11" s="269"/>
      <c r="CB11" s="269"/>
      <c r="CC11" s="269"/>
      <c r="CD11" s="270"/>
      <c r="CE11" s="269">
        <v>9.1944884804733736E-3</v>
      </c>
      <c r="CF11" s="269">
        <v>9.1944986960977877E-3</v>
      </c>
      <c r="CG11" s="269">
        <v>9.1945038041100543E-3</v>
      </c>
      <c r="CH11" s="269">
        <v>9.1945038041100543E-3</v>
      </c>
      <c r="CI11" s="269">
        <v>9.1945038041100543E-3</v>
      </c>
      <c r="CJ11" s="269">
        <v>9.1945038041100543E-3</v>
      </c>
      <c r="CK11" s="269">
        <v>9.1945038041100543E-3</v>
      </c>
      <c r="CL11" s="269">
        <v>9.1945038041100543E-3</v>
      </c>
      <c r="CM11" s="269">
        <v>9.1945038041100543E-3</v>
      </c>
      <c r="CN11" s="269">
        <v>9.1945077910649976E-3</v>
      </c>
      <c r="CO11" s="269">
        <v>9.194447467084749E-3</v>
      </c>
      <c r="CP11" s="269">
        <v>9.1935459373523615E-3</v>
      </c>
      <c r="CQ11" s="269">
        <v>9.1945371935099624E-3</v>
      </c>
      <c r="CR11" s="269">
        <v>9.1945038041100543E-3</v>
      </c>
      <c r="CS11" s="269">
        <v>9.1945038041100543E-3</v>
      </c>
      <c r="CT11" s="269">
        <v>9.1945038041100543E-3</v>
      </c>
      <c r="CU11" s="271">
        <v>9.1945038041100543E-3</v>
      </c>
      <c r="CV11" s="271">
        <v>9.1945038041100543E-3</v>
      </c>
      <c r="CW11" s="271">
        <v>9.1945038041100543E-3</v>
      </c>
      <c r="CX11" s="271">
        <v>9.1945038041100543E-3</v>
      </c>
      <c r="CY11" s="271">
        <v>9.1945038041100543E-3</v>
      </c>
      <c r="CZ11" s="271">
        <v>9.1945038041100543E-3</v>
      </c>
      <c r="DA11" s="271">
        <v>9.1945038041100543E-3</v>
      </c>
      <c r="DB11" s="271">
        <v>9.1945038041100543E-3</v>
      </c>
      <c r="DC11" s="271">
        <v>9.1945038041100543E-3</v>
      </c>
      <c r="DD11" s="271">
        <v>9.1945038041100543E-3</v>
      </c>
      <c r="DE11" s="271">
        <v>9.1945038041100543E-3</v>
      </c>
      <c r="DF11" s="271">
        <v>9.1945038041100543E-3</v>
      </c>
      <c r="DG11" s="271">
        <v>9.1945038041100543E-3</v>
      </c>
      <c r="DH11" s="271">
        <v>9.1945038041100543E-3</v>
      </c>
      <c r="DI11" s="271">
        <v>9.1945038041100543E-3</v>
      </c>
      <c r="DJ11" s="271">
        <v>9.1945038041100543E-3</v>
      </c>
      <c r="DK11" s="271">
        <v>9.1945038041100543E-3</v>
      </c>
      <c r="DL11" s="271">
        <v>9.1945038041100543E-3</v>
      </c>
      <c r="DM11" s="271">
        <v>9.1945038041100543E-3</v>
      </c>
      <c r="DN11" s="271">
        <v>9.1945038041100543E-3</v>
      </c>
      <c r="DO11" s="271">
        <v>9.1945038041100543E-3</v>
      </c>
      <c r="DP11" s="271">
        <v>9.1945038041100543E-3</v>
      </c>
      <c r="DQ11" s="271">
        <v>9.1945038041100543E-3</v>
      </c>
      <c r="DR11" s="271">
        <v>9.1945038041100543E-3</v>
      </c>
      <c r="DS11" s="271">
        <v>9.1945038041100543E-3</v>
      </c>
      <c r="DT11" s="271">
        <v>9.1945038041100543E-3</v>
      </c>
      <c r="DU11" s="271">
        <v>9.1945038041100543E-3</v>
      </c>
      <c r="DV11" s="271">
        <v>9.1945038041100543E-3</v>
      </c>
      <c r="DW11" s="271">
        <v>9.1945038041100543E-3</v>
      </c>
      <c r="DX11" s="271">
        <v>9.1945038041100543E-3</v>
      </c>
      <c r="DY11" s="271">
        <v>9.1945038041100543E-3</v>
      </c>
      <c r="DZ11" s="271">
        <v>9.1945038041100543E-3</v>
      </c>
      <c r="EA11" s="271">
        <v>9.1945038041100543E-3</v>
      </c>
      <c r="EB11" s="271">
        <v>9.1945038041100543E-3</v>
      </c>
      <c r="EC11" s="271">
        <v>9.1945038041100543E-3</v>
      </c>
      <c r="ED11" s="271">
        <v>9.1945038041100543E-3</v>
      </c>
      <c r="EE11" s="271">
        <v>9.1945038041100543E-3</v>
      </c>
      <c r="EF11" s="271">
        <v>9.1945038041100543E-3</v>
      </c>
      <c r="EG11" s="271">
        <v>9.1945038041100543E-3</v>
      </c>
      <c r="EH11" s="271">
        <v>9.1945038041100543E-3</v>
      </c>
      <c r="EI11" s="271">
        <v>9.1945038041100543E-3</v>
      </c>
      <c r="EJ11" s="271">
        <v>9.1945038041100543E-3</v>
      </c>
      <c r="EK11" s="271">
        <v>9.1945038041100543E-3</v>
      </c>
      <c r="EL11" s="271">
        <v>9.1945038041100543E-3</v>
      </c>
      <c r="EM11" s="271">
        <v>9.1945038041100543E-3</v>
      </c>
      <c r="EN11" s="271">
        <v>9.1945038041100543E-3</v>
      </c>
      <c r="EO11" s="271"/>
      <c r="EP11" s="271"/>
      <c r="EQ11" s="271"/>
      <c r="ER11" s="271"/>
      <c r="ES11" s="271"/>
      <c r="ET11" s="271"/>
      <c r="EU11" s="271"/>
      <c r="EV11" s="271"/>
      <c r="EW11" s="271"/>
      <c r="EX11" s="271"/>
      <c r="EY11" s="271"/>
      <c r="EZ11" s="271"/>
      <c r="FA11" s="272"/>
    </row>
    <row r="12" spans="1:157" x14ac:dyDescent="0.2">
      <c r="A12" s="238">
        <v>41092</v>
      </c>
      <c r="B12" s="237">
        <v>4.0554879644589051E-3</v>
      </c>
      <c r="C12" s="237">
        <v>9.262625627265068E-3</v>
      </c>
      <c r="D12" s="326">
        <f>IF(ISNA(A12),"",IF(LEN(A12)&gt;0,_xll.xlDateShiftMonthBiz("TARGET",A12,tenor),""))</f>
        <v>41276</v>
      </c>
      <c r="E12" s="322" t="e">
        <v>#VALUE!</v>
      </c>
      <c r="F12" s="335" t="str">
        <f>IF(ISNA(A12),"",IF(LEN(A12)&gt;0,_xll.xlShmImplSwap2($B$5,"EUR"&amp;tenor&amp;"M_29JUN12",A12,,tenor+0*TYPE(trigger),1,4,12/tenor,4,1,1),""))</f>
        <v>Curve (OIS_26APR16) is not present in shared memory.</v>
      </c>
      <c r="G12" s="301" t="e">
        <f t="shared" ref="G12:G75" si="0">IF(LEN(D12)&gt;0,IF($C$10="Fwd*Disc",F12*E12,IF($C$10="Disc@Tp",E12,F12)),"")</f>
        <v>#VALUE!</v>
      </c>
      <c r="H12" s="271">
        <v>4.0554879644589051E-3</v>
      </c>
      <c r="I12" s="271">
        <v>4.0554879644589051E-3</v>
      </c>
      <c r="J12" s="271">
        <v>4.0554879644589051E-3</v>
      </c>
      <c r="K12" s="271">
        <v>4.0554879644589051E-3</v>
      </c>
      <c r="L12" s="271">
        <v>4.0554879644589051E-3</v>
      </c>
      <c r="M12" s="271">
        <v>4.0554879644589051E-3</v>
      </c>
      <c r="N12" s="271">
        <v>4.0554879644589051E-3</v>
      </c>
      <c r="O12" s="271">
        <v>4.0554879644589051E-3</v>
      </c>
      <c r="P12" s="271">
        <v>4.0554879644589051E-3</v>
      </c>
      <c r="Q12" s="271">
        <v>4.0554879644589051E-3</v>
      </c>
      <c r="R12" s="271">
        <v>4.0554879644589051E-3</v>
      </c>
      <c r="S12" s="271">
        <v>4.0554879644589051E-3</v>
      </c>
      <c r="T12" s="271">
        <v>4.0554879644589051E-3</v>
      </c>
      <c r="U12" s="271">
        <v>4.0554879644589051E-3</v>
      </c>
      <c r="V12" s="271">
        <v>4.0554879644589051E-3</v>
      </c>
      <c r="W12" s="271">
        <v>4.0554879644589051E-3</v>
      </c>
      <c r="X12" s="271">
        <v>4.0554879644589051E-3</v>
      </c>
      <c r="Y12" s="271">
        <v>4.0554879644589051E-3</v>
      </c>
      <c r="Z12" s="271">
        <v>4.0554879644589051E-3</v>
      </c>
      <c r="AA12" s="271">
        <v>4.0554879644589051E-3</v>
      </c>
      <c r="AB12" s="271">
        <v>4.0554879644589051E-3</v>
      </c>
      <c r="AC12" s="271">
        <v>4.0554879644589051E-3</v>
      </c>
      <c r="AD12" s="271">
        <v>4.0554879644589051E-3</v>
      </c>
      <c r="AE12" s="271">
        <v>4.0554879644589051E-3</v>
      </c>
      <c r="AF12" s="271">
        <v>4.0554879644589051E-3</v>
      </c>
      <c r="AG12" s="271">
        <v>4.0554879644589051E-3</v>
      </c>
      <c r="AH12" s="271">
        <v>4.0554879644589051E-3</v>
      </c>
      <c r="AI12" s="271">
        <v>4.0554879644589051E-3</v>
      </c>
      <c r="AJ12" s="271">
        <v>4.0554879644589051E-3</v>
      </c>
      <c r="AK12" s="271">
        <v>4.0554879644589051E-3</v>
      </c>
      <c r="AL12" s="271">
        <v>4.0554879644589051E-3</v>
      </c>
      <c r="AM12" s="271">
        <v>4.0554879644589051E-3</v>
      </c>
      <c r="AN12" s="271">
        <v>4.0554879644589051E-3</v>
      </c>
      <c r="AO12" s="271">
        <v>4.0554879644589051E-3</v>
      </c>
      <c r="AP12" s="271">
        <v>4.0554879644589051E-3</v>
      </c>
      <c r="AQ12" s="271">
        <v>4.0554879644589051E-3</v>
      </c>
      <c r="AR12" s="271">
        <v>4.0554879644589051E-3</v>
      </c>
      <c r="AS12" s="271">
        <v>4.0554879644589051E-3</v>
      </c>
      <c r="AT12" s="271">
        <v>4.0554879644589051E-3</v>
      </c>
      <c r="AU12" s="271">
        <v>4.0554879644589051E-3</v>
      </c>
      <c r="AV12" s="271">
        <v>4.0554879644589051E-3</v>
      </c>
      <c r="AW12" s="271">
        <v>4.0554879644589051E-3</v>
      </c>
      <c r="AX12" s="271">
        <v>4.0554879644589051E-3</v>
      </c>
      <c r="AY12" s="271">
        <v>4.0554879644589051E-3</v>
      </c>
      <c r="AZ12" s="271">
        <v>4.0554879644589051E-3</v>
      </c>
      <c r="BA12" s="271">
        <v>4.0554879644589051E-3</v>
      </c>
      <c r="BB12" s="271">
        <v>4.0554879644589051E-3</v>
      </c>
      <c r="BC12" s="271">
        <v>4.0554879644589051E-3</v>
      </c>
      <c r="BD12" s="271">
        <v>4.0554879644589051E-3</v>
      </c>
      <c r="BE12" s="271">
        <v>4.0554879644589051E-3</v>
      </c>
      <c r="BF12" s="271">
        <v>4.0554879644589051E-3</v>
      </c>
      <c r="BG12" s="271">
        <v>4.0554879644589051E-3</v>
      </c>
      <c r="BH12" s="271">
        <v>4.0554879644589051E-3</v>
      </c>
      <c r="BI12" s="271">
        <v>4.0554879644589051E-3</v>
      </c>
      <c r="BJ12" s="271">
        <v>4.0554879644589051E-3</v>
      </c>
      <c r="BK12" s="271">
        <v>4.0554879644589051E-3</v>
      </c>
      <c r="BL12" s="271">
        <v>4.0554879644589051E-3</v>
      </c>
      <c r="BM12" s="271">
        <v>4.0554879644589051E-3</v>
      </c>
      <c r="BN12" s="271">
        <v>4.0554879644589051E-3</v>
      </c>
      <c r="BO12" s="271">
        <v>4.0554879644589051E-3</v>
      </c>
      <c r="BP12" s="271">
        <v>4.0554879644589051E-3</v>
      </c>
      <c r="BQ12" s="271">
        <v>4.0554879644589051E-3</v>
      </c>
      <c r="BR12" s="271"/>
      <c r="BS12" s="271"/>
      <c r="BT12" s="271"/>
      <c r="BU12" s="271"/>
      <c r="BV12" s="271"/>
      <c r="BW12" s="271"/>
      <c r="BX12" s="271"/>
      <c r="BY12" s="271"/>
      <c r="BZ12" s="271"/>
      <c r="CA12" s="271"/>
      <c r="CB12" s="271"/>
      <c r="CC12" s="271"/>
      <c r="CD12" s="272"/>
      <c r="CE12" s="271">
        <v>9.2626101900959885E-3</v>
      </c>
      <c r="CF12" s="271">
        <v>9.2626204814076803E-3</v>
      </c>
      <c r="CG12" s="271">
        <v>9.262625627265068E-3</v>
      </c>
      <c r="CH12" s="271">
        <v>9.262625627265068E-3</v>
      </c>
      <c r="CI12" s="271">
        <v>9.262625627265068E-3</v>
      </c>
      <c r="CJ12" s="271">
        <v>9.262625627265068E-3</v>
      </c>
      <c r="CK12" s="271">
        <v>9.262625627265068E-3</v>
      </c>
      <c r="CL12" s="271">
        <v>9.262625627265068E-3</v>
      </c>
      <c r="CM12" s="271">
        <v>9.262625627265068E-3</v>
      </c>
      <c r="CN12" s="271">
        <v>9.2626261054190445E-3</v>
      </c>
      <c r="CO12" s="271">
        <v>9.2626087360657746E-3</v>
      </c>
      <c r="CP12" s="271">
        <v>9.2616667379186168E-3</v>
      </c>
      <c r="CQ12" s="271">
        <v>9.2626384984678765E-3</v>
      </c>
      <c r="CR12" s="271">
        <v>9.262625627265068E-3</v>
      </c>
      <c r="CS12" s="271">
        <v>9.262625627265068E-3</v>
      </c>
      <c r="CT12" s="271">
        <v>9.262625627265068E-3</v>
      </c>
      <c r="CU12" s="271">
        <v>9.262625627265068E-3</v>
      </c>
      <c r="CV12" s="271">
        <v>9.262625627265068E-3</v>
      </c>
      <c r="CW12" s="271">
        <v>9.262625627265068E-3</v>
      </c>
      <c r="CX12" s="271">
        <v>9.262625627265068E-3</v>
      </c>
      <c r="CY12" s="271">
        <v>9.262625627265068E-3</v>
      </c>
      <c r="CZ12" s="271">
        <v>9.262625627265068E-3</v>
      </c>
      <c r="DA12" s="271">
        <v>9.262625627265068E-3</v>
      </c>
      <c r="DB12" s="271">
        <v>9.262625627265068E-3</v>
      </c>
      <c r="DC12" s="271">
        <v>9.262625627265068E-3</v>
      </c>
      <c r="DD12" s="271">
        <v>9.262625627265068E-3</v>
      </c>
      <c r="DE12" s="271">
        <v>9.262625627265068E-3</v>
      </c>
      <c r="DF12" s="271">
        <v>9.262625627265068E-3</v>
      </c>
      <c r="DG12" s="271">
        <v>9.262625627265068E-3</v>
      </c>
      <c r="DH12" s="271">
        <v>9.262625627265068E-3</v>
      </c>
      <c r="DI12" s="271">
        <v>9.262625627265068E-3</v>
      </c>
      <c r="DJ12" s="271">
        <v>9.262625627265068E-3</v>
      </c>
      <c r="DK12" s="271">
        <v>9.262625627265068E-3</v>
      </c>
      <c r="DL12" s="271">
        <v>9.262625627265068E-3</v>
      </c>
      <c r="DM12" s="271">
        <v>9.262625627265068E-3</v>
      </c>
      <c r="DN12" s="271">
        <v>9.262625627265068E-3</v>
      </c>
      <c r="DO12" s="271">
        <v>9.262625627265068E-3</v>
      </c>
      <c r="DP12" s="271">
        <v>9.262625627265068E-3</v>
      </c>
      <c r="DQ12" s="271">
        <v>9.262625627265068E-3</v>
      </c>
      <c r="DR12" s="271">
        <v>9.262625627265068E-3</v>
      </c>
      <c r="DS12" s="271">
        <v>9.262625627265068E-3</v>
      </c>
      <c r="DT12" s="271">
        <v>9.262625627265068E-3</v>
      </c>
      <c r="DU12" s="271">
        <v>9.262625627265068E-3</v>
      </c>
      <c r="DV12" s="271">
        <v>9.262625627265068E-3</v>
      </c>
      <c r="DW12" s="271">
        <v>9.262625627265068E-3</v>
      </c>
      <c r="DX12" s="271">
        <v>9.262625627265068E-3</v>
      </c>
      <c r="DY12" s="271">
        <v>9.262625627265068E-3</v>
      </c>
      <c r="DZ12" s="271">
        <v>9.262625627265068E-3</v>
      </c>
      <c r="EA12" s="271">
        <v>9.262625627265068E-3</v>
      </c>
      <c r="EB12" s="271">
        <v>9.262625627265068E-3</v>
      </c>
      <c r="EC12" s="271">
        <v>9.262625627265068E-3</v>
      </c>
      <c r="ED12" s="271">
        <v>9.262625627265068E-3</v>
      </c>
      <c r="EE12" s="271">
        <v>9.262625627265068E-3</v>
      </c>
      <c r="EF12" s="271">
        <v>9.262625627265068E-3</v>
      </c>
      <c r="EG12" s="271">
        <v>9.262625627265068E-3</v>
      </c>
      <c r="EH12" s="271">
        <v>9.262625627265068E-3</v>
      </c>
      <c r="EI12" s="271">
        <v>9.262625627265068E-3</v>
      </c>
      <c r="EJ12" s="271">
        <v>9.262625627265068E-3</v>
      </c>
      <c r="EK12" s="271">
        <v>9.262625627265068E-3</v>
      </c>
      <c r="EL12" s="271">
        <v>9.262625627265068E-3</v>
      </c>
      <c r="EM12" s="271">
        <v>9.262625627265068E-3</v>
      </c>
      <c r="EN12" s="271">
        <v>9.262625627265068E-3</v>
      </c>
      <c r="EO12" s="271"/>
      <c r="EP12" s="271"/>
      <c r="EQ12" s="271"/>
      <c r="ER12" s="271"/>
      <c r="ES12" s="271"/>
      <c r="ET12" s="271"/>
      <c r="EU12" s="271"/>
      <c r="EV12" s="271"/>
      <c r="EW12" s="271"/>
      <c r="EX12" s="271"/>
      <c r="EY12" s="271"/>
      <c r="EZ12" s="271"/>
      <c r="FA12" s="272"/>
    </row>
    <row r="13" spans="1:157" x14ac:dyDescent="0.2">
      <c r="A13" s="238">
        <v>41093</v>
      </c>
      <c r="B13" s="237">
        <v>3.8020294716233816E-3</v>
      </c>
      <c r="C13" s="237">
        <v>9.2879314340779708E-3</v>
      </c>
      <c r="D13" s="326">
        <f>IF(ISNA(A13),"",IF(LEN(A13)&gt;0,_xll.xlDateShiftMonthBiz("TARGET",A13,tenor),""))</f>
        <v>41277</v>
      </c>
      <c r="E13" s="322" t="e">
        <v>#VALUE!</v>
      </c>
      <c r="F13" s="335" t="str">
        <f>IF(ISNA(A13),"",IF(LEN(A13)&gt;0,_xll.xlShmImplSwap2($B$5,"EUR"&amp;tenor&amp;"M_29JUN12",A13,,tenor+0*TYPE(trigger),1,4,12/tenor,4,1,1),""))</f>
        <v>Curve (OIS_26APR16) is not present in shared memory.</v>
      </c>
      <c r="G13" s="301" t="e">
        <f t="shared" si="0"/>
        <v>#VALUE!</v>
      </c>
      <c r="H13" s="271">
        <v>3.8020294716233816E-3</v>
      </c>
      <c r="I13" s="271">
        <v>3.8020294716233816E-3</v>
      </c>
      <c r="J13" s="271">
        <v>3.8020294716233816E-3</v>
      </c>
      <c r="K13" s="271">
        <v>3.8020294716233816E-3</v>
      </c>
      <c r="L13" s="271">
        <v>3.8020294716233816E-3</v>
      </c>
      <c r="M13" s="271">
        <v>3.8020294716233816E-3</v>
      </c>
      <c r="N13" s="271">
        <v>3.8020294716233816E-3</v>
      </c>
      <c r="O13" s="271">
        <v>3.8020294716233816E-3</v>
      </c>
      <c r="P13" s="271">
        <v>3.8020294716233816E-3</v>
      </c>
      <c r="Q13" s="271">
        <v>3.8020294716233816E-3</v>
      </c>
      <c r="R13" s="271">
        <v>3.8020294716233816E-3</v>
      </c>
      <c r="S13" s="271">
        <v>3.8020294716233816E-3</v>
      </c>
      <c r="T13" s="271">
        <v>3.8020294716233816E-3</v>
      </c>
      <c r="U13" s="271">
        <v>3.8020294716233816E-3</v>
      </c>
      <c r="V13" s="271">
        <v>3.8020294716233816E-3</v>
      </c>
      <c r="W13" s="271">
        <v>3.8020294716233816E-3</v>
      </c>
      <c r="X13" s="271">
        <v>3.8020294716233816E-3</v>
      </c>
      <c r="Y13" s="271">
        <v>3.8020294716233816E-3</v>
      </c>
      <c r="Z13" s="271">
        <v>3.8020294716233816E-3</v>
      </c>
      <c r="AA13" s="271">
        <v>3.8020294716233816E-3</v>
      </c>
      <c r="AB13" s="271">
        <v>3.8020294716233816E-3</v>
      </c>
      <c r="AC13" s="271">
        <v>3.8020294716233816E-3</v>
      </c>
      <c r="AD13" s="271">
        <v>3.8020294716233816E-3</v>
      </c>
      <c r="AE13" s="271">
        <v>3.8020294716233816E-3</v>
      </c>
      <c r="AF13" s="271">
        <v>3.8020294716233816E-3</v>
      </c>
      <c r="AG13" s="271">
        <v>3.8020294716233816E-3</v>
      </c>
      <c r="AH13" s="271">
        <v>3.8020294716233816E-3</v>
      </c>
      <c r="AI13" s="271">
        <v>3.8020294716233816E-3</v>
      </c>
      <c r="AJ13" s="271">
        <v>3.8020294716233816E-3</v>
      </c>
      <c r="AK13" s="271">
        <v>3.8020294716233816E-3</v>
      </c>
      <c r="AL13" s="271">
        <v>3.8020294716233816E-3</v>
      </c>
      <c r="AM13" s="271">
        <v>3.8020294716233816E-3</v>
      </c>
      <c r="AN13" s="271">
        <v>3.8020294716233816E-3</v>
      </c>
      <c r="AO13" s="271">
        <v>3.8020294716233816E-3</v>
      </c>
      <c r="AP13" s="271">
        <v>3.8020294716233816E-3</v>
      </c>
      <c r="AQ13" s="271">
        <v>3.8020294716233816E-3</v>
      </c>
      <c r="AR13" s="271">
        <v>3.8020294716233816E-3</v>
      </c>
      <c r="AS13" s="271">
        <v>3.8020294716233816E-3</v>
      </c>
      <c r="AT13" s="271">
        <v>3.8020294716233816E-3</v>
      </c>
      <c r="AU13" s="271">
        <v>3.8020294716233816E-3</v>
      </c>
      <c r="AV13" s="271">
        <v>3.8020294716233816E-3</v>
      </c>
      <c r="AW13" s="271">
        <v>3.8020294716233816E-3</v>
      </c>
      <c r="AX13" s="271">
        <v>3.8020294716233816E-3</v>
      </c>
      <c r="AY13" s="271">
        <v>3.8020294716233816E-3</v>
      </c>
      <c r="AZ13" s="271">
        <v>3.8020294716233816E-3</v>
      </c>
      <c r="BA13" s="271">
        <v>3.8020294716233816E-3</v>
      </c>
      <c r="BB13" s="271">
        <v>3.8020294716233816E-3</v>
      </c>
      <c r="BC13" s="271">
        <v>3.8020294716233816E-3</v>
      </c>
      <c r="BD13" s="271">
        <v>3.8020294716233816E-3</v>
      </c>
      <c r="BE13" s="271">
        <v>3.8020294716233816E-3</v>
      </c>
      <c r="BF13" s="271">
        <v>3.8020294716233816E-3</v>
      </c>
      <c r="BG13" s="271">
        <v>3.8020294716233816E-3</v>
      </c>
      <c r="BH13" s="271">
        <v>3.8020294716233816E-3</v>
      </c>
      <c r="BI13" s="271">
        <v>3.8020294716233816E-3</v>
      </c>
      <c r="BJ13" s="271">
        <v>3.8020294716233816E-3</v>
      </c>
      <c r="BK13" s="271">
        <v>3.8020294716233816E-3</v>
      </c>
      <c r="BL13" s="271">
        <v>3.8020294716233816E-3</v>
      </c>
      <c r="BM13" s="271">
        <v>3.8020294716233816E-3</v>
      </c>
      <c r="BN13" s="271">
        <v>3.8020294716233816E-3</v>
      </c>
      <c r="BO13" s="271">
        <v>3.8020294716233816E-3</v>
      </c>
      <c r="BP13" s="271">
        <v>3.8020294716233816E-3</v>
      </c>
      <c r="BQ13" s="271">
        <v>3.8020294716233816E-3</v>
      </c>
      <c r="BR13" s="271"/>
      <c r="BS13" s="271"/>
      <c r="BT13" s="271"/>
      <c r="BU13" s="271"/>
      <c r="BV13" s="271"/>
      <c r="BW13" s="271"/>
      <c r="BX13" s="271"/>
      <c r="BY13" s="271"/>
      <c r="BZ13" s="271"/>
      <c r="CA13" s="271"/>
      <c r="CB13" s="271"/>
      <c r="CC13" s="271"/>
      <c r="CD13" s="272"/>
      <c r="CE13" s="271">
        <v>9.2879159547340235E-3</v>
      </c>
      <c r="CF13" s="271">
        <v>9.287926274161926E-3</v>
      </c>
      <c r="CG13" s="271">
        <v>9.2879314340779708E-3</v>
      </c>
      <c r="CH13" s="271">
        <v>9.2879314340779708E-3</v>
      </c>
      <c r="CI13" s="271">
        <v>9.2879314340779708E-3</v>
      </c>
      <c r="CJ13" s="271">
        <v>9.2879314340779708E-3</v>
      </c>
      <c r="CK13" s="271">
        <v>9.2879314340779708E-3</v>
      </c>
      <c r="CL13" s="271">
        <v>9.2879314340779708E-3</v>
      </c>
      <c r="CM13" s="271">
        <v>9.2879314340779708E-3</v>
      </c>
      <c r="CN13" s="271">
        <v>9.2879314340779708E-3</v>
      </c>
      <c r="CO13" s="271">
        <v>9.2879314340779708E-3</v>
      </c>
      <c r="CP13" s="271">
        <v>9.2869831885011161E-3</v>
      </c>
      <c r="CQ13" s="271">
        <v>9.2879314340779708E-3</v>
      </c>
      <c r="CR13" s="271">
        <v>9.2879314340779708E-3</v>
      </c>
      <c r="CS13" s="271">
        <v>9.2879314340779708E-3</v>
      </c>
      <c r="CT13" s="271">
        <v>9.2879314340779708E-3</v>
      </c>
      <c r="CU13" s="271">
        <v>9.2879314340779708E-3</v>
      </c>
      <c r="CV13" s="271">
        <v>9.2879314340779708E-3</v>
      </c>
      <c r="CW13" s="271">
        <v>9.2879314340779708E-3</v>
      </c>
      <c r="CX13" s="271">
        <v>9.2879314340779708E-3</v>
      </c>
      <c r="CY13" s="271">
        <v>9.2879314340779708E-3</v>
      </c>
      <c r="CZ13" s="271">
        <v>9.2879314340779708E-3</v>
      </c>
      <c r="DA13" s="271">
        <v>9.2879314340779708E-3</v>
      </c>
      <c r="DB13" s="271">
        <v>9.2879314340779708E-3</v>
      </c>
      <c r="DC13" s="271">
        <v>9.2879314340779708E-3</v>
      </c>
      <c r="DD13" s="271">
        <v>9.2879314340779708E-3</v>
      </c>
      <c r="DE13" s="271">
        <v>9.2879314340779708E-3</v>
      </c>
      <c r="DF13" s="271">
        <v>9.2879314340779708E-3</v>
      </c>
      <c r="DG13" s="271">
        <v>9.2879314340779708E-3</v>
      </c>
      <c r="DH13" s="271">
        <v>9.2879314340779708E-3</v>
      </c>
      <c r="DI13" s="271">
        <v>9.2879314340779708E-3</v>
      </c>
      <c r="DJ13" s="271">
        <v>9.2879314340779708E-3</v>
      </c>
      <c r="DK13" s="271">
        <v>9.2879314340779708E-3</v>
      </c>
      <c r="DL13" s="271">
        <v>9.2879314340779708E-3</v>
      </c>
      <c r="DM13" s="271">
        <v>9.2879314340779708E-3</v>
      </c>
      <c r="DN13" s="271">
        <v>9.2879314340779708E-3</v>
      </c>
      <c r="DO13" s="271">
        <v>9.2879314340779708E-3</v>
      </c>
      <c r="DP13" s="271">
        <v>9.2879314340779708E-3</v>
      </c>
      <c r="DQ13" s="271">
        <v>9.2879314340779708E-3</v>
      </c>
      <c r="DR13" s="271">
        <v>9.2879314340779708E-3</v>
      </c>
      <c r="DS13" s="271">
        <v>9.2879314340779708E-3</v>
      </c>
      <c r="DT13" s="271">
        <v>9.2879314340779708E-3</v>
      </c>
      <c r="DU13" s="271">
        <v>9.2879314340779708E-3</v>
      </c>
      <c r="DV13" s="271">
        <v>9.2879314340779708E-3</v>
      </c>
      <c r="DW13" s="271">
        <v>9.2879314340779708E-3</v>
      </c>
      <c r="DX13" s="271">
        <v>9.2879314340779708E-3</v>
      </c>
      <c r="DY13" s="271">
        <v>9.2879314340779708E-3</v>
      </c>
      <c r="DZ13" s="271">
        <v>9.2879314340779708E-3</v>
      </c>
      <c r="EA13" s="271">
        <v>9.2879314340779708E-3</v>
      </c>
      <c r="EB13" s="271">
        <v>9.2879314340779708E-3</v>
      </c>
      <c r="EC13" s="271">
        <v>9.2879314340779708E-3</v>
      </c>
      <c r="ED13" s="271">
        <v>9.2879314340779708E-3</v>
      </c>
      <c r="EE13" s="271">
        <v>9.2879314340779708E-3</v>
      </c>
      <c r="EF13" s="271">
        <v>9.2879314340779708E-3</v>
      </c>
      <c r="EG13" s="271">
        <v>9.2879314340779708E-3</v>
      </c>
      <c r="EH13" s="271">
        <v>9.2879314340779708E-3</v>
      </c>
      <c r="EI13" s="271">
        <v>9.2879314340779708E-3</v>
      </c>
      <c r="EJ13" s="271">
        <v>9.2879314340779708E-3</v>
      </c>
      <c r="EK13" s="271">
        <v>9.2879314340779708E-3</v>
      </c>
      <c r="EL13" s="271">
        <v>9.2879314340779708E-3</v>
      </c>
      <c r="EM13" s="271">
        <v>9.2879314340779708E-3</v>
      </c>
      <c r="EN13" s="271">
        <v>9.2879314340779708E-3</v>
      </c>
      <c r="EO13" s="271"/>
      <c r="EP13" s="271"/>
      <c r="EQ13" s="271"/>
      <c r="ER13" s="271"/>
      <c r="ES13" s="271"/>
      <c r="ET13" s="271"/>
      <c r="EU13" s="271"/>
      <c r="EV13" s="271"/>
      <c r="EW13" s="271"/>
      <c r="EX13" s="271"/>
      <c r="EY13" s="271"/>
      <c r="EZ13" s="271"/>
      <c r="FA13" s="272"/>
    </row>
    <row r="14" spans="1:157" x14ac:dyDescent="0.2">
      <c r="A14" s="238">
        <v>41094</v>
      </c>
      <c r="B14" s="237">
        <v>4.555343994133999E-3</v>
      </c>
      <c r="C14" s="237">
        <v>9.2888664635261565E-3</v>
      </c>
      <c r="D14" s="326">
        <f>IF(ISNA(A14),"",IF(LEN(A14)&gt;0,_xll.xlDateShiftMonthBiz("TARGET",A14,tenor),""))</f>
        <v>41278</v>
      </c>
      <c r="E14" s="322" t="e">
        <v>#VALUE!</v>
      </c>
      <c r="F14" s="335" t="str">
        <f>IF(ISNA(A14),"",IF(LEN(A14)&gt;0,_xll.xlShmImplSwap2($B$5,"EUR"&amp;tenor&amp;"M_29JUN12",A14,,tenor+0*TYPE(trigger),1,4,12/tenor,4,1,1),""))</f>
        <v>Curve (OIS_26APR16) is not present in shared memory.</v>
      </c>
      <c r="G14" s="301" t="e">
        <f t="shared" si="0"/>
        <v>#VALUE!</v>
      </c>
      <c r="H14" s="271">
        <v>4.555343994133999E-3</v>
      </c>
      <c r="I14" s="271">
        <v>4.555343994133999E-3</v>
      </c>
      <c r="J14" s="271">
        <v>4.555343994133999E-3</v>
      </c>
      <c r="K14" s="271">
        <v>4.555343994133999E-3</v>
      </c>
      <c r="L14" s="271">
        <v>4.555343994133999E-3</v>
      </c>
      <c r="M14" s="271">
        <v>4.555343994133999E-3</v>
      </c>
      <c r="N14" s="271">
        <v>4.555343994133999E-3</v>
      </c>
      <c r="O14" s="271">
        <v>4.555343994133999E-3</v>
      </c>
      <c r="P14" s="271">
        <v>4.555343994133999E-3</v>
      </c>
      <c r="Q14" s="271">
        <v>4.555343994133999E-3</v>
      </c>
      <c r="R14" s="271">
        <v>4.555343994133999E-3</v>
      </c>
      <c r="S14" s="271">
        <v>4.555343994133999E-3</v>
      </c>
      <c r="T14" s="271">
        <v>4.555343994133999E-3</v>
      </c>
      <c r="U14" s="271">
        <v>4.555343994133999E-3</v>
      </c>
      <c r="V14" s="271">
        <v>4.555343994133999E-3</v>
      </c>
      <c r="W14" s="271">
        <v>4.555343994133999E-3</v>
      </c>
      <c r="X14" s="271">
        <v>4.555343994133999E-3</v>
      </c>
      <c r="Y14" s="271">
        <v>4.555343994133999E-3</v>
      </c>
      <c r="Z14" s="271">
        <v>4.555343994133999E-3</v>
      </c>
      <c r="AA14" s="271">
        <v>4.555343994133999E-3</v>
      </c>
      <c r="AB14" s="271">
        <v>4.555343994133999E-3</v>
      </c>
      <c r="AC14" s="271">
        <v>4.555343994133999E-3</v>
      </c>
      <c r="AD14" s="271">
        <v>4.555343994133999E-3</v>
      </c>
      <c r="AE14" s="271">
        <v>4.555343994133999E-3</v>
      </c>
      <c r="AF14" s="271">
        <v>4.555343994133999E-3</v>
      </c>
      <c r="AG14" s="271">
        <v>4.555343994133999E-3</v>
      </c>
      <c r="AH14" s="271">
        <v>4.555343994133999E-3</v>
      </c>
      <c r="AI14" s="271">
        <v>4.555343994133999E-3</v>
      </c>
      <c r="AJ14" s="271">
        <v>4.555343994133999E-3</v>
      </c>
      <c r="AK14" s="271">
        <v>4.555343994133999E-3</v>
      </c>
      <c r="AL14" s="271">
        <v>4.555343994133999E-3</v>
      </c>
      <c r="AM14" s="271">
        <v>4.555343994133999E-3</v>
      </c>
      <c r="AN14" s="271">
        <v>4.555343994133999E-3</v>
      </c>
      <c r="AO14" s="271">
        <v>4.555343994133999E-3</v>
      </c>
      <c r="AP14" s="271">
        <v>4.555343994133999E-3</v>
      </c>
      <c r="AQ14" s="271">
        <v>4.555343994133999E-3</v>
      </c>
      <c r="AR14" s="271">
        <v>4.555343994133999E-3</v>
      </c>
      <c r="AS14" s="271">
        <v>4.555343994133999E-3</v>
      </c>
      <c r="AT14" s="271">
        <v>4.555343994133999E-3</v>
      </c>
      <c r="AU14" s="271">
        <v>4.555343994133999E-3</v>
      </c>
      <c r="AV14" s="271">
        <v>4.555343994133999E-3</v>
      </c>
      <c r="AW14" s="271">
        <v>4.555343994133999E-3</v>
      </c>
      <c r="AX14" s="271">
        <v>4.555343994133999E-3</v>
      </c>
      <c r="AY14" s="271">
        <v>4.555343994133999E-3</v>
      </c>
      <c r="AZ14" s="271">
        <v>4.555343994133999E-3</v>
      </c>
      <c r="BA14" s="271">
        <v>4.555343994133999E-3</v>
      </c>
      <c r="BB14" s="271">
        <v>4.555343994133999E-3</v>
      </c>
      <c r="BC14" s="271">
        <v>4.555343994133999E-3</v>
      </c>
      <c r="BD14" s="271">
        <v>4.555343994133999E-3</v>
      </c>
      <c r="BE14" s="271">
        <v>4.555343994133999E-3</v>
      </c>
      <c r="BF14" s="271">
        <v>4.555343994133999E-3</v>
      </c>
      <c r="BG14" s="271">
        <v>4.555343994133999E-3</v>
      </c>
      <c r="BH14" s="271">
        <v>4.555343994133999E-3</v>
      </c>
      <c r="BI14" s="271">
        <v>4.555343994133999E-3</v>
      </c>
      <c r="BJ14" s="271">
        <v>4.555343994133999E-3</v>
      </c>
      <c r="BK14" s="271">
        <v>4.555343994133999E-3</v>
      </c>
      <c r="BL14" s="271">
        <v>4.555343994133999E-3</v>
      </c>
      <c r="BM14" s="271">
        <v>4.555343994133999E-3</v>
      </c>
      <c r="BN14" s="271">
        <v>4.555343994133999E-3</v>
      </c>
      <c r="BO14" s="271">
        <v>4.555343994133999E-3</v>
      </c>
      <c r="BP14" s="271">
        <v>4.555343994133999E-3</v>
      </c>
      <c r="BQ14" s="271">
        <v>4.555343994133999E-3</v>
      </c>
      <c r="BR14" s="271"/>
      <c r="BS14" s="271"/>
      <c r="BT14" s="271"/>
      <c r="BU14" s="271"/>
      <c r="BV14" s="271"/>
      <c r="BW14" s="271"/>
      <c r="BX14" s="271"/>
      <c r="BY14" s="271"/>
      <c r="BZ14" s="271"/>
      <c r="CA14" s="271"/>
      <c r="CB14" s="271"/>
      <c r="CC14" s="271"/>
      <c r="CD14" s="272"/>
      <c r="CE14" s="271">
        <v>9.2888509826238811E-3</v>
      </c>
      <c r="CF14" s="271">
        <v>9.2888613030906557E-3</v>
      </c>
      <c r="CG14" s="271">
        <v>9.2888664635261565E-3</v>
      </c>
      <c r="CH14" s="271">
        <v>9.2888664635261565E-3</v>
      </c>
      <c r="CI14" s="271">
        <v>9.2888664635261565E-3</v>
      </c>
      <c r="CJ14" s="271">
        <v>9.2888664635261565E-3</v>
      </c>
      <c r="CK14" s="271">
        <v>9.2888664635261565E-3</v>
      </c>
      <c r="CL14" s="271">
        <v>9.2888664635261565E-3</v>
      </c>
      <c r="CM14" s="271">
        <v>9.2888664635261565E-3</v>
      </c>
      <c r="CN14" s="271">
        <v>9.2888664635261565E-3</v>
      </c>
      <c r="CO14" s="271">
        <v>9.2888813329315457E-3</v>
      </c>
      <c r="CP14" s="271">
        <v>9.2879360412313865E-3</v>
      </c>
      <c r="CQ14" s="271">
        <v>9.2888495368419546E-3</v>
      </c>
      <c r="CR14" s="271">
        <v>9.2888669233648496E-3</v>
      </c>
      <c r="CS14" s="271">
        <v>9.2888664635261565E-3</v>
      </c>
      <c r="CT14" s="271">
        <v>9.2888664635261565E-3</v>
      </c>
      <c r="CU14" s="271">
        <v>9.2888664635261565E-3</v>
      </c>
      <c r="CV14" s="271">
        <v>9.2888664635261565E-3</v>
      </c>
      <c r="CW14" s="271">
        <v>9.2888664635261565E-3</v>
      </c>
      <c r="CX14" s="271">
        <v>9.2888664635261565E-3</v>
      </c>
      <c r="CY14" s="271">
        <v>9.2888664635261565E-3</v>
      </c>
      <c r="CZ14" s="271">
        <v>9.2888664635261565E-3</v>
      </c>
      <c r="DA14" s="271">
        <v>9.2888664635261565E-3</v>
      </c>
      <c r="DB14" s="271">
        <v>9.2888664635261565E-3</v>
      </c>
      <c r="DC14" s="271">
        <v>9.2888664635261565E-3</v>
      </c>
      <c r="DD14" s="271">
        <v>9.2888664635261565E-3</v>
      </c>
      <c r="DE14" s="271">
        <v>9.2888664635261565E-3</v>
      </c>
      <c r="DF14" s="271">
        <v>9.2888664635261565E-3</v>
      </c>
      <c r="DG14" s="271">
        <v>9.2888664635261565E-3</v>
      </c>
      <c r="DH14" s="271">
        <v>9.2888664635261565E-3</v>
      </c>
      <c r="DI14" s="271">
        <v>9.2888664635261565E-3</v>
      </c>
      <c r="DJ14" s="271">
        <v>9.2888664635261565E-3</v>
      </c>
      <c r="DK14" s="271">
        <v>9.2888664635261565E-3</v>
      </c>
      <c r="DL14" s="271">
        <v>9.2888664635261565E-3</v>
      </c>
      <c r="DM14" s="271">
        <v>9.2888664635261565E-3</v>
      </c>
      <c r="DN14" s="271">
        <v>9.2888664635261565E-3</v>
      </c>
      <c r="DO14" s="271">
        <v>9.2888664635261565E-3</v>
      </c>
      <c r="DP14" s="271">
        <v>9.2888664635261565E-3</v>
      </c>
      <c r="DQ14" s="271">
        <v>9.2888664635261565E-3</v>
      </c>
      <c r="DR14" s="271">
        <v>9.2888664635261565E-3</v>
      </c>
      <c r="DS14" s="271">
        <v>9.2888664635261565E-3</v>
      </c>
      <c r="DT14" s="271">
        <v>9.2888664635261565E-3</v>
      </c>
      <c r="DU14" s="271">
        <v>9.2888664635261565E-3</v>
      </c>
      <c r="DV14" s="271">
        <v>9.2888664635261565E-3</v>
      </c>
      <c r="DW14" s="271">
        <v>9.2888664635261565E-3</v>
      </c>
      <c r="DX14" s="271">
        <v>9.2888664635261565E-3</v>
      </c>
      <c r="DY14" s="271">
        <v>9.2888664635261565E-3</v>
      </c>
      <c r="DZ14" s="271">
        <v>9.2888664635261565E-3</v>
      </c>
      <c r="EA14" s="271">
        <v>9.2888664635261565E-3</v>
      </c>
      <c r="EB14" s="271">
        <v>9.2888664635261565E-3</v>
      </c>
      <c r="EC14" s="271">
        <v>9.2888664635261565E-3</v>
      </c>
      <c r="ED14" s="271">
        <v>9.2888664635261565E-3</v>
      </c>
      <c r="EE14" s="271">
        <v>9.2888664635261565E-3</v>
      </c>
      <c r="EF14" s="271">
        <v>9.2888664635261565E-3</v>
      </c>
      <c r="EG14" s="271">
        <v>9.2888664635261565E-3</v>
      </c>
      <c r="EH14" s="271">
        <v>9.2888664635261565E-3</v>
      </c>
      <c r="EI14" s="271">
        <v>9.2888664635261565E-3</v>
      </c>
      <c r="EJ14" s="271">
        <v>9.2888664635261565E-3</v>
      </c>
      <c r="EK14" s="271">
        <v>9.2888664635261565E-3</v>
      </c>
      <c r="EL14" s="271">
        <v>9.2888664635261565E-3</v>
      </c>
      <c r="EM14" s="271">
        <v>9.2888664635261565E-3</v>
      </c>
      <c r="EN14" s="271">
        <v>9.2888664635261565E-3</v>
      </c>
      <c r="EO14" s="271"/>
      <c r="EP14" s="271"/>
      <c r="EQ14" s="271"/>
      <c r="ER14" s="271"/>
      <c r="ES14" s="271"/>
      <c r="ET14" s="271"/>
      <c r="EU14" s="271"/>
      <c r="EV14" s="271"/>
      <c r="EW14" s="271"/>
      <c r="EX14" s="271"/>
      <c r="EY14" s="271"/>
      <c r="EZ14" s="271"/>
      <c r="FA14" s="272"/>
    </row>
    <row r="15" spans="1:157" x14ac:dyDescent="0.2">
      <c r="A15" s="238">
        <v>41100</v>
      </c>
      <c r="B15" s="237">
        <v>1.0156788665577267E-2</v>
      </c>
      <c r="C15" s="237">
        <v>9.0584704558399638E-3</v>
      </c>
      <c r="D15" s="326">
        <f>IF(ISNA(A15),"",IF(LEN(A15)&gt;0,_xll.xlDateShiftMonthBiz("TARGET",A15,tenor),""))</f>
        <v>41284</v>
      </c>
      <c r="E15" s="322" t="e">
        <v>#VALUE!</v>
      </c>
      <c r="F15" s="335" t="str">
        <f>IF(ISNA(A15),"",IF(LEN(A15)&gt;0,_xll.xlShmImplSwap2($B$5,"EUR"&amp;tenor&amp;"M_29JUN12",A15,,tenor+0*TYPE(trigger),1,4,12/tenor,4,1,1),""))</f>
        <v>Curve (OIS_26APR16) is not present in shared memory.</v>
      </c>
      <c r="G15" s="301" t="e">
        <f t="shared" si="0"/>
        <v>#VALUE!</v>
      </c>
      <c r="H15" s="271">
        <v>1.0156788665577267E-2</v>
      </c>
      <c r="I15" s="271">
        <v>1.0156788665577267E-2</v>
      </c>
      <c r="J15" s="271">
        <v>1.0156788665577267E-2</v>
      </c>
      <c r="K15" s="271">
        <v>1.0156788665577267E-2</v>
      </c>
      <c r="L15" s="271">
        <v>1.0156788665577267E-2</v>
      </c>
      <c r="M15" s="271">
        <v>1.0156788665577267E-2</v>
      </c>
      <c r="N15" s="271">
        <v>1.0156788665577267E-2</v>
      </c>
      <c r="O15" s="271">
        <v>1.0156788665577267E-2</v>
      </c>
      <c r="P15" s="271">
        <v>1.0156788665577267E-2</v>
      </c>
      <c r="Q15" s="271">
        <v>1.0156788665577267E-2</v>
      </c>
      <c r="R15" s="271">
        <v>1.0156788665577267E-2</v>
      </c>
      <c r="S15" s="271">
        <v>1.0156788665577267E-2</v>
      </c>
      <c r="T15" s="271">
        <v>1.0156788665577267E-2</v>
      </c>
      <c r="U15" s="271">
        <v>1.0156788665577267E-2</v>
      </c>
      <c r="V15" s="271">
        <v>1.0156788665577267E-2</v>
      </c>
      <c r="W15" s="271">
        <v>1.0156788665577267E-2</v>
      </c>
      <c r="X15" s="271">
        <v>1.0156788665577267E-2</v>
      </c>
      <c r="Y15" s="271">
        <v>1.0156788665577267E-2</v>
      </c>
      <c r="Z15" s="271">
        <v>1.0156788665577267E-2</v>
      </c>
      <c r="AA15" s="271">
        <v>1.0156788665577267E-2</v>
      </c>
      <c r="AB15" s="271">
        <v>1.0156788665577267E-2</v>
      </c>
      <c r="AC15" s="271">
        <v>1.0156788665577267E-2</v>
      </c>
      <c r="AD15" s="271">
        <v>1.0156788665577267E-2</v>
      </c>
      <c r="AE15" s="271">
        <v>1.0156788665577267E-2</v>
      </c>
      <c r="AF15" s="271">
        <v>1.0156788665577267E-2</v>
      </c>
      <c r="AG15" s="271">
        <v>1.0156788665577267E-2</v>
      </c>
      <c r="AH15" s="271">
        <v>1.0156788665577267E-2</v>
      </c>
      <c r="AI15" s="271">
        <v>1.0156788665577267E-2</v>
      </c>
      <c r="AJ15" s="271">
        <v>1.0156788665577267E-2</v>
      </c>
      <c r="AK15" s="271">
        <v>1.0156788665577267E-2</v>
      </c>
      <c r="AL15" s="271">
        <v>1.0156788665577267E-2</v>
      </c>
      <c r="AM15" s="271">
        <v>1.0156788665577267E-2</v>
      </c>
      <c r="AN15" s="271">
        <v>1.0156788665577267E-2</v>
      </c>
      <c r="AO15" s="271">
        <v>1.0156788665577267E-2</v>
      </c>
      <c r="AP15" s="271">
        <v>1.0156788665577267E-2</v>
      </c>
      <c r="AQ15" s="271">
        <v>1.0156788665577267E-2</v>
      </c>
      <c r="AR15" s="271">
        <v>1.0156788665577267E-2</v>
      </c>
      <c r="AS15" s="271">
        <v>1.0156788665577267E-2</v>
      </c>
      <c r="AT15" s="271">
        <v>1.0156788665577267E-2</v>
      </c>
      <c r="AU15" s="271">
        <v>1.0156788665577267E-2</v>
      </c>
      <c r="AV15" s="271">
        <v>1.0156788665577267E-2</v>
      </c>
      <c r="AW15" s="271">
        <v>1.0156788665577267E-2</v>
      </c>
      <c r="AX15" s="271">
        <v>1.0156788665577267E-2</v>
      </c>
      <c r="AY15" s="271">
        <v>1.0156788665577267E-2</v>
      </c>
      <c r="AZ15" s="271">
        <v>1.0156788665577267E-2</v>
      </c>
      <c r="BA15" s="271">
        <v>1.0156788665577267E-2</v>
      </c>
      <c r="BB15" s="271">
        <v>1.0156788665577267E-2</v>
      </c>
      <c r="BC15" s="271">
        <v>1.0156788665577267E-2</v>
      </c>
      <c r="BD15" s="271">
        <v>1.0156788665577267E-2</v>
      </c>
      <c r="BE15" s="271">
        <v>1.0156788665577267E-2</v>
      </c>
      <c r="BF15" s="271">
        <v>1.0156788665577267E-2</v>
      </c>
      <c r="BG15" s="271">
        <v>1.0156788665577267E-2</v>
      </c>
      <c r="BH15" s="271">
        <v>1.0156788665577267E-2</v>
      </c>
      <c r="BI15" s="271">
        <v>1.0156788665577267E-2</v>
      </c>
      <c r="BJ15" s="271">
        <v>1.0156788665577267E-2</v>
      </c>
      <c r="BK15" s="271">
        <v>1.0156788665577267E-2</v>
      </c>
      <c r="BL15" s="271">
        <v>1.0156788665577267E-2</v>
      </c>
      <c r="BM15" s="271">
        <v>1.0156788665577267E-2</v>
      </c>
      <c r="BN15" s="271">
        <v>1.0156788665577267E-2</v>
      </c>
      <c r="BO15" s="271">
        <v>1.0156788665577267E-2</v>
      </c>
      <c r="BP15" s="271">
        <v>1.0156788665577267E-2</v>
      </c>
      <c r="BQ15" s="271">
        <v>1.0156788665577267E-2</v>
      </c>
      <c r="BR15" s="271"/>
      <c r="BS15" s="271"/>
      <c r="BT15" s="271"/>
      <c r="BU15" s="271"/>
      <c r="BV15" s="271"/>
      <c r="BW15" s="271"/>
      <c r="BX15" s="271"/>
      <c r="BY15" s="271"/>
      <c r="BZ15" s="271"/>
      <c r="CA15" s="271"/>
      <c r="CB15" s="271"/>
      <c r="CC15" s="271"/>
      <c r="CD15" s="272"/>
      <c r="CE15" s="271">
        <v>9.0584553589175953E-3</v>
      </c>
      <c r="CF15" s="271">
        <v>9.0584654234011075E-3</v>
      </c>
      <c r="CG15" s="271">
        <v>9.0584704558399638E-3</v>
      </c>
      <c r="CH15" s="271">
        <v>9.0584704558399638E-3</v>
      </c>
      <c r="CI15" s="271">
        <v>9.0584704558399638E-3</v>
      </c>
      <c r="CJ15" s="271">
        <v>9.0584704558399638E-3</v>
      </c>
      <c r="CK15" s="271">
        <v>9.0584704558399638E-3</v>
      </c>
      <c r="CL15" s="271">
        <v>9.0584704558399638E-3</v>
      </c>
      <c r="CM15" s="271">
        <v>9.0584704558399638E-3</v>
      </c>
      <c r="CN15" s="271">
        <v>9.0584704558399638E-3</v>
      </c>
      <c r="CO15" s="271">
        <v>9.0585364706927615E-3</v>
      </c>
      <c r="CP15" s="271">
        <v>9.0577045965864345E-3</v>
      </c>
      <c r="CQ15" s="271">
        <v>9.0582491394566277E-3</v>
      </c>
      <c r="CR15" s="271">
        <v>9.0584881761972165E-3</v>
      </c>
      <c r="CS15" s="271">
        <v>9.0584704558399638E-3</v>
      </c>
      <c r="CT15" s="271">
        <v>9.0584704558399638E-3</v>
      </c>
      <c r="CU15" s="271">
        <v>9.0584704558399638E-3</v>
      </c>
      <c r="CV15" s="271">
        <v>9.0584704558399638E-3</v>
      </c>
      <c r="CW15" s="271">
        <v>9.0584704558399638E-3</v>
      </c>
      <c r="CX15" s="271">
        <v>9.0584704558399638E-3</v>
      </c>
      <c r="CY15" s="271">
        <v>9.0584704558399638E-3</v>
      </c>
      <c r="CZ15" s="271">
        <v>9.0584704558399638E-3</v>
      </c>
      <c r="DA15" s="271">
        <v>9.0584704558399638E-3</v>
      </c>
      <c r="DB15" s="271">
        <v>9.0584704558399638E-3</v>
      </c>
      <c r="DC15" s="271">
        <v>9.0584704558399638E-3</v>
      </c>
      <c r="DD15" s="271">
        <v>9.0584704558399638E-3</v>
      </c>
      <c r="DE15" s="271">
        <v>9.0584704558399638E-3</v>
      </c>
      <c r="DF15" s="271">
        <v>9.0584704558399638E-3</v>
      </c>
      <c r="DG15" s="271">
        <v>9.0584704558399638E-3</v>
      </c>
      <c r="DH15" s="271">
        <v>9.0584704558399638E-3</v>
      </c>
      <c r="DI15" s="271">
        <v>9.0584704558399638E-3</v>
      </c>
      <c r="DJ15" s="271">
        <v>9.0584704558399638E-3</v>
      </c>
      <c r="DK15" s="271">
        <v>9.0584704558399638E-3</v>
      </c>
      <c r="DL15" s="271">
        <v>9.0584704558399638E-3</v>
      </c>
      <c r="DM15" s="271">
        <v>9.0584704558399638E-3</v>
      </c>
      <c r="DN15" s="271">
        <v>9.0584704558399638E-3</v>
      </c>
      <c r="DO15" s="271">
        <v>9.0584704558399638E-3</v>
      </c>
      <c r="DP15" s="271">
        <v>9.0584704558399638E-3</v>
      </c>
      <c r="DQ15" s="271">
        <v>9.0584704558399638E-3</v>
      </c>
      <c r="DR15" s="271">
        <v>9.0584704558399638E-3</v>
      </c>
      <c r="DS15" s="271">
        <v>9.0584704558399638E-3</v>
      </c>
      <c r="DT15" s="271">
        <v>9.0584704558399638E-3</v>
      </c>
      <c r="DU15" s="271">
        <v>9.0584704558399638E-3</v>
      </c>
      <c r="DV15" s="271">
        <v>9.0584704558399638E-3</v>
      </c>
      <c r="DW15" s="271">
        <v>9.0584704558399638E-3</v>
      </c>
      <c r="DX15" s="271">
        <v>9.0584704558399638E-3</v>
      </c>
      <c r="DY15" s="271">
        <v>9.0584704558399638E-3</v>
      </c>
      <c r="DZ15" s="271">
        <v>9.0584704558399638E-3</v>
      </c>
      <c r="EA15" s="271">
        <v>9.0584704558399638E-3</v>
      </c>
      <c r="EB15" s="271">
        <v>9.0584704558399638E-3</v>
      </c>
      <c r="EC15" s="271">
        <v>9.0584704558399638E-3</v>
      </c>
      <c r="ED15" s="271">
        <v>9.0584704558399638E-3</v>
      </c>
      <c r="EE15" s="271">
        <v>9.0584704558399638E-3</v>
      </c>
      <c r="EF15" s="271">
        <v>9.0584704558399638E-3</v>
      </c>
      <c r="EG15" s="271">
        <v>9.0584704558399638E-3</v>
      </c>
      <c r="EH15" s="271">
        <v>9.0584704558399638E-3</v>
      </c>
      <c r="EI15" s="271">
        <v>9.0584704558399638E-3</v>
      </c>
      <c r="EJ15" s="271">
        <v>9.0584704558399638E-3</v>
      </c>
      <c r="EK15" s="271">
        <v>9.0584704558399638E-3</v>
      </c>
      <c r="EL15" s="271">
        <v>9.0584704558399638E-3</v>
      </c>
      <c r="EM15" s="271">
        <v>9.0584704558399638E-3</v>
      </c>
      <c r="EN15" s="271">
        <v>9.0584704558399638E-3</v>
      </c>
      <c r="EO15" s="271"/>
      <c r="EP15" s="271"/>
      <c r="EQ15" s="271"/>
      <c r="ER15" s="271"/>
      <c r="ES15" s="271"/>
      <c r="ET15" s="271"/>
      <c r="EU15" s="271"/>
      <c r="EV15" s="271"/>
      <c r="EW15" s="271"/>
      <c r="EX15" s="271"/>
      <c r="EY15" s="271"/>
      <c r="EZ15" s="271"/>
      <c r="FA15" s="272"/>
    </row>
    <row r="16" spans="1:157" x14ac:dyDescent="0.2">
      <c r="A16" s="238">
        <v>41107</v>
      </c>
      <c r="B16" s="237">
        <v>1.1925362884874195E-2</v>
      </c>
      <c r="C16" s="237">
        <v>8.7902846184535217E-3</v>
      </c>
      <c r="D16" s="326">
        <f>IF(ISNA(A16),"",IF(LEN(A16)&gt;0,_xll.xlDateShiftMonthBiz("TARGET",A16,tenor),""))</f>
        <v>41291</v>
      </c>
      <c r="E16" s="322" t="e">
        <v>#VALUE!</v>
      </c>
      <c r="F16" s="335" t="str">
        <f>IF(ISNA(A16),"",IF(LEN(A16)&gt;0,_xll.xlShmImplSwap2($B$5,"EUR"&amp;tenor&amp;"M_29JUN12",A16,,tenor+0*TYPE(trigger),1,4,12/tenor,4,1,1),""))</f>
        <v>Curve (OIS_26APR16) is not present in shared memory.</v>
      </c>
      <c r="G16" s="301" t="e">
        <f t="shared" si="0"/>
        <v>#VALUE!</v>
      </c>
      <c r="H16" s="271">
        <v>1.1925362884874195E-2</v>
      </c>
      <c r="I16" s="271">
        <v>1.1925362884874195E-2</v>
      </c>
      <c r="J16" s="271">
        <v>1.1925362884874195E-2</v>
      </c>
      <c r="K16" s="271">
        <v>1.1925362884874195E-2</v>
      </c>
      <c r="L16" s="271">
        <v>1.1925362884874195E-2</v>
      </c>
      <c r="M16" s="271">
        <v>1.1925362884874195E-2</v>
      </c>
      <c r="N16" s="271">
        <v>1.1925362884874195E-2</v>
      </c>
      <c r="O16" s="271">
        <v>1.1925362884874195E-2</v>
      </c>
      <c r="P16" s="271">
        <v>1.1925362884874195E-2</v>
      </c>
      <c r="Q16" s="271">
        <v>1.1925362884874195E-2</v>
      </c>
      <c r="R16" s="271">
        <v>1.1925362884874195E-2</v>
      </c>
      <c r="S16" s="271">
        <v>1.1925362884874195E-2</v>
      </c>
      <c r="T16" s="271">
        <v>1.1925362884874195E-2</v>
      </c>
      <c r="U16" s="271">
        <v>1.1925362884874195E-2</v>
      </c>
      <c r="V16" s="271">
        <v>1.1925362884874195E-2</v>
      </c>
      <c r="W16" s="271">
        <v>1.1925362884874195E-2</v>
      </c>
      <c r="X16" s="271">
        <v>1.1925362884874195E-2</v>
      </c>
      <c r="Y16" s="271">
        <v>1.1925362884874195E-2</v>
      </c>
      <c r="Z16" s="271">
        <v>1.1925362884874195E-2</v>
      </c>
      <c r="AA16" s="271">
        <v>1.1925362884874195E-2</v>
      </c>
      <c r="AB16" s="271">
        <v>1.1925362884874195E-2</v>
      </c>
      <c r="AC16" s="271">
        <v>1.1925362884874195E-2</v>
      </c>
      <c r="AD16" s="271">
        <v>1.1925362884874195E-2</v>
      </c>
      <c r="AE16" s="271">
        <v>1.1925362884874195E-2</v>
      </c>
      <c r="AF16" s="271">
        <v>1.1925362884874195E-2</v>
      </c>
      <c r="AG16" s="271">
        <v>1.1925362884874195E-2</v>
      </c>
      <c r="AH16" s="271">
        <v>1.1925362884874195E-2</v>
      </c>
      <c r="AI16" s="271">
        <v>1.1925362884874195E-2</v>
      </c>
      <c r="AJ16" s="271">
        <v>1.1925362884874195E-2</v>
      </c>
      <c r="AK16" s="271">
        <v>1.1925362884874195E-2</v>
      </c>
      <c r="AL16" s="271">
        <v>1.1925362884874195E-2</v>
      </c>
      <c r="AM16" s="271">
        <v>1.1925362884874195E-2</v>
      </c>
      <c r="AN16" s="271">
        <v>1.1925362884874195E-2</v>
      </c>
      <c r="AO16" s="271">
        <v>1.1925362884874195E-2</v>
      </c>
      <c r="AP16" s="271">
        <v>1.1925362884874195E-2</v>
      </c>
      <c r="AQ16" s="271">
        <v>1.1925362884874195E-2</v>
      </c>
      <c r="AR16" s="271">
        <v>1.1925362884874195E-2</v>
      </c>
      <c r="AS16" s="271">
        <v>1.1925362884874195E-2</v>
      </c>
      <c r="AT16" s="271">
        <v>1.1925362884874195E-2</v>
      </c>
      <c r="AU16" s="271">
        <v>1.1925362884874195E-2</v>
      </c>
      <c r="AV16" s="271">
        <v>1.1925362884874195E-2</v>
      </c>
      <c r="AW16" s="271">
        <v>1.1925362884874195E-2</v>
      </c>
      <c r="AX16" s="271">
        <v>1.1925362884874195E-2</v>
      </c>
      <c r="AY16" s="271">
        <v>1.1925362884874195E-2</v>
      </c>
      <c r="AZ16" s="271">
        <v>1.1925362884874195E-2</v>
      </c>
      <c r="BA16" s="271">
        <v>1.1925362884874195E-2</v>
      </c>
      <c r="BB16" s="271">
        <v>1.1925362884874195E-2</v>
      </c>
      <c r="BC16" s="271">
        <v>1.1925362884874195E-2</v>
      </c>
      <c r="BD16" s="271">
        <v>1.1925362884874195E-2</v>
      </c>
      <c r="BE16" s="271">
        <v>1.1925362884874195E-2</v>
      </c>
      <c r="BF16" s="271">
        <v>1.1925362884874195E-2</v>
      </c>
      <c r="BG16" s="271">
        <v>1.1925362884874195E-2</v>
      </c>
      <c r="BH16" s="271">
        <v>1.1925362884874195E-2</v>
      </c>
      <c r="BI16" s="271">
        <v>1.1925362884874195E-2</v>
      </c>
      <c r="BJ16" s="271">
        <v>1.1925362884874195E-2</v>
      </c>
      <c r="BK16" s="271">
        <v>1.1925362884874195E-2</v>
      </c>
      <c r="BL16" s="271">
        <v>1.1925362884874195E-2</v>
      </c>
      <c r="BM16" s="271">
        <v>1.1925362884874195E-2</v>
      </c>
      <c r="BN16" s="271">
        <v>1.1925362884874195E-2</v>
      </c>
      <c r="BO16" s="271">
        <v>1.1925362884874195E-2</v>
      </c>
      <c r="BP16" s="271">
        <v>1.1925362884874195E-2</v>
      </c>
      <c r="BQ16" s="271">
        <v>1.1925362884874195E-2</v>
      </c>
      <c r="BR16" s="271"/>
      <c r="BS16" s="271"/>
      <c r="BT16" s="271"/>
      <c r="BU16" s="271"/>
      <c r="BV16" s="271"/>
      <c r="BW16" s="271"/>
      <c r="BX16" s="271"/>
      <c r="BY16" s="271"/>
      <c r="BZ16" s="271"/>
      <c r="CA16" s="271"/>
      <c r="CB16" s="271"/>
      <c r="CC16" s="271"/>
      <c r="CD16" s="272"/>
      <c r="CE16" s="271">
        <v>8.7902699684919063E-3</v>
      </c>
      <c r="CF16" s="271">
        <v>8.7902797350054747E-3</v>
      </c>
      <c r="CG16" s="271">
        <v>8.7902846184535217E-3</v>
      </c>
      <c r="CH16" s="271">
        <v>8.7902846184535217E-3</v>
      </c>
      <c r="CI16" s="271">
        <v>8.7902846184535217E-3</v>
      </c>
      <c r="CJ16" s="271">
        <v>8.7902846184535217E-3</v>
      </c>
      <c r="CK16" s="271">
        <v>8.7902846184535217E-3</v>
      </c>
      <c r="CL16" s="271">
        <v>8.7902846184535217E-3</v>
      </c>
      <c r="CM16" s="271">
        <v>8.7902846184535217E-3</v>
      </c>
      <c r="CN16" s="271">
        <v>8.7902846184535217E-3</v>
      </c>
      <c r="CO16" s="271">
        <v>8.7903510362970921E-3</v>
      </c>
      <c r="CP16" s="271">
        <v>8.7897537366375886E-3</v>
      </c>
      <c r="CQ16" s="271">
        <v>8.7897123669086214E-3</v>
      </c>
      <c r="CR16" s="271">
        <v>8.7903341422379596E-3</v>
      </c>
      <c r="CS16" s="271">
        <v>8.7902846184535217E-3</v>
      </c>
      <c r="CT16" s="271">
        <v>8.7902846184535217E-3</v>
      </c>
      <c r="CU16" s="271">
        <v>8.7902846184535217E-3</v>
      </c>
      <c r="CV16" s="271">
        <v>8.7902846184535217E-3</v>
      </c>
      <c r="CW16" s="271">
        <v>8.7902846184535217E-3</v>
      </c>
      <c r="CX16" s="271">
        <v>8.7902846184535217E-3</v>
      </c>
      <c r="CY16" s="271">
        <v>8.7902846184535217E-3</v>
      </c>
      <c r="CZ16" s="271">
        <v>8.7902846184535217E-3</v>
      </c>
      <c r="DA16" s="271">
        <v>8.7902846184535217E-3</v>
      </c>
      <c r="DB16" s="271">
        <v>8.7902846184535217E-3</v>
      </c>
      <c r="DC16" s="271">
        <v>8.7902846184535217E-3</v>
      </c>
      <c r="DD16" s="271">
        <v>8.7902846184535217E-3</v>
      </c>
      <c r="DE16" s="271">
        <v>8.7902846184535217E-3</v>
      </c>
      <c r="DF16" s="271">
        <v>8.7902846184535217E-3</v>
      </c>
      <c r="DG16" s="271">
        <v>8.7902846184535217E-3</v>
      </c>
      <c r="DH16" s="271">
        <v>8.7902846184535217E-3</v>
      </c>
      <c r="DI16" s="271">
        <v>8.7902846184535217E-3</v>
      </c>
      <c r="DJ16" s="271">
        <v>8.7902846184535217E-3</v>
      </c>
      <c r="DK16" s="271">
        <v>8.7902846184535217E-3</v>
      </c>
      <c r="DL16" s="271">
        <v>8.7902846184535217E-3</v>
      </c>
      <c r="DM16" s="271">
        <v>8.7902846184535217E-3</v>
      </c>
      <c r="DN16" s="271">
        <v>8.7902846184535217E-3</v>
      </c>
      <c r="DO16" s="271">
        <v>8.7902846184535217E-3</v>
      </c>
      <c r="DP16" s="271">
        <v>8.7902846184535217E-3</v>
      </c>
      <c r="DQ16" s="271">
        <v>8.7902846184535217E-3</v>
      </c>
      <c r="DR16" s="271">
        <v>8.7902846184535217E-3</v>
      </c>
      <c r="DS16" s="271">
        <v>8.7902846184535217E-3</v>
      </c>
      <c r="DT16" s="271">
        <v>8.7902846184535217E-3</v>
      </c>
      <c r="DU16" s="271">
        <v>8.7902846184535217E-3</v>
      </c>
      <c r="DV16" s="271">
        <v>8.7902846184535217E-3</v>
      </c>
      <c r="DW16" s="271">
        <v>8.7902846184535217E-3</v>
      </c>
      <c r="DX16" s="271">
        <v>8.7902846184535217E-3</v>
      </c>
      <c r="DY16" s="271">
        <v>8.7902846184535217E-3</v>
      </c>
      <c r="DZ16" s="271">
        <v>8.7902846184535217E-3</v>
      </c>
      <c r="EA16" s="271">
        <v>8.7902846184535217E-3</v>
      </c>
      <c r="EB16" s="271">
        <v>8.7902846184535217E-3</v>
      </c>
      <c r="EC16" s="271">
        <v>8.7902846184535217E-3</v>
      </c>
      <c r="ED16" s="271">
        <v>8.7902846184535217E-3</v>
      </c>
      <c r="EE16" s="271">
        <v>8.7902846184535217E-3</v>
      </c>
      <c r="EF16" s="271">
        <v>8.7902846184535217E-3</v>
      </c>
      <c r="EG16" s="271">
        <v>8.7902846184535217E-3</v>
      </c>
      <c r="EH16" s="271">
        <v>8.7902846184535217E-3</v>
      </c>
      <c r="EI16" s="271">
        <v>8.7902846184535217E-3</v>
      </c>
      <c r="EJ16" s="271">
        <v>8.7902846184535217E-3</v>
      </c>
      <c r="EK16" s="271">
        <v>8.7902846184535217E-3</v>
      </c>
      <c r="EL16" s="271">
        <v>8.7902846184535217E-3</v>
      </c>
      <c r="EM16" s="271">
        <v>8.7902846184535217E-3</v>
      </c>
      <c r="EN16" s="271">
        <v>8.7902846184535217E-3</v>
      </c>
      <c r="EO16" s="271"/>
      <c r="EP16" s="271"/>
      <c r="EQ16" s="271"/>
      <c r="ER16" s="271"/>
      <c r="ES16" s="271"/>
      <c r="ET16" s="271"/>
      <c r="EU16" s="271"/>
      <c r="EV16" s="271"/>
      <c r="EW16" s="271"/>
      <c r="EX16" s="271"/>
      <c r="EY16" s="271"/>
      <c r="EZ16" s="271"/>
      <c r="FA16" s="272"/>
    </row>
    <row r="17" spans="1:157" x14ac:dyDescent="0.2">
      <c r="A17" s="238">
        <v>41114</v>
      </c>
      <c r="B17" s="237">
        <v>1.2574446341247675E-2</v>
      </c>
      <c r="C17" s="237">
        <v>8.535233480877492E-3</v>
      </c>
      <c r="D17" s="326">
        <f>IF(ISNA(A17),"",IF(LEN(A17)&gt;0,_xll.xlDateShiftMonthBiz("TARGET",A17,tenor),""))</f>
        <v>41298</v>
      </c>
      <c r="E17" s="322" t="e">
        <v>#VALUE!</v>
      </c>
      <c r="F17" s="335" t="str">
        <f>IF(ISNA(A17),"",IF(LEN(A17)&gt;0,_xll.xlShmImplSwap2($B$5,"EUR"&amp;tenor&amp;"M_29JUN12",A17,,tenor+0*TYPE(trigger),1,4,12/tenor,4,1,1),""))</f>
        <v>Curve (OIS_26APR16) is not present in shared memory.</v>
      </c>
      <c r="G17" s="301" t="e">
        <f t="shared" si="0"/>
        <v>#VALUE!</v>
      </c>
      <c r="H17" s="271">
        <v>1.2574446341247675E-2</v>
      </c>
      <c r="I17" s="271">
        <v>1.2574446341247675E-2</v>
      </c>
      <c r="J17" s="271">
        <v>1.2574446341247675E-2</v>
      </c>
      <c r="K17" s="271">
        <v>1.2574446341247675E-2</v>
      </c>
      <c r="L17" s="271">
        <v>1.2574446341247675E-2</v>
      </c>
      <c r="M17" s="271">
        <v>1.2574446341247675E-2</v>
      </c>
      <c r="N17" s="271">
        <v>1.2574446341247675E-2</v>
      </c>
      <c r="O17" s="271">
        <v>1.2574446341247675E-2</v>
      </c>
      <c r="P17" s="271">
        <v>1.2574446341247675E-2</v>
      </c>
      <c r="Q17" s="271">
        <v>1.2574446341247675E-2</v>
      </c>
      <c r="R17" s="271">
        <v>1.2574446341247675E-2</v>
      </c>
      <c r="S17" s="271">
        <v>1.2574446341247675E-2</v>
      </c>
      <c r="T17" s="271">
        <v>1.2574446341247675E-2</v>
      </c>
      <c r="U17" s="271">
        <v>1.2574446341247675E-2</v>
      </c>
      <c r="V17" s="271">
        <v>1.2574446341247675E-2</v>
      </c>
      <c r="W17" s="271">
        <v>1.2574446341247675E-2</v>
      </c>
      <c r="X17" s="271">
        <v>1.2574446341247675E-2</v>
      </c>
      <c r="Y17" s="271">
        <v>1.2574446341247675E-2</v>
      </c>
      <c r="Z17" s="271">
        <v>1.2574446341247675E-2</v>
      </c>
      <c r="AA17" s="271">
        <v>1.2574446341247675E-2</v>
      </c>
      <c r="AB17" s="271">
        <v>1.2574446341247675E-2</v>
      </c>
      <c r="AC17" s="271">
        <v>1.2574446341247675E-2</v>
      </c>
      <c r="AD17" s="271">
        <v>1.2574446341247675E-2</v>
      </c>
      <c r="AE17" s="271">
        <v>1.2574446341247675E-2</v>
      </c>
      <c r="AF17" s="271">
        <v>1.2574446341247675E-2</v>
      </c>
      <c r="AG17" s="271">
        <v>1.2574446341247675E-2</v>
      </c>
      <c r="AH17" s="271">
        <v>1.2574446341247675E-2</v>
      </c>
      <c r="AI17" s="271">
        <v>1.2574446341247675E-2</v>
      </c>
      <c r="AJ17" s="271">
        <v>1.2574446341247675E-2</v>
      </c>
      <c r="AK17" s="271">
        <v>1.2574446341247675E-2</v>
      </c>
      <c r="AL17" s="271">
        <v>1.2574446341247675E-2</v>
      </c>
      <c r="AM17" s="271">
        <v>1.2574446341247675E-2</v>
      </c>
      <c r="AN17" s="271">
        <v>1.2574446341247675E-2</v>
      </c>
      <c r="AO17" s="271">
        <v>1.2574446341247675E-2</v>
      </c>
      <c r="AP17" s="271">
        <v>1.2574446341247675E-2</v>
      </c>
      <c r="AQ17" s="271">
        <v>1.2574446341247675E-2</v>
      </c>
      <c r="AR17" s="271">
        <v>1.2574446341247675E-2</v>
      </c>
      <c r="AS17" s="271">
        <v>1.2574446341247675E-2</v>
      </c>
      <c r="AT17" s="271">
        <v>1.2574446341247675E-2</v>
      </c>
      <c r="AU17" s="271">
        <v>1.2574446341247675E-2</v>
      </c>
      <c r="AV17" s="271">
        <v>1.2574446341247675E-2</v>
      </c>
      <c r="AW17" s="271">
        <v>1.2574446341247675E-2</v>
      </c>
      <c r="AX17" s="271">
        <v>1.2574446341247675E-2</v>
      </c>
      <c r="AY17" s="271">
        <v>1.2574446341247675E-2</v>
      </c>
      <c r="AZ17" s="271">
        <v>1.2574446341247675E-2</v>
      </c>
      <c r="BA17" s="271">
        <v>1.2574446341247675E-2</v>
      </c>
      <c r="BB17" s="271">
        <v>1.2574446341247675E-2</v>
      </c>
      <c r="BC17" s="271">
        <v>1.2574446341247675E-2</v>
      </c>
      <c r="BD17" s="271">
        <v>1.2574446341247675E-2</v>
      </c>
      <c r="BE17" s="271">
        <v>1.2574446341247675E-2</v>
      </c>
      <c r="BF17" s="271">
        <v>1.2574446341247675E-2</v>
      </c>
      <c r="BG17" s="271">
        <v>1.2574446341247675E-2</v>
      </c>
      <c r="BH17" s="271">
        <v>1.2574446341247675E-2</v>
      </c>
      <c r="BI17" s="271">
        <v>1.2574446341247675E-2</v>
      </c>
      <c r="BJ17" s="271">
        <v>1.2574446341247675E-2</v>
      </c>
      <c r="BK17" s="271">
        <v>1.2574446341247675E-2</v>
      </c>
      <c r="BL17" s="271">
        <v>1.2574446341247675E-2</v>
      </c>
      <c r="BM17" s="271">
        <v>1.2574446341247675E-2</v>
      </c>
      <c r="BN17" s="271">
        <v>1.2574446341247675E-2</v>
      </c>
      <c r="BO17" s="271">
        <v>1.2574446341247675E-2</v>
      </c>
      <c r="BP17" s="271">
        <v>1.2574446341247675E-2</v>
      </c>
      <c r="BQ17" s="271">
        <v>1.2574446341247675E-2</v>
      </c>
      <c r="BR17" s="271"/>
      <c r="BS17" s="271"/>
      <c r="BT17" s="271"/>
      <c r="BU17" s="271"/>
      <c r="BV17" s="271"/>
      <c r="BW17" s="271"/>
      <c r="BX17" s="271"/>
      <c r="BY17" s="271"/>
      <c r="BZ17" s="271"/>
      <c r="CA17" s="271"/>
      <c r="CB17" s="271"/>
      <c r="CC17" s="271"/>
      <c r="CD17" s="272"/>
      <c r="CE17" s="271">
        <v>8.5352192559862254E-3</v>
      </c>
      <c r="CF17" s="271">
        <v>8.5352287391232615E-3</v>
      </c>
      <c r="CG17" s="271">
        <v>8.535233480877492E-3</v>
      </c>
      <c r="CH17" s="271">
        <v>8.535233480877492E-3</v>
      </c>
      <c r="CI17" s="271">
        <v>8.535233480877492E-3</v>
      </c>
      <c r="CJ17" s="271">
        <v>8.535233480877492E-3</v>
      </c>
      <c r="CK17" s="271">
        <v>8.535233480877492E-3</v>
      </c>
      <c r="CL17" s="271">
        <v>8.535233480877492E-3</v>
      </c>
      <c r="CM17" s="271">
        <v>8.535233480877492E-3</v>
      </c>
      <c r="CN17" s="271">
        <v>8.535233480877492E-3</v>
      </c>
      <c r="CO17" s="271">
        <v>8.5352696075645471E-3</v>
      </c>
      <c r="CP17" s="271">
        <v>8.5349414358406664E-3</v>
      </c>
      <c r="CQ17" s="271">
        <v>8.5343438983951306E-3</v>
      </c>
      <c r="CR17" s="271">
        <v>8.5352996003606376E-3</v>
      </c>
      <c r="CS17" s="271">
        <v>8.535233480877492E-3</v>
      </c>
      <c r="CT17" s="271">
        <v>8.535233480877492E-3</v>
      </c>
      <c r="CU17" s="271">
        <v>8.535233480877492E-3</v>
      </c>
      <c r="CV17" s="271">
        <v>8.535233480877492E-3</v>
      </c>
      <c r="CW17" s="271">
        <v>8.535233480877492E-3</v>
      </c>
      <c r="CX17" s="271">
        <v>8.535233480877492E-3</v>
      </c>
      <c r="CY17" s="271">
        <v>8.535233480877492E-3</v>
      </c>
      <c r="CZ17" s="271">
        <v>8.535233480877492E-3</v>
      </c>
      <c r="DA17" s="271">
        <v>8.535233480877492E-3</v>
      </c>
      <c r="DB17" s="271">
        <v>8.535233480877492E-3</v>
      </c>
      <c r="DC17" s="271">
        <v>8.535233480877492E-3</v>
      </c>
      <c r="DD17" s="271">
        <v>8.535233480877492E-3</v>
      </c>
      <c r="DE17" s="271">
        <v>8.535233480877492E-3</v>
      </c>
      <c r="DF17" s="271">
        <v>8.535233480877492E-3</v>
      </c>
      <c r="DG17" s="271">
        <v>8.535233480877492E-3</v>
      </c>
      <c r="DH17" s="271">
        <v>8.535233480877492E-3</v>
      </c>
      <c r="DI17" s="271">
        <v>8.535233480877492E-3</v>
      </c>
      <c r="DJ17" s="271">
        <v>8.535233480877492E-3</v>
      </c>
      <c r="DK17" s="271">
        <v>8.535233480877492E-3</v>
      </c>
      <c r="DL17" s="271">
        <v>8.535233480877492E-3</v>
      </c>
      <c r="DM17" s="271">
        <v>8.535233480877492E-3</v>
      </c>
      <c r="DN17" s="271">
        <v>8.535233480877492E-3</v>
      </c>
      <c r="DO17" s="271">
        <v>8.535233480877492E-3</v>
      </c>
      <c r="DP17" s="271">
        <v>8.535233480877492E-3</v>
      </c>
      <c r="DQ17" s="271">
        <v>8.535233480877492E-3</v>
      </c>
      <c r="DR17" s="271">
        <v>8.535233480877492E-3</v>
      </c>
      <c r="DS17" s="271">
        <v>8.535233480877492E-3</v>
      </c>
      <c r="DT17" s="271">
        <v>8.535233480877492E-3</v>
      </c>
      <c r="DU17" s="271">
        <v>8.535233480877492E-3</v>
      </c>
      <c r="DV17" s="271">
        <v>8.535233480877492E-3</v>
      </c>
      <c r="DW17" s="271">
        <v>8.535233480877492E-3</v>
      </c>
      <c r="DX17" s="271">
        <v>8.535233480877492E-3</v>
      </c>
      <c r="DY17" s="271">
        <v>8.535233480877492E-3</v>
      </c>
      <c r="DZ17" s="271">
        <v>8.535233480877492E-3</v>
      </c>
      <c r="EA17" s="271">
        <v>8.535233480877492E-3</v>
      </c>
      <c r="EB17" s="271">
        <v>8.535233480877492E-3</v>
      </c>
      <c r="EC17" s="271">
        <v>8.535233480877492E-3</v>
      </c>
      <c r="ED17" s="271">
        <v>8.535233480877492E-3</v>
      </c>
      <c r="EE17" s="271">
        <v>8.535233480877492E-3</v>
      </c>
      <c r="EF17" s="271">
        <v>8.535233480877492E-3</v>
      </c>
      <c r="EG17" s="271">
        <v>8.535233480877492E-3</v>
      </c>
      <c r="EH17" s="271">
        <v>8.535233480877492E-3</v>
      </c>
      <c r="EI17" s="271">
        <v>8.535233480877492E-3</v>
      </c>
      <c r="EJ17" s="271">
        <v>8.535233480877492E-3</v>
      </c>
      <c r="EK17" s="271">
        <v>8.535233480877492E-3</v>
      </c>
      <c r="EL17" s="271">
        <v>8.535233480877492E-3</v>
      </c>
      <c r="EM17" s="271">
        <v>8.535233480877492E-3</v>
      </c>
      <c r="EN17" s="271">
        <v>8.535233480877492E-3</v>
      </c>
      <c r="EO17" s="271"/>
      <c r="EP17" s="271"/>
      <c r="EQ17" s="271"/>
      <c r="ER17" s="271"/>
      <c r="ES17" s="271"/>
      <c r="ET17" s="271"/>
      <c r="EU17" s="271"/>
      <c r="EV17" s="271"/>
      <c r="EW17" s="271"/>
      <c r="EX17" s="271"/>
      <c r="EY17" s="271"/>
      <c r="EZ17" s="271"/>
      <c r="FA17" s="272"/>
    </row>
    <row r="18" spans="1:157" x14ac:dyDescent="0.2">
      <c r="A18" s="238">
        <v>41124</v>
      </c>
      <c r="B18" s="237">
        <v>1.3156130073378812E-2</v>
      </c>
      <c r="C18" s="237">
        <v>8.1385152163405781E-3</v>
      </c>
      <c r="D18" s="326">
        <f>IF(ISNA(A18),"",IF(LEN(A18)&gt;0,_xll.xlDateShiftMonthBiz("TARGET",A18,tenor),""))</f>
        <v>41309</v>
      </c>
      <c r="E18" s="322" t="e">
        <v>#VALUE!</v>
      </c>
      <c r="F18" s="335" t="str">
        <f>IF(ISNA(A18),"",IF(LEN(A18)&gt;0,_xll.xlShmImplSwap2($B$5,"EUR"&amp;tenor&amp;"M_29JUN12",A18,,tenor+0*TYPE(trigger),1,4,12/tenor,4,1,1),""))</f>
        <v>Curve (OIS_26APR16) is not present in shared memory.</v>
      </c>
      <c r="G18" s="301" t="e">
        <f t="shared" si="0"/>
        <v>#VALUE!</v>
      </c>
      <c r="H18" s="271">
        <v>1.3156130073378812E-2</v>
      </c>
      <c r="I18" s="271">
        <v>1.3156130073378812E-2</v>
      </c>
      <c r="J18" s="271">
        <v>1.3156130073378812E-2</v>
      </c>
      <c r="K18" s="271">
        <v>1.3156130073378812E-2</v>
      </c>
      <c r="L18" s="271">
        <v>1.3156130073378812E-2</v>
      </c>
      <c r="M18" s="271">
        <v>1.3156130073378812E-2</v>
      </c>
      <c r="N18" s="271">
        <v>1.3156130073378812E-2</v>
      </c>
      <c r="O18" s="271">
        <v>1.3156130073378812E-2</v>
      </c>
      <c r="P18" s="271">
        <v>1.3156130073378812E-2</v>
      </c>
      <c r="Q18" s="271">
        <v>1.3156130073378812E-2</v>
      </c>
      <c r="R18" s="271">
        <v>1.3156130073378812E-2</v>
      </c>
      <c r="S18" s="271">
        <v>1.3156130073378812E-2</v>
      </c>
      <c r="T18" s="271">
        <v>1.3156130073378812E-2</v>
      </c>
      <c r="U18" s="271">
        <v>1.3156130073378812E-2</v>
      </c>
      <c r="V18" s="271">
        <v>1.3156130073378812E-2</v>
      </c>
      <c r="W18" s="271">
        <v>1.3156130073378812E-2</v>
      </c>
      <c r="X18" s="271">
        <v>1.3156130073378812E-2</v>
      </c>
      <c r="Y18" s="271">
        <v>1.3156130073378812E-2</v>
      </c>
      <c r="Z18" s="271">
        <v>1.3156130073378812E-2</v>
      </c>
      <c r="AA18" s="271">
        <v>1.3156130073378812E-2</v>
      </c>
      <c r="AB18" s="271">
        <v>1.3156130073378812E-2</v>
      </c>
      <c r="AC18" s="271">
        <v>1.3156130073378812E-2</v>
      </c>
      <c r="AD18" s="271">
        <v>1.3156130073378812E-2</v>
      </c>
      <c r="AE18" s="271">
        <v>1.3156130073378812E-2</v>
      </c>
      <c r="AF18" s="271">
        <v>1.3156130073378812E-2</v>
      </c>
      <c r="AG18" s="271">
        <v>1.3156130073378812E-2</v>
      </c>
      <c r="AH18" s="271">
        <v>1.3156130073378812E-2</v>
      </c>
      <c r="AI18" s="271">
        <v>1.3156130073378812E-2</v>
      </c>
      <c r="AJ18" s="271">
        <v>1.3156130073378812E-2</v>
      </c>
      <c r="AK18" s="271">
        <v>1.3156130073378812E-2</v>
      </c>
      <c r="AL18" s="271">
        <v>1.3156130073378812E-2</v>
      </c>
      <c r="AM18" s="271">
        <v>1.3156130073378812E-2</v>
      </c>
      <c r="AN18" s="271">
        <v>1.3156130073378812E-2</v>
      </c>
      <c r="AO18" s="271">
        <v>1.3156130073378812E-2</v>
      </c>
      <c r="AP18" s="271">
        <v>1.3156130073378812E-2</v>
      </c>
      <c r="AQ18" s="271">
        <v>1.3156130073378812E-2</v>
      </c>
      <c r="AR18" s="271">
        <v>1.3156130073378812E-2</v>
      </c>
      <c r="AS18" s="271">
        <v>1.3156130073378812E-2</v>
      </c>
      <c r="AT18" s="271">
        <v>1.3156130073378812E-2</v>
      </c>
      <c r="AU18" s="271">
        <v>1.3156130073378812E-2</v>
      </c>
      <c r="AV18" s="271">
        <v>1.3156130073378812E-2</v>
      </c>
      <c r="AW18" s="271">
        <v>1.3156130073378812E-2</v>
      </c>
      <c r="AX18" s="271">
        <v>1.3156130073378812E-2</v>
      </c>
      <c r="AY18" s="271">
        <v>1.3156130073378812E-2</v>
      </c>
      <c r="AZ18" s="271">
        <v>1.3156130073378812E-2</v>
      </c>
      <c r="BA18" s="271">
        <v>1.3156130073378812E-2</v>
      </c>
      <c r="BB18" s="271">
        <v>1.3156130073378812E-2</v>
      </c>
      <c r="BC18" s="271">
        <v>1.3156130073378812E-2</v>
      </c>
      <c r="BD18" s="271">
        <v>1.3156130073378812E-2</v>
      </c>
      <c r="BE18" s="271">
        <v>1.3156130073378812E-2</v>
      </c>
      <c r="BF18" s="271">
        <v>1.3156130073378812E-2</v>
      </c>
      <c r="BG18" s="271">
        <v>1.3156130073378812E-2</v>
      </c>
      <c r="BH18" s="271">
        <v>1.3156130073378812E-2</v>
      </c>
      <c r="BI18" s="271">
        <v>1.3156130073378812E-2</v>
      </c>
      <c r="BJ18" s="271">
        <v>1.3156130073378812E-2</v>
      </c>
      <c r="BK18" s="271">
        <v>1.3156130073378812E-2</v>
      </c>
      <c r="BL18" s="271">
        <v>1.3156130073378812E-2</v>
      </c>
      <c r="BM18" s="271">
        <v>1.3156130073378812E-2</v>
      </c>
      <c r="BN18" s="271">
        <v>1.3156130073378812E-2</v>
      </c>
      <c r="BO18" s="271">
        <v>1.3156130073378812E-2</v>
      </c>
      <c r="BP18" s="271">
        <v>1.3156130073378812E-2</v>
      </c>
      <c r="BQ18" s="271">
        <v>1.3156130073378812E-2</v>
      </c>
      <c r="BR18" s="271"/>
      <c r="BS18" s="271"/>
      <c r="BT18" s="271"/>
      <c r="BU18" s="271"/>
      <c r="BV18" s="271"/>
      <c r="BW18" s="271"/>
      <c r="BX18" s="271"/>
      <c r="BY18" s="271"/>
      <c r="BZ18" s="271"/>
      <c r="CA18" s="271"/>
      <c r="CB18" s="271"/>
      <c r="CC18" s="271"/>
      <c r="CD18" s="272"/>
      <c r="CE18" s="271">
        <v>8.1385016526232777E-3</v>
      </c>
      <c r="CF18" s="271">
        <v>8.1385106949834248E-3</v>
      </c>
      <c r="CG18" s="271">
        <v>8.1385152163405781E-3</v>
      </c>
      <c r="CH18" s="271">
        <v>8.1385152163405781E-3</v>
      </c>
      <c r="CI18" s="271">
        <v>8.1385152163405781E-3</v>
      </c>
      <c r="CJ18" s="271">
        <v>8.1385152163405781E-3</v>
      </c>
      <c r="CK18" s="271">
        <v>8.1385152163405781E-3</v>
      </c>
      <c r="CL18" s="271">
        <v>8.1385152163405781E-3</v>
      </c>
      <c r="CM18" s="271">
        <v>8.1385152163405781E-3</v>
      </c>
      <c r="CN18" s="271">
        <v>8.1385152163405781E-3</v>
      </c>
      <c r="CO18" s="271">
        <v>8.1385152163405781E-3</v>
      </c>
      <c r="CP18" s="271">
        <v>8.1385152163405781E-3</v>
      </c>
      <c r="CQ18" s="271">
        <v>8.1375400163561928E-3</v>
      </c>
      <c r="CR18" s="271">
        <v>8.1385152163405781E-3</v>
      </c>
      <c r="CS18" s="271">
        <v>8.1385152163405781E-3</v>
      </c>
      <c r="CT18" s="271">
        <v>8.1385152163405781E-3</v>
      </c>
      <c r="CU18" s="271">
        <v>8.1385152163405781E-3</v>
      </c>
      <c r="CV18" s="271">
        <v>8.1385152163405781E-3</v>
      </c>
      <c r="CW18" s="271">
        <v>8.1385152163405781E-3</v>
      </c>
      <c r="CX18" s="271">
        <v>8.1385152163405781E-3</v>
      </c>
      <c r="CY18" s="271">
        <v>8.1385152163405781E-3</v>
      </c>
      <c r="CZ18" s="271">
        <v>8.1385152163405781E-3</v>
      </c>
      <c r="DA18" s="271">
        <v>8.1385152163405781E-3</v>
      </c>
      <c r="DB18" s="271">
        <v>8.1385152163405781E-3</v>
      </c>
      <c r="DC18" s="271">
        <v>8.1385152163405781E-3</v>
      </c>
      <c r="DD18" s="271">
        <v>8.1385152163405781E-3</v>
      </c>
      <c r="DE18" s="271">
        <v>8.1385152163405781E-3</v>
      </c>
      <c r="DF18" s="271">
        <v>8.1385152163405781E-3</v>
      </c>
      <c r="DG18" s="271">
        <v>8.1385152163405781E-3</v>
      </c>
      <c r="DH18" s="271">
        <v>8.1385152163405781E-3</v>
      </c>
      <c r="DI18" s="271">
        <v>8.1385152163405781E-3</v>
      </c>
      <c r="DJ18" s="271">
        <v>8.1385152163405781E-3</v>
      </c>
      <c r="DK18" s="271">
        <v>8.1385152163405781E-3</v>
      </c>
      <c r="DL18" s="271">
        <v>8.1385152163405781E-3</v>
      </c>
      <c r="DM18" s="271">
        <v>8.1385152163405781E-3</v>
      </c>
      <c r="DN18" s="271">
        <v>8.1385152163405781E-3</v>
      </c>
      <c r="DO18" s="271">
        <v>8.1385152163405781E-3</v>
      </c>
      <c r="DP18" s="271">
        <v>8.1385152163405781E-3</v>
      </c>
      <c r="DQ18" s="271">
        <v>8.1385152163405781E-3</v>
      </c>
      <c r="DR18" s="271">
        <v>8.1385152163405781E-3</v>
      </c>
      <c r="DS18" s="271">
        <v>8.1385152163405781E-3</v>
      </c>
      <c r="DT18" s="271">
        <v>8.1385152163405781E-3</v>
      </c>
      <c r="DU18" s="271">
        <v>8.1385152163405781E-3</v>
      </c>
      <c r="DV18" s="271">
        <v>8.1385152163405781E-3</v>
      </c>
      <c r="DW18" s="271">
        <v>8.1385152163405781E-3</v>
      </c>
      <c r="DX18" s="271">
        <v>8.1385152163405781E-3</v>
      </c>
      <c r="DY18" s="271">
        <v>8.1385152163405781E-3</v>
      </c>
      <c r="DZ18" s="271">
        <v>8.1385152163405781E-3</v>
      </c>
      <c r="EA18" s="271">
        <v>8.1385152163405781E-3</v>
      </c>
      <c r="EB18" s="271">
        <v>8.1385152163405781E-3</v>
      </c>
      <c r="EC18" s="271">
        <v>8.1385152163405781E-3</v>
      </c>
      <c r="ED18" s="271">
        <v>8.1385152163405781E-3</v>
      </c>
      <c r="EE18" s="271">
        <v>8.1385152163405781E-3</v>
      </c>
      <c r="EF18" s="271">
        <v>8.1385152163405781E-3</v>
      </c>
      <c r="EG18" s="271">
        <v>8.1385152163405781E-3</v>
      </c>
      <c r="EH18" s="271">
        <v>8.1385152163405781E-3</v>
      </c>
      <c r="EI18" s="271">
        <v>8.1385152163405781E-3</v>
      </c>
      <c r="EJ18" s="271">
        <v>8.1385152163405781E-3</v>
      </c>
      <c r="EK18" s="271">
        <v>8.1385152163405781E-3</v>
      </c>
      <c r="EL18" s="271">
        <v>8.1385152163405781E-3</v>
      </c>
      <c r="EM18" s="271">
        <v>8.1385152163405781E-3</v>
      </c>
      <c r="EN18" s="271">
        <v>8.1385152163405781E-3</v>
      </c>
      <c r="EO18" s="271"/>
      <c r="EP18" s="271"/>
      <c r="EQ18" s="271"/>
      <c r="ER18" s="271"/>
      <c r="ES18" s="271"/>
      <c r="ET18" s="271"/>
      <c r="EU18" s="271"/>
      <c r="EV18" s="271"/>
      <c r="EW18" s="271"/>
      <c r="EX18" s="271"/>
      <c r="EY18" s="271"/>
      <c r="EZ18" s="271"/>
      <c r="FA18" s="272"/>
    </row>
    <row r="19" spans="1:157" x14ac:dyDescent="0.2">
      <c r="A19" s="238">
        <v>41155</v>
      </c>
      <c r="B19" s="237">
        <v>1.135041770757554E-2</v>
      </c>
      <c r="C19" s="237">
        <v>7.7740232625061901E-3</v>
      </c>
      <c r="D19" s="326">
        <f>IF(ISNA(A19),"",IF(LEN(A19)&gt;0,_xll.xlDateShiftMonthBiz("TARGET",A19,tenor),""))</f>
        <v>41337</v>
      </c>
      <c r="E19" s="322" t="e">
        <v>#VALUE!</v>
      </c>
      <c r="F19" s="335" t="str">
        <f>IF(ISNA(A19),"",IF(LEN(A19)&gt;0,_xll.xlShmImplSwap2($B$5,"EUR"&amp;tenor&amp;"M_29JUN12",A19,,tenor+0*TYPE(trigger),1,4,12/tenor,4,1,1),""))</f>
        <v>Curve (OIS_26APR16) is not present in shared memory.</v>
      </c>
      <c r="G19" s="301" t="e">
        <f t="shared" si="0"/>
        <v>#VALUE!</v>
      </c>
      <c r="H19" s="271">
        <v>1.135041770757554E-2</v>
      </c>
      <c r="I19" s="271">
        <v>1.135041770757554E-2</v>
      </c>
      <c r="J19" s="271">
        <v>1.135041770757554E-2</v>
      </c>
      <c r="K19" s="271">
        <v>1.135041770757554E-2</v>
      </c>
      <c r="L19" s="271">
        <v>1.135041770757554E-2</v>
      </c>
      <c r="M19" s="271">
        <v>1.135041770757554E-2</v>
      </c>
      <c r="N19" s="271">
        <v>1.135041770757554E-2</v>
      </c>
      <c r="O19" s="271">
        <v>1.135041770757554E-2</v>
      </c>
      <c r="P19" s="271">
        <v>1.135041770757554E-2</v>
      </c>
      <c r="Q19" s="271">
        <v>1.135041770757554E-2</v>
      </c>
      <c r="R19" s="271">
        <v>1.135041770757554E-2</v>
      </c>
      <c r="S19" s="271">
        <v>1.135041770757554E-2</v>
      </c>
      <c r="T19" s="271">
        <v>1.135041770757554E-2</v>
      </c>
      <c r="U19" s="271">
        <v>1.135041770757554E-2</v>
      </c>
      <c r="V19" s="271">
        <v>1.135041770757554E-2</v>
      </c>
      <c r="W19" s="271">
        <v>1.135041770757554E-2</v>
      </c>
      <c r="X19" s="271">
        <v>1.135041770757554E-2</v>
      </c>
      <c r="Y19" s="271">
        <v>1.135041770757554E-2</v>
      </c>
      <c r="Z19" s="271">
        <v>1.135041770757554E-2</v>
      </c>
      <c r="AA19" s="271">
        <v>1.135041770757554E-2</v>
      </c>
      <c r="AB19" s="271">
        <v>1.135041770757554E-2</v>
      </c>
      <c r="AC19" s="271">
        <v>1.135041770757554E-2</v>
      </c>
      <c r="AD19" s="271">
        <v>1.135041770757554E-2</v>
      </c>
      <c r="AE19" s="271">
        <v>1.135041770757554E-2</v>
      </c>
      <c r="AF19" s="271">
        <v>1.135041770757554E-2</v>
      </c>
      <c r="AG19" s="271">
        <v>1.135041770757554E-2</v>
      </c>
      <c r="AH19" s="271">
        <v>1.135041770757554E-2</v>
      </c>
      <c r="AI19" s="271">
        <v>1.135041770757554E-2</v>
      </c>
      <c r="AJ19" s="271">
        <v>1.135041770757554E-2</v>
      </c>
      <c r="AK19" s="271">
        <v>1.135041770757554E-2</v>
      </c>
      <c r="AL19" s="271">
        <v>1.135041770757554E-2</v>
      </c>
      <c r="AM19" s="271">
        <v>1.135041770757554E-2</v>
      </c>
      <c r="AN19" s="271">
        <v>1.135041770757554E-2</v>
      </c>
      <c r="AO19" s="271">
        <v>1.135041770757554E-2</v>
      </c>
      <c r="AP19" s="271">
        <v>1.135041770757554E-2</v>
      </c>
      <c r="AQ19" s="271">
        <v>1.135041770757554E-2</v>
      </c>
      <c r="AR19" s="271">
        <v>1.135041770757554E-2</v>
      </c>
      <c r="AS19" s="271">
        <v>1.135041770757554E-2</v>
      </c>
      <c r="AT19" s="271">
        <v>1.135041770757554E-2</v>
      </c>
      <c r="AU19" s="271">
        <v>1.135041770757554E-2</v>
      </c>
      <c r="AV19" s="271">
        <v>1.135041770757554E-2</v>
      </c>
      <c r="AW19" s="271">
        <v>1.135041770757554E-2</v>
      </c>
      <c r="AX19" s="271">
        <v>1.135041770757554E-2</v>
      </c>
      <c r="AY19" s="271">
        <v>1.135041770757554E-2</v>
      </c>
      <c r="AZ19" s="271">
        <v>1.135041770757554E-2</v>
      </c>
      <c r="BA19" s="271">
        <v>1.135041770757554E-2</v>
      </c>
      <c r="BB19" s="271">
        <v>1.135041770757554E-2</v>
      </c>
      <c r="BC19" s="271">
        <v>1.135041770757554E-2</v>
      </c>
      <c r="BD19" s="271">
        <v>1.135041770757554E-2</v>
      </c>
      <c r="BE19" s="271">
        <v>1.135041770757554E-2</v>
      </c>
      <c r="BF19" s="271">
        <v>1.135041770757554E-2</v>
      </c>
      <c r="BG19" s="271">
        <v>1.135041770757554E-2</v>
      </c>
      <c r="BH19" s="271">
        <v>1.135041770757554E-2</v>
      </c>
      <c r="BI19" s="271">
        <v>1.135041770757554E-2</v>
      </c>
      <c r="BJ19" s="271">
        <v>1.135041770757554E-2</v>
      </c>
      <c r="BK19" s="271">
        <v>1.135041770757554E-2</v>
      </c>
      <c r="BL19" s="271">
        <v>1.135041770757554E-2</v>
      </c>
      <c r="BM19" s="271">
        <v>1.135041770757554E-2</v>
      </c>
      <c r="BN19" s="271">
        <v>1.135041770757554E-2</v>
      </c>
      <c r="BO19" s="271">
        <v>1.135041770757554E-2</v>
      </c>
      <c r="BP19" s="271">
        <v>1.135041770757554E-2</v>
      </c>
      <c r="BQ19" s="271">
        <v>1.135041770757554E-2</v>
      </c>
      <c r="BR19" s="271"/>
      <c r="BS19" s="271"/>
      <c r="BT19" s="271"/>
      <c r="BU19" s="271"/>
      <c r="BV19" s="271"/>
      <c r="BW19" s="271"/>
      <c r="BX19" s="271"/>
      <c r="BY19" s="271"/>
      <c r="BZ19" s="271"/>
      <c r="CA19" s="271"/>
      <c r="CB19" s="271"/>
      <c r="CC19" s="271"/>
      <c r="CD19" s="272"/>
      <c r="CE19" s="271">
        <v>7.7740103062542186E-3</v>
      </c>
      <c r="CF19" s="271">
        <v>7.7740189436427643E-3</v>
      </c>
      <c r="CG19" s="271">
        <v>7.7740232625061901E-3</v>
      </c>
      <c r="CH19" s="271">
        <v>7.7740232625061901E-3</v>
      </c>
      <c r="CI19" s="271">
        <v>7.7740232625061901E-3</v>
      </c>
      <c r="CJ19" s="271">
        <v>7.7740232625061901E-3</v>
      </c>
      <c r="CK19" s="271">
        <v>7.7740232625061901E-3</v>
      </c>
      <c r="CL19" s="271">
        <v>7.7740232625061901E-3</v>
      </c>
      <c r="CM19" s="271">
        <v>7.7740232625061901E-3</v>
      </c>
      <c r="CN19" s="271">
        <v>7.7740232625061901E-3</v>
      </c>
      <c r="CO19" s="271">
        <v>7.7740232625061901E-3</v>
      </c>
      <c r="CP19" s="271">
        <v>7.7740232625061901E-3</v>
      </c>
      <c r="CQ19" s="271">
        <v>7.7740232625061901E-3</v>
      </c>
      <c r="CR19" s="271">
        <v>7.7729711832384921E-3</v>
      </c>
      <c r="CS19" s="271">
        <v>7.7740232625061901E-3</v>
      </c>
      <c r="CT19" s="271">
        <v>7.7740232625061901E-3</v>
      </c>
      <c r="CU19" s="271">
        <v>7.7740232625061901E-3</v>
      </c>
      <c r="CV19" s="271">
        <v>7.7740232625061901E-3</v>
      </c>
      <c r="CW19" s="271">
        <v>7.7740232625061901E-3</v>
      </c>
      <c r="CX19" s="271">
        <v>7.7740232625061901E-3</v>
      </c>
      <c r="CY19" s="271">
        <v>7.7740232625061901E-3</v>
      </c>
      <c r="CZ19" s="271">
        <v>7.7740232625061901E-3</v>
      </c>
      <c r="DA19" s="271">
        <v>7.7740232625061901E-3</v>
      </c>
      <c r="DB19" s="271">
        <v>7.7740232625061901E-3</v>
      </c>
      <c r="DC19" s="271">
        <v>7.7740232625061901E-3</v>
      </c>
      <c r="DD19" s="271">
        <v>7.7740232625061901E-3</v>
      </c>
      <c r="DE19" s="271">
        <v>7.7740232625061901E-3</v>
      </c>
      <c r="DF19" s="271">
        <v>7.7740232625061901E-3</v>
      </c>
      <c r="DG19" s="271">
        <v>7.7740232625061901E-3</v>
      </c>
      <c r="DH19" s="271">
        <v>7.7740232625061901E-3</v>
      </c>
      <c r="DI19" s="271">
        <v>7.7740232625061901E-3</v>
      </c>
      <c r="DJ19" s="271">
        <v>7.7740232625061901E-3</v>
      </c>
      <c r="DK19" s="271">
        <v>7.7740232625061901E-3</v>
      </c>
      <c r="DL19" s="271">
        <v>7.7740232625061901E-3</v>
      </c>
      <c r="DM19" s="271">
        <v>7.7740232625061901E-3</v>
      </c>
      <c r="DN19" s="271">
        <v>7.7740232625061901E-3</v>
      </c>
      <c r="DO19" s="271">
        <v>7.7740232625061901E-3</v>
      </c>
      <c r="DP19" s="271">
        <v>7.7740232625061901E-3</v>
      </c>
      <c r="DQ19" s="271">
        <v>7.7740232625061901E-3</v>
      </c>
      <c r="DR19" s="271">
        <v>7.7740232625061901E-3</v>
      </c>
      <c r="DS19" s="271">
        <v>7.7740232625061901E-3</v>
      </c>
      <c r="DT19" s="271">
        <v>7.7740232625061901E-3</v>
      </c>
      <c r="DU19" s="271">
        <v>7.7740232625061901E-3</v>
      </c>
      <c r="DV19" s="271">
        <v>7.7740232625061901E-3</v>
      </c>
      <c r="DW19" s="271">
        <v>7.7740232625061901E-3</v>
      </c>
      <c r="DX19" s="271">
        <v>7.7740232625061901E-3</v>
      </c>
      <c r="DY19" s="271">
        <v>7.7740232625061901E-3</v>
      </c>
      <c r="DZ19" s="271">
        <v>7.7740232625061901E-3</v>
      </c>
      <c r="EA19" s="271">
        <v>7.7740232625061901E-3</v>
      </c>
      <c r="EB19" s="271">
        <v>7.7740232625061901E-3</v>
      </c>
      <c r="EC19" s="271">
        <v>7.7740232625061901E-3</v>
      </c>
      <c r="ED19" s="271">
        <v>7.7740232625061901E-3</v>
      </c>
      <c r="EE19" s="271">
        <v>7.7740232625061901E-3</v>
      </c>
      <c r="EF19" s="271">
        <v>7.7740232625061901E-3</v>
      </c>
      <c r="EG19" s="271">
        <v>7.7740232625061901E-3</v>
      </c>
      <c r="EH19" s="271">
        <v>7.7740232625061901E-3</v>
      </c>
      <c r="EI19" s="271">
        <v>7.7740232625061901E-3</v>
      </c>
      <c r="EJ19" s="271">
        <v>7.7740232625061901E-3</v>
      </c>
      <c r="EK19" s="271">
        <v>7.7740232625061901E-3</v>
      </c>
      <c r="EL19" s="271">
        <v>7.7740232625061901E-3</v>
      </c>
      <c r="EM19" s="271">
        <v>7.7740232625061901E-3</v>
      </c>
      <c r="EN19" s="271">
        <v>7.7740232625061901E-3</v>
      </c>
      <c r="EO19" s="271"/>
      <c r="EP19" s="271"/>
      <c r="EQ19" s="271"/>
      <c r="ER19" s="271"/>
      <c r="ES19" s="271"/>
      <c r="ET19" s="271"/>
      <c r="EU19" s="271"/>
      <c r="EV19" s="271"/>
      <c r="EW19" s="271"/>
      <c r="EX19" s="271"/>
      <c r="EY19" s="271"/>
      <c r="EZ19" s="271"/>
      <c r="FA19" s="272"/>
    </row>
    <row r="20" spans="1:157" x14ac:dyDescent="0.2">
      <c r="A20" s="238">
        <v>41185</v>
      </c>
      <c r="B20" s="237">
        <v>1.0462325646540545E-2</v>
      </c>
      <c r="C20" s="237">
        <v>7.5830131393809499E-3</v>
      </c>
      <c r="D20" s="326">
        <f>IF(ISNA(A20),"",IF(LEN(A20)&gt;0,_xll.xlDateShiftMonthBiz("TARGET",A20,tenor),""))</f>
        <v>41367</v>
      </c>
      <c r="E20" s="322" t="e">
        <v>#VALUE!</v>
      </c>
      <c r="F20" s="335" t="str">
        <f>IF(ISNA(A20),"",IF(LEN(A20)&gt;0,_xll.xlShmImplSwap2($B$5,"EUR"&amp;tenor&amp;"M_29JUN12",A20,,tenor+0*TYPE(trigger),1,4,12/tenor,4,1,1),""))</f>
        <v>Curve (OIS_26APR16) is not present in shared memory.</v>
      </c>
      <c r="G20" s="301" t="e">
        <f t="shared" si="0"/>
        <v>#VALUE!</v>
      </c>
      <c r="H20" s="271">
        <v>1.0462325646540545E-2</v>
      </c>
      <c r="I20" s="271">
        <v>1.0462325646540545E-2</v>
      </c>
      <c r="J20" s="271">
        <v>1.0462325646540545E-2</v>
      </c>
      <c r="K20" s="271">
        <v>1.0462325646540545E-2</v>
      </c>
      <c r="L20" s="271">
        <v>1.0462325646540545E-2</v>
      </c>
      <c r="M20" s="271">
        <v>1.0462325646540545E-2</v>
      </c>
      <c r="N20" s="271">
        <v>1.0462325646540545E-2</v>
      </c>
      <c r="O20" s="271">
        <v>1.0462325646540545E-2</v>
      </c>
      <c r="P20" s="271">
        <v>1.0462325646540545E-2</v>
      </c>
      <c r="Q20" s="271">
        <v>1.0462325646540545E-2</v>
      </c>
      <c r="R20" s="271">
        <v>1.0462325646540545E-2</v>
      </c>
      <c r="S20" s="271">
        <v>1.0462325646540545E-2</v>
      </c>
      <c r="T20" s="271">
        <v>1.0462325646540545E-2</v>
      </c>
      <c r="U20" s="271">
        <v>1.0462325646540545E-2</v>
      </c>
      <c r="V20" s="271">
        <v>1.0462325646540545E-2</v>
      </c>
      <c r="W20" s="271">
        <v>1.0462325646540545E-2</v>
      </c>
      <c r="X20" s="271">
        <v>1.0462325646540545E-2</v>
      </c>
      <c r="Y20" s="271">
        <v>1.0462325646540545E-2</v>
      </c>
      <c r="Z20" s="271">
        <v>1.0462325646540545E-2</v>
      </c>
      <c r="AA20" s="271">
        <v>1.0462325646540545E-2</v>
      </c>
      <c r="AB20" s="271">
        <v>1.0462325646540545E-2</v>
      </c>
      <c r="AC20" s="271">
        <v>1.0462325646540545E-2</v>
      </c>
      <c r="AD20" s="271">
        <v>1.0462325646540545E-2</v>
      </c>
      <c r="AE20" s="271">
        <v>1.0462325646540545E-2</v>
      </c>
      <c r="AF20" s="271">
        <v>1.0462325646540545E-2</v>
      </c>
      <c r="AG20" s="271">
        <v>1.0462325646540545E-2</v>
      </c>
      <c r="AH20" s="271">
        <v>1.0462325646540545E-2</v>
      </c>
      <c r="AI20" s="271">
        <v>1.0462325646540545E-2</v>
      </c>
      <c r="AJ20" s="271">
        <v>1.0462325646540545E-2</v>
      </c>
      <c r="AK20" s="271">
        <v>1.0462325646540545E-2</v>
      </c>
      <c r="AL20" s="271">
        <v>1.0462325646540545E-2</v>
      </c>
      <c r="AM20" s="271">
        <v>1.0462325646540545E-2</v>
      </c>
      <c r="AN20" s="271">
        <v>1.0462325646540545E-2</v>
      </c>
      <c r="AO20" s="271">
        <v>1.0462325646540545E-2</v>
      </c>
      <c r="AP20" s="271">
        <v>1.0462325646540545E-2</v>
      </c>
      <c r="AQ20" s="271">
        <v>1.0462325646540545E-2</v>
      </c>
      <c r="AR20" s="271">
        <v>1.0462325646540545E-2</v>
      </c>
      <c r="AS20" s="271">
        <v>1.0462325646540545E-2</v>
      </c>
      <c r="AT20" s="271">
        <v>1.0462325646540545E-2</v>
      </c>
      <c r="AU20" s="271">
        <v>1.0462325646540545E-2</v>
      </c>
      <c r="AV20" s="271">
        <v>1.0462325646540545E-2</v>
      </c>
      <c r="AW20" s="271">
        <v>1.0462325646540545E-2</v>
      </c>
      <c r="AX20" s="271">
        <v>1.0462325646540545E-2</v>
      </c>
      <c r="AY20" s="271">
        <v>1.0462325646540545E-2</v>
      </c>
      <c r="AZ20" s="271">
        <v>1.0462325646540545E-2</v>
      </c>
      <c r="BA20" s="271">
        <v>1.0462325646540545E-2</v>
      </c>
      <c r="BB20" s="271">
        <v>1.0462325646540545E-2</v>
      </c>
      <c r="BC20" s="271">
        <v>1.0462325646540545E-2</v>
      </c>
      <c r="BD20" s="271">
        <v>1.0462325646540545E-2</v>
      </c>
      <c r="BE20" s="271">
        <v>1.0462325646540545E-2</v>
      </c>
      <c r="BF20" s="271">
        <v>1.0462325646540545E-2</v>
      </c>
      <c r="BG20" s="271">
        <v>1.0462325646540545E-2</v>
      </c>
      <c r="BH20" s="271">
        <v>1.0462325646540545E-2</v>
      </c>
      <c r="BI20" s="271">
        <v>1.0462325646540545E-2</v>
      </c>
      <c r="BJ20" s="271">
        <v>1.0462325646540545E-2</v>
      </c>
      <c r="BK20" s="271">
        <v>1.0462325646540545E-2</v>
      </c>
      <c r="BL20" s="271">
        <v>1.0462325646540545E-2</v>
      </c>
      <c r="BM20" s="271">
        <v>1.0462325646540545E-2</v>
      </c>
      <c r="BN20" s="271">
        <v>1.0462325646540545E-2</v>
      </c>
      <c r="BO20" s="271">
        <v>1.0462325646540545E-2</v>
      </c>
      <c r="BP20" s="271">
        <v>1.0462325646540545E-2</v>
      </c>
      <c r="BQ20" s="271">
        <v>1.0462325646540545E-2</v>
      </c>
      <c r="BR20" s="271"/>
      <c r="BS20" s="271"/>
      <c r="BT20" s="271"/>
      <c r="BU20" s="271"/>
      <c r="BV20" s="271"/>
      <c r="BW20" s="271"/>
      <c r="BX20" s="271"/>
      <c r="BY20" s="271"/>
      <c r="BZ20" s="271"/>
      <c r="CA20" s="271"/>
      <c r="CB20" s="271"/>
      <c r="CC20" s="271"/>
      <c r="CD20" s="272"/>
      <c r="CE20" s="271">
        <v>7.5830005014680428E-3</v>
      </c>
      <c r="CF20" s="271">
        <v>7.5830089266333174E-3</v>
      </c>
      <c r="CG20" s="271">
        <v>7.5830131393809499E-3</v>
      </c>
      <c r="CH20" s="271">
        <v>7.5830131393809499E-3</v>
      </c>
      <c r="CI20" s="271">
        <v>7.5830131393809499E-3</v>
      </c>
      <c r="CJ20" s="271">
        <v>7.5830131393809499E-3</v>
      </c>
      <c r="CK20" s="271">
        <v>7.5830131393809499E-3</v>
      </c>
      <c r="CL20" s="271">
        <v>7.5830131393809499E-3</v>
      </c>
      <c r="CM20" s="271">
        <v>7.5830131393809499E-3</v>
      </c>
      <c r="CN20" s="271">
        <v>7.5830131393809499E-3</v>
      </c>
      <c r="CO20" s="271">
        <v>7.5830131393809499E-3</v>
      </c>
      <c r="CP20" s="271">
        <v>7.5830131393809499E-3</v>
      </c>
      <c r="CQ20" s="271">
        <v>7.5830131393809499E-3</v>
      </c>
      <c r="CR20" s="271">
        <v>7.5830131393809499E-3</v>
      </c>
      <c r="CS20" s="271">
        <v>7.5818609672121586E-3</v>
      </c>
      <c r="CT20" s="271">
        <v>7.5830131393809499E-3</v>
      </c>
      <c r="CU20" s="271">
        <v>7.5830131393809499E-3</v>
      </c>
      <c r="CV20" s="271">
        <v>7.5830131393809499E-3</v>
      </c>
      <c r="CW20" s="271">
        <v>7.5830131393809499E-3</v>
      </c>
      <c r="CX20" s="271">
        <v>7.5830131393809499E-3</v>
      </c>
      <c r="CY20" s="271">
        <v>7.5830131393809499E-3</v>
      </c>
      <c r="CZ20" s="271">
        <v>7.5830131393809499E-3</v>
      </c>
      <c r="DA20" s="271">
        <v>7.5830131393809499E-3</v>
      </c>
      <c r="DB20" s="271">
        <v>7.5830131393809499E-3</v>
      </c>
      <c r="DC20" s="271">
        <v>7.5830131393809499E-3</v>
      </c>
      <c r="DD20" s="271">
        <v>7.5830131393809499E-3</v>
      </c>
      <c r="DE20" s="271">
        <v>7.5830131393809499E-3</v>
      </c>
      <c r="DF20" s="271">
        <v>7.5830131393809499E-3</v>
      </c>
      <c r="DG20" s="271">
        <v>7.5830131393809499E-3</v>
      </c>
      <c r="DH20" s="271">
        <v>7.5830131393809499E-3</v>
      </c>
      <c r="DI20" s="271">
        <v>7.5830131393809499E-3</v>
      </c>
      <c r="DJ20" s="271">
        <v>7.5830131393809499E-3</v>
      </c>
      <c r="DK20" s="271">
        <v>7.5830131393809499E-3</v>
      </c>
      <c r="DL20" s="271">
        <v>7.5830131393809499E-3</v>
      </c>
      <c r="DM20" s="271">
        <v>7.5830131393809499E-3</v>
      </c>
      <c r="DN20" s="271">
        <v>7.5830131393809499E-3</v>
      </c>
      <c r="DO20" s="271">
        <v>7.5830131393809499E-3</v>
      </c>
      <c r="DP20" s="271">
        <v>7.5830131393809499E-3</v>
      </c>
      <c r="DQ20" s="271">
        <v>7.5830131393809499E-3</v>
      </c>
      <c r="DR20" s="271">
        <v>7.5830131393809499E-3</v>
      </c>
      <c r="DS20" s="271">
        <v>7.5830131393809499E-3</v>
      </c>
      <c r="DT20" s="271">
        <v>7.5830131393809499E-3</v>
      </c>
      <c r="DU20" s="271">
        <v>7.5830131393809499E-3</v>
      </c>
      <c r="DV20" s="271">
        <v>7.5830131393809499E-3</v>
      </c>
      <c r="DW20" s="271">
        <v>7.5830131393809499E-3</v>
      </c>
      <c r="DX20" s="271">
        <v>7.5830131393809499E-3</v>
      </c>
      <c r="DY20" s="271">
        <v>7.5830131393809499E-3</v>
      </c>
      <c r="DZ20" s="271">
        <v>7.5830131393809499E-3</v>
      </c>
      <c r="EA20" s="271">
        <v>7.5830131393809499E-3</v>
      </c>
      <c r="EB20" s="271">
        <v>7.5830131393809499E-3</v>
      </c>
      <c r="EC20" s="271">
        <v>7.5830131393809499E-3</v>
      </c>
      <c r="ED20" s="271">
        <v>7.5830131393809499E-3</v>
      </c>
      <c r="EE20" s="271">
        <v>7.5830131393809499E-3</v>
      </c>
      <c r="EF20" s="271">
        <v>7.5830131393809499E-3</v>
      </c>
      <c r="EG20" s="271">
        <v>7.5830131393809499E-3</v>
      </c>
      <c r="EH20" s="271">
        <v>7.5830131393809499E-3</v>
      </c>
      <c r="EI20" s="271">
        <v>7.5830131393809499E-3</v>
      </c>
      <c r="EJ20" s="271">
        <v>7.5830131393809499E-3</v>
      </c>
      <c r="EK20" s="271">
        <v>7.5830131393809499E-3</v>
      </c>
      <c r="EL20" s="271">
        <v>7.5830131393809499E-3</v>
      </c>
      <c r="EM20" s="271">
        <v>7.5830131393809499E-3</v>
      </c>
      <c r="EN20" s="271">
        <v>7.5830131393809499E-3</v>
      </c>
      <c r="EO20" s="271"/>
      <c r="EP20" s="271"/>
      <c r="EQ20" s="271"/>
      <c r="ER20" s="271"/>
      <c r="ES20" s="271"/>
      <c r="ET20" s="271"/>
      <c r="EU20" s="271"/>
      <c r="EV20" s="271"/>
      <c r="EW20" s="271"/>
      <c r="EX20" s="271"/>
      <c r="EY20" s="271"/>
      <c r="EZ20" s="271"/>
      <c r="FA20" s="272"/>
    </row>
    <row r="21" spans="1:157" x14ac:dyDescent="0.2">
      <c r="A21" s="238">
        <v>41218</v>
      </c>
      <c r="B21" s="237">
        <v>9.865657331371144E-3</v>
      </c>
      <c r="C21" s="237">
        <v>7.5402513103922089E-3</v>
      </c>
      <c r="D21" s="326">
        <f>IF(ISNA(A21),"",IF(LEN(A21)&gt;0,_xll.xlDateShiftMonthBiz("TARGET",A21,tenor),""))</f>
        <v>41400</v>
      </c>
      <c r="E21" s="322" t="e">
        <v>#VALUE!</v>
      </c>
      <c r="F21" s="335" t="str">
        <f>IF(ISNA(A21),"",IF(LEN(A21)&gt;0,_xll.xlShmImplSwap2($B$5,"EUR"&amp;tenor&amp;"M_29JUN12",A21,,tenor+0*TYPE(trigger),1,4,12/tenor,4,1,1),""))</f>
        <v>Curve (OIS_26APR16) is not present in shared memory.</v>
      </c>
      <c r="G21" s="301" t="e">
        <f t="shared" si="0"/>
        <v>#VALUE!</v>
      </c>
      <c r="H21" s="271">
        <v>9.865657331371144E-3</v>
      </c>
      <c r="I21" s="271">
        <v>9.865657331371144E-3</v>
      </c>
      <c r="J21" s="271">
        <v>9.865657331371144E-3</v>
      </c>
      <c r="K21" s="271">
        <v>9.865657331371144E-3</v>
      </c>
      <c r="L21" s="271">
        <v>9.865657331371144E-3</v>
      </c>
      <c r="M21" s="271">
        <v>9.865657331371144E-3</v>
      </c>
      <c r="N21" s="271">
        <v>9.865657331371144E-3</v>
      </c>
      <c r="O21" s="271">
        <v>9.865657331371144E-3</v>
      </c>
      <c r="P21" s="271">
        <v>9.865657331371144E-3</v>
      </c>
      <c r="Q21" s="271">
        <v>9.865657331371144E-3</v>
      </c>
      <c r="R21" s="271">
        <v>9.865657331371144E-3</v>
      </c>
      <c r="S21" s="271">
        <v>9.865657331371144E-3</v>
      </c>
      <c r="T21" s="271">
        <v>9.865657331371144E-3</v>
      </c>
      <c r="U21" s="271">
        <v>9.865657331371144E-3</v>
      </c>
      <c r="V21" s="271">
        <v>9.865657331371144E-3</v>
      </c>
      <c r="W21" s="271">
        <v>9.865657331371144E-3</v>
      </c>
      <c r="X21" s="271">
        <v>9.865657331371144E-3</v>
      </c>
      <c r="Y21" s="271">
        <v>9.865657331371144E-3</v>
      </c>
      <c r="Z21" s="271">
        <v>9.865657331371144E-3</v>
      </c>
      <c r="AA21" s="271">
        <v>9.865657331371144E-3</v>
      </c>
      <c r="AB21" s="271">
        <v>9.865657331371144E-3</v>
      </c>
      <c r="AC21" s="271">
        <v>9.865657331371144E-3</v>
      </c>
      <c r="AD21" s="271">
        <v>9.865657331371144E-3</v>
      </c>
      <c r="AE21" s="271">
        <v>9.865657331371144E-3</v>
      </c>
      <c r="AF21" s="271">
        <v>9.865657331371144E-3</v>
      </c>
      <c r="AG21" s="271">
        <v>9.865657331371144E-3</v>
      </c>
      <c r="AH21" s="271">
        <v>9.865657331371144E-3</v>
      </c>
      <c r="AI21" s="271">
        <v>9.865657331371144E-3</v>
      </c>
      <c r="AJ21" s="271">
        <v>9.865657331371144E-3</v>
      </c>
      <c r="AK21" s="271">
        <v>9.865657331371144E-3</v>
      </c>
      <c r="AL21" s="271">
        <v>9.865657331371144E-3</v>
      </c>
      <c r="AM21" s="271">
        <v>9.865657331371144E-3</v>
      </c>
      <c r="AN21" s="271">
        <v>9.865657331371144E-3</v>
      </c>
      <c r="AO21" s="271">
        <v>9.865657331371144E-3</v>
      </c>
      <c r="AP21" s="271">
        <v>9.865657331371144E-3</v>
      </c>
      <c r="AQ21" s="271">
        <v>9.865657331371144E-3</v>
      </c>
      <c r="AR21" s="271">
        <v>9.865657331371144E-3</v>
      </c>
      <c r="AS21" s="271">
        <v>9.865657331371144E-3</v>
      </c>
      <c r="AT21" s="271">
        <v>9.865657331371144E-3</v>
      </c>
      <c r="AU21" s="271">
        <v>9.865657331371144E-3</v>
      </c>
      <c r="AV21" s="271">
        <v>9.865657331371144E-3</v>
      </c>
      <c r="AW21" s="271">
        <v>9.865657331371144E-3</v>
      </c>
      <c r="AX21" s="271">
        <v>9.865657331371144E-3</v>
      </c>
      <c r="AY21" s="271">
        <v>9.865657331371144E-3</v>
      </c>
      <c r="AZ21" s="271">
        <v>9.865657331371144E-3</v>
      </c>
      <c r="BA21" s="271">
        <v>9.865657331371144E-3</v>
      </c>
      <c r="BB21" s="271">
        <v>9.865657331371144E-3</v>
      </c>
      <c r="BC21" s="271">
        <v>9.865657331371144E-3</v>
      </c>
      <c r="BD21" s="271">
        <v>9.865657331371144E-3</v>
      </c>
      <c r="BE21" s="271">
        <v>9.865657331371144E-3</v>
      </c>
      <c r="BF21" s="271">
        <v>9.865657331371144E-3</v>
      </c>
      <c r="BG21" s="271">
        <v>9.865657331371144E-3</v>
      </c>
      <c r="BH21" s="271">
        <v>9.865657331371144E-3</v>
      </c>
      <c r="BI21" s="271">
        <v>9.865657331371144E-3</v>
      </c>
      <c r="BJ21" s="271">
        <v>9.865657331371144E-3</v>
      </c>
      <c r="BK21" s="271">
        <v>9.865657331371144E-3</v>
      </c>
      <c r="BL21" s="271">
        <v>9.865657331371144E-3</v>
      </c>
      <c r="BM21" s="271">
        <v>9.865657331371144E-3</v>
      </c>
      <c r="BN21" s="271">
        <v>9.865657331371144E-3</v>
      </c>
      <c r="BO21" s="271">
        <v>9.865657331371144E-3</v>
      </c>
      <c r="BP21" s="271">
        <v>9.865657331371144E-3</v>
      </c>
      <c r="BQ21" s="271">
        <v>9.865657331371144E-3</v>
      </c>
      <c r="BR21" s="271"/>
      <c r="BS21" s="271"/>
      <c r="BT21" s="271"/>
      <c r="BU21" s="271"/>
      <c r="BV21" s="271"/>
      <c r="BW21" s="271"/>
      <c r="BX21" s="271"/>
      <c r="BY21" s="271"/>
      <c r="BZ21" s="271"/>
      <c r="CA21" s="271"/>
      <c r="CB21" s="271"/>
      <c r="CC21" s="271"/>
      <c r="CD21" s="272"/>
      <c r="CE21" s="271">
        <v>7.5402387437465222E-3</v>
      </c>
      <c r="CF21" s="271">
        <v>7.5402471214009404E-3</v>
      </c>
      <c r="CG21" s="271">
        <v>7.5402513103922089E-3</v>
      </c>
      <c r="CH21" s="271">
        <v>7.5402513103922089E-3</v>
      </c>
      <c r="CI21" s="271">
        <v>7.5402513103922089E-3</v>
      </c>
      <c r="CJ21" s="271">
        <v>7.5402513103922089E-3</v>
      </c>
      <c r="CK21" s="271">
        <v>7.5402513103922089E-3</v>
      </c>
      <c r="CL21" s="271">
        <v>7.5402513103922089E-3</v>
      </c>
      <c r="CM21" s="271">
        <v>7.5402513103922089E-3</v>
      </c>
      <c r="CN21" s="271">
        <v>7.5402513103922089E-3</v>
      </c>
      <c r="CO21" s="271">
        <v>7.5402513103922089E-3</v>
      </c>
      <c r="CP21" s="271">
        <v>7.5402513103922089E-3</v>
      </c>
      <c r="CQ21" s="271">
        <v>7.5402513103922089E-3</v>
      </c>
      <c r="CR21" s="271">
        <v>7.5402513103922089E-3</v>
      </c>
      <c r="CS21" s="271">
        <v>7.540332908415083E-3</v>
      </c>
      <c r="CT21" s="271">
        <v>7.5390862205972423E-3</v>
      </c>
      <c r="CU21" s="271">
        <v>7.5401662610967606E-3</v>
      </c>
      <c r="CV21" s="271">
        <v>7.540255853112323E-3</v>
      </c>
      <c r="CW21" s="271">
        <v>7.5402513103922089E-3</v>
      </c>
      <c r="CX21" s="271">
        <v>7.5402513103922089E-3</v>
      </c>
      <c r="CY21" s="271">
        <v>7.5402513103922089E-3</v>
      </c>
      <c r="CZ21" s="271">
        <v>7.5402513103922089E-3</v>
      </c>
      <c r="DA21" s="271">
        <v>7.5402513103922089E-3</v>
      </c>
      <c r="DB21" s="271">
        <v>7.5402513103922089E-3</v>
      </c>
      <c r="DC21" s="271">
        <v>7.5402513103922089E-3</v>
      </c>
      <c r="DD21" s="271">
        <v>7.5402513103922089E-3</v>
      </c>
      <c r="DE21" s="271">
        <v>7.5402513103922089E-3</v>
      </c>
      <c r="DF21" s="271">
        <v>7.5402513103922089E-3</v>
      </c>
      <c r="DG21" s="271">
        <v>7.5402513103922089E-3</v>
      </c>
      <c r="DH21" s="271">
        <v>7.5402513103922089E-3</v>
      </c>
      <c r="DI21" s="271">
        <v>7.5402513103922089E-3</v>
      </c>
      <c r="DJ21" s="271">
        <v>7.5402513103922089E-3</v>
      </c>
      <c r="DK21" s="271">
        <v>7.5402513103922089E-3</v>
      </c>
      <c r="DL21" s="271">
        <v>7.5402513103922089E-3</v>
      </c>
      <c r="DM21" s="271">
        <v>7.5402513103922089E-3</v>
      </c>
      <c r="DN21" s="271">
        <v>7.5402513103922089E-3</v>
      </c>
      <c r="DO21" s="271">
        <v>7.5402513103922089E-3</v>
      </c>
      <c r="DP21" s="271">
        <v>7.5402513103922089E-3</v>
      </c>
      <c r="DQ21" s="271">
        <v>7.5402513103922089E-3</v>
      </c>
      <c r="DR21" s="271">
        <v>7.5402513103922089E-3</v>
      </c>
      <c r="DS21" s="271">
        <v>7.5402513103922089E-3</v>
      </c>
      <c r="DT21" s="271">
        <v>7.5402513103922089E-3</v>
      </c>
      <c r="DU21" s="271">
        <v>7.5402513103922089E-3</v>
      </c>
      <c r="DV21" s="271">
        <v>7.5402513103922089E-3</v>
      </c>
      <c r="DW21" s="271">
        <v>7.5402513103922089E-3</v>
      </c>
      <c r="DX21" s="271">
        <v>7.5402513103922089E-3</v>
      </c>
      <c r="DY21" s="271">
        <v>7.5402513103922089E-3</v>
      </c>
      <c r="DZ21" s="271">
        <v>7.5402513103922089E-3</v>
      </c>
      <c r="EA21" s="271">
        <v>7.5402513103922089E-3</v>
      </c>
      <c r="EB21" s="271">
        <v>7.5402513103922089E-3</v>
      </c>
      <c r="EC21" s="271">
        <v>7.5402513103922089E-3</v>
      </c>
      <c r="ED21" s="271">
        <v>7.5402513103922089E-3</v>
      </c>
      <c r="EE21" s="271">
        <v>7.5402513103922089E-3</v>
      </c>
      <c r="EF21" s="271">
        <v>7.5402513103922089E-3</v>
      </c>
      <c r="EG21" s="271">
        <v>7.5402513103922089E-3</v>
      </c>
      <c r="EH21" s="271">
        <v>7.5402513103922089E-3</v>
      </c>
      <c r="EI21" s="271">
        <v>7.5402513103922089E-3</v>
      </c>
      <c r="EJ21" s="271">
        <v>7.5402513103922089E-3</v>
      </c>
      <c r="EK21" s="271">
        <v>7.5402513103922089E-3</v>
      </c>
      <c r="EL21" s="271">
        <v>7.5402513103922089E-3</v>
      </c>
      <c r="EM21" s="271">
        <v>7.5402513103922089E-3</v>
      </c>
      <c r="EN21" s="271">
        <v>7.5402513103922089E-3</v>
      </c>
      <c r="EO21" s="271"/>
      <c r="EP21" s="271"/>
      <c r="EQ21" s="271"/>
      <c r="ER21" s="271"/>
      <c r="ES21" s="271"/>
      <c r="ET21" s="271"/>
      <c r="EU21" s="271"/>
      <c r="EV21" s="271"/>
      <c r="EW21" s="271"/>
      <c r="EX21" s="271"/>
      <c r="EY21" s="271"/>
      <c r="EZ21" s="271"/>
      <c r="FA21" s="272"/>
    </row>
    <row r="22" spans="1:157" x14ac:dyDescent="0.2">
      <c r="A22" s="238">
        <v>41246</v>
      </c>
      <c r="B22" s="237">
        <v>9.5402865824107345E-3</v>
      </c>
      <c r="C22" s="237">
        <v>7.4951695090567276E-3</v>
      </c>
      <c r="D22" s="326">
        <f>IF(ISNA(A22),"",IF(LEN(A22)&gt;0,_xll.xlDateShiftMonthBiz("TARGET",A22,tenor),""))</f>
        <v>41428</v>
      </c>
      <c r="E22" s="322" t="e">
        <v>#VALUE!</v>
      </c>
      <c r="F22" s="335" t="str">
        <f>IF(ISNA(A22),"",IF(LEN(A22)&gt;0,_xll.xlShmImplSwap2($B$5,"EUR"&amp;tenor&amp;"M_29JUN12",A22,,tenor+0*TYPE(trigger),1,4,12/tenor,4,1,1),""))</f>
        <v>Curve (OIS_26APR16) is not present in shared memory.</v>
      </c>
      <c r="G22" s="301" t="e">
        <f t="shared" si="0"/>
        <v>#VALUE!</v>
      </c>
      <c r="H22" s="271">
        <v>9.5402865824107345E-3</v>
      </c>
      <c r="I22" s="271">
        <v>9.5402865824107345E-3</v>
      </c>
      <c r="J22" s="271">
        <v>9.5402865824107345E-3</v>
      </c>
      <c r="K22" s="271">
        <v>9.5402865824107345E-3</v>
      </c>
      <c r="L22" s="271">
        <v>9.5402865824107345E-3</v>
      </c>
      <c r="M22" s="271">
        <v>9.5402865824107345E-3</v>
      </c>
      <c r="N22" s="271">
        <v>9.5402865824107345E-3</v>
      </c>
      <c r="O22" s="271">
        <v>9.5402865824107345E-3</v>
      </c>
      <c r="P22" s="271">
        <v>9.5402865824107345E-3</v>
      </c>
      <c r="Q22" s="271">
        <v>9.5402865824107345E-3</v>
      </c>
      <c r="R22" s="271">
        <v>9.5402865824107345E-3</v>
      </c>
      <c r="S22" s="271">
        <v>9.5402865824107345E-3</v>
      </c>
      <c r="T22" s="271">
        <v>9.5402865824107345E-3</v>
      </c>
      <c r="U22" s="271">
        <v>9.5402865824107345E-3</v>
      </c>
      <c r="V22" s="271">
        <v>9.5402865824107345E-3</v>
      </c>
      <c r="W22" s="271">
        <v>9.5402865824107345E-3</v>
      </c>
      <c r="X22" s="271">
        <v>9.5402865824107345E-3</v>
      </c>
      <c r="Y22" s="271">
        <v>9.5402865824107345E-3</v>
      </c>
      <c r="Z22" s="271">
        <v>9.5402865824107345E-3</v>
      </c>
      <c r="AA22" s="271">
        <v>9.5402865824107345E-3</v>
      </c>
      <c r="AB22" s="271">
        <v>9.5402865824107345E-3</v>
      </c>
      <c r="AC22" s="271">
        <v>9.5402865824107345E-3</v>
      </c>
      <c r="AD22" s="271">
        <v>9.5402865824107345E-3</v>
      </c>
      <c r="AE22" s="271">
        <v>9.5402865824107345E-3</v>
      </c>
      <c r="AF22" s="271">
        <v>9.5402865824107345E-3</v>
      </c>
      <c r="AG22" s="271">
        <v>9.5402865824107345E-3</v>
      </c>
      <c r="AH22" s="271">
        <v>9.5402865824107345E-3</v>
      </c>
      <c r="AI22" s="271">
        <v>9.5402865824107345E-3</v>
      </c>
      <c r="AJ22" s="271">
        <v>9.5402865824107345E-3</v>
      </c>
      <c r="AK22" s="271">
        <v>9.5402865824107345E-3</v>
      </c>
      <c r="AL22" s="271">
        <v>9.5402865824107345E-3</v>
      </c>
      <c r="AM22" s="271">
        <v>9.5402865824107345E-3</v>
      </c>
      <c r="AN22" s="271">
        <v>9.5402865824107345E-3</v>
      </c>
      <c r="AO22" s="271">
        <v>9.5402865824107345E-3</v>
      </c>
      <c r="AP22" s="271">
        <v>9.5402865824107345E-3</v>
      </c>
      <c r="AQ22" s="271">
        <v>9.5402865824107345E-3</v>
      </c>
      <c r="AR22" s="271">
        <v>9.5402865824107345E-3</v>
      </c>
      <c r="AS22" s="271">
        <v>9.5402865824107345E-3</v>
      </c>
      <c r="AT22" s="271">
        <v>9.5402865824107345E-3</v>
      </c>
      <c r="AU22" s="271">
        <v>9.5402865824107345E-3</v>
      </c>
      <c r="AV22" s="271">
        <v>9.5402865824107345E-3</v>
      </c>
      <c r="AW22" s="271">
        <v>9.5402865824107345E-3</v>
      </c>
      <c r="AX22" s="271">
        <v>9.5402865824107345E-3</v>
      </c>
      <c r="AY22" s="271">
        <v>9.5402865824107345E-3</v>
      </c>
      <c r="AZ22" s="271">
        <v>9.5402865824107345E-3</v>
      </c>
      <c r="BA22" s="271">
        <v>9.5402865824107345E-3</v>
      </c>
      <c r="BB22" s="271">
        <v>9.5402865824107345E-3</v>
      </c>
      <c r="BC22" s="271">
        <v>9.5402865824107345E-3</v>
      </c>
      <c r="BD22" s="271">
        <v>9.5402865824107345E-3</v>
      </c>
      <c r="BE22" s="271">
        <v>9.5402865824107345E-3</v>
      </c>
      <c r="BF22" s="271">
        <v>9.5402865824107345E-3</v>
      </c>
      <c r="BG22" s="271">
        <v>9.5402865824107345E-3</v>
      </c>
      <c r="BH22" s="271">
        <v>9.5402865824107345E-3</v>
      </c>
      <c r="BI22" s="271">
        <v>9.5402865824107345E-3</v>
      </c>
      <c r="BJ22" s="271">
        <v>9.5402865824107345E-3</v>
      </c>
      <c r="BK22" s="271">
        <v>9.5402865824107345E-3</v>
      </c>
      <c r="BL22" s="271">
        <v>9.5402865824107345E-3</v>
      </c>
      <c r="BM22" s="271">
        <v>9.5402865824107345E-3</v>
      </c>
      <c r="BN22" s="271">
        <v>9.5402865824107345E-3</v>
      </c>
      <c r="BO22" s="271">
        <v>9.5402865824107345E-3</v>
      </c>
      <c r="BP22" s="271">
        <v>9.5402865824107345E-3</v>
      </c>
      <c r="BQ22" s="271">
        <v>9.5402865824107345E-3</v>
      </c>
      <c r="BR22" s="271"/>
      <c r="BS22" s="271"/>
      <c r="BT22" s="271"/>
      <c r="BU22" s="271"/>
      <c r="BV22" s="271"/>
      <c r="BW22" s="271"/>
      <c r="BX22" s="271"/>
      <c r="BY22" s="271"/>
      <c r="BZ22" s="271"/>
      <c r="CA22" s="271"/>
      <c r="CB22" s="271"/>
      <c r="CC22" s="271"/>
      <c r="CD22" s="272"/>
      <c r="CE22" s="271">
        <v>7.4951570175447483E-3</v>
      </c>
      <c r="CF22" s="271">
        <v>7.4951653451106812E-3</v>
      </c>
      <c r="CG22" s="271">
        <v>7.4951695090567276E-3</v>
      </c>
      <c r="CH22" s="271">
        <v>7.4951695090567276E-3</v>
      </c>
      <c r="CI22" s="271">
        <v>7.4951695090567276E-3</v>
      </c>
      <c r="CJ22" s="271">
        <v>7.4951695090567276E-3</v>
      </c>
      <c r="CK22" s="271">
        <v>7.4951695090567276E-3</v>
      </c>
      <c r="CL22" s="271">
        <v>7.4951695090567276E-3</v>
      </c>
      <c r="CM22" s="271">
        <v>7.4951695090567276E-3</v>
      </c>
      <c r="CN22" s="271">
        <v>7.4951695090567276E-3</v>
      </c>
      <c r="CO22" s="271">
        <v>7.4951695090567276E-3</v>
      </c>
      <c r="CP22" s="271">
        <v>7.4951695090567276E-3</v>
      </c>
      <c r="CQ22" s="271">
        <v>7.4951695090567276E-3</v>
      </c>
      <c r="CR22" s="271">
        <v>7.4951695090567276E-3</v>
      </c>
      <c r="CS22" s="271">
        <v>7.4951695090567276E-3</v>
      </c>
      <c r="CT22" s="271">
        <v>7.4951695090567276E-3</v>
      </c>
      <c r="CU22" s="271">
        <v>7.4937777348321293E-3</v>
      </c>
      <c r="CV22" s="271">
        <v>7.4951695090567276E-3</v>
      </c>
      <c r="CW22" s="271">
        <v>7.4951695090567276E-3</v>
      </c>
      <c r="CX22" s="271">
        <v>7.4951695090567276E-3</v>
      </c>
      <c r="CY22" s="271">
        <v>7.4951695090567276E-3</v>
      </c>
      <c r="CZ22" s="271">
        <v>7.4951695090567276E-3</v>
      </c>
      <c r="DA22" s="271">
        <v>7.4951695090567276E-3</v>
      </c>
      <c r="DB22" s="271">
        <v>7.4951695090567276E-3</v>
      </c>
      <c r="DC22" s="271">
        <v>7.4951695090567276E-3</v>
      </c>
      <c r="DD22" s="271">
        <v>7.4951695090567276E-3</v>
      </c>
      <c r="DE22" s="271">
        <v>7.4951695090567276E-3</v>
      </c>
      <c r="DF22" s="271">
        <v>7.4951695090567276E-3</v>
      </c>
      <c r="DG22" s="271">
        <v>7.4951695090567276E-3</v>
      </c>
      <c r="DH22" s="271">
        <v>7.4951695090567276E-3</v>
      </c>
      <c r="DI22" s="271">
        <v>7.4951695090567276E-3</v>
      </c>
      <c r="DJ22" s="271">
        <v>7.4951695090567276E-3</v>
      </c>
      <c r="DK22" s="271">
        <v>7.4951695090567276E-3</v>
      </c>
      <c r="DL22" s="271">
        <v>7.4951695090567276E-3</v>
      </c>
      <c r="DM22" s="271">
        <v>7.4951695090567276E-3</v>
      </c>
      <c r="DN22" s="271">
        <v>7.4951695090567276E-3</v>
      </c>
      <c r="DO22" s="271">
        <v>7.4951695090567276E-3</v>
      </c>
      <c r="DP22" s="271">
        <v>7.4951695090567276E-3</v>
      </c>
      <c r="DQ22" s="271">
        <v>7.4951695090567276E-3</v>
      </c>
      <c r="DR22" s="271">
        <v>7.4951695090567276E-3</v>
      </c>
      <c r="DS22" s="271">
        <v>7.4951695090567276E-3</v>
      </c>
      <c r="DT22" s="271">
        <v>7.4951695090567276E-3</v>
      </c>
      <c r="DU22" s="271">
        <v>7.4951695090567276E-3</v>
      </c>
      <c r="DV22" s="271">
        <v>7.4951695090567276E-3</v>
      </c>
      <c r="DW22" s="271">
        <v>7.4951695090567276E-3</v>
      </c>
      <c r="DX22" s="271">
        <v>7.4951695090567276E-3</v>
      </c>
      <c r="DY22" s="271">
        <v>7.4951695090567276E-3</v>
      </c>
      <c r="DZ22" s="271">
        <v>7.4951695090567276E-3</v>
      </c>
      <c r="EA22" s="271">
        <v>7.4951695090567276E-3</v>
      </c>
      <c r="EB22" s="271">
        <v>7.4951695090567276E-3</v>
      </c>
      <c r="EC22" s="271">
        <v>7.4951695090567276E-3</v>
      </c>
      <c r="ED22" s="271">
        <v>7.4951695090567276E-3</v>
      </c>
      <c r="EE22" s="271">
        <v>7.4951695090567276E-3</v>
      </c>
      <c r="EF22" s="271">
        <v>7.4951695090567276E-3</v>
      </c>
      <c r="EG22" s="271">
        <v>7.4951695090567276E-3</v>
      </c>
      <c r="EH22" s="271">
        <v>7.4951695090567276E-3</v>
      </c>
      <c r="EI22" s="271">
        <v>7.4951695090567276E-3</v>
      </c>
      <c r="EJ22" s="271">
        <v>7.4951695090567276E-3</v>
      </c>
      <c r="EK22" s="271">
        <v>7.4951695090567276E-3</v>
      </c>
      <c r="EL22" s="271">
        <v>7.4951695090567276E-3</v>
      </c>
      <c r="EM22" s="271">
        <v>7.4951695090567276E-3</v>
      </c>
      <c r="EN22" s="271">
        <v>7.4951695090567276E-3</v>
      </c>
      <c r="EO22" s="271"/>
      <c r="EP22" s="271"/>
      <c r="EQ22" s="271"/>
      <c r="ER22" s="271"/>
      <c r="ES22" s="271"/>
      <c r="ET22" s="271"/>
      <c r="EU22" s="271"/>
      <c r="EV22" s="271"/>
      <c r="EW22" s="271"/>
      <c r="EX22" s="271"/>
      <c r="EY22" s="271"/>
      <c r="EZ22" s="271"/>
      <c r="FA22" s="272"/>
    </row>
    <row r="23" spans="1:157" x14ac:dyDescent="0.2">
      <c r="A23" s="238">
        <v>41277</v>
      </c>
      <c r="B23" s="237">
        <v>9.2865887998949178E-3</v>
      </c>
      <c r="C23" s="237">
        <v>7.4474966873119977E-3</v>
      </c>
      <c r="D23" s="326">
        <f>IF(ISNA(A23),"",IF(LEN(A23)&gt;0,_xll.xlDateShiftMonthBiz("TARGET",A23,tenor),""))</f>
        <v>41458</v>
      </c>
      <c r="E23" s="322" t="e">
        <v>#VALUE!</v>
      </c>
      <c r="F23" s="335" t="str">
        <f>IF(ISNA(A23),"",IF(LEN(A23)&gt;0,_xll.xlShmImplSwap2($B$5,"EUR"&amp;tenor&amp;"M_29JUN12",A23,,tenor+0*TYPE(trigger),1,4,12/tenor,4,1,1),""))</f>
        <v>Curve (OIS_26APR16) is not present in shared memory.</v>
      </c>
      <c r="G23" s="301" t="e">
        <f t="shared" si="0"/>
        <v>#VALUE!</v>
      </c>
      <c r="H23" s="271">
        <v>9.2865887998949178E-3</v>
      </c>
      <c r="I23" s="271">
        <v>9.2865887998949178E-3</v>
      </c>
      <c r="J23" s="271">
        <v>9.2865887998949178E-3</v>
      </c>
      <c r="K23" s="271">
        <v>9.2865887998949178E-3</v>
      </c>
      <c r="L23" s="271">
        <v>9.2865887998949178E-3</v>
      </c>
      <c r="M23" s="271">
        <v>9.2865887998949178E-3</v>
      </c>
      <c r="N23" s="271">
        <v>9.2865887998949178E-3</v>
      </c>
      <c r="O23" s="271">
        <v>9.2865887998949178E-3</v>
      </c>
      <c r="P23" s="271">
        <v>9.2865887998949178E-3</v>
      </c>
      <c r="Q23" s="271">
        <v>9.2865887998949178E-3</v>
      </c>
      <c r="R23" s="271">
        <v>9.2865887998949178E-3</v>
      </c>
      <c r="S23" s="271">
        <v>9.2865887998949178E-3</v>
      </c>
      <c r="T23" s="271">
        <v>9.2865887998949178E-3</v>
      </c>
      <c r="U23" s="271">
        <v>9.2865887998949178E-3</v>
      </c>
      <c r="V23" s="271">
        <v>9.2865887998949178E-3</v>
      </c>
      <c r="W23" s="271">
        <v>9.2865887998949178E-3</v>
      </c>
      <c r="X23" s="271">
        <v>9.2865887998949178E-3</v>
      </c>
      <c r="Y23" s="271">
        <v>9.2865887998949178E-3</v>
      </c>
      <c r="Z23" s="271">
        <v>9.2865887998949178E-3</v>
      </c>
      <c r="AA23" s="271">
        <v>9.2865887998949178E-3</v>
      </c>
      <c r="AB23" s="271">
        <v>9.2865887998949178E-3</v>
      </c>
      <c r="AC23" s="271">
        <v>9.2865887998949178E-3</v>
      </c>
      <c r="AD23" s="271">
        <v>9.2865887998949178E-3</v>
      </c>
      <c r="AE23" s="271">
        <v>9.2865887998949178E-3</v>
      </c>
      <c r="AF23" s="271">
        <v>9.2865887998949178E-3</v>
      </c>
      <c r="AG23" s="271">
        <v>9.2865887998949178E-3</v>
      </c>
      <c r="AH23" s="271">
        <v>9.2865887998949178E-3</v>
      </c>
      <c r="AI23" s="271">
        <v>9.2865887998949178E-3</v>
      </c>
      <c r="AJ23" s="271">
        <v>9.2865887998949178E-3</v>
      </c>
      <c r="AK23" s="271">
        <v>9.2865887998949178E-3</v>
      </c>
      <c r="AL23" s="271">
        <v>9.2865887998949178E-3</v>
      </c>
      <c r="AM23" s="271">
        <v>9.2865887998949178E-3</v>
      </c>
      <c r="AN23" s="271">
        <v>9.2865887998949178E-3</v>
      </c>
      <c r="AO23" s="271">
        <v>9.2865887998949178E-3</v>
      </c>
      <c r="AP23" s="271">
        <v>9.2865887998949178E-3</v>
      </c>
      <c r="AQ23" s="271">
        <v>9.2865887998949178E-3</v>
      </c>
      <c r="AR23" s="271">
        <v>9.2865887998949178E-3</v>
      </c>
      <c r="AS23" s="271">
        <v>9.2865887998949178E-3</v>
      </c>
      <c r="AT23" s="271">
        <v>9.2865887998949178E-3</v>
      </c>
      <c r="AU23" s="271">
        <v>9.2865887998949178E-3</v>
      </c>
      <c r="AV23" s="271">
        <v>9.2865887998949178E-3</v>
      </c>
      <c r="AW23" s="271">
        <v>9.2865887998949178E-3</v>
      </c>
      <c r="AX23" s="271">
        <v>9.2865887998949178E-3</v>
      </c>
      <c r="AY23" s="271">
        <v>9.2865887998949178E-3</v>
      </c>
      <c r="AZ23" s="271">
        <v>9.2865887998949178E-3</v>
      </c>
      <c r="BA23" s="271">
        <v>9.2865887998949178E-3</v>
      </c>
      <c r="BB23" s="271">
        <v>9.2865887998949178E-3</v>
      </c>
      <c r="BC23" s="271">
        <v>9.2865887998949178E-3</v>
      </c>
      <c r="BD23" s="271">
        <v>9.2865887998949178E-3</v>
      </c>
      <c r="BE23" s="271">
        <v>9.2865887998949178E-3</v>
      </c>
      <c r="BF23" s="271">
        <v>9.2865887998949178E-3</v>
      </c>
      <c r="BG23" s="271">
        <v>9.2865887998949178E-3</v>
      </c>
      <c r="BH23" s="271">
        <v>9.2865887998949178E-3</v>
      </c>
      <c r="BI23" s="271">
        <v>9.2865887998949178E-3</v>
      </c>
      <c r="BJ23" s="271">
        <v>9.2865887998949178E-3</v>
      </c>
      <c r="BK23" s="271">
        <v>9.2865887998949178E-3</v>
      </c>
      <c r="BL23" s="271">
        <v>9.2865887998949178E-3</v>
      </c>
      <c r="BM23" s="271">
        <v>9.2865887998949178E-3</v>
      </c>
      <c r="BN23" s="271">
        <v>9.2865887998949178E-3</v>
      </c>
      <c r="BO23" s="271">
        <v>9.2865887998949178E-3</v>
      </c>
      <c r="BP23" s="271">
        <v>9.2865887998949178E-3</v>
      </c>
      <c r="BQ23" s="271">
        <v>9.2865887998949178E-3</v>
      </c>
      <c r="BR23" s="271"/>
      <c r="BS23" s="271"/>
      <c r="BT23" s="271"/>
      <c r="BU23" s="271"/>
      <c r="BV23" s="271"/>
      <c r="BW23" s="271"/>
      <c r="BX23" s="271"/>
      <c r="BY23" s="271"/>
      <c r="BZ23" s="271"/>
      <c r="CA23" s="271"/>
      <c r="CB23" s="271"/>
      <c r="CC23" s="271"/>
      <c r="CD23" s="272"/>
      <c r="CE23" s="271">
        <v>7.4474842752519383E-3</v>
      </c>
      <c r="CF23" s="271">
        <v>7.4474925498506138E-3</v>
      </c>
      <c r="CG23" s="271">
        <v>7.4474966873119977E-3</v>
      </c>
      <c r="CH23" s="271">
        <v>7.4474966873119977E-3</v>
      </c>
      <c r="CI23" s="271">
        <v>7.4474966873119977E-3</v>
      </c>
      <c r="CJ23" s="271">
        <v>7.4474966873119977E-3</v>
      </c>
      <c r="CK23" s="271">
        <v>7.4474966873119977E-3</v>
      </c>
      <c r="CL23" s="271">
        <v>7.4474966873119977E-3</v>
      </c>
      <c r="CM23" s="271">
        <v>7.4474966873119977E-3</v>
      </c>
      <c r="CN23" s="271">
        <v>7.4474966873119977E-3</v>
      </c>
      <c r="CO23" s="271">
        <v>7.4474966873119977E-3</v>
      </c>
      <c r="CP23" s="271">
        <v>7.4474966873119977E-3</v>
      </c>
      <c r="CQ23" s="271">
        <v>7.4474966873119977E-3</v>
      </c>
      <c r="CR23" s="271">
        <v>7.4474966873119977E-3</v>
      </c>
      <c r="CS23" s="271">
        <v>7.4474966873119977E-3</v>
      </c>
      <c r="CT23" s="271">
        <v>7.4474966873119977E-3</v>
      </c>
      <c r="CU23" s="271">
        <v>7.4474966873119977E-3</v>
      </c>
      <c r="CV23" s="271">
        <v>7.4459902272984262E-3</v>
      </c>
      <c r="CW23" s="271">
        <v>7.4474966873119977E-3</v>
      </c>
      <c r="CX23" s="271">
        <v>7.4474966873119977E-3</v>
      </c>
      <c r="CY23" s="271">
        <v>7.4474966873119977E-3</v>
      </c>
      <c r="CZ23" s="271">
        <v>7.4474966873119977E-3</v>
      </c>
      <c r="DA23" s="271">
        <v>7.4474966873119977E-3</v>
      </c>
      <c r="DB23" s="271">
        <v>7.4474966873119977E-3</v>
      </c>
      <c r="DC23" s="271">
        <v>7.4474966873119977E-3</v>
      </c>
      <c r="DD23" s="271">
        <v>7.4474966873119977E-3</v>
      </c>
      <c r="DE23" s="271">
        <v>7.4474966873119977E-3</v>
      </c>
      <c r="DF23" s="271">
        <v>7.4474966873119977E-3</v>
      </c>
      <c r="DG23" s="271">
        <v>7.4474966873119977E-3</v>
      </c>
      <c r="DH23" s="271">
        <v>7.4474966873119977E-3</v>
      </c>
      <c r="DI23" s="271">
        <v>7.4474966873119977E-3</v>
      </c>
      <c r="DJ23" s="271">
        <v>7.4474966873119977E-3</v>
      </c>
      <c r="DK23" s="271">
        <v>7.4474966873119977E-3</v>
      </c>
      <c r="DL23" s="271">
        <v>7.4474966873119977E-3</v>
      </c>
      <c r="DM23" s="271">
        <v>7.4474966873119977E-3</v>
      </c>
      <c r="DN23" s="271">
        <v>7.4474966873119977E-3</v>
      </c>
      <c r="DO23" s="271">
        <v>7.4474966873119977E-3</v>
      </c>
      <c r="DP23" s="271">
        <v>7.4474966873119977E-3</v>
      </c>
      <c r="DQ23" s="271">
        <v>7.4474966873119977E-3</v>
      </c>
      <c r="DR23" s="271">
        <v>7.4474966873119977E-3</v>
      </c>
      <c r="DS23" s="271">
        <v>7.4474966873119977E-3</v>
      </c>
      <c r="DT23" s="271">
        <v>7.4474966873119977E-3</v>
      </c>
      <c r="DU23" s="271">
        <v>7.4474966873119977E-3</v>
      </c>
      <c r="DV23" s="271">
        <v>7.4474966873119977E-3</v>
      </c>
      <c r="DW23" s="271">
        <v>7.4474966873119977E-3</v>
      </c>
      <c r="DX23" s="271">
        <v>7.4474966873119977E-3</v>
      </c>
      <c r="DY23" s="271">
        <v>7.4474966873119977E-3</v>
      </c>
      <c r="DZ23" s="271">
        <v>7.4474966873119977E-3</v>
      </c>
      <c r="EA23" s="271">
        <v>7.4474966873119977E-3</v>
      </c>
      <c r="EB23" s="271">
        <v>7.4474966873119977E-3</v>
      </c>
      <c r="EC23" s="271">
        <v>7.4474966873119977E-3</v>
      </c>
      <c r="ED23" s="271">
        <v>7.4474966873119977E-3</v>
      </c>
      <c r="EE23" s="271">
        <v>7.4474966873119977E-3</v>
      </c>
      <c r="EF23" s="271">
        <v>7.4474966873119977E-3</v>
      </c>
      <c r="EG23" s="271">
        <v>7.4474966873119977E-3</v>
      </c>
      <c r="EH23" s="271">
        <v>7.4474966873119977E-3</v>
      </c>
      <c r="EI23" s="271">
        <v>7.4474966873119977E-3</v>
      </c>
      <c r="EJ23" s="271">
        <v>7.4474966873119977E-3</v>
      </c>
      <c r="EK23" s="271">
        <v>7.4474966873119977E-3</v>
      </c>
      <c r="EL23" s="271">
        <v>7.4474966873119977E-3</v>
      </c>
      <c r="EM23" s="271">
        <v>7.4474966873119977E-3</v>
      </c>
      <c r="EN23" s="271">
        <v>7.4474966873119977E-3</v>
      </c>
      <c r="EO23" s="271"/>
      <c r="EP23" s="271"/>
      <c r="EQ23" s="271"/>
      <c r="ER23" s="271"/>
      <c r="ES23" s="271"/>
      <c r="ET23" s="271"/>
      <c r="EU23" s="271"/>
      <c r="EV23" s="271"/>
      <c r="EW23" s="271"/>
      <c r="EX23" s="271"/>
      <c r="EY23" s="271"/>
      <c r="EZ23" s="271"/>
      <c r="FA23" s="272"/>
    </row>
    <row r="24" spans="1:157" x14ac:dyDescent="0.2">
      <c r="A24" s="238">
        <v>41309</v>
      </c>
      <c r="B24" s="237">
        <v>9.0268882302598028E-3</v>
      </c>
      <c r="C24" s="237">
        <v>7.4938280841306774E-3</v>
      </c>
      <c r="D24" s="326">
        <f>IF(ISNA(A24),"",IF(LEN(A24)&gt;0,_xll.xlDateShiftMonthBiz("TARGET",A24,tenor),""))</f>
        <v>41491</v>
      </c>
      <c r="E24" s="322" t="e">
        <v>#VALUE!</v>
      </c>
      <c r="F24" s="335" t="str">
        <f>IF(ISNA(A24),"",IF(LEN(A24)&gt;0,_xll.xlShmImplSwap2($B$5,"EUR"&amp;tenor&amp;"M_29JUN12",A24,,tenor+0*TYPE(trigger),1,4,12/tenor,4,1,1),""))</f>
        <v>Curve (OIS_26APR16) is not present in shared memory.</v>
      </c>
      <c r="G24" s="301" t="e">
        <f t="shared" si="0"/>
        <v>#VALUE!</v>
      </c>
      <c r="H24" s="271">
        <v>9.0268882302598028E-3</v>
      </c>
      <c r="I24" s="271">
        <v>9.0268882302598028E-3</v>
      </c>
      <c r="J24" s="271">
        <v>9.0268882302598028E-3</v>
      </c>
      <c r="K24" s="271">
        <v>9.0268882302598028E-3</v>
      </c>
      <c r="L24" s="271">
        <v>9.0268882302598028E-3</v>
      </c>
      <c r="M24" s="271">
        <v>9.0268882302598028E-3</v>
      </c>
      <c r="N24" s="271">
        <v>9.0268882302598028E-3</v>
      </c>
      <c r="O24" s="271">
        <v>9.0268882302598028E-3</v>
      </c>
      <c r="P24" s="271">
        <v>9.0268882302598028E-3</v>
      </c>
      <c r="Q24" s="271">
        <v>9.0268882302598028E-3</v>
      </c>
      <c r="R24" s="271">
        <v>9.0268882302598028E-3</v>
      </c>
      <c r="S24" s="271">
        <v>9.0268882302598028E-3</v>
      </c>
      <c r="T24" s="271">
        <v>9.0268882302598028E-3</v>
      </c>
      <c r="U24" s="271">
        <v>9.0268882302598028E-3</v>
      </c>
      <c r="V24" s="271">
        <v>9.0268882302598028E-3</v>
      </c>
      <c r="W24" s="271">
        <v>9.0268882302598028E-3</v>
      </c>
      <c r="X24" s="271">
        <v>9.0268882302598028E-3</v>
      </c>
      <c r="Y24" s="271">
        <v>9.0268882302598028E-3</v>
      </c>
      <c r="Z24" s="271">
        <v>9.0268882302598028E-3</v>
      </c>
      <c r="AA24" s="271">
        <v>9.0268882302598028E-3</v>
      </c>
      <c r="AB24" s="271">
        <v>9.0268882302598028E-3</v>
      </c>
      <c r="AC24" s="271">
        <v>9.0268882302598028E-3</v>
      </c>
      <c r="AD24" s="271">
        <v>9.0268882302598028E-3</v>
      </c>
      <c r="AE24" s="271">
        <v>9.0268882302598028E-3</v>
      </c>
      <c r="AF24" s="271">
        <v>9.0268882302598028E-3</v>
      </c>
      <c r="AG24" s="271">
        <v>9.0268882302598028E-3</v>
      </c>
      <c r="AH24" s="271">
        <v>9.0268882302598028E-3</v>
      </c>
      <c r="AI24" s="271">
        <v>9.0268882302598028E-3</v>
      </c>
      <c r="AJ24" s="271">
        <v>9.0268882302598028E-3</v>
      </c>
      <c r="AK24" s="271">
        <v>9.0268882302598028E-3</v>
      </c>
      <c r="AL24" s="271">
        <v>9.0268882302598028E-3</v>
      </c>
      <c r="AM24" s="271">
        <v>9.0268882302598028E-3</v>
      </c>
      <c r="AN24" s="271">
        <v>9.0268882302598028E-3</v>
      </c>
      <c r="AO24" s="271">
        <v>9.0268882302598028E-3</v>
      </c>
      <c r="AP24" s="271">
        <v>9.0268882302598028E-3</v>
      </c>
      <c r="AQ24" s="271">
        <v>9.0268882302598028E-3</v>
      </c>
      <c r="AR24" s="271">
        <v>9.0268882302598028E-3</v>
      </c>
      <c r="AS24" s="271">
        <v>9.0268882302598028E-3</v>
      </c>
      <c r="AT24" s="271">
        <v>9.0268882302598028E-3</v>
      </c>
      <c r="AU24" s="271">
        <v>9.0268882302598028E-3</v>
      </c>
      <c r="AV24" s="271">
        <v>9.0268882302598028E-3</v>
      </c>
      <c r="AW24" s="271">
        <v>9.0268882302598028E-3</v>
      </c>
      <c r="AX24" s="271">
        <v>9.0268882302598028E-3</v>
      </c>
      <c r="AY24" s="271">
        <v>9.0268882302598028E-3</v>
      </c>
      <c r="AZ24" s="271">
        <v>9.0268882302598028E-3</v>
      </c>
      <c r="BA24" s="271">
        <v>9.0268882302598028E-3</v>
      </c>
      <c r="BB24" s="271">
        <v>9.0268882302598028E-3</v>
      </c>
      <c r="BC24" s="271">
        <v>9.0268882302598028E-3</v>
      </c>
      <c r="BD24" s="271">
        <v>9.0268882302598028E-3</v>
      </c>
      <c r="BE24" s="271">
        <v>9.0268882302598028E-3</v>
      </c>
      <c r="BF24" s="271">
        <v>9.0268882302598028E-3</v>
      </c>
      <c r="BG24" s="271">
        <v>9.0268882302598028E-3</v>
      </c>
      <c r="BH24" s="271">
        <v>9.0268882302598028E-3</v>
      </c>
      <c r="BI24" s="271">
        <v>9.0268882302598028E-3</v>
      </c>
      <c r="BJ24" s="271">
        <v>9.0268882302598028E-3</v>
      </c>
      <c r="BK24" s="271">
        <v>9.0268882302598028E-3</v>
      </c>
      <c r="BL24" s="271">
        <v>9.0268882302598028E-3</v>
      </c>
      <c r="BM24" s="271">
        <v>9.0268882302598028E-3</v>
      </c>
      <c r="BN24" s="271">
        <v>9.0268882302598028E-3</v>
      </c>
      <c r="BO24" s="271">
        <v>9.0268882302598028E-3</v>
      </c>
      <c r="BP24" s="271">
        <v>9.0268882302598028E-3</v>
      </c>
      <c r="BQ24" s="271">
        <v>9.0268882302598028E-3</v>
      </c>
      <c r="BR24" s="271"/>
      <c r="BS24" s="271"/>
      <c r="BT24" s="271"/>
      <c r="BU24" s="271"/>
      <c r="BV24" s="271"/>
      <c r="BW24" s="271"/>
      <c r="BX24" s="271"/>
      <c r="BY24" s="271"/>
      <c r="BZ24" s="271"/>
      <c r="CA24" s="271"/>
      <c r="CB24" s="271"/>
      <c r="CC24" s="271"/>
      <c r="CD24" s="272"/>
      <c r="CE24" s="271">
        <v>7.493815594854329E-3</v>
      </c>
      <c r="CF24" s="271">
        <v>7.4938239209298612E-3</v>
      </c>
      <c r="CG24" s="271">
        <v>7.4938280841306774E-3</v>
      </c>
      <c r="CH24" s="271">
        <v>7.4938280841306774E-3</v>
      </c>
      <c r="CI24" s="271">
        <v>7.4938280841306774E-3</v>
      </c>
      <c r="CJ24" s="271">
        <v>7.4938280841306774E-3</v>
      </c>
      <c r="CK24" s="271">
        <v>7.4938281092402567E-3</v>
      </c>
      <c r="CL24" s="271">
        <v>7.4938280841306774E-3</v>
      </c>
      <c r="CM24" s="271">
        <v>7.4938280841306774E-3</v>
      </c>
      <c r="CN24" s="271">
        <v>7.4938280841306774E-3</v>
      </c>
      <c r="CO24" s="271">
        <v>7.4938280841306774E-3</v>
      </c>
      <c r="CP24" s="271">
        <v>7.4938280841306774E-3</v>
      </c>
      <c r="CQ24" s="271">
        <v>7.4938280841306774E-3</v>
      </c>
      <c r="CR24" s="271">
        <v>7.4938280841306774E-3</v>
      </c>
      <c r="CS24" s="271">
        <v>7.4938280841306774E-3</v>
      </c>
      <c r="CT24" s="271">
        <v>7.4938280841306774E-3</v>
      </c>
      <c r="CU24" s="271">
        <v>7.4938280841306774E-3</v>
      </c>
      <c r="CV24" s="271">
        <v>7.4938280841306774E-3</v>
      </c>
      <c r="CW24" s="271">
        <v>7.4921749682119159E-3</v>
      </c>
      <c r="CX24" s="271">
        <v>7.4938280841306774E-3</v>
      </c>
      <c r="CY24" s="271">
        <v>7.4938280841306774E-3</v>
      </c>
      <c r="CZ24" s="271">
        <v>7.4938280841306774E-3</v>
      </c>
      <c r="DA24" s="271">
        <v>7.4938280841306774E-3</v>
      </c>
      <c r="DB24" s="271">
        <v>7.4938280841306774E-3</v>
      </c>
      <c r="DC24" s="271">
        <v>7.4938280841306774E-3</v>
      </c>
      <c r="DD24" s="271">
        <v>7.4938280841306774E-3</v>
      </c>
      <c r="DE24" s="271">
        <v>7.4938280841306774E-3</v>
      </c>
      <c r="DF24" s="271">
        <v>7.4938280841306774E-3</v>
      </c>
      <c r="DG24" s="271">
        <v>7.4938280841306774E-3</v>
      </c>
      <c r="DH24" s="271">
        <v>7.4938280841306774E-3</v>
      </c>
      <c r="DI24" s="271">
        <v>7.4938280841306774E-3</v>
      </c>
      <c r="DJ24" s="271">
        <v>7.4938280841306774E-3</v>
      </c>
      <c r="DK24" s="271">
        <v>7.4938280841306774E-3</v>
      </c>
      <c r="DL24" s="271">
        <v>7.4938280841306774E-3</v>
      </c>
      <c r="DM24" s="271">
        <v>7.4938280841306774E-3</v>
      </c>
      <c r="DN24" s="271">
        <v>7.4938280841306774E-3</v>
      </c>
      <c r="DO24" s="271">
        <v>7.4938280841306774E-3</v>
      </c>
      <c r="DP24" s="271">
        <v>7.4938280841306774E-3</v>
      </c>
      <c r="DQ24" s="271">
        <v>7.4938280841306774E-3</v>
      </c>
      <c r="DR24" s="271">
        <v>7.4938280841306774E-3</v>
      </c>
      <c r="DS24" s="271">
        <v>7.4938280841306774E-3</v>
      </c>
      <c r="DT24" s="271">
        <v>7.4938280841306774E-3</v>
      </c>
      <c r="DU24" s="271">
        <v>7.4938280841306774E-3</v>
      </c>
      <c r="DV24" s="271">
        <v>7.4938280841306774E-3</v>
      </c>
      <c r="DW24" s="271">
        <v>7.4938280841306774E-3</v>
      </c>
      <c r="DX24" s="271">
        <v>7.4938280841306774E-3</v>
      </c>
      <c r="DY24" s="271">
        <v>7.4938280841306774E-3</v>
      </c>
      <c r="DZ24" s="271">
        <v>7.4938280841306774E-3</v>
      </c>
      <c r="EA24" s="271">
        <v>7.4938280841306774E-3</v>
      </c>
      <c r="EB24" s="271">
        <v>7.4938280841306774E-3</v>
      </c>
      <c r="EC24" s="271">
        <v>7.4938280841306774E-3</v>
      </c>
      <c r="ED24" s="271">
        <v>7.4938280841306774E-3</v>
      </c>
      <c r="EE24" s="271">
        <v>7.4938280841306774E-3</v>
      </c>
      <c r="EF24" s="271">
        <v>7.4938280841306774E-3</v>
      </c>
      <c r="EG24" s="271">
        <v>7.4938280841306774E-3</v>
      </c>
      <c r="EH24" s="271">
        <v>7.4938280841306774E-3</v>
      </c>
      <c r="EI24" s="271">
        <v>7.4938280841306774E-3</v>
      </c>
      <c r="EJ24" s="271">
        <v>7.4938280841306774E-3</v>
      </c>
      <c r="EK24" s="271">
        <v>7.4938280841306774E-3</v>
      </c>
      <c r="EL24" s="271">
        <v>7.4938280841306774E-3</v>
      </c>
      <c r="EM24" s="271">
        <v>7.4938280841306774E-3</v>
      </c>
      <c r="EN24" s="271">
        <v>7.4938280841306774E-3</v>
      </c>
      <c r="EO24" s="271"/>
      <c r="EP24" s="271"/>
      <c r="EQ24" s="271"/>
      <c r="ER24" s="271"/>
      <c r="ES24" s="271"/>
      <c r="ET24" s="271"/>
      <c r="EU24" s="271"/>
      <c r="EV24" s="271"/>
      <c r="EW24" s="271"/>
      <c r="EX24" s="271"/>
      <c r="EY24" s="271"/>
      <c r="EZ24" s="271"/>
      <c r="FA24" s="272"/>
    </row>
    <row r="25" spans="1:157" x14ac:dyDescent="0.2">
      <c r="A25" s="238">
        <v>41337</v>
      </c>
      <c r="B25" s="237">
        <v>8.8026553369463332E-3</v>
      </c>
      <c r="C25" s="237">
        <v>7.5870200649633124E-3</v>
      </c>
      <c r="D25" s="326">
        <f>IF(ISNA(A25),"",IF(LEN(A25)&gt;0,_xll.xlDateShiftMonthBiz("TARGET",A25,tenor),""))</f>
        <v>41521</v>
      </c>
      <c r="E25" s="322" t="e">
        <v>#VALUE!</v>
      </c>
      <c r="F25" s="335" t="str">
        <f>IF(ISNA(A25),"",IF(LEN(A25)&gt;0,_xll.xlShmImplSwap2($B$5,"EUR"&amp;tenor&amp;"M_29JUN12",A25,,tenor+0*TYPE(trigger),1,4,12/tenor,4,1,1),""))</f>
        <v>Curve (OIS_26APR16) is not present in shared memory.</v>
      </c>
      <c r="G25" s="301" t="e">
        <f t="shared" si="0"/>
        <v>#VALUE!</v>
      </c>
      <c r="H25" s="271">
        <v>8.8026553369463332E-3</v>
      </c>
      <c r="I25" s="271">
        <v>8.8026553369463332E-3</v>
      </c>
      <c r="J25" s="271">
        <v>8.8026553369463332E-3</v>
      </c>
      <c r="K25" s="271">
        <v>8.8026553369463332E-3</v>
      </c>
      <c r="L25" s="271">
        <v>8.8026553369463332E-3</v>
      </c>
      <c r="M25" s="271">
        <v>8.8026553369463332E-3</v>
      </c>
      <c r="N25" s="271">
        <v>8.8026553369463332E-3</v>
      </c>
      <c r="O25" s="271">
        <v>8.8026553369463332E-3</v>
      </c>
      <c r="P25" s="271">
        <v>8.8026553369463332E-3</v>
      </c>
      <c r="Q25" s="271">
        <v>8.8026553369463332E-3</v>
      </c>
      <c r="R25" s="271">
        <v>8.8026553369463332E-3</v>
      </c>
      <c r="S25" s="271">
        <v>8.8026553369463332E-3</v>
      </c>
      <c r="T25" s="271">
        <v>8.8026553369463332E-3</v>
      </c>
      <c r="U25" s="271">
        <v>8.8026553369463332E-3</v>
      </c>
      <c r="V25" s="271">
        <v>8.8026553369463332E-3</v>
      </c>
      <c r="W25" s="271">
        <v>8.8026553369463332E-3</v>
      </c>
      <c r="X25" s="271">
        <v>8.8026553369463332E-3</v>
      </c>
      <c r="Y25" s="271">
        <v>8.8026553369463332E-3</v>
      </c>
      <c r="Z25" s="271">
        <v>8.8026553369463332E-3</v>
      </c>
      <c r="AA25" s="271">
        <v>8.8026553369463332E-3</v>
      </c>
      <c r="AB25" s="271">
        <v>8.8026553369463332E-3</v>
      </c>
      <c r="AC25" s="271">
        <v>8.8026553369463332E-3</v>
      </c>
      <c r="AD25" s="271">
        <v>8.8026553369463332E-3</v>
      </c>
      <c r="AE25" s="271">
        <v>8.8026553369463332E-3</v>
      </c>
      <c r="AF25" s="271">
        <v>8.8026553369463332E-3</v>
      </c>
      <c r="AG25" s="271">
        <v>8.8026553369463332E-3</v>
      </c>
      <c r="AH25" s="271">
        <v>8.8026553369463332E-3</v>
      </c>
      <c r="AI25" s="271">
        <v>8.8026553369463332E-3</v>
      </c>
      <c r="AJ25" s="271">
        <v>8.8026553369463332E-3</v>
      </c>
      <c r="AK25" s="271">
        <v>8.8026553369463332E-3</v>
      </c>
      <c r="AL25" s="271">
        <v>8.8026553369463332E-3</v>
      </c>
      <c r="AM25" s="271">
        <v>8.8026553369463332E-3</v>
      </c>
      <c r="AN25" s="271">
        <v>8.8026553369463332E-3</v>
      </c>
      <c r="AO25" s="271">
        <v>8.8026553369463332E-3</v>
      </c>
      <c r="AP25" s="271">
        <v>8.8026553369463332E-3</v>
      </c>
      <c r="AQ25" s="271">
        <v>8.8026553369463332E-3</v>
      </c>
      <c r="AR25" s="271">
        <v>8.8026553369463332E-3</v>
      </c>
      <c r="AS25" s="271">
        <v>8.8026553369463332E-3</v>
      </c>
      <c r="AT25" s="271">
        <v>8.8026553369463332E-3</v>
      </c>
      <c r="AU25" s="271">
        <v>8.8026553369463332E-3</v>
      </c>
      <c r="AV25" s="271">
        <v>8.8026553369463332E-3</v>
      </c>
      <c r="AW25" s="271">
        <v>8.8026553369463332E-3</v>
      </c>
      <c r="AX25" s="271">
        <v>8.8026553369463332E-3</v>
      </c>
      <c r="AY25" s="271">
        <v>8.8026553369463332E-3</v>
      </c>
      <c r="AZ25" s="271">
        <v>8.8026553369463332E-3</v>
      </c>
      <c r="BA25" s="271">
        <v>8.8026553369463332E-3</v>
      </c>
      <c r="BB25" s="271">
        <v>8.8026553369463332E-3</v>
      </c>
      <c r="BC25" s="271">
        <v>8.8026553369463332E-3</v>
      </c>
      <c r="BD25" s="271">
        <v>8.8026553369463332E-3</v>
      </c>
      <c r="BE25" s="271">
        <v>8.8026553369463332E-3</v>
      </c>
      <c r="BF25" s="271">
        <v>8.8026553369463332E-3</v>
      </c>
      <c r="BG25" s="271">
        <v>8.8026553369463332E-3</v>
      </c>
      <c r="BH25" s="271">
        <v>8.8026553369463332E-3</v>
      </c>
      <c r="BI25" s="271">
        <v>8.8026553369463332E-3</v>
      </c>
      <c r="BJ25" s="271">
        <v>8.8026553369463332E-3</v>
      </c>
      <c r="BK25" s="271">
        <v>8.8026553369463332E-3</v>
      </c>
      <c r="BL25" s="271">
        <v>8.8026553369463332E-3</v>
      </c>
      <c r="BM25" s="271">
        <v>8.8026553369463332E-3</v>
      </c>
      <c r="BN25" s="271">
        <v>8.8026553369463332E-3</v>
      </c>
      <c r="BO25" s="271">
        <v>8.8026553369463332E-3</v>
      </c>
      <c r="BP25" s="271">
        <v>8.8026553369463332E-3</v>
      </c>
      <c r="BQ25" s="271">
        <v>8.8026553369463332E-3</v>
      </c>
      <c r="BR25" s="271"/>
      <c r="BS25" s="271"/>
      <c r="BT25" s="271"/>
      <c r="BU25" s="271"/>
      <c r="BV25" s="271"/>
      <c r="BW25" s="271"/>
      <c r="BX25" s="271"/>
      <c r="BY25" s="271"/>
      <c r="BZ25" s="271"/>
      <c r="CA25" s="271"/>
      <c r="CB25" s="271"/>
      <c r="CC25" s="271"/>
      <c r="CD25" s="272"/>
      <c r="CE25" s="271">
        <v>7.5870074203724311E-3</v>
      </c>
      <c r="CF25" s="271">
        <v>7.5870158499896315E-3</v>
      </c>
      <c r="CG25" s="271">
        <v>7.5870200649633124E-3</v>
      </c>
      <c r="CH25" s="271">
        <v>7.5870200649633124E-3</v>
      </c>
      <c r="CI25" s="271">
        <v>7.5870200649633124E-3</v>
      </c>
      <c r="CJ25" s="271">
        <v>7.5870200649633124E-3</v>
      </c>
      <c r="CK25" s="271">
        <v>7.5870200645251377E-3</v>
      </c>
      <c r="CL25" s="271">
        <v>7.5870201675288986E-3</v>
      </c>
      <c r="CM25" s="271">
        <v>7.5870200690211316E-3</v>
      </c>
      <c r="CN25" s="271">
        <v>7.587020064750382E-3</v>
      </c>
      <c r="CO25" s="271">
        <v>7.5870200649633124E-3</v>
      </c>
      <c r="CP25" s="271">
        <v>7.5870200649633124E-3</v>
      </c>
      <c r="CQ25" s="271">
        <v>7.5870200649633124E-3</v>
      </c>
      <c r="CR25" s="271">
        <v>7.5870200649633124E-3</v>
      </c>
      <c r="CS25" s="271">
        <v>7.5870200649633124E-3</v>
      </c>
      <c r="CT25" s="271">
        <v>7.5870200649633124E-3</v>
      </c>
      <c r="CU25" s="271">
        <v>7.5870200649633124E-3</v>
      </c>
      <c r="CV25" s="271">
        <v>7.5870200649633124E-3</v>
      </c>
      <c r="CW25" s="271">
        <v>7.5870720781769253E-3</v>
      </c>
      <c r="CX25" s="271">
        <v>7.5852801609627976E-3</v>
      </c>
      <c r="CY25" s="271">
        <v>7.5869942033187608E-3</v>
      </c>
      <c r="CZ25" s="271">
        <v>7.5870207237447281E-3</v>
      </c>
      <c r="DA25" s="271">
        <v>7.5870200649633124E-3</v>
      </c>
      <c r="DB25" s="271">
        <v>7.5870200649633124E-3</v>
      </c>
      <c r="DC25" s="271">
        <v>7.5870200649633124E-3</v>
      </c>
      <c r="DD25" s="271">
        <v>7.5870200649633124E-3</v>
      </c>
      <c r="DE25" s="271">
        <v>7.5870200649633124E-3</v>
      </c>
      <c r="DF25" s="271">
        <v>7.5870200649633124E-3</v>
      </c>
      <c r="DG25" s="271">
        <v>7.5870200649633124E-3</v>
      </c>
      <c r="DH25" s="271">
        <v>7.5870200649633124E-3</v>
      </c>
      <c r="DI25" s="271">
        <v>7.5870200649633124E-3</v>
      </c>
      <c r="DJ25" s="271">
        <v>7.5870200649633124E-3</v>
      </c>
      <c r="DK25" s="271">
        <v>7.5870200649633124E-3</v>
      </c>
      <c r="DL25" s="271">
        <v>7.5870200649633124E-3</v>
      </c>
      <c r="DM25" s="271">
        <v>7.5870200649633124E-3</v>
      </c>
      <c r="DN25" s="271">
        <v>7.5870200649633124E-3</v>
      </c>
      <c r="DO25" s="271">
        <v>7.5870200649633124E-3</v>
      </c>
      <c r="DP25" s="271">
        <v>7.5870200649633124E-3</v>
      </c>
      <c r="DQ25" s="271">
        <v>7.5870200649633124E-3</v>
      </c>
      <c r="DR25" s="271">
        <v>7.5870200649633124E-3</v>
      </c>
      <c r="DS25" s="271">
        <v>7.5870200649633124E-3</v>
      </c>
      <c r="DT25" s="271">
        <v>7.5870200649633124E-3</v>
      </c>
      <c r="DU25" s="271">
        <v>7.5870200649633124E-3</v>
      </c>
      <c r="DV25" s="271">
        <v>7.5870200649633124E-3</v>
      </c>
      <c r="DW25" s="271">
        <v>7.5870200649633124E-3</v>
      </c>
      <c r="DX25" s="271">
        <v>7.5870200649633124E-3</v>
      </c>
      <c r="DY25" s="271">
        <v>7.5870200649633124E-3</v>
      </c>
      <c r="DZ25" s="271">
        <v>7.5870200649633124E-3</v>
      </c>
      <c r="EA25" s="271">
        <v>7.5870200649633124E-3</v>
      </c>
      <c r="EB25" s="271">
        <v>7.5870200649633124E-3</v>
      </c>
      <c r="EC25" s="271">
        <v>7.5870200649633124E-3</v>
      </c>
      <c r="ED25" s="271">
        <v>7.5870200649633124E-3</v>
      </c>
      <c r="EE25" s="271">
        <v>7.5870200649633124E-3</v>
      </c>
      <c r="EF25" s="271">
        <v>7.5870200649633124E-3</v>
      </c>
      <c r="EG25" s="271">
        <v>7.5870200649633124E-3</v>
      </c>
      <c r="EH25" s="271">
        <v>7.5870200649633124E-3</v>
      </c>
      <c r="EI25" s="271">
        <v>7.5870200649633124E-3</v>
      </c>
      <c r="EJ25" s="271">
        <v>7.5870200649633124E-3</v>
      </c>
      <c r="EK25" s="271">
        <v>7.5870200649633124E-3</v>
      </c>
      <c r="EL25" s="271">
        <v>7.5870200649633124E-3</v>
      </c>
      <c r="EM25" s="271">
        <v>7.5870200649633124E-3</v>
      </c>
      <c r="EN25" s="271">
        <v>7.5870200649633124E-3</v>
      </c>
      <c r="EO25" s="271"/>
      <c r="EP25" s="271"/>
      <c r="EQ25" s="271"/>
      <c r="ER25" s="271"/>
      <c r="ES25" s="271"/>
      <c r="ET25" s="271"/>
      <c r="EU25" s="271"/>
      <c r="EV25" s="271"/>
      <c r="EW25" s="271"/>
      <c r="EX25" s="271"/>
      <c r="EY25" s="271"/>
      <c r="EZ25" s="271"/>
      <c r="FA25" s="272"/>
    </row>
    <row r="26" spans="1:157" x14ac:dyDescent="0.2">
      <c r="A26" s="238">
        <v>41353</v>
      </c>
      <c r="B26" s="237">
        <v>8.678912470227616E-3</v>
      </c>
      <c r="C26" s="237">
        <v>7.660377731616673E-3</v>
      </c>
      <c r="D26" s="326">
        <f>IF(ISNA(A26),"",IF(LEN(A26)&gt;0,_xll.xlDateShiftMonthBiz("TARGET",A26,tenor),""))</f>
        <v>41537</v>
      </c>
      <c r="E26" s="322" t="e">
        <v>#VALUE!</v>
      </c>
      <c r="F26" s="335" t="str">
        <f>IF(ISNA(A26),"",IF(LEN(A26)&gt;0,_xll.xlShmImplSwap2($B$5,"EUR"&amp;tenor&amp;"M_29JUN12",A26,,tenor+0*TYPE(trigger),1,4,12/tenor,4,1,1),""))</f>
        <v>Curve (OIS_26APR16) is not present in shared memory.</v>
      </c>
      <c r="G26" s="301" t="e">
        <f t="shared" si="0"/>
        <v>#VALUE!</v>
      </c>
      <c r="H26" s="271">
        <v>8.678912470227616E-3</v>
      </c>
      <c r="I26" s="271">
        <v>8.678912470227616E-3</v>
      </c>
      <c r="J26" s="271">
        <v>8.678912470227616E-3</v>
      </c>
      <c r="K26" s="271">
        <v>8.678912470227616E-3</v>
      </c>
      <c r="L26" s="271">
        <v>8.678912470227616E-3</v>
      </c>
      <c r="M26" s="271">
        <v>8.678912470227616E-3</v>
      </c>
      <c r="N26" s="271">
        <v>8.678912470227616E-3</v>
      </c>
      <c r="O26" s="271">
        <v>8.678912470227616E-3</v>
      </c>
      <c r="P26" s="271">
        <v>8.678912470227616E-3</v>
      </c>
      <c r="Q26" s="271">
        <v>8.678912470227616E-3</v>
      </c>
      <c r="R26" s="271">
        <v>8.678912470227616E-3</v>
      </c>
      <c r="S26" s="271">
        <v>8.678912470227616E-3</v>
      </c>
      <c r="T26" s="271">
        <v>8.678912470227616E-3</v>
      </c>
      <c r="U26" s="271">
        <v>8.678912470227616E-3</v>
      </c>
      <c r="V26" s="271">
        <v>8.678912470227616E-3</v>
      </c>
      <c r="W26" s="271">
        <v>8.678912470227616E-3</v>
      </c>
      <c r="X26" s="271">
        <v>8.678912470227616E-3</v>
      </c>
      <c r="Y26" s="271">
        <v>8.678912470227616E-3</v>
      </c>
      <c r="Z26" s="271">
        <v>8.678912470227616E-3</v>
      </c>
      <c r="AA26" s="271">
        <v>8.678912470227616E-3</v>
      </c>
      <c r="AB26" s="271">
        <v>8.678912470227616E-3</v>
      </c>
      <c r="AC26" s="271">
        <v>8.678912470227616E-3</v>
      </c>
      <c r="AD26" s="271">
        <v>8.678912470227616E-3</v>
      </c>
      <c r="AE26" s="271">
        <v>8.678912470227616E-3</v>
      </c>
      <c r="AF26" s="271">
        <v>8.678912470227616E-3</v>
      </c>
      <c r="AG26" s="271">
        <v>8.678912470227616E-3</v>
      </c>
      <c r="AH26" s="271">
        <v>8.678912470227616E-3</v>
      </c>
      <c r="AI26" s="271">
        <v>8.678912470227616E-3</v>
      </c>
      <c r="AJ26" s="271">
        <v>8.678912470227616E-3</v>
      </c>
      <c r="AK26" s="271">
        <v>8.678912470227616E-3</v>
      </c>
      <c r="AL26" s="271">
        <v>8.678912470227616E-3</v>
      </c>
      <c r="AM26" s="271">
        <v>8.678912470227616E-3</v>
      </c>
      <c r="AN26" s="271">
        <v>8.678912470227616E-3</v>
      </c>
      <c r="AO26" s="271">
        <v>8.678912470227616E-3</v>
      </c>
      <c r="AP26" s="271">
        <v>8.678912470227616E-3</v>
      </c>
      <c r="AQ26" s="271">
        <v>8.678912470227616E-3</v>
      </c>
      <c r="AR26" s="271">
        <v>8.678912470227616E-3</v>
      </c>
      <c r="AS26" s="271">
        <v>8.678912470227616E-3</v>
      </c>
      <c r="AT26" s="271">
        <v>8.678912470227616E-3</v>
      </c>
      <c r="AU26" s="271">
        <v>8.678912470227616E-3</v>
      </c>
      <c r="AV26" s="271">
        <v>8.678912470227616E-3</v>
      </c>
      <c r="AW26" s="271">
        <v>8.678912470227616E-3</v>
      </c>
      <c r="AX26" s="271">
        <v>8.678912470227616E-3</v>
      </c>
      <c r="AY26" s="271">
        <v>8.678912470227616E-3</v>
      </c>
      <c r="AZ26" s="271">
        <v>8.678912470227616E-3</v>
      </c>
      <c r="BA26" s="271">
        <v>8.678912470227616E-3</v>
      </c>
      <c r="BB26" s="271">
        <v>8.678912470227616E-3</v>
      </c>
      <c r="BC26" s="271">
        <v>8.678912470227616E-3</v>
      </c>
      <c r="BD26" s="271">
        <v>8.678912470227616E-3</v>
      </c>
      <c r="BE26" s="271">
        <v>8.678912470227616E-3</v>
      </c>
      <c r="BF26" s="271">
        <v>8.678912470227616E-3</v>
      </c>
      <c r="BG26" s="271">
        <v>8.678912470227616E-3</v>
      </c>
      <c r="BH26" s="271">
        <v>8.678912470227616E-3</v>
      </c>
      <c r="BI26" s="271">
        <v>8.678912470227616E-3</v>
      </c>
      <c r="BJ26" s="271">
        <v>8.678912470227616E-3</v>
      </c>
      <c r="BK26" s="271">
        <v>8.678912470227616E-3</v>
      </c>
      <c r="BL26" s="271">
        <v>8.678912470227616E-3</v>
      </c>
      <c r="BM26" s="271">
        <v>8.678912470227616E-3</v>
      </c>
      <c r="BN26" s="271">
        <v>8.678912470227616E-3</v>
      </c>
      <c r="BO26" s="271">
        <v>8.678912470227616E-3</v>
      </c>
      <c r="BP26" s="271">
        <v>8.678912470227616E-3</v>
      </c>
      <c r="BQ26" s="271">
        <v>8.678912470227616E-3</v>
      </c>
      <c r="BR26" s="271"/>
      <c r="BS26" s="271"/>
      <c r="BT26" s="271"/>
      <c r="BU26" s="271"/>
      <c r="BV26" s="271"/>
      <c r="BW26" s="271"/>
      <c r="BX26" s="271"/>
      <c r="BY26" s="271"/>
      <c r="BZ26" s="271"/>
      <c r="CA26" s="271"/>
      <c r="CB26" s="271"/>
      <c r="CC26" s="271"/>
      <c r="CD26" s="272"/>
      <c r="CE26" s="271">
        <v>7.6603649647672949E-3</v>
      </c>
      <c r="CF26" s="271">
        <v>7.6603734758890953E-3</v>
      </c>
      <c r="CG26" s="271">
        <v>7.660377731616673E-3</v>
      </c>
      <c r="CH26" s="271">
        <v>7.660377731616673E-3</v>
      </c>
      <c r="CI26" s="271">
        <v>7.660377731616673E-3</v>
      </c>
      <c r="CJ26" s="271">
        <v>7.660377731616673E-3</v>
      </c>
      <c r="CK26" s="271">
        <v>7.6603777301053203E-3</v>
      </c>
      <c r="CL26" s="271">
        <v>7.660377781348331E-3</v>
      </c>
      <c r="CM26" s="271">
        <v>7.66037788016493E-3</v>
      </c>
      <c r="CN26" s="271">
        <v>7.6603777037644542E-3</v>
      </c>
      <c r="CO26" s="271">
        <v>7.660377731616673E-3</v>
      </c>
      <c r="CP26" s="271">
        <v>7.660377731616673E-3</v>
      </c>
      <c r="CQ26" s="271">
        <v>7.660377731616673E-3</v>
      </c>
      <c r="CR26" s="271">
        <v>7.660377731616673E-3</v>
      </c>
      <c r="CS26" s="271">
        <v>7.660377731616673E-3</v>
      </c>
      <c r="CT26" s="271">
        <v>7.660377731616673E-3</v>
      </c>
      <c r="CU26" s="271">
        <v>7.660377731616673E-3</v>
      </c>
      <c r="CV26" s="271">
        <v>7.660377731616673E-3</v>
      </c>
      <c r="CW26" s="271">
        <v>7.6605571371637145E-3</v>
      </c>
      <c r="CX26" s="271">
        <v>7.6595863885410608E-3</v>
      </c>
      <c r="CY26" s="271">
        <v>7.6589088891350771E-3</v>
      </c>
      <c r="CZ26" s="271">
        <v>7.6604639035650745E-3</v>
      </c>
      <c r="DA26" s="271">
        <v>7.660377731616673E-3</v>
      </c>
      <c r="DB26" s="271">
        <v>7.660377731616673E-3</v>
      </c>
      <c r="DC26" s="271">
        <v>7.660377731616673E-3</v>
      </c>
      <c r="DD26" s="271">
        <v>7.660377731616673E-3</v>
      </c>
      <c r="DE26" s="271">
        <v>7.660377731616673E-3</v>
      </c>
      <c r="DF26" s="271">
        <v>7.660377731616673E-3</v>
      </c>
      <c r="DG26" s="271">
        <v>7.660377731616673E-3</v>
      </c>
      <c r="DH26" s="271">
        <v>7.660377731616673E-3</v>
      </c>
      <c r="DI26" s="271">
        <v>7.660377731616673E-3</v>
      </c>
      <c r="DJ26" s="271">
        <v>7.660377731616673E-3</v>
      </c>
      <c r="DK26" s="271">
        <v>7.660377731616673E-3</v>
      </c>
      <c r="DL26" s="271">
        <v>7.660377731616673E-3</v>
      </c>
      <c r="DM26" s="271">
        <v>7.660377731616673E-3</v>
      </c>
      <c r="DN26" s="271">
        <v>7.660377731616673E-3</v>
      </c>
      <c r="DO26" s="271">
        <v>7.660377731616673E-3</v>
      </c>
      <c r="DP26" s="271">
        <v>7.660377731616673E-3</v>
      </c>
      <c r="DQ26" s="271">
        <v>7.660377731616673E-3</v>
      </c>
      <c r="DR26" s="271">
        <v>7.660377731616673E-3</v>
      </c>
      <c r="DS26" s="271">
        <v>7.660377731616673E-3</v>
      </c>
      <c r="DT26" s="271">
        <v>7.660377731616673E-3</v>
      </c>
      <c r="DU26" s="271">
        <v>7.660377731616673E-3</v>
      </c>
      <c r="DV26" s="271">
        <v>7.660377731616673E-3</v>
      </c>
      <c r="DW26" s="271">
        <v>7.660377731616673E-3</v>
      </c>
      <c r="DX26" s="271">
        <v>7.660377731616673E-3</v>
      </c>
      <c r="DY26" s="271">
        <v>7.660377731616673E-3</v>
      </c>
      <c r="DZ26" s="271">
        <v>7.660377731616673E-3</v>
      </c>
      <c r="EA26" s="271">
        <v>7.660377731616673E-3</v>
      </c>
      <c r="EB26" s="271">
        <v>7.660377731616673E-3</v>
      </c>
      <c r="EC26" s="271">
        <v>7.660377731616673E-3</v>
      </c>
      <c r="ED26" s="271">
        <v>7.660377731616673E-3</v>
      </c>
      <c r="EE26" s="271">
        <v>7.660377731616673E-3</v>
      </c>
      <c r="EF26" s="271">
        <v>7.660377731616673E-3</v>
      </c>
      <c r="EG26" s="271">
        <v>7.660377731616673E-3</v>
      </c>
      <c r="EH26" s="271">
        <v>7.660377731616673E-3</v>
      </c>
      <c r="EI26" s="271">
        <v>7.660377731616673E-3</v>
      </c>
      <c r="EJ26" s="271">
        <v>7.660377731616673E-3</v>
      </c>
      <c r="EK26" s="271">
        <v>7.660377731616673E-3</v>
      </c>
      <c r="EL26" s="271">
        <v>7.660377731616673E-3</v>
      </c>
      <c r="EM26" s="271">
        <v>7.660377731616673E-3</v>
      </c>
      <c r="EN26" s="271">
        <v>7.660377731616673E-3</v>
      </c>
      <c r="EO26" s="271"/>
      <c r="EP26" s="271"/>
      <c r="EQ26" s="271"/>
      <c r="ER26" s="271"/>
      <c r="ES26" s="271"/>
      <c r="ET26" s="271"/>
      <c r="EU26" s="271"/>
      <c r="EV26" s="271"/>
      <c r="EW26" s="271"/>
      <c r="EX26" s="271"/>
      <c r="EY26" s="271"/>
      <c r="EZ26" s="271"/>
      <c r="FA26" s="272"/>
    </row>
    <row r="27" spans="1:157" x14ac:dyDescent="0.2">
      <c r="A27" s="238">
        <v>41445</v>
      </c>
      <c r="B27" s="237">
        <v>8.4583890188597213E-3</v>
      </c>
      <c r="C27" s="237">
        <v>7.7990304331904004E-3</v>
      </c>
      <c r="D27" s="326">
        <f>IF(ISNA(A27),"",IF(LEN(A27)&gt;0,_xll.xlDateShiftMonthBiz("TARGET",A27,tenor),""))</f>
        <v>41628</v>
      </c>
      <c r="E27" s="322" t="e">
        <v>#VALUE!</v>
      </c>
      <c r="F27" s="335" t="str">
        <f>IF(ISNA(A27),"",IF(LEN(A27)&gt;0,_xll.xlShmImplSwap2($B$5,"EUR"&amp;tenor&amp;"M_29JUN12",A27,,tenor+0*TYPE(trigger),1,4,12/tenor,4,1,1),""))</f>
        <v>Curve (OIS_26APR16) is not present in shared memory.</v>
      </c>
      <c r="G27" s="301" t="e">
        <f t="shared" si="0"/>
        <v>#VALUE!</v>
      </c>
      <c r="H27" s="271">
        <v>8.4583890188597213E-3</v>
      </c>
      <c r="I27" s="271">
        <v>8.4583890188597213E-3</v>
      </c>
      <c r="J27" s="271">
        <v>8.4583890188597213E-3</v>
      </c>
      <c r="K27" s="271">
        <v>8.4583890188597213E-3</v>
      </c>
      <c r="L27" s="271">
        <v>8.4583890188597213E-3</v>
      </c>
      <c r="M27" s="271">
        <v>8.4583890188597213E-3</v>
      </c>
      <c r="N27" s="271">
        <v>8.4583890188597213E-3</v>
      </c>
      <c r="O27" s="271">
        <v>8.4583890188597213E-3</v>
      </c>
      <c r="P27" s="271">
        <v>8.4583890188597213E-3</v>
      </c>
      <c r="Q27" s="271">
        <v>8.4583890188597213E-3</v>
      </c>
      <c r="R27" s="271">
        <v>8.4583890188597213E-3</v>
      </c>
      <c r="S27" s="271">
        <v>8.4583890188597213E-3</v>
      </c>
      <c r="T27" s="271">
        <v>8.4583890188597213E-3</v>
      </c>
      <c r="U27" s="271">
        <v>8.4583890188597213E-3</v>
      </c>
      <c r="V27" s="271">
        <v>8.4583890188597213E-3</v>
      </c>
      <c r="W27" s="271">
        <v>8.4583890188597213E-3</v>
      </c>
      <c r="X27" s="271">
        <v>8.4583890188597213E-3</v>
      </c>
      <c r="Y27" s="271">
        <v>8.4583890188597213E-3</v>
      </c>
      <c r="Z27" s="271">
        <v>8.4583890188597213E-3</v>
      </c>
      <c r="AA27" s="271">
        <v>8.4583890188597213E-3</v>
      </c>
      <c r="AB27" s="271">
        <v>8.4583890188597213E-3</v>
      </c>
      <c r="AC27" s="271">
        <v>8.4583890188597213E-3</v>
      </c>
      <c r="AD27" s="271">
        <v>8.4583890188597213E-3</v>
      </c>
      <c r="AE27" s="271">
        <v>8.4583890188597213E-3</v>
      </c>
      <c r="AF27" s="271">
        <v>8.4583890188597213E-3</v>
      </c>
      <c r="AG27" s="271">
        <v>8.4583890188597213E-3</v>
      </c>
      <c r="AH27" s="271">
        <v>8.4583890188597213E-3</v>
      </c>
      <c r="AI27" s="271">
        <v>8.4583890188597213E-3</v>
      </c>
      <c r="AJ27" s="271">
        <v>8.4583890188597213E-3</v>
      </c>
      <c r="AK27" s="271">
        <v>8.4583890188597213E-3</v>
      </c>
      <c r="AL27" s="271">
        <v>8.4583890188597213E-3</v>
      </c>
      <c r="AM27" s="271">
        <v>8.4583890188597213E-3</v>
      </c>
      <c r="AN27" s="271">
        <v>8.4583890188597213E-3</v>
      </c>
      <c r="AO27" s="271">
        <v>8.4583890188597213E-3</v>
      </c>
      <c r="AP27" s="271">
        <v>8.4583890188597213E-3</v>
      </c>
      <c r="AQ27" s="271">
        <v>8.4583890188597213E-3</v>
      </c>
      <c r="AR27" s="271">
        <v>8.4583890188597213E-3</v>
      </c>
      <c r="AS27" s="271">
        <v>8.4583890188597213E-3</v>
      </c>
      <c r="AT27" s="271">
        <v>8.4583890188597213E-3</v>
      </c>
      <c r="AU27" s="271">
        <v>8.4583890188597213E-3</v>
      </c>
      <c r="AV27" s="271">
        <v>8.4583890188597213E-3</v>
      </c>
      <c r="AW27" s="271">
        <v>8.4583890188597213E-3</v>
      </c>
      <c r="AX27" s="271">
        <v>8.4583890188597213E-3</v>
      </c>
      <c r="AY27" s="271">
        <v>8.4583890188597213E-3</v>
      </c>
      <c r="AZ27" s="271">
        <v>8.4583890188597213E-3</v>
      </c>
      <c r="BA27" s="271">
        <v>8.4583890188597213E-3</v>
      </c>
      <c r="BB27" s="271">
        <v>8.4583890188597213E-3</v>
      </c>
      <c r="BC27" s="271">
        <v>8.4583890188597213E-3</v>
      </c>
      <c r="BD27" s="271">
        <v>8.4583890188597213E-3</v>
      </c>
      <c r="BE27" s="271">
        <v>8.4583890188597213E-3</v>
      </c>
      <c r="BF27" s="271">
        <v>8.4583890188597213E-3</v>
      </c>
      <c r="BG27" s="271">
        <v>8.4583890188597213E-3</v>
      </c>
      <c r="BH27" s="271">
        <v>8.4583890188597213E-3</v>
      </c>
      <c r="BI27" s="271">
        <v>8.4583890188597213E-3</v>
      </c>
      <c r="BJ27" s="271">
        <v>8.4583890188597213E-3</v>
      </c>
      <c r="BK27" s="271">
        <v>8.4583890188597213E-3</v>
      </c>
      <c r="BL27" s="271">
        <v>8.4583890188597213E-3</v>
      </c>
      <c r="BM27" s="271">
        <v>8.4583890188597213E-3</v>
      </c>
      <c r="BN27" s="271">
        <v>8.4583890188597213E-3</v>
      </c>
      <c r="BO27" s="271">
        <v>8.4583890188597213E-3</v>
      </c>
      <c r="BP27" s="271">
        <v>8.4583890188597213E-3</v>
      </c>
      <c r="BQ27" s="271">
        <v>8.4583890188597213E-3</v>
      </c>
      <c r="BR27" s="271"/>
      <c r="BS27" s="271"/>
      <c r="BT27" s="271"/>
      <c r="BU27" s="271"/>
      <c r="BV27" s="271"/>
      <c r="BW27" s="271"/>
      <c r="BX27" s="271"/>
      <c r="BY27" s="271"/>
      <c r="BZ27" s="271"/>
      <c r="CA27" s="271"/>
      <c r="CB27" s="271"/>
      <c r="CC27" s="271"/>
      <c r="CD27" s="272"/>
      <c r="CE27" s="271">
        <v>7.7990174352612698E-3</v>
      </c>
      <c r="CF27" s="271">
        <v>7.7990261004342266E-3</v>
      </c>
      <c r="CG27" s="271">
        <v>7.7990304331904004E-3</v>
      </c>
      <c r="CH27" s="271">
        <v>7.7990304331904004E-3</v>
      </c>
      <c r="CI27" s="271">
        <v>7.7990304331904004E-3</v>
      </c>
      <c r="CJ27" s="271">
        <v>7.7990304331904004E-3</v>
      </c>
      <c r="CK27" s="271">
        <v>7.7990304331904004E-3</v>
      </c>
      <c r="CL27" s="271">
        <v>7.7990304331904004E-3</v>
      </c>
      <c r="CM27" s="271">
        <v>7.7990304331904004E-3</v>
      </c>
      <c r="CN27" s="271">
        <v>7.7990304051285871E-3</v>
      </c>
      <c r="CO27" s="271">
        <v>7.7990307743016256E-3</v>
      </c>
      <c r="CP27" s="271">
        <v>7.7990310468451464E-3</v>
      </c>
      <c r="CQ27" s="271">
        <v>7.7990303415445116E-3</v>
      </c>
      <c r="CR27" s="271">
        <v>7.7990304331904004E-3</v>
      </c>
      <c r="CS27" s="271">
        <v>7.7990304331904004E-3</v>
      </c>
      <c r="CT27" s="271">
        <v>7.7990304331904004E-3</v>
      </c>
      <c r="CU27" s="271">
        <v>7.7990304331904004E-3</v>
      </c>
      <c r="CV27" s="271">
        <v>7.7990304331904004E-3</v>
      </c>
      <c r="CW27" s="271">
        <v>7.7990304331904004E-3</v>
      </c>
      <c r="CX27" s="271">
        <v>7.7990304331904004E-3</v>
      </c>
      <c r="CY27" s="271">
        <v>7.7990304331904004E-3</v>
      </c>
      <c r="CZ27" s="271">
        <v>7.7992672740226678E-3</v>
      </c>
      <c r="DA27" s="271">
        <v>7.7980072157472951E-3</v>
      </c>
      <c r="DB27" s="271">
        <v>7.7972898842878615E-3</v>
      </c>
      <c r="DC27" s="271">
        <v>7.7991361109955313E-3</v>
      </c>
      <c r="DD27" s="271">
        <v>7.7990304331904004E-3</v>
      </c>
      <c r="DE27" s="271">
        <v>7.7990304331904004E-3</v>
      </c>
      <c r="DF27" s="271">
        <v>7.7990304331904004E-3</v>
      </c>
      <c r="DG27" s="271">
        <v>7.7990304331904004E-3</v>
      </c>
      <c r="DH27" s="271">
        <v>7.7990304331904004E-3</v>
      </c>
      <c r="DI27" s="271">
        <v>7.7990304331904004E-3</v>
      </c>
      <c r="DJ27" s="271">
        <v>7.7990304331904004E-3</v>
      </c>
      <c r="DK27" s="271">
        <v>7.7990304331904004E-3</v>
      </c>
      <c r="DL27" s="271">
        <v>7.7990304331904004E-3</v>
      </c>
      <c r="DM27" s="271">
        <v>7.7990304331904004E-3</v>
      </c>
      <c r="DN27" s="271">
        <v>7.7990304331904004E-3</v>
      </c>
      <c r="DO27" s="271">
        <v>7.7990304331904004E-3</v>
      </c>
      <c r="DP27" s="271">
        <v>7.7990304331904004E-3</v>
      </c>
      <c r="DQ27" s="271">
        <v>7.7990304331904004E-3</v>
      </c>
      <c r="DR27" s="271">
        <v>7.7990304331904004E-3</v>
      </c>
      <c r="DS27" s="271">
        <v>7.7990304331904004E-3</v>
      </c>
      <c r="DT27" s="271">
        <v>7.7990304331904004E-3</v>
      </c>
      <c r="DU27" s="271">
        <v>7.7990304331904004E-3</v>
      </c>
      <c r="DV27" s="271">
        <v>7.7990304331904004E-3</v>
      </c>
      <c r="DW27" s="271">
        <v>7.7990304331904004E-3</v>
      </c>
      <c r="DX27" s="271">
        <v>7.7990304331904004E-3</v>
      </c>
      <c r="DY27" s="271">
        <v>7.7990304331904004E-3</v>
      </c>
      <c r="DZ27" s="271">
        <v>7.7990304331904004E-3</v>
      </c>
      <c r="EA27" s="271">
        <v>7.7990304331904004E-3</v>
      </c>
      <c r="EB27" s="271">
        <v>7.7990304331904004E-3</v>
      </c>
      <c r="EC27" s="271">
        <v>7.7990304331904004E-3</v>
      </c>
      <c r="ED27" s="271">
        <v>7.7990304331904004E-3</v>
      </c>
      <c r="EE27" s="271">
        <v>7.7990304331904004E-3</v>
      </c>
      <c r="EF27" s="271">
        <v>7.7990304331904004E-3</v>
      </c>
      <c r="EG27" s="271">
        <v>7.7990304331904004E-3</v>
      </c>
      <c r="EH27" s="271">
        <v>7.7990304331904004E-3</v>
      </c>
      <c r="EI27" s="271">
        <v>7.7990304331904004E-3</v>
      </c>
      <c r="EJ27" s="271">
        <v>7.7990304331904004E-3</v>
      </c>
      <c r="EK27" s="271">
        <v>7.7990304331904004E-3</v>
      </c>
      <c r="EL27" s="271">
        <v>7.7990304331904004E-3</v>
      </c>
      <c r="EM27" s="271">
        <v>7.7990304331904004E-3</v>
      </c>
      <c r="EN27" s="271">
        <v>7.7990304331904004E-3</v>
      </c>
      <c r="EO27" s="271"/>
      <c r="EP27" s="271"/>
      <c r="EQ27" s="271"/>
      <c r="ER27" s="271"/>
      <c r="ES27" s="271"/>
      <c r="ET27" s="271"/>
      <c r="EU27" s="271"/>
      <c r="EV27" s="271"/>
      <c r="EW27" s="271"/>
      <c r="EX27" s="271"/>
      <c r="EY27" s="271"/>
      <c r="EZ27" s="271"/>
      <c r="FA27" s="272"/>
    </row>
    <row r="28" spans="1:157" x14ac:dyDescent="0.2">
      <c r="A28" s="238">
        <v>41536</v>
      </c>
      <c r="B28" s="237">
        <v>8.3075578206058195E-3</v>
      </c>
      <c r="C28" s="237">
        <v>8.2305323029710081E-3</v>
      </c>
      <c r="D28" s="326">
        <f>IF(ISNA(A28),"",IF(LEN(A28)&gt;0,_xll.xlDateShiftMonthBiz("TARGET",A28,tenor),""))</f>
        <v>41717</v>
      </c>
      <c r="E28" s="322" t="e">
        <v>#VALUE!</v>
      </c>
      <c r="F28" s="335" t="str">
        <f>IF(ISNA(A28),"",IF(LEN(A28)&gt;0,_xll.xlShmImplSwap2($B$5,"EUR"&amp;tenor&amp;"M_29JUN12",A28,,tenor+0*TYPE(trigger),1,4,12/tenor,4,1,1),""))</f>
        <v>Curve (OIS_26APR16) is not present in shared memory.</v>
      </c>
      <c r="G28" s="301" t="e">
        <f t="shared" si="0"/>
        <v>#VALUE!</v>
      </c>
      <c r="H28" s="271">
        <v>8.3075578206058195E-3</v>
      </c>
      <c r="I28" s="271">
        <v>8.3075578206058195E-3</v>
      </c>
      <c r="J28" s="271">
        <v>8.3075578206058195E-3</v>
      </c>
      <c r="K28" s="271">
        <v>8.3075578206058195E-3</v>
      </c>
      <c r="L28" s="271">
        <v>8.3075578206058195E-3</v>
      </c>
      <c r="M28" s="271">
        <v>8.3075578206058195E-3</v>
      </c>
      <c r="N28" s="271">
        <v>8.3075578206058195E-3</v>
      </c>
      <c r="O28" s="271">
        <v>8.3075578206058195E-3</v>
      </c>
      <c r="P28" s="271">
        <v>8.3075578206058195E-3</v>
      </c>
      <c r="Q28" s="271">
        <v>8.3075578206058195E-3</v>
      </c>
      <c r="R28" s="271">
        <v>8.3075578206058195E-3</v>
      </c>
      <c r="S28" s="271">
        <v>8.3075578206058195E-3</v>
      </c>
      <c r="T28" s="271">
        <v>8.3075578206058195E-3</v>
      </c>
      <c r="U28" s="271">
        <v>8.3075578206058195E-3</v>
      </c>
      <c r="V28" s="271">
        <v>8.3075578206058195E-3</v>
      </c>
      <c r="W28" s="271">
        <v>8.3075578206058195E-3</v>
      </c>
      <c r="X28" s="271">
        <v>8.3075578206058195E-3</v>
      </c>
      <c r="Y28" s="271">
        <v>8.3075578206058195E-3</v>
      </c>
      <c r="Z28" s="271">
        <v>8.3075578206058195E-3</v>
      </c>
      <c r="AA28" s="271">
        <v>8.3075578206058195E-3</v>
      </c>
      <c r="AB28" s="271">
        <v>8.3075578206058195E-3</v>
      </c>
      <c r="AC28" s="271">
        <v>8.3075578206058195E-3</v>
      </c>
      <c r="AD28" s="271">
        <v>8.3075578206058195E-3</v>
      </c>
      <c r="AE28" s="271">
        <v>8.3075578206058195E-3</v>
      </c>
      <c r="AF28" s="271">
        <v>8.3075578206058195E-3</v>
      </c>
      <c r="AG28" s="271">
        <v>8.3075578206058195E-3</v>
      </c>
      <c r="AH28" s="271">
        <v>8.3075578206058195E-3</v>
      </c>
      <c r="AI28" s="271">
        <v>8.3075578206058195E-3</v>
      </c>
      <c r="AJ28" s="271">
        <v>8.3075578206058195E-3</v>
      </c>
      <c r="AK28" s="271">
        <v>8.3075578206058195E-3</v>
      </c>
      <c r="AL28" s="271">
        <v>8.3075578206058195E-3</v>
      </c>
      <c r="AM28" s="271">
        <v>8.3075578206058195E-3</v>
      </c>
      <c r="AN28" s="271">
        <v>8.3075578206058195E-3</v>
      </c>
      <c r="AO28" s="271">
        <v>8.3075578206058195E-3</v>
      </c>
      <c r="AP28" s="271">
        <v>8.3075578206058195E-3</v>
      </c>
      <c r="AQ28" s="271">
        <v>8.3075578206058195E-3</v>
      </c>
      <c r="AR28" s="271">
        <v>8.3075578206058195E-3</v>
      </c>
      <c r="AS28" s="271">
        <v>8.3075578206058195E-3</v>
      </c>
      <c r="AT28" s="271">
        <v>8.3075578206058195E-3</v>
      </c>
      <c r="AU28" s="271">
        <v>8.3075578206058195E-3</v>
      </c>
      <c r="AV28" s="271">
        <v>8.3075578206058195E-3</v>
      </c>
      <c r="AW28" s="271">
        <v>8.3075578206058195E-3</v>
      </c>
      <c r="AX28" s="271">
        <v>8.3075578206058195E-3</v>
      </c>
      <c r="AY28" s="271">
        <v>8.3075578206058195E-3</v>
      </c>
      <c r="AZ28" s="271">
        <v>8.3075578206058195E-3</v>
      </c>
      <c r="BA28" s="271">
        <v>8.3075578206058195E-3</v>
      </c>
      <c r="BB28" s="271">
        <v>8.3075578206058195E-3</v>
      </c>
      <c r="BC28" s="271">
        <v>8.3075578206058195E-3</v>
      </c>
      <c r="BD28" s="271">
        <v>8.3075578206058195E-3</v>
      </c>
      <c r="BE28" s="271">
        <v>8.3075578206058195E-3</v>
      </c>
      <c r="BF28" s="271">
        <v>8.3075578206058195E-3</v>
      </c>
      <c r="BG28" s="271">
        <v>8.3075578206058195E-3</v>
      </c>
      <c r="BH28" s="271">
        <v>8.3075578206058195E-3</v>
      </c>
      <c r="BI28" s="271">
        <v>8.3075578206058195E-3</v>
      </c>
      <c r="BJ28" s="271">
        <v>8.3075578206058195E-3</v>
      </c>
      <c r="BK28" s="271">
        <v>8.3075578206058195E-3</v>
      </c>
      <c r="BL28" s="271">
        <v>8.3075578206058195E-3</v>
      </c>
      <c r="BM28" s="271">
        <v>8.3075578206058195E-3</v>
      </c>
      <c r="BN28" s="271">
        <v>8.3075578206058195E-3</v>
      </c>
      <c r="BO28" s="271">
        <v>8.3075578206058195E-3</v>
      </c>
      <c r="BP28" s="271">
        <v>8.3075578206058195E-3</v>
      </c>
      <c r="BQ28" s="271">
        <v>8.3075578206058195E-3</v>
      </c>
      <c r="BR28" s="271"/>
      <c r="BS28" s="271"/>
      <c r="BT28" s="271"/>
      <c r="BU28" s="271"/>
      <c r="BV28" s="271"/>
      <c r="BW28" s="271"/>
      <c r="BX28" s="271"/>
      <c r="BY28" s="271"/>
      <c r="BZ28" s="271"/>
      <c r="CA28" s="271"/>
      <c r="CB28" s="271"/>
      <c r="CC28" s="271"/>
      <c r="CD28" s="272"/>
      <c r="CE28" s="271">
        <v>8.2305185858972639E-3</v>
      </c>
      <c r="CF28" s="271">
        <v>8.2305277304937016E-3</v>
      </c>
      <c r="CG28" s="271">
        <v>8.2305323029710081E-3</v>
      </c>
      <c r="CH28" s="271">
        <v>8.2305323029710081E-3</v>
      </c>
      <c r="CI28" s="271">
        <v>8.2305323029710081E-3</v>
      </c>
      <c r="CJ28" s="271">
        <v>8.2305323029710081E-3</v>
      </c>
      <c r="CK28" s="271">
        <v>8.2305323029710081E-3</v>
      </c>
      <c r="CL28" s="271">
        <v>8.2305323029710081E-3</v>
      </c>
      <c r="CM28" s="271">
        <v>8.2305323029710081E-3</v>
      </c>
      <c r="CN28" s="271">
        <v>8.2305323029710081E-3</v>
      </c>
      <c r="CO28" s="271">
        <v>8.2305323029710081E-3</v>
      </c>
      <c r="CP28" s="271">
        <v>8.2305323029710081E-3</v>
      </c>
      <c r="CQ28" s="271">
        <v>8.2305322049836503E-3</v>
      </c>
      <c r="CR28" s="271">
        <v>8.2305333539655651E-3</v>
      </c>
      <c r="CS28" s="271">
        <v>8.2305337384942362E-3</v>
      </c>
      <c r="CT28" s="271">
        <v>8.2305321123596134E-3</v>
      </c>
      <c r="CU28" s="271">
        <v>8.2305323029710081E-3</v>
      </c>
      <c r="CV28" s="271">
        <v>8.2305323029710081E-3</v>
      </c>
      <c r="CW28" s="271">
        <v>8.2305323029710081E-3</v>
      </c>
      <c r="CX28" s="271">
        <v>8.2305323029710081E-3</v>
      </c>
      <c r="CY28" s="271">
        <v>8.2305323029710081E-3</v>
      </c>
      <c r="CZ28" s="271">
        <v>8.2305323029710081E-3</v>
      </c>
      <c r="DA28" s="271">
        <v>8.2305323029710081E-3</v>
      </c>
      <c r="DB28" s="271">
        <v>8.2305323029710081E-3</v>
      </c>
      <c r="DC28" s="271">
        <v>8.2308555919205894E-3</v>
      </c>
      <c r="DD28" s="271">
        <v>8.2291866460225561E-3</v>
      </c>
      <c r="DE28" s="271">
        <v>8.2285406368114294E-3</v>
      </c>
      <c r="DF28" s="271">
        <v>8.2306531707524271E-3</v>
      </c>
      <c r="DG28" s="271">
        <v>8.2305323029710081E-3</v>
      </c>
      <c r="DH28" s="271">
        <v>8.2305323029710081E-3</v>
      </c>
      <c r="DI28" s="271">
        <v>8.2305323029710081E-3</v>
      </c>
      <c r="DJ28" s="271">
        <v>8.2305323029710081E-3</v>
      </c>
      <c r="DK28" s="271">
        <v>8.2305323029710081E-3</v>
      </c>
      <c r="DL28" s="271">
        <v>8.2305323029710081E-3</v>
      </c>
      <c r="DM28" s="271">
        <v>8.2305323029710081E-3</v>
      </c>
      <c r="DN28" s="271">
        <v>8.2305323029710081E-3</v>
      </c>
      <c r="DO28" s="271">
        <v>8.2305323029710081E-3</v>
      </c>
      <c r="DP28" s="271">
        <v>8.2305323029710081E-3</v>
      </c>
      <c r="DQ28" s="271">
        <v>8.2305323029710081E-3</v>
      </c>
      <c r="DR28" s="271">
        <v>8.2305323029710081E-3</v>
      </c>
      <c r="DS28" s="271">
        <v>8.2305323029710081E-3</v>
      </c>
      <c r="DT28" s="271">
        <v>8.2305323029710081E-3</v>
      </c>
      <c r="DU28" s="271">
        <v>8.2305323029710081E-3</v>
      </c>
      <c r="DV28" s="271">
        <v>8.2305323029710081E-3</v>
      </c>
      <c r="DW28" s="271">
        <v>8.2305323029710081E-3</v>
      </c>
      <c r="DX28" s="271">
        <v>8.2305323029710081E-3</v>
      </c>
      <c r="DY28" s="271">
        <v>8.2305323029710081E-3</v>
      </c>
      <c r="DZ28" s="271">
        <v>8.2305323029710081E-3</v>
      </c>
      <c r="EA28" s="271">
        <v>8.2305323029710081E-3</v>
      </c>
      <c r="EB28" s="271">
        <v>8.2305323029710081E-3</v>
      </c>
      <c r="EC28" s="271">
        <v>8.2305323029710081E-3</v>
      </c>
      <c r="ED28" s="271">
        <v>8.2305323029710081E-3</v>
      </c>
      <c r="EE28" s="271">
        <v>8.2305323029710081E-3</v>
      </c>
      <c r="EF28" s="271">
        <v>8.2305323029710081E-3</v>
      </c>
      <c r="EG28" s="271">
        <v>8.2305323029710081E-3</v>
      </c>
      <c r="EH28" s="271">
        <v>8.2305323029710081E-3</v>
      </c>
      <c r="EI28" s="271">
        <v>8.2305323029710081E-3</v>
      </c>
      <c r="EJ28" s="271">
        <v>8.2305323029710081E-3</v>
      </c>
      <c r="EK28" s="271">
        <v>8.2305323029710081E-3</v>
      </c>
      <c r="EL28" s="271">
        <v>8.2305323029710081E-3</v>
      </c>
      <c r="EM28" s="271">
        <v>8.2305323029710081E-3</v>
      </c>
      <c r="EN28" s="271">
        <v>8.2305323029710081E-3</v>
      </c>
      <c r="EO28" s="271"/>
      <c r="EP28" s="271"/>
      <c r="EQ28" s="271"/>
      <c r="ER28" s="271"/>
      <c r="ES28" s="271"/>
      <c r="ET28" s="271"/>
      <c r="EU28" s="271"/>
      <c r="EV28" s="271"/>
      <c r="EW28" s="271"/>
      <c r="EX28" s="271"/>
      <c r="EY28" s="271"/>
      <c r="EZ28" s="271"/>
      <c r="FA28" s="272"/>
    </row>
    <row r="29" spans="1:157" x14ac:dyDescent="0.2">
      <c r="A29" s="238">
        <v>41626</v>
      </c>
      <c r="B29" s="237">
        <v>8.2745996002234444E-3</v>
      </c>
      <c r="C29" s="237">
        <v>8.6668325514437598E-3</v>
      </c>
      <c r="D29" s="326">
        <f>IF(ISNA(A29),"",IF(LEN(A29)&gt;0,_xll.xlDateShiftMonthBiz("TARGET",A29,tenor),""))</f>
        <v>41808</v>
      </c>
      <c r="E29" s="322" t="e">
        <v>#VALUE!</v>
      </c>
      <c r="F29" s="335" t="str">
        <f>IF(ISNA(A29),"",IF(LEN(A29)&gt;0,_xll.xlShmImplSwap2($B$5,"EUR"&amp;tenor&amp;"M_29JUN12",A29,,tenor+0*TYPE(trigger),1,4,12/tenor,4,1,1),""))</f>
        <v>Curve (OIS_26APR16) is not present in shared memory.</v>
      </c>
      <c r="G29" s="301" t="e">
        <f t="shared" si="0"/>
        <v>#VALUE!</v>
      </c>
      <c r="H29" s="271">
        <v>8.2745996002234444E-3</v>
      </c>
      <c r="I29" s="271">
        <v>8.2745996002234444E-3</v>
      </c>
      <c r="J29" s="271">
        <v>8.2745996002234444E-3</v>
      </c>
      <c r="K29" s="271">
        <v>8.2745996002234444E-3</v>
      </c>
      <c r="L29" s="271">
        <v>8.2745996002234444E-3</v>
      </c>
      <c r="M29" s="271">
        <v>8.2745996002234444E-3</v>
      </c>
      <c r="N29" s="271">
        <v>8.2745996002234444E-3</v>
      </c>
      <c r="O29" s="271">
        <v>8.2745996002234444E-3</v>
      </c>
      <c r="P29" s="271">
        <v>8.2745996002234444E-3</v>
      </c>
      <c r="Q29" s="271">
        <v>8.2745996002234444E-3</v>
      </c>
      <c r="R29" s="271">
        <v>8.2745996002234444E-3</v>
      </c>
      <c r="S29" s="271">
        <v>8.2745996002234444E-3</v>
      </c>
      <c r="T29" s="271">
        <v>8.2745996002234444E-3</v>
      </c>
      <c r="U29" s="271">
        <v>8.2745996002234444E-3</v>
      </c>
      <c r="V29" s="271">
        <v>8.2745996002234444E-3</v>
      </c>
      <c r="W29" s="271">
        <v>8.2745996002234444E-3</v>
      </c>
      <c r="X29" s="271">
        <v>8.2745996002234444E-3</v>
      </c>
      <c r="Y29" s="271">
        <v>8.2745996002234444E-3</v>
      </c>
      <c r="Z29" s="271">
        <v>8.2745996002234444E-3</v>
      </c>
      <c r="AA29" s="271">
        <v>8.2745996002234444E-3</v>
      </c>
      <c r="AB29" s="271">
        <v>8.2745996002234444E-3</v>
      </c>
      <c r="AC29" s="271">
        <v>8.2745996002234444E-3</v>
      </c>
      <c r="AD29" s="271">
        <v>8.2745996002234444E-3</v>
      </c>
      <c r="AE29" s="271">
        <v>8.2745996002234444E-3</v>
      </c>
      <c r="AF29" s="271">
        <v>8.2745996002234444E-3</v>
      </c>
      <c r="AG29" s="271">
        <v>8.2745996002234444E-3</v>
      </c>
      <c r="AH29" s="271">
        <v>8.2745996002234444E-3</v>
      </c>
      <c r="AI29" s="271">
        <v>8.2745996002234444E-3</v>
      </c>
      <c r="AJ29" s="271">
        <v>8.2745996002234444E-3</v>
      </c>
      <c r="AK29" s="271">
        <v>8.2745996002234444E-3</v>
      </c>
      <c r="AL29" s="271">
        <v>8.2745996002234444E-3</v>
      </c>
      <c r="AM29" s="271">
        <v>8.2745996002234444E-3</v>
      </c>
      <c r="AN29" s="271">
        <v>8.2745996002234444E-3</v>
      </c>
      <c r="AO29" s="271">
        <v>8.2745996002234444E-3</v>
      </c>
      <c r="AP29" s="271">
        <v>8.2745996002234444E-3</v>
      </c>
      <c r="AQ29" s="271">
        <v>8.2745996002234444E-3</v>
      </c>
      <c r="AR29" s="271">
        <v>8.2745996002234444E-3</v>
      </c>
      <c r="AS29" s="271">
        <v>8.2745996002234444E-3</v>
      </c>
      <c r="AT29" s="271">
        <v>8.2745996002234444E-3</v>
      </c>
      <c r="AU29" s="271">
        <v>8.2745996002234444E-3</v>
      </c>
      <c r="AV29" s="271">
        <v>8.2745996002234444E-3</v>
      </c>
      <c r="AW29" s="271">
        <v>8.2745996002234444E-3</v>
      </c>
      <c r="AX29" s="271">
        <v>8.2745996002234444E-3</v>
      </c>
      <c r="AY29" s="271">
        <v>8.2745996002234444E-3</v>
      </c>
      <c r="AZ29" s="271">
        <v>8.2745996002234444E-3</v>
      </c>
      <c r="BA29" s="271">
        <v>8.2745996002234444E-3</v>
      </c>
      <c r="BB29" s="271">
        <v>8.2745996002234444E-3</v>
      </c>
      <c r="BC29" s="271">
        <v>8.2745996002234444E-3</v>
      </c>
      <c r="BD29" s="271">
        <v>8.2745996002234444E-3</v>
      </c>
      <c r="BE29" s="271">
        <v>8.2745996002234444E-3</v>
      </c>
      <c r="BF29" s="271">
        <v>8.2745996002234444E-3</v>
      </c>
      <c r="BG29" s="271">
        <v>8.2745996002234444E-3</v>
      </c>
      <c r="BH29" s="271">
        <v>8.2745996002234444E-3</v>
      </c>
      <c r="BI29" s="271">
        <v>8.2745996002234444E-3</v>
      </c>
      <c r="BJ29" s="271">
        <v>8.2745996002234444E-3</v>
      </c>
      <c r="BK29" s="271">
        <v>8.2745996002234444E-3</v>
      </c>
      <c r="BL29" s="271">
        <v>8.2745996002234444E-3</v>
      </c>
      <c r="BM29" s="271">
        <v>8.2745996002234444E-3</v>
      </c>
      <c r="BN29" s="271">
        <v>8.2745996002234444E-3</v>
      </c>
      <c r="BO29" s="271">
        <v>8.2745996002234444E-3</v>
      </c>
      <c r="BP29" s="271">
        <v>8.2745996002234444E-3</v>
      </c>
      <c r="BQ29" s="271">
        <v>8.2745996002234444E-3</v>
      </c>
      <c r="BR29" s="271"/>
      <c r="BS29" s="271"/>
      <c r="BT29" s="271"/>
      <c r="BU29" s="271"/>
      <c r="BV29" s="271"/>
      <c r="BW29" s="271"/>
      <c r="BX29" s="271"/>
      <c r="BY29" s="271"/>
      <c r="BZ29" s="271"/>
      <c r="CA29" s="271"/>
      <c r="CB29" s="271"/>
      <c r="CC29" s="271"/>
      <c r="CD29" s="272"/>
      <c r="CE29" s="271">
        <v>8.6668181072283874E-3</v>
      </c>
      <c r="CF29" s="271">
        <v>8.6668277365795875E-3</v>
      </c>
      <c r="CG29" s="271">
        <v>8.6668325514437598E-3</v>
      </c>
      <c r="CH29" s="271">
        <v>8.6668325514437598E-3</v>
      </c>
      <c r="CI29" s="271">
        <v>8.6668325514437598E-3</v>
      </c>
      <c r="CJ29" s="271">
        <v>8.6668325514437598E-3</v>
      </c>
      <c r="CK29" s="271">
        <v>8.6668325514437598E-3</v>
      </c>
      <c r="CL29" s="271">
        <v>8.6668325514437598E-3</v>
      </c>
      <c r="CM29" s="271">
        <v>8.6668325514437598E-3</v>
      </c>
      <c r="CN29" s="271">
        <v>8.6668325514437598E-3</v>
      </c>
      <c r="CO29" s="271">
        <v>8.6668325514437598E-3</v>
      </c>
      <c r="CP29" s="271">
        <v>8.6668325514437598E-3</v>
      </c>
      <c r="CQ29" s="271">
        <v>8.6668325514437598E-3</v>
      </c>
      <c r="CR29" s="271">
        <v>8.6668325514437598E-3</v>
      </c>
      <c r="CS29" s="271">
        <v>8.6668325514437598E-3</v>
      </c>
      <c r="CT29" s="271">
        <v>8.6668323352800739E-3</v>
      </c>
      <c r="CU29" s="271">
        <v>8.6668349744258803E-3</v>
      </c>
      <c r="CV29" s="271">
        <v>8.6668349025636731E-3</v>
      </c>
      <c r="CW29" s="271">
        <v>8.6668325514437598E-3</v>
      </c>
      <c r="CX29" s="271">
        <v>8.6668325514437598E-3</v>
      </c>
      <c r="CY29" s="271">
        <v>8.6668325514437598E-3</v>
      </c>
      <c r="CZ29" s="271">
        <v>8.6668325514437598E-3</v>
      </c>
      <c r="DA29" s="271">
        <v>8.6668325514437598E-3</v>
      </c>
      <c r="DB29" s="271">
        <v>8.6668325514437598E-3</v>
      </c>
      <c r="DC29" s="271">
        <v>8.6668325514437598E-3</v>
      </c>
      <c r="DD29" s="271">
        <v>8.6668325514437598E-3</v>
      </c>
      <c r="DE29" s="271">
        <v>8.6668325514437598E-3</v>
      </c>
      <c r="DF29" s="271">
        <v>8.667228402267909E-3</v>
      </c>
      <c r="DG29" s="271">
        <v>8.6650720690737981E-3</v>
      </c>
      <c r="DH29" s="271">
        <v>8.6651254307612679E-3</v>
      </c>
      <c r="DI29" s="271">
        <v>8.6668496473771405E-3</v>
      </c>
      <c r="DJ29" s="271">
        <v>8.6668325514437598E-3</v>
      </c>
      <c r="DK29" s="271">
        <v>8.6668325514437598E-3</v>
      </c>
      <c r="DL29" s="271">
        <v>8.6668325514437598E-3</v>
      </c>
      <c r="DM29" s="271">
        <v>8.6668325514437598E-3</v>
      </c>
      <c r="DN29" s="271">
        <v>8.6668325514437598E-3</v>
      </c>
      <c r="DO29" s="271">
        <v>8.6668325514437598E-3</v>
      </c>
      <c r="DP29" s="271">
        <v>8.6668325514437598E-3</v>
      </c>
      <c r="DQ29" s="271">
        <v>8.6668325514437598E-3</v>
      </c>
      <c r="DR29" s="271">
        <v>8.6668325514437598E-3</v>
      </c>
      <c r="DS29" s="271">
        <v>8.6668325514437598E-3</v>
      </c>
      <c r="DT29" s="271">
        <v>8.6668325514437598E-3</v>
      </c>
      <c r="DU29" s="271">
        <v>8.6668325514437598E-3</v>
      </c>
      <c r="DV29" s="271">
        <v>8.6668325514437598E-3</v>
      </c>
      <c r="DW29" s="271">
        <v>8.6668325514437598E-3</v>
      </c>
      <c r="DX29" s="271">
        <v>8.6668325514437598E-3</v>
      </c>
      <c r="DY29" s="271">
        <v>8.6668325514437598E-3</v>
      </c>
      <c r="DZ29" s="271">
        <v>8.6668325514437598E-3</v>
      </c>
      <c r="EA29" s="271">
        <v>8.6668325514437598E-3</v>
      </c>
      <c r="EB29" s="271">
        <v>8.6668325514437598E-3</v>
      </c>
      <c r="EC29" s="271">
        <v>8.6668325514437598E-3</v>
      </c>
      <c r="ED29" s="271">
        <v>8.6668325514437598E-3</v>
      </c>
      <c r="EE29" s="271">
        <v>8.6668325514437598E-3</v>
      </c>
      <c r="EF29" s="271">
        <v>8.6668325514437598E-3</v>
      </c>
      <c r="EG29" s="271">
        <v>8.6668325514437598E-3</v>
      </c>
      <c r="EH29" s="271">
        <v>8.6668325514437598E-3</v>
      </c>
      <c r="EI29" s="271">
        <v>8.6668325514437598E-3</v>
      </c>
      <c r="EJ29" s="271">
        <v>8.6668325514437598E-3</v>
      </c>
      <c r="EK29" s="271">
        <v>8.6668325514437598E-3</v>
      </c>
      <c r="EL29" s="271">
        <v>8.6668325514437598E-3</v>
      </c>
      <c r="EM29" s="271">
        <v>8.6668325514437598E-3</v>
      </c>
      <c r="EN29" s="271">
        <v>8.6668325514437598E-3</v>
      </c>
      <c r="EO29" s="271"/>
      <c r="EP29" s="271"/>
      <c r="EQ29" s="271"/>
      <c r="ER29" s="271"/>
      <c r="ES29" s="271"/>
      <c r="ET29" s="271"/>
      <c r="EU29" s="271"/>
      <c r="EV29" s="271"/>
      <c r="EW29" s="271"/>
      <c r="EX29" s="271"/>
      <c r="EY29" s="271"/>
      <c r="EZ29" s="271"/>
      <c r="FA29" s="272"/>
    </row>
    <row r="30" spans="1:157" x14ac:dyDescent="0.2">
      <c r="A30" s="238">
        <v>41716</v>
      </c>
      <c r="B30" s="237">
        <v>8.3231679030545472E-3</v>
      </c>
      <c r="C30" s="237">
        <v>9.22545286503762E-3</v>
      </c>
      <c r="D30" s="326">
        <f>IF(ISNA(A30),"",IF(LEN(A30)&gt;0,_xll.xlDateShiftMonthBiz("TARGET",A30,tenor),""))</f>
        <v>41900</v>
      </c>
      <c r="E30" s="322" t="e">
        <v>#VALUE!</v>
      </c>
      <c r="F30" s="335" t="str">
        <f>IF(ISNA(A30),"",IF(LEN(A30)&gt;0,_xll.xlShmImplSwap2($B$5,"EUR"&amp;tenor&amp;"M_29JUN12",A30,,tenor+0*TYPE(trigger),1,4,12/tenor,4,1,1),""))</f>
        <v>Curve (OIS_26APR16) is not present in shared memory.</v>
      </c>
      <c r="G30" s="301" t="e">
        <f t="shared" si="0"/>
        <v>#VALUE!</v>
      </c>
      <c r="H30" s="271">
        <v>8.3231679030545472E-3</v>
      </c>
      <c r="I30" s="271">
        <v>8.3231679030545472E-3</v>
      </c>
      <c r="J30" s="271">
        <v>8.3231679030545472E-3</v>
      </c>
      <c r="K30" s="271">
        <v>8.3231679030545472E-3</v>
      </c>
      <c r="L30" s="271">
        <v>8.3231679030545472E-3</v>
      </c>
      <c r="M30" s="271">
        <v>8.3231679030545472E-3</v>
      </c>
      <c r="N30" s="271">
        <v>8.3231679030545472E-3</v>
      </c>
      <c r="O30" s="271">
        <v>8.3231679030545472E-3</v>
      </c>
      <c r="P30" s="271">
        <v>8.3231679030545472E-3</v>
      </c>
      <c r="Q30" s="271">
        <v>8.3231679030545472E-3</v>
      </c>
      <c r="R30" s="271">
        <v>8.3231679030545472E-3</v>
      </c>
      <c r="S30" s="271">
        <v>8.3231679030545472E-3</v>
      </c>
      <c r="T30" s="271">
        <v>8.3231679030545472E-3</v>
      </c>
      <c r="U30" s="271">
        <v>8.3231679030545472E-3</v>
      </c>
      <c r="V30" s="271">
        <v>8.3231679030545472E-3</v>
      </c>
      <c r="W30" s="271">
        <v>8.3231679030545472E-3</v>
      </c>
      <c r="X30" s="271">
        <v>8.3231679030545472E-3</v>
      </c>
      <c r="Y30" s="271">
        <v>8.3231679030545472E-3</v>
      </c>
      <c r="Z30" s="271">
        <v>8.3231679030545472E-3</v>
      </c>
      <c r="AA30" s="271">
        <v>8.3231679030545472E-3</v>
      </c>
      <c r="AB30" s="271">
        <v>8.3231679030545472E-3</v>
      </c>
      <c r="AC30" s="271">
        <v>8.3231679030545472E-3</v>
      </c>
      <c r="AD30" s="271">
        <v>8.3231679030545472E-3</v>
      </c>
      <c r="AE30" s="271">
        <v>8.3231679030545472E-3</v>
      </c>
      <c r="AF30" s="271">
        <v>8.3231679030545472E-3</v>
      </c>
      <c r="AG30" s="271">
        <v>8.3231679030545472E-3</v>
      </c>
      <c r="AH30" s="271">
        <v>8.3231679030545472E-3</v>
      </c>
      <c r="AI30" s="271">
        <v>8.3231679030545472E-3</v>
      </c>
      <c r="AJ30" s="271">
        <v>8.3231679030545472E-3</v>
      </c>
      <c r="AK30" s="271">
        <v>8.3231679030545472E-3</v>
      </c>
      <c r="AL30" s="271">
        <v>8.3231679030545472E-3</v>
      </c>
      <c r="AM30" s="271">
        <v>8.3231679030545472E-3</v>
      </c>
      <c r="AN30" s="271">
        <v>8.3231679030545472E-3</v>
      </c>
      <c r="AO30" s="271">
        <v>8.3231679030545472E-3</v>
      </c>
      <c r="AP30" s="271">
        <v>8.3231679030545472E-3</v>
      </c>
      <c r="AQ30" s="271">
        <v>8.3231679030545472E-3</v>
      </c>
      <c r="AR30" s="271">
        <v>8.3231679030545472E-3</v>
      </c>
      <c r="AS30" s="271">
        <v>8.3231679030545472E-3</v>
      </c>
      <c r="AT30" s="271">
        <v>8.3231679030545472E-3</v>
      </c>
      <c r="AU30" s="271">
        <v>8.3231679030545472E-3</v>
      </c>
      <c r="AV30" s="271">
        <v>8.3231679030545472E-3</v>
      </c>
      <c r="AW30" s="271">
        <v>8.3231679030545472E-3</v>
      </c>
      <c r="AX30" s="271">
        <v>8.3231679030545472E-3</v>
      </c>
      <c r="AY30" s="271">
        <v>8.3231679030545472E-3</v>
      </c>
      <c r="AZ30" s="271">
        <v>8.3231679030545472E-3</v>
      </c>
      <c r="BA30" s="271">
        <v>8.3231679030545472E-3</v>
      </c>
      <c r="BB30" s="271">
        <v>8.3231679030545472E-3</v>
      </c>
      <c r="BC30" s="271">
        <v>8.3231679030545472E-3</v>
      </c>
      <c r="BD30" s="271">
        <v>8.3231679030545472E-3</v>
      </c>
      <c r="BE30" s="271">
        <v>8.3231679030545472E-3</v>
      </c>
      <c r="BF30" s="271">
        <v>8.3231679030545472E-3</v>
      </c>
      <c r="BG30" s="271">
        <v>8.3231679030545472E-3</v>
      </c>
      <c r="BH30" s="271">
        <v>8.3231679030545472E-3</v>
      </c>
      <c r="BI30" s="271">
        <v>8.3231679030545472E-3</v>
      </c>
      <c r="BJ30" s="271">
        <v>8.3231679030545472E-3</v>
      </c>
      <c r="BK30" s="271">
        <v>8.3231679030545472E-3</v>
      </c>
      <c r="BL30" s="271">
        <v>8.3231679030545472E-3</v>
      </c>
      <c r="BM30" s="271">
        <v>8.3231679030545472E-3</v>
      </c>
      <c r="BN30" s="271">
        <v>8.3231679030545472E-3</v>
      </c>
      <c r="BO30" s="271">
        <v>8.3231679030545472E-3</v>
      </c>
      <c r="BP30" s="271">
        <v>8.3231679030545472E-3</v>
      </c>
      <c r="BQ30" s="271">
        <v>8.3231679030545472E-3</v>
      </c>
      <c r="BR30" s="271"/>
      <c r="BS30" s="271"/>
      <c r="BT30" s="271"/>
      <c r="BU30" s="271"/>
      <c r="BV30" s="271"/>
      <c r="BW30" s="271"/>
      <c r="BX30" s="271"/>
      <c r="BY30" s="271"/>
      <c r="BZ30" s="271"/>
      <c r="CA30" s="271"/>
      <c r="CB30" s="271"/>
      <c r="CC30" s="271"/>
      <c r="CD30" s="272"/>
      <c r="CE30" s="271">
        <v>9.2254374898209767E-3</v>
      </c>
      <c r="CF30" s="271">
        <v>9.2254477398315896E-3</v>
      </c>
      <c r="CG30" s="271">
        <v>9.22545286503762E-3</v>
      </c>
      <c r="CH30" s="271">
        <v>9.22545286503762E-3</v>
      </c>
      <c r="CI30" s="271">
        <v>9.22545286503762E-3</v>
      </c>
      <c r="CJ30" s="271">
        <v>9.22545286503762E-3</v>
      </c>
      <c r="CK30" s="271">
        <v>9.22545286503762E-3</v>
      </c>
      <c r="CL30" s="271">
        <v>9.22545286503762E-3</v>
      </c>
      <c r="CM30" s="271">
        <v>9.22545286503762E-3</v>
      </c>
      <c r="CN30" s="271">
        <v>9.22545286503762E-3</v>
      </c>
      <c r="CO30" s="271">
        <v>9.22545286503762E-3</v>
      </c>
      <c r="CP30" s="271">
        <v>9.22545286503762E-3</v>
      </c>
      <c r="CQ30" s="271">
        <v>9.22545286503762E-3</v>
      </c>
      <c r="CR30" s="271">
        <v>9.22545286503762E-3</v>
      </c>
      <c r="CS30" s="271">
        <v>9.22545286503762E-3</v>
      </c>
      <c r="CT30" s="271">
        <v>9.22545286503762E-3</v>
      </c>
      <c r="CU30" s="271">
        <v>9.2254479873465894E-3</v>
      </c>
      <c r="CV30" s="271">
        <v>9.2254643786145365E-3</v>
      </c>
      <c r="CW30" s="271">
        <v>9.22545286503762E-3</v>
      </c>
      <c r="CX30" s="271">
        <v>9.22545286503762E-3</v>
      </c>
      <c r="CY30" s="271">
        <v>9.22545286503762E-3</v>
      </c>
      <c r="CZ30" s="271">
        <v>9.22545286503762E-3</v>
      </c>
      <c r="DA30" s="271">
        <v>9.22545286503762E-3</v>
      </c>
      <c r="DB30" s="271">
        <v>9.22545286503762E-3</v>
      </c>
      <c r="DC30" s="271">
        <v>9.22545286503762E-3</v>
      </c>
      <c r="DD30" s="271">
        <v>9.22545286503762E-3</v>
      </c>
      <c r="DE30" s="271">
        <v>9.22545286503762E-3</v>
      </c>
      <c r="DF30" s="271">
        <v>9.22545286503762E-3</v>
      </c>
      <c r="DG30" s="271">
        <v>9.2318964277350573E-3</v>
      </c>
      <c r="DH30" s="271">
        <v>9.2194987621418579E-3</v>
      </c>
      <c r="DI30" s="271">
        <v>9.2246695359158044E-3</v>
      </c>
      <c r="DJ30" s="271">
        <v>9.2255195537942793E-3</v>
      </c>
      <c r="DK30" s="271">
        <v>9.22545286503762E-3</v>
      </c>
      <c r="DL30" s="271">
        <v>9.22545286503762E-3</v>
      </c>
      <c r="DM30" s="271">
        <v>9.22545286503762E-3</v>
      </c>
      <c r="DN30" s="271">
        <v>9.22545286503762E-3</v>
      </c>
      <c r="DO30" s="271">
        <v>9.22545286503762E-3</v>
      </c>
      <c r="DP30" s="271">
        <v>9.22545286503762E-3</v>
      </c>
      <c r="DQ30" s="271">
        <v>9.22545286503762E-3</v>
      </c>
      <c r="DR30" s="271">
        <v>9.22545286503762E-3</v>
      </c>
      <c r="DS30" s="271">
        <v>9.22545286503762E-3</v>
      </c>
      <c r="DT30" s="271">
        <v>9.22545286503762E-3</v>
      </c>
      <c r="DU30" s="271">
        <v>9.22545286503762E-3</v>
      </c>
      <c r="DV30" s="271">
        <v>9.22545286503762E-3</v>
      </c>
      <c r="DW30" s="271">
        <v>9.22545286503762E-3</v>
      </c>
      <c r="DX30" s="271">
        <v>9.22545286503762E-3</v>
      </c>
      <c r="DY30" s="271">
        <v>9.22545286503762E-3</v>
      </c>
      <c r="DZ30" s="271">
        <v>9.22545286503762E-3</v>
      </c>
      <c r="EA30" s="271">
        <v>9.22545286503762E-3</v>
      </c>
      <c r="EB30" s="271">
        <v>9.22545286503762E-3</v>
      </c>
      <c r="EC30" s="271">
        <v>9.22545286503762E-3</v>
      </c>
      <c r="ED30" s="271">
        <v>9.22545286503762E-3</v>
      </c>
      <c r="EE30" s="271">
        <v>9.22545286503762E-3</v>
      </c>
      <c r="EF30" s="271">
        <v>9.22545286503762E-3</v>
      </c>
      <c r="EG30" s="271">
        <v>9.22545286503762E-3</v>
      </c>
      <c r="EH30" s="271">
        <v>9.22545286503762E-3</v>
      </c>
      <c r="EI30" s="271">
        <v>9.22545286503762E-3</v>
      </c>
      <c r="EJ30" s="271">
        <v>9.22545286503762E-3</v>
      </c>
      <c r="EK30" s="271">
        <v>9.22545286503762E-3</v>
      </c>
      <c r="EL30" s="271">
        <v>9.22545286503762E-3</v>
      </c>
      <c r="EM30" s="271">
        <v>9.22545286503762E-3</v>
      </c>
      <c r="EN30" s="271">
        <v>9.22545286503762E-3</v>
      </c>
      <c r="EO30" s="271"/>
      <c r="EP30" s="271"/>
      <c r="EQ30" s="271"/>
      <c r="ER30" s="271"/>
      <c r="ES30" s="271"/>
      <c r="ET30" s="271"/>
      <c r="EU30" s="271"/>
      <c r="EV30" s="271"/>
      <c r="EW30" s="271"/>
      <c r="EX30" s="271"/>
      <c r="EY30" s="271"/>
      <c r="EZ30" s="271"/>
      <c r="FA30" s="272"/>
    </row>
    <row r="31" spans="1:157" x14ac:dyDescent="0.2">
      <c r="A31" s="238">
        <v>41809</v>
      </c>
      <c r="B31" s="237">
        <v>8.412716615110432E-3</v>
      </c>
      <c r="C31" s="237">
        <v>1.033700809434975E-2</v>
      </c>
      <c r="D31" s="326">
        <f>IF(ISNA(A31),"",IF(LEN(A31)&gt;0,_xll.xlDateShiftMonthBiz("TARGET",A31,tenor),""))</f>
        <v>41992</v>
      </c>
      <c r="E31" s="322" t="e">
        <v>#VALUE!</v>
      </c>
      <c r="F31" s="335" t="str">
        <f>IF(ISNA(A31),"",IF(LEN(A31)&gt;0,_xll.xlShmImplSwap2($B$5,"EUR"&amp;tenor&amp;"M_29JUN12",A31,,tenor+0*TYPE(trigger),1,4,12/tenor,4,1,1),""))</f>
        <v>Curve (OIS_26APR16) is not present in shared memory.</v>
      </c>
      <c r="G31" s="301" t="e">
        <f t="shared" si="0"/>
        <v>#VALUE!</v>
      </c>
      <c r="H31" s="271">
        <v>8.412716615110432E-3</v>
      </c>
      <c r="I31" s="271">
        <v>8.412716615110432E-3</v>
      </c>
      <c r="J31" s="271">
        <v>8.412716615110432E-3</v>
      </c>
      <c r="K31" s="271">
        <v>8.412716615110432E-3</v>
      </c>
      <c r="L31" s="271">
        <v>8.412716615110432E-3</v>
      </c>
      <c r="M31" s="271">
        <v>8.412716615110432E-3</v>
      </c>
      <c r="N31" s="271">
        <v>8.412716615110432E-3</v>
      </c>
      <c r="O31" s="271">
        <v>8.412716615110432E-3</v>
      </c>
      <c r="P31" s="271">
        <v>8.412716615110432E-3</v>
      </c>
      <c r="Q31" s="271">
        <v>8.412716615110432E-3</v>
      </c>
      <c r="R31" s="271">
        <v>8.412716615110432E-3</v>
      </c>
      <c r="S31" s="271">
        <v>8.412716615110432E-3</v>
      </c>
      <c r="T31" s="271">
        <v>8.412716615110432E-3</v>
      </c>
      <c r="U31" s="271">
        <v>8.412716615110432E-3</v>
      </c>
      <c r="V31" s="271">
        <v>8.412716615110432E-3</v>
      </c>
      <c r="W31" s="271">
        <v>8.412716615110432E-3</v>
      </c>
      <c r="X31" s="271">
        <v>8.412716615110432E-3</v>
      </c>
      <c r="Y31" s="271">
        <v>8.412716615110432E-3</v>
      </c>
      <c r="Z31" s="271">
        <v>8.412716615110432E-3</v>
      </c>
      <c r="AA31" s="271">
        <v>8.412716615110432E-3</v>
      </c>
      <c r="AB31" s="271">
        <v>8.412716615110432E-3</v>
      </c>
      <c r="AC31" s="271">
        <v>8.412716615110432E-3</v>
      </c>
      <c r="AD31" s="271">
        <v>8.412716615110432E-3</v>
      </c>
      <c r="AE31" s="271">
        <v>8.412716615110432E-3</v>
      </c>
      <c r="AF31" s="271">
        <v>8.412716615110432E-3</v>
      </c>
      <c r="AG31" s="271">
        <v>8.412716615110432E-3</v>
      </c>
      <c r="AH31" s="271">
        <v>8.412716615110432E-3</v>
      </c>
      <c r="AI31" s="271">
        <v>8.412716615110432E-3</v>
      </c>
      <c r="AJ31" s="271">
        <v>8.412716615110432E-3</v>
      </c>
      <c r="AK31" s="271">
        <v>8.412716615110432E-3</v>
      </c>
      <c r="AL31" s="271">
        <v>8.412716615110432E-3</v>
      </c>
      <c r="AM31" s="271">
        <v>8.412716615110432E-3</v>
      </c>
      <c r="AN31" s="271">
        <v>8.412716615110432E-3</v>
      </c>
      <c r="AO31" s="271">
        <v>8.412716615110432E-3</v>
      </c>
      <c r="AP31" s="271">
        <v>8.412716615110432E-3</v>
      </c>
      <c r="AQ31" s="271">
        <v>8.412716615110432E-3</v>
      </c>
      <c r="AR31" s="271">
        <v>8.412716615110432E-3</v>
      </c>
      <c r="AS31" s="271">
        <v>8.412716615110432E-3</v>
      </c>
      <c r="AT31" s="271">
        <v>8.412716615110432E-3</v>
      </c>
      <c r="AU31" s="271">
        <v>8.412716615110432E-3</v>
      </c>
      <c r="AV31" s="271">
        <v>8.412716615110432E-3</v>
      </c>
      <c r="AW31" s="271">
        <v>8.412716615110432E-3</v>
      </c>
      <c r="AX31" s="271">
        <v>8.412716615110432E-3</v>
      </c>
      <c r="AY31" s="271">
        <v>8.412716615110432E-3</v>
      </c>
      <c r="AZ31" s="271">
        <v>8.412716615110432E-3</v>
      </c>
      <c r="BA31" s="271">
        <v>8.412716615110432E-3</v>
      </c>
      <c r="BB31" s="271">
        <v>8.412716615110432E-3</v>
      </c>
      <c r="BC31" s="271">
        <v>8.412716615110432E-3</v>
      </c>
      <c r="BD31" s="271">
        <v>8.412716615110432E-3</v>
      </c>
      <c r="BE31" s="271">
        <v>8.412716615110432E-3</v>
      </c>
      <c r="BF31" s="271">
        <v>8.412716615110432E-3</v>
      </c>
      <c r="BG31" s="271">
        <v>8.412716615110432E-3</v>
      </c>
      <c r="BH31" s="271">
        <v>8.412716615110432E-3</v>
      </c>
      <c r="BI31" s="271">
        <v>8.412716615110432E-3</v>
      </c>
      <c r="BJ31" s="271">
        <v>8.412716615110432E-3</v>
      </c>
      <c r="BK31" s="271">
        <v>8.412716615110432E-3</v>
      </c>
      <c r="BL31" s="271">
        <v>8.412716615110432E-3</v>
      </c>
      <c r="BM31" s="271">
        <v>8.412716615110432E-3</v>
      </c>
      <c r="BN31" s="271">
        <v>8.412716615110432E-3</v>
      </c>
      <c r="BO31" s="271">
        <v>8.412716615110432E-3</v>
      </c>
      <c r="BP31" s="271">
        <v>8.412716615110432E-3</v>
      </c>
      <c r="BQ31" s="271">
        <v>8.412716615110432E-3</v>
      </c>
      <c r="BR31" s="271"/>
      <c r="BS31" s="271"/>
      <c r="BT31" s="271"/>
      <c r="BU31" s="271"/>
      <c r="BV31" s="271"/>
      <c r="BW31" s="271"/>
      <c r="BX31" s="271"/>
      <c r="BY31" s="271"/>
      <c r="BZ31" s="271"/>
      <c r="CA31" s="271"/>
      <c r="CB31" s="271"/>
      <c r="CC31" s="271"/>
      <c r="CD31" s="272"/>
      <c r="CE31" s="271">
        <v>1.0336990866605895E-2</v>
      </c>
      <c r="CF31" s="271">
        <v>1.0337002351618524E-2</v>
      </c>
      <c r="CG31" s="271">
        <v>1.033700809434975E-2</v>
      </c>
      <c r="CH31" s="271">
        <v>1.033700809434975E-2</v>
      </c>
      <c r="CI31" s="271">
        <v>1.033700809434975E-2</v>
      </c>
      <c r="CJ31" s="271">
        <v>1.033700809434975E-2</v>
      </c>
      <c r="CK31" s="271">
        <v>1.033700809434975E-2</v>
      </c>
      <c r="CL31" s="271">
        <v>1.033700809434975E-2</v>
      </c>
      <c r="CM31" s="271">
        <v>1.033700809434975E-2</v>
      </c>
      <c r="CN31" s="271">
        <v>1.033700809434975E-2</v>
      </c>
      <c r="CO31" s="271">
        <v>1.033700809434975E-2</v>
      </c>
      <c r="CP31" s="271">
        <v>1.0337261318519612E-2</v>
      </c>
      <c r="CQ31" s="271">
        <v>1.033700809434975E-2</v>
      </c>
      <c r="CR31" s="271">
        <v>1.033700809434975E-2</v>
      </c>
      <c r="CS31" s="271">
        <v>1.033700809434975E-2</v>
      </c>
      <c r="CT31" s="271">
        <v>1.033700809434975E-2</v>
      </c>
      <c r="CU31" s="271">
        <v>1.0337003937906892E-2</v>
      </c>
      <c r="CV31" s="271">
        <v>1.0336416647312744E-2</v>
      </c>
      <c r="CW31" s="271">
        <v>1.033700809434975E-2</v>
      </c>
      <c r="CX31" s="271">
        <v>1.033700809434975E-2</v>
      </c>
      <c r="CY31" s="271">
        <v>1.033700809434975E-2</v>
      </c>
      <c r="CZ31" s="271">
        <v>1.033700809434975E-2</v>
      </c>
      <c r="DA31" s="271">
        <v>1.033700809434975E-2</v>
      </c>
      <c r="DB31" s="271">
        <v>1.0337647103075002E-2</v>
      </c>
      <c r="DC31" s="271">
        <v>1.033700809434975E-2</v>
      </c>
      <c r="DD31" s="271">
        <v>1.033700809434975E-2</v>
      </c>
      <c r="DE31" s="271">
        <v>1.033700809434975E-2</v>
      </c>
      <c r="DF31" s="271">
        <v>1.033700809434975E-2</v>
      </c>
      <c r="DG31" s="271">
        <v>1.0342498026086075E-2</v>
      </c>
      <c r="DH31" s="271">
        <v>1.033174205450966E-2</v>
      </c>
      <c r="DI31" s="271">
        <v>1.0334042317267787E-2</v>
      </c>
      <c r="DJ31" s="271">
        <v>1.03371759945208E-2</v>
      </c>
      <c r="DK31" s="271">
        <v>1.033700909285201E-2</v>
      </c>
      <c r="DL31" s="271">
        <v>1.033700809434975E-2</v>
      </c>
      <c r="DM31" s="271">
        <v>1.033700809434975E-2</v>
      </c>
      <c r="DN31" s="271">
        <v>1.033700809434975E-2</v>
      </c>
      <c r="DO31" s="271">
        <v>1.033700809434975E-2</v>
      </c>
      <c r="DP31" s="271">
        <v>1.033700809434975E-2</v>
      </c>
      <c r="DQ31" s="271">
        <v>1.033700809434975E-2</v>
      </c>
      <c r="DR31" s="271">
        <v>1.033700809434975E-2</v>
      </c>
      <c r="DS31" s="271">
        <v>1.033700809434975E-2</v>
      </c>
      <c r="DT31" s="271">
        <v>1.033700809434975E-2</v>
      </c>
      <c r="DU31" s="271">
        <v>1.033700809434975E-2</v>
      </c>
      <c r="DV31" s="271">
        <v>1.033700809434975E-2</v>
      </c>
      <c r="DW31" s="271">
        <v>1.033700809434975E-2</v>
      </c>
      <c r="DX31" s="271">
        <v>1.033700809434975E-2</v>
      </c>
      <c r="DY31" s="271">
        <v>1.033700809434975E-2</v>
      </c>
      <c r="DZ31" s="271">
        <v>1.033700809434975E-2</v>
      </c>
      <c r="EA31" s="271">
        <v>1.033700809434975E-2</v>
      </c>
      <c r="EB31" s="271">
        <v>1.033700809434975E-2</v>
      </c>
      <c r="EC31" s="271">
        <v>1.033700809434975E-2</v>
      </c>
      <c r="ED31" s="271">
        <v>1.033700809434975E-2</v>
      </c>
      <c r="EE31" s="271">
        <v>1.033700809434975E-2</v>
      </c>
      <c r="EF31" s="271">
        <v>1.033700809434975E-2</v>
      </c>
      <c r="EG31" s="271">
        <v>1.033700809434975E-2</v>
      </c>
      <c r="EH31" s="271">
        <v>1.033700809434975E-2</v>
      </c>
      <c r="EI31" s="271">
        <v>1.033700809434975E-2</v>
      </c>
      <c r="EJ31" s="271">
        <v>1.033700809434975E-2</v>
      </c>
      <c r="EK31" s="271">
        <v>1.033700809434975E-2</v>
      </c>
      <c r="EL31" s="271">
        <v>1.033700809434975E-2</v>
      </c>
      <c r="EM31" s="271">
        <v>1.033700809434975E-2</v>
      </c>
      <c r="EN31" s="271">
        <v>1.033700809434975E-2</v>
      </c>
      <c r="EO31" s="271"/>
      <c r="EP31" s="271"/>
      <c r="EQ31" s="271"/>
      <c r="ER31" s="271"/>
      <c r="ES31" s="271"/>
      <c r="ET31" s="271"/>
      <c r="EU31" s="271"/>
      <c r="EV31" s="271"/>
      <c r="EW31" s="271"/>
      <c r="EX31" s="271"/>
      <c r="EY31" s="271"/>
      <c r="EZ31" s="271"/>
      <c r="FA31" s="272"/>
    </row>
    <row r="32" spans="1:157" x14ac:dyDescent="0.2">
      <c r="A32" s="238">
        <v>41900</v>
      </c>
      <c r="B32" s="237">
        <v>8.5665173709427306E-3</v>
      </c>
      <c r="C32" s="237">
        <v>1.1319011993279844E-2</v>
      </c>
      <c r="D32" s="326">
        <f>IF(ISNA(A32),"",IF(LEN(A32)&gt;0,_xll.xlDateShiftMonthBiz("TARGET",A32,tenor),""))</f>
        <v>42081</v>
      </c>
      <c r="E32" s="322" t="e">
        <v>#VALUE!</v>
      </c>
      <c r="F32" s="335" t="str">
        <f>IF(ISNA(A32),"",IF(LEN(A32)&gt;0,_xll.xlShmImplSwap2($B$5,"EUR"&amp;tenor&amp;"M_29JUN12",A32,,tenor+0*TYPE(trigger),1,4,12/tenor,4,1,1),""))</f>
        <v>Curve (OIS_26APR16) is not present in shared memory.</v>
      </c>
      <c r="G32" s="301" t="e">
        <f t="shared" si="0"/>
        <v>#VALUE!</v>
      </c>
      <c r="H32" s="271">
        <v>8.5665173709427306E-3</v>
      </c>
      <c r="I32" s="271">
        <v>8.5665173709427306E-3</v>
      </c>
      <c r="J32" s="271">
        <v>8.5665173709427306E-3</v>
      </c>
      <c r="K32" s="271">
        <v>8.5665173709427306E-3</v>
      </c>
      <c r="L32" s="271">
        <v>8.5665173709427306E-3</v>
      </c>
      <c r="M32" s="271">
        <v>8.5665173709427306E-3</v>
      </c>
      <c r="N32" s="271">
        <v>8.5665173709427306E-3</v>
      </c>
      <c r="O32" s="271">
        <v>8.5665173709427306E-3</v>
      </c>
      <c r="P32" s="271">
        <v>8.5665173709427306E-3</v>
      </c>
      <c r="Q32" s="271">
        <v>8.5665173709427306E-3</v>
      </c>
      <c r="R32" s="271">
        <v>8.5665173709427306E-3</v>
      </c>
      <c r="S32" s="271">
        <v>8.5665173709427306E-3</v>
      </c>
      <c r="T32" s="271">
        <v>8.5665173709427306E-3</v>
      </c>
      <c r="U32" s="271">
        <v>8.5665173709427306E-3</v>
      </c>
      <c r="V32" s="271">
        <v>8.5665173709427306E-3</v>
      </c>
      <c r="W32" s="271">
        <v>8.5665173709427306E-3</v>
      </c>
      <c r="X32" s="271">
        <v>8.5665173709427306E-3</v>
      </c>
      <c r="Y32" s="271">
        <v>8.5665173709427306E-3</v>
      </c>
      <c r="Z32" s="271">
        <v>8.5665173709427306E-3</v>
      </c>
      <c r="AA32" s="271">
        <v>8.5665173709427306E-3</v>
      </c>
      <c r="AB32" s="271">
        <v>8.5665173709427306E-3</v>
      </c>
      <c r="AC32" s="271">
        <v>8.5665173709427306E-3</v>
      </c>
      <c r="AD32" s="271">
        <v>8.5665173709427306E-3</v>
      </c>
      <c r="AE32" s="271">
        <v>8.5665173709427306E-3</v>
      </c>
      <c r="AF32" s="271">
        <v>8.5665173709427306E-3</v>
      </c>
      <c r="AG32" s="271">
        <v>8.5665173709427306E-3</v>
      </c>
      <c r="AH32" s="271">
        <v>8.5665173709427306E-3</v>
      </c>
      <c r="AI32" s="271">
        <v>8.5665173709427306E-3</v>
      </c>
      <c r="AJ32" s="271">
        <v>8.5665173709427306E-3</v>
      </c>
      <c r="AK32" s="271">
        <v>8.5665173709427306E-3</v>
      </c>
      <c r="AL32" s="271">
        <v>8.5665173709427306E-3</v>
      </c>
      <c r="AM32" s="271">
        <v>8.5665173709427306E-3</v>
      </c>
      <c r="AN32" s="271">
        <v>8.5665173709427306E-3</v>
      </c>
      <c r="AO32" s="271">
        <v>8.5665173709427306E-3</v>
      </c>
      <c r="AP32" s="271">
        <v>8.5665173709427306E-3</v>
      </c>
      <c r="AQ32" s="271">
        <v>8.5665173709427306E-3</v>
      </c>
      <c r="AR32" s="271">
        <v>8.5665173709427306E-3</v>
      </c>
      <c r="AS32" s="271">
        <v>8.5665173709427306E-3</v>
      </c>
      <c r="AT32" s="271">
        <v>8.5665173709427306E-3</v>
      </c>
      <c r="AU32" s="271">
        <v>8.5665173709427306E-3</v>
      </c>
      <c r="AV32" s="271">
        <v>8.5665173709427306E-3</v>
      </c>
      <c r="AW32" s="271">
        <v>8.5665173709427306E-3</v>
      </c>
      <c r="AX32" s="271">
        <v>8.5665173709427306E-3</v>
      </c>
      <c r="AY32" s="271">
        <v>8.5665173709427306E-3</v>
      </c>
      <c r="AZ32" s="271">
        <v>8.5665173709427306E-3</v>
      </c>
      <c r="BA32" s="271">
        <v>8.5665173709427306E-3</v>
      </c>
      <c r="BB32" s="271">
        <v>8.5665173709427306E-3</v>
      </c>
      <c r="BC32" s="271">
        <v>8.5665173709427306E-3</v>
      </c>
      <c r="BD32" s="271">
        <v>8.5665173709427306E-3</v>
      </c>
      <c r="BE32" s="271">
        <v>8.5665173709427306E-3</v>
      </c>
      <c r="BF32" s="271">
        <v>8.5665173709427306E-3</v>
      </c>
      <c r="BG32" s="271">
        <v>8.5665173709427306E-3</v>
      </c>
      <c r="BH32" s="271">
        <v>8.5665173709427306E-3</v>
      </c>
      <c r="BI32" s="271">
        <v>8.5665173709427306E-3</v>
      </c>
      <c r="BJ32" s="271">
        <v>8.5665173709427306E-3</v>
      </c>
      <c r="BK32" s="271">
        <v>8.5665173709427306E-3</v>
      </c>
      <c r="BL32" s="271">
        <v>8.5665173709427306E-3</v>
      </c>
      <c r="BM32" s="271">
        <v>8.5665173709427306E-3</v>
      </c>
      <c r="BN32" s="271">
        <v>8.5665173709427306E-3</v>
      </c>
      <c r="BO32" s="271">
        <v>8.5665173709427306E-3</v>
      </c>
      <c r="BP32" s="271">
        <v>8.5665173709427306E-3</v>
      </c>
      <c r="BQ32" s="271">
        <v>8.5665173709427306E-3</v>
      </c>
      <c r="BR32" s="271"/>
      <c r="BS32" s="271"/>
      <c r="BT32" s="271"/>
      <c r="BU32" s="271"/>
      <c r="BV32" s="271"/>
      <c r="BW32" s="271"/>
      <c r="BX32" s="271"/>
      <c r="BY32" s="271"/>
      <c r="BZ32" s="271"/>
      <c r="CA32" s="271"/>
      <c r="CB32" s="271"/>
      <c r="CC32" s="271"/>
      <c r="CD32" s="272"/>
      <c r="CE32" s="271">
        <v>1.1318993128919669E-2</v>
      </c>
      <c r="CF32" s="271">
        <v>1.1319005704995307E-2</v>
      </c>
      <c r="CG32" s="271">
        <v>1.1319011993279844E-2</v>
      </c>
      <c r="CH32" s="271">
        <v>1.1319011993279844E-2</v>
      </c>
      <c r="CI32" s="271">
        <v>1.1319011993279844E-2</v>
      </c>
      <c r="CJ32" s="271">
        <v>1.1319011993279844E-2</v>
      </c>
      <c r="CK32" s="271">
        <v>1.1319011993279844E-2</v>
      </c>
      <c r="CL32" s="271">
        <v>1.1319011993279844E-2</v>
      </c>
      <c r="CM32" s="271">
        <v>1.1319011993279844E-2</v>
      </c>
      <c r="CN32" s="271">
        <v>1.1319011993279844E-2</v>
      </c>
      <c r="CO32" s="271">
        <v>1.1319011993279844E-2</v>
      </c>
      <c r="CP32" s="271">
        <v>1.131956468423692E-2</v>
      </c>
      <c r="CQ32" s="271">
        <v>1.1319011993279844E-2</v>
      </c>
      <c r="CR32" s="271">
        <v>1.1319011993279844E-2</v>
      </c>
      <c r="CS32" s="271">
        <v>1.1319011993279844E-2</v>
      </c>
      <c r="CT32" s="271">
        <v>1.1319011993279844E-2</v>
      </c>
      <c r="CU32" s="271">
        <v>1.1319012279606492E-2</v>
      </c>
      <c r="CV32" s="271">
        <v>1.1317703052004153E-2</v>
      </c>
      <c r="CW32" s="271">
        <v>1.1319011993279844E-2</v>
      </c>
      <c r="CX32" s="271">
        <v>1.1319011993279844E-2</v>
      </c>
      <c r="CY32" s="271">
        <v>1.1319011993279844E-2</v>
      </c>
      <c r="CZ32" s="271">
        <v>1.1319011993279844E-2</v>
      </c>
      <c r="DA32" s="271">
        <v>1.1319011993279844E-2</v>
      </c>
      <c r="DB32" s="271">
        <v>1.1320406703683186E-2</v>
      </c>
      <c r="DC32" s="271">
        <v>1.1319011993279844E-2</v>
      </c>
      <c r="DD32" s="271">
        <v>1.1319011993279844E-2</v>
      </c>
      <c r="DE32" s="271">
        <v>1.1319011993279844E-2</v>
      </c>
      <c r="DF32" s="271">
        <v>1.1319011993279844E-2</v>
      </c>
      <c r="DG32" s="271">
        <v>1.1318632695106235E-2</v>
      </c>
      <c r="DH32" s="271">
        <v>1.1316828834651004E-2</v>
      </c>
      <c r="DI32" s="271">
        <v>1.1313358573242159E-2</v>
      </c>
      <c r="DJ32" s="271">
        <v>1.1319185064266265E-2</v>
      </c>
      <c r="DK32" s="271">
        <v>1.1319014172627094E-2</v>
      </c>
      <c r="DL32" s="271">
        <v>1.1319011993279844E-2</v>
      </c>
      <c r="DM32" s="271">
        <v>1.1319011993279844E-2</v>
      </c>
      <c r="DN32" s="271">
        <v>1.1319011993279844E-2</v>
      </c>
      <c r="DO32" s="271">
        <v>1.1319011993279844E-2</v>
      </c>
      <c r="DP32" s="271">
        <v>1.1319011993279844E-2</v>
      </c>
      <c r="DQ32" s="271">
        <v>1.1319011993279844E-2</v>
      </c>
      <c r="DR32" s="271">
        <v>1.1319011993279844E-2</v>
      </c>
      <c r="DS32" s="271">
        <v>1.1319011993279844E-2</v>
      </c>
      <c r="DT32" s="271">
        <v>1.1319011993279844E-2</v>
      </c>
      <c r="DU32" s="271">
        <v>1.1319011993279844E-2</v>
      </c>
      <c r="DV32" s="271">
        <v>1.1319011993279844E-2</v>
      </c>
      <c r="DW32" s="271">
        <v>1.1319011993279844E-2</v>
      </c>
      <c r="DX32" s="271">
        <v>1.1319011993279844E-2</v>
      </c>
      <c r="DY32" s="271">
        <v>1.1319011993279844E-2</v>
      </c>
      <c r="DZ32" s="271">
        <v>1.1319011993279844E-2</v>
      </c>
      <c r="EA32" s="271">
        <v>1.1319011993279844E-2</v>
      </c>
      <c r="EB32" s="271">
        <v>1.1319011993279844E-2</v>
      </c>
      <c r="EC32" s="271">
        <v>1.1319011993279844E-2</v>
      </c>
      <c r="ED32" s="271">
        <v>1.1319011993279844E-2</v>
      </c>
      <c r="EE32" s="271">
        <v>1.1319011993279844E-2</v>
      </c>
      <c r="EF32" s="271">
        <v>1.1319011993279844E-2</v>
      </c>
      <c r="EG32" s="271">
        <v>1.1319011993279844E-2</v>
      </c>
      <c r="EH32" s="271">
        <v>1.1319011993279844E-2</v>
      </c>
      <c r="EI32" s="271">
        <v>1.1319011993279844E-2</v>
      </c>
      <c r="EJ32" s="271">
        <v>1.1319011993279844E-2</v>
      </c>
      <c r="EK32" s="271">
        <v>1.1319011993279844E-2</v>
      </c>
      <c r="EL32" s="271">
        <v>1.1319011993279844E-2</v>
      </c>
      <c r="EM32" s="271">
        <v>1.1319011993279844E-2</v>
      </c>
      <c r="EN32" s="271">
        <v>1.1319011993279844E-2</v>
      </c>
      <c r="EO32" s="271"/>
      <c r="EP32" s="271"/>
      <c r="EQ32" s="271"/>
      <c r="ER32" s="271"/>
      <c r="ES32" s="271"/>
      <c r="ET32" s="271"/>
      <c r="EU32" s="271"/>
      <c r="EV32" s="271"/>
      <c r="EW32" s="271"/>
      <c r="EX32" s="271"/>
      <c r="EY32" s="271"/>
      <c r="EZ32" s="271"/>
      <c r="FA32" s="272"/>
    </row>
    <row r="33" spans="1:157" x14ac:dyDescent="0.2">
      <c r="A33" s="238">
        <v>42188</v>
      </c>
      <c r="B33" s="237">
        <v>9.4350768908953199E-3</v>
      </c>
      <c r="C33" s="237">
        <v>1.4676894077324087E-2</v>
      </c>
      <c r="D33" s="326">
        <f>IF(ISNA(A33),"",IF(LEN(A33)&gt;0,_xll.xlDateShiftMonthBiz("TARGET",A33,tenor),""))</f>
        <v>42373</v>
      </c>
      <c r="E33" s="322" t="e">
        <v>#VALUE!</v>
      </c>
      <c r="F33" s="335" t="str">
        <f>IF(ISNA(A33),"",IF(LEN(A33)&gt;0,_xll.xlShmImplSwap2($B$5,"EUR"&amp;tenor&amp;"M_29JUN12",A33,,tenor+0*TYPE(trigger),1,4,12/tenor,4,1,1),""))</f>
        <v>Curve (OIS_26APR16) is not present in shared memory.</v>
      </c>
      <c r="G33" s="301" t="e">
        <f t="shared" si="0"/>
        <v>#VALUE!</v>
      </c>
      <c r="H33" s="271">
        <v>9.4350768908952817E-3</v>
      </c>
      <c r="I33" s="271">
        <v>9.4350768908952817E-3</v>
      </c>
      <c r="J33" s="271">
        <v>9.4350768908953199E-3</v>
      </c>
      <c r="K33" s="271">
        <v>9.4350768908953199E-3</v>
      </c>
      <c r="L33" s="271">
        <v>9.4350768908953199E-3</v>
      </c>
      <c r="M33" s="271">
        <v>9.4350768908953199E-3</v>
      </c>
      <c r="N33" s="271">
        <v>9.4350768908953199E-3</v>
      </c>
      <c r="O33" s="271">
        <v>9.4350768908953199E-3</v>
      </c>
      <c r="P33" s="271">
        <v>9.4350768908953199E-3</v>
      </c>
      <c r="Q33" s="271">
        <v>9.4350768908953199E-3</v>
      </c>
      <c r="R33" s="271">
        <v>9.4350768908953199E-3</v>
      </c>
      <c r="S33" s="271">
        <v>9.4352402719258283E-3</v>
      </c>
      <c r="T33" s="271">
        <v>9.4350768908953199E-3</v>
      </c>
      <c r="U33" s="271">
        <v>9.4350768908953199E-3</v>
      </c>
      <c r="V33" s="271">
        <v>9.4350768908953199E-3</v>
      </c>
      <c r="W33" s="271">
        <v>9.4350768908953199E-3</v>
      </c>
      <c r="X33" s="271">
        <v>9.4350777937491463E-3</v>
      </c>
      <c r="Y33" s="271">
        <v>9.4346865025180145E-3</v>
      </c>
      <c r="Z33" s="271">
        <v>9.4350768908953199E-3</v>
      </c>
      <c r="AA33" s="271">
        <v>9.4350768908953199E-3</v>
      </c>
      <c r="AB33" s="271">
        <v>9.4350768908953199E-3</v>
      </c>
      <c r="AC33" s="271">
        <v>9.4350768908953199E-3</v>
      </c>
      <c r="AD33" s="271">
        <v>9.4350768908953199E-3</v>
      </c>
      <c r="AE33" s="271">
        <v>9.4354891812929113E-3</v>
      </c>
      <c r="AF33" s="271">
        <v>9.4350768908953199E-3</v>
      </c>
      <c r="AG33" s="271">
        <v>9.4350768908953199E-3</v>
      </c>
      <c r="AH33" s="271">
        <v>9.4350768908953199E-3</v>
      </c>
      <c r="AI33" s="271">
        <v>9.4350768908953199E-3</v>
      </c>
      <c r="AJ33" s="271">
        <v>9.4338844724950015E-3</v>
      </c>
      <c r="AK33" s="271">
        <v>9.4352996074476281E-3</v>
      </c>
      <c r="AL33" s="271">
        <v>9.4349175859149599E-3</v>
      </c>
      <c r="AM33" s="271">
        <v>9.4350271641905521E-3</v>
      </c>
      <c r="AN33" s="271">
        <v>9.4350775351324245E-3</v>
      </c>
      <c r="AO33" s="271">
        <v>9.4350768908953199E-3</v>
      </c>
      <c r="AP33" s="271">
        <v>9.4350768908953199E-3</v>
      </c>
      <c r="AQ33" s="271">
        <v>9.4350768908953199E-3</v>
      </c>
      <c r="AR33" s="271">
        <v>9.4350768908953199E-3</v>
      </c>
      <c r="AS33" s="271">
        <v>9.4350768908953199E-3</v>
      </c>
      <c r="AT33" s="271">
        <v>9.4350768908953199E-3</v>
      </c>
      <c r="AU33" s="271">
        <v>9.4350768908953199E-3</v>
      </c>
      <c r="AV33" s="271">
        <v>9.4350768908953199E-3</v>
      </c>
      <c r="AW33" s="271">
        <v>9.4350768908953199E-3</v>
      </c>
      <c r="AX33" s="271">
        <v>9.4350768908953199E-3</v>
      </c>
      <c r="AY33" s="271">
        <v>9.4350768908953199E-3</v>
      </c>
      <c r="AZ33" s="271">
        <v>9.4350768908953199E-3</v>
      </c>
      <c r="BA33" s="271">
        <v>9.4350768908953199E-3</v>
      </c>
      <c r="BB33" s="271">
        <v>9.4350768908953199E-3</v>
      </c>
      <c r="BC33" s="271">
        <v>9.4350768908953199E-3</v>
      </c>
      <c r="BD33" s="271">
        <v>9.4350768908953199E-3</v>
      </c>
      <c r="BE33" s="271">
        <v>9.4350768908953199E-3</v>
      </c>
      <c r="BF33" s="271">
        <v>9.4350768908953199E-3</v>
      </c>
      <c r="BG33" s="271">
        <v>9.4350768908953199E-3</v>
      </c>
      <c r="BH33" s="271">
        <v>9.4350768908953199E-3</v>
      </c>
      <c r="BI33" s="271">
        <v>9.4350768908953199E-3</v>
      </c>
      <c r="BJ33" s="271">
        <v>9.4350768908953199E-3</v>
      </c>
      <c r="BK33" s="271">
        <v>9.4350768908953199E-3</v>
      </c>
      <c r="BL33" s="271">
        <v>9.4350768908953199E-3</v>
      </c>
      <c r="BM33" s="271">
        <v>9.4350768908953199E-3</v>
      </c>
      <c r="BN33" s="271">
        <v>9.4350768908953199E-3</v>
      </c>
      <c r="BO33" s="271">
        <v>9.4350768908953199E-3</v>
      </c>
      <c r="BP33" s="271">
        <v>9.4350768908953199E-3</v>
      </c>
      <c r="BQ33" s="271">
        <v>9.4350768908953199E-3</v>
      </c>
      <c r="BR33" s="271"/>
      <c r="BS33" s="271"/>
      <c r="BT33" s="271"/>
      <c r="BU33" s="271"/>
      <c r="BV33" s="271"/>
      <c r="BW33" s="271"/>
      <c r="BX33" s="271"/>
      <c r="BY33" s="271"/>
      <c r="BZ33" s="271"/>
      <c r="CA33" s="271"/>
      <c r="CB33" s="271"/>
      <c r="CC33" s="271"/>
      <c r="CD33" s="272"/>
      <c r="CE33" s="271">
        <v>1.4676869616690078E-2</v>
      </c>
      <c r="CF33" s="271">
        <v>1.4676885923566519E-2</v>
      </c>
      <c r="CG33" s="271">
        <v>1.4676894077324087E-2</v>
      </c>
      <c r="CH33" s="271">
        <v>1.4676894077324087E-2</v>
      </c>
      <c r="CI33" s="271">
        <v>1.4676894077324087E-2</v>
      </c>
      <c r="CJ33" s="271">
        <v>1.4676894077324087E-2</v>
      </c>
      <c r="CK33" s="271">
        <v>1.4676894077324087E-2</v>
      </c>
      <c r="CL33" s="271">
        <v>1.4676894077324087E-2</v>
      </c>
      <c r="CM33" s="271">
        <v>1.4676894077324087E-2</v>
      </c>
      <c r="CN33" s="271">
        <v>1.4676894077324087E-2</v>
      </c>
      <c r="CO33" s="271">
        <v>1.4676894077324087E-2</v>
      </c>
      <c r="CP33" s="271">
        <v>1.4676913839970209E-2</v>
      </c>
      <c r="CQ33" s="271">
        <v>1.4676894077324087E-2</v>
      </c>
      <c r="CR33" s="271">
        <v>1.4676894077324087E-2</v>
      </c>
      <c r="CS33" s="271">
        <v>1.4676894077324087E-2</v>
      </c>
      <c r="CT33" s="271">
        <v>1.4676894077324087E-2</v>
      </c>
      <c r="CU33" s="271">
        <v>1.467689418653405E-2</v>
      </c>
      <c r="CV33" s="271">
        <v>1.4676578027579849E-2</v>
      </c>
      <c r="CW33" s="271">
        <v>1.4676894077324087E-2</v>
      </c>
      <c r="CX33" s="271">
        <v>1.4676894077324087E-2</v>
      </c>
      <c r="CY33" s="271">
        <v>1.4676894077324087E-2</v>
      </c>
      <c r="CZ33" s="271">
        <v>1.4676894077324087E-2</v>
      </c>
      <c r="DA33" s="271">
        <v>1.4676894077324087E-2</v>
      </c>
      <c r="DB33" s="271">
        <v>1.4676943948163908E-2</v>
      </c>
      <c r="DC33" s="271">
        <v>1.4676894077324087E-2</v>
      </c>
      <c r="DD33" s="271">
        <v>1.4676894077324087E-2</v>
      </c>
      <c r="DE33" s="271">
        <v>1.4676894077324087E-2</v>
      </c>
      <c r="DF33" s="271">
        <v>1.4676894077324087E-2</v>
      </c>
      <c r="DG33" s="271">
        <v>1.4676749841835696E-2</v>
      </c>
      <c r="DH33" s="271">
        <v>1.4676726104366397E-2</v>
      </c>
      <c r="DI33" s="271">
        <v>1.4672845669625307E-2</v>
      </c>
      <c r="DJ33" s="271">
        <v>1.4671644457979893E-2</v>
      </c>
      <c r="DK33" s="271">
        <v>1.4677234344008885E-2</v>
      </c>
      <c r="DL33" s="271">
        <v>1.4676894077324087E-2</v>
      </c>
      <c r="DM33" s="271">
        <v>1.4676894077324087E-2</v>
      </c>
      <c r="DN33" s="271">
        <v>1.4676894077324087E-2</v>
      </c>
      <c r="DO33" s="271">
        <v>1.4676894077324087E-2</v>
      </c>
      <c r="DP33" s="271">
        <v>1.4676894077324087E-2</v>
      </c>
      <c r="DQ33" s="271">
        <v>1.4676894077324087E-2</v>
      </c>
      <c r="DR33" s="271">
        <v>1.4676894077324087E-2</v>
      </c>
      <c r="DS33" s="271">
        <v>1.4676894077324087E-2</v>
      </c>
      <c r="DT33" s="271">
        <v>1.4676894077324087E-2</v>
      </c>
      <c r="DU33" s="271">
        <v>1.4676894077324087E-2</v>
      </c>
      <c r="DV33" s="271">
        <v>1.4676894077324087E-2</v>
      </c>
      <c r="DW33" s="271">
        <v>1.4676894077324087E-2</v>
      </c>
      <c r="DX33" s="271">
        <v>1.4676894077324087E-2</v>
      </c>
      <c r="DY33" s="271">
        <v>1.4676894077324087E-2</v>
      </c>
      <c r="DZ33" s="271">
        <v>1.4676894077324087E-2</v>
      </c>
      <c r="EA33" s="271">
        <v>1.4676894077324087E-2</v>
      </c>
      <c r="EB33" s="271">
        <v>1.4676894077324087E-2</v>
      </c>
      <c r="EC33" s="271">
        <v>1.4676894077324087E-2</v>
      </c>
      <c r="ED33" s="271">
        <v>1.4676894077324087E-2</v>
      </c>
      <c r="EE33" s="271">
        <v>1.4676894077324087E-2</v>
      </c>
      <c r="EF33" s="271">
        <v>1.4676894077324087E-2</v>
      </c>
      <c r="EG33" s="271">
        <v>1.4676894077324087E-2</v>
      </c>
      <c r="EH33" s="271">
        <v>1.4676894077324087E-2</v>
      </c>
      <c r="EI33" s="271">
        <v>1.4676894077324087E-2</v>
      </c>
      <c r="EJ33" s="271">
        <v>1.4676894077324087E-2</v>
      </c>
      <c r="EK33" s="271">
        <v>1.4676894077324087E-2</v>
      </c>
      <c r="EL33" s="271">
        <v>1.4676894077324087E-2</v>
      </c>
      <c r="EM33" s="271">
        <v>1.4676894077324087E-2</v>
      </c>
      <c r="EN33" s="271">
        <v>1.4676894077324087E-2</v>
      </c>
      <c r="EO33" s="271"/>
      <c r="EP33" s="271"/>
      <c r="EQ33" s="271"/>
      <c r="ER33" s="271"/>
      <c r="ES33" s="271"/>
      <c r="ET33" s="271"/>
      <c r="EU33" s="271"/>
      <c r="EV33" s="271"/>
      <c r="EW33" s="271"/>
      <c r="EX33" s="271"/>
      <c r="EY33" s="271"/>
      <c r="EZ33" s="271"/>
      <c r="FA33" s="272"/>
    </row>
    <row r="34" spans="1:157" x14ac:dyDescent="0.2">
      <c r="A34" s="238">
        <v>42555</v>
      </c>
      <c r="B34" s="237">
        <v>1.1049511203903876E-2</v>
      </c>
      <c r="C34" s="237">
        <v>1.8939096280600243E-2</v>
      </c>
      <c r="D34" s="326">
        <f>IF(ISNA(A34),"",IF(LEN(A34)&gt;0,_xll.xlDateShiftMonthBiz("TARGET",A34,tenor),""))</f>
        <v>42739</v>
      </c>
      <c r="E34" s="322" t="e">
        <v>#VALUE!</v>
      </c>
      <c r="F34" s="335" t="str">
        <f>IF(ISNA(A34),"",IF(LEN(A34)&gt;0,_xll.xlShmImplSwap2($B$5,"EUR"&amp;tenor&amp;"M_29JUN12",A34,,tenor+0*TYPE(trigger),1,4,12/tenor,4,1,1),""))</f>
        <v>Curve (OIS_26APR16) is not present in shared memory.</v>
      </c>
      <c r="G34" s="301" t="e">
        <f t="shared" si="0"/>
        <v>#VALUE!</v>
      </c>
      <c r="H34" s="271">
        <v>1.1049511203903817E-2</v>
      </c>
      <c r="I34" s="271">
        <v>1.1049511203903817E-2</v>
      </c>
      <c r="J34" s="271">
        <v>1.1049511203903876E-2</v>
      </c>
      <c r="K34" s="271">
        <v>1.1049511203903876E-2</v>
      </c>
      <c r="L34" s="271">
        <v>1.1049511203903876E-2</v>
      </c>
      <c r="M34" s="271">
        <v>1.1049511203903876E-2</v>
      </c>
      <c r="N34" s="271">
        <v>1.1049511203903876E-2</v>
      </c>
      <c r="O34" s="271">
        <v>1.1049511203903876E-2</v>
      </c>
      <c r="P34" s="271">
        <v>1.1049511203903876E-2</v>
      </c>
      <c r="Q34" s="271">
        <v>1.1049511203903876E-2</v>
      </c>
      <c r="R34" s="271">
        <v>1.1049511203903876E-2</v>
      </c>
      <c r="S34" s="271">
        <v>1.1049633669447828E-2</v>
      </c>
      <c r="T34" s="271">
        <v>1.1049511203903876E-2</v>
      </c>
      <c r="U34" s="271">
        <v>1.1049511203903876E-2</v>
      </c>
      <c r="V34" s="271">
        <v>1.1049511203903876E-2</v>
      </c>
      <c r="W34" s="271">
        <v>1.1049511203903876E-2</v>
      </c>
      <c r="X34" s="271">
        <v>1.1049511880656169E-2</v>
      </c>
      <c r="Y34" s="271">
        <v>1.1049135612469009E-2</v>
      </c>
      <c r="Z34" s="271">
        <v>1.1049511203903876E-2</v>
      </c>
      <c r="AA34" s="271">
        <v>1.1049511203903876E-2</v>
      </c>
      <c r="AB34" s="271">
        <v>1.1049511203903876E-2</v>
      </c>
      <c r="AC34" s="271">
        <v>1.1049511203903876E-2</v>
      </c>
      <c r="AD34" s="271">
        <v>1.1049511203903876E-2</v>
      </c>
      <c r="AE34" s="271">
        <v>1.1049820244480047E-2</v>
      </c>
      <c r="AF34" s="271">
        <v>1.1049511203903876E-2</v>
      </c>
      <c r="AG34" s="271">
        <v>1.1049511203903876E-2</v>
      </c>
      <c r="AH34" s="271">
        <v>1.1049511203903876E-2</v>
      </c>
      <c r="AI34" s="271">
        <v>1.1049511203903876E-2</v>
      </c>
      <c r="AJ34" s="271">
        <v>1.104861740265964E-2</v>
      </c>
      <c r="AK34" s="271">
        <v>1.1049432308410944E-2</v>
      </c>
      <c r="AL34" s="271">
        <v>1.1049892314739148E-2</v>
      </c>
      <c r="AM34" s="271">
        <v>1.104968908185195E-2</v>
      </c>
      <c r="AN34" s="271">
        <v>1.1049432545054572E-2</v>
      </c>
      <c r="AO34" s="271">
        <v>1.1049511203903876E-2</v>
      </c>
      <c r="AP34" s="271">
        <v>1.1049511203903876E-2</v>
      </c>
      <c r="AQ34" s="271">
        <v>1.1049511203903876E-2</v>
      </c>
      <c r="AR34" s="271">
        <v>1.1049511203903876E-2</v>
      </c>
      <c r="AS34" s="271">
        <v>1.1049511203903876E-2</v>
      </c>
      <c r="AT34" s="271">
        <v>1.1049511203903876E-2</v>
      </c>
      <c r="AU34" s="271">
        <v>1.1049511203903876E-2</v>
      </c>
      <c r="AV34" s="271">
        <v>1.1049511203903876E-2</v>
      </c>
      <c r="AW34" s="271">
        <v>1.1049511203903876E-2</v>
      </c>
      <c r="AX34" s="271">
        <v>1.1049511203903876E-2</v>
      </c>
      <c r="AY34" s="271">
        <v>1.1049511203903876E-2</v>
      </c>
      <c r="AZ34" s="271">
        <v>1.1049511203903876E-2</v>
      </c>
      <c r="BA34" s="271">
        <v>1.1049511203903876E-2</v>
      </c>
      <c r="BB34" s="271">
        <v>1.1049511203903876E-2</v>
      </c>
      <c r="BC34" s="271">
        <v>1.1049511203903876E-2</v>
      </c>
      <c r="BD34" s="271">
        <v>1.1049511203903876E-2</v>
      </c>
      <c r="BE34" s="271">
        <v>1.1049511203903876E-2</v>
      </c>
      <c r="BF34" s="271">
        <v>1.1049511203903876E-2</v>
      </c>
      <c r="BG34" s="271">
        <v>1.1049511203903876E-2</v>
      </c>
      <c r="BH34" s="271">
        <v>1.1049511203903876E-2</v>
      </c>
      <c r="BI34" s="271">
        <v>1.1049511203903876E-2</v>
      </c>
      <c r="BJ34" s="271">
        <v>1.1049511203903876E-2</v>
      </c>
      <c r="BK34" s="271">
        <v>1.1049511203903876E-2</v>
      </c>
      <c r="BL34" s="271">
        <v>1.1049511203903876E-2</v>
      </c>
      <c r="BM34" s="271">
        <v>1.1049511203903876E-2</v>
      </c>
      <c r="BN34" s="271">
        <v>1.1049511203903876E-2</v>
      </c>
      <c r="BO34" s="271">
        <v>1.1049511203903876E-2</v>
      </c>
      <c r="BP34" s="271">
        <v>1.1049511203903876E-2</v>
      </c>
      <c r="BQ34" s="271">
        <v>1.1049511203903876E-2</v>
      </c>
      <c r="BR34" s="271"/>
      <c r="BS34" s="271"/>
      <c r="BT34" s="271"/>
      <c r="BU34" s="271"/>
      <c r="BV34" s="271"/>
      <c r="BW34" s="271"/>
      <c r="BX34" s="271"/>
      <c r="BY34" s="271"/>
      <c r="BZ34" s="271"/>
      <c r="CA34" s="271"/>
      <c r="CB34" s="271"/>
      <c r="CC34" s="271"/>
      <c r="CD34" s="272"/>
      <c r="CE34" s="271">
        <v>1.8939064716544097E-2</v>
      </c>
      <c r="CF34" s="271">
        <v>1.8939085758973608E-2</v>
      </c>
      <c r="CG34" s="271">
        <v>1.8939096280600243E-2</v>
      </c>
      <c r="CH34" s="271">
        <v>1.8939096280600243E-2</v>
      </c>
      <c r="CI34" s="271">
        <v>1.8939096280600243E-2</v>
      </c>
      <c r="CJ34" s="271">
        <v>1.8939096280600243E-2</v>
      </c>
      <c r="CK34" s="271">
        <v>1.8939096280600243E-2</v>
      </c>
      <c r="CL34" s="271">
        <v>1.8939096280600243E-2</v>
      </c>
      <c r="CM34" s="271">
        <v>1.8939096280600243E-2</v>
      </c>
      <c r="CN34" s="271">
        <v>1.8939096280600243E-2</v>
      </c>
      <c r="CO34" s="271">
        <v>1.8939096280600243E-2</v>
      </c>
      <c r="CP34" s="271">
        <v>1.8939107894306147E-2</v>
      </c>
      <c r="CQ34" s="271">
        <v>1.8939096280600243E-2</v>
      </c>
      <c r="CR34" s="271">
        <v>1.8939096280600243E-2</v>
      </c>
      <c r="CS34" s="271">
        <v>1.8939096280600243E-2</v>
      </c>
      <c r="CT34" s="271">
        <v>1.8939096280600243E-2</v>
      </c>
      <c r="CU34" s="271">
        <v>1.8939096344778347E-2</v>
      </c>
      <c r="CV34" s="271">
        <v>1.8938739537772177E-2</v>
      </c>
      <c r="CW34" s="271">
        <v>1.8939096280600243E-2</v>
      </c>
      <c r="CX34" s="271">
        <v>1.8939096280600243E-2</v>
      </c>
      <c r="CY34" s="271">
        <v>1.8939096280600243E-2</v>
      </c>
      <c r="CZ34" s="271">
        <v>1.8939096280600243E-2</v>
      </c>
      <c r="DA34" s="271">
        <v>1.8939096280600243E-2</v>
      </c>
      <c r="DB34" s="271">
        <v>1.8939125587670674E-2</v>
      </c>
      <c r="DC34" s="271">
        <v>1.8939096280600243E-2</v>
      </c>
      <c r="DD34" s="271">
        <v>1.8939096280600243E-2</v>
      </c>
      <c r="DE34" s="271">
        <v>1.8939096280600243E-2</v>
      </c>
      <c r="DF34" s="271">
        <v>1.8939096280600243E-2</v>
      </c>
      <c r="DG34" s="271">
        <v>1.8939011519250429E-2</v>
      </c>
      <c r="DH34" s="271">
        <v>1.8938446184399656E-2</v>
      </c>
      <c r="DI34" s="271">
        <v>1.893872426716834E-2</v>
      </c>
      <c r="DJ34" s="271">
        <v>1.8932683809120453E-2</v>
      </c>
      <c r="DK34" s="271">
        <v>1.8931488433190171E-2</v>
      </c>
      <c r="DL34" s="271">
        <v>1.8939732866459742E-2</v>
      </c>
      <c r="DM34" s="271">
        <v>1.8939096280600243E-2</v>
      </c>
      <c r="DN34" s="271">
        <v>1.8939096280600243E-2</v>
      </c>
      <c r="DO34" s="271">
        <v>1.8939096280600243E-2</v>
      </c>
      <c r="DP34" s="271">
        <v>1.8939096280600243E-2</v>
      </c>
      <c r="DQ34" s="271">
        <v>1.8939096280600243E-2</v>
      </c>
      <c r="DR34" s="271">
        <v>1.8939096280600243E-2</v>
      </c>
      <c r="DS34" s="271">
        <v>1.8939096280600243E-2</v>
      </c>
      <c r="DT34" s="271">
        <v>1.8939096280600243E-2</v>
      </c>
      <c r="DU34" s="271">
        <v>1.8939096280600243E-2</v>
      </c>
      <c r="DV34" s="271">
        <v>1.8939096280600243E-2</v>
      </c>
      <c r="DW34" s="271">
        <v>1.8939096280600243E-2</v>
      </c>
      <c r="DX34" s="271">
        <v>1.8939096280600243E-2</v>
      </c>
      <c r="DY34" s="271">
        <v>1.8939096280600243E-2</v>
      </c>
      <c r="DZ34" s="271">
        <v>1.8939096280600243E-2</v>
      </c>
      <c r="EA34" s="271">
        <v>1.8939096280600243E-2</v>
      </c>
      <c r="EB34" s="271">
        <v>1.8939096280600243E-2</v>
      </c>
      <c r="EC34" s="271">
        <v>1.8939096280600243E-2</v>
      </c>
      <c r="ED34" s="271">
        <v>1.8939096280600243E-2</v>
      </c>
      <c r="EE34" s="271">
        <v>1.8939096280600243E-2</v>
      </c>
      <c r="EF34" s="271">
        <v>1.8939096280600243E-2</v>
      </c>
      <c r="EG34" s="271">
        <v>1.8939096280600243E-2</v>
      </c>
      <c r="EH34" s="271">
        <v>1.8939096280600243E-2</v>
      </c>
      <c r="EI34" s="271">
        <v>1.8939096280600243E-2</v>
      </c>
      <c r="EJ34" s="271">
        <v>1.8939096280600243E-2</v>
      </c>
      <c r="EK34" s="271">
        <v>1.8939096280600243E-2</v>
      </c>
      <c r="EL34" s="271">
        <v>1.8939096280600243E-2</v>
      </c>
      <c r="EM34" s="271">
        <v>1.8939096280600243E-2</v>
      </c>
      <c r="EN34" s="271">
        <v>1.8939096280600243E-2</v>
      </c>
      <c r="EO34" s="271"/>
      <c r="EP34" s="271"/>
      <c r="EQ34" s="271"/>
      <c r="ER34" s="271"/>
      <c r="ES34" s="271"/>
      <c r="ET34" s="271"/>
      <c r="EU34" s="271"/>
      <c r="EV34" s="271"/>
      <c r="EW34" s="271"/>
      <c r="EX34" s="271"/>
      <c r="EY34" s="271"/>
      <c r="EZ34" s="271"/>
      <c r="FA34" s="272"/>
    </row>
    <row r="35" spans="1:157" x14ac:dyDescent="0.2">
      <c r="A35" s="238">
        <v>42919</v>
      </c>
      <c r="B35" s="237">
        <v>1.2961950905338665E-2</v>
      </c>
      <c r="C35" s="237">
        <v>2.1790874006718551E-2</v>
      </c>
      <c r="D35" s="326">
        <f>IF(ISNA(A35),"",IF(LEN(A35)&gt;0,_xll.xlDateShiftMonthBiz("TARGET",A35,tenor),""))</f>
        <v>43103</v>
      </c>
      <c r="E35" s="322" t="e">
        <v>#VALUE!</v>
      </c>
      <c r="F35" s="335" t="str">
        <f>IF(ISNA(A35),"",IF(LEN(A35)&gt;0,_xll.xlShmImplSwap2($B$5,"EUR"&amp;tenor&amp;"M_29JUN12",A35,,tenor+0*TYPE(trigger),1,4,12/tenor,4,1,1),""))</f>
        <v>Curve (OIS_26APR16) is not present in shared memory.</v>
      </c>
      <c r="G35" s="301" t="e">
        <f t="shared" si="0"/>
        <v>#VALUE!</v>
      </c>
      <c r="H35" s="271">
        <v>1.2961950905338596E-2</v>
      </c>
      <c r="I35" s="271">
        <v>1.2961950905338618E-2</v>
      </c>
      <c r="J35" s="271">
        <v>1.2961950905338665E-2</v>
      </c>
      <c r="K35" s="271">
        <v>1.2961950905338665E-2</v>
      </c>
      <c r="L35" s="271">
        <v>1.2961950905338665E-2</v>
      </c>
      <c r="M35" s="271">
        <v>1.2961950905338665E-2</v>
      </c>
      <c r="N35" s="271">
        <v>1.2961950905338665E-2</v>
      </c>
      <c r="O35" s="271">
        <v>1.2961950905338665E-2</v>
      </c>
      <c r="P35" s="271">
        <v>1.2961950905338665E-2</v>
      </c>
      <c r="Q35" s="271">
        <v>1.2961950905338665E-2</v>
      </c>
      <c r="R35" s="271">
        <v>1.2961950905338665E-2</v>
      </c>
      <c r="S35" s="271">
        <v>1.2962049008522977E-2</v>
      </c>
      <c r="T35" s="271">
        <v>1.2961950905338665E-2</v>
      </c>
      <c r="U35" s="271">
        <v>1.2961950905338665E-2</v>
      </c>
      <c r="V35" s="271">
        <v>1.2961950905338665E-2</v>
      </c>
      <c r="W35" s="271">
        <v>1.2961950905338665E-2</v>
      </c>
      <c r="X35" s="271">
        <v>1.2961951447463028E-2</v>
      </c>
      <c r="Y35" s="271">
        <v>1.2961570466090321E-2</v>
      </c>
      <c r="Z35" s="271">
        <v>1.2961950905338665E-2</v>
      </c>
      <c r="AA35" s="271">
        <v>1.2961950905338665E-2</v>
      </c>
      <c r="AB35" s="271">
        <v>1.2961950905338665E-2</v>
      </c>
      <c r="AC35" s="271">
        <v>1.2961950905338665E-2</v>
      </c>
      <c r="AD35" s="271">
        <v>1.2961950905338665E-2</v>
      </c>
      <c r="AE35" s="271">
        <v>1.2962198467743644E-2</v>
      </c>
      <c r="AF35" s="271">
        <v>1.2961950905338665E-2</v>
      </c>
      <c r="AG35" s="271">
        <v>1.2961950905338665E-2</v>
      </c>
      <c r="AH35" s="271">
        <v>1.2961950905338665E-2</v>
      </c>
      <c r="AI35" s="271">
        <v>1.2961950905338665E-2</v>
      </c>
      <c r="AJ35" s="271">
        <v>1.2961234910084836E-2</v>
      </c>
      <c r="AK35" s="271">
        <v>1.2961728484214069E-2</v>
      </c>
      <c r="AL35" s="271">
        <v>1.2961910101991133E-2</v>
      </c>
      <c r="AM35" s="271">
        <v>1.2962766563955962E-2</v>
      </c>
      <c r="AN35" s="271">
        <v>1.2962510906954515E-2</v>
      </c>
      <c r="AO35" s="271">
        <v>1.2961830539998999E-2</v>
      </c>
      <c r="AP35" s="271">
        <v>1.2961950905338665E-2</v>
      </c>
      <c r="AQ35" s="271">
        <v>1.2961950905338665E-2</v>
      </c>
      <c r="AR35" s="271">
        <v>1.2961950905338665E-2</v>
      </c>
      <c r="AS35" s="271">
        <v>1.2961950905338665E-2</v>
      </c>
      <c r="AT35" s="271">
        <v>1.2961950905338665E-2</v>
      </c>
      <c r="AU35" s="271">
        <v>1.2961950905338665E-2</v>
      </c>
      <c r="AV35" s="271">
        <v>1.2961950905338665E-2</v>
      </c>
      <c r="AW35" s="271">
        <v>1.2961950905338665E-2</v>
      </c>
      <c r="AX35" s="271">
        <v>1.2961950905338665E-2</v>
      </c>
      <c r="AY35" s="271">
        <v>1.2961950905338665E-2</v>
      </c>
      <c r="AZ35" s="271">
        <v>1.2961950905338665E-2</v>
      </c>
      <c r="BA35" s="271">
        <v>1.2961950905338665E-2</v>
      </c>
      <c r="BB35" s="271">
        <v>1.2961950905338665E-2</v>
      </c>
      <c r="BC35" s="271">
        <v>1.2961950905338665E-2</v>
      </c>
      <c r="BD35" s="271">
        <v>1.2961950905338665E-2</v>
      </c>
      <c r="BE35" s="271">
        <v>1.2961950905338665E-2</v>
      </c>
      <c r="BF35" s="271">
        <v>1.2961950905338665E-2</v>
      </c>
      <c r="BG35" s="271">
        <v>1.2961950905338665E-2</v>
      </c>
      <c r="BH35" s="271">
        <v>1.2961950905338665E-2</v>
      </c>
      <c r="BI35" s="271">
        <v>1.2961950905338665E-2</v>
      </c>
      <c r="BJ35" s="271">
        <v>1.2961950905338665E-2</v>
      </c>
      <c r="BK35" s="271">
        <v>1.2961950905338665E-2</v>
      </c>
      <c r="BL35" s="271">
        <v>1.2961950905338665E-2</v>
      </c>
      <c r="BM35" s="271">
        <v>1.2961950905338665E-2</v>
      </c>
      <c r="BN35" s="271">
        <v>1.2961950905338665E-2</v>
      </c>
      <c r="BO35" s="271">
        <v>1.2961950905338665E-2</v>
      </c>
      <c r="BP35" s="271">
        <v>1.2961950905338665E-2</v>
      </c>
      <c r="BQ35" s="271">
        <v>1.2961950905338665E-2</v>
      </c>
      <c r="BR35" s="271"/>
      <c r="BS35" s="271"/>
      <c r="BT35" s="271"/>
      <c r="BU35" s="271"/>
      <c r="BV35" s="271"/>
      <c r="BW35" s="271"/>
      <c r="BX35" s="271"/>
      <c r="BY35" s="271"/>
      <c r="BZ35" s="271"/>
      <c r="CA35" s="271"/>
      <c r="CB35" s="271"/>
      <c r="CC35" s="271"/>
      <c r="CD35" s="272"/>
      <c r="CE35" s="271">
        <v>2.1790837689866702E-2</v>
      </c>
      <c r="CF35" s="271">
        <v>2.1790861900785042E-2</v>
      </c>
      <c r="CG35" s="271">
        <v>2.1790874006718551E-2</v>
      </c>
      <c r="CH35" s="271">
        <v>2.1790874006718551E-2</v>
      </c>
      <c r="CI35" s="271">
        <v>2.1790874006718551E-2</v>
      </c>
      <c r="CJ35" s="271">
        <v>2.1790874006718551E-2</v>
      </c>
      <c r="CK35" s="271">
        <v>2.1790874006718551E-2</v>
      </c>
      <c r="CL35" s="271">
        <v>2.1790874006718551E-2</v>
      </c>
      <c r="CM35" s="271">
        <v>2.1790874006718551E-2</v>
      </c>
      <c r="CN35" s="271">
        <v>2.1790874006718551E-2</v>
      </c>
      <c r="CO35" s="271">
        <v>2.1790874006718551E-2</v>
      </c>
      <c r="CP35" s="271">
        <v>2.1790881648100714E-2</v>
      </c>
      <c r="CQ35" s="271">
        <v>2.1790874006718551E-2</v>
      </c>
      <c r="CR35" s="271">
        <v>2.1790874006718551E-2</v>
      </c>
      <c r="CS35" s="271">
        <v>2.1790874006718551E-2</v>
      </c>
      <c r="CT35" s="271">
        <v>2.1790874006718551E-2</v>
      </c>
      <c r="CU35" s="271">
        <v>2.1790874048945627E-2</v>
      </c>
      <c r="CV35" s="271">
        <v>2.1790545046961835E-2</v>
      </c>
      <c r="CW35" s="271">
        <v>2.1790874006718551E-2</v>
      </c>
      <c r="CX35" s="271">
        <v>2.1790874006718551E-2</v>
      </c>
      <c r="CY35" s="271">
        <v>2.1790874006718551E-2</v>
      </c>
      <c r="CZ35" s="271">
        <v>2.1790874006718551E-2</v>
      </c>
      <c r="DA35" s="271">
        <v>2.1790874006718551E-2</v>
      </c>
      <c r="DB35" s="271">
        <v>2.1790893289669207E-2</v>
      </c>
      <c r="DC35" s="271">
        <v>2.1790874006718551E-2</v>
      </c>
      <c r="DD35" s="271">
        <v>2.1790874006718551E-2</v>
      </c>
      <c r="DE35" s="271">
        <v>2.1790874006718551E-2</v>
      </c>
      <c r="DF35" s="271">
        <v>2.1790874006718551E-2</v>
      </c>
      <c r="DG35" s="271">
        <v>2.1790818236938424E-2</v>
      </c>
      <c r="DH35" s="271">
        <v>2.1790257687902492E-2</v>
      </c>
      <c r="DI35" s="271">
        <v>2.1789972245582066E-2</v>
      </c>
      <c r="DJ35" s="271">
        <v>2.179047608487078E-2</v>
      </c>
      <c r="DK35" s="271">
        <v>2.1782345766716407E-2</v>
      </c>
      <c r="DL35" s="271">
        <v>2.1780333736034076E-2</v>
      </c>
      <c r="DM35" s="271">
        <v>2.1791806233764081E-2</v>
      </c>
      <c r="DN35" s="271">
        <v>2.1790874006718551E-2</v>
      </c>
      <c r="DO35" s="271">
        <v>2.1790874006718551E-2</v>
      </c>
      <c r="DP35" s="271">
        <v>2.1790874006718551E-2</v>
      </c>
      <c r="DQ35" s="271">
        <v>2.1790874006718551E-2</v>
      </c>
      <c r="DR35" s="271">
        <v>2.1790874006718551E-2</v>
      </c>
      <c r="DS35" s="271">
        <v>2.1790874006718551E-2</v>
      </c>
      <c r="DT35" s="271">
        <v>2.1790874006718551E-2</v>
      </c>
      <c r="DU35" s="271">
        <v>2.1790874006718551E-2</v>
      </c>
      <c r="DV35" s="271">
        <v>2.1790874006718551E-2</v>
      </c>
      <c r="DW35" s="271">
        <v>2.1790874006718551E-2</v>
      </c>
      <c r="DX35" s="271">
        <v>2.1790874006718551E-2</v>
      </c>
      <c r="DY35" s="271">
        <v>2.1790874006718551E-2</v>
      </c>
      <c r="DZ35" s="271">
        <v>2.1790874006718551E-2</v>
      </c>
      <c r="EA35" s="271">
        <v>2.1790874006718551E-2</v>
      </c>
      <c r="EB35" s="271">
        <v>2.1790874006718551E-2</v>
      </c>
      <c r="EC35" s="271">
        <v>2.1790874006718551E-2</v>
      </c>
      <c r="ED35" s="271">
        <v>2.1790874006718551E-2</v>
      </c>
      <c r="EE35" s="271">
        <v>2.1790874006718551E-2</v>
      </c>
      <c r="EF35" s="271">
        <v>2.1790874006718551E-2</v>
      </c>
      <c r="EG35" s="271">
        <v>2.1790874006718551E-2</v>
      </c>
      <c r="EH35" s="271">
        <v>2.1790874006718551E-2</v>
      </c>
      <c r="EI35" s="271">
        <v>2.1790874006718551E-2</v>
      </c>
      <c r="EJ35" s="271">
        <v>2.1790874006718551E-2</v>
      </c>
      <c r="EK35" s="271">
        <v>2.1790874006718551E-2</v>
      </c>
      <c r="EL35" s="271">
        <v>2.1790874006718551E-2</v>
      </c>
      <c r="EM35" s="271">
        <v>2.1790874006718551E-2</v>
      </c>
      <c r="EN35" s="271">
        <v>2.1790874006718551E-2</v>
      </c>
      <c r="EO35" s="271"/>
      <c r="EP35" s="271"/>
      <c r="EQ35" s="271"/>
      <c r="ER35" s="271"/>
      <c r="ES35" s="271"/>
      <c r="ET35" s="271"/>
      <c r="EU35" s="271"/>
      <c r="EV35" s="271"/>
      <c r="EW35" s="271"/>
      <c r="EX35" s="271"/>
      <c r="EY35" s="271"/>
      <c r="EZ35" s="271"/>
      <c r="FA35" s="272"/>
    </row>
    <row r="36" spans="1:157" x14ac:dyDescent="0.2">
      <c r="A36" s="238">
        <v>43284</v>
      </c>
      <c r="B36" s="237">
        <v>1.479887763937608E-2</v>
      </c>
      <c r="C36" s="237">
        <v>2.3151586238457488E-2</v>
      </c>
      <c r="D36" s="326">
        <f>IF(ISNA(A36),"",IF(LEN(A36)&gt;0,_xll.xlDateShiftMonthBiz("TARGET",A36,tenor),""))</f>
        <v>43468</v>
      </c>
      <c r="E36" s="322" t="e">
        <v>#VALUE!</v>
      </c>
      <c r="F36" s="335" t="str">
        <f>IF(ISNA(A36),"",IF(LEN(A36)&gt;0,_xll.xlShmImplSwap2($B$5,"EUR"&amp;tenor&amp;"M_29JUN12",A36,,tenor+0*TYPE(trigger),1,4,12/tenor,4,1,1),""))</f>
        <v>Curve (OIS_26APR16) is not present in shared memory.</v>
      </c>
      <c r="G36" s="301" t="e">
        <f t="shared" si="0"/>
        <v>#VALUE!</v>
      </c>
      <c r="H36" s="271">
        <v>1.4798877639376038E-2</v>
      </c>
      <c r="I36" s="271">
        <v>1.4798877639376038E-2</v>
      </c>
      <c r="J36" s="271">
        <v>1.479887763937608E-2</v>
      </c>
      <c r="K36" s="271">
        <v>1.479887763937608E-2</v>
      </c>
      <c r="L36" s="271">
        <v>1.479887763937608E-2</v>
      </c>
      <c r="M36" s="271">
        <v>1.479887763937608E-2</v>
      </c>
      <c r="N36" s="271">
        <v>1.479887763937608E-2</v>
      </c>
      <c r="O36" s="271">
        <v>1.479887763937608E-2</v>
      </c>
      <c r="P36" s="271">
        <v>1.479887763937608E-2</v>
      </c>
      <c r="Q36" s="271">
        <v>1.479887763937608E-2</v>
      </c>
      <c r="R36" s="271">
        <v>1.479887763937608E-2</v>
      </c>
      <c r="S36" s="271">
        <v>1.4798959422585613E-2</v>
      </c>
      <c r="T36" s="271">
        <v>1.479887763937608E-2</v>
      </c>
      <c r="U36" s="271">
        <v>1.479887763937608E-2</v>
      </c>
      <c r="V36" s="271">
        <v>1.479887763937608E-2</v>
      </c>
      <c r="W36" s="271">
        <v>1.479887763937608E-2</v>
      </c>
      <c r="X36" s="271">
        <v>1.4798878091315261E-2</v>
      </c>
      <c r="Y36" s="271">
        <v>1.4798495503943883E-2</v>
      </c>
      <c r="Z36" s="271">
        <v>1.479887763937608E-2</v>
      </c>
      <c r="AA36" s="271">
        <v>1.479887763937608E-2</v>
      </c>
      <c r="AB36" s="271">
        <v>1.479887763937608E-2</v>
      </c>
      <c r="AC36" s="271">
        <v>1.479887763937608E-2</v>
      </c>
      <c r="AD36" s="271">
        <v>1.479887763937608E-2</v>
      </c>
      <c r="AE36" s="271">
        <v>1.4799084018487736E-2</v>
      </c>
      <c r="AF36" s="271">
        <v>1.479887763937608E-2</v>
      </c>
      <c r="AG36" s="271">
        <v>1.479887763937608E-2</v>
      </c>
      <c r="AH36" s="271">
        <v>1.479887763937608E-2</v>
      </c>
      <c r="AI36" s="271">
        <v>1.479887763937608E-2</v>
      </c>
      <c r="AJ36" s="271">
        <v>1.4798280753655572E-2</v>
      </c>
      <c r="AK36" s="271">
        <v>1.4798562177013854E-2</v>
      </c>
      <c r="AL36" s="271">
        <v>1.4798648541081032E-2</v>
      </c>
      <c r="AM36" s="271">
        <v>1.4799173428542905E-2</v>
      </c>
      <c r="AN36" s="271">
        <v>1.4800194915980981E-2</v>
      </c>
      <c r="AO36" s="271">
        <v>1.479961780000787E-2</v>
      </c>
      <c r="AP36" s="271">
        <v>1.4798722896354793E-2</v>
      </c>
      <c r="AQ36" s="271">
        <v>1.479887763937608E-2</v>
      </c>
      <c r="AR36" s="271">
        <v>1.479887763937608E-2</v>
      </c>
      <c r="AS36" s="271">
        <v>1.479887763937608E-2</v>
      </c>
      <c r="AT36" s="271">
        <v>1.479887763937608E-2</v>
      </c>
      <c r="AU36" s="271">
        <v>1.479887763937608E-2</v>
      </c>
      <c r="AV36" s="271">
        <v>1.479887763937608E-2</v>
      </c>
      <c r="AW36" s="271">
        <v>1.479887763937608E-2</v>
      </c>
      <c r="AX36" s="271">
        <v>1.479887763937608E-2</v>
      </c>
      <c r="AY36" s="271">
        <v>1.479887763937608E-2</v>
      </c>
      <c r="AZ36" s="271">
        <v>1.479887763937608E-2</v>
      </c>
      <c r="BA36" s="271">
        <v>1.479887763937608E-2</v>
      </c>
      <c r="BB36" s="271">
        <v>1.479887763937608E-2</v>
      </c>
      <c r="BC36" s="271">
        <v>1.479887763937608E-2</v>
      </c>
      <c r="BD36" s="271">
        <v>1.479887763937608E-2</v>
      </c>
      <c r="BE36" s="271">
        <v>1.479887763937608E-2</v>
      </c>
      <c r="BF36" s="271">
        <v>1.479887763937608E-2</v>
      </c>
      <c r="BG36" s="271">
        <v>1.479887763937608E-2</v>
      </c>
      <c r="BH36" s="271">
        <v>1.479887763937608E-2</v>
      </c>
      <c r="BI36" s="271">
        <v>1.479887763937608E-2</v>
      </c>
      <c r="BJ36" s="271">
        <v>1.479887763937608E-2</v>
      </c>
      <c r="BK36" s="271">
        <v>1.479887763937608E-2</v>
      </c>
      <c r="BL36" s="271">
        <v>1.479887763937608E-2</v>
      </c>
      <c r="BM36" s="271">
        <v>1.479887763937608E-2</v>
      </c>
      <c r="BN36" s="271">
        <v>1.479887763937608E-2</v>
      </c>
      <c r="BO36" s="271">
        <v>1.479887763937608E-2</v>
      </c>
      <c r="BP36" s="271">
        <v>1.479887763937608E-2</v>
      </c>
      <c r="BQ36" s="271">
        <v>1.479887763937608E-2</v>
      </c>
      <c r="BR36" s="271"/>
      <c r="BS36" s="271"/>
      <c r="BT36" s="271"/>
      <c r="BU36" s="271"/>
      <c r="BV36" s="271"/>
      <c r="BW36" s="271"/>
      <c r="BX36" s="271"/>
      <c r="BY36" s="271"/>
      <c r="BZ36" s="271"/>
      <c r="CA36" s="271"/>
      <c r="CB36" s="271"/>
      <c r="CC36" s="271"/>
      <c r="CD36" s="272"/>
      <c r="CE36" s="271">
        <v>2.3151547653830477E-2</v>
      </c>
      <c r="CF36" s="271">
        <v>2.3151573376579051E-2</v>
      </c>
      <c r="CG36" s="271">
        <v>2.3151586238457488E-2</v>
      </c>
      <c r="CH36" s="271">
        <v>2.3151586238457488E-2</v>
      </c>
      <c r="CI36" s="271">
        <v>2.3151586238457488E-2</v>
      </c>
      <c r="CJ36" s="271">
        <v>2.3151586238457488E-2</v>
      </c>
      <c r="CK36" s="271">
        <v>2.3151586238457488E-2</v>
      </c>
      <c r="CL36" s="271">
        <v>2.3151586238457488E-2</v>
      </c>
      <c r="CM36" s="271">
        <v>2.3151586238457488E-2</v>
      </c>
      <c r="CN36" s="271">
        <v>2.3151586238457488E-2</v>
      </c>
      <c r="CO36" s="271">
        <v>2.3151586238457488E-2</v>
      </c>
      <c r="CP36" s="271">
        <v>2.3151591583803713E-2</v>
      </c>
      <c r="CQ36" s="271">
        <v>2.3151586238457488E-2</v>
      </c>
      <c r="CR36" s="271">
        <v>2.3151586238457488E-2</v>
      </c>
      <c r="CS36" s="271">
        <v>2.3151586238457488E-2</v>
      </c>
      <c r="CT36" s="271">
        <v>2.3151586238457488E-2</v>
      </c>
      <c r="CU36" s="271">
        <v>2.3151586267996061E-2</v>
      </c>
      <c r="CV36" s="271">
        <v>2.3151318050722812E-2</v>
      </c>
      <c r="CW36" s="271">
        <v>2.3151586238457488E-2</v>
      </c>
      <c r="CX36" s="271">
        <v>2.3151586238457488E-2</v>
      </c>
      <c r="CY36" s="271">
        <v>2.3151586238457488E-2</v>
      </c>
      <c r="CZ36" s="271">
        <v>2.3151586238457488E-2</v>
      </c>
      <c r="DA36" s="271">
        <v>2.3151586238457488E-2</v>
      </c>
      <c r="DB36" s="271">
        <v>2.315159972738564E-2</v>
      </c>
      <c r="DC36" s="271">
        <v>2.3151586238457488E-2</v>
      </c>
      <c r="DD36" s="271">
        <v>2.3151586238457488E-2</v>
      </c>
      <c r="DE36" s="271">
        <v>2.3151586238457488E-2</v>
      </c>
      <c r="DF36" s="271">
        <v>2.3151586238457488E-2</v>
      </c>
      <c r="DG36" s="271">
        <v>2.3151547226036649E-2</v>
      </c>
      <c r="DH36" s="271">
        <v>2.3151078920461449E-2</v>
      </c>
      <c r="DI36" s="271">
        <v>2.315084114099417E-2</v>
      </c>
      <c r="DJ36" s="271">
        <v>2.3150628648480932E-2</v>
      </c>
      <c r="DK36" s="271">
        <v>2.3151362111792723E-2</v>
      </c>
      <c r="DL36" s="271">
        <v>2.3141359042914176E-2</v>
      </c>
      <c r="DM36" s="271">
        <v>2.3137634434695239E-2</v>
      </c>
      <c r="DN36" s="271">
        <v>2.3152771285166188E-2</v>
      </c>
      <c r="DO36" s="271">
        <v>2.3151586238457488E-2</v>
      </c>
      <c r="DP36" s="271">
        <v>2.3151586238457488E-2</v>
      </c>
      <c r="DQ36" s="271">
        <v>2.3151586238457488E-2</v>
      </c>
      <c r="DR36" s="271">
        <v>2.3151586238457488E-2</v>
      </c>
      <c r="DS36" s="271">
        <v>2.3151586238457488E-2</v>
      </c>
      <c r="DT36" s="271">
        <v>2.3151586238457488E-2</v>
      </c>
      <c r="DU36" s="271">
        <v>2.3151586238457488E-2</v>
      </c>
      <c r="DV36" s="271">
        <v>2.3151586238457488E-2</v>
      </c>
      <c r="DW36" s="271">
        <v>2.3151586238457488E-2</v>
      </c>
      <c r="DX36" s="271">
        <v>2.3151586238457488E-2</v>
      </c>
      <c r="DY36" s="271">
        <v>2.3151586238457488E-2</v>
      </c>
      <c r="DZ36" s="271">
        <v>2.3151586238457488E-2</v>
      </c>
      <c r="EA36" s="271">
        <v>2.3151586238457488E-2</v>
      </c>
      <c r="EB36" s="271">
        <v>2.3151586238457488E-2</v>
      </c>
      <c r="EC36" s="271">
        <v>2.3151586238457488E-2</v>
      </c>
      <c r="ED36" s="271">
        <v>2.3151586238457488E-2</v>
      </c>
      <c r="EE36" s="271">
        <v>2.3151586238457488E-2</v>
      </c>
      <c r="EF36" s="271">
        <v>2.3151586238457488E-2</v>
      </c>
      <c r="EG36" s="271">
        <v>2.3151586238457488E-2</v>
      </c>
      <c r="EH36" s="271">
        <v>2.3151586238457488E-2</v>
      </c>
      <c r="EI36" s="271">
        <v>2.3151586238457488E-2</v>
      </c>
      <c r="EJ36" s="271">
        <v>2.3151586238457488E-2</v>
      </c>
      <c r="EK36" s="271">
        <v>2.3151586238457488E-2</v>
      </c>
      <c r="EL36" s="271">
        <v>2.3151586238457488E-2</v>
      </c>
      <c r="EM36" s="271">
        <v>2.3151586238457488E-2</v>
      </c>
      <c r="EN36" s="271">
        <v>2.3151586238457488E-2</v>
      </c>
      <c r="EO36" s="271"/>
      <c r="EP36" s="271"/>
      <c r="EQ36" s="271"/>
      <c r="ER36" s="271"/>
      <c r="ES36" s="271"/>
      <c r="ET36" s="271"/>
      <c r="EU36" s="271"/>
      <c r="EV36" s="271"/>
      <c r="EW36" s="271"/>
      <c r="EX36" s="271"/>
      <c r="EY36" s="271"/>
      <c r="EZ36" s="271"/>
      <c r="FA36" s="272"/>
    </row>
    <row r="37" spans="1:157" x14ac:dyDescent="0.2">
      <c r="A37" s="238">
        <v>43649</v>
      </c>
      <c r="B37" s="237">
        <v>1.6374973110815292E-2</v>
      </c>
      <c r="C37" s="237">
        <v>2.3871537092651971E-2</v>
      </c>
      <c r="D37" s="326">
        <f>IF(ISNA(A37),"",IF(LEN(A37)&gt;0,_xll.xlDateShiftMonthBiz("TARGET",A37,tenor),""))</f>
        <v>43833</v>
      </c>
      <c r="E37" s="322" t="e">
        <v>#VALUE!</v>
      </c>
      <c r="F37" s="335" t="str">
        <f>IF(ISNA(A37),"",IF(LEN(A37)&gt;0,_xll.xlShmImplSwap2($B$5,"EUR"&amp;tenor&amp;"M_29JUN12",A37,,tenor+0*TYPE(trigger),1,4,12/tenor,4,1,1),""))</f>
        <v>Curve (OIS_26APR16) is not present in shared memory.</v>
      </c>
      <c r="G37" s="301" t="e">
        <f t="shared" si="0"/>
        <v>#VALUE!</v>
      </c>
      <c r="H37" s="271">
        <v>1.637497311081524E-2</v>
      </c>
      <c r="I37" s="271">
        <v>1.6374973110815223E-2</v>
      </c>
      <c r="J37" s="271">
        <v>1.6374973110815292E-2</v>
      </c>
      <c r="K37" s="271">
        <v>1.6374973110815292E-2</v>
      </c>
      <c r="L37" s="271">
        <v>1.6374973110815292E-2</v>
      </c>
      <c r="M37" s="271">
        <v>1.6374973110815292E-2</v>
      </c>
      <c r="N37" s="271">
        <v>1.6374973110815292E-2</v>
      </c>
      <c r="O37" s="271">
        <v>1.6374973110815292E-2</v>
      </c>
      <c r="P37" s="271">
        <v>1.6374973110815292E-2</v>
      </c>
      <c r="Q37" s="271">
        <v>1.6374973110815292E-2</v>
      </c>
      <c r="R37" s="271">
        <v>1.6374973110815292E-2</v>
      </c>
      <c r="S37" s="271">
        <v>1.6375043228907652E-2</v>
      </c>
      <c r="T37" s="271">
        <v>1.6374973110815292E-2</v>
      </c>
      <c r="U37" s="271">
        <v>1.6374973110815292E-2</v>
      </c>
      <c r="V37" s="271">
        <v>1.6374973110815292E-2</v>
      </c>
      <c r="W37" s="271">
        <v>1.6374973110815292E-2</v>
      </c>
      <c r="X37" s="271">
        <v>1.637497349829228E-2</v>
      </c>
      <c r="Y37" s="271">
        <v>1.6374596528495843E-2</v>
      </c>
      <c r="Z37" s="271">
        <v>1.6374973110815292E-2</v>
      </c>
      <c r="AA37" s="271">
        <v>1.6374973110815292E-2</v>
      </c>
      <c r="AB37" s="271">
        <v>1.6374973110815292E-2</v>
      </c>
      <c r="AC37" s="271">
        <v>1.6374973110815292E-2</v>
      </c>
      <c r="AD37" s="271">
        <v>1.6374973110815292E-2</v>
      </c>
      <c r="AE37" s="271">
        <v>1.6375150053120454E-2</v>
      </c>
      <c r="AF37" s="271">
        <v>1.6374973110815292E-2</v>
      </c>
      <c r="AG37" s="271">
        <v>1.6374973110815292E-2</v>
      </c>
      <c r="AH37" s="271">
        <v>1.6374973110815292E-2</v>
      </c>
      <c r="AI37" s="271">
        <v>1.6374973110815292E-2</v>
      </c>
      <c r="AJ37" s="271">
        <v>1.637446136166355E-2</v>
      </c>
      <c r="AK37" s="271">
        <v>1.6374604683581102E-2</v>
      </c>
      <c r="AL37" s="271">
        <v>1.6374629734095567E-2</v>
      </c>
      <c r="AM37" s="271">
        <v>1.637502996882537E-2</v>
      </c>
      <c r="AN37" s="271">
        <v>1.6375725141180426E-2</v>
      </c>
      <c r="AO37" s="271">
        <v>1.6376610273715311E-2</v>
      </c>
      <c r="AP37" s="271">
        <v>1.6375697185285316E-2</v>
      </c>
      <c r="AQ37" s="271">
        <v>1.637479874179407E-2</v>
      </c>
      <c r="AR37" s="271">
        <v>1.6374973110815292E-2</v>
      </c>
      <c r="AS37" s="271">
        <v>1.6374973110815292E-2</v>
      </c>
      <c r="AT37" s="271">
        <v>1.6374973110815292E-2</v>
      </c>
      <c r="AU37" s="271">
        <v>1.6374973110815292E-2</v>
      </c>
      <c r="AV37" s="271">
        <v>1.6374973110815292E-2</v>
      </c>
      <c r="AW37" s="271">
        <v>1.6374973110815292E-2</v>
      </c>
      <c r="AX37" s="271">
        <v>1.6374973110815292E-2</v>
      </c>
      <c r="AY37" s="271">
        <v>1.6374973110815292E-2</v>
      </c>
      <c r="AZ37" s="271">
        <v>1.6374973110815292E-2</v>
      </c>
      <c r="BA37" s="271">
        <v>1.6374973110815292E-2</v>
      </c>
      <c r="BB37" s="271">
        <v>1.6374973110815292E-2</v>
      </c>
      <c r="BC37" s="271">
        <v>1.6374973110815292E-2</v>
      </c>
      <c r="BD37" s="271">
        <v>1.6374973110815292E-2</v>
      </c>
      <c r="BE37" s="271">
        <v>1.6374973110815292E-2</v>
      </c>
      <c r="BF37" s="271">
        <v>1.6374973110815292E-2</v>
      </c>
      <c r="BG37" s="271">
        <v>1.6374973110815292E-2</v>
      </c>
      <c r="BH37" s="271">
        <v>1.6374973110815292E-2</v>
      </c>
      <c r="BI37" s="271">
        <v>1.6374973110815292E-2</v>
      </c>
      <c r="BJ37" s="271">
        <v>1.6374973110815292E-2</v>
      </c>
      <c r="BK37" s="271">
        <v>1.6374973110815292E-2</v>
      </c>
      <c r="BL37" s="271">
        <v>1.6374973110815292E-2</v>
      </c>
      <c r="BM37" s="271">
        <v>1.6374973110815292E-2</v>
      </c>
      <c r="BN37" s="271">
        <v>1.6374973110815292E-2</v>
      </c>
      <c r="BO37" s="271">
        <v>1.6374973110815292E-2</v>
      </c>
      <c r="BP37" s="271">
        <v>1.6374973110815292E-2</v>
      </c>
      <c r="BQ37" s="271">
        <v>1.6374973110815292E-2</v>
      </c>
      <c r="BR37" s="271"/>
      <c r="BS37" s="271"/>
      <c r="BT37" s="271"/>
      <c r="BU37" s="271"/>
      <c r="BV37" s="271"/>
      <c r="BW37" s="271"/>
      <c r="BX37" s="271"/>
      <c r="BY37" s="271"/>
      <c r="BZ37" s="271"/>
      <c r="CA37" s="271"/>
      <c r="CB37" s="271"/>
      <c r="CC37" s="271"/>
      <c r="CD37" s="272"/>
      <c r="CE37" s="271">
        <v>2.3871497308149282E-2</v>
      </c>
      <c r="CF37" s="271">
        <v>2.3871523830805205E-2</v>
      </c>
      <c r="CG37" s="271">
        <v>2.3871537092651971E-2</v>
      </c>
      <c r="CH37" s="271">
        <v>2.3871537092651971E-2</v>
      </c>
      <c r="CI37" s="271">
        <v>2.3871537092651971E-2</v>
      </c>
      <c r="CJ37" s="271">
        <v>2.3871537092651971E-2</v>
      </c>
      <c r="CK37" s="271">
        <v>2.3871537092651971E-2</v>
      </c>
      <c r="CL37" s="271">
        <v>2.3871537092651971E-2</v>
      </c>
      <c r="CM37" s="271">
        <v>2.3871537092651971E-2</v>
      </c>
      <c r="CN37" s="271">
        <v>2.3871537092651971E-2</v>
      </c>
      <c r="CO37" s="271">
        <v>2.3871537092651971E-2</v>
      </c>
      <c r="CP37" s="271">
        <v>2.38715410300437E-2</v>
      </c>
      <c r="CQ37" s="271">
        <v>2.3871537092651971E-2</v>
      </c>
      <c r="CR37" s="271">
        <v>2.3871537092651971E-2</v>
      </c>
      <c r="CS37" s="271">
        <v>2.3871537092651971E-2</v>
      </c>
      <c r="CT37" s="271">
        <v>2.3871537092651971E-2</v>
      </c>
      <c r="CU37" s="271">
        <v>2.3871537114410188E-2</v>
      </c>
      <c r="CV37" s="271">
        <v>2.3871323175968087E-2</v>
      </c>
      <c r="CW37" s="271">
        <v>2.3871537092651971E-2</v>
      </c>
      <c r="CX37" s="271">
        <v>2.3871537092651971E-2</v>
      </c>
      <c r="CY37" s="271">
        <v>2.3871537092651971E-2</v>
      </c>
      <c r="CZ37" s="271">
        <v>2.3871537092651971E-2</v>
      </c>
      <c r="DA37" s="271">
        <v>2.3871537092651971E-2</v>
      </c>
      <c r="DB37" s="271">
        <v>2.3871547028620172E-2</v>
      </c>
      <c r="DC37" s="271">
        <v>2.3871537092651971E-2</v>
      </c>
      <c r="DD37" s="271">
        <v>2.3871537092651971E-2</v>
      </c>
      <c r="DE37" s="271">
        <v>2.3871537092651971E-2</v>
      </c>
      <c r="DF37" s="271">
        <v>2.3871537092651971E-2</v>
      </c>
      <c r="DG37" s="271">
        <v>2.3871508356035367E-2</v>
      </c>
      <c r="DH37" s="271">
        <v>2.3871130644448877E-2</v>
      </c>
      <c r="DI37" s="271">
        <v>2.3870939112217989E-2</v>
      </c>
      <c r="DJ37" s="271">
        <v>2.3870766169730856E-2</v>
      </c>
      <c r="DK37" s="271">
        <v>2.3870617047022213E-2</v>
      </c>
      <c r="DL37" s="271">
        <v>2.3871557700147088E-2</v>
      </c>
      <c r="DM37" s="271">
        <v>2.3859624972375159E-2</v>
      </c>
      <c r="DN37" s="271">
        <v>2.3854158781659727E-2</v>
      </c>
      <c r="DO37" s="271">
        <v>2.3872940440542018E-2</v>
      </c>
      <c r="DP37" s="271">
        <v>2.3871537092651971E-2</v>
      </c>
      <c r="DQ37" s="271">
        <v>2.3871537092651971E-2</v>
      </c>
      <c r="DR37" s="271">
        <v>2.3871537092651971E-2</v>
      </c>
      <c r="DS37" s="271">
        <v>2.3871537092651971E-2</v>
      </c>
      <c r="DT37" s="271">
        <v>2.3871537092651971E-2</v>
      </c>
      <c r="DU37" s="271">
        <v>2.3871537092651971E-2</v>
      </c>
      <c r="DV37" s="271">
        <v>2.3871537092651971E-2</v>
      </c>
      <c r="DW37" s="271">
        <v>2.3871537092651971E-2</v>
      </c>
      <c r="DX37" s="271">
        <v>2.3871537092651971E-2</v>
      </c>
      <c r="DY37" s="271">
        <v>2.3871537092651971E-2</v>
      </c>
      <c r="DZ37" s="271">
        <v>2.3871537092651971E-2</v>
      </c>
      <c r="EA37" s="271">
        <v>2.3871537092651971E-2</v>
      </c>
      <c r="EB37" s="271">
        <v>2.3871537092651971E-2</v>
      </c>
      <c r="EC37" s="271">
        <v>2.3871537092651971E-2</v>
      </c>
      <c r="ED37" s="271">
        <v>2.3871537092651971E-2</v>
      </c>
      <c r="EE37" s="271">
        <v>2.3871537092651971E-2</v>
      </c>
      <c r="EF37" s="271">
        <v>2.3871537092651971E-2</v>
      </c>
      <c r="EG37" s="271">
        <v>2.3871537092651971E-2</v>
      </c>
      <c r="EH37" s="271">
        <v>2.3871537092651971E-2</v>
      </c>
      <c r="EI37" s="271">
        <v>2.3871537092651971E-2</v>
      </c>
      <c r="EJ37" s="271">
        <v>2.3871537092651971E-2</v>
      </c>
      <c r="EK37" s="271">
        <v>2.3871537092651971E-2</v>
      </c>
      <c r="EL37" s="271">
        <v>2.3871537092651971E-2</v>
      </c>
      <c r="EM37" s="271">
        <v>2.3871537092651971E-2</v>
      </c>
      <c r="EN37" s="271">
        <v>2.3871537092651971E-2</v>
      </c>
      <c r="EO37" s="271"/>
      <c r="EP37" s="271"/>
      <c r="EQ37" s="271"/>
      <c r="ER37" s="271"/>
      <c r="ES37" s="271"/>
      <c r="ET37" s="271"/>
      <c r="EU37" s="271"/>
      <c r="EV37" s="271"/>
      <c r="EW37" s="271"/>
      <c r="EX37" s="271"/>
      <c r="EY37" s="271"/>
      <c r="EZ37" s="271"/>
      <c r="FA37" s="272"/>
    </row>
    <row r="38" spans="1:157" x14ac:dyDescent="0.2">
      <c r="A38" s="238">
        <v>44015</v>
      </c>
      <c r="B38" s="237">
        <v>1.7721277762458021E-2</v>
      </c>
      <c r="C38" s="237">
        <v>2.4359877509577327E-2</v>
      </c>
      <c r="D38" s="326">
        <f>IF(ISNA(A38),"",IF(LEN(A38)&gt;0,_xll.xlDateShiftMonthBiz("TARGET",A38,tenor),""))</f>
        <v>44200</v>
      </c>
      <c r="E38" s="322" t="e">
        <v>#VALUE!</v>
      </c>
      <c r="F38" s="335" t="str">
        <f>IF(ISNA(A38),"",IF(LEN(A38)&gt;0,_xll.xlShmImplSwap2($B$5,"EUR"&amp;tenor&amp;"M_29JUN12",A38,,tenor+0*TYPE(trigger),1,4,12/tenor,4,1,1),""))</f>
        <v>Curve (OIS_26APR16) is not present in shared memory.</v>
      </c>
      <c r="G38" s="301" t="e">
        <f t="shared" si="0"/>
        <v>#VALUE!</v>
      </c>
      <c r="H38" s="271">
        <v>1.7721277762457958E-2</v>
      </c>
      <c r="I38" s="271">
        <v>1.772127776245799E-2</v>
      </c>
      <c r="J38" s="271">
        <v>1.7721277762458021E-2</v>
      </c>
      <c r="K38" s="271">
        <v>1.7721277762458021E-2</v>
      </c>
      <c r="L38" s="271">
        <v>1.7721277762458021E-2</v>
      </c>
      <c r="M38" s="271">
        <v>1.7721277762458021E-2</v>
      </c>
      <c r="N38" s="271">
        <v>1.7721277762458021E-2</v>
      </c>
      <c r="O38" s="271">
        <v>1.7721277762458021E-2</v>
      </c>
      <c r="P38" s="271">
        <v>1.7721277762458021E-2</v>
      </c>
      <c r="Q38" s="271">
        <v>1.7721277762458021E-2</v>
      </c>
      <c r="R38" s="271">
        <v>1.7721277762458021E-2</v>
      </c>
      <c r="S38" s="271">
        <v>1.7721339106508752E-2</v>
      </c>
      <c r="T38" s="271">
        <v>1.7721277762458021E-2</v>
      </c>
      <c r="U38" s="271">
        <v>1.7721277762458021E-2</v>
      </c>
      <c r="V38" s="271">
        <v>1.7721277762458021E-2</v>
      </c>
      <c r="W38" s="271">
        <v>1.7721277762458021E-2</v>
      </c>
      <c r="X38" s="271">
        <v>1.7721278101449103E-2</v>
      </c>
      <c r="Y38" s="271">
        <v>1.7720910586366351E-2</v>
      </c>
      <c r="Z38" s="271">
        <v>1.7721277762458021E-2</v>
      </c>
      <c r="AA38" s="271">
        <v>1.7721277762458021E-2</v>
      </c>
      <c r="AB38" s="271">
        <v>1.7721277762458021E-2</v>
      </c>
      <c r="AC38" s="271">
        <v>1.7721277762458021E-2</v>
      </c>
      <c r="AD38" s="271">
        <v>1.7721277762458021E-2</v>
      </c>
      <c r="AE38" s="271">
        <v>1.7721432563556756E-2</v>
      </c>
      <c r="AF38" s="271">
        <v>1.7721277762458021E-2</v>
      </c>
      <c r="AG38" s="271">
        <v>1.7721277762458021E-2</v>
      </c>
      <c r="AH38" s="271">
        <v>1.7721277762458021E-2</v>
      </c>
      <c r="AI38" s="271">
        <v>1.7721277762458021E-2</v>
      </c>
      <c r="AJ38" s="271">
        <v>1.7720830049680118E-2</v>
      </c>
      <c r="AK38" s="271">
        <v>1.7720879961877014E-2</v>
      </c>
      <c r="AL38" s="271">
        <v>1.772086412873498E-2</v>
      </c>
      <c r="AM38" s="271">
        <v>1.7721175918786226E-2</v>
      </c>
      <c r="AN38" s="271">
        <v>1.7721747414426867E-2</v>
      </c>
      <c r="AO38" s="271">
        <v>1.7722339136025604E-2</v>
      </c>
      <c r="AP38" s="271">
        <v>1.7723051951553478E-2</v>
      </c>
      <c r="AQ38" s="271">
        <v>1.772195356190746E-2</v>
      </c>
      <c r="AR38" s="271">
        <v>1.772109164147849E-2</v>
      </c>
      <c r="AS38" s="271">
        <v>1.7721277762458021E-2</v>
      </c>
      <c r="AT38" s="271">
        <v>1.7721277762458021E-2</v>
      </c>
      <c r="AU38" s="271">
        <v>1.7721277762458021E-2</v>
      </c>
      <c r="AV38" s="271">
        <v>1.7721277762458021E-2</v>
      </c>
      <c r="AW38" s="271">
        <v>1.7721277762458021E-2</v>
      </c>
      <c r="AX38" s="271">
        <v>1.7721277762458021E-2</v>
      </c>
      <c r="AY38" s="271">
        <v>1.7721277762458021E-2</v>
      </c>
      <c r="AZ38" s="271">
        <v>1.7721277762458021E-2</v>
      </c>
      <c r="BA38" s="271">
        <v>1.7721277762458021E-2</v>
      </c>
      <c r="BB38" s="271">
        <v>1.7721277762458021E-2</v>
      </c>
      <c r="BC38" s="271">
        <v>1.7721277762458021E-2</v>
      </c>
      <c r="BD38" s="271">
        <v>1.7721277762458021E-2</v>
      </c>
      <c r="BE38" s="271">
        <v>1.7721277762458021E-2</v>
      </c>
      <c r="BF38" s="271">
        <v>1.7721277762458021E-2</v>
      </c>
      <c r="BG38" s="271">
        <v>1.7721277762458021E-2</v>
      </c>
      <c r="BH38" s="271">
        <v>1.7721277762458021E-2</v>
      </c>
      <c r="BI38" s="271">
        <v>1.7721277762458021E-2</v>
      </c>
      <c r="BJ38" s="271">
        <v>1.7721277762458021E-2</v>
      </c>
      <c r="BK38" s="271">
        <v>1.7721277762458021E-2</v>
      </c>
      <c r="BL38" s="271">
        <v>1.7721277762458021E-2</v>
      </c>
      <c r="BM38" s="271">
        <v>1.7721277762458021E-2</v>
      </c>
      <c r="BN38" s="271">
        <v>1.7721277762458021E-2</v>
      </c>
      <c r="BO38" s="271">
        <v>1.7721277762458021E-2</v>
      </c>
      <c r="BP38" s="271">
        <v>1.7721277762458021E-2</v>
      </c>
      <c r="BQ38" s="271">
        <v>1.7721277762458021E-2</v>
      </c>
      <c r="BR38" s="271"/>
      <c r="BS38" s="271"/>
      <c r="BT38" s="271"/>
      <c r="BU38" s="271"/>
      <c r="BV38" s="271"/>
      <c r="BW38" s="271"/>
      <c r="BX38" s="271"/>
      <c r="BY38" s="271"/>
      <c r="BZ38" s="271"/>
      <c r="CA38" s="271"/>
      <c r="CB38" s="271"/>
      <c r="CC38" s="271"/>
      <c r="CD38" s="272"/>
      <c r="CE38" s="271">
        <v>2.4359836911202418E-2</v>
      </c>
      <c r="CF38" s="271">
        <v>2.435986397643233E-2</v>
      </c>
      <c r="CG38" s="271">
        <v>2.4359877509577327E-2</v>
      </c>
      <c r="CH38" s="271">
        <v>2.4359877509577327E-2</v>
      </c>
      <c r="CI38" s="271">
        <v>2.4359877509577327E-2</v>
      </c>
      <c r="CJ38" s="271">
        <v>2.4359877509577327E-2</v>
      </c>
      <c r="CK38" s="271">
        <v>2.4359877509577327E-2</v>
      </c>
      <c r="CL38" s="271">
        <v>2.4359877509577327E-2</v>
      </c>
      <c r="CM38" s="271">
        <v>2.4359877509577327E-2</v>
      </c>
      <c r="CN38" s="271">
        <v>2.4359877509577327E-2</v>
      </c>
      <c r="CO38" s="271">
        <v>2.4359877509577327E-2</v>
      </c>
      <c r="CP38" s="271">
        <v>2.4359880493847269E-2</v>
      </c>
      <c r="CQ38" s="271">
        <v>2.4359877509577327E-2</v>
      </c>
      <c r="CR38" s="271">
        <v>2.4359877509577327E-2</v>
      </c>
      <c r="CS38" s="271">
        <v>2.4359877509577327E-2</v>
      </c>
      <c r="CT38" s="271">
        <v>2.4359877509577327E-2</v>
      </c>
      <c r="CU38" s="271">
        <v>2.4359877526068604E-2</v>
      </c>
      <c r="CV38" s="271">
        <v>2.4359708093295088E-2</v>
      </c>
      <c r="CW38" s="271">
        <v>2.4359877509577327E-2</v>
      </c>
      <c r="CX38" s="271">
        <v>2.4359877509577327E-2</v>
      </c>
      <c r="CY38" s="271">
        <v>2.4359877509577327E-2</v>
      </c>
      <c r="CZ38" s="271">
        <v>2.4359877509577327E-2</v>
      </c>
      <c r="DA38" s="271">
        <v>2.4359877509577327E-2</v>
      </c>
      <c r="DB38" s="271">
        <v>2.4359885040353694E-2</v>
      </c>
      <c r="DC38" s="271">
        <v>2.4359877509577327E-2</v>
      </c>
      <c r="DD38" s="271">
        <v>2.4359877509577327E-2</v>
      </c>
      <c r="DE38" s="271">
        <v>2.4359877509577327E-2</v>
      </c>
      <c r="DF38" s="271">
        <v>2.4359877509577327E-2</v>
      </c>
      <c r="DG38" s="271">
        <v>2.4359855729210428E-2</v>
      </c>
      <c r="DH38" s="271">
        <v>2.4359554877203204E-2</v>
      </c>
      <c r="DI38" s="271">
        <v>2.435940242041261E-2</v>
      </c>
      <c r="DJ38" s="271">
        <v>2.4359264166586032E-2</v>
      </c>
      <c r="DK38" s="271">
        <v>2.4359143832170454E-2</v>
      </c>
      <c r="DL38" s="271">
        <v>2.4359018160409533E-2</v>
      </c>
      <c r="DM38" s="271">
        <v>2.4360181065474384E-2</v>
      </c>
      <c r="DN38" s="271">
        <v>2.4346332395449061E-2</v>
      </c>
      <c r="DO38" s="271">
        <v>2.4338820766308316E-2</v>
      </c>
      <c r="DP38" s="271">
        <v>2.4361478620227386E-2</v>
      </c>
      <c r="DQ38" s="271">
        <v>2.4359877509577327E-2</v>
      </c>
      <c r="DR38" s="271">
        <v>2.4359877509577327E-2</v>
      </c>
      <c r="DS38" s="271">
        <v>2.4359877509577327E-2</v>
      </c>
      <c r="DT38" s="271">
        <v>2.4359877509577327E-2</v>
      </c>
      <c r="DU38" s="271">
        <v>2.4359877509577327E-2</v>
      </c>
      <c r="DV38" s="271">
        <v>2.4359877509577327E-2</v>
      </c>
      <c r="DW38" s="271">
        <v>2.4359877509577327E-2</v>
      </c>
      <c r="DX38" s="271">
        <v>2.4359877509577327E-2</v>
      </c>
      <c r="DY38" s="271">
        <v>2.4359877509577327E-2</v>
      </c>
      <c r="DZ38" s="271">
        <v>2.4359877509577327E-2</v>
      </c>
      <c r="EA38" s="271">
        <v>2.4359877509577327E-2</v>
      </c>
      <c r="EB38" s="271">
        <v>2.4359877509577327E-2</v>
      </c>
      <c r="EC38" s="271">
        <v>2.4359877509577327E-2</v>
      </c>
      <c r="ED38" s="271">
        <v>2.4359877509577327E-2</v>
      </c>
      <c r="EE38" s="271">
        <v>2.4359877509577327E-2</v>
      </c>
      <c r="EF38" s="271">
        <v>2.4359877509577327E-2</v>
      </c>
      <c r="EG38" s="271">
        <v>2.4359877509577327E-2</v>
      </c>
      <c r="EH38" s="271">
        <v>2.4359877509577327E-2</v>
      </c>
      <c r="EI38" s="271">
        <v>2.4359877509577327E-2</v>
      </c>
      <c r="EJ38" s="271">
        <v>2.4359877509577327E-2</v>
      </c>
      <c r="EK38" s="271">
        <v>2.4359877509577327E-2</v>
      </c>
      <c r="EL38" s="271">
        <v>2.4359877509577327E-2</v>
      </c>
      <c r="EM38" s="271">
        <v>2.4359877509577327E-2</v>
      </c>
      <c r="EN38" s="271">
        <v>2.4359877509577327E-2</v>
      </c>
      <c r="EO38" s="271"/>
      <c r="EP38" s="271"/>
      <c r="EQ38" s="271"/>
      <c r="ER38" s="271"/>
      <c r="ES38" s="271"/>
      <c r="ET38" s="271"/>
      <c r="EU38" s="271"/>
      <c r="EV38" s="271"/>
      <c r="EW38" s="271"/>
      <c r="EX38" s="271"/>
      <c r="EY38" s="271"/>
      <c r="EZ38" s="271"/>
      <c r="FA38" s="272"/>
    </row>
    <row r="39" spans="1:157" x14ac:dyDescent="0.2">
      <c r="A39" s="238">
        <v>44382</v>
      </c>
      <c r="B39" s="237">
        <v>1.8898362115916431E-2</v>
      </c>
      <c r="C39" s="237">
        <v>2.4780687630591144E-2</v>
      </c>
      <c r="D39" s="326">
        <f>IF(ISNA(A39),"",IF(LEN(A39)&gt;0,_xll.xlDateShiftMonthBiz("TARGET",A39,tenor),""))</f>
        <v>44566</v>
      </c>
      <c r="E39" s="322" t="e">
        <v>#VALUE!</v>
      </c>
      <c r="F39" s="335" t="str">
        <f>IF(ISNA(A39),"",IF(LEN(A39)&gt;0,_xll.xlShmImplSwap2($B$5,"EUR"&amp;tenor&amp;"M_29JUN12",A39,,tenor+0*TYPE(trigger),1,4,12/tenor,4,1,1),""))</f>
        <v>Curve (OIS_26APR16) is not present in shared memory.</v>
      </c>
      <c r="G39" s="301" t="e">
        <f t="shared" si="0"/>
        <v>#VALUE!</v>
      </c>
      <c r="H39" s="271">
        <v>1.8898362115916386E-2</v>
      </c>
      <c r="I39" s="271">
        <v>1.88983621159164E-2</v>
      </c>
      <c r="J39" s="271">
        <v>1.8898362115916431E-2</v>
      </c>
      <c r="K39" s="271">
        <v>1.8898362115916431E-2</v>
      </c>
      <c r="L39" s="271">
        <v>1.8898362115916431E-2</v>
      </c>
      <c r="M39" s="271">
        <v>1.8898362115916431E-2</v>
      </c>
      <c r="N39" s="271">
        <v>1.8898362115916431E-2</v>
      </c>
      <c r="O39" s="271">
        <v>1.8898362115916431E-2</v>
      </c>
      <c r="P39" s="271">
        <v>1.8898362115916431E-2</v>
      </c>
      <c r="Q39" s="271">
        <v>1.8898362115916431E-2</v>
      </c>
      <c r="R39" s="271">
        <v>1.8898362115916431E-2</v>
      </c>
      <c r="S39" s="271">
        <v>1.8898416620815022E-2</v>
      </c>
      <c r="T39" s="271">
        <v>1.8898362115916431E-2</v>
      </c>
      <c r="U39" s="271">
        <v>1.8898362115916431E-2</v>
      </c>
      <c r="V39" s="271">
        <v>1.8898362115916431E-2</v>
      </c>
      <c r="W39" s="271">
        <v>1.8898362115916431E-2</v>
      </c>
      <c r="X39" s="271">
        <v>1.8898362417113949E-2</v>
      </c>
      <c r="Y39" s="271">
        <v>1.889800590024035E-2</v>
      </c>
      <c r="Z39" s="271">
        <v>1.8898362115916431E-2</v>
      </c>
      <c r="AA39" s="271">
        <v>1.8898362115916431E-2</v>
      </c>
      <c r="AB39" s="271">
        <v>1.8898362115916431E-2</v>
      </c>
      <c r="AC39" s="271">
        <v>1.8898362115916431E-2</v>
      </c>
      <c r="AD39" s="271">
        <v>1.8898362115916431E-2</v>
      </c>
      <c r="AE39" s="271">
        <v>1.8898499658483111E-2</v>
      </c>
      <c r="AF39" s="271">
        <v>1.8898362115916431E-2</v>
      </c>
      <c r="AG39" s="271">
        <v>1.8898362115916431E-2</v>
      </c>
      <c r="AH39" s="271">
        <v>1.8898362115916431E-2</v>
      </c>
      <c r="AI39" s="271">
        <v>1.8898362115916431E-2</v>
      </c>
      <c r="AJ39" s="271">
        <v>1.8897964317935018E-2</v>
      </c>
      <c r="AK39" s="271">
        <v>1.8897948680633936E-2</v>
      </c>
      <c r="AL39" s="271">
        <v>1.8897904611344288E-2</v>
      </c>
      <c r="AM39" s="271">
        <v>1.8898151148239267E-2</v>
      </c>
      <c r="AN39" s="271">
        <v>1.8898629773826382E-2</v>
      </c>
      <c r="AO39" s="271">
        <v>1.8899124978567633E-2</v>
      </c>
      <c r="AP39" s="271">
        <v>1.8899570713478663E-2</v>
      </c>
      <c r="AQ39" s="271">
        <v>1.8900237338147212E-2</v>
      </c>
      <c r="AR39" s="271">
        <v>1.8898983823053182E-2</v>
      </c>
      <c r="AS39" s="271">
        <v>1.8898165695733087E-2</v>
      </c>
      <c r="AT39" s="271">
        <v>1.8898362115916431E-2</v>
      </c>
      <c r="AU39" s="271">
        <v>1.8898362115916431E-2</v>
      </c>
      <c r="AV39" s="271">
        <v>1.8898362115916431E-2</v>
      </c>
      <c r="AW39" s="271">
        <v>1.8898362115916431E-2</v>
      </c>
      <c r="AX39" s="271">
        <v>1.8898362115916431E-2</v>
      </c>
      <c r="AY39" s="271">
        <v>1.8898362115916431E-2</v>
      </c>
      <c r="AZ39" s="271">
        <v>1.8898362115916431E-2</v>
      </c>
      <c r="BA39" s="271">
        <v>1.8898362115916431E-2</v>
      </c>
      <c r="BB39" s="271">
        <v>1.8898362115916431E-2</v>
      </c>
      <c r="BC39" s="271">
        <v>1.8898362115916431E-2</v>
      </c>
      <c r="BD39" s="271">
        <v>1.8898362115916431E-2</v>
      </c>
      <c r="BE39" s="271">
        <v>1.8898362115916431E-2</v>
      </c>
      <c r="BF39" s="271">
        <v>1.8898362115916431E-2</v>
      </c>
      <c r="BG39" s="271">
        <v>1.8898362115916431E-2</v>
      </c>
      <c r="BH39" s="271">
        <v>1.8898362115916431E-2</v>
      </c>
      <c r="BI39" s="271">
        <v>1.8898362115916431E-2</v>
      </c>
      <c r="BJ39" s="271">
        <v>1.8898362115916431E-2</v>
      </c>
      <c r="BK39" s="271">
        <v>1.8898362115916431E-2</v>
      </c>
      <c r="BL39" s="271">
        <v>1.8898362115916431E-2</v>
      </c>
      <c r="BM39" s="271">
        <v>1.8898362115916431E-2</v>
      </c>
      <c r="BN39" s="271">
        <v>1.8898362115916431E-2</v>
      </c>
      <c r="BO39" s="271">
        <v>1.8898362115916431E-2</v>
      </c>
      <c r="BP39" s="271">
        <v>1.8898362115916431E-2</v>
      </c>
      <c r="BQ39" s="271">
        <v>1.8898362115916431E-2</v>
      </c>
      <c r="BR39" s="271"/>
      <c r="BS39" s="271"/>
      <c r="BT39" s="271"/>
      <c r="BU39" s="271"/>
      <c r="BV39" s="271"/>
      <c r="BW39" s="271"/>
      <c r="BX39" s="271"/>
      <c r="BY39" s="271"/>
      <c r="BZ39" s="271"/>
      <c r="CA39" s="271"/>
      <c r="CB39" s="271"/>
      <c r="CC39" s="271"/>
      <c r="CD39" s="272"/>
      <c r="CE39" s="271">
        <v>2.4780646330890582E-2</v>
      </c>
      <c r="CF39" s="271">
        <v>2.4780673863664834E-2</v>
      </c>
      <c r="CG39" s="271">
        <v>2.4780687630591144E-2</v>
      </c>
      <c r="CH39" s="271">
        <v>2.4780687630591144E-2</v>
      </c>
      <c r="CI39" s="271">
        <v>2.4780687630591144E-2</v>
      </c>
      <c r="CJ39" s="271">
        <v>2.4780687630591144E-2</v>
      </c>
      <c r="CK39" s="271">
        <v>2.4780687630591144E-2</v>
      </c>
      <c r="CL39" s="271">
        <v>2.4780687630591144E-2</v>
      </c>
      <c r="CM39" s="271">
        <v>2.4780687630591144E-2</v>
      </c>
      <c r="CN39" s="271">
        <v>2.4780687630591144E-2</v>
      </c>
      <c r="CO39" s="271">
        <v>2.4780687630591144E-2</v>
      </c>
      <c r="CP39" s="271">
        <v>2.4780689941419253E-2</v>
      </c>
      <c r="CQ39" s="271">
        <v>2.4780687630591144E-2</v>
      </c>
      <c r="CR39" s="271">
        <v>2.4780687630591144E-2</v>
      </c>
      <c r="CS39" s="271">
        <v>2.4780687630591144E-2</v>
      </c>
      <c r="CT39" s="271">
        <v>2.4780687630591144E-2</v>
      </c>
      <c r="CU39" s="271">
        <v>2.4780687643360968E-2</v>
      </c>
      <c r="CV39" s="271">
        <v>2.4780550600237254E-2</v>
      </c>
      <c r="CW39" s="271">
        <v>2.4780687630591144E-2</v>
      </c>
      <c r="CX39" s="271">
        <v>2.4780687630591144E-2</v>
      </c>
      <c r="CY39" s="271">
        <v>2.4780687630591144E-2</v>
      </c>
      <c r="CZ39" s="271">
        <v>2.4780687630591144E-2</v>
      </c>
      <c r="DA39" s="271">
        <v>2.4780687630591144E-2</v>
      </c>
      <c r="DB39" s="271">
        <v>2.4780693461942244E-2</v>
      </c>
      <c r="DC39" s="271">
        <v>2.4780687630591144E-2</v>
      </c>
      <c r="DD39" s="271">
        <v>2.4780687630591144E-2</v>
      </c>
      <c r="DE39" s="271">
        <v>2.4780687630591144E-2</v>
      </c>
      <c r="DF39" s="271">
        <v>2.4780687630591144E-2</v>
      </c>
      <c r="DG39" s="271">
        <v>2.4780670765268475E-2</v>
      </c>
      <c r="DH39" s="271">
        <v>2.4780426107626118E-2</v>
      </c>
      <c r="DI39" s="271">
        <v>2.478030220450186E-2</v>
      </c>
      <c r="DJ39" s="271">
        <v>2.47801894398984E-2</v>
      </c>
      <c r="DK39" s="271">
        <v>2.4780090344800859E-2</v>
      </c>
      <c r="DL39" s="271">
        <v>2.4779987072149453E-2</v>
      </c>
      <c r="DM39" s="271">
        <v>2.4779882440120516E-2</v>
      </c>
      <c r="DN39" s="271">
        <v>2.4781286633488619E-2</v>
      </c>
      <c r="DO39" s="271">
        <v>2.4765457752165574E-2</v>
      </c>
      <c r="DP39" s="271">
        <v>2.4755902953911862E-2</v>
      </c>
      <c r="DQ39" s="271">
        <v>2.4782561955484703E-2</v>
      </c>
      <c r="DR39" s="271">
        <v>2.4780687630591144E-2</v>
      </c>
      <c r="DS39" s="271">
        <v>2.4780687630591144E-2</v>
      </c>
      <c r="DT39" s="271">
        <v>2.4780687630591144E-2</v>
      </c>
      <c r="DU39" s="271">
        <v>2.4780687630591144E-2</v>
      </c>
      <c r="DV39" s="271">
        <v>2.4780687630591144E-2</v>
      </c>
      <c r="DW39" s="271">
        <v>2.4780687630591144E-2</v>
      </c>
      <c r="DX39" s="271">
        <v>2.4780687630591144E-2</v>
      </c>
      <c r="DY39" s="271">
        <v>2.4780687630591144E-2</v>
      </c>
      <c r="DZ39" s="271">
        <v>2.4780687630591144E-2</v>
      </c>
      <c r="EA39" s="271">
        <v>2.4780687630591144E-2</v>
      </c>
      <c r="EB39" s="271">
        <v>2.4780687630591144E-2</v>
      </c>
      <c r="EC39" s="271">
        <v>2.4780687630591144E-2</v>
      </c>
      <c r="ED39" s="271">
        <v>2.4780687630591144E-2</v>
      </c>
      <c r="EE39" s="271">
        <v>2.4780687630591144E-2</v>
      </c>
      <c r="EF39" s="271">
        <v>2.4780687630591144E-2</v>
      </c>
      <c r="EG39" s="271">
        <v>2.4780687630591144E-2</v>
      </c>
      <c r="EH39" s="271">
        <v>2.4780687630591144E-2</v>
      </c>
      <c r="EI39" s="271">
        <v>2.4780687630591144E-2</v>
      </c>
      <c r="EJ39" s="271">
        <v>2.4780687630591144E-2</v>
      </c>
      <c r="EK39" s="271">
        <v>2.4780687630591144E-2</v>
      </c>
      <c r="EL39" s="271">
        <v>2.4780687630591144E-2</v>
      </c>
      <c r="EM39" s="271">
        <v>2.4780687630591144E-2</v>
      </c>
      <c r="EN39" s="271">
        <v>2.4780687630591144E-2</v>
      </c>
      <c r="EO39" s="271"/>
      <c r="EP39" s="271"/>
      <c r="EQ39" s="271"/>
      <c r="ER39" s="271"/>
      <c r="ES39" s="271"/>
      <c r="ET39" s="271"/>
      <c r="EU39" s="271"/>
      <c r="EV39" s="271"/>
      <c r="EW39" s="271"/>
      <c r="EX39" s="271"/>
      <c r="EY39" s="271"/>
      <c r="EZ39" s="271"/>
      <c r="FA39" s="272"/>
    </row>
    <row r="40" spans="1:157" x14ac:dyDescent="0.2">
      <c r="A40" s="238">
        <v>44746</v>
      </c>
      <c r="B40" s="237">
        <v>1.9949894210899387E-2</v>
      </c>
      <c r="C40" s="237">
        <v>2.4935046859204415E-2</v>
      </c>
      <c r="D40" s="326">
        <f>IF(ISNA(A40),"",IF(LEN(A40)&gt;0,_xll.xlDateShiftMonthBiz("TARGET",A40,tenor),""))</f>
        <v>44930</v>
      </c>
      <c r="E40" s="322" t="e">
        <v>#VALUE!</v>
      </c>
      <c r="F40" s="335" t="str">
        <f>IF(ISNA(A40),"",IF(LEN(A40)&gt;0,_xll.xlShmImplSwap2($B$5,"EUR"&amp;tenor&amp;"M_29JUN12",A40,,tenor+0*TYPE(trigger),1,4,12/tenor,4,1,1),""))</f>
        <v>Curve (OIS_26APR16) is not present in shared memory.</v>
      </c>
      <c r="G40" s="301" t="e">
        <f t="shared" si="0"/>
        <v>#VALUE!</v>
      </c>
      <c r="H40" s="271">
        <v>1.9949894210899332E-2</v>
      </c>
      <c r="I40" s="271">
        <v>1.9949894210899374E-2</v>
      </c>
      <c r="J40" s="271">
        <v>1.9949894210899387E-2</v>
      </c>
      <c r="K40" s="271">
        <v>1.9949894210899387E-2</v>
      </c>
      <c r="L40" s="271">
        <v>1.9949894210899387E-2</v>
      </c>
      <c r="M40" s="271">
        <v>1.9949894210899387E-2</v>
      </c>
      <c r="N40" s="271">
        <v>1.9949894210899387E-2</v>
      </c>
      <c r="O40" s="271">
        <v>1.9949894210899387E-2</v>
      </c>
      <c r="P40" s="271">
        <v>1.9949894210899387E-2</v>
      </c>
      <c r="Q40" s="271">
        <v>1.9949894210899387E-2</v>
      </c>
      <c r="R40" s="271">
        <v>1.9949894210899387E-2</v>
      </c>
      <c r="S40" s="271">
        <v>1.9949943290288232E-2</v>
      </c>
      <c r="T40" s="271">
        <v>1.9949894210899387E-2</v>
      </c>
      <c r="U40" s="271">
        <v>1.9949894210899387E-2</v>
      </c>
      <c r="V40" s="271">
        <v>1.9949894210899387E-2</v>
      </c>
      <c r="W40" s="271">
        <v>1.9949894210899387E-2</v>
      </c>
      <c r="X40" s="271">
        <v>1.9949894482115187E-2</v>
      </c>
      <c r="Y40" s="271">
        <v>1.9949548642626675E-2</v>
      </c>
      <c r="Z40" s="271">
        <v>1.9949894210899387E-2</v>
      </c>
      <c r="AA40" s="271">
        <v>1.9949894210899387E-2</v>
      </c>
      <c r="AB40" s="271">
        <v>1.9949894210899387E-2</v>
      </c>
      <c r="AC40" s="271">
        <v>1.9949894210899387E-2</v>
      </c>
      <c r="AD40" s="271">
        <v>1.9949894210899387E-2</v>
      </c>
      <c r="AE40" s="271">
        <v>1.9950018062246461E-2</v>
      </c>
      <c r="AF40" s="271">
        <v>1.9949894210899387E-2</v>
      </c>
      <c r="AG40" s="271">
        <v>1.9949894210899387E-2</v>
      </c>
      <c r="AH40" s="271">
        <v>1.9949894210899387E-2</v>
      </c>
      <c r="AI40" s="271">
        <v>1.9949894210899387E-2</v>
      </c>
      <c r="AJ40" s="271">
        <v>1.9949536010401475E-2</v>
      </c>
      <c r="AK40" s="271">
        <v>1.9949472279787796E-2</v>
      </c>
      <c r="AL40" s="271">
        <v>1.9949407764925851E-2</v>
      </c>
      <c r="AM40" s="271">
        <v>1.9949604519722868E-2</v>
      </c>
      <c r="AN40" s="271">
        <v>1.9950011373247999E-2</v>
      </c>
      <c r="AO40" s="271">
        <v>1.9950432000843676E-2</v>
      </c>
      <c r="AP40" s="271">
        <v>1.9950808230306392E-2</v>
      </c>
      <c r="AQ40" s="271">
        <v>1.9951212195260675E-2</v>
      </c>
      <c r="AR40" s="271">
        <v>1.9951844358810145E-2</v>
      </c>
      <c r="AS40" s="271">
        <v>1.9950497570108146E-2</v>
      </c>
      <c r="AT40" s="271">
        <v>1.9949689573552244E-2</v>
      </c>
      <c r="AU40" s="271">
        <v>1.9949894210899387E-2</v>
      </c>
      <c r="AV40" s="271">
        <v>1.9949894210899387E-2</v>
      </c>
      <c r="AW40" s="271">
        <v>1.9949894210899387E-2</v>
      </c>
      <c r="AX40" s="271">
        <v>1.9949894210899387E-2</v>
      </c>
      <c r="AY40" s="271">
        <v>1.9949894210899387E-2</v>
      </c>
      <c r="AZ40" s="271">
        <v>1.9949894210899387E-2</v>
      </c>
      <c r="BA40" s="271">
        <v>1.9949894210899387E-2</v>
      </c>
      <c r="BB40" s="271">
        <v>1.9949894210899387E-2</v>
      </c>
      <c r="BC40" s="271">
        <v>1.9949894210899387E-2</v>
      </c>
      <c r="BD40" s="271">
        <v>1.9949894210899387E-2</v>
      </c>
      <c r="BE40" s="271">
        <v>1.9949894210899387E-2</v>
      </c>
      <c r="BF40" s="271">
        <v>1.9949894210899387E-2</v>
      </c>
      <c r="BG40" s="271">
        <v>1.9949894210899387E-2</v>
      </c>
      <c r="BH40" s="271">
        <v>1.9949894210899387E-2</v>
      </c>
      <c r="BI40" s="271">
        <v>1.9949894210899387E-2</v>
      </c>
      <c r="BJ40" s="271">
        <v>1.9949894210899387E-2</v>
      </c>
      <c r="BK40" s="271">
        <v>1.9949894210899387E-2</v>
      </c>
      <c r="BL40" s="271">
        <v>1.9949894210899387E-2</v>
      </c>
      <c r="BM40" s="271">
        <v>1.9949894210899387E-2</v>
      </c>
      <c r="BN40" s="271">
        <v>1.9949894210899387E-2</v>
      </c>
      <c r="BO40" s="271">
        <v>1.9949894210899387E-2</v>
      </c>
      <c r="BP40" s="271">
        <v>1.9949894210899387E-2</v>
      </c>
      <c r="BQ40" s="271">
        <v>1.9949894210899387E-2</v>
      </c>
      <c r="BR40" s="271"/>
      <c r="BS40" s="271"/>
      <c r="BT40" s="271"/>
      <c r="BU40" s="271"/>
      <c r="BV40" s="271"/>
      <c r="BW40" s="271"/>
      <c r="BX40" s="271"/>
      <c r="BY40" s="271"/>
      <c r="BZ40" s="271"/>
      <c r="CA40" s="271"/>
      <c r="CB40" s="271"/>
      <c r="CC40" s="271"/>
      <c r="CD40" s="272"/>
      <c r="CE40" s="271">
        <v>2.4935005302247473E-2</v>
      </c>
      <c r="CF40" s="271">
        <v>2.4935033006523742E-2</v>
      </c>
      <c r="CG40" s="271">
        <v>2.4935046859204415E-2</v>
      </c>
      <c r="CH40" s="271">
        <v>2.4935046859204415E-2</v>
      </c>
      <c r="CI40" s="271">
        <v>2.4935046859204415E-2</v>
      </c>
      <c r="CJ40" s="271">
        <v>2.4935046859204415E-2</v>
      </c>
      <c r="CK40" s="271">
        <v>2.4935046859204415E-2</v>
      </c>
      <c r="CL40" s="271">
        <v>2.4935046859204415E-2</v>
      </c>
      <c r="CM40" s="271">
        <v>2.4935046859204415E-2</v>
      </c>
      <c r="CN40" s="271">
        <v>2.4935046859204415E-2</v>
      </c>
      <c r="CO40" s="271">
        <v>2.4935046859204415E-2</v>
      </c>
      <c r="CP40" s="271">
        <v>2.4935048694086023E-2</v>
      </c>
      <c r="CQ40" s="271">
        <v>2.4935046859204415E-2</v>
      </c>
      <c r="CR40" s="271">
        <v>2.4935046859204415E-2</v>
      </c>
      <c r="CS40" s="271">
        <v>2.4935046859204415E-2</v>
      </c>
      <c r="CT40" s="271">
        <v>2.4935046859204415E-2</v>
      </c>
      <c r="CU40" s="271">
        <v>2.4935046869344106E-2</v>
      </c>
      <c r="CV40" s="271">
        <v>2.4934938717042384E-2</v>
      </c>
      <c r="CW40" s="271">
        <v>2.4935046859204415E-2</v>
      </c>
      <c r="CX40" s="271">
        <v>2.4935046859204415E-2</v>
      </c>
      <c r="CY40" s="271">
        <v>2.4935046859204415E-2</v>
      </c>
      <c r="CZ40" s="271">
        <v>2.4935046859204415E-2</v>
      </c>
      <c r="DA40" s="271">
        <v>2.4935046859204415E-2</v>
      </c>
      <c r="DB40" s="271">
        <v>2.4935051489509395E-2</v>
      </c>
      <c r="DC40" s="271">
        <v>2.4935046859204415E-2</v>
      </c>
      <c r="DD40" s="271">
        <v>2.4935046859204415E-2</v>
      </c>
      <c r="DE40" s="271">
        <v>2.4935046859204415E-2</v>
      </c>
      <c r="DF40" s="271">
        <v>2.4935046859204415E-2</v>
      </c>
      <c r="DG40" s="271">
        <v>2.4935033467524712E-2</v>
      </c>
      <c r="DH40" s="271">
        <v>2.4934840531060324E-2</v>
      </c>
      <c r="DI40" s="271">
        <v>2.4934742812978403E-2</v>
      </c>
      <c r="DJ40" s="271">
        <v>2.4934654177717685E-2</v>
      </c>
      <c r="DK40" s="271">
        <v>2.4934575917485977E-2</v>
      </c>
      <c r="DL40" s="271">
        <v>2.4934494589298396E-2</v>
      </c>
      <c r="DM40" s="271">
        <v>2.4934412181721679E-2</v>
      </c>
      <c r="DN40" s="271">
        <v>2.4934331087017456E-2</v>
      </c>
      <c r="DO40" s="271">
        <v>2.4935946440681731E-2</v>
      </c>
      <c r="DP40" s="271">
        <v>2.4918249476868205E-2</v>
      </c>
      <c r="DQ40" s="271">
        <v>2.4906501357975296E-2</v>
      </c>
      <c r="DR40" s="271">
        <v>2.4937177833004847E-2</v>
      </c>
      <c r="DS40" s="271">
        <v>2.4935046859204415E-2</v>
      </c>
      <c r="DT40" s="271">
        <v>2.4935046859204415E-2</v>
      </c>
      <c r="DU40" s="271">
        <v>2.4935046859204415E-2</v>
      </c>
      <c r="DV40" s="271">
        <v>2.4935046859204415E-2</v>
      </c>
      <c r="DW40" s="271">
        <v>2.4935046859204415E-2</v>
      </c>
      <c r="DX40" s="271">
        <v>2.4935046859204415E-2</v>
      </c>
      <c r="DY40" s="271">
        <v>2.4935046859204415E-2</v>
      </c>
      <c r="DZ40" s="271">
        <v>2.4935046859204415E-2</v>
      </c>
      <c r="EA40" s="271">
        <v>2.4935046859204415E-2</v>
      </c>
      <c r="EB40" s="271">
        <v>2.4935046859204415E-2</v>
      </c>
      <c r="EC40" s="271">
        <v>2.4935046859204415E-2</v>
      </c>
      <c r="ED40" s="271">
        <v>2.4935046859204415E-2</v>
      </c>
      <c r="EE40" s="271">
        <v>2.4935046859204415E-2</v>
      </c>
      <c r="EF40" s="271">
        <v>2.4935046859204415E-2</v>
      </c>
      <c r="EG40" s="271">
        <v>2.4935046859204415E-2</v>
      </c>
      <c r="EH40" s="271">
        <v>2.4935046859204415E-2</v>
      </c>
      <c r="EI40" s="271">
        <v>2.4935046859204415E-2</v>
      </c>
      <c r="EJ40" s="271">
        <v>2.4935046859204415E-2</v>
      </c>
      <c r="EK40" s="271">
        <v>2.4935046859204415E-2</v>
      </c>
      <c r="EL40" s="271">
        <v>2.4935046859204415E-2</v>
      </c>
      <c r="EM40" s="271">
        <v>2.4935046859204415E-2</v>
      </c>
      <c r="EN40" s="271">
        <v>2.4935046859204415E-2</v>
      </c>
      <c r="EO40" s="271"/>
      <c r="EP40" s="271"/>
      <c r="EQ40" s="271"/>
      <c r="ER40" s="271"/>
      <c r="ES40" s="271"/>
      <c r="ET40" s="271"/>
      <c r="EU40" s="271"/>
      <c r="EV40" s="271"/>
      <c r="EW40" s="271"/>
      <c r="EX40" s="271"/>
      <c r="EY40" s="271"/>
      <c r="EZ40" s="271"/>
      <c r="FA40" s="272"/>
    </row>
    <row r="41" spans="1:157" x14ac:dyDescent="0.2">
      <c r="A41" s="238">
        <v>45110</v>
      </c>
      <c r="B41" s="237">
        <v>2.0898195754795703E-2</v>
      </c>
      <c r="C41" s="237">
        <v>2.4496060277503839E-2</v>
      </c>
      <c r="D41" s="326">
        <f>IF(ISNA(A41),"",IF(LEN(A41)&gt;0,_xll.xlDateShiftMonthBiz("TARGET",A41,tenor),""))</f>
        <v>45294</v>
      </c>
      <c r="E41" s="322" t="e">
        <v>#VALUE!</v>
      </c>
      <c r="F41" s="335" t="str">
        <f>IF(ISNA(A41),"",IF(LEN(A41)&gt;0,_xll.xlShmImplSwap2($B$5,"EUR"&amp;tenor&amp;"M_29JUN12",A41,,tenor+0*TYPE(trigger),1,4,12/tenor,4,1,1),""))</f>
        <v>Curve (OIS_26APR16) is not present in shared memory.</v>
      </c>
      <c r="G41" s="301" t="e">
        <f t="shared" si="0"/>
        <v>#VALUE!</v>
      </c>
      <c r="H41" s="271">
        <v>2.0898195754795654E-2</v>
      </c>
      <c r="I41" s="271">
        <v>2.0898195754795717E-2</v>
      </c>
      <c r="J41" s="271">
        <v>2.0898195754795703E-2</v>
      </c>
      <c r="K41" s="271">
        <v>2.0898195754795703E-2</v>
      </c>
      <c r="L41" s="271">
        <v>2.0898195754795703E-2</v>
      </c>
      <c r="M41" s="271">
        <v>2.0898195754795703E-2</v>
      </c>
      <c r="N41" s="271">
        <v>2.0898195754795703E-2</v>
      </c>
      <c r="O41" s="271">
        <v>2.0898195754795703E-2</v>
      </c>
      <c r="P41" s="271">
        <v>2.0898195754795703E-2</v>
      </c>
      <c r="Q41" s="271">
        <v>2.0898195754795703E-2</v>
      </c>
      <c r="R41" s="271">
        <v>2.0898195754795703E-2</v>
      </c>
      <c r="S41" s="271">
        <v>2.0898240390413297E-2</v>
      </c>
      <c r="T41" s="271">
        <v>2.0898195754795703E-2</v>
      </c>
      <c r="U41" s="271">
        <v>2.0898195754795703E-2</v>
      </c>
      <c r="V41" s="271">
        <v>2.0898195754795703E-2</v>
      </c>
      <c r="W41" s="271">
        <v>2.0898195754795703E-2</v>
      </c>
      <c r="X41" s="271">
        <v>2.0898196001454965E-2</v>
      </c>
      <c r="Y41" s="271">
        <v>2.0897860510515721E-2</v>
      </c>
      <c r="Z41" s="271">
        <v>2.0898195754795703E-2</v>
      </c>
      <c r="AA41" s="271">
        <v>2.0898195754795703E-2</v>
      </c>
      <c r="AB41" s="271">
        <v>2.0898195754795703E-2</v>
      </c>
      <c r="AC41" s="271">
        <v>2.0898195754795703E-2</v>
      </c>
      <c r="AD41" s="271">
        <v>2.0898195754795703E-2</v>
      </c>
      <c r="AE41" s="271">
        <v>2.0898308392330429E-2</v>
      </c>
      <c r="AF41" s="271">
        <v>2.0898195754795703E-2</v>
      </c>
      <c r="AG41" s="271">
        <v>2.0898195754795703E-2</v>
      </c>
      <c r="AH41" s="271">
        <v>2.0898195754795703E-2</v>
      </c>
      <c r="AI41" s="271">
        <v>2.0898195754795703E-2</v>
      </c>
      <c r="AJ41" s="271">
        <v>2.0897869986671466E-2</v>
      </c>
      <c r="AK41" s="271">
        <v>2.0897770073433609E-2</v>
      </c>
      <c r="AL41" s="271">
        <v>2.0897690417226767E-2</v>
      </c>
      <c r="AM41" s="271">
        <v>2.089784802651367E-2</v>
      </c>
      <c r="AN41" s="271">
        <v>2.0898197656658835E-2</v>
      </c>
      <c r="AO41" s="271">
        <v>2.0898558835610183E-2</v>
      </c>
      <c r="AP41" s="271">
        <v>2.0898879760854416E-2</v>
      </c>
      <c r="AQ41" s="271">
        <v>2.0899225583067754E-2</v>
      </c>
      <c r="AR41" s="271">
        <v>2.0899596009356244E-2</v>
      </c>
      <c r="AS41" s="271">
        <v>2.0900233477362418E-2</v>
      </c>
      <c r="AT41" s="271">
        <v>2.0898802622007544E-2</v>
      </c>
      <c r="AU41" s="271">
        <v>2.0897972458300624E-2</v>
      </c>
      <c r="AV41" s="271">
        <v>2.0898195754795703E-2</v>
      </c>
      <c r="AW41" s="271">
        <v>2.0898195754795703E-2</v>
      </c>
      <c r="AX41" s="271">
        <v>2.0898195754795703E-2</v>
      </c>
      <c r="AY41" s="271">
        <v>2.0898195754795703E-2</v>
      </c>
      <c r="AZ41" s="271">
        <v>2.0898195754795703E-2</v>
      </c>
      <c r="BA41" s="271">
        <v>2.0898195754795703E-2</v>
      </c>
      <c r="BB41" s="271">
        <v>2.0898195754795703E-2</v>
      </c>
      <c r="BC41" s="271">
        <v>2.0898195754795703E-2</v>
      </c>
      <c r="BD41" s="271">
        <v>2.0898195754795703E-2</v>
      </c>
      <c r="BE41" s="271">
        <v>2.0898195754795703E-2</v>
      </c>
      <c r="BF41" s="271">
        <v>2.0898195754795703E-2</v>
      </c>
      <c r="BG41" s="271">
        <v>2.0898195754795703E-2</v>
      </c>
      <c r="BH41" s="271">
        <v>2.0898195754795703E-2</v>
      </c>
      <c r="BI41" s="271">
        <v>2.0898195754795703E-2</v>
      </c>
      <c r="BJ41" s="271">
        <v>2.0898195754795703E-2</v>
      </c>
      <c r="BK41" s="271">
        <v>2.0898195754795703E-2</v>
      </c>
      <c r="BL41" s="271">
        <v>2.0898195754795703E-2</v>
      </c>
      <c r="BM41" s="271">
        <v>2.0898195754795703E-2</v>
      </c>
      <c r="BN41" s="271">
        <v>2.0898195754795703E-2</v>
      </c>
      <c r="BO41" s="271">
        <v>2.0898195754795703E-2</v>
      </c>
      <c r="BP41" s="271">
        <v>2.0898195754795703E-2</v>
      </c>
      <c r="BQ41" s="271">
        <v>2.0898195754795703E-2</v>
      </c>
      <c r="BR41" s="271"/>
      <c r="BS41" s="271"/>
      <c r="BT41" s="271"/>
      <c r="BU41" s="271"/>
      <c r="BV41" s="271"/>
      <c r="BW41" s="271"/>
      <c r="BX41" s="271"/>
      <c r="BY41" s="271"/>
      <c r="BZ41" s="271"/>
      <c r="CA41" s="271"/>
      <c r="CB41" s="271"/>
      <c r="CC41" s="271"/>
      <c r="CD41" s="272"/>
      <c r="CE41" s="271">
        <v>2.4496019452165587E-2</v>
      </c>
      <c r="CF41" s="271">
        <v>2.4496046668702424E-2</v>
      </c>
      <c r="CG41" s="271">
        <v>2.4496060277503839E-2</v>
      </c>
      <c r="CH41" s="271">
        <v>2.4496060277503839E-2</v>
      </c>
      <c r="CI41" s="271">
        <v>2.4496060277503839E-2</v>
      </c>
      <c r="CJ41" s="271">
        <v>2.4496060277503839E-2</v>
      </c>
      <c r="CK41" s="271">
        <v>2.4496060277503839E-2</v>
      </c>
      <c r="CL41" s="271">
        <v>2.4496060277503839E-2</v>
      </c>
      <c r="CM41" s="271">
        <v>2.4496060277503839E-2</v>
      </c>
      <c r="CN41" s="271">
        <v>2.4496060277503839E-2</v>
      </c>
      <c r="CO41" s="271">
        <v>2.4496060277503839E-2</v>
      </c>
      <c r="CP41" s="271">
        <v>2.4496061776037834E-2</v>
      </c>
      <c r="CQ41" s="271">
        <v>2.4496060277503839E-2</v>
      </c>
      <c r="CR41" s="271">
        <v>2.4496060277503839E-2</v>
      </c>
      <c r="CS41" s="271">
        <v>2.4496060277503839E-2</v>
      </c>
      <c r="CT41" s="271">
        <v>2.4496060277503839E-2</v>
      </c>
      <c r="CU41" s="271">
        <v>2.4496060285785142E-2</v>
      </c>
      <c r="CV41" s="271">
        <v>2.4495983049681022E-2</v>
      </c>
      <c r="CW41" s="271">
        <v>2.4496060277503839E-2</v>
      </c>
      <c r="CX41" s="271">
        <v>2.4496060277503839E-2</v>
      </c>
      <c r="CY41" s="271">
        <v>2.4496060277503839E-2</v>
      </c>
      <c r="CZ41" s="271">
        <v>2.4496060277503839E-2</v>
      </c>
      <c r="DA41" s="271">
        <v>2.4496060277503839E-2</v>
      </c>
      <c r="DB41" s="271">
        <v>2.4496064059038713E-2</v>
      </c>
      <c r="DC41" s="271">
        <v>2.4496060277503839E-2</v>
      </c>
      <c r="DD41" s="271">
        <v>2.4496060277503839E-2</v>
      </c>
      <c r="DE41" s="271">
        <v>2.4496060277503839E-2</v>
      </c>
      <c r="DF41" s="271">
        <v>2.4496060277503839E-2</v>
      </c>
      <c r="DG41" s="271">
        <v>2.4496049340622682E-2</v>
      </c>
      <c r="DH41" s="271">
        <v>2.4495913965608122E-2</v>
      </c>
      <c r="DI41" s="271">
        <v>2.4495845260757557E-2</v>
      </c>
      <c r="DJ41" s="271">
        <v>2.4495784352275767E-2</v>
      </c>
      <c r="DK41" s="271">
        <v>2.4495731033511142E-2</v>
      </c>
      <c r="DL41" s="271">
        <v>2.4495675913068005E-2</v>
      </c>
      <c r="DM41" s="271">
        <v>2.4495619848678457E-2</v>
      </c>
      <c r="DN41" s="271">
        <v>2.4495565411544358E-2</v>
      </c>
      <c r="DO41" s="271">
        <v>2.4495504142837837E-2</v>
      </c>
      <c r="DP41" s="271">
        <v>2.4497301775704763E-2</v>
      </c>
      <c r="DQ41" s="271">
        <v>2.4477929491531353E-2</v>
      </c>
      <c r="DR41" s="271">
        <v>2.4463895747631654E-2</v>
      </c>
      <c r="DS41" s="271">
        <v>2.4498372115998594E-2</v>
      </c>
      <c r="DT41" s="271">
        <v>2.4496060277503839E-2</v>
      </c>
      <c r="DU41" s="271">
        <v>2.4496060277503839E-2</v>
      </c>
      <c r="DV41" s="271">
        <v>2.4496060277503839E-2</v>
      </c>
      <c r="DW41" s="271">
        <v>2.4496060277503839E-2</v>
      </c>
      <c r="DX41" s="271">
        <v>2.4496060277503839E-2</v>
      </c>
      <c r="DY41" s="271">
        <v>2.4496060277503839E-2</v>
      </c>
      <c r="DZ41" s="271">
        <v>2.4496060277503839E-2</v>
      </c>
      <c r="EA41" s="271">
        <v>2.4496060277503839E-2</v>
      </c>
      <c r="EB41" s="271">
        <v>2.4496060277503839E-2</v>
      </c>
      <c r="EC41" s="271">
        <v>2.4496060277503839E-2</v>
      </c>
      <c r="ED41" s="271">
        <v>2.4496060277503839E-2</v>
      </c>
      <c r="EE41" s="271">
        <v>2.4496060277503839E-2</v>
      </c>
      <c r="EF41" s="271">
        <v>2.4496060277503839E-2</v>
      </c>
      <c r="EG41" s="271">
        <v>2.4496060277503839E-2</v>
      </c>
      <c r="EH41" s="271">
        <v>2.4496060277503839E-2</v>
      </c>
      <c r="EI41" s="271">
        <v>2.4496060277503839E-2</v>
      </c>
      <c r="EJ41" s="271">
        <v>2.4496060277503839E-2</v>
      </c>
      <c r="EK41" s="271">
        <v>2.4496060277503839E-2</v>
      </c>
      <c r="EL41" s="271">
        <v>2.4496060277503839E-2</v>
      </c>
      <c r="EM41" s="271">
        <v>2.4496060277503839E-2</v>
      </c>
      <c r="EN41" s="271">
        <v>2.4496060277503839E-2</v>
      </c>
      <c r="EO41" s="271"/>
      <c r="EP41" s="271"/>
      <c r="EQ41" s="271"/>
      <c r="ER41" s="271"/>
      <c r="ES41" s="271"/>
      <c r="ET41" s="271"/>
      <c r="EU41" s="271"/>
      <c r="EV41" s="271"/>
      <c r="EW41" s="271"/>
      <c r="EX41" s="271"/>
      <c r="EY41" s="271"/>
      <c r="EZ41" s="271"/>
      <c r="FA41" s="272"/>
    </row>
    <row r="42" spans="1:157" x14ac:dyDescent="0.2">
      <c r="A42" s="238">
        <v>45476</v>
      </c>
      <c r="B42" s="237">
        <v>2.1715935583047439E-2</v>
      </c>
      <c r="C42" s="237">
        <v>2.3484571160920405E-2</v>
      </c>
      <c r="D42" s="326">
        <f>IF(ISNA(A42),"",IF(LEN(A42)&gt;0,_xll.xlDateShiftMonthBiz("TARGET",A42,tenor),""))</f>
        <v>45660</v>
      </c>
      <c r="E42" s="322" t="e">
        <v>#VALUE!</v>
      </c>
      <c r="F42" s="335" t="str">
        <f>IF(ISNA(A42),"",IF(LEN(A42)&gt;0,_xll.xlShmImplSwap2($B$5,"EUR"&amp;tenor&amp;"M_29JUN12",A42,,tenor+0*TYPE(trigger),1,4,12/tenor,4,1,1),""))</f>
        <v>Curve (OIS_26APR16) is not present in shared memory.</v>
      </c>
      <c r="G42" s="301" t="e">
        <f t="shared" si="0"/>
        <v>#VALUE!</v>
      </c>
      <c r="H42" s="271">
        <v>2.171593558304739E-2</v>
      </c>
      <c r="I42" s="271">
        <v>2.1715935583047453E-2</v>
      </c>
      <c r="J42" s="271">
        <v>2.1715935583047439E-2</v>
      </c>
      <c r="K42" s="271">
        <v>2.1715935583047439E-2</v>
      </c>
      <c r="L42" s="271">
        <v>2.1715935583047439E-2</v>
      </c>
      <c r="M42" s="271">
        <v>2.1715935583047439E-2</v>
      </c>
      <c r="N42" s="271">
        <v>2.1715935583047439E-2</v>
      </c>
      <c r="O42" s="271">
        <v>2.1715935583047439E-2</v>
      </c>
      <c r="P42" s="271">
        <v>2.1715935583047439E-2</v>
      </c>
      <c r="Q42" s="271">
        <v>2.1715935583047439E-2</v>
      </c>
      <c r="R42" s="271">
        <v>2.1715935583047439E-2</v>
      </c>
      <c r="S42" s="271">
        <v>2.1715976493688408E-2</v>
      </c>
      <c r="T42" s="271">
        <v>2.1715935583047439E-2</v>
      </c>
      <c r="U42" s="271">
        <v>2.1715935583047439E-2</v>
      </c>
      <c r="V42" s="271">
        <v>2.1715935583047439E-2</v>
      </c>
      <c r="W42" s="271">
        <v>2.1715935583047439E-2</v>
      </c>
      <c r="X42" s="271">
        <v>2.1715935809122254E-2</v>
      </c>
      <c r="Y42" s="271">
        <v>2.1715611104288015E-2</v>
      </c>
      <c r="Z42" s="271">
        <v>2.1715935583047439E-2</v>
      </c>
      <c r="AA42" s="271">
        <v>2.1715935583047439E-2</v>
      </c>
      <c r="AB42" s="271">
        <v>2.1715935583047439E-2</v>
      </c>
      <c r="AC42" s="271">
        <v>2.1715935583047439E-2</v>
      </c>
      <c r="AD42" s="271">
        <v>2.1715935583047439E-2</v>
      </c>
      <c r="AE42" s="271">
        <v>2.1716038820640864E-2</v>
      </c>
      <c r="AF42" s="271">
        <v>2.1715935583047439E-2</v>
      </c>
      <c r="AG42" s="271">
        <v>2.1715935583047439E-2</v>
      </c>
      <c r="AH42" s="271">
        <v>2.1715935583047439E-2</v>
      </c>
      <c r="AI42" s="271">
        <v>2.1715935583047439E-2</v>
      </c>
      <c r="AJ42" s="271">
        <v>2.1715637001253757E-2</v>
      </c>
      <c r="AK42" s="271">
        <v>2.1715510983381217E-2</v>
      </c>
      <c r="AL42" s="271">
        <v>2.1715420748295716E-2</v>
      </c>
      <c r="AM42" s="271">
        <v>2.1715547690411483E-2</v>
      </c>
      <c r="AN42" s="271">
        <v>2.1715851408361086E-2</v>
      </c>
      <c r="AO42" s="271">
        <v>2.1716164906445158E-2</v>
      </c>
      <c r="AP42" s="271">
        <v>2.1716441612308648E-2</v>
      </c>
      <c r="AQ42" s="271">
        <v>2.1716740864891167E-2</v>
      </c>
      <c r="AR42" s="271">
        <v>2.1717061636467427E-2</v>
      </c>
      <c r="AS42" s="271">
        <v>2.1717443795114706E-2</v>
      </c>
      <c r="AT42" s="271">
        <v>2.1718054204397735E-2</v>
      </c>
      <c r="AU42" s="271">
        <v>2.171644934195557E-2</v>
      </c>
      <c r="AV42" s="271">
        <v>2.1715702626275615E-2</v>
      </c>
      <c r="AW42" s="271">
        <v>2.1715935583047439E-2</v>
      </c>
      <c r="AX42" s="271">
        <v>2.1715935583047439E-2</v>
      </c>
      <c r="AY42" s="271">
        <v>2.1715935583047439E-2</v>
      </c>
      <c r="AZ42" s="271">
        <v>2.1715935583047439E-2</v>
      </c>
      <c r="BA42" s="271">
        <v>2.1715935583047439E-2</v>
      </c>
      <c r="BB42" s="271">
        <v>2.1715935583047439E-2</v>
      </c>
      <c r="BC42" s="271">
        <v>2.1715935583047439E-2</v>
      </c>
      <c r="BD42" s="271">
        <v>2.1715935583047439E-2</v>
      </c>
      <c r="BE42" s="271">
        <v>2.1715935583047439E-2</v>
      </c>
      <c r="BF42" s="271">
        <v>2.1715935583047439E-2</v>
      </c>
      <c r="BG42" s="271">
        <v>2.1715935583047439E-2</v>
      </c>
      <c r="BH42" s="271">
        <v>2.1715935583047439E-2</v>
      </c>
      <c r="BI42" s="271">
        <v>2.1715935583047439E-2</v>
      </c>
      <c r="BJ42" s="271">
        <v>2.1715935583047439E-2</v>
      </c>
      <c r="BK42" s="271">
        <v>2.1715935583047439E-2</v>
      </c>
      <c r="BL42" s="271">
        <v>2.1715935583047439E-2</v>
      </c>
      <c r="BM42" s="271">
        <v>2.1715935583047439E-2</v>
      </c>
      <c r="BN42" s="271">
        <v>2.1715935583047439E-2</v>
      </c>
      <c r="BO42" s="271">
        <v>2.1715935583047439E-2</v>
      </c>
      <c r="BP42" s="271">
        <v>2.1715935583047439E-2</v>
      </c>
      <c r="BQ42" s="271">
        <v>2.1715935583047439E-2</v>
      </c>
      <c r="BR42" s="271"/>
      <c r="BS42" s="271"/>
      <c r="BT42" s="271"/>
      <c r="BU42" s="271"/>
      <c r="BV42" s="271"/>
      <c r="BW42" s="271"/>
      <c r="BX42" s="271"/>
      <c r="BY42" s="271"/>
      <c r="BZ42" s="271"/>
      <c r="CA42" s="271"/>
      <c r="CB42" s="271"/>
      <c r="CC42" s="271"/>
      <c r="CD42" s="272"/>
      <c r="CE42" s="271">
        <v>2.3484532021338347E-2</v>
      </c>
      <c r="CF42" s="271">
        <v>2.3484558114052052E-2</v>
      </c>
      <c r="CG42" s="271">
        <v>2.3484571160920405E-2</v>
      </c>
      <c r="CH42" s="271">
        <v>2.3484571160920405E-2</v>
      </c>
      <c r="CI42" s="271">
        <v>2.3484571160920405E-2</v>
      </c>
      <c r="CJ42" s="271">
        <v>2.3484571160920405E-2</v>
      </c>
      <c r="CK42" s="271">
        <v>2.3484571160920405E-2</v>
      </c>
      <c r="CL42" s="271">
        <v>2.3484571160920405E-2</v>
      </c>
      <c r="CM42" s="271">
        <v>2.3484571160920405E-2</v>
      </c>
      <c r="CN42" s="271">
        <v>2.3484571160920405E-2</v>
      </c>
      <c r="CO42" s="271">
        <v>2.3484571160920405E-2</v>
      </c>
      <c r="CP42" s="271">
        <v>2.3484572385791009E-2</v>
      </c>
      <c r="CQ42" s="271">
        <v>2.3484571160920405E-2</v>
      </c>
      <c r="CR42" s="271">
        <v>2.3484571160920405E-2</v>
      </c>
      <c r="CS42" s="271">
        <v>2.3484571160920405E-2</v>
      </c>
      <c r="CT42" s="271">
        <v>2.3484571160920405E-2</v>
      </c>
      <c r="CU42" s="271">
        <v>2.348457116768865E-2</v>
      </c>
      <c r="CV42" s="271">
        <v>2.3484528263352362E-2</v>
      </c>
      <c r="CW42" s="271">
        <v>2.3484571160920405E-2</v>
      </c>
      <c r="CX42" s="271">
        <v>2.3484571160920405E-2</v>
      </c>
      <c r="CY42" s="271">
        <v>2.3484571160920405E-2</v>
      </c>
      <c r="CZ42" s="271">
        <v>2.3484571160920405E-2</v>
      </c>
      <c r="DA42" s="271">
        <v>2.3484571160920405E-2</v>
      </c>
      <c r="DB42" s="271">
        <v>2.3484574251869863E-2</v>
      </c>
      <c r="DC42" s="271">
        <v>2.3484571160920405E-2</v>
      </c>
      <c r="DD42" s="271">
        <v>2.3484571160920405E-2</v>
      </c>
      <c r="DE42" s="271">
        <v>2.3484571160920405E-2</v>
      </c>
      <c r="DF42" s="271">
        <v>2.3484571160920405E-2</v>
      </c>
      <c r="DG42" s="271">
        <v>2.3484562221334611E-2</v>
      </c>
      <c r="DH42" s="271">
        <v>2.3484492045329673E-2</v>
      </c>
      <c r="DI42" s="271">
        <v>2.3484456131973041E-2</v>
      </c>
      <c r="DJ42" s="271">
        <v>2.3484427100513301E-2</v>
      </c>
      <c r="DK42" s="271">
        <v>2.3484403018931004E-2</v>
      </c>
      <c r="DL42" s="271">
        <v>2.3484378574780976E-2</v>
      </c>
      <c r="DM42" s="271">
        <v>2.3484353242093824E-2</v>
      </c>
      <c r="DN42" s="271">
        <v>2.3484329895988369E-2</v>
      </c>
      <c r="DO42" s="271">
        <v>2.3484301501273102E-2</v>
      </c>
      <c r="DP42" s="271">
        <v>2.348428084887344E-2</v>
      </c>
      <c r="DQ42" s="271">
        <v>2.348618955325598E-2</v>
      </c>
      <c r="DR42" s="271">
        <v>2.3465924353965023E-2</v>
      </c>
      <c r="DS42" s="271">
        <v>2.344812942824636E-2</v>
      </c>
      <c r="DT42" s="271">
        <v>2.3486982355021186E-2</v>
      </c>
      <c r="DU42" s="271">
        <v>2.3484571160920405E-2</v>
      </c>
      <c r="DV42" s="271">
        <v>2.3484571160920405E-2</v>
      </c>
      <c r="DW42" s="271">
        <v>2.3484571160920405E-2</v>
      </c>
      <c r="DX42" s="271">
        <v>2.3484571160920405E-2</v>
      </c>
      <c r="DY42" s="271">
        <v>2.3484571160920405E-2</v>
      </c>
      <c r="DZ42" s="271">
        <v>2.3484571160920405E-2</v>
      </c>
      <c r="EA42" s="271">
        <v>2.3484571160920405E-2</v>
      </c>
      <c r="EB42" s="271">
        <v>2.3484571160920405E-2</v>
      </c>
      <c r="EC42" s="271">
        <v>2.3484571160920405E-2</v>
      </c>
      <c r="ED42" s="271">
        <v>2.3484571160920405E-2</v>
      </c>
      <c r="EE42" s="271">
        <v>2.3484571160920405E-2</v>
      </c>
      <c r="EF42" s="271">
        <v>2.3484571160920405E-2</v>
      </c>
      <c r="EG42" s="271">
        <v>2.3484571160920405E-2</v>
      </c>
      <c r="EH42" s="271">
        <v>2.3484571160920405E-2</v>
      </c>
      <c r="EI42" s="271">
        <v>2.3484571160920405E-2</v>
      </c>
      <c r="EJ42" s="271">
        <v>2.3484571160920405E-2</v>
      </c>
      <c r="EK42" s="271">
        <v>2.3484571160920405E-2</v>
      </c>
      <c r="EL42" s="271">
        <v>2.3484571160920405E-2</v>
      </c>
      <c r="EM42" s="271">
        <v>2.3484571160920405E-2</v>
      </c>
      <c r="EN42" s="271">
        <v>2.3484571160920405E-2</v>
      </c>
      <c r="EO42" s="271"/>
      <c r="EP42" s="271"/>
      <c r="EQ42" s="271"/>
      <c r="ER42" s="271"/>
      <c r="ES42" s="271"/>
      <c r="ET42" s="271"/>
      <c r="EU42" s="271"/>
      <c r="EV42" s="271"/>
      <c r="EW42" s="271"/>
      <c r="EX42" s="271"/>
      <c r="EY42" s="271"/>
      <c r="EZ42" s="271"/>
      <c r="FA42" s="272"/>
    </row>
    <row r="43" spans="1:157" x14ac:dyDescent="0.2">
      <c r="A43" s="238">
        <v>45841</v>
      </c>
      <c r="B43" s="237">
        <v>2.2369224506778876E-2</v>
      </c>
      <c r="C43" s="237">
        <v>2.2110550263780303E-2</v>
      </c>
      <c r="D43" s="326">
        <f>IF(ISNA(A43),"",IF(LEN(A43)&gt;0,_xll.xlDateShiftMonthBiz("TARGET",A43,tenor),""))</f>
        <v>46027</v>
      </c>
      <c r="E43" s="322" t="e">
        <v>#VALUE!</v>
      </c>
      <c r="F43" s="335" t="str">
        <f>IF(ISNA(A43),"",IF(LEN(A43)&gt;0,_xll.xlShmImplSwap2($B$5,"EUR"&amp;tenor&amp;"M_29JUN12",A43,,tenor+0*TYPE(trigger),1,4,12/tenor,4,1,1),""))</f>
        <v>Curve (OIS_26APR16) is not present in shared memory.</v>
      </c>
      <c r="G43" s="301" t="e">
        <f t="shared" si="0"/>
        <v>#VALUE!</v>
      </c>
      <c r="H43" s="271">
        <v>2.2369224506778845E-2</v>
      </c>
      <c r="I43" s="271">
        <v>2.2369224506778876E-2</v>
      </c>
      <c r="J43" s="271">
        <v>2.2369224506778876E-2</v>
      </c>
      <c r="K43" s="271">
        <v>2.2369224506778876E-2</v>
      </c>
      <c r="L43" s="271">
        <v>2.2369224506778876E-2</v>
      </c>
      <c r="M43" s="271">
        <v>2.2369224506778876E-2</v>
      </c>
      <c r="N43" s="271">
        <v>2.2369224506778876E-2</v>
      </c>
      <c r="O43" s="271">
        <v>2.2369224506778876E-2</v>
      </c>
      <c r="P43" s="271">
        <v>2.2369224506778876E-2</v>
      </c>
      <c r="Q43" s="271">
        <v>2.2369224506778876E-2</v>
      </c>
      <c r="R43" s="271">
        <v>2.2369224506778876E-2</v>
      </c>
      <c r="S43" s="271">
        <v>2.2369262274235701E-2</v>
      </c>
      <c r="T43" s="271">
        <v>2.2369224506778876E-2</v>
      </c>
      <c r="U43" s="271">
        <v>2.2369224506778876E-2</v>
      </c>
      <c r="V43" s="271">
        <v>2.2369224506778876E-2</v>
      </c>
      <c r="W43" s="271">
        <v>2.2369224506778876E-2</v>
      </c>
      <c r="X43" s="271">
        <v>2.2369224715484227E-2</v>
      </c>
      <c r="Y43" s="271">
        <v>2.2368911874969359E-2</v>
      </c>
      <c r="Z43" s="271">
        <v>2.2369224506778876E-2</v>
      </c>
      <c r="AA43" s="271">
        <v>2.2369224506778876E-2</v>
      </c>
      <c r="AB43" s="271">
        <v>2.2369224506778876E-2</v>
      </c>
      <c r="AC43" s="271">
        <v>2.2369224506778876E-2</v>
      </c>
      <c r="AD43" s="271">
        <v>2.2369224506778876E-2</v>
      </c>
      <c r="AE43" s="271">
        <v>2.2369319812578555E-2</v>
      </c>
      <c r="AF43" s="271">
        <v>2.2369224506778876E-2</v>
      </c>
      <c r="AG43" s="271">
        <v>2.2369224506778876E-2</v>
      </c>
      <c r="AH43" s="271">
        <v>2.2369224506778876E-2</v>
      </c>
      <c r="AI43" s="271">
        <v>2.2369224506778876E-2</v>
      </c>
      <c r="AJ43" s="271">
        <v>2.2368948865167316E-2</v>
      </c>
      <c r="AK43" s="271">
        <v>2.2368806348714534E-2</v>
      </c>
      <c r="AL43" s="271">
        <v>2.2368709952283312E-2</v>
      </c>
      <c r="AM43" s="271">
        <v>2.2368813827201774E-2</v>
      </c>
      <c r="AN43" s="271">
        <v>2.2369081491391433E-2</v>
      </c>
      <c r="AO43" s="271">
        <v>2.2369357571262311E-2</v>
      </c>
      <c r="AP43" s="271">
        <v>2.2369599763339378E-2</v>
      </c>
      <c r="AQ43" s="271">
        <v>2.2369862560186103E-2</v>
      </c>
      <c r="AR43" s="271">
        <v>2.237014444353199E-2</v>
      </c>
      <c r="AS43" s="271">
        <v>2.2370484551398354E-2</v>
      </c>
      <c r="AT43" s="271">
        <v>2.23708487193937E-2</v>
      </c>
      <c r="AU43" s="271">
        <v>2.2371296418796337E-2</v>
      </c>
      <c r="AV43" s="271">
        <v>2.2369506487554078E-2</v>
      </c>
      <c r="AW43" s="271">
        <v>2.2368992250115717E-2</v>
      </c>
      <c r="AX43" s="271">
        <v>2.2369224506778876E-2</v>
      </c>
      <c r="AY43" s="271">
        <v>2.2369224506778876E-2</v>
      </c>
      <c r="AZ43" s="271">
        <v>2.2369224506778876E-2</v>
      </c>
      <c r="BA43" s="271">
        <v>2.2369224506778876E-2</v>
      </c>
      <c r="BB43" s="271">
        <v>2.2369224506778876E-2</v>
      </c>
      <c r="BC43" s="271">
        <v>2.2369224506778876E-2</v>
      </c>
      <c r="BD43" s="271">
        <v>2.2369224506778876E-2</v>
      </c>
      <c r="BE43" s="271">
        <v>2.2369224506778876E-2</v>
      </c>
      <c r="BF43" s="271">
        <v>2.2369224506778876E-2</v>
      </c>
      <c r="BG43" s="271">
        <v>2.2369224506778876E-2</v>
      </c>
      <c r="BH43" s="271">
        <v>2.2369224506778876E-2</v>
      </c>
      <c r="BI43" s="271">
        <v>2.2369224506778876E-2</v>
      </c>
      <c r="BJ43" s="271">
        <v>2.2369224506778876E-2</v>
      </c>
      <c r="BK43" s="271">
        <v>2.2369224506778876E-2</v>
      </c>
      <c r="BL43" s="271">
        <v>2.2369224506778876E-2</v>
      </c>
      <c r="BM43" s="271">
        <v>2.2369224506778876E-2</v>
      </c>
      <c r="BN43" s="271">
        <v>2.2369224506778876E-2</v>
      </c>
      <c r="BO43" s="271">
        <v>2.2369224506778876E-2</v>
      </c>
      <c r="BP43" s="271">
        <v>2.2369224506778876E-2</v>
      </c>
      <c r="BQ43" s="271">
        <v>2.2369224506778876E-2</v>
      </c>
      <c r="BR43" s="271"/>
      <c r="BS43" s="271"/>
      <c r="BT43" s="271"/>
      <c r="BU43" s="271"/>
      <c r="BV43" s="271"/>
      <c r="BW43" s="271"/>
      <c r="BX43" s="271"/>
      <c r="BY43" s="271"/>
      <c r="BZ43" s="271"/>
      <c r="CA43" s="271"/>
      <c r="CB43" s="271"/>
      <c r="CC43" s="271"/>
      <c r="CD43" s="272"/>
      <c r="CE43" s="271">
        <v>2.2110513414152936E-2</v>
      </c>
      <c r="CF43" s="271">
        <v>2.211053798025046E-2</v>
      </c>
      <c r="CG43" s="271">
        <v>2.2110550263780303E-2</v>
      </c>
      <c r="CH43" s="271">
        <v>2.2110550263780303E-2</v>
      </c>
      <c r="CI43" s="271">
        <v>2.2110550263780303E-2</v>
      </c>
      <c r="CJ43" s="271">
        <v>2.2110550263780303E-2</v>
      </c>
      <c r="CK43" s="271">
        <v>2.2110550263780303E-2</v>
      </c>
      <c r="CL43" s="271">
        <v>2.2110550263780303E-2</v>
      </c>
      <c r="CM43" s="271">
        <v>2.2110550263780303E-2</v>
      </c>
      <c r="CN43" s="271">
        <v>2.2110550263780303E-2</v>
      </c>
      <c r="CO43" s="271">
        <v>2.2110550263780303E-2</v>
      </c>
      <c r="CP43" s="271">
        <v>2.2110551250573617E-2</v>
      </c>
      <c r="CQ43" s="271">
        <v>2.2110550263780303E-2</v>
      </c>
      <c r="CR43" s="271">
        <v>2.2110550263780303E-2</v>
      </c>
      <c r="CS43" s="271">
        <v>2.2110550263780303E-2</v>
      </c>
      <c r="CT43" s="271">
        <v>2.2110550263780303E-2</v>
      </c>
      <c r="CU43" s="271">
        <v>2.2110550269233257E-2</v>
      </c>
      <c r="CV43" s="271">
        <v>2.2110538633134981E-2</v>
      </c>
      <c r="CW43" s="271">
        <v>2.2110550263780303E-2</v>
      </c>
      <c r="CX43" s="271">
        <v>2.2110550263780303E-2</v>
      </c>
      <c r="CY43" s="271">
        <v>2.2110550263780303E-2</v>
      </c>
      <c r="CZ43" s="271">
        <v>2.2110550263780303E-2</v>
      </c>
      <c r="DA43" s="271">
        <v>2.2110550263780303E-2</v>
      </c>
      <c r="DB43" s="271">
        <v>2.2110552753943677E-2</v>
      </c>
      <c r="DC43" s="271">
        <v>2.2110550263780303E-2</v>
      </c>
      <c r="DD43" s="271">
        <v>2.2110550263780303E-2</v>
      </c>
      <c r="DE43" s="271">
        <v>2.2110550263780303E-2</v>
      </c>
      <c r="DF43" s="271">
        <v>2.2110550263780303E-2</v>
      </c>
      <c r="DG43" s="271">
        <v>2.2110543061777461E-2</v>
      </c>
      <c r="DH43" s="271">
        <v>2.2110532409817748E-2</v>
      </c>
      <c r="DI43" s="271">
        <v>2.2110526425939758E-2</v>
      </c>
      <c r="DJ43" s="271">
        <v>2.2110526531998374E-2</v>
      </c>
      <c r="DK43" s="271">
        <v>2.2110529267077555E-2</v>
      </c>
      <c r="DL43" s="271">
        <v>2.2110532938060708E-2</v>
      </c>
      <c r="DM43" s="271">
        <v>2.2110535760061382E-2</v>
      </c>
      <c r="DN43" s="271">
        <v>2.2110540864458079E-2</v>
      </c>
      <c r="DO43" s="271">
        <v>2.2110542633920188E-2</v>
      </c>
      <c r="DP43" s="271">
        <v>2.2110548252236663E-2</v>
      </c>
      <c r="DQ43" s="271">
        <v>2.2110554105033282E-2</v>
      </c>
      <c r="DR43" s="271">
        <v>2.2112517981503179E-2</v>
      </c>
      <c r="DS43" s="271">
        <v>2.2092372152374466E-2</v>
      </c>
      <c r="DT43" s="271">
        <v>2.2069291074205077E-2</v>
      </c>
      <c r="DU43" s="271">
        <v>2.211305486149906E-2</v>
      </c>
      <c r="DV43" s="271">
        <v>2.2110569363243803E-2</v>
      </c>
      <c r="DW43" s="271">
        <v>2.2110550263780303E-2</v>
      </c>
      <c r="DX43" s="271">
        <v>2.2110550263780303E-2</v>
      </c>
      <c r="DY43" s="271">
        <v>2.2110550263780303E-2</v>
      </c>
      <c r="DZ43" s="271">
        <v>2.2110550263780303E-2</v>
      </c>
      <c r="EA43" s="271">
        <v>2.2110550263780303E-2</v>
      </c>
      <c r="EB43" s="271">
        <v>2.2110550263780303E-2</v>
      </c>
      <c r="EC43" s="271">
        <v>2.2110550263780303E-2</v>
      </c>
      <c r="ED43" s="271">
        <v>2.2110550263780303E-2</v>
      </c>
      <c r="EE43" s="271">
        <v>2.2110550263780303E-2</v>
      </c>
      <c r="EF43" s="271">
        <v>2.2110550263780303E-2</v>
      </c>
      <c r="EG43" s="271">
        <v>2.2110550263780303E-2</v>
      </c>
      <c r="EH43" s="271">
        <v>2.2110550263780303E-2</v>
      </c>
      <c r="EI43" s="271">
        <v>2.2110550263780303E-2</v>
      </c>
      <c r="EJ43" s="271">
        <v>2.2110550263780303E-2</v>
      </c>
      <c r="EK43" s="271">
        <v>2.2110550263780303E-2</v>
      </c>
      <c r="EL43" s="271">
        <v>2.2110550263780303E-2</v>
      </c>
      <c r="EM43" s="271">
        <v>2.2110550263780303E-2</v>
      </c>
      <c r="EN43" s="271">
        <v>2.2110550263780303E-2</v>
      </c>
      <c r="EO43" s="271"/>
      <c r="EP43" s="271"/>
      <c r="EQ43" s="271"/>
      <c r="ER43" s="271"/>
      <c r="ES43" s="271"/>
      <c r="ET43" s="271"/>
      <c r="EU43" s="271"/>
      <c r="EV43" s="271"/>
      <c r="EW43" s="271"/>
      <c r="EX43" s="271"/>
      <c r="EY43" s="271"/>
      <c r="EZ43" s="271"/>
      <c r="FA43" s="272"/>
    </row>
    <row r="44" spans="1:157" x14ac:dyDescent="0.2">
      <c r="A44" s="238">
        <v>46206</v>
      </c>
      <c r="B44" s="237">
        <v>2.2856939496883055E-2</v>
      </c>
      <c r="C44" s="237">
        <v>2.041706047002554E-2</v>
      </c>
      <c r="D44" s="326">
        <f>IF(ISNA(A44),"",IF(LEN(A44)&gt;0,_xll.xlDateShiftMonthBiz("TARGET",A44,tenor),""))</f>
        <v>46391</v>
      </c>
      <c r="E44" s="322" t="e">
        <v>#VALUE!</v>
      </c>
      <c r="F44" s="335" t="str">
        <f>IF(ISNA(A44),"",IF(LEN(A44)&gt;0,_xll.xlShmImplSwap2($B$5,"EUR"&amp;tenor&amp;"M_29JUN12",A44,,tenor+0*TYPE(trigger),1,4,12/tenor,4,1,1),""))</f>
        <v>Curve (OIS_26APR16) is not present in shared memory.</v>
      </c>
      <c r="G44" s="301" t="e">
        <f t="shared" si="0"/>
        <v>#VALUE!</v>
      </c>
      <c r="H44" s="271">
        <v>2.285693949688301E-2</v>
      </c>
      <c r="I44" s="271">
        <v>2.2856939496883055E-2</v>
      </c>
      <c r="J44" s="271">
        <v>2.2856939496883055E-2</v>
      </c>
      <c r="K44" s="271">
        <v>2.2856939496883055E-2</v>
      </c>
      <c r="L44" s="271">
        <v>2.2856939496883055E-2</v>
      </c>
      <c r="M44" s="271">
        <v>2.2856939496883055E-2</v>
      </c>
      <c r="N44" s="271">
        <v>2.2856939496883055E-2</v>
      </c>
      <c r="O44" s="271">
        <v>2.2856939496883055E-2</v>
      </c>
      <c r="P44" s="271">
        <v>2.2856939496883055E-2</v>
      </c>
      <c r="Q44" s="271">
        <v>2.2856939496883055E-2</v>
      </c>
      <c r="R44" s="271">
        <v>2.2856939496883055E-2</v>
      </c>
      <c r="S44" s="271">
        <v>2.2856974567557767E-2</v>
      </c>
      <c r="T44" s="271">
        <v>2.2856939496883055E-2</v>
      </c>
      <c r="U44" s="271">
        <v>2.2856939496883055E-2</v>
      </c>
      <c r="V44" s="271">
        <v>2.2856939496883055E-2</v>
      </c>
      <c r="W44" s="271">
        <v>2.2856939496883055E-2</v>
      </c>
      <c r="X44" s="271">
        <v>2.2856939690685803E-2</v>
      </c>
      <c r="Y44" s="271">
        <v>2.2856639720439501E-2</v>
      </c>
      <c r="Z44" s="271">
        <v>2.2856939496883055E-2</v>
      </c>
      <c r="AA44" s="271">
        <v>2.2856939496883055E-2</v>
      </c>
      <c r="AB44" s="271">
        <v>2.2856939496883055E-2</v>
      </c>
      <c r="AC44" s="271">
        <v>2.2856939496883055E-2</v>
      </c>
      <c r="AD44" s="271">
        <v>2.2856939496883055E-2</v>
      </c>
      <c r="AE44" s="271">
        <v>2.2857027997380042E-2</v>
      </c>
      <c r="AF44" s="271">
        <v>2.2856939496883055E-2</v>
      </c>
      <c r="AG44" s="271">
        <v>2.2856939496883055E-2</v>
      </c>
      <c r="AH44" s="271">
        <v>2.2856939496883055E-2</v>
      </c>
      <c r="AI44" s="271">
        <v>2.2856939496883055E-2</v>
      </c>
      <c r="AJ44" s="271">
        <v>2.2856683537437816E-2</v>
      </c>
      <c r="AK44" s="271">
        <v>2.2856532250505397E-2</v>
      </c>
      <c r="AL44" s="271">
        <v>2.2856433261042253E-2</v>
      </c>
      <c r="AM44" s="271">
        <v>2.2856520082547491E-2</v>
      </c>
      <c r="AN44" s="271">
        <v>2.285675943029095E-2</v>
      </c>
      <c r="AO44" s="271">
        <v>2.2857006148378951E-2</v>
      </c>
      <c r="AP44" s="271">
        <v>2.2857221454622528E-2</v>
      </c>
      <c r="AQ44" s="271">
        <v>2.2857455741053481E-2</v>
      </c>
      <c r="AR44" s="271">
        <v>2.2857707190379811E-2</v>
      </c>
      <c r="AS44" s="271">
        <v>2.2858013829561898E-2</v>
      </c>
      <c r="AT44" s="271">
        <v>2.2858341956775906E-2</v>
      </c>
      <c r="AU44" s="271">
        <v>2.2858559779348739E-2</v>
      </c>
      <c r="AV44" s="271">
        <v>2.2858816284191206E-2</v>
      </c>
      <c r="AW44" s="271">
        <v>2.285694803004629E-2</v>
      </c>
      <c r="AX44" s="271">
        <v>2.2856701268880217E-2</v>
      </c>
      <c r="AY44" s="271">
        <v>2.2856941332878276E-2</v>
      </c>
      <c r="AZ44" s="271">
        <v>2.2856939496883055E-2</v>
      </c>
      <c r="BA44" s="271">
        <v>2.2856939496883055E-2</v>
      </c>
      <c r="BB44" s="271">
        <v>2.2856939496883055E-2</v>
      </c>
      <c r="BC44" s="271">
        <v>2.2856939496883055E-2</v>
      </c>
      <c r="BD44" s="271">
        <v>2.2856939496883055E-2</v>
      </c>
      <c r="BE44" s="271">
        <v>2.2856939496883055E-2</v>
      </c>
      <c r="BF44" s="271">
        <v>2.2856939496883055E-2</v>
      </c>
      <c r="BG44" s="271">
        <v>2.2856939496883055E-2</v>
      </c>
      <c r="BH44" s="271">
        <v>2.2856939496883055E-2</v>
      </c>
      <c r="BI44" s="271">
        <v>2.2856939496883055E-2</v>
      </c>
      <c r="BJ44" s="271">
        <v>2.2856939496883055E-2</v>
      </c>
      <c r="BK44" s="271">
        <v>2.2856939496883055E-2</v>
      </c>
      <c r="BL44" s="271">
        <v>2.2856939496883055E-2</v>
      </c>
      <c r="BM44" s="271">
        <v>2.2856939496883055E-2</v>
      </c>
      <c r="BN44" s="271">
        <v>2.2856939496883055E-2</v>
      </c>
      <c r="BO44" s="271">
        <v>2.2856939496883055E-2</v>
      </c>
      <c r="BP44" s="271">
        <v>2.2856939496883055E-2</v>
      </c>
      <c r="BQ44" s="271">
        <v>2.2856939496883055E-2</v>
      </c>
      <c r="BR44" s="271"/>
      <c r="BS44" s="271"/>
      <c r="BT44" s="271"/>
      <c r="BU44" s="271"/>
      <c r="BV44" s="271"/>
      <c r="BW44" s="271"/>
      <c r="BX44" s="271"/>
      <c r="BY44" s="271"/>
      <c r="BZ44" s="271"/>
      <c r="CA44" s="271"/>
      <c r="CB44" s="271"/>
      <c r="CC44" s="271"/>
      <c r="CD44" s="272"/>
      <c r="CE44" s="271">
        <v>2.0417026442782701E-2</v>
      </c>
      <c r="CF44" s="271">
        <v>2.0417049127315314E-2</v>
      </c>
      <c r="CG44" s="271">
        <v>2.041706047002554E-2</v>
      </c>
      <c r="CH44" s="271">
        <v>2.041706047002554E-2</v>
      </c>
      <c r="CI44" s="271">
        <v>2.041706047002554E-2</v>
      </c>
      <c r="CJ44" s="271">
        <v>2.041706047002554E-2</v>
      </c>
      <c r="CK44" s="271">
        <v>2.041706047002554E-2</v>
      </c>
      <c r="CL44" s="271">
        <v>2.041706047002554E-2</v>
      </c>
      <c r="CM44" s="271">
        <v>2.041706047002554E-2</v>
      </c>
      <c r="CN44" s="271">
        <v>2.041706047002554E-2</v>
      </c>
      <c r="CO44" s="271">
        <v>2.041706047002554E-2</v>
      </c>
      <c r="CP44" s="271">
        <v>2.0417061334641353E-2</v>
      </c>
      <c r="CQ44" s="271">
        <v>2.041706047002554E-2</v>
      </c>
      <c r="CR44" s="271">
        <v>2.041706047002554E-2</v>
      </c>
      <c r="CS44" s="271">
        <v>2.041706047002554E-2</v>
      </c>
      <c r="CT44" s="271">
        <v>2.041706047002554E-2</v>
      </c>
      <c r="CU44" s="271">
        <v>2.0417060474803586E-2</v>
      </c>
      <c r="CV44" s="271">
        <v>2.0417077335219965E-2</v>
      </c>
      <c r="CW44" s="271">
        <v>2.041706047002554E-2</v>
      </c>
      <c r="CX44" s="271">
        <v>2.041706047002554E-2</v>
      </c>
      <c r="CY44" s="271">
        <v>2.041706047002554E-2</v>
      </c>
      <c r="CZ44" s="271">
        <v>2.041706047002554E-2</v>
      </c>
      <c r="DA44" s="271">
        <v>2.041706047002554E-2</v>
      </c>
      <c r="DB44" s="271">
        <v>2.0417062651874426E-2</v>
      </c>
      <c r="DC44" s="271">
        <v>2.041706047002554E-2</v>
      </c>
      <c r="DD44" s="271">
        <v>2.041706047002554E-2</v>
      </c>
      <c r="DE44" s="271">
        <v>2.041706047002554E-2</v>
      </c>
      <c r="DF44" s="271">
        <v>2.041706047002554E-2</v>
      </c>
      <c r="DG44" s="271">
        <v>2.0417054159724106E-2</v>
      </c>
      <c r="DH44" s="271">
        <v>2.0417098969023842E-2</v>
      </c>
      <c r="DI44" s="271">
        <v>2.0417120805530348E-2</v>
      </c>
      <c r="DJ44" s="271">
        <v>2.0417148503541167E-2</v>
      </c>
      <c r="DK44" s="271">
        <v>2.0417177135426474E-2</v>
      </c>
      <c r="DL44" s="271">
        <v>2.0417207922863442E-2</v>
      </c>
      <c r="DM44" s="271">
        <v>2.0417237807264645E-2</v>
      </c>
      <c r="DN44" s="271">
        <v>2.0417270263601378E-2</v>
      </c>
      <c r="DO44" s="271">
        <v>2.041730113090726E-2</v>
      </c>
      <c r="DP44" s="271">
        <v>2.0417332304377513E-2</v>
      </c>
      <c r="DQ44" s="271">
        <v>2.0417366118266413E-2</v>
      </c>
      <c r="DR44" s="271">
        <v>2.0417401175069478E-2</v>
      </c>
      <c r="DS44" s="271">
        <v>2.0419432121502445E-2</v>
      </c>
      <c r="DT44" s="271">
        <v>2.0398704462964195E-2</v>
      </c>
      <c r="DU44" s="271">
        <v>2.0372078105641768E-2</v>
      </c>
      <c r="DV44" s="271">
        <v>2.0419615830773591E-2</v>
      </c>
      <c r="DW44" s="271">
        <v>2.041706047002554E-2</v>
      </c>
      <c r="DX44" s="271">
        <v>2.041706047002554E-2</v>
      </c>
      <c r="DY44" s="271">
        <v>2.041706047002554E-2</v>
      </c>
      <c r="DZ44" s="271">
        <v>2.041706047002554E-2</v>
      </c>
      <c r="EA44" s="271">
        <v>2.041706047002554E-2</v>
      </c>
      <c r="EB44" s="271">
        <v>2.041706047002554E-2</v>
      </c>
      <c r="EC44" s="271">
        <v>2.041706047002554E-2</v>
      </c>
      <c r="ED44" s="271">
        <v>2.041706047002554E-2</v>
      </c>
      <c r="EE44" s="271">
        <v>2.041706047002554E-2</v>
      </c>
      <c r="EF44" s="271">
        <v>2.041706047002554E-2</v>
      </c>
      <c r="EG44" s="271">
        <v>2.041706047002554E-2</v>
      </c>
      <c r="EH44" s="271">
        <v>2.041706047002554E-2</v>
      </c>
      <c r="EI44" s="271">
        <v>2.041706047002554E-2</v>
      </c>
      <c r="EJ44" s="271">
        <v>2.041706047002554E-2</v>
      </c>
      <c r="EK44" s="271">
        <v>2.041706047002554E-2</v>
      </c>
      <c r="EL44" s="271">
        <v>2.041706047002554E-2</v>
      </c>
      <c r="EM44" s="271">
        <v>2.041706047002554E-2</v>
      </c>
      <c r="EN44" s="271">
        <v>2.041706047002554E-2</v>
      </c>
      <c r="EO44" s="271"/>
      <c r="EP44" s="271"/>
      <c r="EQ44" s="271"/>
      <c r="ER44" s="271"/>
      <c r="ES44" s="271"/>
      <c r="ET44" s="271"/>
      <c r="EU44" s="271"/>
      <c r="EV44" s="271"/>
      <c r="EW44" s="271"/>
      <c r="EX44" s="271"/>
      <c r="EY44" s="271"/>
      <c r="EZ44" s="271"/>
      <c r="FA44" s="272"/>
    </row>
    <row r="45" spans="1:157" x14ac:dyDescent="0.2">
      <c r="A45" s="238">
        <v>46573</v>
      </c>
      <c r="B45" s="237">
        <v>2.31783191446507E-2</v>
      </c>
      <c r="C45" s="237">
        <v>1.8588432513079463E-2</v>
      </c>
      <c r="D45" s="326">
        <f>IF(ISNA(A45),"",IF(LEN(A45)&gt;0,_xll.xlDateShiftMonthBiz("TARGET",A45,tenor),""))</f>
        <v>46757</v>
      </c>
      <c r="E45" s="322" t="e">
        <v>#VALUE!</v>
      </c>
      <c r="F45" s="335" t="str">
        <f>IF(ISNA(A45),"",IF(LEN(A45)&gt;0,_xll.xlShmImplSwap2($B$5,"EUR"&amp;tenor&amp;"M_29JUN12",A45,,tenor+0*TYPE(trigger),1,4,12/tenor,4,1,1),""))</f>
        <v>Curve (OIS_26APR16) is not present in shared memory.</v>
      </c>
      <c r="G45" s="301" t="e">
        <f t="shared" si="0"/>
        <v>#VALUE!</v>
      </c>
      <c r="H45" s="271">
        <v>2.317831914465068E-2</v>
      </c>
      <c r="I45" s="271">
        <v>2.3178319144650721E-2</v>
      </c>
      <c r="J45" s="271">
        <v>2.31783191446507E-2</v>
      </c>
      <c r="K45" s="271">
        <v>2.31783191446507E-2</v>
      </c>
      <c r="L45" s="271">
        <v>2.31783191446507E-2</v>
      </c>
      <c r="M45" s="271">
        <v>2.31783191446507E-2</v>
      </c>
      <c r="N45" s="271">
        <v>2.31783191446507E-2</v>
      </c>
      <c r="O45" s="271">
        <v>2.31783191446507E-2</v>
      </c>
      <c r="P45" s="271">
        <v>2.31783191446507E-2</v>
      </c>
      <c r="Q45" s="271">
        <v>2.31783191446507E-2</v>
      </c>
      <c r="R45" s="271">
        <v>2.31783191446507E-2</v>
      </c>
      <c r="S45" s="271">
        <v>2.3178351867813116E-2</v>
      </c>
      <c r="T45" s="271">
        <v>2.31783191446507E-2</v>
      </c>
      <c r="U45" s="271">
        <v>2.31783191446507E-2</v>
      </c>
      <c r="V45" s="271">
        <v>2.31783191446507E-2</v>
      </c>
      <c r="W45" s="271">
        <v>2.31783191446507E-2</v>
      </c>
      <c r="X45" s="271">
        <v>2.3178319325480961E-2</v>
      </c>
      <c r="Y45" s="271">
        <v>2.3178033272850718E-2</v>
      </c>
      <c r="Z45" s="271">
        <v>2.31783191446507E-2</v>
      </c>
      <c r="AA45" s="271">
        <v>2.31783191446507E-2</v>
      </c>
      <c r="AB45" s="271">
        <v>2.31783191446507E-2</v>
      </c>
      <c r="AC45" s="271">
        <v>2.31783191446507E-2</v>
      </c>
      <c r="AD45" s="271">
        <v>2.31783191446507E-2</v>
      </c>
      <c r="AE45" s="271">
        <v>2.3178401721223887E-2</v>
      </c>
      <c r="AF45" s="271">
        <v>2.31783191446507E-2</v>
      </c>
      <c r="AG45" s="271">
        <v>2.31783191446507E-2</v>
      </c>
      <c r="AH45" s="271">
        <v>2.31783191446507E-2</v>
      </c>
      <c r="AI45" s="271">
        <v>2.31783191446507E-2</v>
      </c>
      <c r="AJ45" s="271">
        <v>2.3178080318264696E-2</v>
      </c>
      <c r="AK45" s="271">
        <v>2.3177926828258193E-2</v>
      </c>
      <c r="AL45" s="271">
        <v>2.3177828298151428E-2</v>
      </c>
      <c r="AM45" s="271">
        <v>2.3177903036898713E-2</v>
      </c>
      <c r="AN45" s="271">
        <v>2.3178120374470156E-2</v>
      </c>
      <c r="AO45" s="271">
        <v>2.3178344299431154E-2</v>
      </c>
      <c r="AP45" s="271">
        <v>2.3178538951713391E-2</v>
      </c>
      <c r="AQ45" s="271">
        <v>2.3178751213121681E-2</v>
      </c>
      <c r="AR45" s="271">
        <v>2.317897912538297E-2</v>
      </c>
      <c r="AS45" s="271">
        <v>2.317925926308937E-2</v>
      </c>
      <c r="AT45" s="271">
        <v>2.3179558894734754E-2</v>
      </c>
      <c r="AU45" s="271">
        <v>2.3179755213406948E-2</v>
      </c>
      <c r="AV45" s="271">
        <v>2.3179809403799091E-2</v>
      </c>
      <c r="AW45" s="271">
        <v>2.3179905933406329E-2</v>
      </c>
      <c r="AX45" s="271">
        <v>2.3177979687390722E-2</v>
      </c>
      <c r="AY45" s="271">
        <v>2.317809297799793E-2</v>
      </c>
      <c r="AZ45" s="271">
        <v>2.31783191446507E-2</v>
      </c>
      <c r="BA45" s="271">
        <v>2.31783191446507E-2</v>
      </c>
      <c r="BB45" s="271">
        <v>2.31783191446507E-2</v>
      </c>
      <c r="BC45" s="271">
        <v>2.31783191446507E-2</v>
      </c>
      <c r="BD45" s="271">
        <v>2.31783191446507E-2</v>
      </c>
      <c r="BE45" s="271">
        <v>2.31783191446507E-2</v>
      </c>
      <c r="BF45" s="271">
        <v>2.31783191446507E-2</v>
      </c>
      <c r="BG45" s="271">
        <v>2.31783191446507E-2</v>
      </c>
      <c r="BH45" s="271">
        <v>2.31783191446507E-2</v>
      </c>
      <c r="BI45" s="271">
        <v>2.31783191446507E-2</v>
      </c>
      <c r="BJ45" s="271">
        <v>2.31783191446507E-2</v>
      </c>
      <c r="BK45" s="271">
        <v>2.31783191446507E-2</v>
      </c>
      <c r="BL45" s="271">
        <v>2.31783191446507E-2</v>
      </c>
      <c r="BM45" s="271">
        <v>2.31783191446507E-2</v>
      </c>
      <c r="BN45" s="271">
        <v>2.31783191446507E-2</v>
      </c>
      <c r="BO45" s="271">
        <v>2.31783191446507E-2</v>
      </c>
      <c r="BP45" s="271">
        <v>2.31783191446507E-2</v>
      </c>
      <c r="BQ45" s="271">
        <v>2.31783191446507E-2</v>
      </c>
      <c r="BR45" s="271"/>
      <c r="BS45" s="271"/>
      <c r="BT45" s="271"/>
      <c r="BU45" s="271"/>
      <c r="BV45" s="271"/>
      <c r="BW45" s="271"/>
      <c r="BX45" s="271"/>
      <c r="BY45" s="271"/>
      <c r="BZ45" s="271"/>
      <c r="CA45" s="271"/>
      <c r="CB45" s="271"/>
      <c r="CC45" s="271"/>
      <c r="CD45" s="272"/>
      <c r="CE45" s="271">
        <v>1.8588401533442888E-2</v>
      </c>
      <c r="CF45" s="271">
        <v>1.8588422186264306E-2</v>
      </c>
      <c r="CG45" s="271">
        <v>1.8588432513079463E-2</v>
      </c>
      <c r="CH45" s="271">
        <v>1.8588432513079463E-2</v>
      </c>
      <c r="CI45" s="271">
        <v>1.8588432513079463E-2</v>
      </c>
      <c r="CJ45" s="271">
        <v>1.8588432513079463E-2</v>
      </c>
      <c r="CK45" s="271">
        <v>1.8588432513079463E-2</v>
      </c>
      <c r="CL45" s="271">
        <v>1.8588432513079463E-2</v>
      </c>
      <c r="CM45" s="271">
        <v>1.8588432513079463E-2</v>
      </c>
      <c r="CN45" s="271">
        <v>1.8588432513079463E-2</v>
      </c>
      <c r="CO45" s="271">
        <v>1.8588432513079463E-2</v>
      </c>
      <c r="CP45" s="271">
        <v>1.8588433245861621E-2</v>
      </c>
      <c r="CQ45" s="271">
        <v>1.8588432513079463E-2</v>
      </c>
      <c r="CR45" s="271">
        <v>1.8588432513079463E-2</v>
      </c>
      <c r="CS45" s="271">
        <v>1.8588432513079463E-2</v>
      </c>
      <c r="CT45" s="271">
        <v>1.8588432513079463E-2</v>
      </c>
      <c r="CU45" s="271">
        <v>1.8588432517128523E-2</v>
      </c>
      <c r="CV45" s="271">
        <v>1.8588473160405995E-2</v>
      </c>
      <c r="CW45" s="271">
        <v>1.8588432513079463E-2</v>
      </c>
      <c r="CX45" s="271">
        <v>1.8588432513079463E-2</v>
      </c>
      <c r="CY45" s="271">
        <v>1.8588432513079463E-2</v>
      </c>
      <c r="CZ45" s="271">
        <v>1.8588432513079463E-2</v>
      </c>
      <c r="DA45" s="271">
        <v>1.8588432513079463E-2</v>
      </c>
      <c r="DB45" s="271">
        <v>1.8588434362247552E-2</v>
      </c>
      <c r="DC45" s="271">
        <v>1.8588432513079463E-2</v>
      </c>
      <c r="DD45" s="271">
        <v>1.8588432513079463E-2</v>
      </c>
      <c r="DE45" s="271">
        <v>1.8588432513079463E-2</v>
      </c>
      <c r="DF45" s="271">
        <v>1.8588432513079463E-2</v>
      </c>
      <c r="DG45" s="271">
        <v>1.8588427164948868E-2</v>
      </c>
      <c r="DH45" s="271">
        <v>1.858851787922234E-2</v>
      </c>
      <c r="DI45" s="271">
        <v>1.8588562762929198E-2</v>
      </c>
      <c r="DJ45" s="271">
        <v>1.8588613133753262E-2</v>
      </c>
      <c r="DK45" s="271">
        <v>1.8588662947320363E-2</v>
      </c>
      <c r="DL45" s="271">
        <v>1.8588715895746649E-2</v>
      </c>
      <c r="DM45" s="271">
        <v>1.8588767923920228E-2</v>
      </c>
      <c r="DN45" s="271">
        <v>1.8588822703722772E-2</v>
      </c>
      <c r="DO45" s="271">
        <v>1.858887740581356E-2</v>
      </c>
      <c r="DP45" s="271">
        <v>1.8588929396320519E-2</v>
      </c>
      <c r="DQ45" s="271">
        <v>1.8588985995760025E-2</v>
      </c>
      <c r="DR45" s="271">
        <v>1.8589045524917993E-2</v>
      </c>
      <c r="DS45" s="271">
        <v>1.8589096150086824E-2</v>
      </c>
      <c r="DT45" s="271">
        <v>1.8591088437824511E-2</v>
      </c>
      <c r="DU45" s="271">
        <v>1.8570977528625986E-2</v>
      </c>
      <c r="DV45" s="271">
        <v>1.8539356570284604E-2</v>
      </c>
      <c r="DW45" s="271">
        <v>1.859092088080121E-2</v>
      </c>
      <c r="DX45" s="271">
        <v>1.8588432513079463E-2</v>
      </c>
      <c r="DY45" s="271">
        <v>1.8588432513079463E-2</v>
      </c>
      <c r="DZ45" s="271">
        <v>1.8588432513079463E-2</v>
      </c>
      <c r="EA45" s="271">
        <v>1.8588432513079463E-2</v>
      </c>
      <c r="EB45" s="271">
        <v>1.8588432513079463E-2</v>
      </c>
      <c r="EC45" s="271">
        <v>1.8588432513079463E-2</v>
      </c>
      <c r="ED45" s="271">
        <v>1.8588432513079463E-2</v>
      </c>
      <c r="EE45" s="271">
        <v>1.8588432513079463E-2</v>
      </c>
      <c r="EF45" s="271">
        <v>1.8588432513079463E-2</v>
      </c>
      <c r="EG45" s="271">
        <v>1.8588432513079463E-2</v>
      </c>
      <c r="EH45" s="271">
        <v>1.8588432513079463E-2</v>
      </c>
      <c r="EI45" s="271">
        <v>1.8588432513079463E-2</v>
      </c>
      <c r="EJ45" s="271">
        <v>1.8588432513079463E-2</v>
      </c>
      <c r="EK45" s="271">
        <v>1.8588432513079463E-2</v>
      </c>
      <c r="EL45" s="271">
        <v>1.8588432513079463E-2</v>
      </c>
      <c r="EM45" s="271">
        <v>1.8588432513079463E-2</v>
      </c>
      <c r="EN45" s="271">
        <v>1.8588432513079463E-2</v>
      </c>
      <c r="EO45" s="271"/>
      <c r="EP45" s="271"/>
      <c r="EQ45" s="271"/>
      <c r="ER45" s="271"/>
      <c r="ES45" s="271"/>
      <c r="ET45" s="271"/>
      <c r="EU45" s="271"/>
      <c r="EV45" s="271"/>
      <c r="EW45" s="271"/>
      <c r="EX45" s="271"/>
      <c r="EY45" s="271"/>
      <c r="EZ45" s="271"/>
      <c r="FA45" s="272"/>
    </row>
    <row r="46" spans="1:157" x14ac:dyDescent="0.2">
      <c r="A46" s="238">
        <v>46937</v>
      </c>
      <c r="B46" s="237">
        <v>2.334036358911698E-2</v>
      </c>
      <c r="C46" s="237">
        <v>1.7060165660272429E-2</v>
      </c>
      <c r="D46" s="326">
        <f>IF(ISNA(A46),"",IF(LEN(A46)&gt;0,_xll.xlDateShiftMonthBiz("TARGET",A46,tenor),""))</f>
        <v>47121</v>
      </c>
      <c r="E46" s="322" t="e">
        <v>#VALUE!</v>
      </c>
      <c r="F46" s="335" t="str">
        <f>IF(ISNA(A46),"",IF(LEN(A46)&gt;0,_xll.xlShmImplSwap2($B$5,"EUR"&amp;tenor&amp;"M_29JUN12",A46,,tenor+0*TYPE(trigger),1,4,12/tenor,4,1,1),""))</f>
        <v>Curve (OIS_26APR16) is not present in shared memory.</v>
      </c>
      <c r="G46" s="301" t="e">
        <f t="shared" si="0"/>
        <v>#VALUE!</v>
      </c>
      <c r="H46" s="271">
        <v>2.334036358911697E-2</v>
      </c>
      <c r="I46" s="271">
        <v>2.3340363589117001E-2</v>
      </c>
      <c r="J46" s="271">
        <v>2.334036358911698E-2</v>
      </c>
      <c r="K46" s="271">
        <v>2.334036358911698E-2</v>
      </c>
      <c r="L46" s="271">
        <v>2.334036358911698E-2</v>
      </c>
      <c r="M46" s="271">
        <v>2.334036358911698E-2</v>
      </c>
      <c r="N46" s="271">
        <v>2.334036358911698E-2</v>
      </c>
      <c r="O46" s="271">
        <v>2.334036358911698E-2</v>
      </c>
      <c r="P46" s="271">
        <v>2.334036358911698E-2</v>
      </c>
      <c r="Q46" s="271">
        <v>2.334036358911698E-2</v>
      </c>
      <c r="R46" s="271">
        <v>2.334036358911698E-2</v>
      </c>
      <c r="S46" s="271">
        <v>2.3340394275439626E-2</v>
      </c>
      <c r="T46" s="271">
        <v>2.334036358911698E-2</v>
      </c>
      <c r="U46" s="271">
        <v>2.334036358911698E-2</v>
      </c>
      <c r="V46" s="271">
        <v>2.334036358911698E-2</v>
      </c>
      <c r="W46" s="271">
        <v>2.334036358911698E-2</v>
      </c>
      <c r="X46" s="271">
        <v>2.3340363758691529E-2</v>
      </c>
      <c r="Y46" s="271">
        <v>2.334009219451429E-2</v>
      </c>
      <c r="Z46" s="271">
        <v>2.334036358911698E-2</v>
      </c>
      <c r="AA46" s="271">
        <v>2.334036358911698E-2</v>
      </c>
      <c r="AB46" s="271">
        <v>2.334036358911698E-2</v>
      </c>
      <c r="AC46" s="271">
        <v>2.334036358911698E-2</v>
      </c>
      <c r="AD46" s="271">
        <v>2.334036358911698E-2</v>
      </c>
      <c r="AE46" s="271">
        <v>2.3340441025745319E-2</v>
      </c>
      <c r="AF46" s="271">
        <v>2.334036358911698E-2</v>
      </c>
      <c r="AG46" s="271">
        <v>2.334036358911698E-2</v>
      </c>
      <c r="AH46" s="271">
        <v>2.334036358911698E-2</v>
      </c>
      <c r="AI46" s="271">
        <v>2.334036358911698E-2</v>
      </c>
      <c r="AJ46" s="271">
        <v>2.334013962838111E-2</v>
      </c>
      <c r="AK46" s="271">
        <v>2.333998905500307E-2</v>
      </c>
      <c r="AL46" s="271">
        <v>2.3339893338242781E-2</v>
      </c>
      <c r="AM46" s="271">
        <v>2.3339960048859049E-2</v>
      </c>
      <c r="AN46" s="271">
        <v>2.3340160634481587E-2</v>
      </c>
      <c r="AO46" s="271">
        <v>2.334036724142452E-2</v>
      </c>
      <c r="AP46" s="271">
        <v>2.3340546417435291E-2</v>
      </c>
      <c r="AQ46" s="271">
        <v>2.3340742052064819E-2</v>
      </c>
      <c r="AR46" s="271">
        <v>2.334095216841647E-2</v>
      </c>
      <c r="AS46" s="271">
        <v>2.334121165202855E-2</v>
      </c>
      <c r="AT46" s="271">
        <v>2.3341489117028245E-2</v>
      </c>
      <c r="AU46" s="271">
        <v>2.3341669488439288E-2</v>
      </c>
      <c r="AV46" s="271">
        <v>2.3341716665749884E-2</v>
      </c>
      <c r="AW46" s="271">
        <v>2.3341637252150261E-2</v>
      </c>
      <c r="AX46" s="271">
        <v>2.3341561069376158E-2</v>
      </c>
      <c r="AY46" s="271">
        <v>2.3339640107532821E-2</v>
      </c>
      <c r="AZ46" s="271">
        <v>2.3340159048449736E-2</v>
      </c>
      <c r="BA46" s="271">
        <v>2.334036358911698E-2</v>
      </c>
      <c r="BB46" s="271">
        <v>2.334036358911698E-2</v>
      </c>
      <c r="BC46" s="271">
        <v>2.334036358911698E-2</v>
      </c>
      <c r="BD46" s="271">
        <v>2.334036358911698E-2</v>
      </c>
      <c r="BE46" s="271">
        <v>2.334036358911698E-2</v>
      </c>
      <c r="BF46" s="271">
        <v>2.334036358911698E-2</v>
      </c>
      <c r="BG46" s="271">
        <v>2.334036358911698E-2</v>
      </c>
      <c r="BH46" s="271">
        <v>2.334036358911698E-2</v>
      </c>
      <c r="BI46" s="271">
        <v>2.334036358911698E-2</v>
      </c>
      <c r="BJ46" s="271">
        <v>2.334036358911698E-2</v>
      </c>
      <c r="BK46" s="271">
        <v>2.334036358911698E-2</v>
      </c>
      <c r="BL46" s="271">
        <v>2.334036358911698E-2</v>
      </c>
      <c r="BM46" s="271">
        <v>2.334036358911698E-2</v>
      </c>
      <c r="BN46" s="271">
        <v>2.334036358911698E-2</v>
      </c>
      <c r="BO46" s="271">
        <v>2.334036358911698E-2</v>
      </c>
      <c r="BP46" s="271">
        <v>2.334036358911698E-2</v>
      </c>
      <c r="BQ46" s="271">
        <v>2.334036358911698E-2</v>
      </c>
      <c r="BR46" s="271"/>
      <c r="BS46" s="271"/>
      <c r="BT46" s="271"/>
      <c r="BU46" s="271"/>
      <c r="BV46" s="271"/>
      <c r="BW46" s="271"/>
      <c r="BX46" s="271"/>
      <c r="BY46" s="271"/>
      <c r="BZ46" s="271"/>
      <c r="CA46" s="271"/>
      <c r="CB46" s="271"/>
      <c r="CC46" s="271"/>
      <c r="CD46" s="272"/>
      <c r="CE46" s="271">
        <v>1.7060137227658135E-2</v>
      </c>
      <c r="CF46" s="271">
        <v>1.7060156182486859E-2</v>
      </c>
      <c r="CG46" s="271">
        <v>1.7060165660272429E-2</v>
      </c>
      <c r="CH46" s="271">
        <v>1.7060165660272429E-2</v>
      </c>
      <c r="CI46" s="271">
        <v>1.7060165660272429E-2</v>
      </c>
      <c r="CJ46" s="271">
        <v>1.7060165660272429E-2</v>
      </c>
      <c r="CK46" s="271">
        <v>1.7060165660272429E-2</v>
      </c>
      <c r="CL46" s="271">
        <v>1.7060165660272429E-2</v>
      </c>
      <c r="CM46" s="271">
        <v>1.7060165660272429E-2</v>
      </c>
      <c r="CN46" s="271">
        <v>1.7060165660272429E-2</v>
      </c>
      <c r="CO46" s="271">
        <v>1.7060165660272429E-2</v>
      </c>
      <c r="CP46" s="271">
        <v>1.7060166291666064E-2</v>
      </c>
      <c r="CQ46" s="271">
        <v>1.7060165660272429E-2</v>
      </c>
      <c r="CR46" s="271">
        <v>1.7060165660272429E-2</v>
      </c>
      <c r="CS46" s="271">
        <v>1.7060165660272429E-2</v>
      </c>
      <c r="CT46" s="271">
        <v>1.7060165660272429E-2</v>
      </c>
      <c r="CU46" s="271">
        <v>1.7060165663761388E-2</v>
      </c>
      <c r="CV46" s="271">
        <v>1.7060223432774607E-2</v>
      </c>
      <c r="CW46" s="271">
        <v>1.7060165660272429E-2</v>
      </c>
      <c r="CX46" s="271">
        <v>1.7060165660272429E-2</v>
      </c>
      <c r="CY46" s="271">
        <v>1.7060165660272429E-2</v>
      </c>
      <c r="CZ46" s="271">
        <v>1.7060165660272429E-2</v>
      </c>
      <c r="DA46" s="271">
        <v>1.7060165660272429E-2</v>
      </c>
      <c r="DB46" s="271">
        <v>1.7060167253587458E-2</v>
      </c>
      <c r="DC46" s="271">
        <v>1.7060165660272429E-2</v>
      </c>
      <c r="DD46" s="271">
        <v>1.7060165660272429E-2</v>
      </c>
      <c r="DE46" s="271">
        <v>1.7060165660272429E-2</v>
      </c>
      <c r="DF46" s="271">
        <v>1.7060165660272429E-2</v>
      </c>
      <c r="DG46" s="271">
        <v>1.7060161052117124E-2</v>
      </c>
      <c r="DH46" s="271">
        <v>1.706028473930999E-2</v>
      </c>
      <c r="DI46" s="271">
        <v>1.7060346181960877E-2</v>
      </c>
      <c r="DJ46" s="271">
        <v>1.7060412795934225E-2</v>
      </c>
      <c r="DK46" s="271">
        <v>1.7060477775184591E-2</v>
      </c>
      <c r="DL46" s="271">
        <v>1.7060546579922811E-2</v>
      </c>
      <c r="DM46" s="271">
        <v>1.7060614457929623E-2</v>
      </c>
      <c r="DN46" s="271">
        <v>1.7060685190834615E-2</v>
      </c>
      <c r="DO46" s="271">
        <v>1.7060756971695259E-2</v>
      </c>
      <c r="DP46" s="271">
        <v>1.7060823841170143E-2</v>
      </c>
      <c r="DQ46" s="271">
        <v>1.7060896729129121E-2</v>
      </c>
      <c r="DR46" s="271">
        <v>1.7060973747462103E-2</v>
      </c>
      <c r="DS46" s="271">
        <v>1.7061042181883847E-2</v>
      </c>
      <c r="DT46" s="271">
        <v>1.7061111859616219E-2</v>
      </c>
      <c r="DU46" s="271">
        <v>1.7063181754399748E-2</v>
      </c>
      <c r="DV46" s="271">
        <v>1.7043072910197257E-2</v>
      </c>
      <c r="DW46" s="271">
        <v>1.7007494442556531E-2</v>
      </c>
      <c r="DX46" s="271">
        <v>1.7062519684564733E-2</v>
      </c>
      <c r="DY46" s="271">
        <v>1.7060165660272429E-2</v>
      </c>
      <c r="DZ46" s="271">
        <v>1.7060165660272429E-2</v>
      </c>
      <c r="EA46" s="271">
        <v>1.7060165660272429E-2</v>
      </c>
      <c r="EB46" s="271">
        <v>1.7060165660272429E-2</v>
      </c>
      <c r="EC46" s="271">
        <v>1.7060165660272429E-2</v>
      </c>
      <c r="ED46" s="271">
        <v>1.7060165660272429E-2</v>
      </c>
      <c r="EE46" s="271">
        <v>1.7060165660272429E-2</v>
      </c>
      <c r="EF46" s="271">
        <v>1.7060165660272429E-2</v>
      </c>
      <c r="EG46" s="271">
        <v>1.7060165660272429E-2</v>
      </c>
      <c r="EH46" s="271">
        <v>1.7060165660272429E-2</v>
      </c>
      <c r="EI46" s="271">
        <v>1.7060165660272429E-2</v>
      </c>
      <c r="EJ46" s="271">
        <v>1.7060165660272429E-2</v>
      </c>
      <c r="EK46" s="271">
        <v>1.7060165660272429E-2</v>
      </c>
      <c r="EL46" s="271">
        <v>1.7060165660272429E-2</v>
      </c>
      <c r="EM46" s="271">
        <v>1.7060165660272429E-2</v>
      </c>
      <c r="EN46" s="271">
        <v>1.7060165660272429E-2</v>
      </c>
      <c r="EO46" s="271"/>
      <c r="EP46" s="271"/>
      <c r="EQ46" s="271"/>
      <c r="ER46" s="271"/>
      <c r="ES46" s="271"/>
      <c r="ET46" s="271"/>
      <c r="EU46" s="271"/>
      <c r="EV46" s="271"/>
      <c r="EW46" s="271"/>
      <c r="EX46" s="271"/>
      <c r="EY46" s="271"/>
      <c r="EZ46" s="271"/>
      <c r="FA46" s="272"/>
    </row>
    <row r="47" spans="1:157" x14ac:dyDescent="0.2">
      <c r="A47" s="238">
        <v>47302</v>
      </c>
      <c r="B47" s="237">
        <v>2.3390340581047369E-2</v>
      </c>
      <c r="C47" s="237">
        <v>1.5903226466823683E-2</v>
      </c>
      <c r="D47" s="326">
        <f>IF(ISNA(A47),"",IF(LEN(A47)&gt;0,_xll.xlDateShiftMonthBiz("TARGET",A47,tenor),""))</f>
        <v>47486</v>
      </c>
      <c r="E47" s="322" t="e">
        <v>#VALUE!</v>
      </c>
      <c r="F47" s="335" t="str">
        <f>IF(ISNA(A47),"",IF(LEN(A47)&gt;0,_xll.xlShmImplSwap2($B$5,"EUR"&amp;tenor&amp;"M_29JUN12",A47,,tenor+0*TYPE(trigger),1,4,12/tenor,4,1,1),""))</f>
        <v>Curve (OIS_26APR16) is not present in shared memory.</v>
      </c>
      <c r="G47" s="301" t="e">
        <f t="shared" si="0"/>
        <v>#VALUE!</v>
      </c>
      <c r="H47" s="271">
        <v>2.3390340581047359E-2</v>
      </c>
      <c r="I47" s="271">
        <v>2.3390340581047397E-2</v>
      </c>
      <c r="J47" s="271">
        <v>2.3390340581047369E-2</v>
      </c>
      <c r="K47" s="271">
        <v>2.3390340581047369E-2</v>
      </c>
      <c r="L47" s="271">
        <v>2.3390340581047369E-2</v>
      </c>
      <c r="M47" s="271">
        <v>2.3390340581047369E-2</v>
      </c>
      <c r="N47" s="271">
        <v>2.3390340581047369E-2</v>
      </c>
      <c r="O47" s="271">
        <v>2.3390340581047369E-2</v>
      </c>
      <c r="P47" s="271">
        <v>2.3390340581047369E-2</v>
      </c>
      <c r="Q47" s="271">
        <v>2.3390340581047369E-2</v>
      </c>
      <c r="R47" s="271">
        <v>2.3390340581047369E-2</v>
      </c>
      <c r="S47" s="271">
        <v>2.3390369464313658E-2</v>
      </c>
      <c r="T47" s="271">
        <v>2.3390340581047369E-2</v>
      </c>
      <c r="U47" s="271">
        <v>2.3390340581047369E-2</v>
      </c>
      <c r="V47" s="271">
        <v>2.3390340581047369E-2</v>
      </c>
      <c r="W47" s="271">
        <v>2.3390340581047369E-2</v>
      </c>
      <c r="X47" s="271">
        <v>2.3390340740658128E-2</v>
      </c>
      <c r="Y47" s="271">
        <v>2.3390083814312946E-2</v>
      </c>
      <c r="Z47" s="271">
        <v>2.3390340581047369E-2</v>
      </c>
      <c r="AA47" s="271">
        <v>2.3390340581047369E-2</v>
      </c>
      <c r="AB47" s="271">
        <v>2.3390340581047369E-2</v>
      </c>
      <c r="AC47" s="271">
        <v>2.3390340581047369E-2</v>
      </c>
      <c r="AD47" s="271">
        <v>2.3390340581047369E-2</v>
      </c>
      <c r="AE47" s="271">
        <v>2.3390413467681007E-2</v>
      </c>
      <c r="AF47" s="271">
        <v>2.3390340581047369E-2</v>
      </c>
      <c r="AG47" s="271">
        <v>2.3390340581047369E-2</v>
      </c>
      <c r="AH47" s="271">
        <v>2.3390340581047369E-2</v>
      </c>
      <c r="AI47" s="271">
        <v>2.3390340581047369E-2</v>
      </c>
      <c r="AJ47" s="271">
        <v>2.339012977971925E-2</v>
      </c>
      <c r="AK47" s="271">
        <v>2.338998541490727E-2</v>
      </c>
      <c r="AL47" s="271">
        <v>2.3389894002466671E-2</v>
      </c>
      <c r="AM47" s="271">
        <v>2.3389955451112505E-2</v>
      </c>
      <c r="AN47" s="271">
        <v>2.339014296909625E-2</v>
      </c>
      <c r="AO47" s="271">
        <v>2.3390336092561588E-2</v>
      </c>
      <c r="AP47" s="271">
        <v>2.3390503404696509E-2</v>
      </c>
      <c r="AQ47" s="271">
        <v>2.3390686186730972E-2</v>
      </c>
      <c r="AR47" s="271">
        <v>2.339088252208656E-2</v>
      </c>
      <c r="AS47" s="271">
        <v>2.3391125480061163E-2</v>
      </c>
      <c r="AT47" s="271">
        <v>2.3391385243943897E-2</v>
      </c>
      <c r="AU47" s="271">
        <v>2.3391553535216655E-2</v>
      </c>
      <c r="AV47" s="271">
        <v>2.339159649335799E-2</v>
      </c>
      <c r="AW47" s="271">
        <v>2.339152026204443E-2</v>
      </c>
      <c r="AX47" s="271">
        <v>2.3391282303283797E-2</v>
      </c>
      <c r="AY47" s="271">
        <v>2.3391136068289242E-2</v>
      </c>
      <c r="AZ47" s="271">
        <v>2.3389293899096521E-2</v>
      </c>
      <c r="BA47" s="271">
        <v>2.3390146126533312E-2</v>
      </c>
      <c r="BB47" s="271">
        <v>2.3390340581047369E-2</v>
      </c>
      <c r="BC47" s="271">
        <v>2.3390340581047369E-2</v>
      </c>
      <c r="BD47" s="271">
        <v>2.3390340581047369E-2</v>
      </c>
      <c r="BE47" s="271">
        <v>2.3390340581047369E-2</v>
      </c>
      <c r="BF47" s="271">
        <v>2.3390340581047369E-2</v>
      </c>
      <c r="BG47" s="271">
        <v>2.3390340581047369E-2</v>
      </c>
      <c r="BH47" s="271">
        <v>2.3390340581047369E-2</v>
      </c>
      <c r="BI47" s="271">
        <v>2.3390340581047369E-2</v>
      </c>
      <c r="BJ47" s="271">
        <v>2.3390340581047369E-2</v>
      </c>
      <c r="BK47" s="271">
        <v>2.3390340581047369E-2</v>
      </c>
      <c r="BL47" s="271">
        <v>2.3390340581047369E-2</v>
      </c>
      <c r="BM47" s="271">
        <v>2.3390340581047369E-2</v>
      </c>
      <c r="BN47" s="271">
        <v>2.3390340581047369E-2</v>
      </c>
      <c r="BO47" s="271">
        <v>2.3390340581047369E-2</v>
      </c>
      <c r="BP47" s="271">
        <v>2.3390340581047369E-2</v>
      </c>
      <c r="BQ47" s="271">
        <v>2.3390340581047369E-2</v>
      </c>
      <c r="BR47" s="271"/>
      <c r="BS47" s="271"/>
      <c r="BT47" s="271"/>
      <c r="BU47" s="271"/>
      <c r="BV47" s="271"/>
      <c r="BW47" s="271"/>
      <c r="BX47" s="271"/>
      <c r="BY47" s="271"/>
      <c r="BZ47" s="271"/>
      <c r="CA47" s="271"/>
      <c r="CB47" s="271"/>
      <c r="CC47" s="271"/>
      <c r="CD47" s="272"/>
      <c r="CE47" s="271">
        <v>1.5903199962373885E-2</v>
      </c>
      <c r="CF47" s="271">
        <v>1.5903217631776392E-2</v>
      </c>
      <c r="CG47" s="271">
        <v>1.5903226466823683E-2</v>
      </c>
      <c r="CH47" s="271">
        <v>1.5903226466823683E-2</v>
      </c>
      <c r="CI47" s="271">
        <v>1.5903226466823683E-2</v>
      </c>
      <c r="CJ47" s="271">
        <v>1.5903226466823683E-2</v>
      </c>
      <c r="CK47" s="271">
        <v>1.5903226466823683E-2</v>
      </c>
      <c r="CL47" s="271">
        <v>1.5903226466823683E-2</v>
      </c>
      <c r="CM47" s="271">
        <v>1.5903226466823683E-2</v>
      </c>
      <c r="CN47" s="271">
        <v>1.5903226466823683E-2</v>
      </c>
      <c r="CO47" s="271">
        <v>1.5903226466823683E-2</v>
      </c>
      <c r="CP47" s="271">
        <v>1.5903227015590726E-2</v>
      </c>
      <c r="CQ47" s="271">
        <v>1.5903226466823683E-2</v>
      </c>
      <c r="CR47" s="271">
        <v>1.5903226466823683E-2</v>
      </c>
      <c r="CS47" s="271">
        <v>1.5903226466823683E-2</v>
      </c>
      <c r="CT47" s="271">
        <v>1.5903226466823683E-2</v>
      </c>
      <c r="CU47" s="271">
        <v>1.5903226469856271E-2</v>
      </c>
      <c r="CV47" s="271">
        <v>1.5903293580849701E-2</v>
      </c>
      <c r="CW47" s="271">
        <v>1.5903226466823683E-2</v>
      </c>
      <c r="CX47" s="271">
        <v>1.5903226466823683E-2</v>
      </c>
      <c r="CY47" s="271">
        <v>1.5903226466823683E-2</v>
      </c>
      <c r="CZ47" s="271">
        <v>1.5903226466823683E-2</v>
      </c>
      <c r="DA47" s="271">
        <v>1.5903226466823683E-2</v>
      </c>
      <c r="DB47" s="271">
        <v>1.5903227851631608E-2</v>
      </c>
      <c r="DC47" s="271">
        <v>1.5903226466823683E-2</v>
      </c>
      <c r="DD47" s="271">
        <v>1.5903226466823683E-2</v>
      </c>
      <c r="DE47" s="271">
        <v>1.5903226466823683E-2</v>
      </c>
      <c r="DF47" s="271">
        <v>1.5903226466823683E-2</v>
      </c>
      <c r="DG47" s="271">
        <v>1.5903222461708652E-2</v>
      </c>
      <c r="DH47" s="271">
        <v>1.5903363785661765E-2</v>
      </c>
      <c r="DI47" s="271">
        <v>1.5903434104349461E-2</v>
      </c>
      <c r="DJ47" s="271">
        <v>1.5903509258981798E-2</v>
      </c>
      <c r="DK47" s="271">
        <v>1.5903582111464608E-2</v>
      </c>
      <c r="DL47" s="271">
        <v>1.5903659135624169E-2</v>
      </c>
      <c r="DM47" s="271">
        <v>1.5903735255121839E-2</v>
      </c>
      <c r="DN47" s="271">
        <v>1.5903814238938854E-2</v>
      </c>
      <c r="DO47" s="271">
        <v>1.5903894914669252E-2</v>
      </c>
      <c r="DP47" s="271">
        <v>1.5903969433573289E-2</v>
      </c>
      <c r="DQ47" s="271">
        <v>1.5904050703329786E-2</v>
      </c>
      <c r="DR47" s="271">
        <v>1.5904136789366547E-2</v>
      </c>
      <c r="DS47" s="271">
        <v>1.5904214671038978E-2</v>
      </c>
      <c r="DT47" s="271">
        <v>1.5904294253063521E-2</v>
      </c>
      <c r="DU47" s="271">
        <v>1.5904378934773436E-2</v>
      </c>
      <c r="DV47" s="271">
        <v>1.5906489504489682E-2</v>
      </c>
      <c r="DW47" s="271">
        <v>1.588633874303727E-2</v>
      </c>
      <c r="DX47" s="271">
        <v>1.5847408942517491E-2</v>
      </c>
      <c r="DY47" s="271">
        <v>1.5905478044957594E-2</v>
      </c>
      <c r="DZ47" s="271">
        <v>1.5903226466823683E-2</v>
      </c>
      <c r="EA47" s="271">
        <v>1.5903226466823683E-2</v>
      </c>
      <c r="EB47" s="271">
        <v>1.5903226466823683E-2</v>
      </c>
      <c r="EC47" s="271">
        <v>1.5903226466823683E-2</v>
      </c>
      <c r="ED47" s="271">
        <v>1.5903226466823683E-2</v>
      </c>
      <c r="EE47" s="271">
        <v>1.5903226466823683E-2</v>
      </c>
      <c r="EF47" s="271">
        <v>1.5903226466823683E-2</v>
      </c>
      <c r="EG47" s="271">
        <v>1.5903226466823683E-2</v>
      </c>
      <c r="EH47" s="271">
        <v>1.5903226466823683E-2</v>
      </c>
      <c r="EI47" s="271">
        <v>1.5903226466823683E-2</v>
      </c>
      <c r="EJ47" s="271">
        <v>1.5903226466823683E-2</v>
      </c>
      <c r="EK47" s="271">
        <v>1.5903226466823683E-2</v>
      </c>
      <c r="EL47" s="271">
        <v>1.5903226466823683E-2</v>
      </c>
      <c r="EM47" s="271">
        <v>1.5903226466823683E-2</v>
      </c>
      <c r="EN47" s="271">
        <v>1.5903226466823683E-2</v>
      </c>
      <c r="EO47" s="271"/>
      <c r="EP47" s="271"/>
      <c r="EQ47" s="271"/>
      <c r="ER47" s="271"/>
      <c r="ES47" s="271"/>
      <c r="ET47" s="271"/>
      <c r="EU47" s="271"/>
      <c r="EV47" s="271"/>
      <c r="EW47" s="271"/>
      <c r="EX47" s="271"/>
      <c r="EY47" s="271"/>
      <c r="EZ47" s="271"/>
      <c r="FA47" s="272"/>
    </row>
    <row r="48" spans="1:157" x14ac:dyDescent="0.2">
      <c r="A48" s="238">
        <v>47667</v>
      </c>
      <c r="B48" s="237">
        <v>2.3370512284795093E-2</v>
      </c>
      <c r="C48" s="237">
        <v>1.5090241544134525E-2</v>
      </c>
      <c r="D48" s="326">
        <f>IF(ISNA(A48),"",IF(LEN(A48)&gt;0,_xll.xlDateShiftMonthBiz("TARGET",A48,tenor),""))</f>
        <v>47851</v>
      </c>
      <c r="E48" s="322" t="e">
        <v>#VALUE!</v>
      </c>
      <c r="F48" s="335" t="str">
        <f>IF(ISNA(A48),"",IF(LEN(A48)&gt;0,_xll.xlShmImplSwap2($B$5,"EUR"&amp;tenor&amp;"M_29JUN12",A48,,tenor+0*TYPE(trigger),1,4,12/tenor,4,1,1),""))</f>
        <v>Curve (OIS_26APR16) is not present in shared memory.</v>
      </c>
      <c r="G48" s="301" t="e">
        <f t="shared" si="0"/>
        <v>#VALUE!</v>
      </c>
      <c r="H48" s="271">
        <v>2.3370512284795055E-2</v>
      </c>
      <c r="I48" s="271">
        <v>2.3370512284795111E-2</v>
      </c>
      <c r="J48" s="271">
        <v>2.3370512284795093E-2</v>
      </c>
      <c r="K48" s="271">
        <v>2.3370512284795093E-2</v>
      </c>
      <c r="L48" s="271">
        <v>2.3370512284795093E-2</v>
      </c>
      <c r="M48" s="271">
        <v>2.3370512284795093E-2</v>
      </c>
      <c r="N48" s="271">
        <v>2.3370512284795093E-2</v>
      </c>
      <c r="O48" s="271">
        <v>2.3370512284795093E-2</v>
      </c>
      <c r="P48" s="271">
        <v>2.3370512284795093E-2</v>
      </c>
      <c r="Q48" s="271">
        <v>2.3370512284795093E-2</v>
      </c>
      <c r="R48" s="271">
        <v>2.3370512284795093E-2</v>
      </c>
      <c r="S48" s="271">
        <v>2.3370539565146165E-2</v>
      </c>
      <c r="T48" s="271">
        <v>2.3370512284795093E-2</v>
      </c>
      <c r="U48" s="271">
        <v>2.3370512284795093E-2</v>
      </c>
      <c r="V48" s="271">
        <v>2.3370512284795093E-2</v>
      </c>
      <c r="W48" s="271">
        <v>2.3370512284795093E-2</v>
      </c>
      <c r="X48" s="271">
        <v>2.3370512435548031E-2</v>
      </c>
      <c r="Y48" s="271">
        <v>2.3370269595169871E-2</v>
      </c>
      <c r="Z48" s="271">
        <v>2.3370512284795093E-2</v>
      </c>
      <c r="AA48" s="271">
        <v>2.3370512284795093E-2</v>
      </c>
      <c r="AB48" s="271">
        <v>2.3370512284795093E-2</v>
      </c>
      <c r="AC48" s="271">
        <v>2.3370512284795093E-2</v>
      </c>
      <c r="AD48" s="271">
        <v>2.3370512284795093E-2</v>
      </c>
      <c r="AE48" s="271">
        <v>2.3370581126488203E-2</v>
      </c>
      <c r="AF48" s="271">
        <v>2.3370512284795093E-2</v>
      </c>
      <c r="AG48" s="271">
        <v>2.3370512284795093E-2</v>
      </c>
      <c r="AH48" s="271">
        <v>2.3370512284795093E-2</v>
      </c>
      <c r="AI48" s="271">
        <v>2.3370512284795093E-2</v>
      </c>
      <c r="AJ48" s="271">
        <v>2.3370313182166556E-2</v>
      </c>
      <c r="AK48" s="271">
        <v>2.3370176483873573E-2</v>
      </c>
      <c r="AL48" s="271">
        <v>2.3370089971838249E-2</v>
      </c>
      <c r="AM48" s="271">
        <v>2.3370147834768717E-2</v>
      </c>
      <c r="AN48" s="271">
        <v>2.3370324778481822E-2</v>
      </c>
      <c r="AO48" s="271">
        <v>2.337050700851882E-2</v>
      </c>
      <c r="AP48" s="271">
        <v>2.3370664860683784E-2</v>
      </c>
      <c r="AQ48" s="271">
        <v>2.3370837321479349E-2</v>
      </c>
      <c r="AR48" s="271">
        <v>2.337102257312669E-2</v>
      </c>
      <c r="AS48" s="271">
        <v>2.337125188051601E-2</v>
      </c>
      <c r="AT48" s="271">
        <v>2.3371497045584635E-2</v>
      </c>
      <c r="AU48" s="271">
        <v>2.3371655803568345E-2</v>
      </c>
      <c r="AV48" s="271">
        <v>2.3371696188258621E-2</v>
      </c>
      <c r="AW48" s="271">
        <v>2.3371623993387193E-2</v>
      </c>
      <c r="AX48" s="271">
        <v>2.3371399026607856E-2</v>
      </c>
      <c r="AY48" s="271">
        <v>2.3371097863499619E-2</v>
      </c>
      <c r="AZ48" s="271">
        <v>2.3370972122255484E-2</v>
      </c>
      <c r="BA48" s="271">
        <v>2.336922613999343E-2</v>
      </c>
      <c r="BB48" s="271">
        <v>2.3370332365006935E-2</v>
      </c>
      <c r="BC48" s="271">
        <v>2.3370512284795093E-2</v>
      </c>
      <c r="BD48" s="271">
        <v>2.3370512284795093E-2</v>
      </c>
      <c r="BE48" s="271">
        <v>2.3370512284795093E-2</v>
      </c>
      <c r="BF48" s="271">
        <v>2.3370512284795093E-2</v>
      </c>
      <c r="BG48" s="271">
        <v>2.3370512284795093E-2</v>
      </c>
      <c r="BH48" s="271">
        <v>2.3370512284795093E-2</v>
      </c>
      <c r="BI48" s="271">
        <v>2.3370512284795093E-2</v>
      </c>
      <c r="BJ48" s="271">
        <v>2.3370512284795093E-2</v>
      </c>
      <c r="BK48" s="271">
        <v>2.3370512284795093E-2</v>
      </c>
      <c r="BL48" s="271">
        <v>2.3370512284795093E-2</v>
      </c>
      <c r="BM48" s="271">
        <v>2.3370512284795093E-2</v>
      </c>
      <c r="BN48" s="271">
        <v>2.3370512284795093E-2</v>
      </c>
      <c r="BO48" s="271">
        <v>2.3370512284795093E-2</v>
      </c>
      <c r="BP48" s="271">
        <v>2.3370512284795093E-2</v>
      </c>
      <c r="BQ48" s="271">
        <v>2.3370512284795093E-2</v>
      </c>
      <c r="BR48" s="271"/>
      <c r="BS48" s="271"/>
      <c r="BT48" s="271"/>
      <c r="BU48" s="271"/>
      <c r="BV48" s="271"/>
      <c r="BW48" s="271"/>
      <c r="BX48" s="271"/>
      <c r="BY48" s="271"/>
      <c r="BZ48" s="271"/>
      <c r="CA48" s="271"/>
      <c r="CB48" s="271"/>
      <c r="CC48" s="271"/>
      <c r="CD48" s="272"/>
      <c r="CE48" s="271">
        <v>1.5090216394612185E-2</v>
      </c>
      <c r="CF48" s="271">
        <v>1.5090233160741521E-2</v>
      </c>
      <c r="CG48" s="271">
        <v>1.5090241544134525E-2</v>
      </c>
      <c r="CH48" s="271">
        <v>1.5090241544134525E-2</v>
      </c>
      <c r="CI48" s="271">
        <v>1.5090241544134525E-2</v>
      </c>
      <c r="CJ48" s="271">
        <v>1.5090241544134525E-2</v>
      </c>
      <c r="CK48" s="271">
        <v>1.5090241544134525E-2</v>
      </c>
      <c r="CL48" s="271">
        <v>1.5090241544134525E-2</v>
      </c>
      <c r="CM48" s="271">
        <v>1.5090241544134525E-2</v>
      </c>
      <c r="CN48" s="271">
        <v>1.5090241544134525E-2</v>
      </c>
      <c r="CO48" s="271">
        <v>1.5090241544134525E-2</v>
      </c>
      <c r="CP48" s="271">
        <v>1.5090242024754688E-2</v>
      </c>
      <c r="CQ48" s="271">
        <v>1.5090241544134525E-2</v>
      </c>
      <c r="CR48" s="271">
        <v>1.5090241544134525E-2</v>
      </c>
      <c r="CS48" s="271">
        <v>1.5090241544134525E-2</v>
      </c>
      <c r="CT48" s="271">
        <v>1.5090241544134525E-2</v>
      </c>
      <c r="CU48" s="271">
        <v>1.5090241546790482E-2</v>
      </c>
      <c r="CV48" s="271">
        <v>1.5090312839290895E-2</v>
      </c>
      <c r="CW48" s="271">
        <v>1.5090241544134525E-2</v>
      </c>
      <c r="CX48" s="271">
        <v>1.5090241544134525E-2</v>
      </c>
      <c r="CY48" s="271">
        <v>1.5090241544134525E-2</v>
      </c>
      <c r="CZ48" s="271">
        <v>1.5090241544134525E-2</v>
      </c>
      <c r="DA48" s="271">
        <v>1.5090241544134525E-2</v>
      </c>
      <c r="DB48" s="271">
        <v>1.5090242756974889E-2</v>
      </c>
      <c r="DC48" s="271">
        <v>1.5090241544134525E-2</v>
      </c>
      <c r="DD48" s="271">
        <v>1.5090241544134525E-2</v>
      </c>
      <c r="DE48" s="271">
        <v>1.5090241544134525E-2</v>
      </c>
      <c r="DF48" s="271">
        <v>1.5090241544134525E-2</v>
      </c>
      <c r="DG48" s="271">
        <v>1.5090238036380696E-2</v>
      </c>
      <c r="DH48" s="271">
        <v>1.5090386855654041E-2</v>
      </c>
      <c r="DI48" s="271">
        <v>1.5090460968472816E-2</v>
      </c>
      <c r="DJ48" s="271">
        <v>1.5090539584691776E-2</v>
      </c>
      <c r="DK48" s="271">
        <v>1.5090615501961047E-2</v>
      </c>
      <c r="DL48" s="271">
        <v>1.5090695714504672E-2</v>
      </c>
      <c r="DM48" s="271">
        <v>1.5090775061533423E-2</v>
      </c>
      <c r="DN48" s="271">
        <v>1.5090857230724697E-2</v>
      </c>
      <c r="DO48" s="271">
        <v>1.5090941399799213E-2</v>
      </c>
      <c r="DP48" s="271">
        <v>1.5091018810328823E-2</v>
      </c>
      <c r="DQ48" s="271">
        <v>1.5091103257520038E-2</v>
      </c>
      <c r="DR48" s="271">
        <v>1.5091192873432538E-2</v>
      </c>
      <c r="DS48" s="271">
        <v>1.5091274668461243E-2</v>
      </c>
      <c r="DT48" s="271">
        <v>1.5091358453828639E-2</v>
      </c>
      <c r="DU48" s="271">
        <v>1.509144813271048E-2</v>
      </c>
      <c r="DV48" s="271">
        <v>1.5091521265199808E-2</v>
      </c>
      <c r="DW48" s="271">
        <v>1.5093773924345999E-2</v>
      </c>
      <c r="DX48" s="271">
        <v>1.5073234095443809E-2</v>
      </c>
      <c r="DY48" s="271">
        <v>1.5031543713129184E-2</v>
      </c>
      <c r="DZ48" s="271">
        <v>1.5092488990742992E-2</v>
      </c>
      <c r="EA48" s="271">
        <v>1.5090241544134525E-2</v>
      </c>
      <c r="EB48" s="271">
        <v>1.5090241544134525E-2</v>
      </c>
      <c r="EC48" s="271">
        <v>1.5090241544134525E-2</v>
      </c>
      <c r="ED48" s="271">
        <v>1.5090241544134525E-2</v>
      </c>
      <c r="EE48" s="271">
        <v>1.5090241544134525E-2</v>
      </c>
      <c r="EF48" s="271">
        <v>1.5090241544134525E-2</v>
      </c>
      <c r="EG48" s="271">
        <v>1.5090241544134525E-2</v>
      </c>
      <c r="EH48" s="271">
        <v>1.5090241544134525E-2</v>
      </c>
      <c r="EI48" s="271">
        <v>1.5090241544134525E-2</v>
      </c>
      <c r="EJ48" s="271">
        <v>1.5090241544134525E-2</v>
      </c>
      <c r="EK48" s="271">
        <v>1.5090241544134525E-2</v>
      </c>
      <c r="EL48" s="271">
        <v>1.5090241544134525E-2</v>
      </c>
      <c r="EM48" s="271">
        <v>1.5090241544134525E-2</v>
      </c>
      <c r="EN48" s="271">
        <v>1.5090241544134525E-2</v>
      </c>
      <c r="EO48" s="271"/>
      <c r="EP48" s="271"/>
      <c r="EQ48" s="271"/>
      <c r="ER48" s="271"/>
      <c r="ES48" s="271"/>
      <c r="ET48" s="271"/>
      <c r="EU48" s="271"/>
      <c r="EV48" s="271"/>
      <c r="EW48" s="271"/>
      <c r="EX48" s="271"/>
      <c r="EY48" s="271"/>
      <c r="EZ48" s="271"/>
      <c r="FA48" s="272"/>
    </row>
    <row r="49" spans="1:157" x14ac:dyDescent="0.2">
      <c r="A49" s="238">
        <v>48032</v>
      </c>
      <c r="B49" s="237">
        <v>2.3314862423933984E-2</v>
      </c>
      <c r="C49" s="237">
        <v>1.4597378682620716E-2</v>
      </c>
      <c r="D49" s="326">
        <f>IF(ISNA(A49),"",IF(LEN(A49)&gt;0,_xll.xlDateShiftMonthBiz("TARGET",A49,tenor),""))</f>
        <v>48218</v>
      </c>
      <c r="E49" s="322" t="e">
        <v>#VALUE!</v>
      </c>
      <c r="F49" s="335" t="str">
        <f>IF(ISNA(A49),"",IF(LEN(A49)&gt;0,_xll.xlShmImplSwap2($B$5,"EUR"&amp;tenor&amp;"M_29JUN12",A49,,tenor+0*TYPE(trigger),1,4,12/tenor,4,1,1),""))</f>
        <v>Curve (OIS_26APR16) is not present in shared memory.</v>
      </c>
      <c r="G49" s="301" t="e">
        <f t="shared" si="0"/>
        <v>#VALUE!</v>
      </c>
      <c r="H49" s="271">
        <v>2.3314862423933949E-2</v>
      </c>
      <c r="I49" s="271">
        <v>2.3314862423934012E-2</v>
      </c>
      <c r="J49" s="271">
        <v>2.3314862423933984E-2</v>
      </c>
      <c r="K49" s="271">
        <v>2.3314862423933984E-2</v>
      </c>
      <c r="L49" s="271">
        <v>2.3314862423933984E-2</v>
      </c>
      <c r="M49" s="271">
        <v>2.3314862423933984E-2</v>
      </c>
      <c r="N49" s="271">
        <v>2.3314862423933984E-2</v>
      </c>
      <c r="O49" s="271">
        <v>2.3314862423933984E-2</v>
      </c>
      <c r="P49" s="271">
        <v>2.3314862423933984E-2</v>
      </c>
      <c r="Q49" s="271">
        <v>2.3314862423933984E-2</v>
      </c>
      <c r="R49" s="271">
        <v>2.3314862423933984E-2</v>
      </c>
      <c r="S49" s="271">
        <v>2.3314888269933623E-2</v>
      </c>
      <c r="T49" s="271">
        <v>2.3314862423933984E-2</v>
      </c>
      <c r="U49" s="271">
        <v>2.3314862423933984E-2</v>
      </c>
      <c r="V49" s="271">
        <v>2.3314862423933984E-2</v>
      </c>
      <c r="W49" s="271">
        <v>2.3314862423933984E-2</v>
      </c>
      <c r="X49" s="271">
        <v>2.3314862566760613E-2</v>
      </c>
      <c r="Y49" s="271">
        <v>2.3314632889726943E-2</v>
      </c>
      <c r="Z49" s="271">
        <v>2.3314862423933984E-2</v>
      </c>
      <c r="AA49" s="271">
        <v>2.3314862423933984E-2</v>
      </c>
      <c r="AB49" s="271">
        <v>2.3314862423933984E-2</v>
      </c>
      <c r="AC49" s="271">
        <v>2.3314862423933984E-2</v>
      </c>
      <c r="AD49" s="271">
        <v>2.3314862423933984E-2</v>
      </c>
      <c r="AE49" s="271">
        <v>2.3314927646055607E-2</v>
      </c>
      <c r="AF49" s="271">
        <v>2.3314862423933984E-2</v>
      </c>
      <c r="AG49" s="271">
        <v>2.3314862423933984E-2</v>
      </c>
      <c r="AH49" s="271">
        <v>2.3314862423933984E-2</v>
      </c>
      <c r="AI49" s="271">
        <v>2.3314862423933984E-2</v>
      </c>
      <c r="AJ49" s="271">
        <v>2.3314673789760893E-2</v>
      </c>
      <c r="AK49" s="271">
        <v>2.3314545069737284E-2</v>
      </c>
      <c r="AL49" s="271">
        <v>2.3314463501924194E-2</v>
      </c>
      <c r="AM49" s="271">
        <v>2.3314518724910763E-2</v>
      </c>
      <c r="AN49" s="271">
        <v>2.3314686749327428E-2</v>
      </c>
      <c r="AO49" s="271">
        <v>2.3314859800797137E-2</v>
      </c>
      <c r="AP49" s="271">
        <v>2.3315009753795291E-2</v>
      </c>
      <c r="AQ49" s="271">
        <v>2.3315173553979985E-2</v>
      </c>
      <c r="AR49" s="271">
        <v>2.3315349495395196E-2</v>
      </c>
      <c r="AS49" s="271">
        <v>2.3315567129577278E-2</v>
      </c>
      <c r="AT49" s="271">
        <v>2.3315799823311653E-2</v>
      </c>
      <c r="AU49" s="271">
        <v>2.3315950678500268E-2</v>
      </c>
      <c r="AV49" s="271">
        <v>2.33159893733603E-2</v>
      </c>
      <c r="AW49" s="271">
        <v>2.3315921419126036E-2</v>
      </c>
      <c r="AX49" s="271">
        <v>2.3315708770665775E-2</v>
      </c>
      <c r="AY49" s="271">
        <v>2.3315423839305505E-2</v>
      </c>
      <c r="AZ49" s="271">
        <v>2.3315137876441041E-2</v>
      </c>
      <c r="BA49" s="271">
        <v>2.3315079603151607E-2</v>
      </c>
      <c r="BB49" s="271">
        <v>2.3313441194351758E-2</v>
      </c>
      <c r="BC49" s="271">
        <v>2.3314688359854136E-2</v>
      </c>
      <c r="BD49" s="271">
        <v>2.3314862423933984E-2</v>
      </c>
      <c r="BE49" s="271">
        <v>2.3314862423933984E-2</v>
      </c>
      <c r="BF49" s="271">
        <v>2.3314862423933984E-2</v>
      </c>
      <c r="BG49" s="271">
        <v>2.3314862423933984E-2</v>
      </c>
      <c r="BH49" s="271">
        <v>2.3314862423933984E-2</v>
      </c>
      <c r="BI49" s="271">
        <v>2.3314862423933984E-2</v>
      </c>
      <c r="BJ49" s="271">
        <v>2.3314862423933984E-2</v>
      </c>
      <c r="BK49" s="271">
        <v>2.3314862423933984E-2</v>
      </c>
      <c r="BL49" s="271">
        <v>2.3314862423933984E-2</v>
      </c>
      <c r="BM49" s="271">
        <v>2.3314862423933984E-2</v>
      </c>
      <c r="BN49" s="271">
        <v>2.3314862423933984E-2</v>
      </c>
      <c r="BO49" s="271">
        <v>2.3314862423933984E-2</v>
      </c>
      <c r="BP49" s="271">
        <v>2.3314862423933984E-2</v>
      </c>
      <c r="BQ49" s="271">
        <v>2.3314862423933984E-2</v>
      </c>
      <c r="BR49" s="271"/>
      <c r="BS49" s="271"/>
      <c r="BT49" s="271"/>
      <c r="BU49" s="271"/>
      <c r="BV49" s="271"/>
      <c r="BW49" s="271"/>
      <c r="BX49" s="271"/>
      <c r="BY49" s="271"/>
      <c r="BZ49" s="271"/>
      <c r="CA49" s="271"/>
      <c r="CB49" s="271"/>
      <c r="CC49" s="271"/>
      <c r="CD49" s="272"/>
      <c r="CE49" s="271">
        <v>1.4597354354507437E-2</v>
      </c>
      <c r="CF49" s="271">
        <v>1.459737057303798E-2</v>
      </c>
      <c r="CG49" s="271">
        <v>1.4597378682620716E-2</v>
      </c>
      <c r="CH49" s="271">
        <v>1.4597378682620716E-2</v>
      </c>
      <c r="CI49" s="271">
        <v>1.4597378682620716E-2</v>
      </c>
      <c r="CJ49" s="271">
        <v>1.4597378682620716E-2</v>
      </c>
      <c r="CK49" s="271">
        <v>1.4597378682620716E-2</v>
      </c>
      <c r="CL49" s="271">
        <v>1.4597378682620716E-2</v>
      </c>
      <c r="CM49" s="271">
        <v>1.4597378682620716E-2</v>
      </c>
      <c r="CN49" s="271">
        <v>1.4597378682620716E-2</v>
      </c>
      <c r="CO49" s="271">
        <v>1.4597378682620716E-2</v>
      </c>
      <c r="CP49" s="271">
        <v>1.4597379108639411E-2</v>
      </c>
      <c r="CQ49" s="271">
        <v>1.4597378682620716E-2</v>
      </c>
      <c r="CR49" s="271">
        <v>1.4597378682620716E-2</v>
      </c>
      <c r="CS49" s="271">
        <v>1.4597378682620716E-2</v>
      </c>
      <c r="CT49" s="271">
        <v>1.4597378682620716E-2</v>
      </c>
      <c r="CU49" s="271">
        <v>1.4597378684974774E-2</v>
      </c>
      <c r="CV49" s="271">
        <v>1.4597449766575989E-2</v>
      </c>
      <c r="CW49" s="271">
        <v>1.4597378682620716E-2</v>
      </c>
      <c r="CX49" s="271">
        <v>1.4597378682620716E-2</v>
      </c>
      <c r="CY49" s="271">
        <v>1.4597378682620716E-2</v>
      </c>
      <c r="CZ49" s="271">
        <v>1.4597378682620716E-2</v>
      </c>
      <c r="DA49" s="271">
        <v>1.4597378682620716E-2</v>
      </c>
      <c r="DB49" s="271">
        <v>1.459737975767479E-2</v>
      </c>
      <c r="DC49" s="271">
        <v>1.4597378682620716E-2</v>
      </c>
      <c r="DD49" s="271">
        <v>1.4597378682620716E-2</v>
      </c>
      <c r="DE49" s="271">
        <v>1.4597378682620716E-2</v>
      </c>
      <c r="DF49" s="271">
        <v>1.4597378682620716E-2</v>
      </c>
      <c r="DG49" s="271">
        <v>1.4597375573369726E-2</v>
      </c>
      <c r="DH49" s="271">
        <v>1.4597523271566073E-2</v>
      </c>
      <c r="DI49" s="271">
        <v>1.4597596859987594E-2</v>
      </c>
      <c r="DJ49" s="271">
        <v>1.4597674629627001E-2</v>
      </c>
      <c r="DK49" s="271">
        <v>1.4597749536112536E-2</v>
      </c>
      <c r="DL49" s="271">
        <v>1.4597828674011154E-2</v>
      </c>
      <c r="DM49" s="271">
        <v>1.4597906998944045E-2</v>
      </c>
      <c r="DN49" s="271">
        <v>1.4597988063381745E-2</v>
      </c>
      <c r="DO49" s="271">
        <v>1.4598071145726381E-2</v>
      </c>
      <c r="DP49" s="271">
        <v>1.4598147419137602E-2</v>
      </c>
      <c r="DQ49" s="271">
        <v>1.4598230636502079E-2</v>
      </c>
      <c r="DR49" s="271">
        <v>1.4598319091657368E-2</v>
      </c>
      <c r="DS49" s="271">
        <v>1.4598400099913981E-2</v>
      </c>
      <c r="DT49" s="271">
        <v>1.4598483245194071E-2</v>
      </c>
      <c r="DU49" s="271">
        <v>1.4598572512024843E-2</v>
      </c>
      <c r="DV49" s="271">
        <v>1.4598645466513649E-2</v>
      </c>
      <c r="DW49" s="271">
        <v>1.459873402960456E-2</v>
      </c>
      <c r="DX49" s="271">
        <v>1.460107227931853E-2</v>
      </c>
      <c r="DY49" s="271">
        <v>1.4579959659502413E-2</v>
      </c>
      <c r="DZ49" s="271">
        <v>1.4536374394323235E-2</v>
      </c>
      <c r="EA49" s="271">
        <v>1.4599573475475702E-2</v>
      </c>
      <c r="EB49" s="271">
        <v>1.4597378682620716E-2</v>
      </c>
      <c r="EC49" s="271">
        <v>1.4597378682620716E-2</v>
      </c>
      <c r="ED49" s="271">
        <v>1.4597378682620716E-2</v>
      </c>
      <c r="EE49" s="271">
        <v>1.4597378682620716E-2</v>
      </c>
      <c r="EF49" s="271">
        <v>1.4597378682620716E-2</v>
      </c>
      <c r="EG49" s="271">
        <v>1.4597378682620716E-2</v>
      </c>
      <c r="EH49" s="271">
        <v>1.4597378682620716E-2</v>
      </c>
      <c r="EI49" s="271">
        <v>1.4597378682620716E-2</v>
      </c>
      <c r="EJ49" s="271">
        <v>1.4597378682620716E-2</v>
      </c>
      <c r="EK49" s="271">
        <v>1.4597378682620716E-2</v>
      </c>
      <c r="EL49" s="271">
        <v>1.4597378682620716E-2</v>
      </c>
      <c r="EM49" s="271">
        <v>1.4597378682620716E-2</v>
      </c>
      <c r="EN49" s="271">
        <v>1.4597378682620716E-2</v>
      </c>
      <c r="EO49" s="271"/>
      <c r="EP49" s="271"/>
      <c r="EQ49" s="271"/>
      <c r="ER49" s="271"/>
      <c r="ES49" s="271"/>
      <c r="ET49" s="271"/>
      <c r="EU49" s="271"/>
      <c r="EV49" s="271"/>
      <c r="EW49" s="271"/>
      <c r="EX49" s="271"/>
      <c r="EY49" s="271"/>
      <c r="EZ49" s="271"/>
      <c r="FA49" s="272"/>
    </row>
    <row r="50" spans="1:157" x14ac:dyDescent="0.2">
      <c r="A50" s="238">
        <v>48400</v>
      </c>
      <c r="B50" s="237">
        <v>2.3250012497249947E-2</v>
      </c>
      <c r="C50" s="237">
        <v>1.4344806468746423E-2</v>
      </c>
      <c r="D50" s="326">
        <f>IF(ISNA(A50),"",IF(LEN(A50)&gt;0,_xll.xlDateShiftMonthBiz("TARGET",A50,tenor),""))</f>
        <v>48584</v>
      </c>
      <c r="E50" s="322" t="e">
        <v>#VALUE!</v>
      </c>
      <c r="F50" s="335" t="str">
        <f>IF(ISNA(A50),"",IF(LEN(A50)&gt;0,_xll.xlShmImplSwap2($B$5,"EUR"&amp;tenor&amp;"M_29JUN12",A50,,tenor+0*TYPE(trigger),1,4,12/tenor,4,1,1),""))</f>
        <v>Curve (OIS_26APR16) is not present in shared memory.</v>
      </c>
      <c r="G50" s="301" t="e">
        <f t="shared" si="0"/>
        <v>#VALUE!</v>
      </c>
      <c r="H50" s="271">
        <v>2.3250012497249891E-2</v>
      </c>
      <c r="I50" s="271">
        <v>2.3250012497249964E-2</v>
      </c>
      <c r="J50" s="271">
        <v>2.3250012497249947E-2</v>
      </c>
      <c r="K50" s="271">
        <v>2.3250012497249947E-2</v>
      </c>
      <c r="L50" s="271">
        <v>2.3250012497249947E-2</v>
      </c>
      <c r="M50" s="271">
        <v>2.3250012497249947E-2</v>
      </c>
      <c r="N50" s="271">
        <v>2.3250012497249947E-2</v>
      </c>
      <c r="O50" s="271">
        <v>2.3250012497249947E-2</v>
      </c>
      <c r="P50" s="271">
        <v>2.3250012497249947E-2</v>
      </c>
      <c r="Q50" s="271">
        <v>2.3250012497249947E-2</v>
      </c>
      <c r="R50" s="271">
        <v>2.3250012497249947E-2</v>
      </c>
      <c r="S50" s="271">
        <v>2.3250037042120843E-2</v>
      </c>
      <c r="T50" s="271">
        <v>2.3250012497249947E-2</v>
      </c>
      <c r="U50" s="271">
        <v>2.3250012497249947E-2</v>
      </c>
      <c r="V50" s="271">
        <v>2.3250012497249947E-2</v>
      </c>
      <c r="W50" s="271">
        <v>2.3250012497249947E-2</v>
      </c>
      <c r="X50" s="271">
        <v>2.3250012632886435E-2</v>
      </c>
      <c r="Y50" s="271">
        <v>2.3249795021849901E-2</v>
      </c>
      <c r="Z50" s="271">
        <v>2.3250012497249947E-2</v>
      </c>
      <c r="AA50" s="271">
        <v>2.3250012497249947E-2</v>
      </c>
      <c r="AB50" s="271">
        <v>2.3250012497249947E-2</v>
      </c>
      <c r="AC50" s="271">
        <v>2.3250012497249947E-2</v>
      </c>
      <c r="AD50" s="271">
        <v>2.3250012497249947E-2</v>
      </c>
      <c r="AE50" s="271">
        <v>2.3250074435986198E-2</v>
      </c>
      <c r="AF50" s="271">
        <v>2.3250012497249947E-2</v>
      </c>
      <c r="AG50" s="271">
        <v>2.3250012497249947E-2</v>
      </c>
      <c r="AH50" s="271">
        <v>2.3250012497249947E-2</v>
      </c>
      <c r="AI50" s="271">
        <v>2.3250012497249947E-2</v>
      </c>
      <c r="AJ50" s="271">
        <v>2.3249833359221209E-2</v>
      </c>
      <c r="AK50" s="271">
        <v>2.3249712127116427E-2</v>
      </c>
      <c r="AL50" s="271">
        <v>2.3249635169678325E-2</v>
      </c>
      <c r="AM50" s="271">
        <v>2.3249688125410478E-2</v>
      </c>
      <c r="AN50" s="271">
        <v>2.3249848180723946E-2</v>
      </c>
      <c r="AO50" s="271">
        <v>2.325001303378187E-2</v>
      </c>
      <c r="AP50" s="271">
        <v>2.3250155948194375E-2</v>
      </c>
      <c r="AQ50" s="271">
        <v>2.3250312021103541E-2</v>
      </c>
      <c r="AR50" s="271">
        <v>2.3250479653371018E-2</v>
      </c>
      <c r="AS50" s="271">
        <v>2.3250686820051311E-2</v>
      </c>
      <c r="AT50" s="271">
        <v>2.3250908333586468E-2</v>
      </c>
      <c r="AU50" s="271">
        <v>2.325105216073357E-2</v>
      </c>
      <c r="AV50" s="271">
        <v>2.3251089460222418E-2</v>
      </c>
      <c r="AW50" s="271">
        <v>2.3251025493715403E-2</v>
      </c>
      <c r="AX50" s="271">
        <v>2.3250824174741391E-2</v>
      </c>
      <c r="AY50" s="271">
        <v>2.3250554093242129E-2</v>
      </c>
      <c r="AZ50" s="271">
        <v>2.3250283169207547E-2</v>
      </c>
      <c r="BA50" s="271">
        <v>2.3250057287133696E-2</v>
      </c>
      <c r="BB50" s="271">
        <v>2.3250114752509279E-2</v>
      </c>
      <c r="BC50" s="271">
        <v>2.3248531371291563E-2</v>
      </c>
      <c r="BD50" s="271">
        <v>2.3249845348758021E-2</v>
      </c>
      <c r="BE50" s="271">
        <v>2.3250012497249947E-2</v>
      </c>
      <c r="BF50" s="271">
        <v>2.3250012497249947E-2</v>
      </c>
      <c r="BG50" s="271">
        <v>2.3250012497249947E-2</v>
      </c>
      <c r="BH50" s="271">
        <v>2.3250012497249947E-2</v>
      </c>
      <c r="BI50" s="271">
        <v>2.3250012497249947E-2</v>
      </c>
      <c r="BJ50" s="271">
        <v>2.3250012497249947E-2</v>
      </c>
      <c r="BK50" s="271">
        <v>2.3250012497249947E-2</v>
      </c>
      <c r="BL50" s="271">
        <v>2.3250012497249947E-2</v>
      </c>
      <c r="BM50" s="271">
        <v>2.3250012497249947E-2</v>
      </c>
      <c r="BN50" s="271">
        <v>2.3250012497249947E-2</v>
      </c>
      <c r="BO50" s="271">
        <v>2.3250012497249947E-2</v>
      </c>
      <c r="BP50" s="271">
        <v>2.3250012497249947E-2</v>
      </c>
      <c r="BQ50" s="271">
        <v>2.3250012497249947E-2</v>
      </c>
      <c r="BR50" s="271"/>
      <c r="BS50" s="271"/>
      <c r="BT50" s="271"/>
      <c r="BU50" s="271"/>
      <c r="BV50" s="271"/>
      <c r="BW50" s="271"/>
      <c r="BX50" s="271"/>
      <c r="BY50" s="271"/>
      <c r="BZ50" s="271"/>
      <c r="CA50" s="271"/>
      <c r="CB50" s="271"/>
      <c r="CC50" s="271"/>
      <c r="CD50" s="272"/>
      <c r="CE50" s="271">
        <v>1.434478256157239E-2</v>
      </c>
      <c r="CF50" s="271">
        <v>1.4344798499480045E-2</v>
      </c>
      <c r="CG50" s="271">
        <v>1.4344806468746423E-2</v>
      </c>
      <c r="CH50" s="271">
        <v>1.4344806468746423E-2</v>
      </c>
      <c r="CI50" s="271">
        <v>1.4344806468746423E-2</v>
      </c>
      <c r="CJ50" s="271">
        <v>1.4344806468746423E-2</v>
      </c>
      <c r="CK50" s="271">
        <v>1.4344806468746423E-2</v>
      </c>
      <c r="CL50" s="271">
        <v>1.4344806468746423E-2</v>
      </c>
      <c r="CM50" s="271">
        <v>1.4344806468746423E-2</v>
      </c>
      <c r="CN50" s="271">
        <v>1.4344806468746423E-2</v>
      </c>
      <c r="CO50" s="271">
        <v>1.4344806468746423E-2</v>
      </c>
      <c r="CP50" s="271">
        <v>1.4344806844283794E-2</v>
      </c>
      <c r="CQ50" s="271">
        <v>1.4344806468746423E-2</v>
      </c>
      <c r="CR50" s="271">
        <v>1.4344806468746423E-2</v>
      </c>
      <c r="CS50" s="271">
        <v>1.4344806468746423E-2</v>
      </c>
      <c r="CT50" s="271">
        <v>1.4344806468746423E-2</v>
      </c>
      <c r="CU50" s="271">
        <v>1.4344806470821781E-2</v>
      </c>
      <c r="CV50" s="271">
        <v>1.4344876197201714E-2</v>
      </c>
      <c r="CW50" s="271">
        <v>1.4344806468746423E-2</v>
      </c>
      <c r="CX50" s="271">
        <v>1.4344806468746423E-2</v>
      </c>
      <c r="CY50" s="271">
        <v>1.4344806468746423E-2</v>
      </c>
      <c r="CZ50" s="271">
        <v>1.4344806468746423E-2</v>
      </c>
      <c r="DA50" s="271">
        <v>1.4344806468746423E-2</v>
      </c>
      <c r="DB50" s="271">
        <v>1.4344807416411838E-2</v>
      </c>
      <c r="DC50" s="271">
        <v>1.4344806468746423E-2</v>
      </c>
      <c r="DD50" s="271">
        <v>1.4344806468746423E-2</v>
      </c>
      <c r="DE50" s="271">
        <v>1.4344806468746423E-2</v>
      </c>
      <c r="DF50" s="271">
        <v>1.4344806468746423E-2</v>
      </c>
      <c r="DG50" s="271">
        <v>1.4344803727926651E-2</v>
      </c>
      <c r="DH50" s="271">
        <v>1.4344948067851384E-2</v>
      </c>
      <c r="DI50" s="271">
        <v>1.4345020010195287E-2</v>
      </c>
      <c r="DJ50" s="271">
        <v>1.4345095824822218E-2</v>
      </c>
      <c r="DK50" s="271">
        <v>1.4345168660551398E-2</v>
      </c>
      <c r="DL50" s="271">
        <v>1.4345245622388886E-2</v>
      </c>
      <c r="DM50" s="271">
        <v>1.4345321826868573E-2</v>
      </c>
      <c r="DN50" s="271">
        <v>1.4345400692455795E-2</v>
      </c>
      <c r="DO50" s="271">
        <v>1.4345481489977089E-2</v>
      </c>
      <c r="DP50" s="271">
        <v>1.4345555587487709E-2</v>
      </c>
      <c r="DQ50" s="271">
        <v>1.4345636437792325E-2</v>
      </c>
      <c r="DR50" s="271">
        <v>1.434572254001081E-2</v>
      </c>
      <c r="DS50" s="271">
        <v>1.4345801523392935E-2</v>
      </c>
      <c r="DT50" s="271">
        <v>1.4345882771192999E-2</v>
      </c>
      <c r="DU50" s="271">
        <v>1.4345970217782996E-2</v>
      </c>
      <c r="DV50" s="271">
        <v>1.4346041875596764E-2</v>
      </c>
      <c r="DW50" s="271">
        <v>1.4346128733106374E-2</v>
      </c>
      <c r="DX50" s="271">
        <v>1.4346214625177897E-2</v>
      </c>
      <c r="DY50" s="271">
        <v>1.4348773333305595E-2</v>
      </c>
      <c r="DZ50" s="271">
        <v>1.4326525418201879E-2</v>
      </c>
      <c r="EA50" s="271">
        <v>1.428133808258694E-2</v>
      </c>
      <c r="EB50" s="271">
        <v>1.4347092647248287E-2</v>
      </c>
      <c r="EC50" s="271">
        <v>1.4344806468746423E-2</v>
      </c>
      <c r="ED50" s="271">
        <v>1.4344806468746423E-2</v>
      </c>
      <c r="EE50" s="271">
        <v>1.4344806468746423E-2</v>
      </c>
      <c r="EF50" s="271">
        <v>1.4344806468746423E-2</v>
      </c>
      <c r="EG50" s="271">
        <v>1.4344806468746423E-2</v>
      </c>
      <c r="EH50" s="271">
        <v>1.4344806468746423E-2</v>
      </c>
      <c r="EI50" s="271">
        <v>1.4344806468746423E-2</v>
      </c>
      <c r="EJ50" s="271">
        <v>1.4344806468746423E-2</v>
      </c>
      <c r="EK50" s="271">
        <v>1.4344806468746423E-2</v>
      </c>
      <c r="EL50" s="271">
        <v>1.4344806468746423E-2</v>
      </c>
      <c r="EM50" s="271">
        <v>1.4344806468746423E-2</v>
      </c>
      <c r="EN50" s="271">
        <v>1.4344806468746423E-2</v>
      </c>
      <c r="EO50" s="271"/>
      <c r="EP50" s="271"/>
      <c r="EQ50" s="271"/>
      <c r="ER50" s="271"/>
      <c r="ES50" s="271"/>
      <c r="ET50" s="271"/>
      <c r="EU50" s="271"/>
      <c r="EV50" s="271"/>
      <c r="EW50" s="271"/>
      <c r="EX50" s="271"/>
      <c r="EY50" s="271"/>
      <c r="EZ50" s="271"/>
      <c r="FA50" s="272"/>
    </row>
    <row r="51" spans="1:157" x14ac:dyDescent="0.2">
      <c r="A51" s="238">
        <v>48764</v>
      </c>
      <c r="B51" s="237">
        <v>2.3195100780392382E-2</v>
      </c>
      <c r="C51" s="237">
        <v>1.4097325051366419E-2</v>
      </c>
      <c r="D51" s="326">
        <f>IF(ISNA(A51),"",IF(LEN(A51)&gt;0,_xll.xlDateShiftMonthBiz("TARGET",A51,tenor),""))</f>
        <v>48948</v>
      </c>
      <c r="E51" s="322" t="e">
        <v>#VALUE!</v>
      </c>
      <c r="F51" s="335" t="str">
        <f>IF(ISNA(A51),"",IF(LEN(A51)&gt;0,_xll.xlShmImplSwap2($B$5,"EUR"&amp;tenor&amp;"M_29JUN12",A51,,tenor+0*TYPE(trigger),1,4,12/tenor,4,1,1),""))</f>
        <v>Curve (OIS_26APR16) is not present in shared memory.</v>
      </c>
      <c r="G51" s="301" t="e">
        <f t="shared" si="0"/>
        <v>#VALUE!</v>
      </c>
      <c r="H51" s="271">
        <v>2.3195100780392341E-2</v>
      </c>
      <c r="I51" s="271">
        <v>2.31951007803924E-2</v>
      </c>
      <c r="J51" s="271">
        <v>2.3195100780392382E-2</v>
      </c>
      <c r="K51" s="271">
        <v>2.3195100780392382E-2</v>
      </c>
      <c r="L51" s="271">
        <v>2.3195100780392382E-2</v>
      </c>
      <c r="M51" s="271">
        <v>2.3195100780392382E-2</v>
      </c>
      <c r="N51" s="271">
        <v>2.3195100780392382E-2</v>
      </c>
      <c r="O51" s="271">
        <v>2.3195100780392382E-2</v>
      </c>
      <c r="P51" s="271">
        <v>2.3195100780392382E-2</v>
      </c>
      <c r="Q51" s="271">
        <v>2.3195100780392382E-2</v>
      </c>
      <c r="R51" s="271">
        <v>2.3195100780392382E-2</v>
      </c>
      <c r="S51" s="271">
        <v>2.3195124161190902E-2</v>
      </c>
      <c r="T51" s="271">
        <v>2.3195100780392382E-2</v>
      </c>
      <c r="U51" s="271">
        <v>2.3195100780392382E-2</v>
      </c>
      <c r="V51" s="271">
        <v>2.3195100780392382E-2</v>
      </c>
      <c r="W51" s="271">
        <v>2.3195100780392382E-2</v>
      </c>
      <c r="X51" s="271">
        <v>2.3195100909596152E-2</v>
      </c>
      <c r="Y51" s="271">
        <v>2.3194894055016482E-2</v>
      </c>
      <c r="Z51" s="271">
        <v>2.3195100780392382E-2</v>
      </c>
      <c r="AA51" s="271">
        <v>2.3195100780392382E-2</v>
      </c>
      <c r="AB51" s="271">
        <v>2.3195100780392382E-2</v>
      </c>
      <c r="AC51" s="271">
        <v>2.3195100780392382E-2</v>
      </c>
      <c r="AD51" s="271">
        <v>2.3195100780392382E-2</v>
      </c>
      <c r="AE51" s="271">
        <v>2.3195159781603653E-2</v>
      </c>
      <c r="AF51" s="271">
        <v>2.3195100780392382E-2</v>
      </c>
      <c r="AG51" s="271">
        <v>2.3195100780392382E-2</v>
      </c>
      <c r="AH51" s="271">
        <v>2.3195100780392382E-2</v>
      </c>
      <c r="AI51" s="271">
        <v>2.3195100780392382E-2</v>
      </c>
      <c r="AJ51" s="271">
        <v>2.3194930138217228E-2</v>
      </c>
      <c r="AK51" s="271">
        <v>2.319481552813623E-2</v>
      </c>
      <c r="AL51" s="271">
        <v>2.3194742656849107E-2</v>
      </c>
      <c r="AM51" s="271">
        <v>2.3194793544921957E-2</v>
      </c>
      <c r="AN51" s="271">
        <v>2.3194946433090322E-2</v>
      </c>
      <c r="AO51" s="271">
        <v>2.3195103912044664E-2</v>
      </c>
      <c r="AP51" s="271">
        <v>2.3195240490236604E-2</v>
      </c>
      <c r="AQ51" s="271">
        <v>2.3195389610165488E-2</v>
      </c>
      <c r="AR51" s="271">
        <v>2.3195549766569387E-2</v>
      </c>
      <c r="AS51" s="271">
        <v>2.3195747530968171E-2</v>
      </c>
      <c r="AT51" s="271">
        <v>2.3195959001119568E-2</v>
      </c>
      <c r="AU51" s="271">
        <v>2.3196096497237473E-2</v>
      </c>
      <c r="AV51" s="271">
        <v>2.3196132506005336E-2</v>
      </c>
      <c r="AW51" s="271">
        <v>2.3196072063791835E-2</v>
      </c>
      <c r="AX51" s="271">
        <v>2.3195880833103599E-2</v>
      </c>
      <c r="AY51" s="271">
        <v>2.3195623998564261E-2</v>
      </c>
      <c r="AZ51" s="271">
        <v>2.3195366479956014E-2</v>
      </c>
      <c r="BA51" s="271">
        <v>2.3195151843681386E-2</v>
      </c>
      <c r="BB51" s="271">
        <v>2.3195026150091058E-2</v>
      </c>
      <c r="BC51" s="271">
        <v>2.3195162699206674E-2</v>
      </c>
      <c r="BD51" s="271">
        <v>2.3193613269500507E-2</v>
      </c>
      <c r="BE51" s="271">
        <v>2.3194940115610966E-2</v>
      </c>
      <c r="BF51" s="271">
        <v>2.3195100780392382E-2</v>
      </c>
      <c r="BG51" s="271">
        <v>2.3195100780392382E-2</v>
      </c>
      <c r="BH51" s="271">
        <v>2.3195100780392382E-2</v>
      </c>
      <c r="BI51" s="271">
        <v>2.3195100780392382E-2</v>
      </c>
      <c r="BJ51" s="271">
        <v>2.3195100780392382E-2</v>
      </c>
      <c r="BK51" s="271">
        <v>2.3195100780392382E-2</v>
      </c>
      <c r="BL51" s="271">
        <v>2.3195100780392382E-2</v>
      </c>
      <c r="BM51" s="271">
        <v>2.3195100780392382E-2</v>
      </c>
      <c r="BN51" s="271">
        <v>2.3195100780392382E-2</v>
      </c>
      <c r="BO51" s="271">
        <v>2.3195100780392382E-2</v>
      </c>
      <c r="BP51" s="271">
        <v>2.3195100780392382E-2</v>
      </c>
      <c r="BQ51" s="271">
        <v>2.3195100780392382E-2</v>
      </c>
      <c r="BR51" s="271"/>
      <c r="BS51" s="271"/>
      <c r="BT51" s="271"/>
      <c r="BU51" s="271"/>
      <c r="BV51" s="271"/>
      <c r="BW51" s="271"/>
      <c r="BX51" s="271"/>
      <c r="BY51" s="271"/>
      <c r="BZ51" s="271"/>
      <c r="CA51" s="271"/>
      <c r="CB51" s="271"/>
      <c r="CC51" s="271"/>
      <c r="CD51" s="272"/>
      <c r="CE51" s="271">
        <v>1.4097301556646975E-2</v>
      </c>
      <c r="CF51" s="271">
        <v>1.40973172195885E-2</v>
      </c>
      <c r="CG51" s="271">
        <v>1.4097325051366419E-2</v>
      </c>
      <c r="CH51" s="271">
        <v>1.4097325051366419E-2</v>
      </c>
      <c r="CI51" s="271">
        <v>1.4097325051366419E-2</v>
      </c>
      <c r="CJ51" s="271">
        <v>1.4097325051366419E-2</v>
      </c>
      <c r="CK51" s="271">
        <v>1.4097325051366419E-2</v>
      </c>
      <c r="CL51" s="271">
        <v>1.4097325051366419E-2</v>
      </c>
      <c r="CM51" s="271">
        <v>1.4097325051366419E-2</v>
      </c>
      <c r="CN51" s="271">
        <v>1.4097325051366419E-2</v>
      </c>
      <c r="CO51" s="271">
        <v>1.4097325051366419E-2</v>
      </c>
      <c r="CP51" s="271">
        <v>1.409732538507045E-2</v>
      </c>
      <c r="CQ51" s="271">
        <v>1.4097325051366419E-2</v>
      </c>
      <c r="CR51" s="271">
        <v>1.4097325051366419E-2</v>
      </c>
      <c r="CS51" s="271">
        <v>1.4097325051366419E-2</v>
      </c>
      <c r="CT51" s="271">
        <v>1.4097325051366419E-2</v>
      </c>
      <c r="CU51" s="271">
        <v>1.4097325053210282E-2</v>
      </c>
      <c r="CV51" s="271">
        <v>1.4097392996005985E-2</v>
      </c>
      <c r="CW51" s="271">
        <v>1.4097325051366419E-2</v>
      </c>
      <c r="CX51" s="271">
        <v>1.4097325051366419E-2</v>
      </c>
      <c r="CY51" s="271">
        <v>1.4097325051366419E-2</v>
      </c>
      <c r="CZ51" s="271">
        <v>1.4097325051366419E-2</v>
      </c>
      <c r="DA51" s="271">
        <v>1.4097325051366419E-2</v>
      </c>
      <c r="DB51" s="271">
        <v>1.4097325893464661E-2</v>
      </c>
      <c r="DC51" s="271">
        <v>1.4097325051366419E-2</v>
      </c>
      <c r="DD51" s="271">
        <v>1.4097325051366419E-2</v>
      </c>
      <c r="DE51" s="271">
        <v>1.4097325051366419E-2</v>
      </c>
      <c r="DF51" s="271">
        <v>1.4097325051366419E-2</v>
      </c>
      <c r="DG51" s="271">
        <v>1.4097322615865139E-2</v>
      </c>
      <c r="DH51" s="271">
        <v>1.4097462851014471E-2</v>
      </c>
      <c r="DI51" s="271">
        <v>1.4097532768163414E-2</v>
      </c>
      <c r="DJ51" s="271">
        <v>1.4097606289186073E-2</v>
      </c>
      <c r="DK51" s="271">
        <v>1.4097676767972894E-2</v>
      </c>
      <c r="DL51" s="271">
        <v>1.4097751253414302E-2</v>
      </c>
      <c r="DM51" s="271">
        <v>1.4097825031472873E-2</v>
      </c>
      <c r="DN51" s="271">
        <v>1.4097901392560647E-2</v>
      </c>
      <c r="DO51" s="271">
        <v>1.4097979580070481E-2</v>
      </c>
      <c r="DP51" s="271">
        <v>1.4098051233596826E-2</v>
      </c>
      <c r="DQ51" s="271">
        <v>1.4098129422020931E-2</v>
      </c>
      <c r="DR51" s="271">
        <v>1.4098212828765274E-2</v>
      </c>
      <c r="DS51" s="271">
        <v>1.409828941235473E-2</v>
      </c>
      <c r="DT51" s="271">
        <v>1.4098368344335095E-2</v>
      </c>
      <c r="DU51" s="271">
        <v>1.4098453463629972E-2</v>
      </c>
      <c r="DV51" s="271">
        <v>1.4098523379264127E-2</v>
      </c>
      <c r="DW51" s="271">
        <v>1.4098607983853994E-2</v>
      </c>
      <c r="DX51" s="271">
        <v>1.4098691626124675E-2</v>
      </c>
      <c r="DY51" s="271">
        <v>1.4098778335902208E-2</v>
      </c>
      <c r="DZ51" s="271">
        <v>1.4101510817712668E-2</v>
      </c>
      <c r="EA51" s="271">
        <v>1.4078294750253004E-2</v>
      </c>
      <c r="EB51" s="271">
        <v>1.4031616612107589E-2</v>
      </c>
      <c r="EC51" s="271">
        <v>1.4099681500214111E-2</v>
      </c>
      <c r="ED51" s="271">
        <v>1.4097325051366419E-2</v>
      </c>
      <c r="EE51" s="271">
        <v>1.4097325051366419E-2</v>
      </c>
      <c r="EF51" s="271">
        <v>1.4097325051366419E-2</v>
      </c>
      <c r="EG51" s="271">
        <v>1.4097325051366419E-2</v>
      </c>
      <c r="EH51" s="271">
        <v>1.4097325051366419E-2</v>
      </c>
      <c r="EI51" s="271">
        <v>1.4097325051366419E-2</v>
      </c>
      <c r="EJ51" s="271">
        <v>1.4097325051366419E-2</v>
      </c>
      <c r="EK51" s="271">
        <v>1.4097325051366419E-2</v>
      </c>
      <c r="EL51" s="271">
        <v>1.4097325051366419E-2</v>
      </c>
      <c r="EM51" s="271">
        <v>1.4097325051366419E-2</v>
      </c>
      <c r="EN51" s="271">
        <v>1.4097325051366419E-2</v>
      </c>
      <c r="EO51" s="271"/>
      <c r="EP51" s="271"/>
      <c r="EQ51" s="271"/>
      <c r="ER51" s="271"/>
      <c r="ES51" s="271"/>
      <c r="ET51" s="271"/>
      <c r="EU51" s="271"/>
      <c r="EV51" s="271"/>
      <c r="EW51" s="271"/>
      <c r="EX51" s="271"/>
      <c r="EY51" s="271"/>
      <c r="EZ51" s="271"/>
      <c r="FA51" s="272"/>
    </row>
    <row r="52" spans="1:157" x14ac:dyDescent="0.2">
      <c r="A52" s="238">
        <v>49128</v>
      </c>
      <c r="B52" s="237">
        <v>2.3148361663702512E-2</v>
      </c>
      <c r="C52" s="237">
        <v>1.3804149947729194E-2</v>
      </c>
      <c r="D52" s="326">
        <f>IF(ISNA(A52),"",IF(LEN(A52)&gt;0,_xll.xlDateShiftMonthBiz("TARGET",A52,tenor),""))</f>
        <v>49312</v>
      </c>
      <c r="E52" s="322" t="e">
        <v>#VALUE!</v>
      </c>
      <c r="F52" s="335" t="str">
        <f>IF(ISNA(A52),"",IF(LEN(A52)&gt;0,_xll.xlShmImplSwap2($B$5,"EUR"&amp;tenor&amp;"M_29JUN12",A52,,tenor+0*TYPE(trigger),1,4,12/tenor,4,1,1),""))</f>
        <v>Curve (OIS_26APR16) is not present in shared memory.</v>
      </c>
      <c r="G52" s="301" t="e">
        <f t="shared" si="0"/>
        <v>#VALUE!</v>
      </c>
      <c r="H52" s="271">
        <v>2.3148361663702488E-2</v>
      </c>
      <c r="I52" s="271">
        <v>2.3148361663702519E-2</v>
      </c>
      <c r="J52" s="271">
        <v>2.3148361663702512E-2</v>
      </c>
      <c r="K52" s="271">
        <v>2.3148361663702512E-2</v>
      </c>
      <c r="L52" s="271">
        <v>2.3148361663702512E-2</v>
      </c>
      <c r="M52" s="271">
        <v>2.3148361663702512E-2</v>
      </c>
      <c r="N52" s="271">
        <v>2.3148361663702512E-2</v>
      </c>
      <c r="O52" s="271">
        <v>2.3148361663702512E-2</v>
      </c>
      <c r="P52" s="271">
        <v>2.3148361663702512E-2</v>
      </c>
      <c r="Q52" s="271">
        <v>2.3148361663702512E-2</v>
      </c>
      <c r="R52" s="271">
        <v>2.3148361663702512E-2</v>
      </c>
      <c r="S52" s="271">
        <v>2.3148383985776979E-2</v>
      </c>
      <c r="T52" s="271">
        <v>2.3148361663702512E-2</v>
      </c>
      <c r="U52" s="271">
        <v>2.3148361663702512E-2</v>
      </c>
      <c r="V52" s="271">
        <v>2.3148361663702512E-2</v>
      </c>
      <c r="W52" s="271">
        <v>2.3148361663702512E-2</v>
      </c>
      <c r="X52" s="271">
        <v>2.3148361787055705E-2</v>
      </c>
      <c r="Y52" s="271">
        <v>2.3148164645226506E-2</v>
      </c>
      <c r="Z52" s="271">
        <v>2.3148361663702512E-2</v>
      </c>
      <c r="AA52" s="271">
        <v>2.3148361663702512E-2</v>
      </c>
      <c r="AB52" s="271">
        <v>2.3148361663702512E-2</v>
      </c>
      <c r="AC52" s="271">
        <v>2.3148361663702512E-2</v>
      </c>
      <c r="AD52" s="271">
        <v>2.3148361663702512E-2</v>
      </c>
      <c r="AE52" s="271">
        <v>2.3148417993234187E-2</v>
      </c>
      <c r="AF52" s="271">
        <v>2.3148361663702512E-2</v>
      </c>
      <c r="AG52" s="271">
        <v>2.3148361663702512E-2</v>
      </c>
      <c r="AH52" s="271">
        <v>2.3148361663702512E-2</v>
      </c>
      <c r="AI52" s="271">
        <v>2.3148361663702512E-2</v>
      </c>
      <c r="AJ52" s="271">
        <v>2.3148198748508E-2</v>
      </c>
      <c r="AK52" s="271">
        <v>2.3148090020581071E-2</v>
      </c>
      <c r="AL52" s="271">
        <v>2.3148020795339595E-2</v>
      </c>
      <c r="AM52" s="271">
        <v>2.3148069731370652E-2</v>
      </c>
      <c r="AN52" s="271">
        <v>2.3148216032738225E-2</v>
      </c>
      <c r="AO52" s="271">
        <v>2.3148366733357555E-2</v>
      </c>
      <c r="AP52" s="271">
        <v>2.3148497477586093E-2</v>
      </c>
      <c r="AQ52" s="271">
        <v>2.3148640201454618E-2</v>
      </c>
      <c r="AR52" s="271">
        <v>2.3148793482108763E-2</v>
      </c>
      <c r="AS52" s="271">
        <v>2.3148982626993667E-2</v>
      </c>
      <c r="AT52" s="271">
        <v>2.3149184888212434E-2</v>
      </c>
      <c r="AU52" s="271">
        <v>2.3149316547308466E-2</v>
      </c>
      <c r="AV52" s="271">
        <v>2.3149351305071262E-2</v>
      </c>
      <c r="AW52" s="271">
        <v>2.3149293989151842E-2</v>
      </c>
      <c r="AX52" s="271">
        <v>2.3149111846672687E-2</v>
      </c>
      <c r="AY52" s="271">
        <v>2.3148866989713593E-2</v>
      </c>
      <c r="AZ52" s="271">
        <v>2.3148621573631779E-2</v>
      </c>
      <c r="BA52" s="271">
        <v>2.3148417079522237E-2</v>
      </c>
      <c r="BB52" s="271">
        <v>2.3148297509382028E-2</v>
      </c>
      <c r="BC52" s="271">
        <v>2.3148240329255439E-2</v>
      </c>
      <c r="BD52" s="271">
        <v>2.314842982686403E-2</v>
      </c>
      <c r="BE52" s="271">
        <v>2.3146899259655896E-2</v>
      </c>
      <c r="BF52" s="271">
        <v>2.314819661144682E-2</v>
      </c>
      <c r="BG52" s="271">
        <v>2.3148361663702512E-2</v>
      </c>
      <c r="BH52" s="271">
        <v>2.3148361663702512E-2</v>
      </c>
      <c r="BI52" s="271">
        <v>2.3148361663702512E-2</v>
      </c>
      <c r="BJ52" s="271">
        <v>2.3148361663702512E-2</v>
      </c>
      <c r="BK52" s="271">
        <v>2.3148361663702512E-2</v>
      </c>
      <c r="BL52" s="271">
        <v>2.3148361663702512E-2</v>
      </c>
      <c r="BM52" s="271">
        <v>2.3148361663702512E-2</v>
      </c>
      <c r="BN52" s="271">
        <v>2.3148361663702512E-2</v>
      </c>
      <c r="BO52" s="271">
        <v>2.3148361663702512E-2</v>
      </c>
      <c r="BP52" s="271">
        <v>2.3148361663702512E-2</v>
      </c>
      <c r="BQ52" s="271">
        <v>2.3148361663702512E-2</v>
      </c>
      <c r="BR52" s="271"/>
      <c r="BS52" s="271"/>
      <c r="BT52" s="271"/>
      <c r="BU52" s="271"/>
      <c r="BV52" s="271"/>
      <c r="BW52" s="271"/>
      <c r="BX52" s="271"/>
      <c r="BY52" s="271"/>
      <c r="BZ52" s="271"/>
      <c r="CA52" s="271"/>
      <c r="CB52" s="271"/>
      <c r="CC52" s="271"/>
      <c r="CD52" s="272"/>
      <c r="CE52" s="271">
        <v>1.3804126941617832E-2</v>
      </c>
      <c r="CF52" s="271">
        <v>1.380414227882517E-2</v>
      </c>
      <c r="CG52" s="271">
        <v>1.3804149947729194E-2</v>
      </c>
      <c r="CH52" s="271">
        <v>1.3804149947729194E-2</v>
      </c>
      <c r="CI52" s="271">
        <v>1.3804149947729194E-2</v>
      </c>
      <c r="CJ52" s="271">
        <v>1.3804149947729194E-2</v>
      </c>
      <c r="CK52" s="271">
        <v>1.3804149947729194E-2</v>
      </c>
      <c r="CL52" s="271">
        <v>1.3804149947729194E-2</v>
      </c>
      <c r="CM52" s="271">
        <v>1.3804149947729194E-2</v>
      </c>
      <c r="CN52" s="271">
        <v>1.3804149947729194E-2</v>
      </c>
      <c r="CO52" s="271">
        <v>1.3804149947729194E-2</v>
      </c>
      <c r="CP52" s="271">
        <v>1.3804150247105537E-2</v>
      </c>
      <c r="CQ52" s="271">
        <v>1.3804149947729194E-2</v>
      </c>
      <c r="CR52" s="271">
        <v>1.3804149947729194E-2</v>
      </c>
      <c r="CS52" s="271">
        <v>1.3804149947729194E-2</v>
      </c>
      <c r="CT52" s="271">
        <v>1.3804149947729194E-2</v>
      </c>
      <c r="CU52" s="271">
        <v>1.3804149949383622E-2</v>
      </c>
      <c r="CV52" s="271">
        <v>1.380421658373251E-2</v>
      </c>
      <c r="CW52" s="271">
        <v>1.3804149947729194E-2</v>
      </c>
      <c r="CX52" s="271">
        <v>1.3804149947729194E-2</v>
      </c>
      <c r="CY52" s="271">
        <v>1.3804149947729194E-2</v>
      </c>
      <c r="CZ52" s="271">
        <v>1.3804149947729194E-2</v>
      </c>
      <c r="DA52" s="271">
        <v>1.3804149947729194E-2</v>
      </c>
      <c r="DB52" s="271">
        <v>1.3804150703202716E-2</v>
      </c>
      <c r="DC52" s="271">
        <v>1.3804149947729194E-2</v>
      </c>
      <c r="DD52" s="271">
        <v>1.3804149947729194E-2</v>
      </c>
      <c r="DE52" s="271">
        <v>1.3804149947729194E-2</v>
      </c>
      <c r="DF52" s="271">
        <v>1.3804149947729194E-2</v>
      </c>
      <c r="DG52" s="271">
        <v>1.3804147762763478E-2</v>
      </c>
      <c r="DH52" s="271">
        <v>1.3804284940051986E-2</v>
      </c>
      <c r="DI52" s="271">
        <v>1.3804353350631108E-2</v>
      </c>
      <c r="DJ52" s="271">
        <v>1.3804425143776184E-2</v>
      </c>
      <c r="DK52" s="271">
        <v>1.3804493842904147E-2</v>
      </c>
      <c r="DL52" s="271">
        <v>1.3804566454415666E-2</v>
      </c>
      <c r="DM52" s="271">
        <v>1.3804638398570634E-2</v>
      </c>
      <c r="DN52" s="271">
        <v>1.3804712856957979E-2</v>
      </c>
      <c r="DO52" s="271">
        <v>1.3804789078968744E-2</v>
      </c>
      <c r="DP52" s="271">
        <v>1.3804858877130248E-2</v>
      </c>
      <c r="DQ52" s="271">
        <v>1.3804935045714221E-2</v>
      </c>
      <c r="DR52" s="271">
        <v>1.3805016404629484E-2</v>
      </c>
      <c r="DS52" s="271">
        <v>1.3805091199495923E-2</v>
      </c>
      <c r="DT52" s="271">
        <v>1.3805168405712925E-2</v>
      </c>
      <c r="DU52" s="271">
        <v>1.3805251807927422E-2</v>
      </c>
      <c r="DV52" s="271">
        <v>1.3805320435700428E-2</v>
      </c>
      <c r="DW52" s="271">
        <v>1.3805403403059106E-2</v>
      </c>
      <c r="DX52" s="271">
        <v>1.380548538883155E-2</v>
      </c>
      <c r="DY52" s="271">
        <v>1.3805570270631919E-2</v>
      </c>
      <c r="DZ52" s="271">
        <v>1.3805670509875093E-2</v>
      </c>
      <c r="EA52" s="271">
        <v>1.3808479555739151E-2</v>
      </c>
      <c r="EB52" s="271">
        <v>1.3784351677563051E-2</v>
      </c>
      <c r="EC52" s="271">
        <v>1.3736430832072752E-2</v>
      </c>
      <c r="ED52" s="271">
        <v>1.3806507549473197E-2</v>
      </c>
      <c r="EE52" s="271">
        <v>1.3804149947729194E-2</v>
      </c>
      <c r="EF52" s="271">
        <v>1.3804149947729194E-2</v>
      </c>
      <c r="EG52" s="271">
        <v>1.3804149947729194E-2</v>
      </c>
      <c r="EH52" s="271">
        <v>1.3804149947729194E-2</v>
      </c>
      <c r="EI52" s="271">
        <v>1.3804149947729194E-2</v>
      </c>
      <c r="EJ52" s="271">
        <v>1.3804149947729194E-2</v>
      </c>
      <c r="EK52" s="271">
        <v>1.3804149947729194E-2</v>
      </c>
      <c r="EL52" s="271">
        <v>1.3804149947729194E-2</v>
      </c>
      <c r="EM52" s="271">
        <v>1.3804149947729194E-2</v>
      </c>
      <c r="EN52" s="271">
        <v>1.3804149947729194E-2</v>
      </c>
      <c r="EO52" s="271"/>
      <c r="EP52" s="271"/>
      <c r="EQ52" s="271"/>
      <c r="ER52" s="271"/>
      <c r="ES52" s="271"/>
      <c r="ET52" s="271"/>
      <c r="EU52" s="271"/>
      <c r="EV52" s="271"/>
      <c r="EW52" s="271"/>
      <c r="EX52" s="271"/>
      <c r="EY52" s="271"/>
      <c r="EZ52" s="271"/>
      <c r="FA52" s="272"/>
    </row>
    <row r="53" spans="1:157" x14ac:dyDescent="0.2">
      <c r="A53" s="238">
        <v>49493</v>
      </c>
      <c r="B53" s="237">
        <v>2.3105223893808858E-2</v>
      </c>
      <c r="C53" s="237">
        <v>1.3464938812208553E-2</v>
      </c>
      <c r="D53" s="326">
        <f>IF(ISNA(A53),"",IF(LEN(A53)&gt;0,_xll.xlDateShiftMonthBiz("TARGET",A53,tenor),""))</f>
        <v>49677</v>
      </c>
      <c r="E53" s="322" t="e">
        <v>#VALUE!</v>
      </c>
      <c r="F53" s="335" t="str">
        <f>IF(ISNA(A53),"",IF(LEN(A53)&gt;0,_xll.xlShmImplSwap2($B$5,"EUR"&amp;tenor&amp;"M_29JUN12",A53,,tenor+0*TYPE(trigger),1,4,12/tenor,4,1,1),""))</f>
        <v>Curve (OIS_26APR16) is not present in shared memory.</v>
      </c>
      <c r="G53" s="301" t="e">
        <f t="shared" si="0"/>
        <v>#VALUE!</v>
      </c>
      <c r="H53" s="271">
        <v>2.3105223893808841E-2</v>
      </c>
      <c r="I53" s="271">
        <v>2.3105223893808868E-2</v>
      </c>
      <c r="J53" s="271">
        <v>2.3105223893808858E-2</v>
      </c>
      <c r="K53" s="271">
        <v>2.3105223893808858E-2</v>
      </c>
      <c r="L53" s="271">
        <v>2.3105223893808858E-2</v>
      </c>
      <c r="M53" s="271">
        <v>2.3105223893808858E-2</v>
      </c>
      <c r="N53" s="271">
        <v>2.3105223893808858E-2</v>
      </c>
      <c r="O53" s="271">
        <v>2.3105223893808858E-2</v>
      </c>
      <c r="P53" s="271">
        <v>2.3105223893808858E-2</v>
      </c>
      <c r="Q53" s="271">
        <v>2.3105223893808858E-2</v>
      </c>
      <c r="R53" s="271">
        <v>2.3105223893808858E-2</v>
      </c>
      <c r="S53" s="271">
        <v>2.3105245246287386E-2</v>
      </c>
      <c r="T53" s="271">
        <v>2.3105223893808858E-2</v>
      </c>
      <c r="U53" s="271">
        <v>2.3105223893808858E-2</v>
      </c>
      <c r="V53" s="271">
        <v>2.3105223893808858E-2</v>
      </c>
      <c r="W53" s="271">
        <v>2.3105223893808858E-2</v>
      </c>
      <c r="X53" s="271">
        <v>2.3105224011804003E-2</v>
      </c>
      <c r="Y53" s="271">
        <v>2.3105035747359202E-2</v>
      </c>
      <c r="Z53" s="271">
        <v>2.3105223893808858E-2</v>
      </c>
      <c r="AA53" s="271">
        <v>2.3105223893808858E-2</v>
      </c>
      <c r="AB53" s="271">
        <v>2.3105223893808858E-2</v>
      </c>
      <c r="AC53" s="271">
        <v>2.3105223893808858E-2</v>
      </c>
      <c r="AD53" s="271">
        <v>2.3105223893808858E-2</v>
      </c>
      <c r="AE53" s="271">
        <v>2.3105277776574867E-2</v>
      </c>
      <c r="AF53" s="271">
        <v>2.3105223893808858E-2</v>
      </c>
      <c r="AG53" s="271">
        <v>2.3105223893808858E-2</v>
      </c>
      <c r="AH53" s="271">
        <v>2.3105223893808858E-2</v>
      </c>
      <c r="AI53" s="271">
        <v>2.3105223893808858E-2</v>
      </c>
      <c r="AJ53" s="271">
        <v>2.3105068055103262E-2</v>
      </c>
      <c r="AK53" s="271">
        <v>2.3104964678717706E-2</v>
      </c>
      <c r="AL53" s="271">
        <v>2.3104898774862923E-2</v>
      </c>
      <c r="AM53" s="271">
        <v>2.3104945905163481E-2</v>
      </c>
      <c r="AN53" s="271">
        <v>2.3105086157029685E-2</v>
      </c>
      <c r="AO53" s="271">
        <v>2.3105230631904207E-2</v>
      </c>
      <c r="AP53" s="271">
        <v>2.3105356015363225E-2</v>
      </c>
      <c r="AQ53" s="271">
        <v>2.3105492863393421E-2</v>
      </c>
      <c r="AR53" s="271">
        <v>2.3105639827863879E-2</v>
      </c>
      <c r="AS53" s="271">
        <v>2.3105821061693017E-2</v>
      </c>
      <c r="AT53" s="271">
        <v>2.3106014870460479E-2</v>
      </c>
      <c r="AU53" s="271">
        <v>2.3106141164024107E-2</v>
      </c>
      <c r="AV53" s="271">
        <v>2.3106174756669876E-2</v>
      </c>
      <c r="AW53" s="271">
        <v>2.310612028393743E-2</v>
      </c>
      <c r="AX53" s="271">
        <v>2.3105946442634261E-2</v>
      </c>
      <c r="AY53" s="271">
        <v>2.3105712537152837E-2</v>
      </c>
      <c r="AZ53" s="271">
        <v>2.3105478182146137E-2</v>
      </c>
      <c r="BA53" s="271">
        <v>2.3105282954743508E-2</v>
      </c>
      <c r="BB53" s="271">
        <v>2.3105168970459999E-2</v>
      </c>
      <c r="BC53" s="271">
        <v>2.3105114720585081E-2</v>
      </c>
      <c r="BD53" s="271">
        <v>2.310510572500523E-2</v>
      </c>
      <c r="BE53" s="271">
        <v>2.31053297339028E-2</v>
      </c>
      <c r="BF53" s="271">
        <v>2.3103745928194211E-2</v>
      </c>
      <c r="BG53" s="271">
        <v>2.3105059448701767E-2</v>
      </c>
      <c r="BH53" s="271">
        <v>2.3105223893808858E-2</v>
      </c>
      <c r="BI53" s="271">
        <v>2.3105223893808858E-2</v>
      </c>
      <c r="BJ53" s="271">
        <v>2.3105223893808858E-2</v>
      </c>
      <c r="BK53" s="271">
        <v>2.3105223893808858E-2</v>
      </c>
      <c r="BL53" s="271">
        <v>2.3105223893808858E-2</v>
      </c>
      <c r="BM53" s="271">
        <v>2.3105223893808858E-2</v>
      </c>
      <c r="BN53" s="271">
        <v>2.3105223893808858E-2</v>
      </c>
      <c r="BO53" s="271">
        <v>2.3105223893808858E-2</v>
      </c>
      <c r="BP53" s="271">
        <v>2.3105223893808858E-2</v>
      </c>
      <c r="BQ53" s="271">
        <v>2.3105223893808858E-2</v>
      </c>
      <c r="BR53" s="271"/>
      <c r="BS53" s="271"/>
      <c r="BT53" s="271"/>
      <c r="BU53" s="271"/>
      <c r="BV53" s="271"/>
      <c r="BW53" s="271"/>
      <c r="BX53" s="271"/>
      <c r="BY53" s="271"/>
      <c r="BZ53" s="271"/>
      <c r="CA53" s="271"/>
      <c r="CB53" s="271"/>
      <c r="CC53" s="271"/>
      <c r="CD53" s="272"/>
      <c r="CE53" s="271">
        <v>1.3464916371429023E-2</v>
      </c>
      <c r="CF53" s="271">
        <v>1.3464931331753215E-2</v>
      </c>
      <c r="CG53" s="271">
        <v>1.3464938812208553E-2</v>
      </c>
      <c r="CH53" s="271">
        <v>1.3464938812208553E-2</v>
      </c>
      <c r="CI53" s="271">
        <v>1.3464938812208553E-2</v>
      </c>
      <c r="CJ53" s="271">
        <v>1.3464938812208553E-2</v>
      </c>
      <c r="CK53" s="271">
        <v>1.3464938812208553E-2</v>
      </c>
      <c r="CL53" s="271">
        <v>1.3464938812208553E-2</v>
      </c>
      <c r="CM53" s="271">
        <v>1.3464938812208553E-2</v>
      </c>
      <c r="CN53" s="271">
        <v>1.3464938812208553E-2</v>
      </c>
      <c r="CO53" s="271">
        <v>1.3464938812208553E-2</v>
      </c>
      <c r="CP53" s="271">
        <v>1.346493908241774E-2</v>
      </c>
      <c r="CQ53" s="271">
        <v>1.3464938812208553E-2</v>
      </c>
      <c r="CR53" s="271">
        <v>1.3464938812208553E-2</v>
      </c>
      <c r="CS53" s="271">
        <v>1.3464938812208553E-2</v>
      </c>
      <c r="CT53" s="271">
        <v>1.3464938812208553E-2</v>
      </c>
      <c r="CU53" s="271">
        <v>1.3464938813701465E-2</v>
      </c>
      <c r="CV53" s="271">
        <v>1.3465004071104434E-2</v>
      </c>
      <c r="CW53" s="271">
        <v>1.3464938812208553E-2</v>
      </c>
      <c r="CX53" s="271">
        <v>1.3464938812208553E-2</v>
      </c>
      <c r="CY53" s="271">
        <v>1.3464938812208553E-2</v>
      </c>
      <c r="CZ53" s="271">
        <v>1.3464938812208553E-2</v>
      </c>
      <c r="DA53" s="271">
        <v>1.3464938812208553E-2</v>
      </c>
      <c r="DB53" s="271">
        <v>1.3464939494079415E-2</v>
      </c>
      <c r="DC53" s="271">
        <v>1.3464938812208553E-2</v>
      </c>
      <c r="DD53" s="271">
        <v>1.3464938812208553E-2</v>
      </c>
      <c r="DE53" s="271">
        <v>1.3464938812208553E-2</v>
      </c>
      <c r="DF53" s="271">
        <v>1.3464938812208553E-2</v>
      </c>
      <c r="DG53" s="271">
        <v>1.3464936840113777E-2</v>
      </c>
      <c r="DH53" s="271">
        <v>1.346507088853279E-2</v>
      </c>
      <c r="DI53" s="271">
        <v>1.346513775359578E-2</v>
      </c>
      <c r="DJ53" s="271">
        <v>1.3465207805156856E-2</v>
      </c>
      <c r="DK53" s="271">
        <v>1.3465274737812059E-2</v>
      </c>
      <c r="DL53" s="271">
        <v>1.3465345486901618E-2</v>
      </c>
      <c r="DM53" s="271">
        <v>1.3465415604152391E-2</v>
      </c>
      <c r="DN53" s="271">
        <v>1.3465488165918518E-2</v>
      </c>
      <c r="DO53" s="271">
        <v>1.3465562436284866E-2</v>
      </c>
      <c r="DP53" s="271">
        <v>1.3465630400412505E-2</v>
      </c>
      <c r="DQ53" s="271">
        <v>1.3465704571601612E-2</v>
      </c>
      <c r="DR53" s="271">
        <v>1.346578388265335E-2</v>
      </c>
      <c r="DS53" s="271">
        <v>1.3465856876336281E-2</v>
      </c>
      <c r="DT53" s="271">
        <v>1.3465932317725103E-2</v>
      </c>
      <c r="DU53" s="271">
        <v>1.3466013932467333E-2</v>
      </c>
      <c r="DV53" s="271">
        <v>1.3466081186353424E-2</v>
      </c>
      <c r="DW53" s="271">
        <v>1.3466162436538138E-2</v>
      </c>
      <c r="DX53" s="271">
        <v>1.3466242690473289E-2</v>
      </c>
      <c r="DY53" s="271">
        <v>1.3466325688010252E-2</v>
      </c>
      <c r="DZ53" s="271">
        <v>1.3466423621980667E-2</v>
      </c>
      <c r="EA53" s="271">
        <v>1.3466495304276646E-2</v>
      </c>
      <c r="EB53" s="271">
        <v>1.3469483453988046E-2</v>
      </c>
      <c r="EC53" s="271">
        <v>1.3444439350133668E-2</v>
      </c>
      <c r="ED53" s="271">
        <v>1.3395241841172488E-2</v>
      </c>
      <c r="EE53" s="271">
        <v>1.3467390595786445E-2</v>
      </c>
      <c r="EF53" s="271">
        <v>1.3464938812208553E-2</v>
      </c>
      <c r="EG53" s="271">
        <v>1.3464938812208553E-2</v>
      </c>
      <c r="EH53" s="271">
        <v>1.3464938812208553E-2</v>
      </c>
      <c r="EI53" s="271">
        <v>1.3464938812208553E-2</v>
      </c>
      <c r="EJ53" s="271">
        <v>1.3464938812208553E-2</v>
      </c>
      <c r="EK53" s="271">
        <v>1.3464938812208553E-2</v>
      </c>
      <c r="EL53" s="271">
        <v>1.3464938812208553E-2</v>
      </c>
      <c r="EM53" s="271">
        <v>1.3464938812208553E-2</v>
      </c>
      <c r="EN53" s="271">
        <v>1.3464938812208553E-2</v>
      </c>
      <c r="EO53" s="271"/>
      <c r="EP53" s="271"/>
      <c r="EQ53" s="271"/>
      <c r="ER53" s="271"/>
      <c r="ES53" s="271"/>
      <c r="ET53" s="271"/>
      <c r="EU53" s="271"/>
      <c r="EV53" s="271"/>
      <c r="EW53" s="271"/>
      <c r="EX53" s="271"/>
      <c r="EY53" s="271"/>
      <c r="EZ53" s="271"/>
      <c r="FA53" s="272"/>
    </row>
    <row r="54" spans="1:157" x14ac:dyDescent="0.2">
      <c r="A54" s="238">
        <v>49859</v>
      </c>
      <c r="B54" s="237">
        <v>2.3061867455135443E-2</v>
      </c>
      <c r="C54" s="237">
        <v>1.3077546665031572E-2</v>
      </c>
      <c r="D54" s="326">
        <f>IF(ISNA(A54),"",IF(LEN(A54)&gt;0,_xll.xlDateShiftMonthBiz("TARGET",A54,tenor),""))</f>
        <v>50045</v>
      </c>
      <c r="E54" s="322" t="e">
        <v>#VALUE!</v>
      </c>
      <c r="F54" s="335" t="str">
        <f>IF(ISNA(A54),"",IF(LEN(A54)&gt;0,_xll.xlShmImplSwap2($B$5,"EUR"&amp;tenor&amp;"M_29JUN12",A54,,tenor+0*TYPE(trigger),1,4,12/tenor,4,1,1),""))</f>
        <v>Curve (OIS_26APR16) is not present in shared memory.</v>
      </c>
      <c r="G54" s="301" t="e">
        <f t="shared" si="0"/>
        <v>#VALUE!</v>
      </c>
      <c r="H54" s="271">
        <v>2.3061867455135412E-2</v>
      </c>
      <c r="I54" s="271">
        <v>2.306186745513544E-2</v>
      </c>
      <c r="J54" s="271">
        <v>2.3061867455135443E-2</v>
      </c>
      <c r="K54" s="271">
        <v>2.3061867455135443E-2</v>
      </c>
      <c r="L54" s="271">
        <v>2.3061867455135443E-2</v>
      </c>
      <c r="M54" s="271">
        <v>2.3061867455135443E-2</v>
      </c>
      <c r="N54" s="271">
        <v>2.3061867455135443E-2</v>
      </c>
      <c r="O54" s="271">
        <v>2.3061867455135443E-2</v>
      </c>
      <c r="P54" s="271">
        <v>2.3061867455135443E-2</v>
      </c>
      <c r="Q54" s="271">
        <v>2.3061867455135443E-2</v>
      </c>
      <c r="R54" s="271">
        <v>2.3061867455135443E-2</v>
      </c>
      <c r="S54" s="271">
        <v>2.3061887916407994E-2</v>
      </c>
      <c r="T54" s="271">
        <v>2.3061867455135443E-2</v>
      </c>
      <c r="U54" s="271">
        <v>2.3061867455135443E-2</v>
      </c>
      <c r="V54" s="271">
        <v>2.3061867455135443E-2</v>
      </c>
      <c r="W54" s="271">
        <v>2.3061867455135443E-2</v>
      </c>
      <c r="X54" s="271">
        <v>2.3061867568205722E-2</v>
      </c>
      <c r="Y54" s="271">
        <v>2.3061687457659682E-2</v>
      </c>
      <c r="Z54" s="271">
        <v>2.3061867455135443E-2</v>
      </c>
      <c r="AA54" s="271">
        <v>2.3061867455135443E-2</v>
      </c>
      <c r="AB54" s="271">
        <v>2.3061867455135443E-2</v>
      </c>
      <c r="AC54" s="271">
        <v>2.3061867455135443E-2</v>
      </c>
      <c r="AD54" s="271">
        <v>2.3061867455135443E-2</v>
      </c>
      <c r="AE54" s="271">
        <v>2.306191908895211E-2</v>
      </c>
      <c r="AF54" s="271">
        <v>2.3061867455135443E-2</v>
      </c>
      <c r="AG54" s="271">
        <v>2.3061867455135443E-2</v>
      </c>
      <c r="AH54" s="271">
        <v>2.3061867455135443E-2</v>
      </c>
      <c r="AI54" s="271">
        <v>2.3061867455135443E-2</v>
      </c>
      <c r="AJ54" s="271">
        <v>2.3061718120798137E-2</v>
      </c>
      <c r="AK54" s="271">
        <v>2.3061619651753369E-2</v>
      </c>
      <c r="AL54" s="271">
        <v>2.3061556794986501E-2</v>
      </c>
      <c r="AM54" s="271">
        <v>2.3061602259687432E-2</v>
      </c>
      <c r="AN54" s="271">
        <v>2.3061736945528408E-2</v>
      </c>
      <c r="AO54" s="271">
        <v>2.3061875692121713E-2</v>
      </c>
      <c r="AP54" s="271">
        <v>2.30619961423775E-2</v>
      </c>
      <c r="AQ54" s="271">
        <v>2.3062127583703337E-2</v>
      </c>
      <c r="AR54" s="271">
        <v>2.306226873634604E-2</v>
      </c>
      <c r="AS54" s="271">
        <v>2.3062442693121448E-2</v>
      </c>
      <c r="AT54" s="271">
        <v>2.3062628726689391E-2</v>
      </c>
      <c r="AU54" s="271">
        <v>2.3062750082061826E-2</v>
      </c>
      <c r="AV54" s="271">
        <v>2.3062782597431882E-2</v>
      </c>
      <c r="AW54" s="271">
        <v>2.3062730731531651E-2</v>
      </c>
      <c r="AX54" s="271">
        <v>2.3062564513121032E-2</v>
      </c>
      <c r="AY54" s="271">
        <v>2.3062340667960389E-2</v>
      </c>
      <c r="AZ54" s="271">
        <v>2.3062116472361692E-2</v>
      </c>
      <c r="BA54" s="271">
        <v>2.3061929755420461E-2</v>
      </c>
      <c r="BB54" s="271">
        <v>2.3061820898191709E-2</v>
      </c>
      <c r="BC54" s="271">
        <v>2.3061769333516034E-2</v>
      </c>
      <c r="BD54" s="271">
        <v>2.3061761037990108E-2</v>
      </c>
      <c r="BE54" s="271">
        <v>2.3061778782959817E-2</v>
      </c>
      <c r="BF54" s="271">
        <v>2.3061972848639631E-2</v>
      </c>
      <c r="BG54" s="271">
        <v>2.3060380321008E-2</v>
      </c>
      <c r="BH54" s="271">
        <v>2.3061700401217852E-2</v>
      </c>
      <c r="BI54" s="271">
        <v>2.3061867455135443E-2</v>
      </c>
      <c r="BJ54" s="271">
        <v>2.3061867455135443E-2</v>
      </c>
      <c r="BK54" s="271">
        <v>2.3061867455135443E-2</v>
      </c>
      <c r="BL54" s="271">
        <v>2.3061867455135443E-2</v>
      </c>
      <c r="BM54" s="271">
        <v>2.3061867455135443E-2</v>
      </c>
      <c r="BN54" s="271">
        <v>2.3061867455135443E-2</v>
      </c>
      <c r="BO54" s="271">
        <v>2.3061867455135443E-2</v>
      </c>
      <c r="BP54" s="271">
        <v>2.3061867455135443E-2</v>
      </c>
      <c r="BQ54" s="271">
        <v>2.3061867455135443E-2</v>
      </c>
      <c r="BR54" s="271"/>
      <c r="BS54" s="271"/>
      <c r="BT54" s="271"/>
      <c r="BU54" s="271"/>
      <c r="BV54" s="271"/>
      <c r="BW54" s="271"/>
      <c r="BX54" s="271"/>
      <c r="BY54" s="271"/>
      <c r="BZ54" s="271"/>
      <c r="CA54" s="271"/>
      <c r="CB54" s="271"/>
      <c r="CC54" s="271"/>
      <c r="CD54" s="272"/>
      <c r="CE54" s="271">
        <v>1.3077524869883032E-2</v>
      </c>
      <c r="CF54" s="271">
        <v>1.3077539399792443E-2</v>
      </c>
      <c r="CG54" s="271">
        <v>1.3077546665031572E-2</v>
      </c>
      <c r="CH54" s="271">
        <v>1.3077546665031572E-2</v>
      </c>
      <c r="CI54" s="271">
        <v>1.3077546665031572E-2</v>
      </c>
      <c r="CJ54" s="271">
        <v>1.3077546665031572E-2</v>
      </c>
      <c r="CK54" s="271">
        <v>1.3077546665031572E-2</v>
      </c>
      <c r="CL54" s="271">
        <v>1.3077546665031572E-2</v>
      </c>
      <c r="CM54" s="271">
        <v>1.3077546665031572E-2</v>
      </c>
      <c r="CN54" s="271">
        <v>1.3077546665031572E-2</v>
      </c>
      <c r="CO54" s="271">
        <v>1.3077546665031572E-2</v>
      </c>
      <c r="CP54" s="271">
        <v>1.3077546898786306E-2</v>
      </c>
      <c r="CQ54" s="271">
        <v>1.3077546665031572E-2</v>
      </c>
      <c r="CR54" s="271">
        <v>1.3077546665031572E-2</v>
      </c>
      <c r="CS54" s="271">
        <v>1.3077546665031572E-2</v>
      </c>
      <c r="CT54" s="271">
        <v>1.3077546665031572E-2</v>
      </c>
      <c r="CU54" s="271">
        <v>1.3077546666323204E-2</v>
      </c>
      <c r="CV54" s="271">
        <v>1.307761187919009E-2</v>
      </c>
      <c r="CW54" s="271">
        <v>1.3077546665031572E-2</v>
      </c>
      <c r="CX54" s="271">
        <v>1.3077546665031572E-2</v>
      </c>
      <c r="CY54" s="271">
        <v>1.3077546665031572E-2</v>
      </c>
      <c r="CZ54" s="271">
        <v>1.3077546665031572E-2</v>
      </c>
      <c r="DA54" s="271">
        <v>1.3077546665031572E-2</v>
      </c>
      <c r="DB54" s="271">
        <v>1.3077547254909208E-2</v>
      </c>
      <c r="DC54" s="271">
        <v>1.3077546665031572E-2</v>
      </c>
      <c r="DD54" s="271">
        <v>1.3077546665031572E-2</v>
      </c>
      <c r="DE54" s="271">
        <v>1.3077546665031572E-2</v>
      </c>
      <c r="DF54" s="271">
        <v>1.3077546665031572E-2</v>
      </c>
      <c r="DG54" s="271">
        <v>1.3077544958997664E-2</v>
      </c>
      <c r="DH54" s="271">
        <v>1.3077678451582047E-2</v>
      </c>
      <c r="DI54" s="271">
        <v>1.307774506288663E-2</v>
      </c>
      <c r="DJ54" s="271">
        <v>1.3077814645841011E-2</v>
      </c>
      <c r="DK54" s="271">
        <v>1.3077880998572104E-2</v>
      </c>
      <c r="DL54" s="271">
        <v>1.3077951128303752E-2</v>
      </c>
      <c r="DM54" s="271">
        <v>1.3078020660687799E-2</v>
      </c>
      <c r="DN54" s="271">
        <v>1.3078092581265506E-2</v>
      </c>
      <c r="DO54" s="271">
        <v>1.3078166233612897E-2</v>
      </c>
      <c r="DP54" s="271">
        <v>1.3078233531791678E-2</v>
      </c>
      <c r="DQ54" s="271">
        <v>1.3078306983943733E-2</v>
      </c>
      <c r="DR54" s="271">
        <v>1.3078385624358922E-2</v>
      </c>
      <c r="DS54" s="271">
        <v>1.3078458202239471E-2</v>
      </c>
      <c r="DT54" s="271">
        <v>1.3078533324608038E-2</v>
      </c>
      <c r="DU54" s="271">
        <v>1.3078614783724319E-2</v>
      </c>
      <c r="DV54" s="271">
        <v>1.307868201019838E-2</v>
      </c>
      <c r="DW54" s="271">
        <v>1.307876324942611E-2</v>
      </c>
      <c r="DX54" s="271">
        <v>1.3078843388928518E-2</v>
      </c>
      <c r="DY54" s="271">
        <v>1.3078926124033002E-2</v>
      </c>
      <c r="DZ54" s="271">
        <v>1.3079023565249436E-2</v>
      </c>
      <c r="EA54" s="271">
        <v>1.3079094924019844E-2</v>
      </c>
      <c r="EB54" s="271">
        <v>1.3079183858628499E-2</v>
      </c>
      <c r="EC54" s="271">
        <v>1.3082109633584809E-2</v>
      </c>
      <c r="ED54" s="271">
        <v>1.305766044119938E-2</v>
      </c>
      <c r="EE54" s="271">
        <v>1.300420875325704E-2</v>
      </c>
      <c r="EF54" s="271">
        <v>1.3080199310928579E-2</v>
      </c>
      <c r="EG54" s="271">
        <v>1.3077566821762913E-2</v>
      </c>
      <c r="EH54" s="271">
        <v>1.3077546665031572E-2</v>
      </c>
      <c r="EI54" s="271">
        <v>1.3077546665031572E-2</v>
      </c>
      <c r="EJ54" s="271">
        <v>1.3077546665031572E-2</v>
      </c>
      <c r="EK54" s="271">
        <v>1.3077546665031572E-2</v>
      </c>
      <c r="EL54" s="271">
        <v>1.3077546665031572E-2</v>
      </c>
      <c r="EM54" s="271">
        <v>1.3077546665031572E-2</v>
      </c>
      <c r="EN54" s="271">
        <v>1.3077546665031572E-2</v>
      </c>
      <c r="EO54" s="271"/>
      <c r="EP54" s="271"/>
      <c r="EQ54" s="271"/>
      <c r="ER54" s="271"/>
      <c r="ES54" s="271"/>
      <c r="ET54" s="271"/>
      <c r="EU54" s="271"/>
      <c r="EV54" s="271"/>
      <c r="EW54" s="271"/>
      <c r="EX54" s="271"/>
      <c r="EY54" s="271"/>
      <c r="EZ54" s="271"/>
      <c r="FA54" s="272"/>
    </row>
    <row r="55" spans="1:157" x14ac:dyDescent="0.2">
      <c r="A55" s="238">
        <v>50224</v>
      </c>
      <c r="B55" s="237">
        <v>2.3015074234617291E-2</v>
      </c>
      <c r="C55" s="237">
        <v>1.268442098865135E-2</v>
      </c>
      <c r="D55" s="326">
        <f>IF(ISNA(A55),"",IF(LEN(A55)&gt;0,_xll.xlDateShiftMonthBiz("TARGET",A55,tenor),""))</f>
        <v>50409</v>
      </c>
      <c r="E55" s="322" t="e">
        <v>#VALUE!</v>
      </c>
      <c r="F55" s="335" t="str">
        <f>IF(ISNA(A55),"",IF(LEN(A55)&gt;0,_xll.xlShmImplSwap2($B$5,"EUR"&amp;tenor&amp;"M_29JUN12",A55,,tenor+0*TYPE(trigger),1,4,12/tenor,4,1,1),""))</f>
        <v>Curve (OIS_26APR16) is not present in shared memory.</v>
      </c>
      <c r="G55" s="301" t="e">
        <f t="shared" si="0"/>
        <v>#VALUE!</v>
      </c>
      <c r="H55" s="271">
        <v>2.3015074234617249E-2</v>
      </c>
      <c r="I55" s="271">
        <v>2.301507423461728E-2</v>
      </c>
      <c r="J55" s="271">
        <v>2.3015074234617291E-2</v>
      </c>
      <c r="K55" s="271">
        <v>2.3015074234617291E-2</v>
      </c>
      <c r="L55" s="271">
        <v>2.3015074234617291E-2</v>
      </c>
      <c r="M55" s="271">
        <v>2.3015074234617291E-2</v>
      </c>
      <c r="N55" s="271">
        <v>2.3015074234617291E-2</v>
      </c>
      <c r="O55" s="271">
        <v>2.3015074234617291E-2</v>
      </c>
      <c r="P55" s="271">
        <v>2.3015074234617291E-2</v>
      </c>
      <c r="Q55" s="271">
        <v>2.3015074234617291E-2</v>
      </c>
      <c r="R55" s="271">
        <v>2.3015074234617291E-2</v>
      </c>
      <c r="S55" s="271">
        <v>2.3015093877869472E-2</v>
      </c>
      <c r="T55" s="271">
        <v>2.3015074234617291E-2</v>
      </c>
      <c r="U55" s="271">
        <v>2.3015074234617291E-2</v>
      </c>
      <c r="V55" s="271">
        <v>2.3015074234617291E-2</v>
      </c>
      <c r="W55" s="271">
        <v>2.3015074234617291E-2</v>
      </c>
      <c r="X55" s="271">
        <v>2.3015074343167134E-2</v>
      </c>
      <c r="Y55" s="271">
        <v>2.3014901810596077E-2</v>
      </c>
      <c r="Z55" s="271">
        <v>2.3015074234617291E-2</v>
      </c>
      <c r="AA55" s="271">
        <v>2.3015074234617291E-2</v>
      </c>
      <c r="AB55" s="271">
        <v>2.3015074234617291E-2</v>
      </c>
      <c r="AC55" s="271">
        <v>2.3015074234617291E-2</v>
      </c>
      <c r="AD55" s="271">
        <v>2.3015074234617291E-2</v>
      </c>
      <c r="AE55" s="271">
        <v>2.301512380416772E-2</v>
      </c>
      <c r="AF55" s="271">
        <v>2.3015074234617291E-2</v>
      </c>
      <c r="AG55" s="271">
        <v>2.3015074234617291E-2</v>
      </c>
      <c r="AH55" s="271">
        <v>2.3015074234617291E-2</v>
      </c>
      <c r="AI55" s="271">
        <v>2.3015074234617291E-2</v>
      </c>
      <c r="AJ55" s="271">
        <v>2.3014930870511284E-2</v>
      </c>
      <c r="AK55" s="271">
        <v>2.3014837093267938E-2</v>
      </c>
      <c r="AL55" s="271">
        <v>2.3014777127115391E-2</v>
      </c>
      <c r="AM55" s="271">
        <v>2.3014821158358283E-2</v>
      </c>
      <c r="AN55" s="271">
        <v>2.3014950826286067E-2</v>
      </c>
      <c r="AO55" s="271">
        <v>2.3015084410457607E-2</v>
      </c>
      <c r="AP55" s="271">
        <v>2.3015200427522527E-2</v>
      </c>
      <c r="AQ55" s="271">
        <v>2.3015327002610643E-2</v>
      </c>
      <c r="AR55" s="271">
        <v>2.3015462922599612E-2</v>
      </c>
      <c r="AS55" s="271">
        <v>2.3015630290767735E-2</v>
      </c>
      <c r="AT55" s="271">
        <v>2.3015809286937479E-2</v>
      </c>
      <c r="AU55" s="271">
        <v>2.301592621495992E-2</v>
      </c>
      <c r="AV55" s="271">
        <v>2.3015957844274047E-2</v>
      </c>
      <c r="AW55" s="271">
        <v>2.3015908476542977E-2</v>
      </c>
      <c r="AX55" s="271">
        <v>2.3015749371159831E-2</v>
      </c>
      <c r="AY55" s="271">
        <v>2.3015534854280203E-2</v>
      </c>
      <c r="AZ55" s="271">
        <v>2.3015320103366658E-2</v>
      </c>
      <c r="BA55" s="271">
        <v>2.3015141312539934E-2</v>
      </c>
      <c r="BB55" s="271">
        <v>2.3015037278237081E-2</v>
      </c>
      <c r="BC55" s="271">
        <v>2.3014988311364726E-2</v>
      </c>
      <c r="BD55" s="271">
        <v>2.3014980761100041E-2</v>
      </c>
      <c r="BE55" s="271">
        <v>2.3014998294179741E-2</v>
      </c>
      <c r="BF55" s="271">
        <v>2.3014988112833552E-2</v>
      </c>
      <c r="BG55" s="271">
        <v>2.3015171806594577E-2</v>
      </c>
      <c r="BH55" s="271">
        <v>2.3013528094743295E-2</v>
      </c>
      <c r="BI55" s="271">
        <v>2.301491262262774E-2</v>
      </c>
      <c r="BJ55" s="271">
        <v>2.3015075603498459E-2</v>
      </c>
      <c r="BK55" s="271">
        <v>2.3015074234617291E-2</v>
      </c>
      <c r="BL55" s="271">
        <v>2.3015074234617291E-2</v>
      </c>
      <c r="BM55" s="271">
        <v>2.3015074234617291E-2</v>
      </c>
      <c r="BN55" s="271">
        <v>2.3015074234617291E-2</v>
      </c>
      <c r="BO55" s="271">
        <v>2.3015074234617291E-2</v>
      </c>
      <c r="BP55" s="271">
        <v>2.3015074234617291E-2</v>
      </c>
      <c r="BQ55" s="271">
        <v>2.3015074234617291E-2</v>
      </c>
      <c r="BR55" s="271"/>
      <c r="BS55" s="271"/>
      <c r="BT55" s="271"/>
      <c r="BU55" s="271"/>
      <c r="BV55" s="271"/>
      <c r="BW55" s="271"/>
      <c r="BX55" s="271"/>
      <c r="BY55" s="271"/>
      <c r="BZ55" s="271"/>
      <c r="CA55" s="271"/>
      <c r="CB55" s="271"/>
      <c r="CC55" s="271"/>
      <c r="CD55" s="272"/>
      <c r="CE55" s="271">
        <v>1.268439984869011E-2</v>
      </c>
      <c r="CF55" s="271">
        <v>1.268441394181369E-2</v>
      </c>
      <c r="CG55" s="271">
        <v>1.268442098865135E-2</v>
      </c>
      <c r="CH55" s="271">
        <v>1.268442098865135E-2</v>
      </c>
      <c r="CI55" s="271">
        <v>1.268442098865135E-2</v>
      </c>
      <c r="CJ55" s="271">
        <v>1.268442098865135E-2</v>
      </c>
      <c r="CK55" s="271">
        <v>1.268442098865135E-2</v>
      </c>
      <c r="CL55" s="271">
        <v>1.268442098865135E-2</v>
      </c>
      <c r="CM55" s="271">
        <v>1.268442098865135E-2</v>
      </c>
      <c r="CN55" s="271">
        <v>1.268442098865135E-2</v>
      </c>
      <c r="CO55" s="271">
        <v>1.268442098865135E-2</v>
      </c>
      <c r="CP55" s="271">
        <v>1.2684421208569423E-2</v>
      </c>
      <c r="CQ55" s="271">
        <v>1.268442098865135E-2</v>
      </c>
      <c r="CR55" s="271">
        <v>1.268442098865135E-2</v>
      </c>
      <c r="CS55" s="271">
        <v>1.268442098865135E-2</v>
      </c>
      <c r="CT55" s="271">
        <v>1.268442098865135E-2</v>
      </c>
      <c r="CU55" s="271">
        <v>1.2684420989866526E-2</v>
      </c>
      <c r="CV55" s="271">
        <v>1.2684485555687523E-2</v>
      </c>
      <c r="CW55" s="271">
        <v>1.268442098865135E-2</v>
      </c>
      <c r="CX55" s="271">
        <v>1.268442098865135E-2</v>
      </c>
      <c r="CY55" s="271">
        <v>1.268442098865135E-2</v>
      </c>
      <c r="CZ55" s="271">
        <v>1.268442098865135E-2</v>
      </c>
      <c r="DA55" s="271">
        <v>1.268442098865135E-2</v>
      </c>
      <c r="DB55" s="271">
        <v>1.2684421543611732E-2</v>
      </c>
      <c r="DC55" s="271">
        <v>1.268442098865135E-2</v>
      </c>
      <c r="DD55" s="271">
        <v>1.268442098865135E-2</v>
      </c>
      <c r="DE55" s="271">
        <v>1.268442098865135E-2</v>
      </c>
      <c r="DF55" s="271">
        <v>1.268442098865135E-2</v>
      </c>
      <c r="DG55" s="271">
        <v>1.2684419383606602E-2</v>
      </c>
      <c r="DH55" s="271">
        <v>1.2684551404211189E-2</v>
      </c>
      <c r="DI55" s="271">
        <v>1.2684617288502302E-2</v>
      </c>
      <c r="DJ55" s="271">
        <v>1.2684686041706172E-2</v>
      </c>
      <c r="DK55" s="271">
        <v>1.2684751572004155E-2</v>
      </c>
      <c r="DL55" s="271">
        <v>1.268482082464753E-2</v>
      </c>
      <c r="DM55" s="271">
        <v>1.268488949658571E-2</v>
      </c>
      <c r="DN55" s="271">
        <v>1.2684960504427602E-2</v>
      </c>
      <c r="DO55" s="271">
        <v>1.2685033257240933E-2</v>
      </c>
      <c r="DP55" s="271">
        <v>1.2685099690377434E-2</v>
      </c>
      <c r="DQ55" s="271">
        <v>1.2685172201425069E-2</v>
      </c>
      <c r="DR55" s="271">
        <v>1.268524984981499E-2</v>
      </c>
      <c r="DS55" s="271">
        <v>1.2685321607159662E-2</v>
      </c>
      <c r="DT55" s="271">
        <v>1.2685395899145215E-2</v>
      </c>
      <c r="DU55" s="271">
        <v>1.2685476518765882E-2</v>
      </c>
      <c r="DV55" s="271">
        <v>1.2685543062398649E-2</v>
      </c>
      <c r="DW55" s="271">
        <v>1.2685623530294178E-2</v>
      </c>
      <c r="DX55" s="271">
        <v>1.2685702855609878E-2</v>
      </c>
      <c r="DY55" s="271">
        <v>1.2685784704369379E-2</v>
      </c>
      <c r="DZ55" s="271">
        <v>1.2685881019557713E-2</v>
      </c>
      <c r="EA55" s="271">
        <v>1.2685951606015777E-2</v>
      </c>
      <c r="EB55" s="271">
        <v>1.2686039514241109E-2</v>
      </c>
      <c r="EC55" s="271">
        <v>1.2686133733956561E-2</v>
      </c>
      <c r="ED55" s="271">
        <v>1.2689220284609021E-2</v>
      </c>
      <c r="EE55" s="271">
        <v>1.2663523745814502E-2</v>
      </c>
      <c r="EF55" s="271">
        <v>1.2609549678630563E-2</v>
      </c>
      <c r="EG55" s="271">
        <v>1.2686983254082771E-2</v>
      </c>
      <c r="EH55" s="271">
        <v>1.268442098865135E-2</v>
      </c>
      <c r="EI55" s="271">
        <v>1.268442098865135E-2</v>
      </c>
      <c r="EJ55" s="271">
        <v>1.268442098865135E-2</v>
      </c>
      <c r="EK55" s="271">
        <v>1.268442098865135E-2</v>
      </c>
      <c r="EL55" s="271">
        <v>1.268442098865135E-2</v>
      </c>
      <c r="EM55" s="271">
        <v>1.268442098865135E-2</v>
      </c>
      <c r="EN55" s="271">
        <v>1.268442098865135E-2</v>
      </c>
      <c r="EO55" s="271"/>
      <c r="EP55" s="271"/>
      <c r="EQ55" s="271"/>
      <c r="ER55" s="271"/>
      <c r="ES55" s="271"/>
      <c r="ET55" s="271"/>
      <c r="EU55" s="271"/>
      <c r="EV55" s="271"/>
      <c r="EW55" s="271"/>
      <c r="EX55" s="271"/>
      <c r="EY55" s="271"/>
      <c r="EZ55" s="271"/>
      <c r="FA55" s="272"/>
    </row>
    <row r="56" spans="1:157" x14ac:dyDescent="0.2">
      <c r="A56" s="238">
        <v>50591</v>
      </c>
      <c r="B56" s="237">
        <v>2.296355198433785E-2</v>
      </c>
      <c r="C56" s="237">
        <v>1.2366069000943882E-2</v>
      </c>
      <c r="D56" s="326">
        <f>IF(ISNA(A56),"",IF(LEN(A56)&gt;0,_xll.xlDateShiftMonthBiz("TARGET",A56,tenor),""))</f>
        <v>50775</v>
      </c>
      <c r="E56" s="322" t="e">
        <v>#VALUE!</v>
      </c>
      <c r="F56" s="335" t="str">
        <f>IF(ISNA(A56),"",IF(LEN(A56)&gt;0,_xll.xlShmImplSwap2($B$5,"EUR"&amp;tenor&amp;"M_29JUN12",A56,,tenor+0*TYPE(trigger),1,4,12/tenor,4,1,1),""))</f>
        <v>Curve (OIS_26APR16) is not present in shared memory.</v>
      </c>
      <c r="G56" s="301" t="e">
        <f t="shared" si="0"/>
        <v>#VALUE!</v>
      </c>
      <c r="H56" s="271">
        <v>2.2963551984337836E-2</v>
      </c>
      <c r="I56" s="271">
        <v>2.296355198433785E-2</v>
      </c>
      <c r="J56" s="271">
        <v>2.296355198433785E-2</v>
      </c>
      <c r="K56" s="271">
        <v>2.296355198433785E-2</v>
      </c>
      <c r="L56" s="271">
        <v>2.296355198433785E-2</v>
      </c>
      <c r="M56" s="271">
        <v>2.296355198433785E-2</v>
      </c>
      <c r="N56" s="271">
        <v>2.296355198433785E-2</v>
      </c>
      <c r="O56" s="271">
        <v>2.296355198433785E-2</v>
      </c>
      <c r="P56" s="271">
        <v>2.296355198433785E-2</v>
      </c>
      <c r="Q56" s="271">
        <v>2.296355198433785E-2</v>
      </c>
      <c r="R56" s="271">
        <v>2.296355198433785E-2</v>
      </c>
      <c r="S56" s="271">
        <v>2.2963570868822548E-2</v>
      </c>
      <c r="T56" s="271">
        <v>2.296355198433785E-2</v>
      </c>
      <c r="U56" s="271">
        <v>2.296355198433785E-2</v>
      </c>
      <c r="V56" s="271">
        <v>2.296355198433785E-2</v>
      </c>
      <c r="W56" s="271">
        <v>2.296355198433785E-2</v>
      </c>
      <c r="X56" s="271">
        <v>2.2963552088694699E-2</v>
      </c>
      <c r="Y56" s="271">
        <v>2.2963386657057553E-2</v>
      </c>
      <c r="Z56" s="271">
        <v>2.296355198433785E-2</v>
      </c>
      <c r="AA56" s="271">
        <v>2.296355198433785E-2</v>
      </c>
      <c r="AB56" s="271">
        <v>2.296355198433785E-2</v>
      </c>
      <c r="AC56" s="271">
        <v>2.296355198433785E-2</v>
      </c>
      <c r="AD56" s="271">
        <v>2.296355198433785E-2</v>
      </c>
      <c r="AE56" s="271">
        <v>2.2963599639146091E-2</v>
      </c>
      <c r="AF56" s="271">
        <v>2.296355198433785E-2</v>
      </c>
      <c r="AG56" s="271">
        <v>2.296355198433785E-2</v>
      </c>
      <c r="AH56" s="271">
        <v>2.296355198433785E-2</v>
      </c>
      <c r="AI56" s="271">
        <v>2.296355198433785E-2</v>
      </c>
      <c r="AJ56" s="271">
        <v>2.2963414158012622E-2</v>
      </c>
      <c r="AK56" s="271">
        <v>2.2963324876534665E-2</v>
      </c>
      <c r="AL56" s="271">
        <v>2.2963267663543369E-2</v>
      </c>
      <c r="AM56" s="271">
        <v>2.2963310438316314E-2</v>
      </c>
      <c r="AN56" s="271">
        <v>2.296343552164656E-2</v>
      </c>
      <c r="AO56" s="271">
        <v>2.296356439056663E-2</v>
      </c>
      <c r="AP56" s="271">
        <v>2.2963676368363169E-2</v>
      </c>
      <c r="AQ56" s="271">
        <v>2.2963798503695888E-2</v>
      </c>
      <c r="AR56" s="271">
        <v>2.2963929648252536E-2</v>
      </c>
      <c r="AS56" s="271">
        <v>2.2964090974760508E-2</v>
      </c>
      <c r="AT56" s="271">
        <v>2.2964263519468432E-2</v>
      </c>
      <c r="AU56" s="271">
        <v>2.2964376421616094E-2</v>
      </c>
      <c r="AV56" s="271">
        <v>2.2964407307906044E-2</v>
      </c>
      <c r="AW56" s="271">
        <v>2.2964360338260718E-2</v>
      </c>
      <c r="AX56" s="271">
        <v>2.2964207919768415E-2</v>
      </c>
      <c r="AY56" s="271">
        <v>2.29640021276586E-2</v>
      </c>
      <c r="AZ56" s="271">
        <v>2.2963796229062961E-2</v>
      </c>
      <c r="BA56" s="271">
        <v>2.2963624878094255E-2</v>
      </c>
      <c r="BB56" s="271">
        <v>2.2963525407059666E-2</v>
      </c>
      <c r="BC56" s="271">
        <v>2.2963478951917051E-2</v>
      </c>
      <c r="BD56" s="271">
        <v>2.2963472171744687E-2</v>
      </c>
      <c r="BE56" s="271">
        <v>2.2963489603038401E-2</v>
      </c>
      <c r="BF56" s="271">
        <v>2.296348043412311E-2</v>
      </c>
      <c r="BG56" s="271">
        <v>2.2963459762722717E-2</v>
      </c>
      <c r="BH56" s="271">
        <v>2.2963586640976828E-2</v>
      </c>
      <c r="BI56" s="271">
        <v>2.296197628939662E-2</v>
      </c>
      <c r="BJ56" s="271">
        <v>2.2963383584729088E-2</v>
      </c>
      <c r="BK56" s="271">
        <v>2.296355198433785E-2</v>
      </c>
      <c r="BL56" s="271">
        <v>2.296355198433785E-2</v>
      </c>
      <c r="BM56" s="271">
        <v>2.296355198433785E-2</v>
      </c>
      <c r="BN56" s="271">
        <v>2.296355198433785E-2</v>
      </c>
      <c r="BO56" s="271">
        <v>2.296355198433785E-2</v>
      </c>
      <c r="BP56" s="271">
        <v>2.296355198433785E-2</v>
      </c>
      <c r="BQ56" s="271">
        <v>2.296355198433785E-2</v>
      </c>
      <c r="BR56" s="271"/>
      <c r="BS56" s="271"/>
      <c r="BT56" s="271"/>
      <c r="BU56" s="271"/>
      <c r="BV56" s="271"/>
      <c r="BW56" s="271"/>
      <c r="BX56" s="271"/>
      <c r="BY56" s="271"/>
      <c r="BZ56" s="271"/>
      <c r="CA56" s="271"/>
      <c r="CB56" s="271"/>
      <c r="CC56" s="271"/>
      <c r="CD56" s="272"/>
      <c r="CE56" s="271">
        <v>1.2366048391550208E-2</v>
      </c>
      <c r="CF56" s="271">
        <v>1.2366062130966363E-2</v>
      </c>
      <c r="CG56" s="271">
        <v>1.2366069000943882E-2</v>
      </c>
      <c r="CH56" s="271">
        <v>1.2366069000943882E-2</v>
      </c>
      <c r="CI56" s="271">
        <v>1.2366069000943882E-2</v>
      </c>
      <c r="CJ56" s="271">
        <v>1.2366069000943882E-2</v>
      </c>
      <c r="CK56" s="271">
        <v>1.2366069000943882E-2</v>
      </c>
      <c r="CL56" s="271">
        <v>1.2366069000943882E-2</v>
      </c>
      <c r="CM56" s="271">
        <v>1.2366069000943882E-2</v>
      </c>
      <c r="CN56" s="271">
        <v>1.2366069000943882E-2</v>
      </c>
      <c r="CO56" s="271">
        <v>1.2366069000943882E-2</v>
      </c>
      <c r="CP56" s="271">
        <v>1.2366069199277045E-2</v>
      </c>
      <c r="CQ56" s="271">
        <v>1.2366069000943882E-2</v>
      </c>
      <c r="CR56" s="271">
        <v>1.2366069000943882E-2</v>
      </c>
      <c r="CS56" s="271">
        <v>1.2366069000943882E-2</v>
      </c>
      <c r="CT56" s="271">
        <v>1.2366069000943882E-2</v>
      </c>
      <c r="CU56" s="271">
        <v>1.2366069002039804E-2</v>
      </c>
      <c r="CV56" s="271">
        <v>1.2366132467163596E-2</v>
      </c>
      <c r="CW56" s="271">
        <v>1.2366069000943882E-2</v>
      </c>
      <c r="CX56" s="271">
        <v>1.2366069000943882E-2</v>
      </c>
      <c r="CY56" s="271">
        <v>1.2366069000943882E-2</v>
      </c>
      <c r="CZ56" s="271">
        <v>1.2366069000943882E-2</v>
      </c>
      <c r="DA56" s="271">
        <v>1.2366069000943882E-2</v>
      </c>
      <c r="DB56" s="271">
        <v>1.2366069501436398E-2</v>
      </c>
      <c r="DC56" s="271">
        <v>1.2366069000943882E-2</v>
      </c>
      <c r="DD56" s="271">
        <v>1.2366069000943882E-2</v>
      </c>
      <c r="DE56" s="271">
        <v>1.2366069000943882E-2</v>
      </c>
      <c r="DF56" s="271">
        <v>1.2366069000943882E-2</v>
      </c>
      <c r="DG56" s="271">
        <v>1.236606755342823E-2</v>
      </c>
      <c r="DH56" s="271">
        <v>1.2366197095054297E-2</v>
      </c>
      <c r="DI56" s="271">
        <v>1.2366261753831291E-2</v>
      </c>
      <c r="DJ56" s="271">
        <v>1.2366329131563264E-2</v>
      </c>
      <c r="DK56" s="271">
        <v>1.236639327857721E-2</v>
      </c>
      <c r="DL56" s="271">
        <v>1.2366461069755634E-2</v>
      </c>
      <c r="DM56" s="271">
        <v>1.2366528306937602E-2</v>
      </c>
      <c r="DN56" s="271">
        <v>1.2366597820265184E-2</v>
      </c>
      <c r="DO56" s="271">
        <v>1.2366669046795975E-2</v>
      </c>
      <c r="DP56" s="271">
        <v>1.2366734043090237E-2</v>
      </c>
      <c r="DQ56" s="271">
        <v>1.2366804989343762E-2</v>
      </c>
      <c r="DR56" s="271">
        <v>1.2366881020715759E-2</v>
      </c>
      <c r="DS56" s="271">
        <v>1.2366951365039786E-2</v>
      </c>
      <c r="DT56" s="271">
        <v>1.236702425900053E-2</v>
      </c>
      <c r="DU56" s="271">
        <v>1.2367103454812145E-2</v>
      </c>
      <c r="DV56" s="271">
        <v>1.236716888650901E-2</v>
      </c>
      <c r="DW56" s="271">
        <v>1.2367247991775483E-2</v>
      </c>
      <c r="DX56" s="271">
        <v>1.2367325935498216E-2</v>
      </c>
      <c r="DY56" s="271">
        <v>1.2367406287791321E-2</v>
      </c>
      <c r="DZ56" s="271">
        <v>1.2367500766384919E-2</v>
      </c>
      <c r="EA56" s="271">
        <v>1.2367570000329739E-2</v>
      </c>
      <c r="EB56" s="271">
        <v>1.2367656187309183E-2</v>
      </c>
      <c r="EC56" s="271">
        <v>1.2367748587918113E-2</v>
      </c>
      <c r="ED56" s="271">
        <v>1.2367843052965266E-2</v>
      </c>
      <c r="EE56" s="271">
        <v>1.2370966380250016E-2</v>
      </c>
      <c r="EF56" s="271">
        <v>1.2344937072013853E-2</v>
      </c>
      <c r="EG56" s="271">
        <v>1.2288873068625627E-2</v>
      </c>
      <c r="EH56" s="271">
        <v>1.2368649713605327E-2</v>
      </c>
      <c r="EI56" s="271">
        <v>1.2366069000943882E-2</v>
      </c>
      <c r="EJ56" s="271">
        <v>1.2366069000943882E-2</v>
      </c>
      <c r="EK56" s="271">
        <v>1.2366069000943882E-2</v>
      </c>
      <c r="EL56" s="271">
        <v>1.2366069000943882E-2</v>
      </c>
      <c r="EM56" s="271">
        <v>1.2366069000943882E-2</v>
      </c>
      <c r="EN56" s="271">
        <v>1.2366069000943882E-2</v>
      </c>
      <c r="EO56" s="271"/>
      <c r="EP56" s="271"/>
      <c r="EQ56" s="271"/>
      <c r="ER56" s="271"/>
      <c r="ES56" s="271"/>
      <c r="ET56" s="271"/>
      <c r="EU56" s="271"/>
      <c r="EV56" s="271"/>
      <c r="EW56" s="271"/>
      <c r="EX56" s="271"/>
      <c r="EY56" s="271"/>
      <c r="EZ56" s="271"/>
      <c r="FA56" s="272"/>
    </row>
    <row r="57" spans="1:157" x14ac:dyDescent="0.2">
      <c r="A57" s="238">
        <v>50955</v>
      </c>
      <c r="B57" s="237">
        <v>2.2912547715742936E-2</v>
      </c>
      <c r="C57" s="237">
        <v>1.214440844412731E-2</v>
      </c>
      <c r="D57" s="326">
        <f>IF(ISNA(A57),"",IF(LEN(A57)&gt;0,_xll.xlDateShiftMonthBiz("TARGET",A57,tenor),""))</f>
        <v>51139</v>
      </c>
      <c r="E57" s="322" t="e">
        <v>#VALUE!</v>
      </c>
      <c r="F57" s="335" t="str">
        <f>IF(ISNA(A57),"",IF(LEN(A57)&gt;0,_xll.xlShmImplSwap2($B$5,"EUR"&amp;tenor&amp;"M_29JUN12",A57,,tenor+0*TYPE(trigger),1,4,12/tenor,4,1,1),""))</f>
        <v>Curve (OIS_26APR16) is not present in shared memory.</v>
      </c>
      <c r="G57" s="301" t="e">
        <f t="shared" si="0"/>
        <v>#VALUE!</v>
      </c>
      <c r="H57" s="271">
        <v>2.2912547715742908E-2</v>
      </c>
      <c r="I57" s="271">
        <v>2.2912547715742908E-2</v>
      </c>
      <c r="J57" s="271">
        <v>2.2912547715742936E-2</v>
      </c>
      <c r="K57" s="271">
        <v>2.2912547715742936E-2</v>
      </c>
      <c r="L57" s="271">
        <v>2.2912547715742936E-2</v>
      </c>
      <c r="M57" s="271">
        <v>2.2912547715742936E-2</v>
      </c>
      <c r="N57" s="271">
        <v>2.2912547715742936E-2</v>
      </c>
      <c r="O57" s="271">
        <v>2.2912547715742936E-2</v>
      </c>
      <c r="P57" s="271">
        <v>2.2912547715742936E-2</v>
      </c>
      <c r="Q57" s="271">
        <v>2.2912547715742936E-2</v>
      </c>
      <c r="R57" s="271">
        <v>2.2912547715742936E-2</v>
      </c>
      <c r="S57" s="271">
        <v>2.291256590350051E-2</v>
      </c>
      <c r="T57" s="271">
        <v>2.2912547715742936E-2</v>
      </c>
      <c r="U57" s="271">
        <v>2.2912547715742936E-2</v>
      </c>
      <c r="V57" s="271">
        <v>2.2912547715742936E-2</v>
      </c>
      <c r="W57" s="271">
        <v>2.2912547715742936E-2</v>
      </c>
      <c r="X57" s="271">
        <v>2.2912547816249611E-2</v>
      </c>
      <c r="Y57" s="271">
        <v>2.2912388922511413E-2</v>
      </c>
      <c r="Z57" s="271">
        <v>2.2912547715742936E-2</v>
      </c>
      <c r="AA57" s="271">
        <v>2.2912547715742936E-2</v>
      </c>
      <c r="AB57" s="271">
        <v>2.2912547715742936E-2</v>
      </c>
      <c r="AC57" s="271">
        <v>2.2912547715742936E-2</v>
      </c>
      <c r="AD57" s="271">
        <v>2.2912547715742936E-2</v>
      </c>
      <c r="AE57" s="271">
        <v>2.2912593612367312E-2</v>
      </c>
      <c r="AF57" s="271">
        <v>2.2912547715742936E-2</v>
      </c>
      <c r="AG57" s="271">
        <v>2.2912547715742936E-2</v>
      </c>
      <c r="AH57" s="271">
        <v>2.2912547715742936E-2</v>
      </c>
      <c r="AI57" s="271">
        <v>2.2912547715742936E-2</v>
      </c>
      <c r="AJ57" s="271">
        <v>2.291241497440339E-2</v>
      </c>
      <c r="AK57" s="271">
        <v>2.2912329856257397E-2</v>
      </c>
      <c r="AL57" s="271">
        <v>2.2912275188901845E-2</v>
      </c>
      <c r="AM57" s="271">
        <v>2.2912316827822774E-2</v>
      </c>
      <c r="AN57" s="271">
        <v>2.2912437718494112E-2</v>
      </c>
      <c r="AO57" s="271">
        <v>2.2912562275609154E-2</v>
      </c>
      <c r="AP57" s="271">
        <v>2.2912670562207842E-2</v>
      </c>
      <c r="AQ57" s="271">
        <v>2.2912788638886347E-2</v>
      </c>
      <c r="AR57" s="271">
        <v>2.2912915417598111E-2</v>
      </c>
      <c r="AS57" s="271">
        <v>2.2913071213482759E-2</v>
      </c>
      <c r="AT57" s="271">
        <v>2.291323785285795E-2</v>
      </c>
      <c r="AU57" s="271">
        <v>2.2913347078046889E-2</v>
      </c>
      <c r="AV57" s="271">
        <v>2.2913377301353871E-2</v>
      </c>
      <c r="AW57" s="271">
        <v>2.2913332553487858E-2</v>
      </c>
      <c r="AX57" s="271">
        <v>2.2913186296917503E-2</v>
      </c>
      <c r="AY57" s="271">
        <v>2.2912988533833605E-2</v>
      </c>
      <c r="AZ57" s="271">
        <v>2.2912790786194133E-2</v>
      </c>
      <c r="BA57" s="271">
        <v>2.2912626288248777E-2</v>
      </c>
      <c r="BB57" s="271">
        <v>2.2912531029296489E-2</v>
      </c>
      <c r="BC57" s="271">
        <v>2.2912486905460817E-2</v>
      </c>
      <c r="BD57" s="271">
        <v>2.2912480851697593E-2</v>
      </c>
      <c r="BE57" s="271">
        <v>2.2912498212695087E-2</v>
      </c>
      <c r="BF57" s="271">
        <v>2.2912489998355743E-2</v>
      </c>
      <c r="BG57" s="271">
        <v>2.2912470702276946E-2</v>
      </c>
      <c r="BH57" s="271">
        <v>2.2912396170098305E-2</v>
      </c>
      <c r="BI57" s="271">
        <v>2.2912549966731154E-2</v>
      </c>
      <c r="BJ57" s="271">
        <v>2.291093653103371E-2</v>
      </c>
      <c r="BK57" s="271">
        <v>2.2912387009821816E-2</v>
      </c>
      <c r="BL57" s="271">
        <v>2.2912547715742936E-2</v>
      </c>
      <c r="BM57" s="271">
        <v>2.2912547715742936E-2</v>
      </c>
      <c r="BN57" s="271">
        <v>2.2912547715742936E-2</v>
      </c>
      <c r="BO57" s="271">
        <v>2.2912547715742936E-2</v>
      </c>
      <c r="BP57" s="271">
        <v>2.2912547715742936E-2</v>
      </c>
      <c r="BQ57" s="271">
        <v>2.2912547715742936E-2</v>
      </c>
      <c r="BR57" s="271"/>
      <c r="BS57" s="271"/>
      <c r="BT57" s="271"/>
      <c r="BU57" s="271"/>
      <c r="BV57" s="271"/>
      <c r="BW57" s="271"/>
      <c r="BX57" s="271"/>
      <c r="BY57" s="271"/>
      <c r="BZ57" s="271"/>
      <c r="CA57" s="271"/>
      <c r="CB57" s="271"/>
      <c r="CC57" s="271"/>
      <c r="CD57" s="272"/>
      <c r="CE57" s="271">
        <v>1.2144388204155455E-2</v>
      </c>
      <c r="CF57" s="271">
        <v>1.2144401697293949E-2</v>
      </c>
      <c r="CG57" s="271">
        <v>1.214440844412731E-2</v>
      </c>
      <c r="CH57" s="271">
        <v>1.214440844412731E-2</v>
      </c>
      <c r="CI57" s="271">
        <v>1.214440844412731E-2</v>
      </c>
      <c r="CJ57" s="271">
        <v>1.214440844412731E-2</v>
      </c>
      <c r="CK57" s="271">
        <v>1.214440844412731E-2</v>
      </c>
      <c r="CL57" s="271">
        <v>1.214440844412731E-2</v>
      </c>
      <c r="CM57" s="271">
        <v>1.214440844412731E-2</v>
      </c>
      <c r="CN57" s="271">
        <v>1.214440844412731E-2</v>
      </c>
      <c r="CO57" s="271">
        <v>1.214440844412731E-2</v>
      </c>
      <c r="CP57" s="271">
        <v>1.2144408625101228E-2</v>
      </c>
      <c r="CQ57" s="271">
        <v>1.214440844412731E-2</v>
      </c>
      <c r="CR57" s="271">
        <v>1.214440844412731E-2</v>
      </c>
      <c r="CS57" s="271">
        <v>1.214440844412731E-2</v>
      </c>
      <c r="CT57" s="271">
        <v>1.214440844412731E-2</v>
      </c>
      <c r="CU57" s="271">
        <v>1.21444084451273E-2</v>
      </c>
      <c r="CV57" s="271">
        <v>1.2144469901498331E-2</v>
      </c>
      <c r="CW57" s="271">
        <v>1.214440844412731E-2</v>
      </c>
      <c r="CX57" s="271">
        <v>1.214440844412731E-2</v>
      </c>
      <c r="CY57" s="271">
        <v>1.214440844412731E-2</v>
      </c>
      <c r="CZ57" s="271">
        <v>1.214440844412731E-2</v>
      </c>
      <c r="DA57" s="271">
        <v>1.214440844412731E-2</v>
      </c>
      <c r="DB57" s="271">
        <v>1.2144408900812731E-2</v>
      </c>
      <c r="DC57" s="271">
        <v>1.214440844412731E-2</v>
      </c>
      <c r="DD57" s="271">
        <v>1.214440844412731E-2</v>
      </c>
      <c r="DE57" s="271">
        <v>1.214440844412731E-2</v>
      </c>
      <c r="DF57" s="271">
        <v>1.214440844412731E-2</v>
      </c>
      <c r="DG57" s="271">
        <v>1.2144407123311232E-2</v>
      </c>
      <c r="DH57" s="271">
        <v>1.2144532422895564E-2</v>
      </c>
      <c r="DI57" s="271">
        <v>1.2144594971546619E-2</v>
      </c>
      <c r="DJ57" s="271">
        <v>1.2144660100741562E-2</v>
      </c>
      <c r="DK57" s="271">
        <v>1.2144722041866408E-2</v>
      </c>
      <c r="DL57" s="271">
        <v>1.2144787512675944E-2</v>
      </c>
      <c r="DM57" s="271">
        <v>1.2144852457650309E-2</v>
      </c>
      <c r="DN57" s="271">
        <v>1.2144919614853582E-2</v>
      </c>
      <c r="DO57" s="271">
        <v>1.214498838842446E-2</v>
      </c>
      <c r="DP57" s="271">
        <v>1.2145051139431566E-2</v>
      </c>
      <c r="DQ57" s="271">
        <v>1.214511963601745E-2</v>
      </c>
      <c r="DR57" s="271">
        <v>1.2145193107808757E-2</v>
      </c>
      <c r="DS57" s="271">
        <v>1.2145261078899527E-2</v>
      </c>
      <c r="DT57" s="271">
        <v>1.2145331584053561E-2</v>
      </c>
      <c r="DU57" s="271">
        <v>1.2145408241625279E-2</v>
      </c>
      <c r="DV57" s="271">
        <v>1.2145471655872974E-2</v>
      </c>
      <c r="DW57" s="271">
        <v>1.21455482254495E-2</v>
      </c>
      <c r="DX57" s="271">
        <v>1.2145623684123077E-2</v>
      </c>
      <c r="DY57" s="271">
        <v>1.2145701430488362E-2</v>
      </c>
      <c r="DZ57" s="271">
        <v>1.2145792841494064E-2</v>
      </c>
      <c r="EA57" s="271">
        <v>1.2145859749568966E-2</v>
      </c>
      <c r="EB57" s="271">
        <v>1.2145943070559301E-2</v>
      </c>
      <c r="EC57" s="271">
        <v>1.2146032413884338E-2</v>
      </c>
      <c r="ED57" s="271">
        <v>1.2146123803821154E-2</v>
      </c>
      <c r="EE57" s="271">
        <v>1.2146207483562229E-2</v>
      </c>
      <c r="EF57" s="271">
        <v>1.2149589198653939E-2</v>
      </c>
      <c r="EG57" s="271">
        <v>1.212245677286026E-2</v>
      </c>
      <c r="EH57" s="271">
        <v>1.2065597303883449E-2</v>
      </c>
      <c r="EI57" s="271">
        <v>1.2147067212701314E-2</v>
      </c>
      <c r="EJ57" s="271">
        <v>1.214440844412731E-2</v>
      </c>
      <c r="EK57" s="271">
        <v>1.214440844412731E-2</v>
      </c>
      <c r="EL57" s="271">
        <v>1.214440844412731E-2</v>
      </c>
      <c r="EM57" s="271">
        <v>1.214440844412731E-2</v>
      </c>
      <c r="EN57" s="271">
        <v>1.214440844412731E-2</v>
      </c>
      <c r="EO57" s="271"/>
      <c r="EP57" s="271"/>
      <c r="EQ57" s="271"/>
      <c r="ER57" s="271"/>
      <c r="ES57" s="271"/>
      <c r="ET57" s="271"/>
      <c r="EU57" s="271"/>
      <c r="EV57" s="271"/>
      <c r="EW57" s="271"/>
      <c r="EX57" s="271"/>
      <c r="EY57" s="271"/>
      <c r="EZ57" s="271"/>
      <c r="FA57" s="272"/>
    </row>
    <row r="58" spans="1:157" x14ac:dyDescent="0.2">
      <c r="A58" s="238">
        <v>51320</v>
      </c>
      <c r="B58" s="237">
        <v>2.2866995777537556E-2</v>
      </c>
      <c r="C58" s="237">
        <v>1.2014079944768392E-2</v>
      </c>
      <c r="D58" s="326">
        <f>IF(ISNA(A58),"",IF(LEN(A58)&gt;0,_xll.xlDateShiftMonthBiz("TARGET",A58,tenor),""))</f>
        <v>51504</v>
      </c>
      <c r="E58" s="322" t="e">
        <v>#VALUE!</v>
      </c>
      <c r="F58" s="335" t="str">
        <f>IF(ISNA(A58),"",IF(LEN(A58)&gt;0,_xll.xlShmImplSwap2($B$5,"EUR"&amp;tenor&amp;"M_29JUN12",A58,,tenor+0*TYPE(trigger),1,4,12/tenor,4,1,1),""))</f>
        <v>Curve (OIS_26APR16) is not present in shared memory.</v>
      </c>
      <c r="G58" s="301" t="e">
        <f t="shared" si="0"/>
        <v>#VALUE!</v>
      </c>
      <c r="H58" s="271">
        <v>2.2866995777537556E-2</v>
      </c>
      <c r="I58" s="271">
        <v>2.2866995777537549E-2</v>
      </c>
      <c r="J58" s="271">
        <v>2.2866995777537556E-2</v>
      </c>
      <c r="K58" s="271">
        <v>2.2866995777537556E-2</v>
      </c>
      <c r="L58" s="271">
        <v>2.2866995777537556E-2</v>
      </c>
      <c r="M58" s="271">
        <v>2.2866995777537556E-2</v>
      </c>
      <c r="N58" s="271">
        <v>2.2866995777537556E-2</v>
      </c>
      <c r="O58" s="271">
        <v>2.2866995777537556E-2</v>
      </c>
      <c r="P58" s="271">
        <v>2.2866995777537556E-2</v>
      </c>
      <c r="Q58" s="271">
        <v>2.2866995777537556E-2</v>
      </c>
      <c r="R58" s="271">
        <v>2.2866995777537556E-2</v>
      </c>
      <c r="S58" s="271">
        <v>2.286701331640268E-2</v>
      </c>
      <c r="T58" s="271">
        <v>2.2866995777537556E-2</v>
      </c>
      <c r="U58" s="271">
        <v>2.2866995777537556E-2</v>
      </c>
      <c r="V58" s="271">
        <v>2.2866995777537556E-2</v>
      </c>
      <c r="W58" s="271">
        <v>2.2866995777537556E-2</v>
      </c>
      <c r="X58" s="271">
        <v>2.2866995874458413E-2</v>
      </c>
      <c r="Y58" s="271">
        <v>2.2866843003098668E-2</v>
      </c>
      <c r="Z58" s="271">
        <v>2.2866995777537556E-2</v>
      </c>
      <c r="AA58" s="271">
        <v>2.2866995777537556E-2</v>
      </c>
      <c r="AB58" s="271">
        <v>2.2866995777537556E-2</v>
      </c>
      <c r="AC58" s="271">
        <v>2.2866995777537556E-2</v>
      </c>
      <c r="AD58" s="271">
        <v>2.2866995777537556E-2</v>
      </c>
      <c r="AE58" s="271">
        <v>2.2867040036688303E-2</v>
      </c>
      <c r="AF58" s="271">
        <v>2.2866995777537556E-2</v>
      </c>
      <c r="AG58" s="271">
        <v>2.2866995777537556E-2</v>
      </c>
      <c r="AH58" s="271">
        <v>2.2866995777537556E-2</v>
      </c>
      <c r="AI58" s="271">
        <v>2.2866995777537556E-2</v>
      </c>
      <c r="AJ58" s="271">
        <v>2.2866867772067978E-2</v>
      </c>
      <c r="AK58" s="271">
        <v>2.2866786398033714E-2</v>
      </c>
      <c r="AL58" s="271">
        <v>2.2866734034829885E-2</v>
      </c>
      <c r="AM58" s="271">
        <v>2.2866774548026977E-2</v>
      </c>
      <c r="AN58" s="271">
        <v>2.2866891469115917E-2</v>
      </c>
      <c r="AO58" s="271">
        <v>2.2867011942536503E-2</v>
      </c>
      <c r="AP58" s="271">
        <v>2.286711672383477E-2</v>
      </c>
      <c r="AQ58" s="271">
        <v>2.2867230951869537E-2</v>
      </c>
      <c r="AR58" s="271">
        <v>2.2867353591962479E-2</v>
      </c>
      <c r="AS58" s="271">
        <v>2.2867504172285513E-2</v>
      </c>
      <c r="AT58" s="271">
        <v>2.2867665241105006E-2</v>
      </c>
      <c r="AU58" s="271">
        <v>2.2867770966844576E-2</v>
      </c>
      <c r="AV58" s="271">
        <v>2.2867800499567322E-2</v>
      </c>
      <c r="AW58" s="271">
        <v>2.2867757745936801E-2</v>
      </c>
      <c r="AX58" s="271">
        <v>2.2867617145604483E-2</v>
      </c>
      <c r="AY58" s="271">
        <v>2.2867426793343311E-2</v>
      </c>
      <c r="AZ58" s="271">
        <v>2.2867236551964244E-2</v>
      </c>
      <c r="BA58" s="271">
        <v>2.2867078355044895E-2</v>
      </c>
      <c r="BB58" s="271">
        <v>2.2866986935805592E-2</v>
      </c>
      <c r="BC58" s="271">
        <v>2.2866944888506418E-2</v>
      </c>
      <c r="BD58" s="271">
        <v>2.2866939438200808E-2</v>
      </c>
      <c r="BE58" s="271">
        <v>2.2866956645844597E-2</v>
      </c>
      <c r="BF58" s="271">
        <v>2.2866949225988843E-2</v>
      </c>
      <c r="BG58" s="271">
        <v>2.2866931116820814E-2</v>
      </c>
      <c r="BH58" s="271">
        <v>2.2866859731452215E-2</v>
      </c>
      <c r="BI58" s="271">
        <v>2.2866799237977204E-2</v>
      </c>
      <c r="BJ58" s="271">
        <v>2.2866983099566418E-2</v>
      </c>
      <c r="BK58" s="271">
        <v>2.2865422898806192E-2</v>
      </c>
      <c r="BL58" s="271">
        <v>2.2866829628868431E-2</v>
      </c>
      <c r="BM58" s="271">
        <v>2.2866995777537556E-2</v>
      </c>
      <c r="BN58" s="271">
        <v>2.2866995777537556E-2</v>
      </c>
      <c r="BO58" s="271">
        <v>2.2866995777537556E-2</v>
      </c>
      <c r="BP58" s="271">
        <v>2.2866995777537556E-2</v>
      </c>
      <c r="BQ58" s="271">
        <v>2.2866995777537556E-2</v>
      </c>
      <c r="BR58" s="271"/>
      <c r="BS58" s="271"/>
      <c r="BT58" s="271"/>
      <c r="BU58" s="271"/>
      <c r="BV58" s="271"/>
      <c r="BW58" s="271"/>
      <c r="BX58" s="271"/>
      <c r="BY58" s="271"/>
      <c r="BZ58" s="271"/>
      <c r="CA58" s="271"/>
      <c r="CB58" s="271"/>
      <c r="CC58" s="271"/>
      <c r="CD58" s="272"/>
      <c r="CE58" s="271">
        <v>1.2014059922002614E-2</v>
      </c>
      <c r="CF58" s="271">
        <v>1.2014073270338621E-2</v>
      </c>
      <c r="CG58" s="271">
        <v>1.2014079944768392E-2</v>
      </c>
      <c r="CH58" s="271">
        <v>1.2014079944768392E-2</v>
      </c>
      <c r="CI58" s="271">
        <v>1.2014079944768392E-2</v>
      </c>
      <c r="CJ58" s="271">
        <v>1.2014079944768392E-2</v>
      </c>
      <c r="CK58" s="271">
        <v>1.2014079944768392E-2</v>
      </c>
      <c r="CL58" s="271">
        <v>1.2014079944768392E-2</v>
      </c>
      <c r="CM58" s="271">
        <v>1.2014079944768392E-2</v>
      </c>
      <c r="CN58" s="271">
        <v>1.2014079944768392E-2</v>
      </c>
      <c r="CO58" s="271">
        <v>1.2014079944768392E-2</v>
      </c>
      <c r="CP58" s="271">
        <v>1.2014080109453913E-2</v>
      </c>
      <c r="CQ58" s="271">
        <v>1.2014079944768392E-2</v>
      </c>
      <c r="CR58" s="271">
        <v>1.2014079944768392E-2</v>
      </c>
      <c r="CS58" s="271">
        <v>1.2014079944768392E-2</v>
      </c>
      <c r="CT58" s="271">
        <v>1.2014079944768392E-2</v>
      </c>
      <c r="CU58" s="271">
        <v>1.2014079945678649E-2</v>
      </c>
      <c r="CV58" s="271">
        <v>1.2014139722811765E-2</v>
      </c>
      <c r="CW58" s="271">
        <v>1.2014079944768392E-2</v>
      </c>
      <c r="CX58" s="271">
        <v>1.2014079944768392E-2</v>
      </c>
      <c r="CY58" s="271">
        <v>1.2014079944768392E-2</v>
      </c>
      <c r="CZ58" s="271">
        <v>1.2014079944768392E-2</v>
      </c>
      <c r="DA58" s="271">
        <v>1.2014079944768392E-2</v>
      </c>
      <c r="DB58" s="271">
        <v>1.2014080360350435E-2</v>
      </c>
      <c r="DC58" s="271">
        <v>1.2014079944768392E-2</v>
      </c>
      <c r="DD58" s="271">
        <v>1.2014079944768392E-2</v>
      </c>
      <c r="DE58" s="271">
        <v>1.2014079944768392E-2</v>
      </c>
      <c r="DF58" s="271">
        <v>1.2014079944768392E-2</v>
      </c>
      <c r="DG58" s="271">
        <v>1.2014078742830231E-2</v>
      </c>
      <c r="DH58" s="271">
        <v>1.2014200473497896E-2</v>
      </c>
      <c r="DI58" s="271">
        <v>1.2014261247975416E-2</v>
      </c>
      <c r="DJ58" s="271">
        <v>1.2014324479749941E-2</v>
      </c>
      <c r="DK58" s="271">
        <v>1.2014384547874865E-2</v>
      </c>
      <c r="DL58" s="271">
        <v>1.2014448050937808E-2</v>
      </c>
      <c r="DM58" s="271">
        <v>1.2014511053424321E-2</v>
      </c>
      <c r="DN58" s="271">
        <v>1.2014576217680715E-2</v>
      </c>
      <c r="DO58" s="271">
        <v>1.201464290715834E-2</v>
      </c>
      <c r="DP58" s="271">
        <v>1.2014703751135466E-2</v>
      </c>
      <c r="DQ58" s="271">
        <v>1.2014770167188174E-2</v>
      </c>
      <c r="DR58" s="271">
        <v>1.2014841477109945E-2</v>
      </c>
      <c r="DS58" s="271">
        <v>1.2014907438406032E-2</v>
      </c>
      <c r="DT58" s="271">
        <v>1.2014975933538619E-2</v>
      </c>
      <c r="DU58" s="271">
        <v>1.2015050464109157E-2</v>
      </c>
      <c r="DV58" s="271">
        <v>1.201511220365546E-2</v>
      </c>
      <c r="DW58" s="271">
        <v>1.2015186645322123E-2</v>
      </c>
      <c r="DX58" s="271">
        <v>1.2015260023717566E-2</v>
      </c>
      <c r="DY58" s="271">
        <v>1.2015335581600577E-2</v>
      </c>
      <c r="DZ58" s="271">
        <v>1.2015424419408813E-2</v>
      </c>
      <c r="EA58" s="271">
        <v>1.2015489358183796E-2</v>
      </c>
      <c r="EB58" s="271">
        <v>1.2015570261216506E-2</v>
      </c>
      <c r="EC58" s="271">
        <v>1.2015657027476589E-2</v>
      </c>
      <c r="ED58" s="271">
        <v>1.2015745837305762E-2</v>
      </c>
      <c r="EE58" s="271">
        <v>1.2015827096864329E-2</v>
      </c>
      <c r="EF58" s="271">
        <v>1.2015924846734305E-2</v>
      </c>
      <c r="EG58" s="271">
        <v>1.201936728580914E-2</v>
      </c>
      <c r="EH58" s="271">
        <v>1.1991396113509011E-2</v>
      </c>
      <c r="EI58" s="271">
        <v>1.1933296265693718E-2</v>
      </c>
      <c r="EJ58" s="271">
        <v>1.2016725862713518E-2</v>
      </c>
      <c r="EK58" s="271">
        <v>1.2014079944768392E-2</v>
      </c>
      <c r="EL58" s="271">
        <v>1.2014079944768392E-2</v>
      </c>
      <c r="EM58" s="271">
        <v>1.2014079944768392E-2</v>
      </c>
      <c r="EN58" s="271">
        <v>1.2014079944768392E-2</v>
      </c>
      <c r="EO58" s="271"/>
      <c r="EP58" s="271"/>
      <c r="EQ58" s="271"/>
      <c r="ER58" s="271"/>
      <c r="ES58" s="271"/>
      <c r="ET58" s="271"/>
      <c r="EU58" s="271"/>
      <c r="EV58" s="271"/>
      <c r="EW58" s="271"/>
      <c r="EX58" s="271"/>
      <c r="EY58" s="271"/>
      <c r="EZ58" s="271"/>
      <c r="FA58" s="272"/>
    </row>
    <row r="59" spans="1:157" x14ac:dyDescent="0.2">
      <c r="A59" s="238">
        <v>51685</v>
      </c>
      <c r="B59" s="237">
        <v>2.283191089554153E-2</v>
      </c>
      <c r="C59" s="237">
        <v>1.1967301141027203E-2</v>
      </c>
      <c r="D59" s="326">
        <f>IF(ISNA(A59),"",IF(LEN(A59)&gt;0,_xll.xlDateShiftMonthBiz("TARGET",A59,tenor),""))</f>
        <v>51869</v>
      </c>
      <c r="E59" s="322" t="e">
        <v>#VALUE!</v>
      </c>
      <c r="F59" s="335" t="str">
        <f>IF(ISNA(A59),"",IF(LEN(A59)&gt;0,_xll.xlShmImplSwap2($B$5,"EUR"&amp;tenor&amp;"M_29JUN12",A59,,tenor+0*TYPE(trigger),1,4,12/tenor,4,1,1),""))</f>
        <v>Curve (OIS_26APR16) is not present in shared memory.</v>
      </c>
      <c r="G59" s="301" t="e">
        <f t="shared" si="0"/>
        <v>#VALUE!</v>
      </c>
      <c r="H59" s="271">
        <v>2.283191089554153E-2</v>
      </c>
      <c r="I59" s="271">
        <v>2.2831910895541509E-2</v>
      </c>
      <c r="J59" s="271">
        <v>2.283191089554153E-2</v>
      </c>
      <c r="K59" s="271">
        <v>2.283191089554153E-2</v>
      </c>
      <c r="L59" s="271">
        <v>2.283191089554153E-2</v>
      </c>
      <c r="M59" s="271">
        <v>2.283191089554153E-2</v>
      </c>
      <c r="N59" s="271">
        <v>2.283191089554153E-2</v>
      </c>
      <c r="O59" s="271">
        <v>2.283191089554153E-2</v>
      </c>
      <c r="P59" s="271">
        <v>2.283191089554153E-2</v>
      </c>
      <c r="Q59" s="271">
        <v>2.283191089554153E-2</v>
      </c>
      <c r="R59" s="271">
        <v>2.283191089554153E-2</v>
      </c>
      <c r="S59" s="271">
        <v>2.2831927830193041E-2</v>
      </c>
      <c r="T59" s="271">
        <v>2.283191089554153E-2</v>
      </c>
      <c r="U59" s="271">
        <v>2.283191089554153E-2</v>
      </c>
      <c r="V59" s="271">
        <v>2.283191089554153E-2</v>
      </c>
      <c r="W59" s="271">
        <v>2.283191089554153E-2</v>
      </c>
      <c r="X59" s="271">
        <v>2.2831910989123461E-2</v>
      </c>
      <c r="Y59" s="271">
        <v>2.2831763654105056E-2</v>
      </c>
      <c r="Z59" s="271">
        <v>2.283191089554153E-2</v>
      </c>
      <c r="AA59" s="271">
        <v>2.283191089554153E-2</v>
      </c>
      <c r="AB59" s="271">
        <v>2.283191089554153E-2</v>
      </c>
      <c r="AC59" s="271">
        <v>2.283191089554153E-2</v>
      </c>
      <c r="AD59" s="271">
        <v>2.283191089554153E-2</v>
      </c>
      <c r="AE59" s="271">
        <v>2.2831953629965273E-2</v>
      </c>
      <c r="AF59" s="271">
        <v>2.283191089554153E-2</v>
      </c>
      <c r="AG59" s="271">
        <v>2.283191089554153E-2</v>
      </c>
      <c r="AH59" s="271">
        <v>2.283191089554153E-2</v>
      </c>
      <c r="AI59" s="271">
        <v>2.283191089554153E-2</v>
      </c>
      <c r="AJ59" s="271">
        <v>2.2831787299858252E-2</v>
      </c>
      <c r="AK59" s="271">
        <v>2.2831709269313723E-2</v>
      </c>
      <c r="AL59" s="271">
        <v>2.2831658980178193E-2</v>
      </c>
      <c r="AM59" s="271">
        <v>2.2831698372494182E-2</v>
      </c>
      <c r="AN59" s="271">
        <v>2.2831811527969512E-2</v>
      </c>
      <c r="AO59" s="271">
        <v>2.2831928126144336E-2</v>
      </c>
      <c r="AP59" s="271">
        <v>2.2832029571189273E-2</v>
      </c>
      <c r="AQ59" s="271">
        <v>2.2832140142056701E-2</v>
      </c>
      <c r="AR59" s="271">
        <v>2.283225885085868E-2</v>
      </c>
      <c r="AS59" s="271">
        <v>2.2832404505504712E-2</v>
      </c>
      <c r="AT59" s="271">
        <v>2.2832560311660283E-2</v>
      </c>
      <c r="AU59" s="271">
        <v>2.2832662698635129E-2</v>
      </c>
      <c r="AV59" s="271">
        <v>2.2832691510051704E-2</v>
      </c>
      <c r="AW59" s="271">
        <v>2.283265053303031E-2</v>
      </c>
      <c r="AX59" s="271">
        <v>2.2832515111002278E-2</v>
      </c>
      <c r="AY59" s="271">
        <v>2.2832331587564161E-2</v>
      </c>
      <c r="AZ59" s="271">
        <v>2.2832148244535264E-2</v>
      </c>
      <c r="BA59" s="271">
        <v>2.2831995827526395E-2</v>
      </c>
      <c r="BB59" s="271">
        <v>2.2831907894547362E-2</v>
      </c>
      <c r="BC59" s="271">
        <v>2.2831867679352812E-2</v>
      </c>
      <c r="BD59" s="271">
        <v>2.2831862712736774E-2</v>
      </c>
      <c r="BE59" s="271">
        <v>2.283187968347998E-2</v>
      </c>
      <c r="BF59" s="271">
        <v>2.2831872902155825E-2</v>
      </c>
      <c r="BG59" s="271">
        <v>2.2831855797490936E-2</v>
      </c>
      <c r="BH59" s="271">
        <v>2.2831787243812292E-2</v>
      </c>
      <c r="BI59" s="271">
        <v>2.2831729268029021E-2</v>
      </c>
      <c r="BJ59" s="271">
        <v>2.2831695287086163E-2</v>
      </c>
      <c r="BK59" s="271">
        <v>2.283195460204256E-2</v>
      </c>
      <c r="BL59" s="271">
        <v>2.2830361734080585E-2</v>
      </c>
      <c r="BM59" s="271">
        <v>2.2831744362679131E-2</v>
      </c>
      <c r="BN59" s="271">
        <v>2.283191089554153E-2</v>
      </c>
      <c r="BO59" s="271">
        <v>2.283191089554153E-2</v>
      </c>
      <c r="BP59" s="271">
        <v>2.283191089554153E-2</v>
      </c>
      <c r="BQ59" s="271">
        <v>2.283191089554153E-2</v>
      </c>
      <c r="BR59" s="271"/>
      <c r="BS59" s="271"/>
      <c r="BT59" s="271"/>
      <c r="BU59" s="271"/>
      <c r="BV59" s="271"/>
      <c r="BW59" s="271"/>
      <c r="BX59" s="271"/>
      <c r="BY59" s="271"/>
      <c r="BZ59" s="271"/>
      <c r="CA59" s="271"/>
      <c r="CB59" s="271"/>
      <c r="CC59" s="271"/>
      <c r="CD59" s="272"/>
      <c r="CE59" s="271">
        <v>1.1967281196223607E-2</v>
      </c>
      <c r="CF59" s="271">
        <v>1.1967294492585901E-2</v>
      </c>
      <c r="CG59" s="271">
        <v>1.1967301141027203E-2</v>
      </c>
      <c r="CH59" s="271">
        <v>1.1967301141027203E-2</v>
      </c>
      <c r="CI59" s="271">
        <v>1.1967301141027203E-2</v>
      </c>
      <c r="CJ59" s="271">
        <v>1.1967301141027203E-2</v>
      </c>
      <c r="CK59" s="271">
        <v>1.1967301141027203E-2</v>
      </c>
      <c r="CL59" s="271">
        <v>1.1967301141027203E-2</v>
      </c>
      <c r="CM59" s="271">
        <v>1.1967301141027203E-2</v>
      </c>
      <c r="CN59" s="271">
        <v>1.1967301141027203E-2</v>
      </c>
      <c r="CO59" s="271">
        <v>1.1967301141027203E-2</v>
      </c>
      <c r="CP59" s="271">
        <v>1.1967301291709836E-2</v>
      </c>
      <c r="CQ59" s="271">
        <v>1.1967301141027203E-2</v>
      </c>
      <c r="CR59" s="271">
        <v>1.1967301141027203E-2</v>
      </c>
      <c r="CS59" s="271">
        <v>1.1967301141027203E-2</v>
      </c>
      <c r="CT59" s="271">
        <v>1.1967301141027203E-2</v>
      </c>
      <c r="CU59" s="271">
        <v>1.1967301141859961E-2</v>
      </c>
      <c r="CV59" s="271">
        <v>1.1967358550009315E-2</v>
      </c>
      <c r="CW59" s="271">
        <v>1.1967301141027203E-2</v>
      </c>
      <c r="CX59" s="271">
        <v>1.1967301141027203E-2</v>
      </c>
      <c r="CY59" s="271">
        <v>1.1967301141027203E-2</v>
      </c>
      <c r="CZ59" s="271">
        <v>1.1967301141027203E-2</v>
      </c>
      <c r="DA59" s="271">
        <v>1.1967301141027203E-2</v>
      </c>
      <c r="DB59" s="271">
        <v>1.1967301521273467E-2</v>
      </c>
      <c r="DC59" s="271">
        <v>1.1967301141027203E-2</v>
      </c>
      <c r="DD59" s="271">
        <v>1.1967301141027203E-2</v>
      </c>
      <c r="DE59" s="271">
        <v>1.1967301141027203E-2</v>
      </c>
      <c r="DF59" s="271">
        <v>1.1967301141027203E-2</v>
      </c>
      <c r="DG59" s="271">
        <v>1.1967300041286615E-2</v>
      </c>
      <c r="DH59" s="271">
        <v>1.196741685202069E-2</v>
      </c>
      <c r="DI59" s="271">
        <v>1.1967475175089927E-2</v>
      </c>
      <c r="DJ59" s="271">
        <v>1.1967535836287223E-2</v>
      </c>
      <c r="DK59" s="271">
        <v>1.1967593392269918E-2</v>
      </c>
      <c r="DL59" s="271">
        <v>1.1967654260628244E-2</v>
      </c>
      <c r="DM59" s="271">
        <v>1.1967714655650195E-2</v>
      </c>
      <c r="DN59" s="271">
        <v>1.1967777158855032E-2</v>
      </c>
      <c r="DO59" s="271">
        <v>1.1967841044465742E-2</v>
      </c>
      <c r="DP59" s="271">
        <v>1.1967899351631454E-2</v>
      </c>
      <c r="DQ59" s="271">
        <v>1.1967962998005987E-2</v>
      </c>
      <c r="DR59" s="271">
        <v>1.1968031416428396E-2</v>
      </c>
      <c r="DS59" s="271">
        <v>1.1968094627251709E-2</v>
      </c>
      <c r="DT59" s="271">
        <v>1.1968160352976071E-2</v>
      </c>
      <c r="DU59" s="271">
        <v>1.1968231907435223E-2</v>
      </c>
      <c r="DV59" s="271">
        <v>1.196829128767706E-2</v>
      </c>
      <c r="DW59" s="271">
        <v>1.1968362708920224E-2</v>
      </c>
      <c r="DX59" s="271">
        <v>1.1968433167361892E-2</v>
      </c>
      <c r="DY59" s="271">
        <v>1.1968505688803656E-2</v>
      </c>
      <c r="DZ59" s="271">
        <v>1.1968591010557738E-2</v>
      </c>
      <c r="EA59" s="271">
        <v>1.1968653230798059E-2</v>
      </c>
      <c r="EB59" s="271">
        <v>1.1968730834831902E-2</v>
      </c>
      <c r="EC59" s="271">
        <v>1.1968814072483893E-2</v>
      </c>
      <c r="ED59" s="271">
        <v>1.1968899372383509E-2</v>
      </c>
      <c r="EE59" s="271">
        <v>1.1968977261119725E-2</v>
      </c>
      <c r="EF59" s="271">
        <v>1.1969071056067756E-2</v>
      </c>
      <c r="EG59" s="271">
        <v>1.196914222412513E-2</v>
      </c>
      <c r="EH59" s="271">
        <v>1.1972861837289494E-2</v>
      </c>
      <c r="EI59" s="271">
        <v>1.194320626033102E-2</v>
      </c>
      <c r="EJ59" s="271">
        <v>1.1889643780840538E-2</v>
      </c>
      <c r="EK59" s="271">
        <v>1.1967947391450592E-2</v>
      </c>
      <c r="EL59" s="271">
        <v>1.1967304150108259E-2</v>
      </c>
      <c r="EM59" s="271">
        <v>1.1967301149649686E-2</v>
      </c>
      <c r="EN59" s="271">
        <v>1.1967301141130584E-2</v>
      </c>
      <c r="EO59" s="271"/>
      <c r="EP59" s="271"/>
      <c r="EQ59" s="271"/>
      <c r="ER59" s="271"/>
      <c r="ES59" s="271"/>
      <c r="ET59" s="271"/>
      <c r="EU59" s="271"/>
      <c r="EV59" s="271"/>
      <c r="EW59" s="271"/>
      <c r="EX59" s="271"/>
      <c r="EY59" s="271"/>
      <c r="EZ59" s="271"/>
      <c r="FA59" s="272"/>
    </row>
    <row r="60" spans="1:157" x14ac:dyDescent="0.2">
      <c r="A60" s="238">
        <v>52050</v>
      </c>
      <c r="B60" s="237">
        <v>2.2811175566807979E-2</v>
      </c>
      <c r="C60" s="237">
        <v>1.1965436053370054E-2</v>
      </c>
      <c r="D60" s="326">
        <f>IF(ISNA(A60),"",IF(LEN(A60)&gt;0,_xll.xlDateShiftMonthBiz("TARGET",A60,tenor),""))</f>
        <v>52236</v>
      </c>
      <c r="E60" s="322" t="e">
        <v>#VALUE!</v>
      </c>
      <c r="F60" s="335" t="str">
        <f>IF(ISNA(A60),"",IF(LEN(A60)&gt;0,_xll.xlShmImplSwap2($B$5,"EUR"&amp;tenor&amp;"M_29JUN12",A60,,tenor+0*TYPE(trigger),1,4,12/tenor,4,1,1),""))</f>
        <v>Curve (OIS_26APR16) is not present in shared memory.</v>
      </c>
      <c r="G60" s="301" t="e">
        <f t="shared" si="0"/>
        <v>#VALUE!</v>
      </c>
      <c r="H60" s="271">
        <v>2.2811175566808003E-2</v>
      </c>
      <c r="I60" s="271">
        <v>2.2811175566807972E-2</v>
      </c>
      <c r="J60" s="271">
        <v>2.2811175566807979E-2</v>
      </c>
      <c r="K60" s="271">
        <v>2.2811175566807979E-2</v>
      </c>
      <c r="L60" s="271">
        <v>2.2811175566807979E-2</v>
      </c>
      <c r="M60" s="271">
        <v>2.2811175566807979E-2</v>
      </c>
      <c r="N60" s="271">
        <v>2.2811175566807979E-2</v>
      </c>
      <c r="O60" s="271">
        <v>2.2811175566807979E-2</v>
      </c>
      <c r="P60" s="271">
        <v>2.2811175566807979E-2</v>
      </c>
      <c r="Q60" s="271">
        <v>2.2811175566807979E-2</v>
      </c>
      <c r="R60" s="271">
        <v>2.2811175566807979E-2</v>
      </c>
      <c r="S60" s="271">
        <v>2.2811191937489046E-2</v>
      </c>
      <c r="T60" s="271">
        <v>2.2811175566807979E-2</v>
      </c>
      <c r="U60" s="271">
        <v>2.2811175566807979E-2</v>
      </c>
      <c r="V60" s="271">
        <v>2.2811175566807979E-2</v>
      </c>
      <c r="W60" s="271">
        <v>2.2811175566807979E-2</v>
      </c>
      <c r="X60" s="271">
        <v>2.2811175657273385E-2</v>
      </c>
      <c r="Y60" s="271">
        <v>2.2811033354008234E-2</v>
      </c>
      <c r="Z60" s="271">
        <v>2.2811175566807979E-2</v>
      </c>
      <c r="AA60" s="271">
        <v>2.2811175566807979E-2</v>
      </c>
      <c r="AB60" s="271">
        <v>2.2811175566807979E-2</v>
      </c>
      <c r="AC60" s="271">
        <v>2.2811175566807979E-2</v>
      </c>
      <c r="AD60" s="271">
        <v>2.2811175566807979E-2</v>
      </c>
      <c r="AE60" s="271">
        <v>2.2811216878057945E-2</v>
      </c>
      <c r="AF60" s="271">
        <v>2.2811175566807979E-2</v>
      </c>
      <c r="AG60" s="271">
        <v>2.2811175566807979E-2</v>
      </c>
      <c r="AH60" s="271">
        <v>2.2811175566807979E-2</v>
      </c>
      <c r="AI60" s="271">
        <v>2.2811175566807979E-2</v>
      </c>
      <c r="AJ60" s="271">
        <v>2.2811056087200722E-2</v>
      </c>
      <c r="AK60" s="271">
        <v>2.2810980905613228E-2</v>
      </c>
      <c r="AL60" s="271">
        <v>2.2810932416443459E-2</v>
      </c>
      <c r="AM60" s="271">
        <v>2.2810970624241769E-2</v>
      </c>
      <c r="AN60" s="271">
        <v>2.2811080132889853E-2</v>
      </c>
      <c r="AO60" s="271">
        <v>2.2811192975497198E-2</v>
      </c>
      <c r="AP60" s="271">
        <v>2.2811291168873697E-2</v>
      </c>
      <c r="AQ60" s="271">
        <v>2.2811398186264206E-2</v>
      </c>
      <c r="AR60" s="271">
        <v>2.2811513077818195E-2</v>
      </c>
      <c r="AS60" s="271">
        <v>2.281165400309695E-2</v>
      </c>
      <c r="AT60" s="271">
        <v>2.2811804753092316E-2</v>
      </c>
      <c r="AU60" s="271">
        <v>2.2811903870957089E-2</v>
      </c>
      <c r="AV60" s="271">
        <v>2.2811931860081777E-2</v>
      </c>
      <c r="AW60" s="271">
        <v>2.2811892388474118E-2</v>
      </c>
      <c r="AX60" s="271">
        <v>2.2811761631447516E-2</v>
      </c>
      <c r="AY60" s="271">
        <v>2.2811584345540342E-2</v>
      </c>
      <c r="AZ60" s="271">
        <v>2.28114072679916E-2</v>
      </c>
      <c r="BA60" s="271">
        <v>2.281126007983434E-2</v>
      </c>
      <c r="BB60" s="271">
        <v>2.2811175231381188E-2</v>
      </c>
      <c r="BC60" s="271">
        <v>2.2811136533243816E-2</v>
      </c>
      <c r="BD60" s="271">
        <v>2.2811131869153203E-2</v>
      </c>
      <c r="BE60" s="271">
        <v>2.2811148439660731E-2</v>
      </c>
      <c r="BF60" s="271">
        <v>2.2811142061629475E-2</v>
      </c>
      <c r="BG60" s="271">
        <v>2.281112570302175E-2</v>
      </c>
      <c r="BH60" s="271">
        <v>2.2811059604959289E-2</v>
      </c>
      <c r="BI60" s="271">
        <v>2.2811003760915487E-2</v>
      </c>
      <c r="BJ60" s="271">
        <v>2.2810971063572563E-2</v>
      </c>
      <c r="BK60" s="271">
        <v>2.2810996851452443E-2</v>
      </c>
      <c r="BL60" s="271">
        <v>2.2811303474819449E-2</v>
      </c>
      <c r="BM60" s="271">
        <v>2.2809398342045647E-2</v>
      </c>
      <c r="BN60" s="271">
        <v>2.2811135428998257E-2</v>
      </c>
      <c r="BO60" s="271">
        <v>2.281117537991777E-2</v>
      </c>
      <c r="BP60" s="271">
        <v>2.2811175566272452E-2</v>
      </c>
      <c r="BQ60" s="271">
        <v>2.2811175566801567E-2</v>
      </c>
      <c r="BR60" s="271"/>
      <c r="BS60" s="271"/>
      <c r="BT60" s="271"/>
      <c r="BU60" s="271"/>
      <c r="BV60" s="271"/>
      <c r="BW60" s="271"/>
      <c r="BX60" s="271"/>
      <c r="BY60" s="271"/>
      <c r="BZ60" s="271"/>
      <c r="CA60" s="271"/>
      <c r="CB60" s="271"/>
      <c r="CC60" s="271"/>
      <c r="CD60" s="272"/>
      <c r="CE60" s="271">
        <v>1.1965416111674818E-2</v>
      </c>
      <c r="CF60" s="271">
        <v>1.1965429405964666E-2</v>
      </c>
      <c r="CG60" s="271">
        <v>1.1965436053370054E-2</v>
      </c>
      <c r="CH60" s="271">
        <v>1.1965436053370054E-2</v>
      </c>
      <c r="CI60" s="271">
        <v>1.1965436053370054E-2</v>
      </c>
      <c r="CJ60" s="271">
        <v>1.1965436053370054E-2</v>
      </c>
      <c r="CK60" s="271">
        <v>1.1965436053370054E-2</v>
      </c>
      <c r="CL60" s="271">
        <v>1.1965436053370054E-2</v>
      </c>
      <c r="CM60" s="271">
        <v>1.1965436053370054E-2</v>
      </c>
      <c r="CN60" s="271">
        <v>1.1965436053370054E-2</v>
      </c>
      <c r="CO60" s="271">
        <v>1.1965436053370054E-2</v>
      </c>
      <c r="CP60" s="271">
        <v>1.1965436186650875E-2</v>
      </c>
      <c r="CQ60" s="271">
        <v>1.1965436053370054E-2</v>
      </c>
      <c r="CR60" s="271">
        <v>1.1965436053370054E-2</v>
      </c>
      <c r="CS60" s="271">
        <v>1.1965436053370054E-2</v>
      </c>
      <c r="CT60" s="271">
        <v>1.1965436053370054E-2</v>
      </c>
      <c r="CU60" s="271">
        <v>1.1965436054106746E-2</v>
      </c>
      <c r="CV60" s="271">
        <v>1.1965491073082833E-2</v>
      </c>
      <c r="CW60" s="271">
        <v>1.1965436053370054E-2</v>
      </c>
      <c r="CX60" s="271">
        <v>1.1965436053370054E-2</v>
      </c>
      <c r="CY60" s="271">
        <v>1.1965436053370054E-2</v>
      </c>
      <c r="CZ60" s="271">
        <v>1.1965436053370054E-2</v>
      </c>
      <c r="DA60" s="271">
        <v>1.1965436053370054E-2</v>
      </c>
      <c r="DB60" s="271">
        <v>1.1965436389702358E-2</v>
      </c>
      <c r="DC60" s="271">
        <v>1.1965436053370054E-2</v>
      </c>
      <c r="DD60" s="271">
        <v>1.1965436053370054E-2</v>
      </c>
      <c r="DE60" s="271">
        <v>1.1965436053370054E-2</v>
      </c>
      <c r="DF60" s="271">
        <v>1.1965436053370054E-2</v>
      </c>
      <c r="DG60" s="271">
        <v>1.1965435080637033E-2</v>
      </c>
      <c r="DH60" s="271">
        <v>1.1965546887515343E-2</v>
      </c>
      <c r="DI60" s="271">
        <v>1.1965602719462134E-2</v>
      </c>
      <c r="DJ60" s="271">
        <v>1.196566075469516E-2</v>
      </c>
      <c r="DK60" s="271">
        <v>1.196571572435179E-2</v>
      </c>
      <c r="DL60" s="271">
        <v>1.196577388383427E-2</v>
      </c>
      <c r="DM60" s="271">
        <v>1.196583160061325E-2</v>
      </c>
      <c r="DN60" s="271">
        <v>1.1965891375580344E-2</v>
      </c>
      <c r="DO60" s="271">
        <v>1.1965952372995529E-2</v>
      </c>
      <c r="DP60" s="271">
        <v>1.1966008066147451E-2</v>
      </c>
      <c r="DQ60" s="271">
        <v>1.1966068858831412E-2</v>
      </c>
      <c r="DR60" s="271">
        <v>1.1966134318138259E-2</v>
      </c>
      <c r="DS60" s="271">
        <v>1.1966194709304583E-2</v>
      </c>
      <c r="DT60" s="271">
        <v>1.1966257617870932E-2</v>
      </c>
      <c r="DU60" s="271">
        <v>1.1966326161436528E-2</v>
      </c>
      <c r="DV60" s="271">
        <v>1.196638318128984E-2</v>
      </c>
      <c r="DW60" s="271">
        <v>1.1966451543913867E-2</v>
      </c>
      <c r="DX60" s="271">
        <v>1.1966519052195014E-2</v>
      </c>
      <c r="DY60" s="271">
        <v>1.196658849278298E-2</v>
      </c>
      <c r="DZ60" s="271">
        <v>1.1966670249168775E-2</v>
      </c>
      <c r="EA60" s="271">
        <v>1.1966729684539122E-2</v>
      </c>
      <c r="EB60" s="271">
        <v>1.1966803920620949E-2</v>
      </c>
      <c r="EC60" s="271">
        <v>1.1966883560291734E-2</v>
      </c>
      <c r="ED60" s="271">
        <v>1.1966965299289343E-2</v>
      </c>
      <c r="EE60" s="271">
        <v>1.1967039746974113E-2</v>
      </c>
      <c r="EF60" s="271">
        <v>1.1967129518305112E-2</v>
      </c>
      <c r="EG60" s="271">
        <v>1.1967197634804343E-2</v>
      </c>
      <c r="EH60" s="271">
        <v>1.196728670296204E-2</v>
      </c>
      <c r="EI60" s="271">
        <v>1.2002624537832339E-2</v>
      </c>
      <c r="EJ60" s="271">
        <v>1.1854669275547378E-2</v>
      </c>
      <c r="EK60" s="271">
        <v>1.1951978006742841E-2</v>
      </c>
      <c r="EL60" s="271">
        <v>1.1966722409400662E-2</v>
      </c>
      <c r="EM60" s="271">
        <v>1.196543973971507E-2</v>
      </c>
      <c r="EN60" s="271">
        <v>1.1965436097548628E-2</v>
      </c>
      <c r="EO60" s="271"/>
      <c r="EP60" s="271"/>
      <c r="EQ60" s="271"/>
      <c r="ER60" s="271"/>
      <c r="ES60" s="271"/>
      <c r="ET60" s="271"/>
      <c r="EU60" s="271"/>
      <c r="EV60" s="271"/>
      <c r="EW60" s="271"/>
      <c r="EX60" s="271"/>
      <c r="EY60" s="271"/>
      <c r="EZ60" s="271"/>
      <c r="FA60" s="272"/>
    </row>
    <row r="61" spans="1:157" x14ac:dyDescent="0.2">
      <c r="A61" s="238">
        <v>52415</v>
      </c>
      <c r="B61" s="237">
        <v>2.2807052882070321E-2</v>
      </c>
      <c r="C61" s="237">
        <v>1.1963294361618299E-2</v>
      </c>
      <c r="D61" s="326">
        <f>IF(ISNA(A61),"",IF(LEN(A61)&gt;0,_xll.xlDateShiftMonthBiz("TARGET",A61,tenor),""))</f>
        <v>52600</v>
      </c>
      <c r="E61" s="322" t="e">
        <v>#VALUE!</v>
      </c>
      <c r="F61" s="335" t="str">
        <f>IF(ISNA(A61),"",IF(LEN(A61)&gt;0,_xll.xlShmImplSwap2($B$5,"EUR"&amp;tenor&amp;"M_29JUN12",A61,,tenor+0*TYPE(trigger),1,4,12/tenor,4,1,1),""))</f>
        <v>Curve (OIS_26APR16) is not present in shared memory.</v>
      </c>
      <c r="G61" s="301" t="e">
        <f t="shared" si="0"/>
        <v>#VALUE!</v>
      </c>
      <c r="H61" s="271">
        <v>2.2807052882070342E-2</v>
      </c>
      <c r="I61" s="271">
        <v>2.2807052882070307E-2</v>
      </c>
      <c r="J61" s="271">
        <v>2.2807052882070321E-2</v>
      </c>
      <c r="K61" s="271">
        <v>2.2807052882070321E-2</v>
      </c>
      <c r="L61" s="271">
        <v>2.2807052882070321E-2</v>
      </c>
      <c r="M61" s="271">
        <v>2.2807052882070321E-2</v>
      </c>
      <c r="N61" s="271">
        <v>2.2807052882070321E-2</v>
      </c>
      <c r="O61" s="271">
        <v>2.2807052882070321E-2</v>
      </c>
      <c r="P61" s="271">
        <v>2.2807052882070321E-2</v>
      </c>
      <c r="Q61" s="271">
        <v>2.2807052882070321E-2</v>
      </c>
      <c r="R61" s="271">
        <v>2.2807052882070321E-2</v>
      </c>
      <c r="S61" s="271">
        <v>2.2807068724932343E-2</v>
      </c>
      <c r="T61" s="271">
        <v>2.2807052882070321E-2</v>
      </c>
      <c r="U61" s="271">
        <v>2.2807052882070321E-2</v>
      </c>
      <c r="V61" s="271">
        <v>2.2807052882070321E-2</v>
      </c>
      <c r="W61" s="271">
        <v>2.2807052882070321E-2</v>
      </c>
      <c r="X61" s="271">
        <v>2.2807052969618973E-2</v>
      </c>
      <c r="Y61" s="271">
        <v>2.2806915216461571E-2</v>
      </c>
      <c r="Z61" s="271">
        <v>2.2807052882070321E-2</v>
      </c>
      <c r="AA61" s="271">
        <v>2.2807052882070321E-2</v>
      </c>
      <c r="AB61" s="271">
        <v>2.2807052882070321E-2</v>
      </c>
      <c r="AC61" s="271">
        <v>2.2807052882070321E-2</v>
      </c>
      <c r="AD61" s="271">
        <v>2.2807052882070321E-2</v>
      </c>
      <c r="AE61" s="271">
        <v>2.2807092861374167E-2</v>
      </c>
      <c r="AF61" s="271">
        <v>2.2807052882070321E-2</v>
      </c>
      <c r="AG61" s="271">
        <v>2.2807052882070321E-2</v>
      </c>
      <c r="AH61" s="271">
        <v>2.2807052882070321E-2</v>
      </c>
      <c r="AI61" s="271">
        <v>2.2807052882070321E-2</v>
      </c>
      <c r="AJ61" s="271">
        <v>2.2806937254692159E-2</v>
      </c>
      <c r="AK61" s="271">
        <v>2.2806864421055107E-2</v>
      </c>
      <c r="AL61" s="271">
        <v>2.2806817457231909E-2</v>
      </c>
      <c r="AM61" s="271">
        <v>2.2806854394487885E-2</v>
      </c>
      <c r="AN61" s="271">
        <v>2.2806960335439608E-2</v>
      </c>
      <c r="AO61" s="271">
        <v>2.2807069501087351E-2</v>
      </c>
      <c r="AP61" s="271">
        <v>2.280716449004655E-2</v>
      </c>
      <c r="AQ61" s="271">
        <v>2.2807268017929327E-2</v>
      </c>
      <c r="AR61" s="271">
        <v>2.2807379163796004E-2</v>
      </c>
      <c r="AS61" s="271">
        <v>2.2807515508549023E-2</v>
      </c>
      <c r="AT61" s="271">
        <v>2.2807661357824246E-2</v>
      </c>
      <c r="AU61" s="271">
        <v>2.2807757237306592E-2</v>
      </c>
      <c r="AV61" s="271">
        <v>2.2807784282266604E-2</v>
      </c>
      <c r="AW61" s="271">
        <v>2.2807746040535697E-2</v>
      </c>
      <c r="AX61" s="271">
        <v>2.2807619452236798E-2</v>
      </c>
      <c r="AY61" s="271">
        <v>2.2807447844252968E-2</v>
      </c>
      <c r="AZ61" s="271">
        <v>2.2807276427404207E-2</v>
      </c>
      <c r="BA61" s="271">
        <v>2.2807133938392093E-2</v>
      </c>
      <c r="BB61" s="271">
        <v>2.280705177818149E-2</v>
      </c>
      <c r="BC61" s="271">
        <v>2.2807014273848233E-2</v>
      </c>
      <c r="BD61" s="271">
        <v>2.2807009718382398E-2</v>
      </c>
      <c r="BE61" s="271">
        <v>2.2807025704530907E-2</v>
      </c>
      <c r="BF61" s="271">
        <v>2.2807019478236861E-2</v>
      </c>
      <c r="BG61" s="271">
        <v>2.2807003593599877E-2</v>
      </c>
      <c r="BH61" s="271">
        <v>2.2806939574106334E-2</v>
      </c>
      <c r="BI61" s="271">
        <v>2.2806885469520505E-2</v>
      </c>
      <c r="BJ61" s="271">
        <v>2.2806853780252115E-2</v>
      </c>
      <c r="BK61" s="271">
        <v>2.2806878678737704E-2</v>
      </c>
      <c r="BL61" s="271">
        <v>2.2807640889469627E-2</v>
      </c>
      <c r="BM61" s="271">
        <v>2.2805345212058261E-2</v>
      </c>
      <c r="BN61" s="271">
        <v>2.2806662332435515E-2</v>
      </c>
      <c r="BO61" s="271">
        <v>2.2807096563929815E-2</v>
      </c>
      <c r="BP61" s="271">
        <v>2.2807053007255201E-2</v>
      </c>
      <c r="BQ61" s="271">
        <v>2.2807052883570593E-2</v>
      </c>
      <c r="BR61" s="271"/>
      <c r="BS61" s="271"/>
      <c r="BT61" s="271"/>
      <c r="BU61" s="271"/>
      <c r="BV61" s="271"/>
      <c r="BW61" s="271"/>
      <c r="BX61" s="271"/>
      <c r="BY61" s="271"/>
      <c r="BZ61" s="271"/>
      <c r="CA61" s="271"/>
      <c r="CB61" s="271"/>
      <c r="CC61" s="271"/>
      <c r="CD61" s="272"/>
      <c r="CE61" s="271">
        <v>1.1963274423492643E-2</v>
      </c>
      <c r="CF61" s="271">
        <v>1.1963287715402955E-2</v>
      </c>
      <c r="CG61" s="271">
        <v>1.1963294361618299E-2</v>
      </c>
      <c r="CH61" s="271">
        <v>1.1963294361618299E-2</v>
      </c>
      <c r="CI61" s="271">
        <v>1.1963294361618299E-2</v>
      </c>
      <c r="CJ61" s="271">
        <v>1.1963294361618299E-2</v>
      </c>
      <c r="CK61" s="271">
        <v>1.1963294361618299E-2</v>
      </c>
      <c r="CL61" s="271">
        <v>1.1963294361618299E-2</v>
      </c>
      <c r="CM61" s="271">
        <v>1.1963294361618299E-2</v>
      </c>
      <c r="CN61" s="271">
        <v>1.1963294361618299E-2</v>
      </c>
      <c r="CO61" s="271">
        <v>1.1963294361618299E-2</v>
      </c>
      <c r="CP61" s="271">
        <v>1.1963294488918634E-2</v>
      </c>
      <c r="CQ61" s="271">
        <v>1.1963294361618299E-2</v>
      </c>
      <c r="CR61" s="271">
        <v>1.1963294361618299E-2</v>
      </c>
      <c r="CS61" s="271">
        <v>1.1963294361618299E-2</v>
      </c>
      <c r="CT61" s="271">
        <v>1.1963294361618299E-2</v>
      </c>
      <c r="CU61" s="271">
        <v>1.1963294362321847E-2</v>
      </c>
      <c r="CV61" s="271">
        <v>1.1963346828108326E-2</v>
      </c>
      <c r="CW61" s="271">
        <v>1.1963294361618299E-2</v>
      </c>
      <c r="CX61" s="271">
        <v>1.1963294361618299E-2</v>
      </c>
      <c r="CY61" s="271">
        <v>1.1963294361618299E-2</v>
      </c>
      <c r="CZ61" s="271">
        <v>1.1963294361618299E-2</v>
      </c>
      <c r="DA61" s="271">
        <v>1.1963294361618299E-2</v>
      </c>
      <c r="DB61" s="271">
        <v>1.1963294682859562E-2</v>
      </c>
      <c r="DC61" s="271">
        <v>1.1963294361618299E-2</v>
      </c>
      <c r="DD61" s="271">
        <v>1.1963294361618299E-2</v>
      </c>
      <c r="DE61" s="271">
        <v>1.1963294361618299E-2</v>
      </c>
      <c r="DF61" s="271">
        <v>1.1963294361618299E-2</v>
      </c>
      <c r="DG61" s="271">
        <v>1.1963293432530987E-2</v>
      </c>
      <c r="DH61" s="271">
        <v>1.196340005356287E-2</v>
      </c>
      <c r="DI61" s="271">
        <v>1.1963453295769288E-2</v>
      </c>
      <c r="DJ61" s="271">
        <v>1.1963508666531317E-2</v>
      </c>
      <c r="DK61" s="271">
        <v>1.1963561062640526E-2</v>
      </c>
      <c r="DL61" s="271">
        <v>1.1963616526003614E-2</v>
      </c>
      <c r="DM61" s="271">
        <v>1.1963671567471666E-2</v>
      </c>
      <c r="DN61" s="271">
        <v>1.1963728623653566E-2</v>
      </c>
      <c r="DO61" s="271">
        <v>1.1963786741138762E-2</v>
      </c>
      <c r="DP61" s="271">
        <v>1.1963839855889427E-2</v>
      </c>
      <c r="DQ61" s="271">
        <v>1.1963897831446692E-2</v>
      </c>
      <c r="DR61" s="271">
        <v>1.1963960330074228E-2</v>
      </c>
      <c r="DS61" s="271">
        <v>1.1964017848061727E-2</v>
      </c>
      <c r="DT61" s="271">
        <v>1.1964077839087862E-2</v>
      </c>
      <c r="DU61" s="271">
        <v>1.1964143200207774E-2</v>
      </c>
      <c r="DV61" s="271">
        <v>1.1964197673723892E-2</v>
      </c>
      <c r="DW61" s="271">
        <v>1.1964262768877958E-2</v>
      </c>
      <c r="DX61" s="271">
        <v>1.1964327145149714E-2</v>
      </c>
      <c r="DY61" s="271">
        <v>1.1964393364892578E-2</v>
      </c>
      <c r="DZ61" s="271">
        <v>1.1964471439994975E-2</v>
      </c>
      <c r="EA61" s="271">
        <v>1.1964528013304316E-2</v>
      </c>
      <c r="EB61" s="271">
        <v>1.1964598807647222E-2</v>
      </c>
      <c r="EC61" s="271">
        <v>1.1964674753008643E-2</v>
      </c>
      <c r="ED61" s="271">
        <v>1.1964752832040496E-2</v>
      </c>
      <c r="EE61" s="271">
        <v>1.1964823699661674E-2</v>
      </c>
      <c r="EF61" s="271">
        <v>1.1964909304290906E-2</v>
      </c>
      <c r="EG61" s="271">
        <v>1.196497426794667E-2</v>
      </c>
      <c r="EH61" s="271">
        <v>1.1965059352679315E-2</v>
      </c>
      <c r="EI61" s="271">
        <v>1.2012297786256421E-2</v>
      </c>
      <c r="EJ61" s="271">
        <v>1.1868035153125392E-2</v>
      </c>
      <c r="EK61" s="271">
        <v>1.192244905695318E-2</v>
      </c>
      <c r="EL61" s="271">
        <v>1.196816425131232E-2</v>
      </c>
      <c r="EM61" s="271">
        <v>1.1963308315083987E-2</v>
      </c>
      <c r="EN61" s="271">
        <v>1.1963294528841322E-2</v>
      </c>
      <c r="EO61" s="271"/>
      <c r="EP61" s="271"/>
      <c r="EQ61" s="271"/>
      <c r="ER61" s="271"/>
      <c r="ES61" s="271"/>
      <c r="ET61" s="271"/>
      <c r="EU61" s="271"/>
      <c r="EV61" s="271"/>
      <c r="EW61" s="271"/>
      <c r="EX61" s="271"/>
      <c r="EY61" s="271"/>
      <c r="EZ61" s="271"/>
      <c r="FA61" s="272"/>
    </row>
    <row r="62" spans="1:157" x14ac:dyDescent="0.2">
      <c r="A62" s="238">
        <v>52782</v>
      </c>
      <c r="B62" s="237">
        <v>2.2818933627961214E-2</v>
      </c>
      <c r="C62" s="237">
        <v>1.1935177325331591E-2</v>
      </c>
      <c r="D62" s="326">
        <f>IF(ISNA(A62),"",IF(LEN(A62)&gt;0,_xll.xlDateShiftMonthBiz("TARGET",A62,tenor),""))</f>
        <v>52966</v>
      </c>
      <c r="E62" s="322" t="e">
        <v>#VALUE!</v>
      </c>
      <c r="F62" s="335" t="str">
        <f>IF(ISNA(A62),"",IF(LEN(A62)&gt;0,_xll.xlShmImplSwap2($B$5,"EUR"&amp;tenor&amp;"M_29JUN12",A62,,tenor+0*TYPE(trigger),1,4,12/tenor,4,1,1),""))</f>
        <v>Curve (OIS_26APR16) is not present in shared memory.</v>
      </c>
      <c r="G62" s="301" t="e">
        <f t="shared" si="0"/>
        <v>#VALUE!</v>
      </c>
      <c r="H62" s="271">
        <v>2.2818933627961262E-2</v>
      </c>
      <c r="I62" s="271">
        <v>2.2818933627961221E-2</v>
      </c>
      <c r="J62" s="271">
        <v>2.2818933627961214E-2</v>
      </c>
      <c r="K62" s="271">
        <v>2.2818933627961214E-2</v>
      </c>
      <c r="L62" s="271">
        <v>2.2818933627961214E-2</v>
      </c>
      <c r="M62" s="271">
        <v>2.2818933627961214E-2</v>
      </c>
      <c r="N62" s="271">
        <v>2.2818933627961214E-2</v>
      </c>
      <c r="O62" s="271">
        <v>2.2818933627961214E-2</v>
      </c>
      <c r="P62" s="271">
        <v>2.2818933627961214E-2</v>
      </c>
      <c r="Q62" s="271">
        <v>2.2818933627961214E-2</v>
      </c>
      <c r="R62" s="271">
        <v>2.2818933627961214E-2</v>
      </c>
      <c r="S62" s="271">
        <v>2.2818948973530366E-2</v>
      </c>
      <c r="T62" s="271">
        <v>2.2818933627961214E-2</v>
      </c>
      <c r="U62" s="271">
        <v>2.2818933627961214E-2</v>
      </c>
      <c r="V62" s="271">
        <v>2.2818933627961214E-2</v>
      </c>
      <c r="W62" s="271">
        <v>2.2818933627961214E-2</v>
      </c>
      <c r="X62" s="271">
        <v>2.2818933712761801E-2</v>
      </c>
      <c r="Y62" s="271">
        <v>2.2818800074525396E-2</v>
      </c>
      <c r="Z62" s="271">
        <v>2.2818933627961214E-2</v>
      </c>
      <c r="AA62" s="271">
        <v>2.2818933627961214E-2</v>
      </c>
      <c r="AB62" s="271">
        <v>2.2818933627961214E-2</v>
      </c>
      <c r="AC62" s="271">
        <v>2.2818933627961214E-2</v>
      </c>
      <c r="AD62" s="271">
        <v>2.2818933627961214E-2</v>
      </c>
      <c r="AE62" s="271">
        <v>2.2818972352351457E-2</v>
      </c>
      <c r="AF62" s="271">
        <v>2.2818933627961214E-2</v>
      </c>
      <c r="AG62" s="271">
        <v>2.2818933627961214E-2</v>
      </c>
      <c r="AH62" s="271">
        <v>2.2818933627961214E-2</v>
      </c>
      <c r="AI62" s="271">
        <v>2.2818933627961214E-2</v>
      </c>
      <c r="AJ62" s="271">
        <v>2.2818821630020223E-2</v>
      </c>
      <c r="AK62" s="271">
        <v>2.2818750664280192E-2</v>
      </c>
      <c r="AL62" s="271">
        <v>2.281870496540515E-2</v>
      </c>
      <c r="AM62" s="271">
        <v>2.2818740530464975E-2</v>
      </c>
      <c r="AN62" s="271">
        <v>2.2818842942869458E-2</v>
      </c>
      <c r="AO62" s="271">
        <v>2.2818948468906149E-2</v>
      </c>
      <c r="AP62" s="271">
        <v>2.2819040264487733E-2</v>
      </c>
      <c r="AQ62" s="271">
        <v>2.2819140327513091E-2</v>
      </c>
      <c r="AR62" s="271">
        <v>2.2819247757156408E-2</v>
      </c>
      <c r="AS62" s="271">
        <v>2.2819379619434043E-2</v>
      </c>
      <c r="AT62" s="271">
        <v>2.2819520669043674E-2</v>
      </c>
      <c r="AU62" s="271">
        <v>2.2819613304022015E-2</v>
      </c>
      <c r="AV62" s="271">
        <v>2.2819639270700295E-2</v>
      </c>
      <c r="AW62" s="271">
        <v>2.2819601994127758E-2</v>
      </c>
      <c r="AX62" s="271">
        <v>2.2819479120191211E-2</v>
      </c>
      <c r="AY62" s="271">
        <v>2.2819312688924627E-2</v>
      </c>
      <c r="AZ62" s="271">
        <v>2.281914638579257E-2</v>
      </c>
      <c r="BA62" s="271">
        <v>2.2819008113813294E-2</v>
      </c>
      <c r="BB62" s="271">
        <v>2.2818928271673391E-2</v>
      </c>
      <c r="BC62" s="271">
        <v>2.2818891647649664E-2</v>
      </c>
      <c r="BD62" s="271">
        <v>2.281888700590733E-2</v>
      </c>
      <c r="BE62" s="271">
        <v>2.2818902214663712E-2</v>
      </c>
      <c r="BF62" s="271">
        <v>2.2818895887284033E-2</v>
      </c>
      <c r="BG62" s="271">
        <v>2.281888020662675E-2</v>
      </c>
      <c r="BH62" s="271">
        <v>2.2818817908086399E-2</v>
      </c>
      <c r="BI62" s="271">
        <v>2.2818765165949755E-2</v>
      </c>
      <c r="BJ62" s="271">
        <v>2.2818734217499588E-2</v>
      </c>
      <c r="BK62" s="271">
        <v>2.2818758015058182E-2</v>
      </c>
      <c r="BL62" s="271">
        <v>2.2819370444396612E-2</v>
      </c>
      <c r="BM62" s="271">
        <v>2.2817841206472692E-2</v>
      </c>
      <c r="BN62" s="271">
        <v>2.2818141426550739E-2</v>
      </c>
      <c r="BO62" s="271">
        <v>2.2819029100618053E-2</v>
      </c>
      <c r="BP62" s="271">
        <v>2.2818933901565003E-2</v>
      </c>
      <c r="BQ62" s="271">
        <v>2.2818933631240199E-2</v>
      </c>
      <c r="BR62" s="271"/>
      <c r="BS62" s="271"/>
      <c r="BT62" s="271"/>
      <c r="BU62" s="271"/>
      <c r="BV62" s="271"/>
      <c r="BW62" s="271"/>
      <c r="BX62" s="271"/>
      <c r="BY62" s="271"/>
      <c r="BZ62" s="271"/>
      <c r="CA62" s="271"/>
      <c r="CB62" s="271"/>
      <c r="CC62" s="271"/>
      <c r="CD62" s="272"/>
      <c r="CE62" s="271">
        <v>1.1935157434065351E-2</v>
      </c>
      <c r="CF62" s="271">
        <v>1.1935170694736234E-2</v>
      </c>
      <c r="CG62" s="271">
        <v>1.1935177325331591E-2</v>
      </c>
      <c r="CH62" s="271">
        <v>1.1935177325331591E-2</v>
      </c>
      <c r="CI62" s="271">
        <v>1.1935177325331591E-2</v>
      </c>
      <c r="CJ62" s="271">
        <v>1.1935177325331591E-2</v>
      </c>
      <c r="CK62" s="271">
        <v>1.1935177325331591E-2</v>
      </c>
      <c r="CL62" s="271">
        <v>1.1935177325331591E-2</v>
      </c>
      <c r="CM62" s="271">
        <v>1.1935177325331591E-2</v>
      </c>
      <c r="CN62" s="271">
        <v>1.1935177325331591E-2</v>
      </c>
      <c r="CO62" s="271">
        <v>1.1935177325331591E-2</v>
      </c>
      <c r="CP62" s="271">
        <v>1.1935177441304358E-2</v>
      </c>
      <c r="CQ62" s="271">
        <v>1.1935177325331591E-2</v>
      </c>
      <c r="CR62" s="271">
        <v>1.1935177325331591E-2</v>
      </c>
      <c r="CS62" s="271">
        <v>1.1935177325331591E-2</v>
      </c>
      <c r="CT62" s="271">
        <v>1.1935177325331591E-2</v>
      </c>
      <c r="CU62" s="271">
        <v>1.1935177325972648E-2</v>
      </c>
      <c r="CV62" s="271">
        <v>1.1935228217079288E-2</v>
      </c>
      <c r="CW62" s="271">
        <v>1.1935177325331591E-2</v>
      </c>
      <c r="CX62" s="271">
        <v>1.1935177325331591E-2</v>
      </c>
      <c r="CY62" s="271">
        <v>1.1935177325331591E-2</v>
      </c>
      <c r="CZ62" s="271">
        <v>1.1935177325331591E-2</v>
      </c>
      <c r="DA62" s="271">
        <v>1.1935177325331591E-2</v>
      </c>
      <c r="DB62" s="271">
        <v>1.1935177617987406E-2</v>
      </c>
      <c r="DC62" s="271">
        <v>1.1935177325331591E-2</v>
      </c>
      <c r="DD62" s="271">
        <v>1.1935177325331591E-2</v>
      </c>
      <c r="DE62" s="271">
        <v>1.1935177325331591E-2</v>
      </c>
      <c r="DF62" s="271">
        <v>1.1935177325331591E-2</v>
      </c>
      <c r="DG62" s="271">
        <v>1.1935176478918645E-2</v>
      </c>
      <c r="DH62" s="271">
        <v>1.1935279803775477E-2</v>
      </c>
      <c r="DI62" s="271">
        <v>1.1935331404922221E-2</v>
      </c>
      <c r="DJ62" s="271">
        <v>1.1935385046890351E-2</v>
      </c>
      <c r="DK62" s="271">
        <v>1.193543574016768E-2</v>
      </c>
      <c r="DL62" s="271">
        <v>1.1935489420367016E-2</v>
      </c>
      <c r="DM62" s="271">
        <v>1.1935542698732676E-2</v>
      </c>
      <c r="DN62" s="271">
        <v>1.1935597959678301E-2</v>
      </c>
      <c r="DO62" s="271">
        <v>1.1935654175188276E-2</v>
      </c>
      <c r="DP62" s="271">
        <v>1.1935705569522226E-2</v>
      </c>
      <c r="DQ62" s="271">
        <v>1.1935761666856807E-2</v>
      </c>
      <c r="DR62" s="271">
        <v>1.19358222184302E-2</v>
      </c>
      <c r="DS62" s="271">
        <v>1.1935877878592301E-2</v>
      </c>
      <c r="DT62" s="271">
        <v>1.1935936013907425E-2</v>
      </c>
      <c r="DU62" s="271">
        <v>1.1935999390941863E-2</v>
      </c>
      <c r="DV62" s="271">
        <v>1.1936052309841978E-2</v>
      </c>
      <c r="DW62" s="271">
        <v>1.1936115387809483E-2</v>
      </c>
      <c r="DX62" s="271">
        <v>1.1936177819897743E-2</v>
      </c>
      <c r="DY62" s="271">
        <v>1.1936242009890246E-2</v>
      </c>
      <c r="DZ62" s="271">
        <v>1.1936317738045677E-2</v>
      </c>
      <c r="EA62" s="271">
        <v>1.1936372475717411E-2</v>
      </c>
      <c r="EB62" s="271">
        <v>1.1936441052055453E-2</v>
      </c>
      <c r="EC62" s="271">
        <v>1.1936514627702401E-2</v>
      </c>
      <c r="ED62" s="271">
        <v>1.1936590363192784E-2</v>
      </c>
      <c r="EE62" s="271">
        <v>1.1936658962217754E-2</v>
      </c>
      <c r="EF62" s="271">
        <v>1.1936741916376142E-2</v>
      </c>
      <c r="EG62" s="271">
        <v>1.1936804870083046E-2</v>
      </c>
      <c r="EH62" s="271">
        <v>1.1936887384202835E-2</v>
      </c>
      <c r="EI62" s="271">
        <v>1.1971430181713079E-2</v>
      </c>
      <c r="EJ62" s="271">
        <v>1.1873497135608115E-2</v>
      </c>
      <c r="EK62" s="271">
        <v>1.1863434137511312E-2</v>
      </c>
      <c r="EL62" s="271">
        <v>1.1943260143050393E-2</v>
      </c>
      <c r="EM62" s="271">
        <v>1.193520048118512E-2</v>
      </c>
      <c r="EN62" s="271">
        <v>1.1935177602838883E-2</v>
      </c>
      <c r="EO62" s="271"/>
      <c r="EP62" s="271"/>
      <c r="EQ62" s="271"/>
      <c r="ER62" s="271"/>
      <c r="ES62" s="271"/>
      <c r="ET62" s="271"/>
      <c r="EU62" s="271"/>
      <c r="EV62" s="271"/>
      <c r="EW62" s="271"/>
      <c r="EX62" s="271"/>
      <c r="EY62" s="271"/>
      <c r="EZ62" s="271"/>
      <c r="FA62" s="272"/>
    </row>
    <row r="63" spans="1:157" x14ac:dyDescent="0.2">
      <c r="A63" s="238">
        <v>53146</v>
      </c>
      <c r="B63" s="237">
        <v>2.2844354139495933E-2</v>
      </c>
      <c r="C63" s="237">
        <v>1.1892733226613628E-2</v>
      </c>
      <c r="D63" s="326">
        <f>IF(ISNA(A63),"",IF(LEN(A63)&gt;0,_xll.xlDateShiftMonthBiz("TARGET",A63,tenor),""))</f>
        <v>53330</v>
      </c>
      <c r="E63" s="322" t="e">
        <v>#VALUE!</v>
      </c>
      <c r="F63" s="335" t="str">
        <f>IF(ISNA(A63),"",IF(LEN(A63)&gt;0,_xll.xlShmImplSwap2($B$5,"EUR"&amp;tenor&amp;"M_29JUN12",A63,,tenor+0*TYPE(trigger),1,4,12/tenor,4,1,1),""))</f>
        <v>Curve (OIS_26APR16) is not present in shared memory.</v>
      </c>
      <c r="G63" s="301" t="e">
        <f t="shared" si="0"/>
        <v>#VALUE!</v>
      </c>
      <c r="H63" s="271">
        <v>2.2844354139495975E-2</v>
      </c>
      <c r="I63" s="271">
        <v>2.2844354139495926E-2</v>
      </c>
      <c r="J63" s="271">
        <v>2.2844354139495933E-2</v>
      </c>
      <c r="K63" s="271">
        <v>2.2844354139495933E-2</v>
      </c>
      <c r="L63" s="271">
        <v>2.2844354139495933E-2</v>
      </c>
      <c r="M63" s="271">
        <v>2.2844354139495933E-2</v>
      </c>
      <c r="N63" s="271">
        <v>2.2844354139495933E-2</v>
      </c>
      <c r="O63" s="271">
        <v>2.2844354139495933E-2</v>
      </c>
      <c r="P63" s="271">
        <v>2.2844354139495933E-2</v>
      </c>
      <c r="Q63" s="271">
        <v>2.2844354139495933E-2</v>
      </c>
      <c r="R63" s="271">
        <v>2.2844354139495933E-2</v>
      </c>
      <c r="S63" s="271">
        <v>2.2844369021762841E-2</v>
      </c>
      <c r="T63" s="271">
        <v>2.2844354139495933E-2</v>
      </c>
      <c r="U63" s="271">
        <v>2.2844354139495933E-2</v>
      </c>
      <c r="V63" s="271">
        <v>2.2844354139495933E-2</v>
      </c>
      <c r="W63" s="271">
        <v>2.2844354139495933E-2</v>
      </c>
      <c r="X63" s="271">
        <v>2.2844354221736283E-2</v>
      </c>
      <c r="Y63" s="271">
        <v>2.2844224304630657E-2</v>
      </c>
      <c r="Z63" s="271">
        <v>2.2844354139495933E-2</v>
      </c>
      <c r="AA63" s="271">
        <v>2.2844354139495933E-2</v>
      </c>
      <c r="AB63" s="271">
        <v>2.2844354139495933E-2</v>
      </c>
      <c r="AC63" s="271">
        <v>2.2844354139495933E-2</v>
      </c>
      <c r="AD63" s="271">
        <v>2.2844354139495933E-2</v>
      </c>
      <c r="AE63" s="271">
        <v>2.2844391694747584E-2</v>
      </c>
      <c r="AF63" s="271">
        <v>2.2844354139495933E-2</v>
      </c>
      <c r="AG63" s="271">
        <v>2.2844354139495933E-2</v>
      </c>
      <c r="AH63" s="271">
        <v>2.2844354139495933E-2</v>
      </c>
      <c r="AI63" s="271">
        <v>2.2844354139495933E-2</v>
      </c>
      <c r="AJ63" s="271">
        <v>2.2844245522915224E-2</v>
      </c>
      <c r="AK63" s="271">
        <v>2.2844176072212279E-2</v>
      </c>
      <c r="AL63" s="271">
        <v>2.284413143919823E-2</v>
      </c>
      <c r="AM63" s="271">
        <v>2.284416561128829E-2</v>
      </c>
      <c r="AN63" s="271">
        <v>2.2844264626972952E-2</v>
      </c>
      <c r="AO63" s="271">
        <v>2.2844366647500024E-2</v>
      </c>
      <c r="AP63" s="271">
        <v>2.2844455353972101E-2</v>
      </c>
      <c r="AQ63" s="271">
        <v>2.284455207306945E-2</v>
      </c>
      <c r="AR63" s="271">
        <v>2.2844655918082598E-2</v>
      </c>
      <c r="AS63" s="271">
        <v>2.2844783495120147E-2</v>
      </c>
      <c r="AT63" s="271">
        <v>2.2844919953832424E-2</v>
      </c>
      <c r="AU63" s="271">
        <v>2.2845009439541285E-2</v>
      </c>
      <c r="AV63" s="271">
        <v>2.2845034278211242E-2</v>
      </c>
      <c r="AW63" s="271">
        <v>2.2844997774197566E-2</v>
      </c>
      <c r="AX63" s="271">
        <v>2.2844878221239748E-2</v>
      </c>
      <c r="AY63" s="271">
        <v>2.2844716499782588E-2</v>
      </c>
      <c r="AZ63" s="271">
        <v>2.2844554817217574E-2</v>
      </c>
      <c r="BA63" s="271">
        <v>2.2844420336444994E-2</v>
      </c>
      <c r="BB63" s="271">
        <v>2.2844342513494886E-2</v>
      </c>
      <c r="BC63" s="271">
        <v>2.2844306549684199E-2</v>
      </c>
      <c r="BD63" s="271">
        <v>2.2844301704209515E-2</v>
      </c>
      <c r="BE63" s="271">
        <v>2.284431604033706E-2</v>
      </c>
      <c r="BF63" s="271">
        <v>2.2844309459146447E-2</v>
      </c>
      <c r="BG63" s="271">
        <v>2.2844293809820376E-2</v>
      </c>
      <c r="BH63" s="271">
        <v>2.28442329593459E-2</v>
      </c>
      <c r="BI63" s="271">
        <v>2.2844181305731466E-2</v>
      </c>
      <c r="BJ63" s="271">
        <v>2.284415091078177E-2</v>
      </c>
      <c r="BK63" s="271">
        <v>2.2844173510614994E-2</v>
      </c>
      <c r="BL63" s="271">
        <v>2.284438676385156E-2</v>
      </c>
      <c r="BM63" s="271">
        <v>2.2844009123262895E-2</v>
      </c>
      <c r="BN63" s="271">
        <v>2.2843320739525084E-2</v>
      </c>
      <c r="BO63" s="271">
        <v>2.2844457500130311E-2</v>
      </c>
      <c r="BP63" s="271">
        <v>2.284435443568399E-2</v>
      </c>
      <c r="BQ63" s="271">
        <v>2.2844354143045576E-2</v>
      </c>
      <c r="BR63" s="271"/>
      <c r="BS63" s="271"/>
      <c r="BT63" s="271"/>
      <c r="BU63" s="271"/>
      <c r="BV63" s="271"/>
      <c r="BW63" s="271"/>
      <c r="BX63" s="271"/>
      <c r="BY63" s="271"/>
      <c r="BZ63" s="271"/>
      <c r="CA63" s="271"/>
      <c r="CB63" s="271"/>
      <c r="CC63" s="271"/>
      <c r="CD63" s="272"/>
      <c r="CE63" s="271">
        <v>1.18927134060853E-2</v>
      </c>
      <c r="CF63" s="271">
        <v>1.1892726619598771E-2</v>
      </c>
      <c r="CG63" s="271">
        <v>1.1892733226613628E-2</v>
      </c>
      <c r="CH63" s="271">
        <v>1.1892733226613628E-2</v>
      </c>
      <c r="CI63" s="271">
        <v>1.1892733226613628E-2</v>
      </c>
      <c r="CJ63" s="271">
        <v>1.1892733226613628E-2</v>
      </c>
      <c r="CK63" s="271">
        <v>1.1892733226613628E-2</v>
      </c>
      <c r="CL63" s="271">
        <v>1.1892733226613628E-2</v>
      </c>
      <c r="CM63" s="271">
        <v>1.1892733226613628E-2</v>
      </c>
      <c r="CN63" s="271">
        <v>1.1892733226613628E-2</v>
      </c>
      <c r="CO63" s="271">
        <v>1.1892733226613628E-2</v>
      </c>
      <c r="CP63" s="271">
        <v>1.1892733333639861E-2</v>
      </c>
      <c r="CQ63" s="271">
        <v>1.1892733226613628E-2</v>
      </c>
      <c r="CR63" s="271">
        <v>1.1892733226613628E-2</v>
      </c>
      <c r="CS63" s="271">
        <v>1.1892733226613628E-2</v>
      </c>
      <c r="CT63" s="271">
        <v>1.1892733226613628E-2</v>
      </c>
      <c r="CU63" s="271">
        <v>1.1892733227205287E-2</v>
      </c>
      <c r="CV63" s="271">
        <v>1.1892782452937102E-2</v>
      </c>
      <c r="CW63" s="271">
        <v>1.1892733226613628E-2</v>
      </c>
      <c r="CX63" s="271">
        <v>1.1892733226613628E-2</v>
      </c>
      <c r="CY63" s="271">
        <v>1.1892733226613628E-2</v>
      </c>
      <c r="CZ63" s="271">
        <v>1.1892733226613628E-2</v>
      </c>
      <c r="DA63" s="271">
        <v>1.1892733226613628E-2</v>
      </c>
      <c r="DB63" s="271">
        <v>1.1892733496693283E-2</v>
      </c>
      <c r="DC63" s="271">
        <v>1.1892733226613628E-2</v>
      </c>
      <c r="DD63" s="271">
        <v>1.1892733226613628E-2</v>
      </c>
      <c r="DE63" s="271">
        <v>1.1892733226613628E-2</v>
      </c>
      <c r="DF63" s="271">
        <v>1.1892733226613628E-2</v>
      </c>
      <c r="DG63" s="271">
        <v>1.1892732445494996E-2</v>
      </c>
      <c r="DH63" s="271">
        <v>1.1892832323171582E-2</v>
      </c>
      <c r="DI63" s="271">
        <v>1.1892882206149404E-2</v>
      </c>
      <c r="DJ63" s="271">
        <v>1.1892934053177432E-2</v>
      </c>
      <c r="DK63" s="271">
        <v>1.1892982991960847E-2</v>
      </c>
      <c r="DL63" s="271">
        <v>1.1893034834087535E-2</v>
      </c>
      <c r="DM63" s="271">
        <v>1.1893086292718704E-2</v>
      </c>
      <c r="DN63" s="271">
        <v>1.1893139701034443E-2</v>
      </c>
      <c r="DO63" s="271">
        <v>1.1893193956011718E-2</v>
      </c>
      <c r="DP63" s="271">
        <v>1.1893243582489051E-2</v>
      </c>
      <c r="DQ63" s="271">
        <v>1.1893297749317654E-2</v>
      </c>
      <c r="DR63" s="271">
        <v>1.1893356288313402E-2</v>
      </c>
      <c r="DS63" s="271">
        <v>1.1893410019155963E-2</v>
      </c>
      <c r="DT63" s="271">
        <v>1.189346621423879E-2</v>
      </c>
      <c r="DU63" s="271">
        <v>1.1893527501419466E-2</v>
      </c>
      <c r="DV63" s="271">
        <v>1.1893578767898542E-2</v>
      </c>
      <c r="DW63" s="271">
        <v>1.1893639715158947E-2</v>
      </c>
      <c r="DX63" s="271">
        <v>1.1893700096048725E-2</v>
      </c>
      <c r="DY63" s="271">
        <v>1.1893762156569475E-2</v>
      </c>
      <c r="DZ63" s="271">
        <v>1.1893835430807222E-2</v>
      </c>
      <c r="EA63" s="271">
        <v>1.1893888257185122E-2</v>
      </c>
      <c r="EB63" s="271">
        <v>1.1893954525607101E-2</v>
      </c>
      <c r="EC63" s="271">
        <v>1.189402563131099E-2</v>
      </c>
      <c r="ED63" s="271">
        <v>1.1894098919953282E-2</v>
      </c>
      <c r="EE63" s="271">
        <v>1.189416514628627E-2</v>
      </c>
      <c r="EF63" s="271">
        <v>1.1894245329406496E-2</v>
      </c>
      <c r="EG63" s="271">
        <v>1.1894306183257529E-2</v>
      </c>
      <c r="EH63" s="271">
        <v>1.1894386021017538E-2</v>
      </c>
      <c r="EI63" s="271">
        <v>1.1907839653480036E-2</v>
      </c>
      <c r="EJ63" s="271">
        <v>1.1868244337361653E-2</v>
      </c>
      <c r="EK63" s="271">
        <v>1.1795980489112878E-2</v>
      </c>
      <c r="EL63" s="271">
        <v>1.1900771472719467E-2</v>
      </c>
      <c r="EM63" s="271">
        <v>1.1892756254910113E-2</v>
      </c>
      <c r="EN63" s="271">
        <v>1.1892733502591908E-2</v>
      </c>
      <c r="EO63" s="271"/>
      <c r="EP63" s="271"/>
      <c r="EQ63" s="271"/>
      <c r="ER63" s="271"/>
      <c r="ES63" s="271"/>
      <c r="ET63" s="271"/>
      <c r="EU63" s="271"/>
      <c r="EV63" s="271"/>
      <c r="EW63" s="271"/>
      <c r="EX63" s="271"/>
      <c r="EY63" s="271"/>
      <c r="EZ63" s="271"/>
      <c r="FA63" s="272"/>
    </row>
    <row r="64" spans="1:157" x14ac:dyDescent="0.2">
      <c r="A64" s="238">
        <v>53511</v>
      </c>
      <c r="B64" s="237">
        <v>2.28818907127399E-2</v>
      </c>
      <c r="C64" s="237">
        <v>1.1832569738719359E-2</v>
      </c>
      <c r="D64" s="326">
        <f>IF(ISNA(A64),"",IF(LEN(A64)&gt;0,_xll.xlDateShiftMonthBiz("TARGET",A64,tenor),""))</f>
        <v>53695</v>
      </c>
      <c r="E64" s="322" t="e">
        <v>#VALUE!</v>
      </c>
      <c r="F64" s="335" t="str">
        <f>IF(ISNA(A64),"",IF(LEN(A64)&gt;0,_xll.xlShmImplSwap2($B$5,"EUR"&amp;tenor&amp;"M_29JUN12",A64,,tenor+0*TYPE(trigger),1,4,12/tenor,4,1,1),""))</f>
        <v>Curve (OIS_26APR16) is not present in shared memory.</v>
      </c>
      <c r="G64" s="301" t="e">
        <f t="shared" si="0"/>
        <v>#VALUE!</v>
      </c>
      <c r="H64" s="271">
        <v>2.2881890712739935E-2</v>
      </c>
      <c r="I64" s="271">
        <v>2.2881890712739907E-2</v>
      </c>
      <c r="J64" s="271">
        <v>2.28818907127399E-2</v>
      </c>
      <c r="K64" s="271">
        <v>2.28818907127399E-2</v>
      </c>
      <c r="L64" s="271">
        <v>2.28818907127399E-2</v>
      </c>
      <c r="M64" s="271">
        <v>2.28818907127399E-2</v>
      </c>
      <c r="N64" s="271">
        <v>2.28818907127399E-2</v>
      </c>
      <c r="O64" s="271">
        <v>2.28818907127399E-2</v>
      </c>
      <c r="P64" s="271">
        <v>2.28818907127399E-2</v>
      </c>
      <c r="Q64" s="271">
        <v>2.28818907127399E-2</v>
      </c>
      <c r="R64" s="271">
        <v>2.28818907127399E-2</v>
      </c>
      <c r="S64" s="271">
        <v>2.2881905157678673E-2</v>
      </c>
      <c r="T64" s="271">
        <v>2.28818907127399E-2</v>
      </c>
      <c r="U64" s="271">
        <v>2.28818907127399E-2</v>
      </c>
      <c r="V64" s="271">
        <v>2.28818907127399E-2</v>
      </c>
      <c r="W64" s="271">
        <v>2.28818907127399E-2</v>
      </c>
      <c r="X64" s="271">
        <v>2.2881890792563551E-2</v>
      </c>
      <c r="Y64" s="271">
        <v>2.2881764271331852E-2</v>
      </c>
      <c r="Z64" s="271">
        <v>2.28818907127399E-2</v>
      </c>
      <c r="AA64" s="271">
        <v>2.28818907127399E-2</v>
      </c>
      <c r="AB64" s="271">
        <v>2.28818907127399E-2</v>
      </c>
      <c r="AC64" s="271">
        <v>2.28818907127399E-2</v>
      </c>
      <c r="AD64" s="271">
        <v>2.28818907127399E-2</v>
      </c>
      <c r="AE64" s="271">
        <v>2.2881927164398397E-2</v>
      </c>
      <c r="AF64" s="271">
        <v>2.28818907127399E-2</v>
      </c>
      <c r="AG64" s="271">
        <v>2.28818907127399E-2</v>
      </c>
      <c r="AH64" s="271">
        <v>2.28818907127399E-2</v>
      </c>
      <c r="AI64" s="271">
        <v>2.28818907127399E-2</v>
      </c>
      <c r="AJ64" s="271">
        <v>2.2881785287950224E-2</v>
      </c>
      <c r="AK64" s="271">
        <v>2.288171703393721E-2</v>
      </c>
      <c r="AL64" s="271">
        <v>2.288167329028986E-2</v>
      </c>
      <c r="AM64" s="271">
        <v>2.2881706028747326E-2</v>
      </c>
      <c r="AN64" s="271">
        <v>2.2881801724804071E-2</v>
      </c>
      <c r="AO64" s="271">
        <v>2.2881900317492893E-2</v>
      </c>
      <c r="AP64" s="271">
        <v>2.2881985989873822E-2</v>
      </c>
      <c r="AQ64" s="271">
        <v>2.2882079432366999E-2</v>
      </c>
      <c r="AR64" s="271">
        <v>2.2882179766846221E-2</v>
      </c>
      <c r="AS64" s="271">
        <v>2.2882303185752875E-2</v>
      </c>
      <c r="AT64" s="271">
        <v>2.2882435187295869E-2</v>
      </c>
      <c r="AU64" s="271">
        <v>2.2882521569117378E-2</v>
      </c>
      <c r="AV64" s="271">
        <v>2.2882545215106152E-2</v>
      </c>
      <c r="AW64" s="271">
        <v>2.288250930908578E-2</v>
      </c>
      <c r="AX64" s="271">
        <v>2.2882392746327439E-2</v>
      </c>
      <c r="AY64" s="271">
        <v>2.2882235353400591E-2</v>
      </c>
      <c r="AZ64" s="271">
        <v>2.2882077883525521E-2</v>
      </c>
      <c r="BA64" s="271">
        <v>2.2881946838802847E-2</v>
      </c>
      <c r="BB64" s="271">
        <v>2.2881870776274838E-2</v>
      </c>
      <c r="BC64" s="271">
        <v>2.2881835269862788E-2</v>
      </c>
      <c r="BD64" s="271">
        <v>2.2881830104254208E-2</v>
      </c>
      <c r="BE64" s="271">
        <v>2.2881843462884726E-2</v>
      </c>
      <c r="BF64" s="271">
        <v>2.2881836476649455E-2</v>
      </c>
      <c r="BG64" s="271">
        <v>2.2881820692355261E-2</v>
      </c>
      <c r="BH64" s="271">
        <v>2.2881761047877286E-2</v>
      </c>
      <c r="BI64" s="271">
        <v>2.2881710234356752E-2</v>
      </c>
      <c r="BJ64" s="271">
        <v>2.2881680220202035E-2</v>
      </c>
      <c r="BK64" s="271">
        <v>2.2881701511081102E-2</v>
      </c>
      <c r="BL64" s="271">
        <v>2.2881567075433113E-2</v>
      </c>
      <c r="BM64" s="271">
        <v>2.288213002319955E-2</v>
      </c>
      <c r="BN64" s="271">
        <v>2.2880939660219101E-2</v>
      </c>
      <c r="BO64" s="271">
        <v>2.2881924677047749E-2</v>
      </c>
      <c r="BP64" s="271">
        <v>2.2881890810022152E-2</v>
      </c>
      <c r="BQ64" s="271">
        <v>2.2881890713905787E-2</v>
      </c>
      <c r="BR64" s="271"/>
      <c r="BS64" s="271"/>
      <c r="BT64" s="271"/>
      <c r="BU64" s="271"/>
      <c r="BV64" s="271"/>
      <c r="BW64" s="271"/>
      <c r="BX64" s="271"/>
      <c r="BY64" s="271"/>
      <c r="BZ64" s="271"/>
      <c r="CA64" s="271"/>
      <c r="CB64" s="271"/>
      <c r="CC64" s="271"/>
      <c r="CD64" s="272"/>
      <c r="CE64" s="271">
        <v>1.1832550018459793E-2</v>
      </c>
      <c r="CF64" s="271">
        <v>1.1832563165127725E-2</v>
      </c>
      <c r="CG64" s="271">
        <v>1.1832569738719359E-2</v>
      </c>
      <c r="CH64" s="271">
        <v>1.1832569738719359E-2</v>
      </c>
      <c r="CI64" s="271">
        <v>1.1832569738719359E-2</v>
      </c>
      <c r="CJ64" s="271">
        <v>1.1832569738719359E-2</v>
      </c>
      <c r="CK64" s="271">
        <v>1.1832569738719359E-2</v>
      </c>
      <c r="CL64" s="271">
        <v>1.1832569738719359E-2</v>
      </c>
      <c r="CM64" s="271">
        <v>1.1832569738719359E-2</v>
      </c>
      <c r="CN64" s="271">
        <v>1.1832569738719359E-2</v>
      </c>
      <c r="CO64" s="271">
        <v>1.1832569738719359E-2</v>
      </c>
      <c r="CP64" s="271">
        <v>1.1832569837349803E-2</v>
      </c>
      <c r="CQ64" s="271">
        <v>1.1832569738719359E-2</v>
      </c>
      <c r="CR64" s="271">
        <v>1.1832569738719359E-2</v>
      </c>
      <c r="CS64" s="271">
        <v>1.1832569738719359E-2</v>
      </c>
      <c r="CT64" s="271">
        <v>1.1832569738719359E-2</v>
      </c>
      <c r="CU64" s="271">
        <v>1.183256973926438E-2</v>
      </c>
      <c r="CV64" s="271">
        <v>1.1832617493238261E-2</v>
      </c>
      <c r="CW64" s="271">
        <v>1.1832569738719359E-2</v>
      </c>
      <c r="CX64" s="271">
        <v>1.1832569738719359E-2</v>
      </c>
      <c r="CY64" s="271">
        <v>1.1832569738719359E-2</v>
      </c>
      <c r="CZ64" s="271">
        <v>1.1832569738719359E-2</v>
      </c>
      <c r="DA64" s="271">
        <v>1.1832569738719359E-2</v>
      </c>
      <c r="DB64" s="271">
        <v>1.1832569987612025E-2</v>
      </c>
      <c r="DC64" s="271">
        <v>1.1832569738719359E-2</v>
      </c>
      <c r="DD64" s="271">
        <v>1.1832569738719359E-2</v>
      </c>
      <c r="DE64" s="271">
        <v>1.1832569738719359E-2</v>
      </c>
      <c r="DF64" s="271">
        <v>1.1832569738719359E-2</v>
      </c>
      <c r="DG64" s="271">
        <v>1.1832569018877533E-2</v>
      </c>
      <c r="DH64" s="271">
        <v>1.1832665843872279E-2</v>
      </c>
      <c r="DI64" s="271">
        <v>1.183271420562506E-2</v>
      </c>
      <c r="DJ64" s="271">
        <v>1.1832764460231808E-2</v>
      </c>
      <c r="DK64" s="271">
        <v>1.183281184175339E-2</v>
      </c>
      <c r="DL64" s="271">
        <v>1.1832862051800406E-2</v>
      </c>
      <c r="DM64" s="271">
        <v>1.1832911895007696E-2</v>
      </c>
      <c r="DN64" s="271">
        <v>1.1832963657148091E-2</v>
      </c>
      <c r="DO64" s="271">
        <v>1.1833016172822798E-2</v>
      </c>
      <c r="DP64" s="271">
        <v>1.1833064228562977E-2</v>
      </c>
      <c r="DQ64" s="271">
        <v>1.1833116680297446E-2</v>
      </c>
      <c r="DR64" s="271">
        <v>1.1833173431032424E-2</v>
      </c>
      <c r="DS64" s="271">
        <v>1.1833225453245362E-2</v>
      </c>
      <c r="DT64" s="271">
        <v>1.1833279930049337E-2</v>
      </c>
      <c r="DU64" s="271">
        <v>1.1833339369033753E-2</v>
      </c>
      <c r="DV64" s="271">
        <v>1.1833389173631395E-2</v>
      </c>
      <c r="DW64" s="271">
        <v>1.1833448240229702E-2</v>
      </c>
      <c r="DX64" s="271">
        <v>1.1833506807580014E-2</v>
      </c>
      <c r="DY64" s="271">
        <v>1.1833566983415186E-2</v>
      </c>
      <c r="DZ64" s="271">
        <v>1.1833638081265242E-2</v>
      </c>
      <c r="EA64" s="271">
        <v>1.1833689216773335E-2</v>
      </c>
      <c r="EB64" s="271">
        <v>1.1833753439470155E-2</v>
      </c>
      <c r="EC64" s="271">
        <v>1.1833822356563854E-2</v>
      </c>
      <c r="ED64" s="271">
        <v>1.1833893473919358E-2</v>
      </c>
      <c r="EE64" s="271">
        <v>1.1833957602802633E-2</v>
      </c>
      <c r="EF64" s="271">
        <v>1.1834035331952377E-2</v>
      </c>
      <c r="EG64" s="271">
        <v>1.1834094325717682E-2</v>
      </c>
      <c r="EH64" s="271">
        <v>1.1834171787183274E-2</v>
      </c>
      <c r="EI64" s="271">
        <v>1.1833454702376405E-2</v>
      </c>
      <c r="EJ64" s="271">
        <v>1.1834854814809091E-2</v>
      </c>
      <c r="EK64" s="271">
        <v>1.1724514605182364E-2</v>
      </c>
      <c r="EL64" s="271">
        <v>1.1834736361507473E-2</v>
      </c>
      <c r="EM64" s="271">
        <v>1.1832575948486008E-2</v>
      </c>
      <c r="EN64" s="271">
        <v>1.1832569813139163E-2</v>
      </c>
      <c r="EO64" s="271"/>
      <c r="EP64" s="271"/>
      <c r="EQ64" s="271"/>
      <c r="ER64" s="271"/>
      <c r="ES64" s="271"/>
      <c r="ET64" s="271"/>
      <c r="EU64" s="271"/>
      <c r="EV64" s="271"/>
      <c r="EW64" s="271"/>
      <c r="EX64" s="271"/>
      <c r="EY64" s="271"/>
      <c r="EZ64" s="271"/>
      <c r="FA64" s="272"/>
    </row>
    <row r="65" spans="1:157" x14ac:dyDescent="0.2">
      <c r="A65" s="238">
        <v>53876</v>
      </c>
      <c r="B65" s="237">
        <v>2.29298545838247E-2</v>
      </c>
      <c r="C65" s="237">
        <v>1.1751227036055165E-2</v>
      </c>
      <c r="D65" s="326">
        <f>IF(ISNA(A65),"",IF(LEN(A65)&gt;0,_xll.xlDateShiftMonthBiz("TARGET",A65,tenor),""))</f>
        <v>54060</v>
      </c>
      <c r="E65" s="322" t="e">
        <v>#VALUE!</v>
      </c>
      <c r="F65" s="335" t="str">
        <f>IF(ISNA(A65),"",IF(LEN(A65)&gt;0,_xll.xlShmImplSwap2($B$5,"EUR"&amp;tenor&amp;"M_29JUN12",A65,,tenor+0*TYPE(trigger),1,4,12/tenor,4,1,1),""))</f>
        <v>Curve (OIS_26APR16) is not present in shared memory.</v>
      </c>
      <c r="G65" s="301" t="e">
        <f t="shared" si="0"/>
        <v>#VALUE!</v>
      </c>
      <c r="H65" s="271">
        <v>2.2929854583824714E-2</v>
      </c>
      <c r="I65" s="271">
        <v>2.2929854583824689E-2</v>
      </c>
      <c r="J65" s="271">
        <v>2.29298545838247E-2</v>
      </c>
      <c r="K65" s="271">
        <v>2.29298545838247E-2</v>
      </c>
      <c r="L65" s="271">
        <v>2.29298545838247E-2</v>
      </c>
      <c r="M65" s="271">
        <v>2.29298545838247E-2</v>
      </c>
      <c r="N65" s="271">
        <v>2.29298545838247E-2</v>
      </c>
      <c r="O65" s="271">
        <v>2.29298545838247E-2</v>
      </c>
      <c r="P65" s="271">
        <v>2.29298545838247E-2</v>
      </c>
      <c r="Q65" s="271">
        <v>2.29298545838247E-2</v>
      </c>
      <c r="R65" s="271">
        <v>2.29298545838247E-2</v>
      </c>
      <c r="S65" s="271">
        <v>2.2929868616403847E-2</v>
      </c>
      <c r="T65" s="271">
        <v>2.29298545838247E-2</v>
      </c>
      <c r="U65" s="271">
        <v>2.29298545838247E-2</v>
      </c>
      <c r="V65" s="271">
        <v>2.29298545838247E-2</v>
      </c>
      <c r="W65" s="271">
        <v>2.29298545838247E-2</v>
      </c>
      <c r="X65" s="271">
        <v>2.2929854661369632E-2</v>
      </c>
      <c r="Y65" s="271">
        <v>2.2929731239638842E-2</v>
      </c>
      <c r="Z65" s="271">
        <v>2.29298545838247E-2</v>
      </c>
      <c r="AA65" s="271">
        <v>2.29298545838247E-2</v>
      </c>
      <c r="AB65" s="271">
        <v>2.29298545838247E-2</v>
      </c>
      <c r="AC65" s="271">
        <v>2.29298545838247E-2</v>
      </c>
      <c r="AD65" s="271">
        <v>2.29298545838247E-2</v>
      </c>
      <c r="AE65" s="271">
        <v>2.2929889994897798E-2</v>
      </c>
      <c r="AF65" s="271">
        <v>2.29298545838247E-2</v>
      </c>
      <c r="AG65" s="271">
        <v>2.29298545838247E-2</v>
      </c>
      <c r="AH65" s="271">
        <v>2.29298545838247E-2</v>
      </c>
      <c r="AI65" s="271">
        <v>2.29298545838247E-2</v>
      </c>
      <c r="AJ65" s="271">
        <v>2.2929752168596249E-2</v>
      </c>
      <c r="AK65" s="271">
        <v>2.2929684837851679E-2</v>
      </c>
      <c r="AL65" s="271">
        <v>2.2929641830215002E-2</v>
      </c>
      <c r="AM65" s="271">
        <v>2.2929673112529293E-2</v>
      </c>
      <c r="AN65" s="271">
        <v>2.2929765578904124E-2</v>
      </c>
      <c r="AO65" s="271">
        <v>2.2929860835020178E-2</v>
      </c>
      <c r="AP65" s="271">
        <v>2.2929943542702624E-2</v>
      </c>
      <c r="AQ65" s="271">
        <v>2.2930033790072475E-2</v>
      </c>
      <c r="AR65" s="271">
        <v>2.2930130702983085E-2</v>
      </c>
      <c r="AS65" s="271">
        <v>2.2930250101747613E-2</v>
      </c>
      <c r="AT65" s="271">
        <v>2.2930377791942461E-2</v>
      </c>
      <c r="AU65" s="271">
        <v>2.2930461131798252E-2</v>
      </c>
      <c r="AV65" s="271">
        <v>2.2930483540827423E-2</v>
      </c>
      <c r="AW65" s="271">
        <v>2.2930448083325689E-2</v>
      </c>
      <c r="AX65" s="271">
        <v>2.2930334212990882E-2</v>
      </c>
      <c r="AY65" s="271">
        <v>2.2930180798417365E-2</v>
      </c>
      <c r="AZ65" s="271">
        <v>2.2930027169966841E-2</v>
      </c>
      <c r="BA65" s="271">
        <v>2.292989923980631E-2</v>
      </c>
      <c r="BB65" s="271">
        <v>2.2929824709282731E-2</v>
      </c>
      <c r="BC65" s="271">
        <v>2.2929789488427627E-2</v>
      </c>
      <c r="BD65" s="271">
        <v>2.292978390867955E-2</v>
      </c>
      <c r="BE65" s="271">
        <v>2.2929796210485142E-2</v>
      </c>
      <c r="BF65" s="271">
        <v>2.2929788696937868E-2</v>
      </c>
      <c r="BG65" s="271">
        <v>2.2929772640752778E-2</v>
      </c>
      <c r="BH65" s="271">
        <v>2.2929713992088478E-2</v>
      </c>
      <c r="BI65" s="271">
        <v>2.2929663806028056E-2</v>
      </c>
      <c r="BJ65" s="271">
        <v>2.2929634026435487E-2</v>
      </c>
      <c r="BK65" s="271">
        <v>2.2929653926303015E-2</v>
      </c>
      <c r="BL65" s="271">
        <v>2.2929453574507253E-2</v>
      </c>
      <c r="BM65" s="271">
        <v>2.2930288453473065E-2</v>
      </c>
      <c r="BN65" s="271">
        <v>2.2929392001419753E-2</v>
      </c>
      <c r="BO65" s="271">
        <v>2.2929736430704676E-2</v>
      </c>
      <c r="BP65" s="271">
        <v>2.2929854245169166E-2</v>
      </c>
      <c r="BQ65" s="271">
        <v>2.2929854579766165E-2</v>
      </c>
      <c r="BR65" s="271"/>
      <c r="BS65" s="271"/>
      <c r="BT65" s="271"/>
      <c r="BU65" s="271"/>
      <c r="BV65" s="271"/>
      <c r="BW65" s="271"/>
      <c r="BX65" s="271"/>
      <c r="BY65" s="271"/>
      <c r="BZ65" s="271"/>
      <c r="CA65" s="271"/>
      <c r="CB65" s="271"/>
      <c r="CC65" s="271"/>
      <c r="CD65" s="272"/>
      <c r="CE65" s="271">
        <v>1.1751207451362652E-2</v>
      </c>
      <c r="CF65" s="271">
        <v>1.1751220507653735E-2</v>
      </c>
      <c r="CG65" s="271">
        <v>1.1751227036055165E-2</v>
      </c>
      <c r="CH65" s="271">
        <v>1.1751227036055165E-2</v>
      </c>
      <c r="CI65" s="271">
        <v>1.1751227036055165E-2</v>
      </c>
      <c r="CJ65" s="271">
        <v>1.1751227036055165E-2</v>
      </c>
      <c r="CK65" s="271">
        <v>1.1751227036055165E-2</v>
      </c>
      <c r="CL65" s="271">
        <v>1.1751227036055165E-2</v>
      </c>
      <c r="CM65" s="271">
        <v>1.1751227036055165E-2</v>
      </c>
      <c r="CN65" s="271">
        <v>1.1751227036055165E-2</v>
      </c>
      <c r="CO65" s="271">
        <v>1.1751227036055165E-2</v>
      </c>
      <c r="CP65" s="271">
        <v>1.1751227127568813E-2</v>
      </c>
      <c r="CQ65" s="271">
        <v>1.1751227036055165E-2</v>
      </c>
      <c r="CR65" s="271">
        <v>1.1751227036055165E-2</v>
      </c>
      <c r="CS65" s="271">
        <v>1.1751227036055165E-2</v>
      </c>
      <c r="CT65" s="271">
        <v>1.1751227036055165E-2</v>
      </c>
      <c r="CU65" s="271">
        <v>1.1751227036560816E-2</v>
      </c>
      <c r="CV65" s="271">
        <v>1.1751273234001894E-2</v>
      </c>
      <c r="CW65" s="271">
        <v>1.1751227036055165E-2</v>
      </c>
      <c r="CX65" s="271">
        <v>1.1751227036055165E-2</v>
      </c>
      <c r="CY65" s="271">
        <v>1.1751227036055165E-2</v>
      </c>
      <c r="CZ65" s="271">
        <v>1.1751227036055165E-2</v>
      </c>
      <c r="DA65" s="271">
        <v>1.1751227036055165E-2</v>
      </c>
      <c r="DB65" s="271">
        <v>1.1751227266988611E-2</v>
      </c>
      <c r="DC65" s="271">
        <v>1.1751227036055165E-2</v>
      </c>
      <c r="DD65" s="271">
        <v>1.1751227036055165E-2</v>
      </c>
      <c r="DE65" s="271">
        <v>1.1751227036055165E-2</v>
      </c>
      <c r="DF65" s="271">
        <v>1.1751227036055165E-2</v>
      </c>
      <c r="DG65" s="271">
        <v>1.1751226368154252E-2</v>
      </c>
      <c r="DH65" s="271">
        <v>1.1751319987201171E-2</v>
      </c>
      <c r="DI65" s="271">
        <v>1.1751366750220768E-2</v>
      </c>
      <c r="DJ65" s="271">
        <v>1.1751415339474358E-2</v>
      </c>
      <c r="DK65" s="271">
        <v>1.1751461101619872E-2</v>
      </c>
      <c r="DL65" s="271">
        <v>1.1751509613359315E-2</v>
      </c>
      <c r="DM65" s="271">
        <v>1.1751557774191925E-2</v>
      </c>
      <c r="DN65" s="271">
        <v>1.1751607820828317E-2</v>
      </c>
      <c r="DO65" s="271">
        <v>1.1751658527900308E-2</v>
      </c>
      <c r="DP65" s="271">
        <v>1.1751704952377694E-2</v>
      </c>
      <c r="DQ65" s="271">
        <v>1.1751755622701083E-2</v>
      </c>
      <c r="DR65" s="271">
        <v>1.1751810507499206E-2</v>
      </c>
      <c r="DS65" s="271">
        <v>1.1751860745039975E-2</v>
      </c>
      <c r="DT65" s="271">
        <v>1.1751913417578863E-2</v>
      </c>
      <c r="DU65" s="271">
        <v>1.1751970906906651E-2</v>
      </c>
      <c r="DV65" s="271">
        <v>1.1752019158226139E-2</v>
      </c>
      <c r="DW65" s="271">
        <v>1.1752076239652531E-2</v>
      </c>
      <c r="DX65" s="271">
        <v>1.1752132891876932E-2</v>
      </c>
      <c r="DY65" s="271">
        <v>1.1752191084443985E-2</v>
      </c>
      <c r="DZ65" s="271">
        <v>1.1752259894294296E-2</v>
      </c>
      <c r="EA65" s="271">
        <v>1.1752309261535705E-2</v>
      </c>
      <c r="EB65" s="271">
        <v>1.1752371342643208E-2</v>
      </c>
      <c r="EC65" s="271">
        <v>1.1752437966154787E-2</v>
      </c>
      <c r="ED65" s="271">
        <v>1.1752506802437893E-2</v>
      </c>
      <c r="EE65" s="271">
        <v>1.1752568731523838E-2</v>
      </c>
      <c r="EF65" s="271">
        <v>1.1752643884071315E-2</v>
      </c>
      <c r="EG65" s="271">
        <v>1.1752700925483145E-2</v>
      </c>
      <c r="EH65" s="271">
        <v>1.1752775894861688E-2</v>
      </c>
      <c r="EI65" s="271">
        <v>1.1750428565783903E-2</v>
      </c>
      <c r="EJ65" s="271">
        <v>1.1763352560314409E-2</v>
      </c>
      <c r="EK65" s="271">
        <v>1.1651583742081622E-2</v>
      </c>
      <c r="EL65" s="271">
        <v>1.1736996179555452E-2</v>
      </c>
      <c r="EM65" s="271">
        <v>1.1752025864838344E-2</v>
      </c>
      <c r="EN65" s="271">
        <v>1.1751236610159701E-2</v>
      </c>
      <c r="EO65" s="271"/>
      <c r="EP65" s="271"/>
      <c r="EQ65" s="271"/>
      <c r="ER65" s="271"/>
      <c r="ES65" s="271"/>
      <c r="ET65" s="271"/>
      <c r="EU65" s="271"/>
      <c r="EV65" s="271"/>
      <c r="EW65" s="271"/>
      <c r="EX65" s="271"/>
      <c r="EY65" s="271"/>
      <c r="EZ65" s="271"/>
      <c r="FA65" s="272"/>
    </row>
    <row r="66" spans="1:157" x14ac:dyDescent="0.2">
      <c r="A66" s="238">
        <v>54242</v>
      </c>
      <c r="B66" s="237">
        <v>2.2986636007861192E-2</v>
      </c>
      <c r="C66" s="237">
        <v>1.1620792932836129E-2</v>
      </c>
      <c r="D66" s="326">
        <f>IF(ISNA(A66),"",IF(LEN(A66)&gt;0,_xll.xlDateShiftMonthBiz("TARGET",A66,tenor),""))</f>
        <v>54427</v>
      </c>
      <c r="E66" s="322" t="e">
        <v>#VALUE!</v>
      </c>
      <c r="F66" s="335" t="str">
        <f>IF(ISNA(A66),"",IF(LEN(A66)&gt;0,_xll.xlShmImplSwap2($B$5,"EUR"&amp;tenor&amp;"M_29JUN12",A66,,tenor+0*TYPE(trigger),1,4,12/tenor,4,1,1),""))</f>
        <v>Curve (OIS_26APR16) is not present in shared memory.</v>
      </c>
      <c r="G66" s="301" t="e">
        <f t="shared" si="0"/>
        <v>#VALUE!</v>
      </c>
      <c r="H66" s="271">
        <v>2.2986636007861227E-2</v>
      </c>
      <c r="I66" s="271">
        <v>2.2986636007861182E-2</v>
      </c>
      <c r="J66" s="271">
        <v>2.2986636007861192E-2</v>
      </c>
      <c r="K66" s="271">
        <v>2.2986636007861192E-2</v>
      </c>
      <c r="L66" s="271">
        <v>2.2986636007861192E-2</v>
      </c>
      <c r="M66" s="271">
        <v>2.2986636007861192E-2</v>
      </c>
      <c r="N66" s="271">
        <v>2.2986636007861192E-2</v>
      </c>
      <c r="O66" s="271">
        <v>2.2986636007861192E-2</v>
      </c>
      <c r="P66" s="271">
        <v>2.2986636007861192E-2</v>
      </c>
      <c r="Q66" s="271">
        <v>2.2986636007861192E-2</v>
      </c>
      <c r="R66" s="271">
        <v>2.2986636007861192E-2</v>
      </c>
      <c r="S66" s="271">
        <v>2.2986649649932477E-2</v>
      </c>
      <c r="T66" s="271">
        <v>2.2986636007861192E-2</v>
      </c>
      <c r="U66" s="271">
        <v>2.2986636007861192E-2</v>
      </c>
      <c r="V66" s="271">
        <v>2.2986636007861192E-2</v>
      </c>
      <c r="W66" s="271">
        <v>2.2986636007861192E-2</v>
      </c>
      <c r="X66" s="271">
        <v>2.2986636083248153E-2</v>
      </c>
      <c r="Y66" s="271">
        <v>2.298651549374162E-2</v>
      </c>
      <c r="Z66" s="271">
        <v>2.2986636007861192E-2</v>
      </c>
      <c r="AA66" s="271">
        <v>2.2986636007861192E-2</v>
      </c>
      <c r="AB66" s="271">
        <v>2.2986636007861192E-2</v>
      </c>
      <c r="AC66" s="271">
        <v>2.2986636007861192E-2</v>
      </c>
      <c r="AD66" s="271">
        <v>2.2986636007861192E-2</v>
      </c>
      <c r="AE66" s="271">
        <v>2.2986670433491594E-2</v>
      </c>
      <c r="AF66" s="271">
        <v>2.2986636007861192E-2</v>
      </c>
      <c r="AG66" s="271">
        <v>2.2986636007861192E-2</v>
      </c>
      <c r="AH66" s="271">
        <v>2.2986636007861192E-2</v>
      </c>
      <c r="AI66" s="271">
        <v>2.2986636007861192E-2</v>
      </c>
      <c r="AJ66" s="271">
        <v>2.2986536442711293E-2</v>
      </c>
      <c r="AK66" s="271">
        <v>2.2986469780137395E-2</v>
      </c>
      <c r="AL66" s="271">
        <v>2.2986427366392625E-2</v>
      </c>
      <c r="AM66" s="271">
        <v>2.2986457164818602E-2</v>
      </c>
      <c r="AN66" s="271">
        <v>2.2986546472556761E-2</v>
      </c>
      <c r="AO66" s="271">
        <v>2.2986638463924063E-2</v>
      </c>
      <c r="AP66" s="271">
        <v>2.2986718259636402E-2</v>
      </c>
      <c r="AQ66" s="271">
        <v>2.2986805375051975E-2</v>
      </c>
      <c r="AR66" s="271">
        <v>2.2986898935666987E-2</v>
      </c>
      <c r="AS66" s="271">
        <v>2.2987014427391813E-2</v>
      </c>
      <c r="AT66" s="271">
        <v>2.2987137925483632E-2</v>
      </c>
      <c r="AU66" s="271">
        <v>2.2987218268676436E-2</v>
      </c>
      <c r="AV66" s="271">
        <v>2.2987239393338774E-2</v>
      </c>
      <c r="AW66" s="271">
        <v>2.2987204244651036E-2</v>
      </c>
      <c r="AX66" s="271">
        <v>2.298709279634251E-2</v>
      </c>
      <c r="AY66" s="271">
        <v>2.2986943045709297E-2</v>
      </c>
      <c r="AZ66" s="271">
        <v>2.2986792923691015E-2</v>
      </c>
      <c r="BA66" s="271">
        <v>2.2986667817077665E-2</v>
      </c>
      <c r="BB66" s="271">
        <v>2.2986594608795919E-2</v>
      </c>
      <c r="BC66" s="271">
        <v>2.2986559511869249E-2</v>
      </c>
      <c r="BD66" s="271">
        <v>2.2986553427063523E-2</v>
      </c>
      <c r="BE66" s="271">
        <v>2.2986564592204054E-2</v>
      </c>
      <c r="BF66" s="271">
        <v>2.2986556433134856E-2</v>
      </c>
      <c r="BG66" s="271">
        <v>2.2986539974074013E-2</v>
      </c>
      <c r="BH66" s="271">
        <v>2.2986482126392965E-2</v>
      </c>
      <c r="BI66" s="271">
        <v>2.2986432369011007E-2</v>
      </c>
      <c r="BJ66" s="271">
        <v>2.2986402686407108E-2</v>
      </c>
      <c r="BK66" s="271">
        <v>2.2986421111356872E-2</v>
      </c>
      <c r="BL66" s="271">
        <v>2.2986253674182042E-2</v>
      </c>
      <c r="BM66" s="271">
        <v>2.298701215360224E-2</v>
      </c>
      <c r="BN66" s="271">
        <v>2.2986989530827055E-2</v>
      </c>
      <c r="BO66" s="271">
        <v>2.2986250529998361E-2</v>
      </c>
      <c r="BP66" s="271">
        <v>2.2986658976964738E-2</v>
      </c>
      <c r="BQ66" s="271">
        <v>2.2986636283156194E-2</v>
      </c>
      <c r="BR66" s="271"/>
      <c r="BS66" s="271"/>
      <c r="BT66" s="271"/>
      <c r="BU66" s="271"/>
      <c r="BV66" s="271"/>
      <c r="BW66" s="271"/>
      <c r="BX66" s="271"/>
      <c r="BY66" s="271"/>
      <c r="BZ66" s="271"/>
      <c r="CA66" s="271"/>
      <c r="CB66" s="271"/>
      <c r="CC66" s="271"/>
      <c r="CD66" s="272"/>
      <c r="CE66" s="271">
        <v>1.1620773565526163E-2</v>
      </c>
      <c r="CF66" s="271">
        <v>1.1620786476897845E-2</v>
      </c>
      <c r="CG66" s="271">
        <v>1.1620792932836129E-2</v>
      </c>
      <c r="CH66" s="271">
        <v>1.1620792932836129E-2</v>
      </c>
      <c r="CI66" s="271">
        <v>1.1620792932836129E-2</v>
      </c>
      <c r="CJ66" s="271">
        <v>1.1620792932836129E-2</v>
      </c>
      <c r="CK66" s="271">
        <v>1.1620792932836129E-2</v>
      </c>
      <c r="CL66" s="271">
        <v>1.1620792932836129E-2</v>
      </c>
      <c r="CM66" s="271">
        <v>1.1620792932836129E-2</v>
      </c>
      <c r="CN66" s="271">
        <v>1.1620792932836129E-2</v>
      </c>
      <c r="CO66" s="271">
        <v>1.1620792932836129E-2</v>
      </c>
      <c r="CP66" s="271">
        <v>1.1620793017346708E-2</v>
      </c>
      <c r="CQ66" s="271">
        <v>1.1620792932836129E-2</v>
      </c>
      <c r="CR66" s="271">
        <v>1.1620792932836129E-2</v>
      </c>
      <c r="CS66" s="271">
        <v>1.1620792932836129E-2</v>
      </c>
      <c r="CT66" s="271">
        <v>1.1620792932836129E-2</v>
      </c>
      <c r="CU66" s="271">
        <v>1.1620792933303318E-2</v>
      </c>
      <c r="CV66" s="271">
        <v>1.1620838399880864E-2</v>
      </c>
      <c r="CW66" s="271">
        <v>1.1620792932836129E-2</v>
      </c>
      <c r="CX66" s="271">
        <v>1.1620792932836129E-2</v>
      </c>
      <c r="CY66" s="271">
        <v>1.1620792932836129E-2</v>
      </c>
      <c r="CZ66" s="271">
        <v>1.1620792932836129E-2</v>
      </c>
      <c r="DA66" s="271">
        <v>1.1620792932836129E-2</v>
      </c>
      <c r="DB66" s="271">
        <v>1.162079314609708E-2</v>
      </c>
      <c r="DC66" s="271">
        <v>1.1620792932836129E-2</v>
      </c>
      <c r="DD66" s="271">
        <v>1.1620792932836129E-2</v>
      </c>
      <c r="DE66" s="271">
        <v>1.1620792932836129E-2</v>
      </c>
      <c r="DF66" s="271">
        <v>1.1620792932836129E-2</v>
      </c>
      <c r="DG66" s="271">
        <v>1.1620792316047276E-2</v>
      </c>
      <c r="DH66" s="271">
        <v>1.1620884382876487E-2</v>
      </c>
      <c r="DI66" s="271">
        <v>1.1620930374207618E-2</v>
      </c>
      <c r="DJ66" s="271">
        <v>1.1620978138132579E-2</v>
      </c>
      <c r="DK66" s="271">
        <v>1.1621023086838976E-2</v>
      </c>
      <c r="DL66" s="271">
        <v>1.1621070743507444E-2</v>
      </c>
      <c r="DM66" s="271">
        <v>1.1621118060174381E-2</v>
      </c>
      <c r="DN66" s="271">
        <v>1.1621167239825442E-2</v>
      </c>
      <c r="DO66" s="271">
        <v>1.1621217042174307E-2</v>
      </c>
      <c r="DP66" s="271">
        <v>1.1621262638065601E-2</v>
      </c>
      <c r="DQ66" s="271">
        <v>1.1621312404449238E-2</v>
      </c>
      <c r="DR66" s="271">
        <v>1.162136634838468E-2</v>
      </c>
      <c r="DS66" s="271">
        <v>1.1621415713447837E-2</v>
      </c>
      <c r="DT66" s="271">
        <v>1.1621467511784297E-2</v>
      </c>
      <c r="DU66" s="271">
        <v>1.1621524075645319E-2</v>
      </c>
      <c r="DV66" s="271">
        <v>1.1621571596126246E-2</v>
      </c>
      <c r="DW66" s="271">
        <v>1.1621627753114882E-2</v>
      </c>
      <c r="DX66" s="271">
        <v>1.1621683500061626E-2</v>
      </c>
      <c r="DY66" s="271">
        <v>1.1621740740604396E-2</v>
      </c>
      <c r="DZ66" s="271">
        <v>1.16218084294138E-2</v>
      </c>
      <c r="EA66" s="271">
        <v>1.1621856942210705E-2</v>
      </c>
      <c r="EB66" s="271">
        <v>1.1621917971999463E-2</v>
      </c>
      <c r="EC66" s="271">
        <v>1.1621983474926994E-2</v>
      </c>
      <c r="ED66" s="271">
        <v>1.16220511869144E-2</v>
      </c>
      <c r="EE66" s="271">
        <v>1.1622112065577691E-2</v>
      </c>
      <c r="EF66" s="271">
        <v>1.1622185969902716E-2</v>
      </c>
      <c r="EG66" s="271">
        <v>1.1622242062653191E-2</v>
      </c>
      <c r="EH66" s="271">
        <v>1.1622315793991493E-2</v>
      </c>
      <c r="EI66" s="271">
        <v>1.1619954504797029E-2</v>
      </c>
      <c r="EJ66" s="271">
        <v>1.1634917529027042E-2</v>
      </c>
      <c r="EK66" s="271">
        <v>1.1544718511148211E-2</v>
      </c>
      <c r="EL66" s="271">
        <v>1.15776313303208E-2</v>
      </c>
      <c r="EM66" s="271">
        <v>1.1623990184619985E-2</v>
      </c>
      <c r="EN66" s="271">
        <v>1.1620831247729621E-2</v>
      </c>
      <c r="EO66" s="271"/>
      <c r="EP66" s="271"/>
      <c r="EQ66" s="271"/>
      <c r="ER66" s="271"/>
      <c r="ES66" s="271"/>
      <c r="ET66" s="271"/>
      <c r="EU66" s="271"/>
      <c r="EV66" s="271"/>
      <c r="EW66" s="271"/>
      <c r="EX66" s="271"/>
      <c r="EY66" s="271"/>
      <c r="EZ66" s="271"/>
      <c r="FA66" s="272"/>
    </row>
    <row r="67" spans="1:157" x14ac:dyDescent="0.2">
      <c r="A67" s="238">
        <v>54609</v>
      </c>
      <c r="B67" s="237">
        <v>2.3049192636048592E-2</v>
      </c>
      <c r="C67" s="237">
        <v>1.1439073698642452E-2</v>
      </c>
      <c r="D67" s="326">
        <f>IF(ISNA(A67),"",IF(LEN(A67)&gt;0,_xll.xlDateShiftMonthBiz("TARGET",A67,tenor),""))</f>
        <v>54793</v>
      </c>
      <c r="E67" s="322" t="e">
        <v>#VALUE!</v>
      </c>
      <c r="F67" s="335" t="str">
        <f>IF(ISNA(A67),"",IF(LEN(A67)&gt;0,_xll.xlShmImplSwap2($B$5,"EUR"&amp;tenor&amp;"M_29JUN12",A67,,tenor+0*TYPE(trigger),1,4,12/tenor,4,1,1),""))</f>
        <v>Curve (OIS_26APR16) is not present in shared memory.</v>
      </c>
      <c r="G67" s="301" t="e">
        <f t="shared" si="0"/>
        <v>#VALUE!</v>
      </c>
      <c r="H67" s="271">
        <v>2.3049192636048637E-2</v>
      </c>
      <c r="I67" s="271">
        <v>2.3049192636048595E-2</v>
      </c>
      <c r="J67" s="271">
        <v>2.3049192636048592E-2</v>
      </c>
      <c r="K67" s="271">
        <v>2.3049192636048592E-2</v>
      </c>
      <c r="L67" s="271">
        <v>2.3049192636048592E-2</v>
      </c>
      <c r="M67" s="271">
        <v>2.3049192636048592E-2</v>
      </c>
      <c r="N67" s="271">
        <v>2.3049192636048592E-2</v>
      </c>
      <c r="O67" s="271">
        <v>2.3049192636048592E-2</v>
      </c>
      <c r="P67" s="271">
        <v>2.3049192636048592E-2</v>
      </c>
      <c r="Q67" s="271">
        <v>2.3049192636048592E-2</v>
      </c>
      <c r="R67" s="271">
        <v>2.3049192636048592E-2</v>
      </c>
      <c r="S67" s="271">
        <v>2.3049205907775604E-2</v>
      </c>
      <c r="T67" s="271">
        <v>2.3049192636048592E-2</v>
      </c>
      <c r="U67" s="271">
        <v>2.3049192636048592E-2</v>
      </c>
      <c r="V67" s="271">
        <v>2.3049192636048592E-2</v>
      </c>
      <c r="W67" s="271">
        <v>2.3049192636048592E-2</v>
      </c>
      <c r="X67" s="271">
        <v>2.3049192709389002E-2</v>
      </c>
      <c r="Y67" s="271">
        <v>2.3049074761598006E-2</v>
      </c>
      <c r="Z67" s="271">
        <v>2.3049192636048592E-2</v>
      </c>
      <c r="AA67" s="271">
        <v>2.3049192636048592E-2</v>
      </c>
      <c r="AB67" s="271">
        <v>2.3049192636048592E-2</v>
      </c>
      <c r="AC67" s="271">
        <v>2.3049192636048592E-2</v>
      </c>
      <c r="AD67" s="271">
        <v>2.3049192636048592E-2</v>
      </c>
      <c r="AE67" s="271">
        <v>2.3049226127118919E-2</v>
      </c>
      <c r="AF67" s="271">
        <v>2.3049192636048592E-2</v>
      </c>
      <c r="AG67" s="271">
        <v>2.3049192636048592E-2</v>
      </c>
      <c r="AH67" s="271">
        <v>2.3049192636048592E-2</v>
      </c>
      <c r="AI67" s="271">
        <v>2.3049192636048592E-2</v>
      </c>
      <c r="AJ67" s="271">
        <v>2.3049095773815437E-2</v>
      </c>
      <c r="AK67" s="271">
        <v>2.3049029656324105E-2</v>
      </c>
      <c r="AL67" s="271">
        <v>2.3048987761499433E-2</v>
      </c>
      <c r="AM67" s="271">
        <v>2.3049016107567946E-2</v>
      </c>
      <c r="AN67" s="271">
        <v>2.3049102376763116E-2</v>
      </c>
      <c r="AO67" s="271">
        <v>2.3049191226844033E-2</v>
      </c>
      <c r="AP67" s="271">
        <v>2.304926821609548E-2</v>
      </c>
      <c r="AQ67" s="271">
        <v>2.3049352315641383E-2</v>
      </c>
      <c r="AR67" s="271">
        <v>2.3049442648935246E-2</v>
      </c>
      <c r="AS67" s="271">
        <v>2.3049554392417685E-2</v>
      </c>
      <c r="AT67" s="271">
        <v>2.3049673867932722E-2</v>
      </c>
      <c r="AU67" s="271">
        <v>2.3049751319362582E-2</v>
      </c>
      <c r="AV67" s="271">
        <v>2.304977117747304E-2</v>
      </c>
      <c r="AW67" s="271">
        <v>2.3049736271838702E-2</v>
      </c>
      <c r="AX67" s="271">
        <v>2.3049627065619683E-2</v>
      </c>
      <c r="AY67" s="271">
        <v>2.3049480745186982E-2</v>
      </c>
      <c r="AZ67" s="271">
        <v>2.3049333892119606E-2</v>
      </c>
      <c r="BA67" s="271">
        <v>2.3049211409136235E-2</v>
      </c>
      <c r="BB67" s="271">
        <v>2.3049139399576375E-2</v>
      </c>
      <c r="BC67" s="271">
        <v>2.304910435718513E-2</v>
      </c>
      <c r="BD67" s="271">
        <v>2.3049097744951862E-2</v>
      </c>
      <c r="BE67" s="271">
        <v>2.3049107773749834E-2</v>
      </c>
      <c r="BF67" s="271">
        <v>2.3049098939692321E-2</v>
      </c>
      <c r="BG67" s="271">
        <v>2.3049082036029338E-2</v>
      </c>
      <c r="BH67" s="271">
        <v>2.3049024886989893E-2</v>
      </c>
      <c r="BI67" s="271">
        <v>2.3048975465029257E-2</v>
      </c>
      <c r="BJ67" s="271">
        <v>2.3048945820632848E-2</v>
      </c>
      <c r="BK67" s="271">
        <v>2.3048962779032754E-2</v>
      </c>
      <c r="BL67" s="271">
        <v>2.3048830929268533E-2</v>
      </c>
      <c r="BM67" s="271">
        <v>2.3049413605028584E-2</v>
      </c>
      <c r="BN67" s="271">
        <v>2.3050389705706577E-2</v>
      </c>
      <c r="BO67" s="271">
        <v>2.304861395981659E-2</v>
      </c>
      <c r="BP67" s="271">
        <v>2.3049233623564768E-2</v>
      </c>
      <c r="BQ67" s="271">
        <v>2.3049193127265846E-2</v>
      </c>
      <c r="BR67" s="271"/>
      <c r="BS67" s="271"/>
      <c r="BT67" s="271"/>
      <c r="BU67" s="271"/>
      <c r="BV67" s="271"/>
      <c r="BW67" s="271"/>
      <c r="BX67" s="271"/>
      <c r="BY67" s="271"/>
      <c r="BZ67" s="271"/>
      <c r="CA67" s="271"/>
      <c r="CB67" s="271"/>
      <c r="CC67" s="271"/>
      <c r="CD67" s="272"/>
      <c r="CE67" s="271">
        <v>1.1439054634187073E-2</v>
      </c>
      <c r="CF67" s="271">
        <v>1.1439067343658389E-2</v>
      </c>
      <c r="CG67" s="271">
        <v>1.1439073698642452E-2</v>
      </c>
      <c r="CH67" s="271">
        <v>1.1439073698642452E-2</v>
      </c>
      <c r="CI67" s="271">
        <v>1.1439073698642452E-2</v>
      </c>
      <c r="CJ67" s="271">
        <v>1.1439073698642452E-2</v>
      </c>
      <c r="CK67" s="271">
        <v>1.1439073698642452E-2</v>
      </c>
      <c r="CL67" s="271">
        <v>1.1439073698642452E-2</v>
      </c>
      <c r="CM67" s="271">
        <v>1.1439073698642452E-2</v>
      </c>
      <c r="CN67" s="271">
        <v>1.1439073698642452E-2</v>
      </c>
      <c r="CO67" s="271">
        <v>1.1439073698642452E-2</v>
      </c>
      <c r="CP67" s="271">
        <v>1.1439073776356329E-2</v>
      </c>
      <c r="CQ67" s="271">
        <v>1.1439073698642452E-2</v>
      </c>
      <c r="CR67" s="271">
        <v>1.1439073698642452E-2</v>
      </c>
      <c r="CS67" s="271">
        <v>1.1439073698642452E-2</v>
      </c>
      <c r="CT67" s="271">
        <v>1.1439073698642452E-2</v>
      </c>
      <c r="CU67" s="271">
        <v>1.1439073699072239E-2</v>
      </c>
      <c r="CV67" s="271">
        <v>1.1439118417027355E-2</v>
      </c>
      <c r="CW67" s="271">
        <v>1.1439073698642452E-2</v>
      </c>
      <c r="CX67" s="271">
        <v>1.1439073698642452E-2</v>
      </c>
      <c r="CY67" s="271">
        <v>1.1439073698642452E-2</v>
      </c>
      <c r="CZ67" s="271">
        <v>1.1439073698642452E-2</v>
      </c>
      <c r="DA67" s="271">
        <v>1.1439073698642452E-2</v>
      </c>
      <c r="DB67" s="271">
        <v>1.1439073894752412E-2</v>
      </c>
      <c r="DC67" s="271">
        <v>1.1439073698642452E-2</v>
      </c>
      <c r="DD67" s="271">
        <v>1.1439073698642452E-2</v>
      </c>
      <c r="DE67" s="271">
        <v>1.1439073698642452E-2</v>
      </c>
      <c r="DF67" s="271">
        <v>1.1439073698642452E-2</v>
      </c>
      <c r="DG67" s="271">
        <v>1.1439073131458229E-2</v>
      </c>
      <c r="DH67" s="271">
        <v>1.1439163613178014E-2</v>
      </c>
      <c r="DI67" s="271">
        <v>1.1439208816230936E-2</v>
      </c>
      <c r="DJ67" s="271">
        <v>1.1439255736806561E-2</v>
      </c>
      <c r="DK67" s="271">
        <v>1.1439299860138457E-2</v>
      </c>
      <c r="DL67" s="271">
        <v>1.1439346646929536E-2</v>
      </c>
      <c r="DM67" s="271">
        <v>1.1439393104492377E-2</v>
      </c>
      <c r="DN67" s="271">
        <v>1.1439441397638084E-2</v>
      </c>
      <c r="DO67" s="271">
        <v>1.1439490283840064E-2</v>
      </c>
      <c r="DP67" s="271">
        <v>1.1439535037219046E-2</v>
      </c>
      <c r="DQ67" s="271">
        <v>1.1439583884621246E-2</v>
      </c>
      <c r="DR67" s="271">
        <v>1.1439636864705225E-2</v>
      </c>
      <c r="DS67" s="271">
        <v>1.1439685346358282E-2</v>
      </c>
      <c r="DT67" s="271">
        <v>1.1439736252007447E-2</v>
      </c>
      <c r="DU67" s="271">
        <v>1.1439791869147807E-2</v>
      </c>
      <c r="DV67" s="271">
        <v>1.1439838631972879E-2</v>
      </c>
      <c r="DW67" s="271">
        <v>1.1439893850023437E-2</v>
      </c>
      <c r="DX67" s="271">
        <v>1.1439948670280654E-2</v>
      </c>
      <c r="DY67" s="271">
        <v>1.1440004937764939E-2</v>
      </c>
      <c r="DZ67" s="271">
        <v>1.1440071472922576E-2</v>
      </c>
      <c r="EA67" s="271">
        <v>1.144011912273791E-2</v>
      </c>
      <c r="EB67" s="271">
        <v>1.1440179080307063E-2</v>
      </c>
      <c r="EC67" s="271">
        <v>1.1440243440007766E-2</v>
      </c>
      <c r="ED67" s="271">
        <v>1.14403099938133E-2</v>
      </c>
      <c r="EE67" s="271">
        <v>1.1440369810011116E-2</v>
      </c>
      <c r="EF67" s="271">
        <v>1.1440442440008346E-2</v>
      </c>
      <c r="EG67" s="271">
        <v>1.1440497563744854E-2</v>
      </c>
      <c r="EH67" s="271">
        <v>1.1440570020438546E-2</v>
      </c>
      <c r="EI67" s="271">
        <v>1.1438295701873463E-2</v>
      </c>
      <c r="EJ67" s="271">
        <v>1.1451073473267548E-2</v>
      </c>
      <c r="EK67" s="271">
        <v>1.1393816747949235E-2</v>
      </c>
      <c r="EL67" s="271">
        <v>1.1363430566199288E-2</v>
      </c>
      <c r="EM67" s="271">
        <v>1.1444423998148039E-2</v>
      </c>
      <c r="EN67" s="271">
        <v>1.1439137808060926E-2</v>
      </c>
      <c r="EO67" s="271"/>
      <c r="EP67" s="271"/>
      <c r="EQ67" s="271"/>
      <c r="ER67" s="271"/>
      <c r="ES67" s="271"/>
      <c r="ET67" s="271"/>
      <c r="EU67" s="271"/>
      <c r="EV67" s="271"/>
      <c r="EW67" s="271"/>
      <c r="EX67" s="271"/>
      <c r="EY67" s="271"/>
      <c r="EZ67" s="271"/>
      <c r="FA67" s="272"/>
    </row>
    <row r="68" spans="1:157" x14ac:dyDescent="0.2">
      <c r="A68" s="238">
        <v>54973</v>
      </c>
      <c r="B68" s="237">
        <v>2.3113618979542845E-2</v>
      </c>
      <c r="C68" s="237">
        <v>1.1211937836749635E-2</v>
      </c>
      <c r="D68" s="326">
        <f>IF(ISNA(A68),"",IF(LEN(A68)&gt;0,_xll.xlDateShiftMonthBiz("TARGET",A68,tenor),""))</f>
        <v>55157</v>
      </c>
      <c r="E68" s="322" t="e">
        <v>#VALUE!</v>
      </c>
      <c r="F68" s="335" t="str">
        <f>IF(ISNA(A68),"",IF(LEN(A68)&gt;0,_xll.xlShmImplSwap2($B$5,"EUR"&amp;tenor&amp;"M_29JUN12",A68,,tenor+0*TYPE(trigger),1,4,12/tenor,4,1,1),""))</f>
        <v>Curve (OIS_26APR16) is not present in shared memory.</v>
      </c>
      <c r="G68" s="301" t="e">
        <f t="shared" si="0"/>
        <v>#VALUE!</v>
      </c>
      <c r="H68" s="271">
        <v>2.3113618979542887E-2</v>
      </c>
      <c r="I68" s="271">
        <v>2.3113618979542859E-2</v>
      </c>
      <c r="J68" s="271">
        <v>2.3113618979542845E-2</v>
      </c>
      <c r="K68" s="271">
        <v>2.3113618979542845E-2</v>
      </c>
      <c r="L68" s="271">
        <v>2.3113618979542845E-2</v>
      </c>
      <c r="M68" s="271">
        <v>2.3113618979542845E-2</v>
      </c>
      <c r="N68" s="271">
        <v>2.3113618979542845E-2</v>
      </c>
      <c r="O68" s="271">
        <v>2.3113618979542845E-2</v>
      </c>
      <c r="P68" s="271">
        <v>2.3113618979542845E-2</v>
      </c>
      <c r="Q68" s="271">
        <v>2.3113618979542845E-2</v>
      </c>
      <c r="R68" s="271">
        <v>2.3113618979542845E-2</v>
      </c>
      <c r="S68" s="271">
        <v>2.311363190331928E-2</v>
      </c>
      <c r="T68" s="271">
        <v>2.3113618979542845E-2</v>
      </c>
      <c r="U68" s="271">
        <v>2.3113618979542845E-2</v>
      </c>
      <c r="V68" s="271">
        <v>2.3113618979542845E-2</v>
      </c>
      <c r="W68" s="271">
        <v>2.3113618979542845E-2</v>
      </c>
      <c r="X68" s="271">
        <v>2.311361905096046E-2</v>
      </c>
      <c r="Y68" s="271">
        <v>2.311350355313805E-2</v>
      </c>
      <c r="Z68" s="271">
        <v>2.3113618979542845E-2</v>
      </c>
      <c r="AA68" s="271">
        <v>2.3113618979542845E-2</v>
      </c>
      <c r="AB68" s="271">
        <v>2.3113618979542845E-2</v>
      </c>
      <c r="AC68" s="271">
        <v>2.3113618979542845E-2</v>
      </c>
      <c r="AD68" s="271">
        <v>2.3113618979542845E-2</v>
      </c>
      <c r="AE68" s="271">
        <v>2.3113651592563369E-2</v>
      </c>
      <c r="AF68" s="271">
        <v>2.3113618979542845E-2</v>
      </c>
      <c r="AG68" s="271">
        <v>2.3113618979542845E-2</v>
      </c>
      <c r="AH68" s="271">
        <v>2.3113618979542845E-2</v>
      </c>
      <c r="AI68" s="271">
        <v>2.3113618979542845E-2</v>
      </c>
      <c r="AJ68" s="271">
        <v>2.3113524656788554E-2</v>
      </c>
      <c r="AK68" s="271">
        <v>2.3113458987364711E-2</v>
      </c>
      <c r="AL68" s="271">
        <v>2.3113417548045422E-2</v>
      </c>
      <c r="AM68" s="271">
        <v>2.3113444496963571E-2</v>
      </c>
      <c r="AN68" s="271">
        <v>2.3113527880265911E-2</v>
      </c>
      <c r="AO68" s="271">
        <v>2.3113613746387277E-2</v>
      </c>
      <c r="AP68" s="271">
        <v>2.3113688066448087E-2</v>
      </c>
      <c r="AQ68" s="271">
        <v>2.3113769299469965E-2</v>
      </c>
      <c r="AR68" s="271">
        <v>2.3113856565817364E-2</v>
      </c>
      <c r="AS68" s="271">
        <v>2.3113964756653615E-2</v>
      </c>
      <c r="AT68" s="271">
        <v>2.3114080418892048E-2</v>
      </c>
      <c r="AU68" s="271">
        <v>2.3114155117355567E-2</v>
      </c>
      <c r="AV68" s="271">
        <v>2.3114173750457434E-2</v>
      </c>
      <c r="AW68" s="271">
        <v>2.3114139037159771E-2</v>
      </c>
      <c r="AX68" s="271">
        <v>2.3114031897778147E-2</v>
      </c>
      <c r="AY68" s="271">
        <v>2.3113888767875193E-2</v>
      </c>
      <c r="AZ68" s="271">
        <v>2.3113744945329945E-2</v>
      </c>
      <c r="BA68" s="271">
        <v>2.3113624888196471E-2</v>
      </c>
      <c r="BB68" s="271">
        <v>2.311355396492757E-2</v>
      </c>
      <c r="BC68" s="271">
        <v>2.3113518928181274E-2</v>
      </c>
      <c r="BD68" s="271">
        <v>2.3113511785423362E-2</v>
      </c>
      <c r="BE68" s="271">
        <v>2.3113520704385739E-2</v>
      </c>
      <c r="BF68" s="271">
        <v>2.3113511190748288E-2</v>
      </c>
      <c r="BG68" s="271">
        <v>2.3113493824102698E-2</v>
      </c>
      <c r="BH68" s="271">
        <v>2.3113437287415387E-2</v>
      </c>
      <c r="BI68" s="271">
        <v>2.3113388129169039E-2</v>
      </c>
      <c r="BJ68" s="271">
        <v>2.3113358481785772E-2</v>
      </c>
      <c r="BK68" s="271">
        <v>2.3113374013240352E-2</v>
      </c>
      <c r="BL68" s="271">
        <v>2.3113277775860034E-2</v>
      </c>
      <c r="BM68" s="271">
        <v>2.3113661952694466E-2</v>
      </c>
      <c r="BN68" s="271">
        <v>2.3115477352848846E-2</v>
      </c>
      <c r="BO68" s="271">
        <v>2.3113101482593847E-2</v>
      </c>
      <c r="BP68" s="271">
        <v>2.3113643589330369E-2</v>
      </c>
      <c r="BQ68" s="271">
        <v>2.3113619274354145E-2</v>
      </c>
      <c r="BR68" s="271"/>
      <c r="BS68" s="271"/>
      <c r="BT68" s="271"/>
      <c r="BU68" s="271"/>
      <c r="BV68" s="271"/>
      <c r="BW68" s="271"/>
      <c r="BX68" s="271"/>
      <c r="BY68" s="271"/>
      <c r="BZ68" s="271"/>
      <c r="CA68" s="271"/>
      <c r="CB68" s="271"/>
      <c r="CC68" s="271"/>
      <c r="CD68" s="272"/>
      <c r="CE68" s="271">
        <v>1.1211919150840579E-2</v>
      </c>
      <c r="CF68" s="271">
        <v>1.1211931607950261E-2</v>
      </c>
      <c r="CG68" s="271">
        <v>1.1211937836749635E-2</v>
      </c>
      <c r="CH68" s="271">
        <v>1.1211937836749635E-2</v>
      </c>
      <c r="CI68" s="271">
        <v>1.1211937836749635E-2</v>
      </c>
      <c r="CJ68" s="271">
        <v>1.1211937836749635E-2</v>
      </c>
      <c r="CK68" s="271">
        <v>1.1211937836749635E-2</v>
      </c>
      <c r="CL68" s="271">
        <v>1.1211937836749635E-2</v>
      </c>
      <c r="CM68" s="271">
        <v>1.1211937836749635E-2</v>
      </c>
      <c r="CN68" s="271">
        <v>1.1211937836749635E-2</v>
      </c>
      <c r="CO68" s="271">
        <v>1.1211937836749635E-2</v>
      </c>
      <c r="CP68" s="271">
        <v>1.1211937908530797E-2</v>
      </c>
      <c r="CQ68" s="271">
        <v>1.1211937836749635E-2</v>
      </c>
      <c r="CR68" s="271">
        <v>1.1211937836749635E-2</v>
      </c>
      <c r="CS68" s="271">
        <v>1.1211937836749635E-2</v>
      </c>
      <c r="CT68" s="271">
        <v>1.1211937836749635E-2</v>
      </c>
      <c r="CU68" s="271">
        <v>1.1211937837146293E-2</v>
      </c>
      <c r="CV68" s="271">
        <v>1.1211982021020375E-2</v>
      </c>
      <c r="CW68" s="271">
        <v>1.1211937836749635E-2</v>
      </c>
      <c r="CX68" s="271">
        <v>1.1211937836749635E-2</v>
      </c>
      <c r="CY68" s="271">
        <v>1.1211937836749635E-2</v>
      </c>
      <c r="CZ68" s="271">
        <v>1.1211937836749635E-2</v>
      </c>
      <c r="DA68" s="271">
        <v>1.1211937836749635E-2</v>
      </c>
      <c r="DB68" s="271">
        <v>1.1211938017888532E-2</v>
      </c>
      <c r="DC68" s="271">
        <v>1.1211937836749635E-2</v>
      </c>
      <c r="DD68" s="271">
        <v>1.1211937836749635E-2</v>
      </c>
      <c r="DE68" s="271">
        <v>1.1211937836749635E-2</v>
      </c>
      <c r="DF68" s="271">
        <v>1.1211937836749635E-2</v>
      </c>
      <c r="DG68" s="271">
        <v>1.1211937312863619E-2</v>
      </c>
      <c r="DH68" s="271">
        <v>1.1212026649860733E-2</v>
      </c>
      <c r="DI68" s="271">
        <v>1.1212071284322018E-2</v>
      </c>
      <c r="DJ68" s="271">
        <v>1.1212117587485517E-2</v>
      </c>
      <c r="DK68" s="271">
        <v>1.1212161109114981E-2</v>
      </c>
      <c r="DL68" s="271">
        <v>1.1212207258304421E-2</v>
      </c>
      <c r="DM68" s="271">
        <v>1.1212253086915647E-2</v>
      </c>
      <c r="DN68" s="271">
        <v>1.1212300723683056E-2</v>
      </c>
      <c r="DO68" s="271">
        <v>1.1212348945674598E-2</v>
      </c>
      <c r="DP68" s="271">
        <v>1.1212393079165698E-2</v>
      </c>
      <c r="DQ68" s="271">
        <v>1.1212441250950628E-2</v>
      </c>
      <c r="DR68" s="271">
        <v>1.1212493516106328E-2</v>
      </c>
      <c r="DS68" s="271">
        <v>1.121254136536512E-2</v>
      </c>
      <c r="DT68" s="271">
        <v>1.1212591626127604E-2</v>
      </c>
      <c r="DU68" s="271">
        <v>1.1212646565139794E-2</v>
      </c>
      <c r="DV68" s="271">
        <v>1.1212692775940707E-2</v>
      </c>
      <c r="DW68" s="271">
        <v>1.1212747336909802E-2</v>
      </c>
      <c r="DX68" s="271">
        <v>1.1212801494214405E-2</v>
      </c>
      <c r="DY68" s="271">
        <v>1.1212857061300409E-2</v>
      </c>
      <c r="DZ68" s="271">
        <v>1.1212922747381025E-2</v>
      </c>
      <c r="EA68" s="271">
        <v>1.1212969786056799E-2</v>
      </c>
      <c r="EB68" s="271">
        <v>1.1213028965069561E-2</v>
      </c>
      <c r="EC68" s="271">
        <v>1.1213092496366041E-2</v>
      </c>
      <c r="ED68" s="271">
        <v>1.1213158193701717E-2</v>
      </c>
      <c r="EE68" s="271">
        <v>1.1213217260738534E-2</v>
      </c>
      <c r="EF68" s="271">
        <v>1.1213288970570095E-2</v>
      </c>
      <c r="EG68" s="271">
        <v>1.1213343392833539E-2</v>
      </c>
      <c r="EH68" s="271">
        <v>1.1213414903872699E-2</v>
      </c>
      <c r="EI68" s="271">
        <v>1.121125068029377E-2</v>
      </c>
      <c r="EJ68" s="271">
        <v>1.1220464581083889E-2</v>
      </c>
      <c r="EK68" s="271">
        <v>1.1196568686818948E-2</v>
      </c>
      <c r="EL68" s="271">
        <v>1.1108747693024513E-2</v>
      </c>
      <c r="EM68" s="271">
        <v>1.1217301074613498E-2</v>
      </c>
      <c r="EN68" s="271">
        <v>1.1212002101613636E-2</v>
      </c>
      <c r="EO68" s="271"/>
      <c r="EP68" s="271"/>
      <c r="EQ68" s="271"/>
      <c r="ER68" s="271"/>
      <c r="ES68" s="271"/>
      <c r="ET68" s="271"/>
      <c r="EU68" s="271"/>
      <c r="EV68" s="271"/>
      <c r="EW68" s="271"/>
      <c r="EX68" s="271"/>
      <c r="EY68" s="271"/>
      <c r="EZ68" s="271"/>
      <c r="FA68" s="272"/>
    </row>
    <row r="69" spans="1:157" x14ac:dyDescent="0.2">
      <c r="A69" s="238">
        <v>55337</v>
      </c>
      <c r="B69" s="237">
        <v>2.3177472804156461E-2</v>
      </c>
      <c r="C69" s="237">
        <v>1.0950187500960515E-2</v>
      </c>
      <c r="D69" s="326">
        <f>IF(ISNA(A69),"",IF(LEN(A69)&gt;0,_xll.xlDateShiftMonthBiz("TARGET",A69,tenor),""))</f>
        <v>55521</v>
      </c>
      <c r="E69" s="322" t="e">
        <v>#VALUE!</v>
      </c>
      <c r="F69" s="335" t="str">
        <f>IF(ISNA(A69),"",IF(LEN(A69)&gt;0,_xll.xlShmImplSwap2($B$5,"EUR"&amp;tenor&amp;"M_29JUN12",A69,,tenor+0*TYPE(trigger),1,4,12/tenor,4,1,1),""))</f>
        <v>Curve (OIS_26APR16) is not present in shared memory.</v>
      </c>
      <c r="G69" s="301" t="e">
        <f t="shared" si="0"/>
        <v>#VALUE!</v>
      </c>
      <c r="H69" s="271">
        <v>2.3177472804156503E-2</v>
      </c>
      <c r="I69" s="271">
        <v>2.3177472804156451E-2</v>
      </c>
      <c r="J69" s="271">
        <v>2.3177472804156461E-2</v>
      </c>
      <c r="K69" s="271">
        <v>2.3177472804156461E-2</v>
      </c>
      <c r="L69" s="271">
        <v>2.3177472804156461E-2</v>
      </c>
      <c r="M69" s="271">
        <v>2.3177472804156461E-2</v>
      </c>
      <c r="N69" s="271">
        <v>2.3177472804156461E-2</v>
      </c>
      <c r="O69" s="271">
        <v>2.3177472804156461E-2</v>
      </c>
      <c r="P69" s="271">
        <v>2.3177472804156461E-2</v>
      </c>
      <c r="Q69" s="271">
        <v>2.3177472804156461E-2</v>
      </c>
      <c r="R69" s="271">
        <v>2.3177472804156461E-2</v>
      </c>
      <c r="S69" s="271">
        <v>2.3177485397749345E-2</v>
      </c>
      <c r="T69" s="271">
        <v>2.3177472804156461E-2</v>
      </c>
      <c r="U69" s="271">
        <v>2.3177472804156461E-2</v>
      </c>
      <c r="V69" s="271">
        <v>2.3177472804156461E-2</v>
      </c>
      <c r="W69" s="271">
        <v>2.3177472804156461E-2</v>
      </c>
      <c r="X69" s="271">
        <v>2.3177472873749459E-2</v>
      </c>
      <c r="Y69" s="271">
        <v>2.3177359695130465E-2</v>
      </c>
      <c r="Z69" s="271">
        <v>2.3177472804156461E-2</v>
      </c>
      <c r="AA69" s="271">
        <v>2.3177472804156461E-2</v>
      </c>
      <c r="AB69" s="271">
        <v>2.3177472804156461E-2</v>
      </c>
      <c r="AC69" s="271">
        <v>2.3177472804156461E-2</v>
      </c>
      <c r="AD69" s="271">
        <v>2.3177472804156461E-2</v>
      </c>
      <c r="AE69" s="271">
        <v>2.3177504583962085E-2</v>
      </c>
      <c r="AF69" s="271">
        <v>2.3177472804156461E-2</v>
      </c>
      <c r="AG69" s="271">
        <v>2.3177472804156461E-2</v>
      </c>
      <c r="AH69" s="271">
        <v>2.3177472804156461E-2</v>
      </c>
      <c r="AI69" s="271">
        <v>2.3177472804156461E-2</v>
      </c>
      <c r="AJ69" s="271">
        <v>2.3177380891210405E-2</v>
      </c>
      <c r="AK69" s="271">
        <v>2.3177315635638282E-2</v>
      </c>
      <c r="AL69" s="271">
        <v>2.3177274622895535E-2</v>
      </c>
      <c r="AM69" s="271">
        <v>2.3177300240213479E-2</v>
      </c>
      <c r="AN69" s="271">
        <v>2.3177380879500154E-2</v>
      </c>
      <c r="AO69" s="271">
        <v>2.3177463908256302E-2</v>
      </c>
      <c r="AP69" s="271">
        <v>2.3177535689681377E-2</v>
      </c>
      <c r="AQ69" s="271">
        <v>2.3177614196668708E-2</v>
      </c>
      <c r="AR69" s="271">
        <v>2.3177698546558372E-2</v>
      </c>
      <c r="AS69" s="271">
        <v>2.3177803360656557E-2</v>
      </c>
      <c r="AT69" s="271">
        <v>2.317791539832615E-2</v>
      </c>
      <c r="AU69" s="271">
        <v>2.3177987477959697E-2</v>
      </c>
      <c r="AV69" s="271">
        <v>2.3178004942456212E-2</v>
      </c>
      <c r="AW69" s="271">
        <v>2.3177970405299609E-2</v>
      </c>
      <c r="AX69" s="271">
        <v>2.3177865220198515E-2</v>
      </c>
      <c r="AY69" s="271">
        <v>2.3177725112129646E-2</v>
      </c>
      <c r="AZ69" s="271">
        <v>2.3177584158217815E-2</v>
      </c>
      <c r="BA69" s="271">
        <v>2.3177466396139768E-2</v>
      </c>
      <c r="BB69" s="271">
        <v>2.3177396496624345E-2</v>
      </c>
      <c r="BC69" s="271">
        <v>2.3177361457086057E-2</v>
      </c>
      <c r="BD69" s="271">
        <v>2.3177353804778613E-2</v>
      </c>
      <c r="BE69" s="271">
        <v>2.3177361663106907E-2</v>
      </c>
      <c r="BF69" s="271">
        <v>2.3177351496556083E-2</v>
      </c>
      <c r="BG69" s="271">
        <v>2.3177333682463615E-2</v>
      </c>
      <c r="BH69" s="271">
        <v>2.3177277719159315E-2</v>
      </c>
      <c r="BI69" s="271">
        <v>2.3177228802064E-2</v>
      </c>
      <c r="BJ69" s="271">
        <v>2.3177199144961257E-2</v>
      </c>
      <c r="BK69" s="271">
        <v>2.3177213313542659E-2</v>
      </c>
      <c r="BL69" s="271">
        <v>2.3177150643549468E-2</v>
      </c>
      <c r="BM69" s="271">
        <v>2.3177366283250411E-2</v>
      </c>
      <c r="BN69" s="271">
        <v>2.3179702553635943E-2</v>
      </c>
      <c r="BO69" s="271">
        <v>2.3177335600579059E-2</v>
      </c>
      <c r="BP69" s="271">
        <v>2.3177437166899625E-2</v>
      </c>
      <c r="BQ69" s="271">
        <v>2.3177472376771296E-2</v>
      </c>
      <c r="BR69" s="271"/>
      <c r="BS69" s="271"/>
      <c r="BT69" s="271"/>
      <c r="BU69" s="271"/>
      <c r="BV69" s="271"/>
      <c r="BW69" s="271"/>
      <c r="BX69" s="271"/>
      <c r="BY69" s="271"/>
      <c r="BZ69" s="271"/>
      <c r="CA69" s="271"/>
      <c r="CB69" s="271"/>
      <c r="CC69" s="271"/>
      <c r="CD69" s="272"/>
      <c r="CE69" s="271">
        <v>1.0950169251286749E-2</v>
      </c>
      <c r="CF69" s="271">
        <v>1.0950181417576898E-2</v>
      </c>
      <c r="CG69" s="271">
        <v>1.0950187500960515E-2</v>
      </c>
      <c r="CH69" s="271">
        <v>1.0950187500960515E-2</v>
      </c>
      <c r="CI69" s="271">
        <v>1.0950187500960515E-2</v>
      </c>
      <c r="CJ69" s="271">
        <v>1.0950187500960515E-2</v>
      </c>
      <c r="CK69" s="271">
        <v>1.0950187500960515E-2</v>
      </c>
      <c r="CL69" s="271">
        <v>1.0950187500960515E-2</v>
      </c>
      <c r="CM69" s="271">
        <v>1.0950187500960515E-2</v>
      </c>
      <c r="CN69" s="271">
        <v>1.0950187500960515E-2</v>
      </c>
      <c r="CO69" s="271">
        <v>1.0950187500960515E-2</v>
      </c>
      <c r="CP69" s="271">
        <v>1.0950187568082262E-2</v>
      </c>
      <c r="CQ69" s="271">
        <v>1.0950187500960515E-2</v>
      </c>
      <c r="CR69" s="271">
        <v>1.0950187500960515E-2</v>
      </c>
      <c r="CS69" s="271">
        <v>1.0950187500960515E-2</v>
      </c>
      <c r="CT69" s="271">
        <v>1.0950187500960515E-2</v>
      </c>
      <c r="CU69" s="271">
        <v>1.0950187501331397E-2</v>
      </c>
      <c r="CV69" s="271">
        <v>1.0950231041407779E-2</v>
      </c>
      <c r="CW69" s="271">
        <v>1.0950187500960515E-2</v>
      </c>
      <c r="CX69" s="271">
        <v>1.0950187500960515E-2</v>
      </c>
      <c r="CY69" s="271">
        <v>1.0950187500960515E-2</v>
      </c>
      <c r="CZ69" s="271">
        <v>1.0950187500960515E-2</v>
      </c>
      <c r="DA69" s="271">
        <v>1.0950187500960515E-2</v>
      </c>
      <c r="DB69" s="271">
        <v>1.0950187670341546E-2</v>
      </c>
      <c r="DC69" s="271">
        <v>1.0950187500960515E-2</v>
      </c>
      <c r="DD69" s="271">
        <v>1.0950187500960515E-2</v>
      </c>
      <c r="DE69" s="271">
        <v>1.0950187500960515E-2</v>
      </c>
      <c r="DF69" s="271">
        <v>1.0950187500960515E-2</v>
      </c>
      <c r="DG69" s="271">
        <v>1.0950187011079271E-2</v>
      </c>
      <c r="DH69" s="271">
        <v>1.0950275000097577E-2</v>
      </c>
      <c r="DI69" s="271">
        <v>1.0950318963462055E-2</v>
      </c>
      <c r="DJ69" s="271">
        <v>1.0950364549857107E-2</v>
      </c>
      <c r="DK69" s="271">
        <v>1.0950407384279628E-2</v>
      </c>
      <c r="DL69" s="271">
        <v>1.0950452804145871E-2</v>
      </c>
      <c r="DM69" s="271">
        <v>1.0950497911494947E-2</v>
      </c>
      <c r="DN69" s="271">
        <v>1.0950544794876194E-2</v>
      </c>
      <c r="DO69" s="271">
        <v>1.0950592258049114E-2</v>
      </c>
      <c r="DP69" s="271">
        <v>1.0950635686737006E-2</v>
      </c>
      <c r="DQ69" s="271">
        <v>1.0950683090025348E-2</v>
      </c>
      <c r="DR69" s="271">
        <v>1.0950734531740983E-2</v>
      </c>
      <c r="DS69" s="271">
        <v>1.0950781647800188E-2</v>
      </c>
      <c r="DT69" s="271">
        <v>1.0950831149564981E-2</v>
      </c>
      <c r="DU69" s="271">
        <v>1.0950885278126732E-2</v>
      </c>
      <c r="DV69" s="271">
        <v>1.0950930816795872E-2</v>
      </c>
      <c r="DW69" s="271">
        <v>1.0950984587804954E-2</v>
      </c>
      <c r="DX69" s="271">
        <v>1.0951037950042902E-2</v>
      </c>
      <c r="DY69" s="271">
        <v>1.0951092686962942E-2</v>
      </c>
      <c r="DZ69" s="271">
        <v>1.0951157372799327E-2</v>
      </c>
      <c r="EA69" s="271">
        <v>1.0951203699400844E-2</v>
      </c>
      <c r="EB69" s="271">
        <v>1.095126197099882E-2</v>
      </c>
      <c r="EC69" s="271">
        <v>1.0951324533493491E-2</v>
      </c>
      <c r="ED69" s="271">
        <v>1.0951389224541121E-2</v>
      </c>
      <c r="EE69" s="271">
        <v>1.0951447410231806E-2</v>
      </c>
      <c r="EF69" s="271">
        <v>1.0951518037224994E-2</v>
      </c>
      <c r="EG69" s="271">
        <v>1.0951571635157795E-2</v>
      </c>
      <c r="EH69" s="271">
        <v>1.0951642041154043E-2</v>
      </c>
      <c r="EI69" s="271">
        <v>1.094956613373981E-2</v>
      </c>
      <c r="EJ69" s="271">
        <v>1.0956314392463667E-2</v>
      </c>
      <c r="EK69" s="271">
        <v>1.0956516322975703E-2</v>
      </c>
      <c r="EL69" s="271">
        <v>1.0832325441163193E-2</v>
      </c>
      <c r="EM69" s="271">
        <v>1.0951690786514865E-2</v>
      </c>
      <c r="EN69" s="271">
        <v>1.0950205519786654E-2</v>
      </c>
      <c r="EO69" s="271"/>
      <c r="EP69" s="271"/>
      <c r="EQ69" s="271"/>
      <c r="ER69" s="271"/>
      <c r="ES69" s="271"/>
      <c r="ET69" s="271"/>
      <c r="EU69" s="271"/>
      <c r="EV69" s="271"/>
      <c r="EW69" s="271"/>
      <c r="EX69" s="271"/>
      <c r="EY69" s="271"/>
      <c r="EZ69" s="271"/>
      <c r="FA69" s="272"/>
    </row>
    <row r="70" spans="1:157" x14ac:dyDescent="0.2">
      <c r="A70" s="238">
        <v>55703</v>
      </c>
      <c r="B70" s="237">
        <v>2.3238823967756748E-2</v>
      </c>
      <c r="C70" s="237">
        <v>1.0439937849894032E-2</v>
      </c>
      <c r="D70" s="326">
        <f>IF(ISNA(A70),"",IF(LEN(A70)&gt;0,_xll.xlDateShiftMonthBiz("TARGET",A70,tenor),""))</f>
        <v>55887</v>
      </c>
      <c r="E70" s="322" t="e">
        <v>#VALUE!</v>
      </c>
      <c r="F70" s="335" t="str">
        <f>IF(ISNA(A70),"",IF(LEN(A70)&gt;0,_xll.xlShmImplSwap2($B$5,"EUR"&amp;tenor&amp;"M_29JUN12",A70,,tenor+0*TYPE(trigger),1,4,12/tenor,4,1,1),""))</f>
        <v>Curve (OIS_26APR16) is not present in shared memory.</v>
      </c>
      <c r="G70" s="301" t="e">
        <f t="shared" si="0"/>
        <v>#VALUE!</v>
      </c>
      <c r="H70" s="271">
        <v>2.3238823967756794E-2</v>
      </c>
      <c r="I70" s="271">
        <v>2.3238823967756735E-2</v>
      </c>
      <c r="J70" s="271">
        <v>2.3238823967756748E-2</v>
      </c>
      <c r="K70" s="271">
        <v>2.3238823967756748E-2</v>
      </c>
      <c r="L70" s="271">
        <v>2.3238823967756748E-2</v>
      </c>
      <c r="M70" s="271">
        <v>2.3238823967756748E-2</v>
      </c>
      <c r="N70" s="271">
        <v>2.3238823967756748E-2</v>
      </c>
      <c r="O70" s="271">
        <v>2.3238823967756748E-2</v>
      </c>
      <c r="P70" s="271">
        <v>2.3238823967756748E-2</v>
      </c>
      <c r="Q70" s="271">
        <v>2.3238823967756748E-2</v>
      </c>
      <c r="R70" s="271">
        <v>2.3238823967756748E-2</v>
      </c>
      <c r="S70" s="271">
        <v>2.3238836245925688E-2</v>
      </c>
      <c r="T70" s="271">
        <v>2.3238823967756748E-2</v>
      </c>
      <c r="U70" s="271">
        <v>2.3238823967756748E-2</v>
      </c>
      <c r="V70" s="271">
        <v>2.3238823967756748E-2</v>
      </c>
      <c r="W70" s="271">
        <v>2.3238823967756748E-2</v>
      </c>
      <c r="X70" s="271">
        <v>2.3238824035606696E-2</v>
      </c>
      <c r="Y70" s="271">
        <v>2.323871307318081E-2</v>
      </c>
      <c r="Z70" s="271">
        <v>2.3238823967756748E-2</v>
      </c>
      <c r="AA70" s="271">
        <v>2.3238823967756748E-2</v>
      </c>
      <c r="AB70" s="271">
        <v>2.3238823967756748E-2</v>
      </c>
      <c r="AC70" s="271">
        <v>2.3238823967756748E-2</v>
      </c>
      <c r="AD70" s="271">
        <v>2.3238823967756748E-2</v>
      </c>
      <c r="AE70" s="271">
        <v>2.3238854951593224E-2</v>
      </c>
      <c r="AF70" s="271">
        <v>2.3238823967756748E-2</v>
      </c>
      <c r="AG70" s="271">
        <v>2.3238823967756748E-2</v>
      </c>
      <c r="AH70" s="271">
        <v>2.3238823967756748E-2</v>
      </c>
      <c r="AI70" s="271">
        <v>2.3238823967756748E-2</v>
      </c>
      <c r="AJ70" s="271">
        <v>2.3238734356897411E-2</v>
      </c>
      <c r="AK70" s="271">
        <v>2.3238669498000172E-2</v>
      </c>
      <c r="AL70" s="271">
        <v>2.3238628893427142E-2</v>
      </c>
      <c r="AM70" s="271">
        <v>2.3238653239318615E-2</v>
      </c>
      <c r="AN70" s="271">
        <v>2.3238731257916159E-2</v>
      </c>
      <c r="AO70" s="271">
        <v>2.3238811576815128E-2</v>
      </c>
      <c r="AP70" s="271">
        <v>2.3238880933754626E-2</v>
      </c>
      <c r="AQ70" s="271">
        <v>2.3238956837199311E-2</v>
      </c>
      <c r="AR70" s="271">
        <v>2.3239038401767151E-2</v>
      </c>
      <c r="AS70" s="271">
        <v>2.323913999071096E-2</v>
      </c>
      <c r="AT70" s="271">
        <v>2.3239248566535538E-2</v>
      </c>
      <c r="AU70" s="271">
        <v>2.3239318145082056E-2</v>
      </c>
      <c r="AV70" s="271">
        <v>2.3239334494002131E-2</v>
      </c>
      <c r="AW70" s="271">
        <v>2.323930012585709E-2</v>
      </c>
      <c r="AX70" s="271">
        <v>2.3239196808499854E-2</v>
      </c>
      <c r="AY70" s="271">
        <v>2.3239059587760621E-2</v>
      </c>
      <c r="AZ70" s="271">
        <v>2.3238921375180122E-2</v>
      </c>
      <c r="BA70" s="271">
        <v>2.3238805806374281E-2</v>
      </c>
      <c r="BB70" s="271">
        <v>2.3238736885674773E-2</v>
      </c>
      <c r="BC70" s="271">
        <v>2.3238701844311076E-2</v>
      </c>
      <c r="BD70" s="271">
        <v>2.3238693706051673E-2</v>
      </c>
      <c r="BE70" s="271">
        <v>2.3238700552029739E-2</v>
      </c>
      <c r="BF70" s="271">
        <v>2.3238689762691608E-2</v>
      </c>
      <c r="BG70" s="271">
        <v>2.3238671521970546E-2</v>
      </c>
      <c r="BH70" s="271">
        <v>2.3238616107445108E-2</v>
      </c>
      <c r="BI70" s="271">
        <v>2.3238567421787613E-2</v>
      </c>
      <c r="BJ70" s="271">
        <v>2.3238537756198521E-2</v>
      </c>
      <c r="BK70" s="271">
        <v>2.323855062371032E-2</v>
      </c>
      <c r="BL70" s="271">
        <v>2.3238518823245815E-2</v>
      </c>
      <c r="BM70" s="271">
        <v>2.3238622640390279E-2</v>
      </c>
      <c r="BN70" s="271">
        <v>2.32410985187981E-2</v>
      </c>
      <c r="BO70" s="271">
        <v>2.3239397863370256E-2</v>
      </c>
      <c r="BP70" s="271">
        <v>2.3238687554369617E-2</v>
      </c>
      <c r="BQ70" s="271">
        <v>2.3238822332532223E-2</v>
      </c>
      <c r="BR70" s="271"/>
      <c r="BS70" s="271"/>
      <c r="BT70" s="271"/>
      <c r="BU70" s="271"/>
      <c r="BV70" s="271"/>
      <c r="BW70" s="271"/>
      <c r="BX70" s="271"/>
      <c r="BY70" s="271"/>
      <c r="BZ70" s="271"/>
      <c r="CA70" s="271"/>
      <c r="CB70" s="271"/>
      <c r="CC70" s="271"/>
      <c r="CD70" s="272"/>
      <c r="CE70" s="271">
        <v>1.0439920450606585E-2</v>
      </c>
      <c r="CF70" s="271">
        <v>1.0439932049980111E-2</v>
      </c>
      <c r="CG70" s="271">
        <v>1.0439937849894032E-2</v>
      </c>
      <c r="CH70" s="271">
        <v>1.0439937849894032E-2</v>
      </c>
      <c r="CI70" s="271">
        <v>1.0439937849894032E-2</v>
      </c>
      <c r="CJ70" s="271">
        <v>1.0439937849894032E-2</v>
      </c>
      <c r="CK70" s="271">
        <v>1.0439937849894032E-2</v>
      </c>
      <c r="CL70" s="271">
        <v>1.0439937849894032E-2</v>
      </c>
      <c r="CM70" s="271">
        <v>1.0439937849894032E-2</v>
      </c>
      <c r="CN70" s="271">
        <v>1.0439937849894032E-2</v>
      </c>
      <c r="CO70" s="271">
        <v>1.0439937849894032E-2</v>
      </c>
      <c r="CP70" s="271">
        <v>1.0439938795911433E-2</v>
      </c>
      <c r="CQ70" s="271">
        <v>1.0439937849894032E-2</v>
      </c>
      <c r="CR70" s="271">
        <v>1.0439937849894032E-2</v>
      </c>
      <c r="CS70" s="271">
        <v>1.0439937849894032E-2</v>
      </c>
      <c r="CT70" s="271">
        <v>1.0439937849894032E-2</v>
      </c>
      <c r="CU70" s="271">
        <v>1.0439937855121826E-2</v>
      </c>
      <c r="CV70" s="271">
        <v>1.0439974982766139E-2</v>
      </c>
      <c r="CW70" s="271">
        <v>1.0439937849894032E-2</v>
      </c>
      <c r="CX70" s="271">
        <v>1.0439937849894032E-2</v>
      </c>
      <c r="CY70" s="271">
        <v>1.0439937849894032E-2</v>
      </c>
      <c r="CZ70" s="271">
        <v>1.0439937849894032E-2</v>
      </c>
      <c r="DA70" s="271">
        <v>1.0439937849894032E-2</v>
      </c>
      <c r="DB70" s="271">
        <v>1.0439940237158954E-2</v>
      </c>
      <c r="DC70" s="271">
        <v>1.0439937849894032E-2</v>
      </c>
      <c r="DD70" s="271">
        <v>1.0439937849894032E-2</v>
      </c>
      <c r="DE70" s="271">
        <v>1.0439937849894032E-2</v>
      </c>
      <c r="DF70" s="271">
        <v>1.0439937849894032E-2</v>
      </c>
      <c r="DG70" s="271">
        <v>1.0439930945492169E-2</v>
      </c>
      <c r="DH70" s="271">
        <v>1.0440017354446779E-2</v>
      </c>
      <c r="DI70" s="271">
        <v>1.0440059943015457E-2</v>
      </c>
      <c r="DJ70" s="271">
        <v>1.0440108809084196E-2</v>
      </c>
      <c r="DK70" s="271">
        <v>1.0440158736425781E-2</v>
      </c>
      <c r="DL70" s="271">
        <v>1.0440211465872333E-2</v>
      </c>
      <c r="DM70" s="271">
        <v>1.0440263088725071E-2</v>
      </c>
      <c r="DN70" s="271">
        <v>1.0440316940284442E-2</v>
      </c>
      <c r="DO70" s="271">
        <v>1.0440371949874506E-2</v>
      </c>
      <c r="DP70" s="271">
        <v>1.0440424133525944E-2</v>
      </c>
      <c r="DQ70" s="271">
        <v>1.0440480931974536E-2</v>
      </c>
      <c r="DR70" s="271">
        <v>1.0440539016502711E-2</v>
      </c>
      <c r="DS70" s="271">
        <v>1.0440589040877035E-2</v>
      </c>
      <c r="DT70" s="271">
        <v>1.0440637804853136E-2</v>
      </c>
      <c r="DU70" s="271">
        <v>1.0440686436819982E-2</v>
      </c>
      <c r="DV70" s="271">
        <v>1.0440723609774504E-2</v>
      </c>
      <c r="DW70" s="271">
        <v>1.044076951679135E-2</v>
      </c>
      <c r="DX70" s="271">
        <v>1.0440816476958503E-2</v>
      </c>
      <c r="DY70" s="271">
        <v>1.0440868190020386E-2</v>
      </c>
      <c r="DZ70" s="271">
        <v>1.0440932453743506E-2</v>
      </c>
      <c r="EA70" s="271">
        <v>1.044097996101289E-2</v>
      </c>
      <c r="EB70" s="271">
        <v>1.0441040740621972E-2</v>
      </c>
      <c r="EC70" s="271">
        <v>1.0441104703213373E-2</v>
      </c>
      <c r="ED70" s="271">
        <v>1.044117014206258E-2</v>
      </c>
      <c r="EE70" s="271">
        <v>1.0441226574900089E-2</v>
      </c>
      <c r="EF70" s="271">
        <v>1.0441296178455203E-2</v>
      </c>
      <c r="EG70" s="271">
        <v>1.044134950687705E-2</v>
      </c>
      <c r="EH70" s="271">
        <v>1.0441423056544776E-2</v>
      </c>
      <c r="EI70" s="271">
        <v>1.043928028701205E-2</v>
      </c>
      <c r="EJ70" s="271">
        <v>1.0445974187467571E-2</v>
      </c>
      <c r="EK70" s="271">
        <v>1.0455799810326582E-2</v>
      </c>
      <c r="EL70" s="271">
        <v>1.0317721048767459E-2</v>
      </c>
      <c r="EM70" s="271">
        <v>1.0438732042928648E-2</v>
      </c>
      <c r="EN70" s="271">
        <v>1.0439470712338019E-2</v>
      </c>
      <c r="EO70" s="271"/>
      <c r="EP70" s="271"/>
      <c r="EQ70" s="271"/>
      <c r="ER70" s="271"/>
      <c r="ES70" s="271"/>
      <c r="ET70" s="271"/>
      <c r="EU70" s="271"/>
      <c r="EV70" s="271"/>
      <c r="EW70" s="271"/>
      <c r="EX70" s="271"/>
      <c r="EY70" s="271"/>
      <c r="EZ70" s="271"/>
      <c r="FA70" s="272"/>
    </row>
    <row r="71" spans="1:157" x14ac:dyDescent="0.2">
      <c r="A71" s="238">
        <v>59355</v>
      </c>
      <c r="B71" s="237">
        <v>2.3674486016650679E-2</v>
      </c>
      <c r="C71" s="237">
        <v>8.3906594758605315E-3</v>
      </c>
      <c r="D71" s="326">
        <f>IF(ISNA(A71),"",IF(LEN(A71)&gt;0,_xll.xlDateShiftMonthBiz("TARGET",A71,tenor),""))</f>
        <v>59539</v>
      </c>
      <c r="E71" s="322" t="e">
        <v>#VALUE!</v>
      </c>
      <c r="F71" s="335" t="str">
        <f>IF(ISNA(A71),"",IF(LEN(A71)&gt;0,_xll.xlShmImplSwap2($B$5,"EUR"&amp;tenor&amp;"M_29JUN12",A71,,tenor+0*TYPE(trigger),1,4,12/tenor,4,1,1),""))</f>
        <v>Curve (OIS_26APR16) is not present in shared memory.</v>
      </c>
      <c r="G71" s="301" t="e">
        <f t="shared" si="0"/>
        <v>#VALUE!</v>
      </c>
      <c r="H71" s="271">
        <v>2.367448601665071E-2</v>
      </c>
      <c r="I71" s="271">
        <v>2.3674486016650623E-2</v>
      </c>
      <c r="J71" s="271">
        <v>2.3674486016650679E-2</v>
      </c>
      <c r="K71" s="271">
        <v>2.3674486016650679E-2</v>
      </c>
      <c r="L71" s="271">
        <v>2.3674486016650679E-2</v>
      </c>
      <c r="M71" s="271">
        <v>2.3674486016650679E-2</v>
      </c>
      <c r="N71" s="271">
        <v>2.3674486016650679E-2</v>
      </c>
      <c r="O71" s="271">
        <v>2.3674486016650679E-2</v>
      </c>
      <c r="P71" s="271">
        <v>2.3674486016650679E-2</v>
      </c>
      <c r="Q71" s="271">
        <v>2.3674486016650679E-2</v>
      </c>
      <c r="R71" s="271">
        <v>2.3674486016650679E-2</v>
      </c>
      <c r="S71" s="271">
        <v>2.3674495820345653E-2</v>
      </c>
      <c r="T71" s="271">
        <v>2.3674486016650679E-2</v>
      </c>
      <c r="U71" s="271">
        <v>2.3674486016650679E-2</v>
      </c>
      <c r="V71" s="271">
        <v>2.3674486016650679E-2</v>
      </c>
      <c r="W71" s="271">
        <v>2.3674486016650679E-2</v>
      </c>
      <c r="X71" s="271">
        <v>2.3674486070826534E-2</v>
      </c>
      <c r="Y71" s="271">
        <v>2.3674393521736919E-2</v>
      </c>
      <c r="Z71" s="271">
        <v>2.3674486016650679E-2</v>
      </c>
      <c r="AA71" s="271">
        <v>2.3674486016650679E-2</v>
      </c>
      <c r="AB71" s="271">
        <v>2.3674486016650679E-2</v>
      </c>
      <c r="AC71" s="271">
        <v>2.3674486016650679E-2</v>
      </c>
      <c r="AD71" s="271">
        <v>2.3674486016650679E-2</v>
      </c>
      <c r="AE71" s="271">
        <v>2.3674510756176818E-2</v>
      </c>
      <c r="AF71" s="271">
        <v>2.3674486016650679E-2</v>
      </c>
      <c r="AG71" s="271">
        <v>2.3674486016650679E-2</v>
      </c>
      <c r="AH71" s="271">
        <v>2.3674486016650679E-2</v>
      </c>
      <c r="AI71" s="271">
        <v>2.3674486016650679E-2</v>
      </c>
      <c r="AJ71" s="271">
        <v>2.3674414465466209E-2</v>
      </c>
      <c r="AK71" s="271">
        <v>2.3674354774588752E-2</v>
      </c>
      <c r="AL71" s="271">
        <v>2.3674318400443425E-2</v>
      </c>
      <c r="AM71" s="271">
        <v>2.3674333817762853E-2</v>
      </c>
      <c r="AN71" s="271">
        <v>2.3674392276171657E-2</v>
      </c>
      <c r="AO71" s="271">
        <v>2.3674452383521748E-2</v>
      </c>
      <c r="AP71" s="271">
        <v>2.3674503761528385E-2</v>
      </c>
      <c r="AQ71" s="271">
        <v>2.3674560297839278E-2</v>
      </c>
      <c r="AR71" s="271">
        <v>2.3674621130385112E-2</v>
      </c>
      <c r="AS71" s="271">
        <v>2.3674698414845222E-2</v>
      </c>
      <c r="AT71" s="271">
        <v>2.3674780922061742E-2</v>
      </c>
      <c r="AU71" s="271">
        <v>2.3674832033984787E-2</v>
      </c>
      <c r="AV71" s="271">
        <v>2.3674840759465611E-2</v>
      </c>
      <c r="AW71" s="271">
        <v>2.3674808873442935E-2</v>
      </c>
      <c r="AX71" s="271">
        <v>2.3674721482192955E-2</v>
      </c>
      <c r="AY71" s="271">
        <v>2.3674607943189895E-2</v>
      </c>
      <c r="AZ71" s="271">
        <v>2.3674492548999407E-2</v>
      </c>
      <c r="BA71" s="271">
        <v>2.3674395442511896E-2</v>
      </c>
      <c r="BB71" s="271">
        <v>2.3674335482862203E-2</v>
      </c>
      <c r="BC71" s="271">
        <v>2.3674301885720832E-2</v>
      </c>
      <c r="BD71" s="271">
        <v>2.3674291063204331E-2</v>
      </c>
      <c r="BE71" s="271">
        <v>2.3674291322158189E-2</v>
      </c>
      <c r="BF71" s="271">
        <v>2.3674277104745751E-2</v>
      </c>
      <c r="BG71" s="271">
        <v>2.3674256964251621E-2</v>
      </c>
      <c r="BH71" s="271">
        <v>2.3674207274502205E-2</v>
      </c>
      <c r="BI71" s="271">
        <v>2.3674162055404967E-2</v>
      </c>
      <c r="BJ71" s="271">
        <v>2.3674133571186511E-2</v>
      </c>
      <c r="BK71" s="271">
        <v>2.367413780059446E-2</v>
      </c>
      <c r="BL71" s="271">
        <v>2.3674297071425963E-2</v>
      </c>
      <c r="BM71" s="271">
        <v>2.3673802685800216E-2</v>
      </c>
      <c r="BN71" s="271">
        <v>2.3674948161466453E-2</v>
      </c>
      <c r="BO71" s="271">
        <v>2.3678807395459141E-2</v>
      </c>
      <c r="BP71" s="271">
        <v>2.3676946369949003E-2</v>
      </c>
      <c r="BQ71" s="271">
        <v>2.3674081847367915E-2</v>
      </c>
      <c r="BR71" s="271"/>
      <c r="BS71" s="271"/>
      <c r="BT71" s="271"/>
      <c r="BU71" s="271"/>
      <c r="BV71" s="271"/>
      <c r="BW71" s="271"/>
      <c r="BX71" s="271"/>
      <c r="BY71" s="271"/>
      <c r="BZ71" s="271"/>
      <c r="CA71" s="271"/>
      <c r="CB71" s="271"/>
      <c r="CC71" s="271"/>
      <c r="CD71" s="272"/>
      <c r="CE71" s="271">
        <v>8.3906454919175123E-3</v>
      </c>
      <c r="CF71" s="271">
        <v>8.3906548144246258E-3</v>
      </c>
      <c r="CG71" s="271">
        <v>8.3906594758605315E-3</v>
      </c>
      <c r="CH71" s="271">
        <v>8.3906594758605315E-3</v>
      </c>
      <c r="CI71" s="271">
        <v>8.3906594758605315E-3</v>
      </c>
      <c r="CJ71" s="271">
        <v>8.3906594758605315E-3</v>
      </c>
      <c r="CK71" s="271">
        <v>8.3906594758605315E-3</v>
      </c>
      <c r="CL71" s="271">
        <v>8.3906594758605315E-3</v>
      </c>
      <c r="CM71" s="271">
        <v>8.3906594758605315E-3</v>
      </c>
      <c r="CN71" s="271">
        <v>8.3906594758605315E-3</v>
      </c>
      <c r="CO71" s="271">
        <v>8.3906594758605315E-3</v>
      </c>
      <c r="CP71" s="271">
        <v>8.3906599700268193E-3</v>
      </c>
      <c r="CQ71" s="271">
        <v>8.3906594758605315E-3</v>
      </c>
      <c r="CR71" s="271">
        <v>8.3906594758605315E-3</v>
      </c>
      <c r="CS71" s="271">
        <v>8.3906594758605315E-3</v>
      </c>
      <c r="CT71" s="271">
        <v>8.3906594758605315E-3</v>
      </c>
      <c r="CU71" s="271">
        <v>8.390659478591413E-3</v>
      </c>
      <c r="CV71" s="271">
        <v>8.3906934810508444E-3</v>
      </c>
      <c r="CW71" s="271">
        <v>8.3906594758605315E-3</v>
      </c>
      <c r="CX71" s="271">
        <v>8.3906594758605315E-3</v>
      </c>
      <c r="CY71" s="271">
        <v>8.3906594758605315E-3</v>
      </c>
      <c r="CZ71" s="271">
        <v>8.3906594758605315E-3</v>
      </c>
      <c r="DA71" s="271">
        <v>8.3906594758605315E-3</v>
      </c>
      <c r="DB71" s="271">
        <v>8.3906607228846145E-3</v>
      </c>
      <c r="DC71" s="271">
        <v>8.3906594758605315E-3</v>
      </c>
      <c r="DD71" s="271">
        <v>8.3906594758605315E-3</v>
      </c>
      <c r="DE71" s="271">
        <v>8.3906594758605315E-3</v>
      </c>
      <c r="DF71" s="271">
        <v>8.3906594758605315E-3</v>
      </c>
      <c r="DG71" s="271">
        <v>8.3906558692420623E-3</v>
      </c>
      <c r="DH71" s="271">
        <v>8.3907302394317998E-3</v>
      </c>
      <c r="DI71" s="271">
        <v>8.3907671072802718E-3</v>
      </c>
      <c r="DJ71" s="271">
        <v>8.3908076609736856E-3</v>
      </c>
      <c r="DK71" s="271">
        <v>8.3908477867434741E-3</v>
      </c>
      <c r="DL71" s="271">
        <v>8.3908902152534312E-3</v>
      </c>
      <c r="DM71" s="271">
        <v>8.3909319819114123E-3</v>
      </c>
      <c r="DN71" s="271">
        <v>8.3909754633099774E-3</v>
      </c>
      <c r="DO71" s="271">
        <v>8.391019782261552E-3</v>
      </c>
      <c r="DP71" s="271">
        <v>8.3910612268416583E-3</v>
      </c>
      <c r="DQ71" s="271">
        <v>8.391106385752474E-3</v>
      </c>
      <c r="DR71" s="271">
        <v>8.3911535874757349E-3</v>
      </c>
      <c r="DS71" s="271">
        <v>8.3911953153437274E-3</v>
      </c>
      <c r="DT71" s="271">
        <v>8.3912372302802126E-3</v>
      </c>
      <c r="DU71" s="271">
        <v>8.391280733213562E-3</v>
      </c>
      <c r="DV71" s="271">
        <v>8.3913154193505264E-3</v>
      </c>
      <c r="DW71" s="271">
        <v>8.3913574889842961E-3</v>
      </c>
      <c r="DX71" s="271">
        <v>8.3913998859286455E-3</v>
      </c>
      <c r="DY71" s="271">
        <v>8.3914451361185374E-3</v>
      </c>
      <c r="DZ71" s="271">
        <v>8.3915001194354299E-3</v>
      </c>
      <c r="EA71" s="271">
        <v>8.3915403315304483E-3</v>
      </c>
      <c r="EB71" s="271">
        <v>8.3915913502273561E-3</v>
      </c>
      <c r="EC71" s="271">
        <v>8.3916454842083658E-3</v>
      </c>
      <c r="ED71" s="271">
        <v>8.3917010428290889E-3</v>
      </c>
      <c r="EE71" s="271">
        <v>8.3917499373461473E-3</v>
      </c>
      <c r="EF71" s="271">
        <v>8.3918097560398523E-3</v>
      </c>
      <c r="EG71" s="271">
        <v>8.391855399228489E-3</v>
      </c>
      <c r="EH71" s="271">
        <v>8.3919170217221142E-3</v>
      </c>
      <c r="EI71" s="271">
        <v>8.3901127249728941E-3</v>
      </c>
      <c r="EJ71" s="271">
        <v>8.3957680401769708E-3</v>
      </c>
      <c r="EK71" s="271">
        <v>8.3983306972508012E-3</v>
      </c>
      <c r="EL71" s="271">
        <v>8.4103058868481833E-3</v>
      </c>
      <c r="EM71" s="271">
        <v>8.2615946795080598E-3</v>
      </c>
      <c r="EN71" s="271">
        <v>8.3879206575145585E-3</v>
      </c>
      <c r="EO71" s="271"/>
      <c r="EP71" s="271"/>
      <c r="EQ71" s="271"/>
      <c r="ER71" s="271"/>
      <c r="ES71" s="271"/>
      <c r="ET71" s="271"/>
      <c r="EU71" s="271"/>
      <c r="EV71" s="271"/>
      <c r="EW71" s="271"/>
      <c r="EX71" s="271"/>
      <c r="EY71" s="271"/>
      <c r="EZ71" s="271"/>
      <c r="FA71" s="272"/>
    </row>
    <row r="72" spans="1:157" x14ac:dyDescent="0.2">
      <c r="A72" s="238">
        <v>63009</v>
      </c>
      <c r="B72" s="237">
        <v>2.4047452537110887E-2</v>
      </c>
      <c r="C72" s="237">
        <v>6.1691750509932286E-3</v>
      </c>
      <c r="D72" s="326">
        <f>IF(ISNA(A72),"",IF(LEN(A72)&gt;0,_xll.xlDateShiftMonthBiz("TARGET",A72,tenor),""))</f>
        <v>63193</v>
      </c>
      <c r="E72" s="322" t="e">
        <v>#VALUE!</v>
      </c>
      <c r="F72" s="335" t="str">
        <f>IF(ISNA(A72),"",IF(LEN(A72)&gt;0,_xll.xlShmImplSwap2($B$5,"EUR"&amp;tenor&amp;"M_29JUN12",A72,,tenor+0*TYPE(trigger),1,4,12/tenor,4,1,1),""))</f>
        <v>Curve (OIS_26APR16) is not present in shared memory.</v>
      </c>
      <c r="G72" s="301" t="e">
        <f t="shared" si="0"/>
        <v>#VALUE!</v>
      </c>
      <c r="H72" s="271">
        <v>2.4047452537110887E-2</v>
      </c>
      <c r="I72" s="271">
        <v>2.4047452537110884E-2</v>
      </c>
      <c r="J72" s="271">
        <v>2.4047452537110887E-2</v>
      </c>
      <c r="K72" s="271">
        <v>2.4047452537110887E-2</v>
      </c>
      <c r="L72" s="271">
        <v>2.4047452537110887E-2</v>
      </c>
      <c r="M72" s="271">
        <v>2.4047452537110887E-2</v>
      </c>
      <c r="N72" s="271">
        <v>2.4047452537110887E-2</v>
      </c>
      <c r="O72" s="271">
        <v>2.4047452537110887E-2</v>
      </c>
      <c r="P72" s="271">
        <v>2.4047452537110887E-2</v>
      </c>
      <c r="Q72" s="271">
        <v>2.4047452537110887E-2</v>
      </c>
      <c r="R72" s="271">
        <v>2.4047452537110887E-2</v>
      </c>
      <c r="S72" s="271">
        <v>2.4047460695389981E-2</v>
      </c>
      <c r="T72" s="271">
        <v>2.4047452537110887E-2</v>
      </c>
      <c r="U72" s="271">
        <v>2.4047452537110887E-2</v>
      </c>
      <c r="V72" s="271">
        <v>2.4047452537110887E-2</v>
      </c>
      <c r="W72" s="271">
        <v>2.4047452537110887E-2</v>
      </c>
      <c r="X72" s="271">
        <v>2.404745258219405E-2</v>
      </c>
      <c r="Y72" s="271">
        <v>2.4047372216833399E-2</v>
      </c>
      <c r="Z72" s="271">
        <v>2.4047452537110887E-2</v>
      </c>
      <c r="AA72" s="271">
        <v>2.4047452537110887E-2</v>
      </c>
      <c r="AB72" s="271">
        <v>2.4047452537110887E-2</v>
      </c>
      <c r="AC72" s="271">
        <v>2.4047452537110887E-2</v>
      </c>
      <c r="AD72" s="271">
        <v>2.4047452537110887E-2</v>
      </c>
      <c r="AE72" s="271">
        <v>2.404747312444654E-2</v>
      </c>
      <c r="AF72" s="271">
        <v>2.4047452537110887E-2</v>
      </c>
      <c r="AG72" s="271">
        <v>2.4047452537110887E-2</v>
      </c>
      <c r="AH72" s="271">
        <v>2.4047452537110887E-2</v>
      </c>
      <c r="AI72" s="271">
        <v>2.4047452537110887E-2</v>
      </c>
      <c r="AJ72" s="271">
        <v>2.4047392994812362E-2</v>
      </c>
      <c r="AK72" s="271">
        <v>2.404733661972093E-2</v>
      </c>
      <c r="AL72" s="271">
        <v>2.4047302998248751E-2</v>
      </c>
      <c r="AM72" s="271">
        <v>2.4047312416088124E-2</v>
      </c>
      <c r="AN72" s="271">
        <v>2.4047357810156839E-2</v>
      </c>
      <c r="AO72" s="271">
        <v>2.4047404416269482E-2</v>
      </c>
      <c r="AP72" s="271">
        <v>2.4047443777972553E-2</v>
      </c>
      <c r="AQ72" s="271">
        <v>2.4047487371982579E-2</v>
      </c>
      <c r="AR72" s="271">
        <v>2.4047534354958017E-2</v>
      </c>
      <c r="AS72" s="271">
        <v>2.404759541941745E-2</v>
      </c>
      <c r="AT72" s="271">
        <v>2.4047660528217694E-2</v>
      </c>
      <c r="AU72" s="271">
        <v>2.4047699290152991E-2</v>
      </c>
      <c r="AV72" s="271">
        <v>2.4047702882896902E-2</v>
      </c>
      <c r="AW72" s="271">
        <v>2.4047672579507226E-2</v>
      </c>
      <c r="AX72" s="271">
        <v>2.4047595703741265E-2</v>
      </c>
      <c r="AY72" s="271">
        <v>2.4047497847809192E-2</v>
      </c>
      <c r="AZ72" s="271">
        <v>2.4047397553349812E-2</v>
      </c>
      <c r="BA72" s="271">
        <v>2.4047312649753242E-2</v>
      </c>
      <c r="BB72" s="271">
        <v>2.4047258573544929E-2</v>
      </c>
      <c r="BC72" s="271">
        <v>2.4047225847033126E-2</v>
      </c>
      <c r="BD72" s="271">
        <v>2.4047213177372326E-2</v>
      </c>
      <c r="BE72" s="271">
        <v>2.4047208976732556E-2</v>
      </c>
      <c r="BF72" s="271">
        <v>2.4047192394320734E-2</v>
      </c>
      <c r="BG72" s="271">
        <v>2.4047170900775836E-2</v>
      </c>
      <c r="BH72" s="271">
        <v>2.4047124939205577E-2</v>
      </c>
      <c r="BI72" s="271">
        <v>2.4047081928479912E-2</v>
      </c>
      <c r="BJ72" s="271">
        <v>2.4047054156377496E-2</v>
      </c>
      <c r="BK72" s="271">
        <v>2.4047052544330393E-2</v>
      </c>
      <c r="BL72" s="271">
        <v>2.4047341740127928E-2</v>
      </c>
      <c r="BM72" s="271">
        <v>2.4046438985991642E-2</v>
      </c>
      <c r="BN72" s="271">
        <v>2.4047178274690124E-2</v>
      </c>
      <c r="BO72" s="271">
        <v>2.4049185959464762E-2</v>
      </c>
      <c r="BP72" s="271">
        <v>2.4054318905093967E-2</v>
      </c>
      <c r="BQ72" s="271">
        <v>2.4049561225008398E-2</v>
      </c>
      <c r="BR72" s="271"/>
      <c r="BS72" s="271"/>
      <c r="BT72" s="271"/>
      <c r="BU72" s="271"/>
      <c r="BV72" s="271"/>
      <c r="BW72" s="271"/>
      <c r="BX72" s="271"/>
      <c r="BY72" s="271"/>
      <c r="BZ72" s="271"/>
      <c r="CA72" s="271"/>
      <c r="CB72" s="271"/>
      <c r="CC72" s="271"/>
      <c r="CD72" s="272"/>
      <c r="CE72" s="271">
        <v>6.1691647693946751E-3</v>
      </c>
      <c r="CF72" s="271">
        <v>6.1691716237042222E-3</v>
      </c>
      <c r="CG72" s="271">
        <v>6.1691750509932286E-3</v>
      </c>
      <c r="CH72" s="271">
        <v>6.1691750509932286E-3</v>
      </c>
      <c r="CI72" s="271">
        <v>6.1691750509932286E-3</v>
      </c>
      <c r="CJ72" s="271">
        <v>6.1691750509932286E-3</v>
      </c>
      <c r="CK72" s="271">
        <v>6.1691750509932286E-3</v>
      </c>
      <c r="CL72" s="271">
        <v>6.1691750509932286E-3</v>
      </c>
      <c r="CM72" s="271">
        <v>6.1691750509932286E-3</v>
      </c>
      <c r="CN72" s="271">
        <v>6.1691750509932286E-3</v>
      </c>
      <c r="CO72" s="271">
        <v>6.1691750509932286E-3</v>
      </c>
      <c r="CP72" s="271">
        <v>6.1691771566437315E-3</v>
      </c>
      <c r="CQ72" s="271">
        <v>6.1691750509932286E-3</v>
      </c>
      <c r="CR72" s="271">
        <v>6.1691750509932286E-3</v>
      </c>
      <c r="CS72" s="271">
        <v>6.1691750509932286E-3</v>
      </c>
      <c r="CT72" s="271">
        <v>6.1691750509932286E-3</v>
      </c>
      <c r="CU72" s="271">
        <v>6.1691750626290771E-3</v>
      </c>
      <c r="CV72" s="271">
        <v>6.1691884237138417E-3</v>
      </c>
      <c r="CW72" s="271">
        <v>6.1691750509932286E-3</v>
      </c>
      <c r="CX72" s="271">
        <v>6.1691750509932286E-3</v>
      </c>
      <c r="CY72" s="271">
        <v>6.1691750509932286E-3</v>
      </c>
      <c r="CZ72" s="271">
        <v>6.1691750509932286E-3</v>
      </c>
      <c r="DA72" s="271">
        <v>6.1691750509932286E-3</v>
      </c>
      <c r="DB72" s="271">
        <v>6.1691803645812678E-3</v>
      </c>
      <c r="DC72" s="271">
        <v>6.1691750509932286E-3</v>
      </c>
      <c r="DD72" s="271">
        <v>6.1691750509932286E-3</v>
      </c>
      <c r="DE72" s="271">
        <v>6.1691750509932286E-3</v>
      </c>
      <c r="DF72" s="271">
        <v>6.1691750509932286E-3</v>
      </c>
      <c r="DG72" s="271">
        <v>6.1691596831356544E-3</v>
      </c>
      <c r="DH72" s="271">
        <v>6.169213378174482E-3</v>
      </c>
      <c r="DI72" s="271">
        <v>6.1692388335215682E-3</v>
      </c>
      <c r="DJ72" s="271">
        <v>6.1692763027651832E-3</v>
      </c>
      <c r="DK72" s="271">
        <v>6.1693208517200251E-3</v>
      </c>
      <c r="DL72" s="271">
        <v>6.1693676300072532E-3</v>
      </c>
      <c r="DM72" s="271">
        <v>6.1694123421607789E-3</v>
      </c>
      <c r="DN72" s="271">
        <v>6.1694593453384353E-3</v>
      </c>
      <c r="DO72" s="271">
        <v>6.1695079413558685E-3</v>
      </c>
      <c r="DP72" s="271">
        <v>6.1695568156003569E-3</v>
      </c>
      <c r="DQ72" s="271">
        <v>6.1696097814689923E-3</v>
      </c>
      <c r="DR72" s="271">
        <v>6.1696590247306109E-3</v>
      </c>
      <c r="DS72" s="271">
        <v>6.1696964858616301E-3</v>
      </c>
      <c r="DT72" s="271">
        <v>6.1697270490444376E-3</v>
      </c>
      <c r="DU72" s="271">
        <v>6.1697494631585432E-3</v>
      </c>
      <c r="DV72" s="271">
        <v>6.1697596813695245E-3</v>
      </c>
      <c r="DW72" s="271">
        <v>6.1697761822206666E-3</v>
      </c>
      <c r="DX72" s="271">
        <v>6.1697959756485858E-3</v>
      </c>
      <c r="DY72" s="271">
        <v>6.1698245911277943E-3</v>
      </c>
      <c r="DZ72" s="271">
        <v>6.1698659501794534E-3</v>
      </c>
      <c r="EA72" s="271">
        <v>6.1698987986056547E-3</v>
      </c>
      <c r="EB72" s="271">
        <v>6.1699426980450743E-3</v>
      </c>
      <c r="EC72" s="271">
        <v>6.1699867952562139E-3</v>
      </c>
      <c r="ED72" s="271">
        <v>6.1700309297516125E-3</v>
      </c>
      <c r="EE72" s="271">
        <v>6.170064604014449E-3</v>
      </c>
      <c r="EF72" s="271">
        <v>6.1701082739664881E-3</v>
      </c>
      <c r="EG72" s="271">
        <v>6.1701426160629151E-3</v>
      </c>
      <c r="EH72" s="271">
        <v>6.170196121078813E-3</v>
      </c>
      <c r="EI72" s="271">
        <v>6.1686727758510796E-3</v>
      </c>
      <c r="EJ72" s="271">
        <v>6.1734486692843864E-3</v>
      </c>
      <c r="EK72" s="271">
        <v>6.1759106828990877E-3</v>
      </c>
      <c r="EL72" s="271">
        <v>6.1821252217276719E-3</v>
      </c>
      <c r="EM72" s="271">
        <v>6.2100129581453252E-3</v>
      </c>
      <c r="EN72" s="271">
        <v>6.0129355355277711E-3</v>
      </c>
      <c r="EO72" s="271"/>
      <c r="EP72" s="271"/>
      <c r="EQ72" s="271"/>
      <c r="ER72" s="271"/>
      <c r="ES72" s="271"/>
      <c r="ET72" s="271"/>
      <c r="EU72" s="271"/>
      <c r="EV72" s="271"/>
      <c r="EW72" s="271"/>
      <c r="EX72" s="271"/>
      <c r="EY72" s="271"/>
      <c r="EZ72" s="271"/>
      <c r="FA72" s="272"/>
    </row>
    <row r="73" spans="1:157" x14ac:dyDescent="0.2">
      <c r="A73" s="238" t="e">
        <v>#N/A</v>
      </c>
      <c r="B73" s="237" t="e">
        <v>#N/A</v>
      </c>
      <c r="C73" s="237" t="s">
        <v>237</v>
      </c>
      <c r="D73" s="326" t="str">
        <f>IF(ISNA(A73),"",IF(LEN(A73)&gt;0,_xll.xlDateShiftMonthBiz("TARGET",A73,tenor),""))</f>
        <v/>
      </c>
      <c r="E73" s="322" t="e">
        <v>#VALUE!</v>
      </c>
      <c r="F73" s="322" t="str">
        <f>IF(ISNA(A73),"",IF(LEN(A73)&gt;0,_xll.xlShmImplSwap2($B$5,"EUR"&amp;tenor&amp;"M_29JUN12",A73,,tenor+0*TYPE(trigger),1,4,12/tenor,4,1,1),""))</f>
        <v/>
      </c>
      <c r="G73" s="301" t="str">
        <f t="shared" si="0"/>
        <v/>
      </c>
      <c r="H73" s="271" t="e">
        <v>#N/A</v>
      </c>
      <c r="I73" s="271" t="e">
        <v>#N/A</v>
      </c>
      <c r="J73" s="271" t="e">
        <v>#N/A</v>
      </c>
      <c r="K73" s="271" t="e">
        <v>#N/A</v>
      </c>
      <c r="L73" s="271" t="e">
        <v>#N/A</v>
      </c>
      <c r="M73" s="271" t="e">
        <v>#N/A</v>
      </c>
      <c r="N73" s="271" t="e">
        <v>#N/A</v>
      </c>
      <c r="O73" s="271" t="e">
        <v>#N/A</v>
      </c>
      <c r="P73" s="271" t="e">
        <v>#N/A</v>
      </c>
      <c r="Q73" s="271" t="e">
        <v>#N/A</v>
      </c>
      <c r="R73" s="271" t="e">
        <v>#N/A</v>
      </c>
      <c r="S73" s="271" t="e">
        <v>#N/A</v>
      </c>
      <c r="T73" s="271" t="e">
        <v>#N/A</v>
      </c>
      <c r="U73" s="271" t="e">
        <v>#N/A</v>
      </c>
      <c r="V73" s="271" t="e">
        <v>#N/A</v>
      </c>
      <c r="W73" s="271" t="e">
        <v>#N/A</v>
      </c>
      <c r="X73" s="271" t="e">
        <v>#N/A</v>
      </c>
      <c r="Y73" s="271" t="e">
        <v>#N/A</v>
      </c>
      <c r="Z73" s="271" t="e">
        <v>#N/A</v>
      </c>
      <c r="AA73" s="271" t="e">
        <v>#N/A</v>
      </c>
      <c r="AB73" s="271" t="e">
        <v>#N/A</v>
      </c>
      <c r="AC73" s="271" t="e">
        <v>#N/A</v>
      </c>
      <c r="AD73" s="271" t="e">
        <v>#N/A</v>
      </c>
      <c r="AE73" s="271" t="e">
        <v>#N/A</v>
      </c>
      <c r="AF73" s="271" t="e">
        <v>#N/A</v>
      </c>
      <c r="AG73" s="271" t="e">
        <v>#N/A</v>
      </c>
      <c r="AH73" s="271" t="e">
        <v>#N/A</v>
      </c>
      <c r="AI73" s="271" t="e">
        <v>#N/A</v>
      </c>
      <c r="AJ73" s="271" t="e">
        <v>#N/A</v>
      </c>
      <c r="AK73" s="271" t="e">
        <v>#N/A</v>
      </c>
      <c r="AL73" s="271" t="e">
        <v>#N/A</v>
      </c>
      <c r="AM73" s="271" t="e">
        <v>#N/A</v>
      </c>
      <c r="AN73" s="271" t="e">
        <v>#N/A</v>
      </c>
      <c r="AO73" s="271" t="e">
        <v>#N/A</v>
      </c>
      <c r="AP73" s="271" t="e">
        <v>#N/A</v>
      </c>
      <c r="AQ73" s="271" t="e">
        <v>#N/A</v>
      </c>
      <c r="AR73" s="271" t="e">
        <v>#N/A</v>
      </c>
      <c r="AS73" s="271" t="e">
        <v>#N/A</v>
      </c>
      <c r="AT73" s="271" t="e">
        <v>#N/A</v>
      </c>
      <c r="AU73" s="271" t="e">
        <v>#N/A</v>
      </c>
      <c r="AV73" s="271" t="e">
        <v>#N/A</v>
      </c>
      <c r="AW73" s="271" t="e">
        <v>#N/A</v>
      </c>
      <c r="AX73" s="271" t="e">
        <v>#N/A</v>
      </c>
      <c r="AY73" s="271" t="e">
        <v>#N/A</v>
      </c>
      <c r="AZ73" s="271" t="e">
        <v>#N/A</v>
      </c>
      <c r="BA73" s="271" t="e">
        <v>#N/A</v>
      </c>
      <c r="BB73" s="271" t="e">
        <v>#N/A</v>
      </c>
      <c r="BC73" s="271" t="e">
        <v>#N/A</v>
      </c>
      <c r="BD73" s="271" t="e">
        <v>#N/A</v>
      </c>
      <c r="BE73" s="271" t="e">
        <v>#N/A</v>
      </c>
      <c r="BF73" s="271" t="e">
        <v>#N/A</v>
      </c>
      <c r="BG73" s="271" t="e">
        <v>#N/A</v>
      </c>
      <c r="BH73" s="271" t="e">
        <v>#N/A</v>
      </c>
      <c r="BI73" s="271" t="e">
        <v>#N/A</v>
      </c>
      <c r="BJ73" s="271" t="e">
        <v>#N/A</v>
      </c>
      <c r="BK73" s="271" t="e">
        <v>#N/A</v>
      </c>
      <c r="BL73" s="271" t="e">
        <v>#N/A</v>
      </c>
      <c r="BM73" s="271" t="e">
        <v>#N/A</v>
      </c>
      <c r="BN73" s="271" t="e">
        <v>#N/A</v>
      </c>
      <c r="BO73" s="271" t="e">
        <v>#N/A</v>
      </c>
      <c r="BP73" s="271" t="e">
        <v>#N/A</v>
      </c>
      <c r="BQ73" s="271" t="e">
        <v>#N/A</v>
      </c>
      <c r="BR73" s="271"/>
      <c r="BS73" s="271"/>
      <c r="BT73" s="271"/>
      <c r="BU73" s="271"/>
      <c r="BV73" s="271"/>
      <c r="BW73" s="271"/>
      <c r="BX73" s="271"/>
      <c r="BY73" s="271"/>
      <c r="BZ73" s="271"/>
      <c r="CA73" s="271"/>
      <c r="CB73" s="271"/>
      <c r="CC73" s="271"/>
      <c r="CD73" s="272"/>
      <c r="CE73" s="271" t="s">
        <v>237</v>
      </c>
      <c r="CF73" s="271" t="s">
        <v>237</v>
      </c>
      <c r="CG73" s="271" t="s">
        <v>237</v>
      </c>
      <c r="CH73" s="271" t="s">
        <v>237</v>
      </c>
      <c r="CI73" s="271" t="s">
        <v>237</v>
      </c>
      <c r="CJ73" s="271" t="s">
        <v>237</v>
      </c>
      <c r="CK73" s="271" t="s">
        <v>237</v>
      </c>
      <c r="CL73" s="271" t="s">
        <v>237</v>
      </c>
      <c r="CM73" s="271" t="s">
        <v>237</v>
      </c>
      <c r="CN73" s="271" t="s">
        <v>237</v>
      </c>
      <c r="CO73" s="271" t="s">
        <v>237</v>
      </c>
      <c r="CP73" s="271" t="s">
        <v>237</v>
      </c>
      <c r="CQ73" s="271" t="s">
        <v>237</v>
      </c>
      <c r="CR73" s="271" t="s">
        <v>237</v>
      </c>
      <c r="CS73" s="271" t="s">
        <v>237</v>
      </c>
      <c r="CT73" s="271" t="s">
        <v>237</v>
      </c>
      <c r="CU73" s="271" t="s">
        <v>237</v>
      </c>
      <c r="CV73" s="271" t="s">
        <v>237</v>
      </c>
      <c r="CW73" s="271" t="s">
        <v>237</v>
      </c>
      <c r="CX73" s="271" t="s">
        <v>237</v>
      </c>
      <c r="CY73" s="271" t="s">
        <v>237</v>
      </c>
      <c r="CZ73" s="271" t="s">
        <v>237</v>
      </c>
      <c r="DA73" s="271" t="s">
        <v>237</v>
      </c>
      <c r="DB73" s="271" t="s">
        <v>237</v>
      </c>
      <c r="DC73" s="271" t="s">
        <v>237</v>
      </c>
      <c r="DD73" s="271" t="s">
        <v>237</v>
      </c>
      <c r="DE73" s="271" t="s">
        <v>237</v>
      </c>
      <c r="DF73" s="271" t="s">
        <v>237</v>
      </c>
      <c r="DG73" s="271" t="s">
        <v>237</v>
      </c>
      <c r="DH73" s="271" t="s">
        <v>237</v>
      </c>
      <c r="DI73" s="271" t="s">
        <v>237</v>
      </c>
      <c r="DJ73" s="271" t="s">
        <v>237</v>
      </c>
      <c r="DK73" s="271" t="s">
        <v>237</v>
      </c>
      <c r="DL73" s="271" t="s">
        <v>237</v>
      </c>
      <c r="DM73" s="271" t="s">
        <v>237</v>
      </c>
      <c r="DN73" s="271" t="s">
        <v>237</v>
      </c>
      <c r="DO73" s="271" t="s">
        <v>237</v>
      </c>
      <c r="DP73" s="271" t="s">
        <v>237</v>
      </c>
      <c r="DQ73" s="271" t="s">
        <v>237</v>
      </c>
      <c r="DR73" s="271" t="s">
        <v>237</v>
      </c>
      <c r="DS73" s="271" t="s">
        <v>237</v>
      </c>
      <c r="DT73" s="271" t="s">
        <v>237</v>
      </c>
      <c r="DU73" s="271" t="s">
        <v>237</v>
      </c>
      <c r="DV73" s="271" t="s">
        <v>237</v>
      </c>
      <c r="DW73" s="271" t="s">
        <v>237</v>
      </c>
      <c r="DX73" s="271" t="s">
        <v>237</v>
      </c>
      <c r="DY73" s="271" t="s">
        <v>237</v>
      </c>
      <c r="DZ73" s="271" t="s">
        <v>237</v>
      </c>
      <c r="EA73" s="271" t="s">
        <v>237</v>
      </c>
      <c r="EB73" s="271" t="s">
        <v>237</v>
      </c>
      <c r="EC73" s="271" t="s">
        <v>237</v>
      </c>
      <c r="ED73" s="271" t="s">
        <v>237</v>
      </c>
      <c r="EE73" s="271" t="s">
        <v>237</v>
      </c>
      <c r="EF73" s="271" t="s">
        <v>237</v>
      </c>
      <c r="EG73" s="271" t="s">
        <v>237</v>
      </c>
      <c r="EH73" s="271" t="s">
        <v>237</v>
      </c>
      <c r="EI73" s="271" t="s">
        <v>237</v>
      </c>
      <c r="EJ73" s="271" t="s">
        <v>237</v>
      </c>
      <c r="EK73" s="271" t="s">
        <v>237</v>
      </c>
      <c r="EL73" s="271" t="s">
        <v>237</v>
      </c>
      <c r="EM73" s="271" t="s">
        <v>237</v>
      </c>
      <c r="EN73" s="271" t="s">
        <v>237</v>
      </c>
      <c r="EO73" s="271"/>
      <c r="EP73" s="271"/>
      <c r="EQ73" s="271"/>
      <c r="ER73" s="271"/>
      <c r="ES73" s="271"/>
      <c r="ET73" s="271"/>
      <c r="EU73" s="271"/>
      <c r="EV73" s="271"/>
      <c r="EW73" s="271"/>
      <c r="EX73" s="271"/>
      <c r="EY73" s="271"/>
      <c r="EZ73" s="271"/>
      <c r="FA73" s="272"/>
    </row>
    <row r="74" spans="1:157" x14ac:dyDescent="0.2">
      <c r="A74" s="238" t="e">
        <v>#N/A</v>
      </c>
      <c r="B74" s="237" t="e">
        <v>#N/A</v>
      </c>
      <c r="C74" s="237" t="s">
        <v>237</v>
      </c>
      <c r="D74" s="326" t="str">
        <f>IF(ISNA(A74),"",IF(LEN(A74)&gt;0,_xll.xlDateShiftMonthBiz("TARGET",A74,tenor),""))</f>
        <v/>
      </c>
      <c r="E74" s="322" t="e">
        <v>#VALUE!</v>
      </c>
      <c r="F74" s="322" t="str">
        <f>IF(ISNA(A74),"",IF(LEN(A74)&gt;0,_xll.xlShmImplSwap2($B$5,"EUR"&amp;tenor&amp;"M_29JUN12",A74,,tenor+0*TYPE(trigger),1,4,12/tenor,4,1,1),""))</f>
        <v/>
      </c>
      <c r="G74" s="301" t="str">
        <f t="shared" si="0"/>
        <v/>
      </c>
      <c r="H74" s="271" t="e">
        <v>#N/A</v>
      </c>
      <c r="I74" s="271" t="e">
        <v>#N/A</v>
      </c>
      <c r="J74" s="271" t="e">
        <v>#N/A</v>
      </c>
      <c r="K74" s="271" t="e">
        <v>#N/A</v>
      </c>
      <c r="L74" s="271" t="e">
        <v>#N/A</v>
      </c>
      <c r="M74" s="271" t="e">
        <v>#N/A</v>
      </c>
      <c r="N74" s="271" t="e">
        <v>#N/A</v>
      </c>
      <c r="O74" s="271" t="e">
        <v>#N/A</v>
      </c>
      <c r="P74" s="271" t="e">
        <v>#N/A</v>
      </c>
      <c r="Q74" s="271" t="e">
        <v>#N/A</v>
      </c>
      <c r="R74" s="271" t="e">
        <v>#N/A</v>
      </c>
      <c r="S74" s="271" t="e">
        <v>#N/A</v>
      </c>
      <c r="T74" s="271" t="e">
        <v>#N/A</v>
      </c>
      <c r="U74" s="271" t="e">
        <v>#N/A</v>
      </c>
      <c r="V74" s="271" t="e">
        <v>#N/A</v>
      </c>
      <c r="W74" s="271" t="e">
        <v>#N/A</v>
      </c>
      <c r="X74" s="271" t="e">
        <v>#N/A</v>
      </c>
      <c r="Y74" s="271" t="e">
        <v>#N/A</v>
      </c>
      <c r="Z74" s="271" t="e">
        <v>#N/A</v>
      </c>
      <c r="AA74" s="271" t="e">
        <v>#N/A</v>
      </c>
      <c r="AB74" s="271" t="e">
        <v>#N/A</v>
      </c>
      <c r="AC74" s="271" t="e">
        <v>#N/A</v>
      </c>
      <c r="AD74" s="271" t="e">
        <v>#N/A</v>
      </c>
      <c r="AE74" s="271" t="e">
        <v>#N/A</v>
      </c>
      <c r="AF74" s="271" t="e">
        <v>#N/A</v>
      </c>
      <c r="AG74" s="271" t="e">
        <v>#N/A</v>
      </c>
      <c r="AH74" s="271" t="e">
        <v>#N/A</v>
      </c>
      <c r="AI74" s="271" t="e">
        <v>#N/A</v>
      </c>
      <c r="AJ74" s="271" t="e">
        <v>#N/A</v>
      </c>
      <c r="AK74" s="271" t="e">
        <v>#N/A</v>
      </c>
      <c r="AL74" s="271" t="e">
        <v>#N/A</v>
      </c>
      <c r="AM74" s="271" t="e">
        <v>#N/A</v>
      </c>
      <c r="AN74" s="271" t="e">
        <v>#N/A</v>
      </c>
      <c r="AO74" s="271" t="e">
        <v>#N/A</v>
      </c>
      <c r="AP74" s="271" t="e">
        <v>#N/A</v>
      </c>
      <c r="AQ74" s="271" t="e">
        <v>#N/A</v>
      </c>
      <c r="AR74" s="271" t="e">
        <v>#N/A</v>
      </c>
      <c r="AS74" s="271" t="e">
        <v>#N/A</v>
      </c>
      <c r="AT74" s="271" t="e">
        <v>#N/A</v>
      </c>
      <c r="AU74" s="271" t="e">
        <v>#N/A</v>
      </c>
      <c r="AV74" s="271" t="e">
        <v>#N/A</v>
      </c>
      <c r="AW74" s="271" t="e">
        <v>#N/A</v>
      </c>
      <c r="AX74" s="271" t="e">
        <v>#N/A</v>
      </c>
      <c r="AY74" s="271" t="e">
        <v>#N/A</v>
      </c>
      <c r="AZ74" s="271" t="e">
        <v>#N/A</v>
      </c>
      <c r="BA74" s="271" t="e">
        <v>#N/A</v>
      </c>
      <c r="BB74" s="271" t="e">
        <v>#N/A</v>
      </c>
      <c r="BC74" s="271" t="e">
        <v>#N/A</v>
      </c>
      <c r="BD74" s="271" t="e">
        <v>#N/A</v>
      </c>
      <c r="BE74" s="271" t="e">
        <v>#N/A</v>
      </c>
      <c r="BF74" s="271" t="e">
        <v>#N/A</v>
      </c>
      <c r="BG74" s="271" t="e">
        <v>#N/A</v>
      </c>
      <c r="BH74" s="271" t="e">
        <v>#N/A</v>
      </c>
      <c r="BI74" s="271" t="e">
        <v>#N/A</v>
      </c>
      <c r="BJ74" s="271" t="e">
        <v>#N/A</v>
      </c>
      <c r="BK74" s="271" t="e">
        <v>#N/A</v>
      </c>
      <c r="BL74" s="271" t="e">
        <v>#N/A</v>
      </c>
      <c r="BM74" s="271" t="e">
        <v>#N/A</v>
      </c>
      <c r="BN74" s="271" t="e">
        <v>#N/A</v>
      </c>
      <c r="BO74" s="271" t="e">
        <v>#N/A</v>
      </c>
      <c r="BP74" s="271" t="e">
        <v>#N/A</v>
      </c>
      <c r="BQ74" s="271" t="e">
        <v>#N/A</v>
      </c>
      <c r="BR74" s="271"/>
      <c r="BS74" s="271"/>
      <c r="BT74" s="271"/>
      <c r="BU74" s="271"/>
      <c r="BV74" s="271"/>
      <c r="BW74" s="271"/>
      <c r="BX74" s="271"/>
      <c r="BY74" s="271"/>
      <c r="BZ74" s="271"/>
      <c r="CA74" s="271"/>
      <c r="CB74" s="271"/>
      <c r="CC74" s="271"/>
      <c r="CD74" s="272"/>
      <c r="CE74" s="271" t="s">
        <v>237</v>
      </c>
      <c r="CF74" s="271" t="s">
        <v>237</v>
      </c>
      <c r="CG74" s="271" t="s">
        <v>237</v>
      </c>
      <c r="CH74" s="271" t="s">
        <v>237</v>
      </c>
      <c r="CI74" s="271" t="s">
        <v>237</v>
      </c>
      <c r="CJ74" s="271" t="s">
        <v>237</v>
      </c>
      <c r="CK74" s="271" t="s">
        <v>237</v>
      </c>
      <c r="CL74" s="271" t="s">
        <v>237</v>
      </c>
      <c r="CM74" s="271" t="s">
        <v>237</v>
      </c>
      <c r="CN74" s="271" t="s">
        <v>237</v>
      </c>
      <c r="CO74" s="271" t="s">
        <v>237</v>
      </c>
      <c r="CP74" s="271" t="s">
        <v>237</v>
      </c>
      <c r="CQ74" s="271" t="s">
        <v>237</v>
      </c>
      <c r="CR74" s="271" t="s">
        <v>237</v>
      </c>
      <c r="CS74" s="271" t="s">
        <v>237</v>
      </c>
      <c r="CT74" s="271" t="s">
        <v>237</v>
      </c>
      <c r="CU74" s="271" t="s">
        <v>237</v>
      </c>
      <c r="CV74" s="271" t="s">
        <v>237</v>
      </c>
      <c r="CW74" s="271" t="s">
        <v>237</v>
      </c>
      <c r="CX74" s="271" t="s">
        <v>237</v>
      </c>
      <c r="CY74" s="271" t="s">
        <v>237</v>
      </c>
      <c r="CZ74" s="271" t="s">
        <v>237</v>
      </c>
      <c r="DA74" s="271" t="s">
        <v>237</v>
      </c>
      <c r="DB74" s="271" t="s">
        <v>237</v>
      </c>
      <c r="DC74" s="271" t="s">
        <v>237</v>
      </c>
      <c r="DD74" s="271" t="s">
        <v>237</v>
      </c>
      <c r="DE74" s="271" t="s">
        <v>237</v>
      </c>
      <c r="DF74" s="271" t="s">
        <v>237</v>
      </c>
      <c r="DG74" s="271" t="s">
        <v>237</v>
      </c>
      <c r="DH74" s="271" t="s">
        <v>237</v>
      </c>
      <c r="DI74" s="271" t="s">
        <v>237</v>
      </c>
      <c r="DJ74" s="271" t="s">
        <v>237</v>
      </c>
      <c r="DK74" s="271" t="s">
        <v>237</v>
      </c>
      <c r="DL74" s="271" t="s">
        <v>237</v>
      </c>
      <c r="DM74" s="271" t="s">
        <v>237</v>
      </c>
      <c r="DN74" s="271" t="s">
        <v>237</v>
      </c>
      <c r="DO74" s="271" t="s">
        <v>237</v>
      </c>
      <c r="DP74" s="271" t="s">
        <v>237</v>
      </c>
      <c r="DQ74" s="271" t="s">
        <v>237</v>
      </c>
      <c r="DR74" s="271" t="s">
        <v>237</v>
      </c>
      <c r="DS74" s="271" t="s">
        <v>237</v>
      </c>
      <c r="DT74" s="271" t="s">
        <v>237</v>
      </c>
      <c r="DU74" s="271" t="s">
        <v>237</v>
      </c>
      <c r="DV74" s="271" t="s">
        <v>237</v>
      </c>
      <c r="DW74" s="271" t="s">
        <v>237</v>
      </c>
      <c r="DX74" s="271" t="s">
        <v>237</v>
      </c>
      <c r="DY74" s="271" t="s">
        <v>237</v>
      </c>
      <c r="DZ74" s="271" t="s">
        <v>237</v>
      </c>
      <c r="EA74" s="271" t="s">
        <v>237</v>
      </c>
      <c r="EB74" s="271" t="s">
        <v>237</v>
      </c>
      <c r="EC74" s="271" t="s">
        <v>237</v>
      </c>
      <c r="ED74" s="271" t="s">
        <v>237</v>
      </c>
      <c r="EE74" s="271" t="s">
        <v>237</v>
      </c>
      <c r="EF74" s="271" t="s">
        <v>237</v>
      </c>
      <c r="EG74" s="271" t="s">
        <v>237</v>
      </c>
      <c r="EH74" s="271" t="s">
        <v>237</v>
      </c>
      <c r="EI74" s="271" t="s">
        <v>237</v>
      </c>
      <c r="EJ74" s="271" t="s">
        <v>237</v>
      </c>
      <c r="EK74" s="271" t="s">
        <v>237</v>
      </c>
      <c r="EL74" s="271" t="s">
        <v>237</v>
      </c>
      <c r="EM74" s="271" t="s">
        <v>237</v>
      </c>
      <c r="EN74" s="271" t="s">
        <v>237</v>
      </c>
      <c r="EO74" s="271"/>
      <c r="EP74" s="271"/>
      <c r="EQ74" s="271"/>
      <c r="ER74" s="271"/>
      <c r="ES74" s="271"/>
      <c r="ET74" s="271"/>
      <c r="EU74" s="271"/>
      <c r="EV74" s="271"/>
      <c r="EW74" s="271"/>
      <c r="EX74" s="271"/>
      <c r="EY74" s="271"/>
      <c r="EZ74" s="271"/>
      <c r="FA74" s="272"/>
    </row>
    <row r="75" spans="1:157" x14ac:dyDescent="0.2">
      <c r="A75" s="238" t="e">
        <v>#N/A</v>
      </c>
      <c r="B75" s="237" t="e">
        <v>#N/A</v>
      </c>
      <c r="C75" s="237" t="s">
        <v>237</v>
      </c>
      <c r="D75" s="326" t="str">
        <f>IF(ISNA(A75),"",IF(LEN(A75)&gt;0,_xll.xlDateShiftMonthBiz("TARGET",A75,tenor),""))</f>
        <v/>
      </c>
      <c r="E75" s="322" t="e">
        <v>#VALUE!</v>
      </c>
      <c r="F75" s="322" t="str">
        <f>IF(ISNA(A75),"",IF(LEN(A75)&gt;0,_xll.xlShmImplSwap2($B$5,"EUR"&amp;tenor&amp;"M_29JUN12",A75,,tenor+0*TYPE(trigger),1,4,12/tenor,4,1,1),""))</f>
        <v/>
      </c>
      <c r="G75" s="301" t="str">
        <f t="shared" si="0"/>
        <v/>
      </c>
      <c r="H75" s="271" t="e">
        <v>#N/A</v>
      </c>
      <c r="I75" s="271" t="e">
        <v>#N/A</v>
      </c>
      <c r="J75" s="271" t="e">
        <v>#N/A</v>
      </c>
      <c r="K75" s="271" t="e">
        <v>#N/A</v>
      </c>
      <c r="L75" s="271" t="e">
        <v>#N/A</v>
      </c>
      <c r="M75" s="271" t="e">
        <v>#N/A</v>
      </c>
      <c r="N75" s="271" t="e">
        <v>#N/A</v>
      </c>
      <c r="O75" s="271" t="e">
        <v>#N/A</v>
      </c>
      <c r="P75" s="271" t="e">
        <v>#N/A</v>
      </c>
      <c r="Q75" s="271" t="e">
        <v>#N/A</v>
      </c>
      <c r="R75" s="271" t="e">
        <v>#N/A</v>
      </c>
      <c r="S75" s="271" t="e">
        <v>#N/A</v>
      </c>
      <c r="T75" s="271" t="e">
        <v>#N/A</v>
      </c>
      <c r="U75" s="271" t="e">
        <v>#N/A</v>
      </c>
      <c r="V75" s="271" t="e">
        <v>#N/A</v>
      </c>
      <c r="W75" s="271" t="e">
        <v>#N/A</v>
      </c>
      <c r="X75" s="271" t="e">
        <v>#N/A</v>
      </c>
      <c r="Y75" s="271" t="e">
        <v>#N/A</v>
      </c>
      <c r="Z75" s="271" t="e">
        <v>#N/A</v>
      </c>
      <c r="AA75" s="271" t="e">
        <v>#N/A</v>
      </c>
      <c r="AB75" s="271" t="e">
        <v>#N/A</v>
      </c>
      <c r="AC75" s="271" t="e">
        <v>#N/A</v>
      </c>
      <c r="AD75" s="271" t="e">
        <v>#N/A</v>
      </c>
      <c r="AE75" s="271" t="e">
        <v>#N/A</v>
      </c>
      <c r="AF75" s="271" t="e">
        <v>#N/A</v>
      </c>
      <c r="AG75" s="271" t="e">
        <v>#N/A</v>
      </c>
      <c r="AH75" s="271" t="e">
        <v>#N/A</v>
      </c>
      <c r="AI75" s="271" t="e">
        <v>#N/A</v>
      </c>
      <c r="AJ75" s="271" t="e">
        <v>#N/A</v>
      </c>
      <c r="AK75" s="271" t="e">
        <v>#N/A</v>
      </c>
      <c r="AL75" s="271" t="e">
        <v>#N/A</v>
      </c>
      <c r="AM75" s="271" t="e">
        <v>#N/A</v>
      </c>
      <c r="AN75" s="271" t="e">
        <v>#N/A</v>
      </c>
      <c r="AO75" s="271" t="e">
        <v>#N/A</v>
      </c>
      <c r="AP75" s="271" t="e">
        <v>#N/A</v>
      </c>
      <c r="AQ75" s="271" t="e">
        <v>#N/A</v>
      </c>
      <c r="AR75" s="271" t="e">
        <v>#N/A</v>
      </c>
      <c r="AS75" s="271" t="e">
        <v>#N/A</v>
      </c>
      <c r="AT75" s="271" t="e">
        <v>#N/A</v>
      </c>
      <c r="AU75" s="271" t="e">
        <v>#N/A</v>
      </c>
      <c r="AV75" s="271" t="e">
        <v>#N/A</v>
      </c>
      <c r="AW75" s="271" t="e">
        <v>#N/A</v>
      </c>
      <c r="AX75" s="271" t="e">
        <v>#N/A</v>
      </c>
      <c r="AY75" s="271" t="e">
        <v>#N/A</v>
      </c>
      <c r="AZ75" s="271" t="e">
        <v>#N/A</v>
      </c>
      <c r="BA75" s="271" t="e">
        <v>#N/A</v>
      </c>
      <c r="BB75" s="271" t="e">
        <v>#N/A</v>
      </c>
      <c r="BC75" s="271" t="e">
        <v>#N/A</v>
      </c>
      <c r="BD75" s="271" t="e">
        <v>#N/A</v>
      </c>
      <c r="BE75" s="271" t="e">
        <v>#N/A</v>
      </c>
      <c r="BF75" s="271" t="e">
        <v>#N/A</v>
      </c>
      <c r="BG75" s="271" t="e">
        <v>#N/A</v>
      </c>
      <c r="BH75" s="271" t="e">
        <v>#N/A</v>
      </c>
      <c r="BI75" s="271" t="e">
        <v>#N/A</v>
      </c>
      <c r="BJ75" s="271" t="e">
        <v>#N/A</v>
      </c>
      <c r="BK75" s="271" t="e">
        <v>#N/A</v>
      </c>
      <c r="BL75" s="271" t="e">
        <v>#N/A</v>
      </c>
      <c r="BM75" s="271" t="e">
        <v>#N/A</v>
      </c>
      <c r="BN75" s="271" t="e">
        <v>#N/A</v>
      </c>
      <c r="BO75" s="271" t="e">
        <v>#N/A</v>
      </c>
      <c r="BP75" s="271" t="e">
        <v>#N/A</v>
      </c>
      <c r="BQ75" s="271" t="e">
        <v>#N/A</v>
      </c>
      <c r="BR75" s="271"/>
      <c r="BS75" s="271"/>
      <c r="BT75" s="271"/>
      <c r="BU75" s="271"/>
      <c r="BV75" s="271"/>
      <c r="BW75" s="271"/>
      <c r="BX75" s="271"/>
      <c r="BY75" s="271"/>
      <c r="BZ75" s="271"/>
      <c r="CA75" s="271"/>
      <c r="CB75" s="271"/>
      <c r="CC75" s="271"/>
      <c r="CD75" s="272"/>
      <c r="CE75" s="271" t="s">
        <v>237</v>
      </c>
      <c r="CF75" s="271" t="s">
        <v>237</v>
      </c>
      <c r="CG75" s="271" t="s">
        <v>237</v>
      </c>
      <c r="CH75" s="271" t="s">
        <v>237</v>
      </c>
      <c r="CI75" s="271" t="s">
        <v>237</v>
      </c>
      <c r="CJ75" s="271" t="s">
        <v>237</v>
      </c>
      <c r="CK75" s="271" t="s">
        <v>237</v>
      </c>
      <c r="CL75" s="271" t="s">
        <v>237</v>
      </c>
      <c r="CM75" s="271" t="s">
        <v>237</v>
      </c>
      <c r="CN75" s="271" t="s">
        <v>237</v>
      </c>
      <c r="CO75" s="271" t="s">
        <v>237</v>
      </c>
      <c r="CP75" s="271" t="s">
        <v>237</v>
      </c>
      <c r="CQ75" s="271" t="s">
        <v>237</v>
      </c>
      <c r="CR75" s="271" t="s">
        <v>237</v>
      </c>
      <c r="CS75" s="271" t="s">
        <v>237</v>
      </c>
      <c r="CT75" s="271" t="s">
        <v>237</v>
      </c>
      <c r="CU75" s="271" t="s">
        <v>237</v>
      </c>
      <c r="CV75" s="271" t="s">
        <v>237</v>
      </c>
      <c r="CW75" s="271" t="s">
        <v>237</v>
      </c>
      <c r="CX75" s="271" t="s">
        <v>237</v>
      </c>
      <c r="CY75" s="271" t="s">
        <v>237</v>
      </c>
      <c r="CZ75" s="271" t="s">
        <v>237</v>
      </c>
      <c r="DA75" s="271" t="s">
        <v>237</v>
      </c>
      <c r="DB75" s="271" t="s">
        <v>237</v>
      </c>
      <c r="DC75" s="271" t="s">
        <v>237</v>
      </c>
      <c r="DD75" s="271" t="s">
        <v>237</v>
      </c>
      <c r="DE75" s="271" t="s">
        <v>237</v>
      </c>
      <c r="DF75" s="271" t="s">
        <v>237</v>
      </c>
      <c r="DG75" s="271" t="s">
        <v>237</v>
      </c>
      <c r="DH75" s="271" t="s">
        <v>237</v>
      </c>
      <c r="DI75" s="271" t="s">
        <v>237</v>
      </c>
      <c r="DJ75" s="271" t="s">
        <v>237</v>
      </c>
      <c r="DK75" s="271" t="s">
        <v>237</v>
      </c>
      <c r="DL75" s="271" t="s">
        <v>237</v>
      </c>
      <c r="DM75" s="271" t="s">
        <v>237</v>
      </c>
      <c r="DN75" s="271" t="s">
        <v>237</v>
      </c>
      <c r="DO75" s="271" t="s">
        <v>237</v>
      </c>
      <c r="DP75" s="271" t="s">
        <v>237</v>
      </c>
      <c r="DQ75" s="271" t="s">
        <v>237</v>
      </c>
      <c r="DR75" s="271" t="s">
        <v>237</v>
      </c>
      <c r="DS75" s="271" t="s">
        <v>237</v>
      </c>
      <c r="DT75" s="271" t="s">
        <v>237</v>
      </c>
      <c r="DU75" s="271" t="s">
        <v>237</v>
      </c>
      <c r="DV75" s="271" t="s">
        <v>237</v>
      </c>
      <c r="DW75" s="271" t="s">
        <v>237</v>
      </c>
      <c r="DX75" s="271" t="s">
        <v>237</v>
      </c>
      <c r="DY75" s="271" t="s">
        <v>237</v>
      </c>
      <c r="DZ75" s="271" t="s">
        <v>237</v>
      </c>
      <c r="EA75" s="271" t="s">
        <v>237</v>
      </c>
      <c r="EB75" s="271" t="s">
        <v>237</v>
      </c>
      <c r="EC75" s="271" t="s">
        <v>237</v>
      </c>
      <c r="ED75" s="271" t="s">
        <v>237</v>
      </c>
      <c r="EE75" s="271" t="s">
        <v>237</v>
      </c>
      <c r="EF75" s="271" t="s">
        <v>237</v>
      </c>
      <c r="EG75" s="271" t="s">
        <v>237</v>
      </c>
      <c r="EH75" s="271" t="s">
        <v>237</v>
      </c>
      <c r="EI75" s="271" t="s">
        <v>237</v>
      </c>
      <c r="EJ75" s="271" t="s">
        <v>237</v>
      </c>
      <c r="EK75" s="271" t="s">
        <v>237</v>
      </c>
      <c r="EL75" s="271" t="s">
        <v>237</v>
      </c>
      <c r="EM75" s="271" t="s">
        <v>237</v>
      </c>
      <c r="EN75" s="271" t="s">
        <v>237</v>
      </c>
      <c r="EO75" s="271"/>
      <c r="EP75" s="271"/>
      <c r="EQ75" s="271"/>
      <c r="ER75" s="271"/>
      <c r="ES75" s="271"/>
      <c r="ET75" s="271"/>
      <c r="EU75" s="271"/>
      <c r="EV75" s="271"/>
      <c r="EW75" s="271"/>
      <c r="EX75" s="271"/>
      <c r="EY75" s="271"/>
      <c r="EZ75" s="271"/>
      <c r="FA75" s="272"/>
    </row>
    <row r="76" spans="1:157" x14ac:dyDescent="0.2">
      <c r="A76" s="238" t="e">
        <v>#N/A</v>
      </c>
      <c r="B76" s="237" t="e">
        <v>#N/A</v>
      </c>
      <c r="C76" s="237" t="s">
        <v>237</v>
      </c>
      <c r="D76" s="326" t="str">
        <f>IF(ISNA(A76),"",IF(LEN(A76)&gt;0,_xll.xlDateShiftMonthBiz("TARGET",A76,tenor),""))</f>
        <v/>
      </c>
      <c r="E76" s="322" t="e">
        <v>#VALUE!</v>
      </c>
      <c r="F76" s="322" t="str">
        <f>IF(ISNA(A76),"",IF(LEN(A76)&gt;0,_xll.xlShmImplSwap2($B$5,"EUR"&amp;tenor&amp;"M_29JUN12",A76,,tenor+0*TYPE(trigger),1,4,12/tenor,4,1,1),""))</f>
        <v/>
      </c>
      <c r="G76" s="301" t="str">
        <f t="shared" ref="G76:G99" si="1">IF(LEN(D76)&gt;0,IF($C$10="Fwd*Disc",F76*E76,IF($C$10="Disc@Tp",E76,F76)),"")</f>
        <v/>
      </c>
      <c r="H76" s="271" t="e">
        <v>#N/A</v>
      </c>
      <c r="I76" s="271" t="e">
        <v>#N/A</v>
      </c>
      <c r="J76" s="271" t="e">
        <v>#N/A</v>
      </c>
      <c r="K76" s="271" t="e">
        <v>#N/A</v>
      </c>
      <c r="L76" s="271" t="e">
        <v>#N/A</v>
      </c>
      <c r="M76" s="271" t="e">
        <v>#N/A</v>
      </c>
      <c r="N76" s="271" t="e">
        <v>#N/A</v>
      </c>
      <c r="O76" s="271" t="e">
        <v>#N/A</v>
      </c>
      <c r="P76" s="271" t="e">
        <v>#N/A</v>
      </c>
      <c r="Q76" s="271" t="e">
        <v>#N/A</v>
      </c>
      <c r="R76" s="271" t="e">
        <v>#N/A</v>
      </c>
      <c r="S76" s="271" t="e">
        <v>#N/A</v>
      </c>
      <c r="T76" s="271" t="e">
        <v>#N/A</v>
      </c>
      <c r="U76" s="271" t="e">
        <v>#N/A</v>
      </c>
      <c r="V76" s="271" t="e">
        <v>#N/A</v>
      </c>
      <c r="W76" s="271" t="e">
        <v>#N/A</v>
      </c>
      <c r="X76" s="271" t="e">
        <v>#N/A</v>
      </c>
      <c r="Y76" s="271" t="e">
        <v>#N/A</v>
      </c>
      <c r="Z76" s="271" t="e">
        <v>#N/A</v>
      </c>
      <c r="AA76" s="271" t="e">
        <v>#N/A</v>
      </c>
      <c r="AB76" s="271" t="e">
        <v>#N/A</v>
      </c>
      <c r="AC76" s="271" t="e">
        <v>#N/A</v>
      </c>
      <c r="AD76" s="271" t="e">
        <v>#N/A</v>
      </c>
      <c r="AE76" s="271" t="e">
        <v>#N/A</v>
      </c>
      <c r="AF76" s="271" t="e">
        <v>#N/A</v>
      </c>
      <c r="AG76" s="271" t="e">
        <v>#N/A</v>
      </c>
      <c r="AH76" s="271" t="e">
        <v>#N/A</v>
      </c>
      <c r="AI76" s="271" t="e">
        <v>#N/A</v>
      </c>
      <c r="AJ76" s="271" t="e">
        <v>#N/A</v>
      </c>
      <c r="AK76" s="271" t="e">
        <v>#N/A</v>
      </c>
      <c r="AL76" s="271" t="e">
        <v>#N/A</v>
      </c>
      <c r="AM76" s="271" t="e">
        <v>#N/A</v>
      </c>
      <c r="AN76" s="271" t="e">
        <v>#N/A</v>
      </c>
      <c r="AO76" s="271" t="e">
        <v>#N/A</v>
      </c>
      <c r="AP76" s="271" t="e">
        <v>#N/A</v>
      </c>
      <c r="AQ76" s="271" t="e">
        <v>#N/A</v>
      </c>
      <c r="AR76" s="271" t="e">
        <v>#N/A</v>
      </c>
      <c r="AS76" s="271" t="e">
        <v>#N/A</v>
      </c>
      <c r="AT76" s="271" t="e">
        <v>#N/A</v>
      </c>
      <c r="AU76" s="271" t="e">
        <v>#N/A</v>
      </c>
      <c r="AV76" s="271" t="e">
        <v>#N/A</v>
      </c>
      <c r="AW76" s="271" t="e">
        <v>#N/A</v>
      </c>
      <c r="AX76" s="271" t="e">
        <v>#N/A</v>
      </c>
      <c r="AY76" s="271" t="e">
        <v>#N/A</v>
      </c>
      <c r="AZ76" s="271" t="e">
        <v>#N/A</v>
      </c>
      <c r="BA76" s="271" t="e">
        <v>#N/A</v>
      </c>
      <c r="BB76" s="271" t="e">
        <v>#N/A</v>
      </c>
      <c r="BC76" s="271" t="e">
        <v>#N/A</v>
      </c>
      <c r="BD76" s="271" t="e">
        <v>#N/A</v>
      </c>
      <c r="BE76" s="271" t="e">
        <v>#N/A</v>
      </c>
      <c r="BF76" s="271" t="e">
        <v>#N/A</v>
      </c>
      <c r="BG76" s="271" t="e">
        <v>#N/A</v>
      </c>
      <c r="BH76" s="271" t="e">
        <v>#N/A</v>
      </c>
      <c r="BI76" s="271" t="e">
        <v>#N/A</v>
      </c>
      <c r="BJ76" s="271" t="e">
        <v>#N/A</v>
      </c>
      <c r="BK76" s="271" t="e">
        <v>#N/A</v>
      </c>
      <c r="BL76" s="271" t="e">
        <v>#N/A</v>
      </c>
      <c r="BM76" s="271" t="e">
        <v>#N/A</v>
      </c>
      <c r="BN76" s="271" t="e">
        <v>#N/A</v>
      </c>
      <c r="BO76" s="271" t="e">
        <v>#N/A</v>
      </c>
      <c r="BP76" s="271" t="e">
        <v>#N/A</v>
      </c>
      <c r="BQ76" s="271" t="e">
        <v>#N/A</v>
      </c>
      <c r="BR76" s="271"/>
      <c r="BS76" s="271"/>
      <c r="BT76" s="271"/>
      <c r="BU76" s="271"/>
      <c r="BV76" s="271"/>
      <c r="BW76" s="271"/>
      <c r="BX76" s="271"/>
      <c r="BY76" s="271"/>
      <c r="BZ76" s="271"/>
      <c r="CA76" s="271"/>
      <c r="CB76" s="271"/>
      <c r="CC76" s="271"/>
      <c r="CD76" s="272"/>
      <c r="CE76" s="271" t="s">
        <v>237</v>
      </c>
      <c r="CF76" s="271" t="s">
        <v>237</v>
      </c>
      <c r="CG76" s="271" t="s">
        <v>237</v>
      </c>
      <c r="CH76" s="271" t="s">
        <v>237</v>
      </c>
      <c r="CI76" s="271" t="s">
        <v>237</v>
      </c>
      <c r="CJ76" s="271" t="s">
        <v>237</v>
      </c>
      <c r="CK76" s="271" t="s">
        <v>237</v>
      </c>
      <c r="CL76" s="271" t="s">
        <v>237</v>
      </c>
      <c r="CM76" s="271" t="s">
        <v>237</v>
      </c>
      <c r="CN76" s="271" t="s">
        <v>237</v>
      </c>
      <c r="CO76" s="271" t="s">
        <v>237</v>
      </c>
      <c r="CP76" s="271" t="s">
        <v>237</v>
      </c>
      <c r="CQ76" s="271" t="s">
        <v>237</v>
      </c>
      <c r="CR76" s="271" t="s">
        <v>237</v>
      </c>
      <c r="CS76" s="271" t="s">
        <v>237</v>
      </c>
      <c r="CT76" s="271" t="s">
        <v>237</v>
      </c>
      <c r="CU76" s="271" t="s">
        <v>237</v>
      </c>
      <c r="CV76" s="271" t="s">
        <v>237</v>
      </c>
      <c r="CW76" s="271" t="s">
        <v>237</v>
      </c>
      <c r="CX76" s="271" t="s">
        <v>237</v>
      </c>
      <c r="CY76" s="271" t="s">
        <v>237</v>
      </c>
      <c r="CZ76" s="271" t="s">
        <v>237</v>
      </c>
      <c r="DA76" s="271" t="s">
        <v>237</v>
      </c>
      <c r="DB76" s="271" t="s">
        <v>237</v>
      </c>
      <c r="DC76" s="271" t="s">
        <v>237</v>
      </c>
      <c r="DD76" s="271" t="s">
        <v>237</v>
      </c>
      <c r="DE76" s="271" t="s">
        <v>237</v>
      </c>
      <c r="DF76" s="271" t="s">
        <v>237</v>
      </c>
      <c r="DG76" s="271" t="s">
        <v>237</v>
      </c>
      <c r="DH76" s="271" t="s">
        <v>237</v>
      </c>
      <c r="DI76" s="271" t="s">
        <v>237</v>
      </c>
      <c r="DJ76" s="271" t="s">
        <v>237</v>
      </c>
      <c r="DK76" s="271" t="s">
        <v>237</v>
      </c>
      <c r="DL76" s="271" t="s">
        <v>237</v>
      </c>
      <c r="DM76" s="271" t="s">
        <v>237</v>
      </c>
      <c r="DN76" s="271" t="s">
        <v>237</v>
      </c>
      <c r="DO76" s="271" t="s">
        <v>237</v>
      </c>
      <c r="DP76" s="271" t="s">
        <v>237</v>
      </c>
      <c r="DQ76" s="271" t="s">
        <v>237</v>
      </c>
      <c r="DR76" s="271" t="s">
        <v>237</v>
      </c>
      <c r="DS76" s="271" t="s">
        <v>237</v>
      </c>
      <c r="DT76" s="271" t="s">
        <v>237</v>
      </c>
      <c r="DU76" s="271" t="s">
        <v>237</v>
      </c>
      <c r="DV76" s="271" t="s">
        <v>237</v>
      </c>
      <c r="DW76" s="271" t="s">
        <v>237</v>
      </c>
      <c r="DX76" s="271" t="s">
        <v>237</v>
      </c>
      <c r="DY76" s="271" t="s">
        <v>237</v>
      </c>
      <c r="DZ76" s="271" t="s">
        <v>237</v>
      </c>
      <c r="EA76" s="271" t="s">
        <v>237</v>
      </c>
      <c r="EB76" s="271" t="s">
        <v>237</v>
      </c>
      <c r="EC76" s="271" t="s">
        <v>237</v>
      </c>
      <c r="ED76" s="271" t="s">
        <v>237</v>
      </c>
      <c r="EE76" s="271" t="s">
        <v>237</v>
      </c>
      <c r="EF76" s="271" t="s">
        <v>237</v>
      </c>
      <c r="EG76" s="271" t="s">
        <v>237</v>
      </c>
      <c r="EH76" s="271" t="s">
        <v>237</v>
      </c>
      <c r="EI76" s="271" t="s">
        <v>237</v>
      </c>
      <c r="EJ76" s="271" t="s">
        <v>237</v>
      </c>
      <c r="EK76" s="271" t="s">
        <v>237</v>
      </c>
      <c r="EL76" s="271" t="s">
        <v>237</v>
      </c>
      <c r="EM76" s="271" t="s">
        <v>237</v>
      </c>
      <c r="EN76" s="271" t="s">
        <v>237</v>
      </c>
      <c r="EO76" s="271"/>
      <c r="EP76" s="271"/>
      <c r="EQ76" s="271"/>
      <c r="ER76" s="271"/>
      <c r="ES76" s="271"/>
      <c r="ET76" s="271"/>
      <c r="EU76" s="271"/>
      <c r="EV76" s="271"/>
      <c r="EW76" s="271"/>
      <c r="EX76" s="271"/>
      <c r="EY76" s="271"/>
      <c r="EZ76" s="271"/>
      <c r="FA76" s="272"/>
    </row>
    <row r="77" spans="1:157" x14ac:dyDescent="0.2">
      <c r="A77" s="238" t="e">
        <v>#N/A</v>
      </c>
      <c r="B77" s="237" t="e">
        <v>#N/A</v>
      </c>
      <c r="C77" s="237" t="s">
        <v>237</v>
      </c>
      <c r="D77" s="326" t="str">
        <f>IF(ISNA(A77),"",IF(LEN(A77)&gt;0,_xll.xlDateShiftMonthBiz("TARGET",A77,tenor),""))</f>
        <v/>
      </c>
      <c r="E77" s="322" t="e">
        <v>#VALUE!</v>
      </c>
      <c r="F77" s="322" t="str">
        <f>IF(ISNA(A77),"",IF(LEN(A77)&gt;0,_xll.xlShmImplSwap2($B$5,"EUR"&amp;tenor&amp;"M_29JUN12",A77,,tenor+0*TYPE(trigger),1,4,12/tenor,4,1,1),""))</f>
        <v/>
      </c>
      <c r="G77" s="301" t="str">
        <f t="shared" si="1"/>
        <v/>
      </c>
      <c r="H77" s="271" t="e">
        <v>#N/A</v>
      </c>
      <c r="I77" s="271" t="e">
        <v>#N/A</v>
      </c>
      <c r="J77" s="271" t="e">
        <v>#N/A</v>
      </c>
      <c r="K77" s="271" t="e">
        <v>#N/A</v>
      </c>
      <c r="L77" s="271" t="e">
        <v>#N/A</v>
      </c>
      <c r="M77" s="271" t="e">
        <v>#N/A</v>
      </c>
      <c r="N77" s="271" t="e">
        <v>#N/A</v>
      </c>
      <c r="O77" s="271" t="e">
        <v>#N/A</v>
      </c>
      <c r="P77" s="271" t="e">
        <v>#N/A</v>
      </c>
      <c r="Q77" s="271" t="e">
        <v>#N/A</v>
      </c>
      <c r="R77" s="271" t="e">
        <v>#N/A</v>
      </c>
      <c r="S77" s="271" t="e">
        <v>#N/A</v>
      </c>
      <c r="T77" s="271" t="e">
        <v>#N/A</v>
      </c>
      <c r="U77" s="271" t="e">
        <v>#N/A</v>
      </c>
      <c r="V77" s="271" t="e">
        <v>#N/A</v>
      </c>
      <c r="W77" s="271" t="e">
        <v>#N/A</v>
      </c>
      <c r="X77" s="271" t="e">
        <v>#N/A</v>
      </c>
      <c r="Y77" s="271" t="e">
        <v>#N/A</v>
      </c>
      <c r="Z77" s="271" t="e">
        <v>#N/A</v>
      </c>
      <c r="AA77" s="271" t="e">
        <v>#N/A</v>
      </c>
      <c r="AB77" s="271" t="e">
        <v>#N/A</v>
      </c>
      <c r="AC77" s="271" t="e">
        <v>#N/A</v>
      </c>
      <c r="AD77" s="271" t="e">
        <v>#N/A</v>
      </c>
      <c r="AE77" s="271" t="e">
        <v>#N/A</v>
      </c>
      <c r="AF77" s="271" t="e">
        <v>#N/A</v>
      </c>
      <c r="AG77" s="271" t="e">
        <v>#N/A</v>
      </c>
      <c r="AH77" s="271" t="e">
        <v>#N/A</v>
      </c>
      <c r="AI77" s="271" t="e">
        <v>#N/A</v>
      </c>
      <c r="AJ77" s="271" t="e">
        <v>#N/A</v>
      </c>
      <c r="AK77" s="271" t="e">
        <v>#N/A</v>
      </c>
      <c r="AL77" s="271" t="e">
        <v>#N/A</v>
      </c>
      <c r="AM77" s="271" t="e">
        <v>#N/A</v>
      </c>
      <c r="AN77" s="271" t="e">
        <v>#N/A</v>
      </c>
      <c r="AO77" s="271" t="e">
        <v>#N/A</v>
      </c>
      <c r="AP77" s="271" t="e">
        <v>#N/A</v>
      </c>
      <c r="AQ77" s="271" t="e">
        <v>#N/A</v>
      </c>
      <c r="AR77" s="271" t="e">
        <v>#N/A</v>
      </c>
      <c r="AS77" s="271" t="e">
        <v>#N/A</v>
      </c>
      <c r="AT77" s="271" t="e">
        <v>#N/A</v>
      </c>
      <c r="AU77" s="271" t="e">
        <v>#N/A</v>
      </c>
      <c r="AV77" s="271" t="e">
        <v>#N/A</v>
      </c>
      <c r="AW77" s="271" t="e">
        <v>#N/A</v>
      </c>
      <c r="AX77" s="271" t="e">
        <v>#N/A</v>
      </c>
      <c r="AY77" s="271" t="e">
        <v>#N/A</v>
      </c>
      <c r="AZ77" s="271" t="e">
        <v>#N/A</v>
      </c>
      <c r="BA77" s="271" t="e">
        <v>#N/A</v>
      </c>
      <c r="BB77" s="271" t="e">
        <v>#N/A</v>
      </c>
      <c r="BC77" s="271" t="e">
        <v>#N/A</v>
      </c>
      <c r="BD77" s="271" t="e">
        <v>#N/A</v>
      </c>
      <c r="BE77" s="271" t="e">
        <v>#N/A</v>
      </c>
      <c r="BF77" s="271" t="e">
        <v>#N/A</v>
      </c>
      <c r="BG77" s="271" t="e">
        <v>#N/A</v>
      </c>
      <c r="BH77" s="271" t="e">
        <v>#N/A</v>
      </c>
      <c r="BI77" s="271" t="e">
        <v>#N/A</v>
      </c>
      <c r="BJ77" s="271" t="e">
        <v>#N/A</v>
      </c>
      <c r="BK77" s="271" t="e">
        <v>#N/A</v>
      </c>
      <c r="BL77" s="271" t="e">
        <v>#N/A</v>
      </c>
      <c r="BM77" s="271" t="e">
        <v>#N/A</v>
      </c>
      <c r="BN77" s="271" t="e">
        <v>#N/A</v>
      </c>
      <c r="BO77" s="271" t="e">
        <v>#N/A</v>
      </c>
      <c r="BP77" s="271" t="e">
        <v>#N/A</v>
      </c>
      <c r="BQ77" s="271" t="e">
        <v>#N/A</v>
      </c>
      <c r="BR77" s="271"/>
      <c r="BS77" s="271"/>
      <c r="BT77" s="271"/>
      <c r="BU77" s="271"/>
      <c r="BV77" s="271"/>
      <c r="BW77" s="271"/>
      <c r="BX77" s="271"/>
      <c r="BY77" s="271"/>
      <c r="BZ77" s="271"/>
      <c r="CA77" s="271"/>
      <c r="CB77" s="271"/>
      <c r="CC77" s="271"/>
      <c r="CD77" s="272"/>
      <c r="CE77" s="271" t="s">
        <v>237</v>
      </c>
      <c r="CF77" s="271" t="s">
        <v>237</v>
      </c>
      <c r="CG77" s="271" t="s">
        <v>237</v>
      </c>
      <c r="CH77" s="271" t="s">
        <v>237</v>
      </c>
      <c r="CI77" s="271" t="s">
        <v>237</v>
      </c>
      <c r="CJ77" s="271" t="s">
        <v>237</v>
      </c>
      <c r="CK77" s="271" t="s">
        <v>237</v>
      </c>
      <c r="CL77" s="271" t="s">
        <v>237</v>
      </c>
      <c r="CM77" s="271" t="s">
        <v>237</v>
      </c>
      <c r="CN77" s="271" t="s">
        <v>237</v>
      </c>
      <c r="CO77" s="271" t="s">
        <v>237</v>
      </c>
      <c r="CP77" s="271" t="s">
        <v>237</v>
      </c>
      <c r="CQ77" s="271" t="s">
        <v>237</v>
      </c>
      <c r="CR77" s="271" t="s">
        <v>237</v>
      </c>
      <c r="CS77" s="271" t="s">
        <v>237</v>
      </c>
      <c r="CT77" s="271" t="s">
        <v>237</v>
      </c>
      <c r="CU77" s="271" t="s">
        <v>237</v>
      </c>
      <c r="CV77" s="271" t="s">
        <v>237</v>
      </c>
      <c r="CW77" s="271" t="s">
        <v>237</v>
      </c>
      <c r="CX77" s="271" t="s">
        <v>237</v>
      </c>
      <c r="CY77" s="271" t="s">
        <v>237</v>
      </c>
      <c r="CZ77" s="271" t="s">
        <v>237</v>
      </c>
      <c r="DA77" s="271" t="s">
        <v>237</v>
      </c>
      <c r="DB77" s="271" t="s">
        <v>237</v>
      </c>
      <c r="DC77" s="271" t="s">
        <v>237</v>
      </c>
      <c r="DD77" s="271" t="s">
        <v>237</v>
      </c>
      <c r="DE77" s="271" t="s">
        <v>237</v>
      </c>
      <c r="DF77" s="271" t="s">
        <v>237</v>
      </c>
      <c r="DG77" s="271" t="s">
        <v>237</v>
      </c>
      <c r="DH77" s="271" t="s">
        <v>237</v>
      </c>
      <c r="DI77" s="271" t="s">
        <v>237</v>
      </c>
      <c r="DJ77" s="271" t="s">
        <v>237</v>
      </c>
      <c r="DK77" s="271" t="s">
        <v>237</v>
      </c>
      <c r="DL77" s="271" t="s">
        <v>237</v>
      </c>
      <c r="DM77" s="271" t="s">
        <v>237</v>
      </c>
      <c r="DN77" s="271" t="s">
        <v>237</v>
      </c>
      <c r="DO77" s="271" t="s">
        <v>237</v>
      </c>
      <c r="DP77" s="271" t="s">
        <v>237</v>
      </c>
      <c r="DQ77" s="271" t="s">
        <v>237</v>
      </c>
      <c r="DR77" s="271" t="s">
        <v>237</v>
      </c>
      <c r="DS77" s="271" t="s">
        <v>237</v>
      </c>
      <c r="DT77" s="271" t="s">
        <v>237</v>
      </c>
      <c r="DU77" s="271" t="s">
        <v>237</v>
      </c>
      <c r="DV77" s="271" t="s">
        <v>237</v>
      </c>
      <c r="DW77" s="271" t="s">
        <v>237</v>
      </c>
      <c r="DX77" s="271" t="s">
        <v>237</v>
      </c>
      <c r="DY77" s="271" t="s">
        <v>237</v>
      </c>
      <c r="DZ77" s="271" t="s">
        <v>237</v>
      </c>
      <c r="EA77" s="271" t="s">
        <v>237</v>
      </c>
      <c r="EB77" s="271" t="s">
        <v>237</v>
      </c>
      <c r="EC77" s="271" t="s">
        <v>237</v>
      </c>
      <c r="ED77" s="271" t="s">
        <v>237</v>
      </c>
      <c r="EE77" s="271" t="s">
        <v>237</v>
      </c>
      <c r="EF77" s="271" t="s">
        <v>237</v>
      </c>
      <c r="EG77" s="271" t="s">
        <v>237</v>
      </c>
      <c r="EH77" s="271" t="s">
        <v>237</v>
      </c>
      <c r="EI77" s="271" t="s">
        <v>237</v>
      </c>
      <c r="EJ77" s="271" t="s">
        <v>237</v>
      </c>
      <c r="EK77" s="271" t="s">
        <v>237</v>
      </c>
      <c r="EL77" s="271" t="s">
        <v>237</v>
      </c>
      <c r="EM77" s="271" t="s">
        <v>237</v>
      </c>
      <c r="EN77" s="271" t="s">
        <v>237</v>
      </c>
      <c r="EO77" s="271"/>
      <c r="EP77" s="271"/>
      <c r="EQ77" s="271"/>
      <c r="ER77" s="271"/>
      <c r="ES77" s="271"/>
      <c r="ET77" s="271"/>
      <c r="EU77" s="271"/>
      <c r="EV77" s="271"/>
      <c r="EW77" s="271"/>
      <c r="EX77" s="271"/>
      <c r="EY77" s="271"/>
      <c r="EZ77" s="271"/>
      <c r="FA77" s="272"/>
    </row>
    <row r="78" spans="1:157" x14ac:dyDescent="0.2">
      <c r="A78" s="238" t="e">
        <v>#N/A</v>
      </c>
      <c r="B78" s="237" t="e">
        <v>#N/A</v>
      </c>
      <c r="C78" s="237" t="s">
        <v>237</v>
      </c>
      <c r="D78" s="326" t="str">
        <f>IF(ISNA(A78),"",IF(LEN(A78)&gt;0,_xll.xlDateShiftMonthBiz("TARGET",A78,tenor),""))</f>
        <v/>
      </c>
      <c r="E78" s="322" t="e">
        <v>#VALUE!</v>
      </c>
      <c r="F78" s="322" t="str">
        <f>IF(ISNA(A78),"",IF(LEN(A78)&gt;0,_xll.xlShmImplSwap2($B$5,"EUR"&amp;tenor&amp;"M_29JUN12",A78,,tenor+0*TYPE(trigger),1,4,12/tenor,4,1,1),""))</f>
        <v/>
      </c>
      <c r="G78" s="301" t="str">
        <f t="shared" si="1"/>
        <v/>
      </c>
      <c r="H78" s="271" t="e">
        <v>#N/A</v>
      </c>
      <c r="I78" s="271" t="e">
        <v>#N/A</v>
      </c>
      <c r="J78" s="271" t="e">
        <v>#N/A</v>
      </c>
      <c r="K78" s="271" t="e">
        <v>#N/A</v>
      </c>
      <c r="L78" s="271" t="e">
        <v>#N/A</v>
      </c>
      <c r="M78" s="271" t="e">
        <v>#N/A</v>
      </c>
      <c r="N78" s="271" t="e">
        <v>#N/A</v>
      </c>
      <c r="O78" s="271" t="e">
        <v>#N/A</v>
      </c>
      <c r="P78" s="271" t="e">
        <v>#N/A</v>
      </c>
      <c r="Q78" s="271" t="e">
        <v>#N/A</v>
      </c>
      <c r="R78" s="271" t="e">
        <v>#N/A</v>
      </c>
      <c r="S78" s="271" t="e">
        <v>#N/A</v>
      </c>
      <c r="T78" s="271" t="e">
        <v>#N/A</v>
      </c>
      <c r="U78" s="271" t="e">
        <v>#N/A</v>
      </c>
      <c r="V78" s="271" t="e">
        <v>#N/A</v>
      </c>
      <c r="W78" s="271" t="e">
        <v>#N/A</v>
      </c>
      <c r="X78" s="271" t="e">
        <v>#N/A</v>
      </c>
      <c r="Y78" s="271" t="e">
        <v>#N/A</v>
      </c>
      <c r="Z78" s="271" t="e">
        <v>#N/A</v>
      </c>
      <c r="AA78" s="271" t="e">
        <v>#N/A</v>
      </c>
      <c r="AB78" s="271" t="e">
        <v>#N/A</v>
      </c>
      <c r="AC78" s="271" t="e">
        <v>#N/A</v>
      </c>
      <c r="AD78" s="271" t="e">
        <v>#N/A</v>
      </c>
      <c r="AE78" s="271" t="e">
        <v>#N/A</v>
      </c>
      <c r="AF78" s="271" t="e">
        <v>#N/A</v>
      </c>
      <c r="AG78" s="271" t="e">
        <v>#N/A</v>
      </c>
      <c r="AH78" s="271" t="e">
        <v>#N/A</v>
      </c>
      <c r="AI78" s="271" t="e">
        <v>#N/A</v>
      </c>
      <c r="AJ78" s="271" t="e">
        <v>#N/A</v>
      </c>
      <c r="AK78" s="271" t="e">
        <v>#N/A</v>
      </c>
      <c r="AL78" s="271" t="e">
        <v>#N/A</v>
      </c>
      <c r="AM78" s="271" t="e">
        <v>#N/A</v>
      </c>
      <c r="AN78" s="271" t="e">
        <v>#N/A</v>
      </c>
      <c r="AO78" s="271" t="e">
        <v>#N/A</v>
      </c>
      <c r="AP78" s="271" t="e">
        <v>#N/A</v>
      </c>
      <c r="AQ78" s="271" t="e">
        <v>#N/A</v>
      </c>
      <c r="AR78" s="271" t="e">
        <v>#N/A</v>
      </c>
      <c r="AS78" s="271" t="e">
        <v>#N/A</v>
      </c>
      <c r="AT78" s="271" t="e">
        <v>#N/A</v>
      </c>
      <c r="AU78" s="271" t="e">
        <v>#N/A</v>
      </c>
      <c r="AV78" s="271" t="e">
        <v>#N/A</v>
      </c>
      <c r="AW78" s="271" t="e">
        <v>#N/A</v>
      </c>
      <c r="AX78" s="271" t="e">
        <v>#N/A</v>
      </c>
      <c r="AY78" s="271" t="e">
        <v>#N/A</v>
      </c>
      <c r="AZ78" s="271" t="e">
        <v>#N/A</v>
      </c>
      <c r="BA78" s="271" t="e">
        <v>#N/A</v>
      </c>
      <c r="BB78" s="271" t="e">
        <v>#N/A</v>
      </c>
      <c r="BC78" s="271" t="e">
        <v>#N/A</v>
      </c>
      <c r="BD78" s="271" t="e">
        <v>#N/A</v>
      </c>
      <c r="BE78" s="271" t="e">
        <v>#N/A</v>
      </c>
      <c r="BF78" s="271" t="e">
        <v>#N/A</v>
      </c>
      <c r="BG78" s="271" t="e">
        <v>#N/A</v>
      </c>
      <c r="BH78" s="271" t="e">
        <v>#N/A</v>
      </c>
      <c r="BI78" s="271" t="e">
        <v>#N/A</v>
      </c>
      <c r="BJ78" s="271" t="e">
        <v>#N/A</v>
      </c>
      <c r="BK78" s="271" t="e">
        <v>#N/A</v>
      </c>
      <c r="BL78" s="271" t="e">
        <v>#N/A</v>
      </c>
      <c r="BM78" s="271" t="e">
        <v>#N/A</v>
      </c>
      <c r="BN78" s="271" t="e">
        <v>#N/A</v>
      </c>
      <c r="BO78" s="271" t="e">
        <v>#N/A</v>
      </c>
      <c r="BP78" s="271" t="e">
        <v>#N/A</v>
      </c>
      <c r="BQ78" s="271" t="e">
        <v>#N/A</v>
      </c>
      <c r="BR78" s="271"/>
      <c r="BS78" s="271"/>
      <c r="BT78" s="271"/>
      <c r="BU78" s="271"/>
      <c r="BV78" s="271"/>
      <c r="BW78" s="271"/>
      <c r="BX78" s="271"/>
      <c r="BY78" s="271"/>
      <c r="BZ78" s="271"/>
      <c r="CA78" s="271"/>
      <c r="CB78" s="271"/>
      <c r="CC78" s="271"/>
      <c r="CD78" s="272"/>
      <c r="CE78" s="271" t="s">
        <v>237</v>
      </c>
      <c r="CF78" s="271" t="s">
        <v>237</v>
      </c>
      <c r="CG78" s="271" t="s">
        <v>237</v>
      </c>
      <c r="CH78" s="271" t="s">
        <v>237</v>
      </c>
      <c r="CI78" s="271" t="s">
        <v>237</v>
      </c>
      <c r="CJ78" s="271" t="s">
        <v>237</v>
      </c>
      <c r="CK78" s="271" t="s">
        <v>237</v>
      </c>
      <c r="CL78" s="271" t="s">
        <v>237</v>
      </c>
      <c r="CM78" s="271" t="s">
        <v>237</v>
      </c>
      <c r="CN78" s="271" t="s">
        <v>237</v>
      </c>
      <c r="CO78" s="271" t="s">
        <v>237</v>
      </c>
      <c r="CP78" s="271" t="s">
        <v>237</v>
      </c>
      <c r="CQ78" s="271" t="s">
        <v>237</v>
      </c>
      <c r="CR78" s="271" t="s">
        <v>237</v>
      </c>
      <c r="CS78" s="271" t="s">
        <v>237</v>
      </c>
      <c r="CT78" s="271" t="s">
        <v>237</v>
      </c>
      <c r="CU78" s="271" t="s">
        <v>237</v>
      </c>
      <c r="CV78" s="271" t="s">
        <v>237</v>
      </c>
      <c r="CW78" s="271" t="s">
        <v>237</v>
      </c>
      <c r="CX78" s="271" t="s">
        <v>237</v>
      </c>
      <c r="CY78" s="271" t="s">
        <v>237</v>
      </c>
      <c r="CZ78" s="271" t="s">
        <v>237</v>
      </c>
      <c r="DA78" s="271" t="s">
        <v>237</v>
      </c>
      <c r="DB78" s="271" t="s">
        <v>237</v>
      </c>
      <c r="DC78" s="271" t="s">
        <v>237</v>
      </c>
      <c r="DD78" s="271" t="s">
        <v>237</v>
      </c>
      <c r="DE78" s="271" t="s">
        <v>237</v>
      </c>
      <c r="DF78" s="271" t="s">
        <v>237</v>
      </c>
      <c r="DG78" s="271" t="s">
        <v>237</v>
      </c>
      <c r="DH78" s="271" t="s">
        <v>237</v>
      </c>
      <c r="DI78" s="271" t="s">
        <v>237</v>
      </c>
      <c r="DJ78" s="271" t="s">
        <v>237</v>
      </c>
      <c r="DK78" s="271" t="s">
        <v>237</v>
      </c>
      <c r="DL78" s="271" t="s">
        <v>237</v>
      </c>
      <c r="DM78" s="271" t="s">
        <v>237</v>
      </c>
      <c r="DN78" s="271" t="s">
        <v>237</v>
      </c>
      <c r="DO78" s="271" t="s">
        <v>237</v>
      </c>
      <c r="DP78" s="271" t="s">
        <v>237</v>
      </c>
      <c r="DQ78" s="271" t="s">
        <v>237</v>
      </c>
      <c r="DR78" s="271" t="s">
        <v>237</v>
      </c>
      <c r="DS78" s="271" t="s">
        <v>237</v>
      </c>
      <c r="DT78" s="271" t="s">
        <v>237</v>
      </c>
      <c r="DU78" s="271" t="s">
        <v>237</v>
      </c>
      <c r="DV78" s="271" t="s">
        <v>237</v>
      </c>
      <c r="DW78" s="271" t="s">
        <v>237</v>
      </c>
      <c r="DX78" s="271" t="s">
        <v>237</v>
      </c>
      <c r="DY78" s="271" t="s">
        <v>237</v>
      </c>
      <c r="DZ78" s="271" t="s">
        <v>237</v>
      </c>
      <c r="EA78" s="271" t="s">
        <v>237</v>
      </c>
      <c r="EB78" s="271" t="s">
        <v>237</v>
      </c>
      <c r="EC78" s="271" t="s">
        <v>237</v>
      </c>
      <c r="ED78" s="271" t="s">
        <v>237</v>
      </c>
      <c r="EE78" s="271" t="s">
        <v>237</v>
      </c>
      <c r="EF78" s="271" t="s">
        <v>237</v>
      </c>
      <c r="EG78" s="271" t="s">
        <v>237</v>
      </c>
      <c r="EH78" s="271" t="s">
        <v>237</v>
      </c>
      <c r="EI78" s="271" t="s">
        <v>237</v>
      </c>
      <c r="EJ78" s="271" t="s">
        <v>237</v>
      </c>
      <c r="EK78" s="271" t="s">
        <v>237</v>
      </c>
      <c r="EL78" s="271" t="s">
        <v>237</v>
      </c>
      <c r="EM78" s="271" t="s">
        <v>237</v>
      </c>
      <c r="EN78" s="271" t="s">
        <v>237</v>
      </c>
      <c r="EO78" s="271"/>
      <c r="EP78" s="271"/>
      <c r="EQ78" s="271"/>
      <c r="ER78" s="271"/>
      <c r="ES78" s="271"/>
      <c r="ET78" s="271"/>
      <c r="EU78" s="271"/>
      <c r="EV78" s="271"/>
      <c r="EW78" s="271"/>
      <c r="EX78" s="271"/>
      <c r="EY78" s="271"/>
      <c r="EZ78" s="271"/>
      <c r="FA78" s="272"/>
    </row>
    <row r="79" spans="1:157" x14ac:dyDescent="0.2">
      <c r="A79" s="238" t="e">
        <v>#N/A</v>
      </c>
      <c r="B79" s="237" t="e">
        <v>#N/A</v>
      </c>
      <c r="C79" s="237" t="s">
        <v>237</v>
      </c>
      <c r="D79" s="326" t="str">
        <f>IF(ISNA(A79),"",IF(LEN(A79)&gt;0,_xll.xlDateShiftMonthBiz("TARGET",A79,tenor),""))</f>
        <v/>
      </c>
      <c r="E79" s="322" t="e">
        <v>#VALUE!</v>
      </c>
      <c r="F79" s="322" t="str">
        <f>IF(ISNA(A79),"",IF(LEN(A79)&gt;0,_xll.xlShmImplSwap2($B$5,"EUR"&amp;tenor&amp;"M_29JUN12",A79,,tenor+0*TYPE(trigger),1,4,12/tenor,4,1,1),""))</f>
        <v/>
      </c>
      <c r="G79" s="301" t="str">
        <f t="shared" si="1"/>
        <v/>
      </c>
      <c r="H79" s="271" t="e">
        <v>#N/A</v>
      </c>
      <c r="I79" s="271" t="e">
        <v>#N/A</v>
      </c>
      <c r="J79" s="271" t="e">
        <v>#N/A</v>
      </c>
      <c r="K79" s="271" t="e">
        <v>#N/A</v>
      </c>
      <c r="L79" s="271" t="e">
        <v>#N/A</v>
      </c>
      <c r="M79" s="271" t="e">
        <v>#N/A</v>
      </c>
      <c r="N79" s="271" t="e">
        <v>#N/A</v>
      </c>
      <c r="O79" s="271" t="e">
        <v>#N/A</v>
      </c>
      <c r="P79" s="271" t="e">
        <v>#N/A</v>
      </c>
      <c r="Q79" s="271" t="e">
        <v>#N/A</v>
      </c>
      <c r="R79" s="271" t="e">
        <v>#N/A</v>
      </c>
      <c r="S79" s="271" t="e">
        <v>#N/A</v>
      </c>
      <c r="T79" s="271" t="e">
        <v>#N/A</v>
      </c>
      <c r="U79" s="271" t="e">
        <v>#N/A</v>
      </c>
      <c r="V79" s="271" t="e">
        <v>#N/A</v>
      </c>
      <c r="W79" s="271" t="e">
        <v>#N/A</v>
      </c>
      <c r="X79" s="271" t="e">
        <v>#N/A</v>
      </c>
      <c r="Y79" s="271" t="e">
        <v>#N/A</v>
      </c>
      <c r="Z79" s="271" t="e">
        <v>#N/A</v>
      </c>
      <c r="AA79" s="271" t="e">
        <v>#N/A</v>
      </c>
      <c r="AB79" s="271" t="e">
        <v>#N/A</v>
      </c>
      <c r="AC79" s="271" t="e">
        <v>#N/A</v>
      </c>
      <c r="AD79" s="271" t="e">
        <v>#N/A</v>
      </c>
      <c r="AE79" s="271" t="e">
        <v>#N/A</v>
      </c>
      <c r="AF79" s="271" t="e">
        <v>#N/A</v>
      </c>
      <c r="AG79" s="271" t="e">
        <v>#N/A</v>
      </c>
      <c r="AH79" s="271" t="e">
        <v>#N/A</v>
      </c>
      <c r="AI79" s="271" t="e">
        <v>#N/A</v>
      </c>
      <c r="AJ79" s="271" t="e">
        <v>#N/A</v>
      </c>
      <c r="AK79" s="271" t="e">
        <v>#N/A</v>
      </c>
      <c r="AL79" s="271" t="e">
        <v>#N/A</v>
      </c>
      <c r="AM79" s="271" t="e">
        <v>#N/A</v>
      </c>
      <c r="AN79" s="271" t="e">
        <v>#N/A</v>
      </c>
      <c r="AO79" s="271" t="e">
        <v>#N/A</v>
      </c>
      <c r="AP79" s="271" t="e">
        <v>#N/A</v>
      </c>
      <c r="AQ79" s="271" t="e">
        <v>#N/A</v>
      </c>
      <c r="AR79" s="271" t="e">
        <v>#N/A</v>
      </c>
      <c r="AS79" s="271" t="e">
        <v>#N/A</v>
      </c>
      <c r="AT79" s="271" t="e">
        <v>#N/A</v>
      </c>
      <c r="AU79" s="271" t="e">
        <v>#N/A</v>
      </c>
      <c r="AV79" s="271" t="e">
        <v>#N/A</v>
      </c>
      <c r="AW79" s="271" t="e">
        <v>#N/A</v>
      </c>
      <c r="AX79" s="271" t="e">
        <v>#N/A</v>
      </c>
      <c r="AY79" s="271" t="e">
        <v>#N/A</v>
      </c>
      <c r="AZ79" s="271" t="e">
        <v>#N/A</v>
      </c>
      <c r="BA79" s="271" t="e">
        <v>#N/A</v>
      </c>
      <c r="BB79" s="271" t="e">
        <v>#N/A</v>
      </c>
      <c r="BC79" s="271" t="e">
        <v>#N/A</v>
      </c>
      <c r="BD79" s="271" t="e">
        <v>#N/A</v>
      </c>
      <c r="BE79" s="271" t="e">
        <v>#N/A</v>
      </c>
      <c r="BF79" s="271" t="e">
        <v>#N/A</v>
      </c>
      <c r="BG79" s="271" t="e">
        <v>#N/A</v>
      </c>
      <c r="BH79" s="271" t="e">
        <v>#N/A</v>
      </c>
      <c r="BI79" s="271" t="e">
        <v>#N/A</v>
      </c>
      <c r="BJ79" s="271" t="e">
        <v>#N/A</v>
      </c>
      <c r="BK79" s="271" t="e">
        <v>#N/A</v>
      </c>
      <c r="BL79" s="271" t="e">
        <v>#N/A</v>
      </c>
      <c r="BM79" s="271" t="e">
        <v>#N/A</v>
      </c>
      <c r="BN79" s="271" t="e">
        <v>#N/A</v>
      </c>
      <c r="BO79" s="271" t="e">
        <v>#N/A</v>
      </c>
      <c r="BP79" s="271" t="e">
        <v>#N/A</v>
      </c>
      <c r="BQ79" s="271" t="e">
        <v>#N/A</v>
      </c>
      <c r="BR79" s="271"/>
      <c r="BS79" s="271"/>
      <c r="BT79" s="271"/>
      <c r="BU79" s="271"/>
      <c r="BV79" s="271"/>
      <c r="BW79" s="271"/>
      <c r="BX79" s="271"/>
      <c r="BY79" s="271"/>
      <c r="BZ79" s="271"/>
      <c r="CA79" s="271"/>
      <c r="CB79" s="271"/>
      <c r="CC79" s="271"/>
      <c r="CD79" s="272"/>
      <c r="CE79" s="271" t="s">
        <v>237</v>
      </c>
      <c r="CF79" s="271" t="s">
        <v>237</v>
      </c>
      <c r="CG79" s="271" t="s">
        <v>237</v>
      </c>
      <c r="CH79" s="271" t="s">
        <v>237</v>
      </c>
      <c r="CI79" s="271" t="s">
        <v>237</v>
      </c>
      <c r="CJ79" s="271" t="s">
        <v>237</v>
      </c>
      <c r="CK79" s="271" t="s">
        <v>237</v>
      </c>
      <c r="CL79" s="271" t="s">
        <v>237</v>
      </c>
      <c r="CM79" s="271" t="s">
        <v>237</v>
      </c>
      <c r="CN79" s="271" t="s">
        <v>237</v>
      </c>
      <c r="CO79" s="271" t="s">
        <v>237</v>
      </c>
      <c r="CP79" s="271" t="s">
        <v>237</v>
      </c>
      <c r="CQ79" s="271" t="s">
        <v>237</v>
      </c>
      <c r="CR79" s="271" t="s">
        <v>237</v>
      </c>
      <c r="CS79" s="271" t="s">
        <v>237</v>
      </c>
      <c r="CT79" s="271" t="s">
        <v>237</v>
      </c>
      <c r="CU79" s="271" t="s">
        <v>237</v>
      </c>
      <c r="CV79" s="271" t="s">
        <v>237</v>
      </c>
      <c r="CW79" s="271" t="s">
        <v>237</v>
      </c>
      <c r="CX79" s="271" t="s">
        <v>237</v>
      </c>
      <c r="CY79" s="271" t="s">
        <v>237</v>
      </c>
      <c r="CZ79" s="271" t="s">
        <v>237</v>
      </c>
      <c r="DA79" s="271" t="s">
        <v>237</v>
      </c>
      <c r="DB79" s="271" t="s">
        <v>237</v>
      </c>
      <c r="DC79" s="271" t="s">
        <v>237</v>
      </c>
      <c r="DD79" s="271" t="s">
        <v>237</v>
      </c>
      <c r="DE79" s="271" t="s">
        <v>237</v>
      </c>
      <c r="DF79" s="271" t="s">
        <v>237</v>
      </c>
      <c r="DG79" s="271" t="s">
        <v>237</v>
      </c>
      <c r="DH79" s="271" t="s">
        <v>237</v>
      </c>
      <c r="DI79" s="271" t="s">
        <v>237</v>
      </c>
      <c r="DJ79" s="271" t="s">
        <v>237</v>
      </c>
      <c r="DK79" s="271" t="s">
        <v>237</v>
      </c>
      <c r="DL79" s="271" t="s">
        <v>237</v>
      </c>
      <c r="DM79" s="271" t="s">
        <v>237</v>
      </c>
      <c r="DN79" s="271" t="s">
        <v>237</v>
      </c>
      <c r="DO79" s="271" t="s">
        <v>237</v>
      </c>
      <c r="DP79" s="271" t="s">
        <v>237</v>
      </c>
      <c r="DQ79" s="271" t="s">
        <v>237</v>
      </c>
      <c r="DR79" s="271" t="s">
        <v>237</v>
      </c>
      <c r="DS79" s="271" t="s">
        <v>237</v>
      </c>
      <c r="DT79" s="271" t="s">
        <v>237</v>
      </c>
      <c r="DU79" s="271" t="s">
        <v>237</v>
      </c>
      <c r="DV79" s="271" t="s">
        <v>237</v>
      </c>
      <c r="DW79" s="271" t="s">
        <v>237</v>
      </c>
      <c r="DX79" s="271" t="s">
        <v>237</v>
      </c>
      <c r="DY79" s="271" t="s">
        <v>237</v>
      </c>
      <c r="DZ79" s="271" t="s">
        <v>237</v>
      </c>
      <c r="EA79" s="271" t="s">
        <v>237</v>
      </c>
      <c r="EB79" s="271" t="s">
        <v>237</v>
      </c>
      <c r="EC79" s="271" t="s">
        <v>237</v>
      </c>
      <c r="ED79" s="271" t="s">
        <v>237</v>
      </c>
      <c r="EE79" s="271" t="s">
        <v>237</v>
      </c>
      <c r="EF79" s="271" t="s">
        <v>237</v>
      </c>
      <c r="EG79" s="271" t="s">
        <v>237</v>
      </c>
      <c r="EH79" s="271" t="s">
        <v>237</v>
      </c>
      <c r="EI79" s="271" t="s">
        <v>237</v>
      </c>
      <c r="EJ79" s="271" t="s">
        <v>237</v>
      </c>
      <c r="EK79" s="271" t="s">
        <v>237</v>
      </c>
      <c r="EL79" s="271" t="s">
        <v>237</v>
      </c>
      <c r="EM79" s="271" t="s">
        <v>237</v>
      </c>
      <c r="EN79" s="271" t="s">
        <v>237</v>
      </c>
      <c r="EO79" s="271"/>
      <c r="EP79" s="271"/>
      <c r="EQ79" s="271"/>
      <c r="ER79" s="271"/>
      <c r="ES79" s="271"/>
      <c r="ET79" s="271"/>
      <c r="EU79" s="271"/>
      <c r="EV79" s="271"/>
      <c r="EW79" s="271"/>
      <c r="EX79" s="271"/>
      <c r="EY79" s="271"/>
      <c r="EZ79" s="271"/>
      <c r="FA79" s="272"/>
    </row>
    <row r="80" spans="1:157" x14ac:dyDescent="0.2">
      <c r="A80" s="238" t="e">
        <v>#N/A</v>
      </c>
      <c r="B80" s="237" t="e">
        <v>#N/A</v>
      </c>
      <c r="C80" s="237" t="s">
        <v>237</v>
      </c>
      <c r="D80" s="326" t="str">
        <f>IF(ISNA(A80),"",IF(LEN(A80)&gt;0,_xll.xlDateShiftMonthBiz("TARGET",A80,tenor),""))</f>
        <v/>
      </c>
      <c r="E80" s="322" t="e">
        <v>#VALUE!</v>
      </c>
      <c r="F80" s="322" t="str">
        <f>IF(ISNA(A80),"",IF(LEN(A80)&gt;0,_xll.xlShmImplSwap2($B$5,"EUR"&amp;tenor&amp;"M_29JUN12",A80,,tenor+0*TYPE(trigger),1,4,12/tenor,4,1,1),""))</f>
        <v/>
      </c>
      <c r="G80" s="301" t="str">
        <f t="shared" si="1"/>
        <v/>
      </c>
      <c r="H80" s="271" t="e">
        <v>#N/A</v>
      </c>
      <c r="I80" s="271" t="e">
        <v>#N/A</v>
      </c>
      <c r="J80" s="271" t="e">
        <v>#N/A</v>
      </c>
      <c r="K80" s="271" t="e">
        <v>#N/A</v>
      </c>
      <c r="L80" s="271" t="e">
        <v>#N/A</v>
      </c>
      <c r="M80" s="271" t="e">
        <v>#N/A</v>
      </c>
      <c r="N80" s="271" t="e">
        <v>#N/A</v>
      </c>
      <c r="O80" s="271" t="e">
        <v>#N/A</v>
      </c>
      <c r="P80" s="271" t="e">
        <v>#N/A</v>
      </c>
      <c r="Q80" s="271" t="e">
        <v>#N/A</v>
      </c>
      <c r="R80" s="271" t="e">
        <v>#N/A</v>
      </c>
      <c r="S80" s="271" t="e">
        <v>#N/A</v>
      </c>
      <c r="T80" s="271" t="e">
        <v>#N/A</v>
      </c>
      <c r="U80" s="271" t="e">
        <v>#N/A</v>
      </c>
      <c r="V80" s="271" t="e">
        <v>#N/A</v>
      </c>
      <c r="W80" s="271" t="e">
        <v>#N/A</v>
      </c>
      <c r="X80" s="271" t="e">
        <v>#N/A</v>
      </c>
      <c r="Y80" s="271" t="e">
        <v>#N/A</v>
      </c>
      <c r="Z80" s="271" t="e">
        <v>#N/A</v>
      </c>
      <c r="AA80" s="271" t="e">
        <v>#N/A</v>
      </c>
      <c r="AB80" s="271" t="e">
        <v>#N/A</v>
      </c>
      <c r="AC80" s="271" t="e">
        <v>#N/A</v>
      </c>
      <c r="AD80" s="271" t="e">
        <v>#N/A</v>
      </c>
      <c r="AE80" s="271" t="e">
        <v>#N/A</v>
      </c>
      <c r="AF80" s="271" t="e">
        <v>#N/A</v>
      </c>
      <c r="AG80" s="271" t="e">
        <v>#N/A</v>
      </c>
      <c r="AH80" s="271" t="e">
        <v>#N/A</v>
      </c>
      <c r="AI80" s="271" t="e">
        <v>#N/A</v>
      </c>
      <c r="AJ80" s="271" t="e">
        <v>#N/A</v>
      </c>
      <c r="AK80" s="271" t="e">
        <v>#N/A</v>
      </c>
      <c r="AL80" s="271" t="e">
        <v>#N/A</v>
      </c>
      <c r="AM80" s="271" t="e">
        <v>#N/A</v>
      </c>
      <c r="AN80" s="271" t="e">
        <v>#N/A</v>
      </c>
      <c r="AO80" s="271" t="e">
        <v>#N/A</v>
      </c>
      <c r="AP80" s="271" t="e">
        <v>#N/A</v>
      </c>
      <c r="AQ80" s="271" t="e">
        <v>#N/A</v>
      </c>
      <c r="AR80" s="271" t="e">
        <v>#N/A</v>
      </c>
      <c r="AS80" s="271" t="e">
        <v>#N/A</v>
      </c>
      <c r="AT80" s="271" t="e">
        <v>#N/A</v>
      </c>
      <c r="AU80" s="271" t="e">
        <v>#N/A</v>
      </c>
      <c r="AV80" s="271" t="e">
        <v>#N/A</v>
      </c>
      <c r="AW80" s="271" t="e">
        <v>#N/A</v>
      </c>
      <c r="AX80" s="271" t="e">
        <v>#N/A</v>
      </c>
      <c r="AY80" s="271" t="e">
        <v>#N/A</v>
      </c>
      <c r="AZ80" s="271" t="e">
        <v>#N/A</v>
      </c>
      <c r="BA80" s="271" t="e">
        <v>#N/A</v>
      </c>
      <c r="BB80" s="271" t="e">
        <v>#N/A</v>
      </c>
      <c r="BC80" s="271" t="e">
        <v>#N/A</v>
      </c>
      <c r="BD80" s="271" t="e">
        <v>#N/A</v>
      </c>
      <c r="BE80" s="271" t="e">
        <v>#N/A</v>
      </c>
      <c r="BF80" s="271" t="e">
        <v>#N/A</v>
      </c>
      <c r="BG80" s="271" t="e">
        <v>#N/A</v>
      </c>
      <c r="BH80" s="271" t="e">
        <v>#N/A</v>
      </c>
      <c r="BI80" s="271" t="e">
        <v>#N/A</v>
      </c>
      <c r="BJ80" s="271" t="e">
        <v>#N/A</v>
      </c>
      <c r="BK80" s="271" t="e">
        <v>#N/A</v>
      </c>
      <c r="BL80" s="271" t="e">
        <v>#N/A</v>
      </c>
      <c r="BM80" s="271" t="e">
        <v>#N/A</v>
      </c>
      <c r="BN80" s="271" t="e">
        <v>#N/A</v>
      </c>
      <c r="BO80" s="271" t="e">
        <v>#N/A</v>
      </c>
      <c r="BP80" s="271" t="e">
        <v>#N/A</v>
      </c>
      <c r="BQ80" s="271" t="e">
        <v>#N/A</v>
      </c>
      <c r="BR80" s="271"/>
      <c r="BS80" s="271"/>
      <c r="BT80" s="271"/>
      <c r="BU80" s="271"/>
      <c r="BV80" s="271"/>
      <c r="BW80" s="271"/>
      <c r="BX80" s="271"/>
      <c r="BY80" s="271"/>
      <c r="BZ80" s="271"/>
      <c r="CA80" s="271"/>
      <c r="CB80" s="271"/>
      <c r="CC80" s="271"/>
      <c r="CD80" s="272"/>
      <c r="CE80" s="271" t="s">
        <v>237</v>
      </c>
      <c r="CF80" s="271" t="s">
        <v>237</v>
      </c>
      <c r="CG80" s="271" t="s">
        <v>237</v>
      </c>
      <c r="CH80" s="271" t="s">
        <v>237</v>
      </c>
      <c r="CI80" s="271" t="s">
        <v>237</v>
      </c>
      <c r="CJ80" s="271" t="s">
        <v>237</v>
      </c>
      <c r="CK80" s="271" t="s">
        <v>237</v>
      </c>
      <c r="CL80" s="271" t="s">
        <v>237</v>
      </c>
      <c r="CM80" s="271" t="s">
        <v>237</v>
      </c>
      <c r="CN80" s="271" t="s">
        <v>237</v>
      </c>
      <c r="CO80" s="271" t="s">
        <v>237</v>
      </c>
      <c r="CP80" s="271" t="s">
        <v>237</v>
      </c>
      <c r="CQ80" s="271" t="s">
        <v>237</v>
      </c>
      <c r="CR80" s="271" t="s">
        <v>237</v>
      </c>
      <c r="CS80" s="271" t="s">
        <v>237</v>
      </c>
      <c r="CT80" s="271" t="s">
        <v>237</v>
      </c>
      <c r="CU80" s="271" t="s">
        <v>237</v>
      </c>
      <c r="CV80" s="271" t="s">
        <v>237</v>
      </c>
      <c r="CW80" s="271" t="s">
        <v>237</v>
      </c>
      <c r="CX80" s="271" t="s">
        <v>237</v>
      </c>
      <c r="CY80" s="271" t="s">
        <v>237</v>
      </c>
      <c r="CZ80" s="271" t="s">
        <v>237</v>
      </c>
      <c r="DA80" s="271" t="s">
        <v>237</v>
      </c>
      <c r="DB80" s="271" t="s">
        <v>237</v>
      </c>
      <c r="DC80" s="271" t="s">
        <v>237</v>
      </c>
      <c r="DD80" s="271" t="s">
        <v>237</v>
      </c>
      <c r="DE80" s="271" t="s">
        <v>237</v>
      </c>
      <c r="DF80" s="271" t="s">
        <v>237</v>
      </c>
      <c r="DG80" s="271" t="s">
        <v>237</v>
      </c>
      <c r="DH80" s="271" t="s">
        <v>237</v>
      </c>
      <c r="DI80" s="271" t="s">
        <v>237</v>
      </c>
      <c r="DJ80" s="271" t="s">
        <v>237</v>
      </c>
      <c r="DK80" s="271" t="s">
        <v>237</v>
      </c>
      <c r="DL80" s="271" t="s">
        <v>237</v>
      </c>
      <c r="DM80" s="271" t="s">
        <v>237</v>
      </c>
      <c r="DN80" s="271" t="s">
        <v>237</v>
      </c>
      <c r="DO80" s="271" t="s">
        <v>237</v>
      </c>
      <c r="DP80" s="271" t="s">
        <v>237</v>
      </c>
      <c r="DQ80" s="271" t="s">
        <v>237</v>
      </c>
      <c r="DR80" s="271" t="s">
        <v>237</v>
      </c>
      <c r="DS80" s="271" t="s">
        <v>237</v>
      </c>
      <c r="DT80" s="271" t="s">
        <v>237</v>
      </c>
      <c r="DU80" s="271" t="s">
        <v>237</v>
      </c>
      <c r="DV80" s="271" t="s">
        <v>237</v>
      </c>
      <c r="DW80" s="271" t="s">
        <v>237</v>
      </c>
      <c r="DX80" s="271" t="s">
        <v>237</v>
      </c>
      <c r="DY80" s="271" t="s">
        <v>237</v>
      </c>
      <c r="DZ80" s="271" t="s">
        <v>237</v>
      </c>
      <c r="EA80" s="271" t="s">
        <v>237</v>
      </c>
      <c r="EB80" s="271" t="s">
        <v>237</v>
      </c>
      <c r="EC80" s="271" t="s">
        <v>237</v>
      </c>
      <c r="ED80" s="271" t="s">
        <v>237</v>
      </c>
      <c r="EE80" s="271" t="s">
        <v>237</v>
      </c>
      <c r="EF80" s="271" t="s">
        <v>237</v>
      </c>
      <c r="EG80" s="271" t="s">
        <v>237</v>
      </c>
      <c r="EH80" s="271" t="s">
        <v>237</v>
      </c>
      <c r="EI80" s="271" t="s">
        <v>237</v>
      </c>
      <c r="EJ80" s="271" t="s">
        <v>237</v>
      </c>
      <c r="EK80" s="271" t="s">
        <v>237</v>
      </c>
      <c r="EL80" s="271" t="s">
        <v>237</v>
      </c>
      <c r="EM80" s="271" t="s">
        <v>237</v>
      </c>
      <c r="EN80" s="271" t="s">
        <v>237</v>
      </c>
      <c r="EO80" s="271"/>
      <c r="EP80" s="271"/>
      <c r="EQ80" s="271"/>
      <c r="ER80" s="271"/>
      <c r="ES80" s="271"/>
      <c r="ET80" s="271"/>
      <c r="EU80" s="271"/>
      <c r="EV80" s="271"/>
      <c r="EW80" s="271"/>
      <c r="EX80" s="271"/>
      <c r="EY80" s="271"/>
      <c r="EZ80" s="271"/>
      <c r="FA80" s="272"/>
    </row>
    <row r="81" spans="1:157" x14ac:dyDescent="0.2">
      <c r="A81" s="238" t="e">
        <v>#N/A</v>
      </c>
      <c r="B81" s="237" t="e">
        <v>#N/A</v>
      </c>
      <c r="C81" s="237" t="s">
        <v>237</v>
      </c>
      <c r="D81" s="326" t="str">
        <f>IF(ISNA(A81),"",IF(LEN(A81)&gt;0,_xll.xlDateShiftMonthBiz("TARGET",A81,tenor),""))</f>
        <v/>
      </c>
      <c r="E81" s="322" t="e">
        <v>#VALUE!</v>
      </c>
      <c r="F81" s="322" t="str">
        <f>IF(ISNA(A81),"",IF(LEN(A81)&gt;0,_xll.xlShmImplSwap2($B$5,"EUR"&amp;tenor&amp;"M_29JUN12",A81,,tenor+0*TYPE(trigger),1,4,12/tenor,4,1,1),""))</f>
        <v/>
      </c>
      <c r="G81" s="301" t="str">
        <f t="shared" si="1"/>
        <v/>
      </c>
      <c r="H81" s="271" t="e">
        <v>#N/A</v>
      </c>
      <c r="I81" s="271" t="e">
        <v>#N/A</v>
      </c>
      <c r="J81" s="271" t="e">
        <v>#N/A</v>
      </c>
      <c r="K81" s="271" t="e">
        <v>#N/A</v>
      </c>
      <c r="L81" s="271" t="e">
        <v>#N/A</v>
      </c>
      <c r="M81" s="271" t="e">
        <v>#N/A</v>
      </c>
      <c r="N81" s="271" t="e">
        <v>#N/A</v>
      </c>
      <c r="O81" s="271" t="e">
        <v>#N/A</v>
      </c>
      <c r="P81" s="271" t="e">
        <v>#N/A</v>
      </c>
      <c r="Q81" s="271" t="e">
        <v>#N/A</v>
      </c>
      <c r="R81" s="271" t="e">
        <v>#N/A</v>
      </c>
      <c r="S81" s="271" t="e">
        <v>#N/A</v>
      </c>
      <c r="T81" s="271" t="e">
        <v>#N/A</v>
      </c>
      <c r="U81" s="271" t="e">
        <v>#N/A</v>
      </c>
      <c r="V81" s="271" t="e">
        <v>#N/A</v>
      </c>
      <c r="W81" s="271" t="e">
        <v>#N/A</v>
      </c>
      <c r="X81" s="271" t="e">
        <v>#N/A</v>
      </c>
      <c r="Y81" s="271" t="e">
        <v>#N/A</v>
      </c>
      <c r="Z81" s="271" t="e">
        <v>#N/A</v>
      </c>
      <c r="AA81" s="271" t="e">
        <v>#N/A</v>
      </c>
      <c r="AB81" s="271" t="e">
        <v>#N/A</v>
      </c>
      <c r="AC81" s="271" t="e">
        <v>#N/A</v>
      </c>
      <c r="AD81" s="271" t="e">
        <v>#N/A</v>
      </c>
      <c r="AE81" s="271" t="e">
        <v>#N/A</v>
      </c>
      <c r="AF81" s="271" t="e">
        <v>#N/A</v>
      </c>
      <c r="AG81" s="271" t="e">
        <v>#N/A</v>
      </c>
      <c r="AH81" s="271" t="e">
        <v>#N/A</v>
      </c>
      <c r="AI81" s="271" t="e">
        <v>#N/A</v>
      </c>
      <c r="AJ81" s="271" t="e">
        <v>#N/A</v>
      </c>
      <c r="AK81" s="271" t="e">
        <v>#N/A</v>
      </c>
      <c r="AL81" s="271" t="e">
        <v>#N/A</v>
      </c>
      <c r="AM81" s="271" t="e">
        <v>#N/A</v>
      </c>
      <c r="AN81" s="271" t="e">
        <v>#N/A</v>
      </c>
      <c r="AO81" s="271" t="e">
        <v>#N/A</v>
      </c>
      <c r="AP81" s="271" t="e">
        <v>#N/A</v>
      </c>
      <c r="AQ81" s="271" t="e">
        <v>#N/A</v>
      </c>
      <c r="AR81" s="271" t="e">
        <v>#N/A</v>
      </c>
      <c r="AS81" s="271" t="e">
        <v>#N/A</v>
      </c>
      <c r="AT81" s="271" t="e">
        <v>#N/A</v>
      </c>
      <c r="AU81" s="271" t="e">
        <v>#N/A</v>
      </c>
      <c r="AV81" s="271" t="e">
        <v>#N/A</v>
      </c>
      <c r="AW81" s="271" t="e">
        <v>#N/A</v>
      </c>
      <c r="AX81" s="271" t="e">
        <v>#N/A</v>
      </c>
      <c r="AY81" s="271" t="e">
        <v>#N/A</v>
      </c>
      <c r="AZ81" s="271" t="e">
        <v>#N/A</v>
      </c>
      <c r="BA81" s="271" t="e">
        <v>#N/A</v>
      </c>
      <c r="BB81" s="271" t="e">
        <v>#N/A</v>
      </c>
      <c r="BC81" s="271" t="e">
        <v>#N/A</v>
      </c>
      <c r="BD81" s="271" t="e">
        <v>#N/A</v>
      </c>
      <c r="BE81" s="271" t="e">
        <v>#N/A</v>
      </c>
      <c r="BF81" s="271" t="e">
        <v>#N/A</v>
      </c>
      <c r="BG81" s="271" t="e">
        <v>#N/A</v>
      </c>
      <c r="BH81" s="271" t="e">
        <v>#N/A</v>
      </c>
      <c r="BI81" s="271" t="e">
        <v>#N/A</v>
      </c>
      <c r="BJ81" s="271" t="e">
        <v>#N/A</v>
      </c>
      <c r="BK81" s="271" t="e">
        <v>#N/A</v>
      </c>
      <c r="BL81" s="271" t="e">
        <v>#N/A</v>
      </c>
      <c r="BM81" s="271" t="e">
        <v>#N/A</v>
      </c>
      <c r="BN81" s="271" t="e">
        <v>#N/A</v>
      </c>
      <c r="BO81" s="271" t="e">
        <v>#N/A</v>
      </c>
      <c r="BP81" s="271" t="e">
        <v>#N/A</v>
      </c>
      <c r="BQ81" s="271" t="e">
        <v>#N/A</v>
      </c>
      <c r="BR81" s="271"/>
      <c r="BS81" s="271"/>
      <c r="BT81" s="271"/>
      <c r="BU81" s="271"/>
      <c r="BV81" s="271"/>
      <c r="BW81" s="271"/>
      <c r="BX81" s="271"/>
      <c r="BY81" s="271"/>
      <c r="BZ81" s="271"/>
      <c r="CA81" s="271"/>
      <c r="CB81" s="271"/>
      <c r="CC81" s="271"/>
      <c r="CD81" s="272"/>
      <c r="CE81" s="271" t="s">
        <v>237</v>
      </c>
      <c r="CF81" s="271" t="s">
        <v>237</v>
      </c>
      <c r="CG81" s="271" t="s">
        <v>237</v>
      </c>
      <c r="CH81" s="271" t="s">
        <v>237</v>
      </c>
      <c r="CI81" s="271" t="s">
        <v>237</v>
      </c>
      <c r="CJ81" s="271" t="s">
        <v>237</v>
      </c>
      <c r="CK81" s="271" t="s">
        <v>237</v>
      </c>
      <c r="CL81" s="271" t="s">
        <v>237</v>
      </c>
      <c r="CM81" s="271" t="s">
        <v>237</v>
      </c>
      <c r="CN81" s="271" t="s">
        <v>237</v>
      </c>
      <c r="CO81" s="271" t="s">
        <v>237</v>
      </c>
      <c r="CP81" s="271" t="s">
        <v>237</v>
      </c>
      <c r="CQ81" s="271" t="s">
        <v>237</v>
      </c>
      <c r="CR81" s="271" t="s">
        <v>237</v>
      </c>
      <c r="CS81" s="271" t="s">
        <v>237</v>
      </c>
      <c r="CT81" s="271" t="s">
        <v>237</v>
      </c>
      <c r="CU81" s="271" t="s">
        <v>237</v>
      </c>
      <c r="CV81" s="271" t="s">
        <v>237</v>
      </c>
      <c r="CW81" s="271" t="s">
        <v>237</v>
      </c>
      <c r="CX81" s="271" t="s">
        <v>237</v>
      </c>
      <c r="CY81" s="271" t="s">
        <v>237</v>
      </c>
      <c r="CZ81" s="271" t="s">
        <v>237</v>
      </c>
      <c r="DA81" s="271" t="s">
        <v>237</v>
      </c>
      <c r="DB81" s="271" t="s">
        <v>237</v>
      </c>
      <c r="DC81" s="271" t="s">
        <v>237</v>
      </c>
      <c r="DD81" s="271" t="s">
        <v>237</v>
      </c>
      <c r="DE81" s="271" t="s">
        <v>237</v>
      </c>
      <c r="DF81" s="271" t="s">
        <v>237</v>
      </c>
      <c r="DG81" s="271" t="s">
        <v>237</v>
      </c>
      <c r="DH81" s="271" t="s">
        <v>237</v>
      </c>
      <c r="DI81" s="271" t="s">
        <v>237</v>
      </c>
      <c r="DJ81" s="271" t="s">
        <v>237</v>
      </c>
      <c r="DK81" s="271" t="s">
        <v>237</v>
      </c>
      <c r="DL81" s="271" t="s">
        <v>237</v>
      </c>
      <c r="DM81" s="271" t="s">
        <v>237</v>
      </c>
      <c r="DN81" s="271" t="s">
        <v>237</v>
      </c>
      <c r="DO81" s="271" t="s">
        <v>237</v>
      </c>
      <c r="DP81" s="271" t="s">
        <v>237</v>
      </c>
      <c r="DQ81" s="271" t="s">
        <v>237</v>
      </c>
      <c r="DR81" s="271" t="s">
        <v>237</v>
      </c>
      <c r="DS81" s="271" t="s">
        <v>237</v>
      </c>
      <c r="DT81" s="271" t="s">
        <v>237</v>
      </c>
      <c r="DU81" s="271" t="s">
        <v>237</v>
      </c>
      <c r="DV81" s="271" t="s">
        <v>237</v>
      </c>
      <c r="DW81" s="271" t="s">
        <v>237</v>
      </c>
      <c r="DX81" s="271" t="s">
        <v>237</v>
      </c>
      <c r="DY81" s="271" t="s">
        <v>237</v>
      </c>
      <c r="DZ81" s="271" t="s">
        <v>237</v>
      </c>
      <c r="EA81" s="271" t="s">
        <v>237</v>
      </c>
      <c r="EB81" s="271" t="s">
        <v>237</v>
      </c>
      <c r="EC81" s="271" t="s">
        <v>237</v>
      </c>
      <c r="ED81" s="271" t="s">
        <v>237</v>
      </c>
      <c r="EE81" s="271" t="s">
        <v>237</v>
      </c>
      <c r="EF81" s="271" t="s">
        <v>237</v>
      </c>
      <c r="EG81" s="271" t="s">
        <v>237</v>
      </c>
      <c r="EH81" s="271" t="s">
        <v>237</v>
      </c>
      <c r="EI81" s="271" t="s">
        <v>237</v>
      </c>
      <c r="EJ81" s="271" t="s">
        <v>237</v>
      </c>
      <c r="EK81" s="271" t="s">
        <v>237</v>
      </c>
      <c r="EL81" s="271" t="s">
        <v>237</v>
      </c>
      <c r="EM81" s="271" t="s">
        <v>237</v>
      </c>
      <c r="EN81" s="271" t="s">
        <v>237</v>
      </c>
      <c r="EO81" s="271"/>
      <c r="EP81" s="271"/>
      <c r="EQ81" s="271"/>
      <c r="ER81" s="271"/>
      <c r="ES81" s="271"/>
      <c r="ET81" s="271"/>
      <c r="EU81" s="271"/>
      <c r="EV81" s="271"/>
      <c r="EW81" s="271"/>
      <c r="EX81" s="271"/>
      <c r="EY81" s="271"/>
      <c r="EZ81" s="271"/>
      <c r="FA81" s="272"/>
    </row>
    <row r="82" spans="1:157" x14ac:dyDescent="0.2">
      <c r="A82" s="238" t="e">
        <v>#N/A</v>
      </c>
      <c r="B82" s="237" t="e">
        <v>#N/A</v>
      </c>
      <c r="C82" s="237" t="s">
        <v>237</v>
      </c>
      <c r="D82" s="326" t="str">
        <f>IF(ISNA(A82),"",IF(LEN(A82)&gt;0,_xll.xlDateShiftMonthBiz("TARGET",A82,tenor),""))</f>
        <v/>
      </c>
      <c r="E82" s="322" t="e">
        <v>#VALUE!</v>
      </c>
      <c r="F82" s="322" t="str">
        <f>IF(ISNA(A82),"",IF(LEN(A82)&gt;0,_xll.xlShmImplSwap2($B$5,"EUR"&amp;tenor&amp;"M_29JUN12",A82,,tenor+0*TYPE(trigger),1,4,12/tenor,4,1,1),""))</f>
        <v/>
      </c>
      <c r="G82" s="301" t="str">
        <f t="shared" si="1"/>
        <v/>
      </c>
      <c r="H82" s="271" t="e">
        <v>#N/A</v>
      </c>
      <c r="I82" s="271" t="e">
        <v>#N/A</v>
      </c>
      <c r="J82" s="271" t="e">
        <v>#N/A</v>
      </c>
      <c r="K82" s="271" t="e">
        <v>#N/A</v>
      </c>
      <c r="L82" s="271" t="e">
        <v>#N/A</v>
      </c>
      <c r="M82" s="271" t="e">
        <v>#N/A</v>
      </c>
      <c r="N82" s="271" t="e">
        <v>#N/A</v>
      </c>
      <c r="O82" s="271" t="e">
        <v>#N/A</v>
      </c>
      <c r="P82" s="271" t="e">
        <v>#N/A</v>
      </c>
      <c r="Q82" s="271" t="e">
        <v>#N/A</v>
      </c>
      <c r="R82" s="271" t="e">
        <v>#N/A</v>
      </c>
      <c r="S82" s="271" t="e">
        <v>#N/A</v>
      </c>
      <c r="T82" s="271" t="e">
        <v>#N/A</v>
      </c>
      <c r="U82" s="271" t="e">
        <v>#N/A</v>
      </c>
      <c r="V82" s="271" t="e">
        <v>#N/A</v>
      </c>
      <c r="W82" s="271" t="e">
        <v>#N/A</v>
      </c>
      <c r="X82" s="271" t="e">
        <v>#N/A</v>
      </c>
      <c r="Y82" s="271" t="e">
        <v>#N/A</v>
      </c>
      <c r="Z82" s="271" t="e">
        <v>#N/A</v>
      </c>
      <c r="AA82" s="271" t="e">
        <v>#N/A</v>
      </c>
      <c r="AB82" s="271" t="e">
        <v>#N/A</v>
      </c>
      <c r="AC82" s="271" t="e">
        <v>#N/A</v>
      </c>
      <c r="AD82" s="271" t="e">
        <v>#N/A</v>
      </c>
      <c r="AE82" s="271" t="e">
        <v>#N/A</v>
      </c>
      <c r="AF82" s="271" t="e">
        <v>#N/A</v>
      </c>
      <c r="AG82" s="271" t="e">
        <v>#N/A</v>
      </c>
      <c r="AH82" s="271" t="e">
        <v>#N/A</v>
      </c>
      <c r="AI82" s="271" t="e">
        <v>#N/A</v>
      </c>
      <c r="AJ82" s="271" t="e">
        <v>#N/A</v>
      </c>
      <c r="AK82" s="271" t="e">
        <v>#N/A</v>
      </c>
      <c r="AL82" s="271" t="e">
        <v>#N/A</v>
      </c>
      <c r="AM82" s="271" t="e">
        <v>#N/A</v>
      </c>
      <c r="AN82" s="271" t="e">
        <v>#N/A</v>
      </c>
      <c r="AO82" s="271" t="e">
        <v>#N/A</v>
      </c>
      <c r="AP82" s="271" t="e">
        <v>#N/A</v>
      </c>
      <c r="AQ82" s="271" t="e">
        <v>#N/A</v>
      </c>
      <c r="AR82" s="271" t="e">
        <v>#N/A</v>
      </c>
      <c r="AS82" s="271" t="e">
        <v>#N/A</v>
      </c>
      <c r="AT82" s="271" t="e">
        <v>#N/A</v>
      </c>
      <c r="AU82" s="271" t="e">
        <v>#N/A</v>
      </c>
      <c r="AV82" s="271" t="e">
        <v>#N/A</v>
      </c>
      <c r="AW82" s="271" t="e">
        <v>#N/A</v>
      </c>
      <c r="AX82" s="271" t="e">
        <v>#N/A</v>
      </c>
      <c r="AY82" s="271" t="e">
        <v>#N/A</v>
      </c>
      <c r="AZ82" s="271" t="e">
        <v>#N/A</v>
      </c>
      <c r="BA82" s="271" t="e">
        <v>#N/A</v>
      </c>
      <c r="BB82" s="271" t="e">
        <v>#N/A</v>
      </c>
      <c r="BC82" s="271" t="e">
        <v>#N/A</v>
      </c>
      <c r="BD82" s="271" t="e">
        <v>#N/A</v>
      </c>
      <c r="BE82" s="271" t="e">
        <v>#N/A</v>
      </c>
      <c r="BF82" s="271" t="e">
        <v>#N/A</v>
      </c>
      <c r="BG82" s="271" t="e">
        <v>#N/A</v>
      </c>
      <c r="BH82" s="271" t="e">
        <v>#N/A</v>
      </c>
      <c r="BI82" s="271" t="e">
        <v>#N/A</v>
      </c>
      <c r="BJ82" s="271" t="e">
        <v>#N/A</v>
      </c>
      <c r="BK82" s="271" t="e">
        <v>#N/A</v>
      </c>
      <c r="BL82" s="271" t="e">
        <v>#N/A</v>
      </c>
      <c r="BM82" s="271" t="e">
        <v>#N/A</v>
      </c>
      <c r="BN82" s="271" t="e">
        <v>#N/A</v>
      </c>
      <c r="BO82" s="271" t="e">
        <v>#N/A</v>
      </c>
      <c r="BP82" s="271" t="e">
        <v>#N/A</v>
      </c>
      <c r="BQ82" s="271" t="e">
        <v>#N/A</v>
      </c>
      <c r="BR82" s="271"/>
      <c r="BS82" s="271"/>
      <c r="BT82" s="271"/>
      <c r="BU82" s="271"/>
      <c r="BV82" s="271"/>
      <c r="BW82" s="271"/>
      <c r="BX82" s="271"/>
      <c r="BY82" s="271"/>
      <c r="BZ82" s="271"/>
      <c r="CA82" s="271"/>
      <c r="CB82" s="271"/>
      <c r="CC82" s="271"/>
      <c r="CD82" s="272"/>
      <c r="CE82" s="271" t="s">
        <v>237</v>
      </c>
      <c r="CF82" s="271" t="s">
        <v>237</v>
      </c>
      <c r="CG82" s="271" t="s">
        <v>237</v>
      </c>
      <c r="CH82" s="271" t="s">
        <v>237</v>
      </c>
      <c r="CI82" s="271" t="s">
        <v>237</v>
      </c>
      <c r="CJ82" s="271" t="s">
        <v>237</v>
      </c>
      <c r="CK82" s="271" t="s">
        <v>237</v>
      </c>
      <c r="CL82" s="271" t="s">
        <v>237</v>
      </c>
      <c r="CM82" s="271" t="s">
        <v>237</v>
      </c>
      <c r="CN82" s="271" t="s">
        <v>237</v>
      </c>
      <c r="CO82" s="271" t="s">
        <v>237</v>
      </c>
      <c r="CP82" s="271" t="s">
        <v>237</v>
      </c>
      <c r="CQ82" s="271" t="s">
        <v>237</v>
      </c>
      <c r="CR82" s="271" t="s">
        <v>237</v>
      </c>
      <c r="CS82" s="271" t="s">
        <v>237</v>
      </c>
      <c r="CT82" s="271" t="s">
        <v>237</v>
      </c>
      <c r="CU82" s="271" t="s">
        <v>237</v>
      </c>
      <c r="CV82" s="271" t="s">
        <v>237</v>
      </c>
      <c r="CW82" s="271" t="s">
        <v>237</v>
      </c>
      <c r="CX82" s="271" t="s">
        <v>237</v>
      </c>
      <c r="CY82" s="271" t="s">
        <v>237</v>
      </c>
      <c r="CZ82" s="271" t="s">
        <v>237</v>
      </c>
      <c r="DA82" s="271" t="s">
        <v>237</v>
      </c>
      <c r="DB82" s="271" t="s">
        <v>237</v>
      </c>
      <c r="DC82" s="271" t="s">
        <v>237</v>
      </c>
      <c r="DD82" s="271" t="s">
        <v>237</v>
      </c>
      <c r="DE82" s="271" t="s">
        <v>237</v>
      </c>
      <c r="DF82" s="271" t="s">
        <v>237</v>
      </c>
      <c r="DG82" s="271" t="s">
        <v>237</v>
      </c>
      <c r="DH82" s="271" t="s">
        <v>237</v>
      </c>
      <c r="DI82" s="271" t="s">
        <v>237</v>
      </c>
      <c r="DJ82" s="271" t="s">
        <v>237</v>
      </c>
      <c r="DK82" s="271" t="s">
        <v>237</v>
      </c>
      <c r="DL82" s="271" t="s">
        <v>237</v>
      </c>
      <c r="DM82" s="271" t="s">
        <v>237</v>
      </c>
      <c r="DN82" s="271" t="s">
        <v>237</v>
      </c>
      <c r="DO82" s="271" t="s">
        <v>237</v>
      </c>
      <c r="DP82" s="271" t="s">
        <v>237</v>
      </c>
      <c r="DQ82" s="271" t="s">
        <v>237</v>
      </c>
      <c r="DR82" s="271" t="s">
        <v>237</v>
      </c>
      <c r="DS82" s="271" t="s">
        <v>237</v>
      </c>
      <c r="DT82" s="271" t="s">
        <v>237</v>
      </c>
      <c r="DU82" s="271" t="s">
        <v>237</v>
      </c>
      <c r="DV82" s="271" t="s">
        <v>237</v>
      </c>
      <c r="DW82" s="271" t="s">
        <v>237</v>
      </c>
      <c r="DX82" s="271" t="s">
        <v>237</v>
      </c>
      <c r="DY82" s="271" t="s">
        <v>237</v>
      </c>
      <c r="DZ82" s="271" t="s">
        <v>237</v>
      </c>
      <c r="EA82" s="271" t="s">
        <v>237</v>
      </c>
      <c r="EB82" s="271" t="s">
        <v>237</v>
      </c>
      <c r="EC82" s="271" t="s">
        <v>237</v>
      </c>
      <c r="ED82" s="271" t="s">
        <v>237</v>
      </c>
      <c r="EE82" s="271" t="s">
        <v>237</v>
      </c>
      <c r="EF82" s="271" t="s">
        <v>237</v>
      </c>
      <c r="EG82" s="271" t="s">
        <v>237</v>
      </c>
      <c r="EH82" s="271" t="s">
        <v>237</v>
      </c>
      <c r="EI82" s="271" t="s">
        <v>237</v>
      </c>
      <c r="EJ82" s="271" t="s">
        <v>237</v>
      </c>
      <c r="EK82" s="271" t="s">
        <v>237</v>
      </c>
      <c r="EL82" s="271" t="s">
        <v>237</v>
      </c>
      <c r="EM82" s="271" t="s">
        <v>237</v>
      </c>
      <c r="EN82" s="271" t="s">
        <v>237</v>
      </c>
      <c r="EO82" s="271"/>
      <c r="EP82" s="271"/>
      <c r="EQ82" s="271"/>
      <c r="ER82" s="271"/>
      <c r="ES82" s="271"/>
      <c r="ET82" s="271"/>
      <c r="EU82" s="271"/>
      <c r="EV82" s="271"/>
      <c r="EW82" s="271"/>
      <c r="EX82" s="271"/>
      <c r="EY82" s="271"/>
      <c r="EZ82" s="271"/>
      <c r="FA82" s="272"/>
    </row>
    <row r="83" spans="1:157" x14ac:dyDescent="0.2">
      <c r="A83" s="238" t="e">
        <v>#N/A</v>
      </c>
      <c r="B83" s="237" t="e">
        <v>#N/A</v>
      </c>
      <c r="C83" s="237" t="s">
        <v>237</v>
      </c>
      <c r="D83" s="326" t="str">
        <f>IF(ISNA(A83),"",IF(LEN(A83)&gt;0,_xll.xlDateShiftMonthBiz("TARGET",A83,tenor),""))</f>
        <v/>
      </c>
      <c r="E83" s="322" t="e">
        <v>#VALUE!</v>
      </c>
      <c r="F83" s="322" t="str">
        <f>IF(ISNA(A83),"",IF(LEN(A83)&gt;0,_xll.xlShmImplSwap2($B$5,"EUR"&amp;tenor&amp;"M_29JUN12",A83,,tenor+0*TYPE(trigger),1,4,12/tenor,4,1,1),""))</f>
        <v/>
      </c>
      <c r="G83" s="301" t="str">
        <f t="shared" si="1"/>
        <v/>
      </c>
      <c r="H83" s="271" t="e">
        <v>#N/A</v>
      </c>
      <c r="I83" s="271" t="e">
        <v>#N/A</v>
      </c>
      <c r="J83" s="271" t="e">
        <v>#N/A</v>
      </c>
      <c r="K83" s="271" t="e">
        <v>#N/A</v>
      </c>
      <c r="L83" s="271" t="e">
        <v>#N/A</v>
      </c>
      <c r="M83" s="271" t="e">
        <v>#N/A</v>
      </c>
      <c r="N83" s="271" t="e">
        <v>#N/A</v>
      </c>
      <c r="O83" s="271" t="e">
        <v>#N/A</v>
      </c>
      <c r="P83" s="271" t="e">
        <v>#N/A</v>
      </c>
      <c r="Q83" s="271" t="e">
        <v>#N/A</v>
      </c>
      <c r="R83" s="271" t="e">
        <v>#N/A</v>
      </c>
      <c r="S83" s="271" t="e">
        <v>#N/A</v>
      </c>
      <c r="T83" s="271" t="e">
        <v>#N/A</v>
      </c>
      <c r="U83" s="271" t="e">
        <v>#N/A</v>
      </c>
      <c r="V83" s="271" t="e">
        <v>#N/A</v>
      </c>
      <c r="W83" s="271" t="e">
        <v>#N/A</v>
      </c>
      <c r="X83" s="271" t="e">
        <v>#N/A</v>
      </c>
      <c r="Y83" s="271" t="e">
        <v>#N/A</v>
      </c>
      <c r="Z83" s="271" t="e">
        <v>#N/A</v>
      </c>
      <c r="AA83" s="271" t="e">
        <v>#N/A</v>
      </c>
      <c r="AB83" s="271" t="e">
        <v>#N/A</v>
      </c>
      <c r="AC83" s="271" t="e">
        <v>#N/A</v>
      </c>
      <c r="AD83" s="271" t="e">
        <v>#N/A</v>
      </c>
      <c r="AE83" s="271" t="e">
        <v>#N/A</v>
      </c>
      <c r="AF83" s="271" t="e">
        <v>#N/A</v>
      </c>
      <c r="AG83" s="271" t="e">
        <v>#N/A</v>
      </c>
      <c r="AH83" s="271" t="e">
        <v>#N/A</v>
      </c>
      <c r="AI83" s="271" t="e">
        <v>#N/A</v>
      </c>
      <c r="AJ83" s="271" t="e">
        <v>#N/A</v>
      </c>
      <c r="AK83" s="271" t="e">
        <v>#N/A</v>
      </c>
      <c r="AL83" s="271" t="e">
        <v>#N/A</v>
      </c>
      <c r="AM83" s="271" t="e">
        <v>#N/A</v>
      </c>
      <c r="AN83" s="271" t="e">
        <v>#N/A</v>
      </c>
      <c r="AO83" s="271" t="e">
        <v>#N/A</v>
      </c>
      <c r="AP83" s="271" t="e">
        <v>#N/A</v>
      </c>
      <c r="AQ83" s="271" t="e">
        <v>#N/A</v>
      </c>
      <c r="AR83" s="271" t="e">
        <v>#N/A</v>
      </c>
      <c r="AS83" s="271" t="e">
        <v>#N/A</v>
      </c>
      <c r="AT83" s="271" t="e">
        <v>#N/A</v>
      </c>
      <c r="AU83" s="271" t="e">
        <v>#N/A</v>
      </c>
      <c r="AV83" s="271" t="e">
        <v>#N/A</v>
      </c>
      <c r="AW83" s="271" t="e">
        <v>#N/A</v>
      </c>
      <c r="AX83" s="271" t="e">
        <v>#N/A</v>
      </c>
      <c r="AY83" s="271" t="e">
        <v>#N/A</v>
      </c>
      <c r="AZ83" s="271" t="e">
        <v>#N/A</v>
      </c>
      <c r="BA83" s="271" t="e">
        <v>#N/A</v>
      </c>
      <c r="BB83" s="271" t="e">
        <v>#N/A</v>
      </c>
      <c r="BC83" s="271" t="e">
        <v>#N/A</v>
      </c>
      <c r="BD83" s="271" t="e">
        <v>#N/A</v>
      </c>
      <c r="BE83" s="271" t="e">
        <v>#N/A</v>
      </c>
      <c r="BF83" s="271" t="e">
        <v>#N/A</v>
      </c>
      <c r="BG83" s="271" t="e">
        <v>#N/A</v>
      </c>
      <c r="BH83" s="271" t="e">
        <v>#N/A</v>
      </c>
      <c r="BI83" s="271" t="e">
        <v>#N/A</v>
      </c>
      <c r="BJ83" s="271" t="e">
        <v>#N/A</v>
      </c>
      <c r="BK83" s="271" t="e">
        <v>#N/A</v>
      </c>
      <c r="BL83" s="271" t="e">
        <v>#N/A</v>
      </c>
      <c r="BM83" s="271" t="e">
        <v>#N/A</v>
      </c>
      <c r="BN83" s="271" t="e">
        <v>#N/A</v>
      </c>
      <c r="BO83" s="271" t="e">
        <v>#N/A</v>
      </c>
      <c r="BP83" s="271" t="e">
        <v>#N/A</v>
      </c>
      <c r="BQ83" s="271" t="e">
        <v>#N/A</v>
      </c>
      <c r="BR83" s="271"/>
      <c r="BS83" s="271"/>
      <c r="BT83" s="271"/>
      <c r="BU83" s="271"/>
      <c r="BV83" s="271"/>
      <c r="BW83" s="271"/>
      <c r="BX83" s="271"/>
      <c r="BY83" s="271"/>
      <c r="BZ83" s="271"/>
      <c r="CA83" s="271"/>
      <c r="CB83" s="271"/>
      <c r="CC83" s="271"/>
      <c r="CD83" s="272"/>
      <c r="CE83" s="271" t="s">
        <v>237</v>
      </c>
      <c r="CF83" s="271" t="s">
        <v>237</v>
      </c>
      <c r="CG83" s="271" t="s">
        <v>237</v>
      </c>
      <c r="CH83" s="271" t="s">
        <v>237</v>
      </c>
      <c r="CI83" s="271" t="s">
        <v>237</v>
      </c>
      <c r="CJ83" s="271" t="s">
        <v>237</v>
      </c>
      <c r="CK83" s="271" t="s">
        <v>237</v>
      </c>
      <c r="CL83" s="271" t="s">
        <v>237</v>
      </c>
      <c r="CM83" s="271" t="s">
        <v>237</v>
      </c>
      <c r="CN83" s="271" t="s">
        <v>237</v>
      </c>
      <c r="CO83" s="271" t="s">
        <v>237</v>
      </c>
      <c r="CP83" s="271" t="s">
        <v>237</v>
      </c>
      <c r="CQ83" s="271" t="s">
        <v>237</v>
      </c>
      <c r="CR83" s="271" t="s">
        <v>237</v>
      </c>
      <c r="CS83" s="271" t="s">
        <v>237</v>
      </c>
      <c r="CT83" s="271" t="s">
        <v>237</v>
      </c>
      <c r="CU83" s="271" t="s">
        <v>237</v>
      </c>
      <c r="CV83" s="271" t="s">
        <v>237</v>
      </c>
      <c r="CW83" s="271" t="s">
        <v>237</v>
      </c>
      <c r="CX83" s="271" t="s">
        <v>237</v>
      </c>
      <c r="CY83" s="271" t="s">
        <v>237</v>
      </c>
      <c r="CZ83" s="271" t="s">
        <v>237</v>
      </c>
      <c r="DA83" s="271" t="s">
        <v>237</v>
      </c>
      <c r="DB83" s="271" t="s">
        <v>237</v>
      </c>
      <c r="DC83" s="271" t="s">
        <v>237</v>
      </c>
      <c r="DD83" s="271" t="s">
        <v>237</v>
      </c>
      <c r="DE83" s="271" t="s">
        <v>237</v>
      </c>
      <c r="DF83" s="271" t="s">
        <v>237</v>
      </c>
      <c r="DG83" s="271" t="s">
        <v>237</v>
      </c>
      <c r="DH83" s="271" t="s">
        <v>237</v>
      </c>
      <c r="DI83" s="271" t="s">
        <v>237</v>
      </c>
      <c r="DJ83" s="271" t="s">
        <v>237</v>
      </c>
      <c r="DK83" s="271" t="s">
        <v>237</v>
      </c>
      <c r="DL83" s="271" t="s">
        <v>237</v>
      </c>
      <c r="DM83" s="271" t="s">
        <v>237</v>
      </c>
      <c r="DN83" s="271" t="s">
        <v>237</v>
      </c>
      <c r="DO83" s="271" t="s">
        <v>237</v>
      </c>
      <c r="DP83" s="271" t="s">
        <v>237</v>
      </c>
      <c r="DQ83" s="271" t="s">
        <v>237</v>
      </c>
      <c r="DR83" s="271" t="s">
        <v>237</v>
      </c>
      <c r="DS83" s="271" t="s">
        <v>237</v>
      </c>
      <c r="DT83" s="271" t="s">
        <v>237</v>
      </c>
      <c r="DU83" s="271" t="s">
        <v>237</v>
      </c>
      <c r="DV83" s="271" t="s">
        <v>237</v>
      </c>
      <c r="DW83" s="271" t="s">
        <v>237</v>
      </c>
      <c r="DX83" s="271" t="s">
        <v>237</v>
      </c>
      <c r="DY83" s="271" t="s">
        <v>237</v>
      </c>
      <c r="DZ83" s="271" t="s">
        <v>237</v>
      </c>
      <c r="EA83" s="271" t="s">
        <v>237</v>
      </c>
      <c r="EB83" s="271" t="s">
        <v>237</v>
      </c>
      <c r="EC83" s="271" t="s">
        <v>237</v>
      </c>
      <c r="ED83" s="271" t="s">
        <v>237</v>
      </c>
      <c r="EE83" s="271" t="s">
        <v>237</v>
      </c>
      <c r="EF83" s="271" t="s">
        <v>237</v>
      </c>
      <c r="EG83" s="271" t="s">
        <v>237</v>
      </c>
      <c r="EH83" s="271" t="s">
        <v>237</v>
      </c>
      <c r="EI83" s="271" t="s">
        <v>237</v>
      </c>
      <c r="EJ83" s="271" t="s">
        <v>237</v>
      </c>
      <c r="EK83" s="271" t="s">
        <v>237</v>
      </c>
      <c r="EL83" s="271" t="s">
        <v>237</v>
      </c>
      <c r="EM83" s="271" t="s">
        <v>237</v>
      </c>
      <c r="EN83" s="271" t="s">
        <v>237</v>
      </c>
      <c r="EO83" s="271"/>
      <c r="EP83" s="271"/>
      <c r="EQ83" s="271"/>
      <c r="ER83" s="271"/>
      <c r="ES83" s="271"/>
      <c r="ET83" s="271"/>
      <c r="EU83" s="271"/>
      <c r="EV83" s="271"/>
      <c r="EW83" s="271"/>
      <c r="EX83" s="271"/>
      <c r="EY83" s="271"/>
      <c r="EZ83" s="271"/>
      <c r="FA83" s="272"/>
    </row>
    <row r="84" spans="1:157" x14ac:dyDescent="0.2">
      <c r="A84" s="238" t="e">
        <v>#N/A</v>
      </c>
      <c r="B84" s="237" t="e">
        <v>#N/A</v>
      </c>
      <c r="C84" s="237" t="s">
        <v>237</v>
      </c>
      <c r="D84" s="326" t="str">
        <f>IF(ISNA(A84),"",IF(LEN(A84)&gt;0,_xll.xlDateShiftMonthBiz("TARGET",A84,tenor),""))</f>
        <v/>
      </c>
      <c r="E84" s="322" t="e">
        <v>#VALUE!</v>
      </c>
      <c r="F84" s="322" t="str">
        <f>IF(ISNA(A84),"",IF(LEN(A84)&gt;0,_xll.xlShmImplSwap2($B$5,"EUR"&amp;tenor&amp;"M_29JUN12",A84,,tenor+0*TYPE(trigger),1,4,12/tenor,4,1,1),""))</f>
        <v/>
      </c>
      <c r="G84" s="301" t="str">
        <f t="shared" si="1"/>
        <v/>
      </c>
      <c r="H84" s="271" t="e">
        <v>#N/A</v>
      </c>
      <c r="I84" s="271" t="e">
        <v>#N/A</v>
      </c>
      <c r="J84" s="271" t="e">
        <v>#N/A</v>
      </c>
      <c r="K84" s="271" t="e">
        <v>#N/A</v>
      </c>
      <c r="L84" s="271" t="e">
        <v>#N/A</v>
      </c>
      <c r="M84" s="271" t="e">
        <v>#N/A</v>
      </c>
      <c r="N84" s="271" t="e">
        <v>#N/A</v>
      </c>
      <c r="O84" s="271" t="e">
        <v>#N/A</v>
      </c>
      <c r="P84" s="271" t="e">
        <v>#N/A</v>
      </c>
      <c r="Q84" s="271" t="e">
        <v>#N/A</v>
      </c>
      <c r="R84" s="271" t="e">
        <v>#N/A</v>
      </c>
      <c r="S84" s="271" t="e">
        <v>#N/A</v>
      </c>
      <c r="T84" s="271" t="e">
        <v>#N/A</v>
      </c>
      <c r="U84" s="271" t="e">
        <v>#N/A</v>
      </c>
      <c r="V84" s="271" t="e">
        <v>#N/A</v>
      </c>
      <c r="W84" s="271" t="e">
        <v>#N/A</v>
      </c>
      <c r="X84" s="271" t="e">
        <v>#N/A</v>
      </c>
      <c r="Y84" s="271" t="e">
        <v>#N/A</v>
      </c>
      <c r="Z84" s="271" t="e">
        <v>#N/A</v>
      </c>
      <c r="AA84" s="271" t="e">
        <v>#N/A</v>
      </c>
      <c r="AB84" s="271" t="e">
        <v>#N/A</v>
      </c>
      <c r="AC84" s="271" t="e">
        <v>#N/A</v>
      </c>
      <c r="AD84" s="271" t="e">
        <v>#N/A</v>
      </c>
      <c r="AE84" s="271" t="e">
        <v>#N/A</v>
      </c>
      <c r="AF84" s="271" t="e">
        <v>#N/A</v>
      </c>
      <c r="AG84" s="271" t="e">
        <v>#N/A</v>
      </c>
      <c r="AH84" s="271" t="e">
        <v>#N/A</v>
      </c>
      <c r="AI84" s="271" t="e">
        <v>#N/A</v>
      </c>
      <c r="AJ84" s="271" t="e">
        <v>#N/A</v>
      </c>
      <c r="AK84" s="271" t="e">
        <v>#N/A</v>
      </c>
      <c r="AL84" s="271" t="e">
        <v>#N/A</v>
      </c>
      <c r="AM84" s="271" t="e">
        <v>#N/A</v>
      </c>
      <c r="AN84" s="271" t="e">
        <v>#N/A</v>
      </c>
      <c r="AO84" s="271" t="e">
        <v>#N/A</v>
      </c>
      <c r="AP84" s="271" t="e">
        <v>#N/A</v>
      </c>
      <c r="AQ84" s="271" t="e">
        <v>#N/A</v>
      </c>
      <c r="AR84" s="271" t="e">
        <v>#N/A</v>
      </c>
      <c r="AS84" s="271" t="e">
        <v>#N/A</v>
      </c>
      <c r="AT84" s="271" t="e">
        <v>#N/A</v>
      </c>
      <c r="AU84" s="271" t="e">
        <v>#N/A</v>
      </c>
      <c r="AV84" s="271" t="e">
        <v>#N/A</v>
      </c>
      <c r="AW84" s="271" t="e">
        <v>#N/A</v>
      </c>
      <c r="AX84" s="271" t="e">
        <v>#N/A</v>
      </c>
      <c r="AY84" s="271" t="e">
        <v>#N/A</v>
      </c>
      <c r="AZ84" s="271" t="e">
        <v>#N/A</v>
      </c>
      <c r="BA84" s="271" t="e">
        <v>#N/A</v>
      </c>
      <c r="BB84" s="271" t="e">
        <v>#N/A</v>
      </c>
      <c r="BC84" s="271" t="e">
        <v>#N/A</v>
      </c>
      <c r="BD84" s="271" t="e">
        <v>#N/A</v>
      </c>
      <c r="BE84" s="271" t="e">
        <v>#N/A</v>
      </c>
      <c r="BF84" s="271" t="e">
        <v>#N/A</v>
      </c>
      <c r="BG84" s="271" t="e">
        <v>#N/A</v>
      </c>
      <c r="BH84" s="271" t="e">
        <v>#N/A</v>
      </c>
      <c r="BI84" s="271" t="e">
        <v>#N/A</v>
      </c>
      <c r="BJ84" s="271" t="e">
        <v>#N/A</v>
      </c>
      <c r="BK84" s="271" t="e">
        <v>#N/A</v>
      </c>
      <c r="BL84" s="271" t="e">
        <v>#N/A</v>
      </c>
      <c r="BM84" s="271" t="e">
        <v>#N/A</v>
      </c>
      <c r="BN84" s="271" t="e">
        <v>#N/A</v>
      </c>
      <c r="BO84" s="271" t="e">
        <v>#N/A</v>
      </c>
      <c r="BP84" s="271" t="e">
        <v>#N/A</v>
      </c>
      <c r="BQ84" s="271" t="e">
        <v>#N/A</v>
      </c>
      <c r="BR84" s="271"/>
      <c r="BS84" s="271"/>
      <c r="BT84" s="271"/>
      <c r="BU84" s="271"/>
      <c r="BV84" s="271"/>
      <c r="BW84" s="271"/>
      <c r="BX84" s="271"/>
      <c r="BY84" s="271"/>
      <c r="BZ84" s="271"/>
      <c r="CA84" s="271"/>
      <c r="CB84" s="271"/>
      <c r="CC84" s="271"/>
      <c r="CD84" s="272"/>
      <c r="CE84" s="271" t="s">
        <v>237</v>
      </c>
      <c r="CF84" s="271" t="s">
        <v>237</v>
      </c>
      <c r="CG84" s="271" t="s">
        <v>237</v>
      </c>
      <c r="CH84" s="271" t="s">
        <v>237</v>
      </c>
      <c r="CI84" s="271" t="s">
        <v>237</v>
      </c>
      <c r="CJ84" s="271" t="s">
        <v>237</v>
      </c>
      <c r="CK84" s="271" t="s">
        <v>237</v>
      </c>
      <c r="CL84" s="271" t="s">
        <v>237</v>
      </c>
      <c r="CM84" s="271" t="s">
        <v>237</v>
      </c>
      <c r="CN84" s="271" t="s">
        <v>237</v>
      </c>
      <c r="CO84" s="271" t="s">
        <v>237</v>
      </c>
      <c r="CP84" s="271" t="s">
        <v>237</v>
      </c>
      <c r="CQ84" s="271" t="s">
        <v>237</v>
      </c>
      <c r="CR84" s="271" t="s">
        <v>237</v>
      </c>
      <c r="CS84" s="271" t="s">
        <v>237</v>
      </c>
      <c r="CT84" s="271" t="s">
        <v>237</v>
      </c>
      <c r="CU84" s="271" t="s">
        <v>237</v>
      </c>
      <c r="CV84" s="271" t="s">
        <v>237</v>
      </c>
      <c r="CW84" s="271" t="s">
        <v>237</v>
      </c>
      <c r="CX84" s="271" t="s">
        <v>237</v>
      </c>
      <c r="CY84" s="271" t="s">
        <v>237</v>
      </c>
      <c r="CZ84" s="271" t="s">
        <v>237</v>
      </c>
      <c r="DA84" s="271" t="s">
        <v>237</v>
      </c>
      <c r="DB84" s="271" t="s">
        <v>237</v>
      </c>
      <c r="DC84" s="271" t="s">
        <v>237</v>
      </c>
      <c r="DD84" s="271" t="s">
        <v>237</v>
      </c>
      <c r="DE84" s="271" t="s">
        <v>237</v>
      </c>
      <c r="DF84" s="271" t="s">
        <v>237</v>
      </c>
      <c r="DG84" s="271" t="s">
        <v>237</v>
      </c>
      <c r="DH84" s="271" t="s">
        <v>237</v>
      </c>
      <c r="DI84" s="271" t="s">
        <v>237</v>
      </c>
      <c r="DJ84" s="271" t="s">
        <v>237</v>
      </c>
      <c r="DK84" s="271" t="s">
        <v>237</v>
      </c>
      <c r="DL84" s="271" t="s">
        <v>237</v>
      </c>
      <c r="DM84" s="271" t="s">
        <v>237</v>
      </c>
      <c r="DN84" s="271" t="s">
        <v>237</v>
      </c>
      <c r="DO84" s="271" t="s">
        <v>237</v>
      </c>
      <c r="DP84" s="271" t="s">
        <v>237</v>
      </c>
      <c r="DQ84" s="271" t="s">
        <v>237</v>
      </c>
      <c r="DR84" s="271" t="s">
        <v>237</v>
      </c>
      <c r="DS84" s="271" t="s">
        <v>237</v>
      </c>
      <c r="DT84" s="271" t="s">
        <v>237</v>
      </c>
      <c r="DU84" s="271" t="s">
        <v>237</v>
      </c>
      <c r="DV84" s="271" t="s">
        <v>237</v>
      </c>
      <c r="DW84" s="271" t="s">
        <v>237</v>
      </c>
      <c r="DX84" s="271" t="s">
        <v>237</v>
      </c>
      <c r="DY84" s="271" t="s">
        <v>237</v>
      </c>
      <c r="DZ84" s="271" t="s">
        <v>237</v>
      </c>
      <c r="EA84" s="271" t="s">
        <v>237</v>
      </c>
      <c r="EB84" s="271" t="s">
        <v>237</v>
      </c>
      <c r="EC84" s="271" t="s">
        <v>237</v>
      </c>
      <c r="ED84" s="271" t="s">
        <v>237</v>
      </c>
      <c r="EE84" s="271" t="s">
        <v>237</v>
      </c>
      <c r="EF84" s="271" t="s">
        <v>237</v>
      </c>
      <c r="EG84" s="271" t="s">
        <v>237</v>
      </c>
      <c r="EH84" s="271" t="s">
        <v>237</v>
      </c>
      <c r="EI84" s="271" t="s">
        <v>237</v>
      </c>
      <c r="EJ84" s="271" t="s">
        <v>237</v>
      </c>
      <c r="EK84" s="271" t="s">
        <v>237</v>
      </c>
      <c r="EL84" s="271" t="s">
        <v>237</v>
      </c>
      <c r="EM84" s="271" t="s">
        <v>237</v>
      </c>
      <c r="EN84" s="271" t="s">
        <v>237</v>
      </c>
      <c r="EO84" s="271"/>
      <c r="EP84" s="271"/>
      <c r="EQ84" s="271"/>
      <c r="ER84" s="271"/>
      <c r="ES84" s="271"/>
      <c r="ET84" s="271"/>
      <c r="EU84" s="271"/>
      <c r="EV84" s="271"/>
      <c r="EW84" s="271"/>
      <c r="EX84" s="271"/>
      <c r="EY84" s="271"/>
      <c r="EZ84" s="271"/>
      <c r="FA84" s="272"/>
    </row>
    <row r="85" spans="1:157" x14ac:dyDescent="0.2">
      <c r="A85" s="238" t="e">
        <v>#N/A</v>
      </c>
      <c r="B85" s="237" t="e">
        <v>#N/A</v>
      </c>
      <c r="C85" s="237" t="s">
        <v>237</v>
      </c>
      <c r="D85" s="326" t="str">
        <f>IF(ISNA(A85),"",IF(LEN(A85)&gt;0,_xll.xlDateShiftMonthBiz("TARGET",A85,tenor),""))</f>
        <v/>
      </c>
      <c r="E85" s="322" t="e">
        <v>#VALUE!</v>
      </c>
      <c r="F85" s="322" t="str">
        <f>IF(ISNA(A85),"",IF(LEN(A85)&gt;0,_xll.xlShmImplSwap2($B$5,"EUR"&amp;tenor&amp;"M_29JUN12",A85,,tenor+0*TYPE(trigger),1,4,12/tenor,4,1,1),""))</f>
        <v/>
      </c>
      <c r="G85" s="301" t="str">
        <f t="shared" si="1"/>
        <v/>
      </c>
      <c r="H85" s="271" t="e">
        <v>#N/A</v>
      </c>
      <c r="I85" s="271" t="e">
        <v>#N/A</v>
      </c>
      <c r="J85" s="271" t="e">
        <v>#N/A</v>
      </c>
      <c r="K85" s="271" t="e">
        <v>#N/A</v>
      </c>
      <c r="L85" s="271" t="e">
        <v>#N/A</v>
      </c>
      <c r="M85" s="271" t="e">
        <v>#N/A</v>
      </c>
      <c r="N85" s="271" t="e">
        <v>#N/A</v>
      </c>
      <c r="O85" s="271" t="e">
        <v>#N/A</v>
      </c>
      <c r="P85" s="271" t="e">
        <v>#N/A</v>
      </c>
      <c r="Q85" s="271" t="e">
        <v>#N/A</v>
      </c>
      <c r="R85" s="271" t="e">
        <v>#N/A</v>
      </c>
      <c r="S85" s="271" t="e">
        <v>#N/A</v>
      </c>
      <c r="T85" s="271" t="e">
        <v>#N/A</v>
      </c>
      <c r="U85" s="271" t="e">
        <v>#N/A</v>
      </c>
      <c r="V85" s="271" t="e">
        <v>#N/A</v>
      </c>
      <c r="W85" s="271" t="e">
        <v>#N/A</v>
      </c>
      <c r="X85" s="271" t="e">
        <v>#N/A</v>
      </c>
      <c r="Y85" s="271" t="e">
        <v>#N/A</v>
      </c>
      <c r="Z85" s="271" t="e">
        <v>#N/A</v>
      </c>
      <c r="AA85" s="271" t="e">
        <v>#N/A</v>
      </c>
      <c r="AB85" s="271" t="e">
        <v>#N/A</v>
      </c>
      <c r="AC85" s="271" t="e">
        <v>#N/A</v>
      </c>
      <c r="AD85" s="271" t="e">
        <v>#N/A</v>
      </c>
      <c r="AE85" s="271" t="e">
        <v>#N/A</v>
      </c>
      <c r="AF85" s="271" t="e">
        <v>#N/A</v>
      </c>
      <c r="AG85" s="271" t="e">
        <v>#N/A</v>
      </c>
      <c r="AH85" s="271" t="e">
        <v>#N/A</v>
      </c>
      <c r="AI85" s="271" t="e">
        <v>#N/A</v>
      </c>
      <c r="AJ85" s="271" t="e">
        <v>#N/A</v>
      </c>
      <c r="AK85" s="271" t="e">
        <v>#N/A</v>
      </c>
      <c r="AL85" s="271" t="e">
        <v>#N/A</v>
      </c>
      <c r="AM85" s="271" t="e">
        <v>#N/A</v>
      </c>
      <c r="AN85" s="271" t="e">
        <v>#N/A</v>
      </c>
      <c r="AO85" s="271" t="e">
        <v>#N/A</v>
      </c>
      <c r="AP85" s="271" t="e">
        <v>#N/A</v>
      </c>
      <c r="AQ85" s="271" t="e">
        <v>#N/A</v>
      </c>
      <c r="AR85" s="271" t="e">
        <v>#N/A</v>
      </c>
      <c r="AS85" s="271" t="e">
        <v>#N/A</v>
      </c>
      <c r="AT85" s="271" t="e">
        <v>#N/A</v>
      </c>
      <c r="AU85" s="271" t="e">
        <v>#N/A</v>
      </c>
      <c r="AV85" s="271" t="e">
        <v>#N/A</v>
      </c>
      <c r="AW85" s="271" t="e">
        <v>#N/A</v>
      </c>
      <c r="AX85" s="271" t="e">
        <v>#N/A</v>
      </c>
      <c r="AY85" s="271" t="e">
        <v>#N/A</v>
      </c>
      <c r="AZ85" s="271" t="e">
        <v>#N/A</v>
      </c>
      <c r="BA85" s="271" t="e">
        <v>#N/A</v>
      </c>
      <c r="BB85" s="271" t="e">
        <v>#N/A</v>
      </c>
      <c r="BC85" s="271" t="e">
        <v>#N/A</v>
      </c>
      <c r="BD85" s="271" t="e">
        <v>#N/A</v>
      </c>
      <c r="BE85" s="271" t="e">
        <v>#N/A</v>
      </c>
      <c r="BF85" s="271" t="e">
        <v>#N/A</v>
      </c>
      <c r="BG85" s="271" t="e">
        <v>#N/A</v>
      </c>
      <c r="BH85" s="271" t="e">
        <v>#N/A</v>
      </c>
      <c r="BI85" s="271" t="e">
        <v>#N/A</v>
      </c>
      <c r="BJ85" s="271" t="e">
        <v>#N/A</v>
      </c>
      <c r="BK85" s="271" t="e">
        <v>#N/A</v>
      </c>
      <c r="BL85" s="271" t="e">
        <v>#N/A</v>
      </c>
      <c r="BM85" s="271" t="e">
        <v>#N/A</v>
      </c>
      <c r="BN85" s="271" t="e">
        <v>#N/A</v>
      </c>
      <c r="BO85" s="271" t="e">
        <v>#N/A</v>
      </c>
      <c r="BP85" s="271" t="e">
        <v>#N/A</v>
      </c>
      <c r="BQ85" s="271" t="e">
        <v>#N/A</v>
      </c>
      <c r="BR85" s="271"/>
      <c r="BS85" s="271"/>
      <c r="BT85" s="271"/>
      <c r="BU85" s="271"/>
      <c r="BV85" s="271"/>
      <c r="BW85" s="271"/>
      <c r="BX85" s="271"/>
      <c r="BY85" s="271"/>
      <c r="BZ85" s="271"/>
      <c r="CA85" s="271"/>
      <c r="CB85" s="271"/>
      <c r="CC85" s="271"/>
      <c r="CD85" s="272"/>
      <c r="CE85" s="271" t="s">
        <v>237</v>
      </c>
      <c r="CF85" s="271" t="s">
        <v>237</v>
      </c>
      <c r="CG85" s="271" t="s">
        <v>237</v>
      </c>
      <c r="CH85" s="271" t="s">
        <v>237</v>
      </c>
      <c r="CI85" s="271" t="s">
        <v>237</v>
      </c>
      <c r="CJ85" s="271" t="s">
        <v>237</v>
      </c>
      <c r="CK85" s="271" t="s">
        <v>237</v>
      </c>
      <c r="CL85" s="271" t="s">
        <v>237</v>
      </c>
      <c r="CM85" s="271" t="s">
        <v>237</v>
      </c>
      <c r="CN85" s="271" t="s">
        <v>237</v>
      </c>
      <c r="CO85" s="271" t="s">
        <v>237</v>
      </c>
      <c r="CP85" s="271" t="s">
        <v>237</v>
      </c>
      <c r="CQ85" s="271" t="s">
        <v>237</v>
      </c>
      <c r="CR85" s="271" t="s">
        <v>237</v>
      </c>
      <c r="CS85" s="271" t="s">
        <v>237</v>
      </c>
      <c r="CT85" s="271" t="s">
        <v>237</v>
      </c>
      <c r="CU85" s="271" t="s">
        <v>237</v>
      </c>
      <c r="CV85" s="271" t="s">
        <v>237</v>
      </c>
      <c r="CW85" s="271" t="s">
        <v>237</v>
      </c>
      <c r="CX85" s="271" t="s">
        <v>237</v>
      </c>
      <c r="CY85" s="271" t="s">
        <v>237</v>
      </c>
      <c r="CZ85" s="271" t="s">
        <v>237</v>
      </c>
      <c r="DA85" s="271" t="s">
        <v>237</v>
      </c>
      <c r="DB85" s="271" t="s">
        <v>237</v>
      </c>
      <c r="DC85" s="271" t="s">
        <v>237</v>
      </c>
      <c r="DD85" s="271" t="s">
        <v>237</v>
      </c>
      <c r="DE85" s="271" t="s">
        <v>237</v>
      </c>
      <c r="DF85" s="271" t="s">
        <v>237</v>
      </c>
      <c r="DG85" s="271" t="s">
        <v>237</v>
      </c>
      <c r="DH85" s="271" t="s">
        <v>237</v>
      </c>
      <c r="DI85" s="271" t="s">
        <v>237</v>
      </c>
      <c r="DJ85" s="271" t="s">
        <v>237</v>
      </c>
      <c r="DK85" s="271" t="s">
        <v>237</v>
      </c>
      <c r="DL85" s="271" t="s">
        <v>237</v>
      </c>
      <c r="DM85" s="271" t="s">
        <v>237</v>
      </c>
      <c r="DN85" s="271" t="s">
        <v>237</v>
      </c>
      <c r="DO85" s="271" t="s">
        <v>237</v>
      </c>
      <c r="DP85" s="271" t="s">
        <v>237</v>
      </c>
      <c r="DQ85" s="271" t="s">
        <v>237</v>
      </c>
      <c r="DR85" s="271" t="s">
        <v>237</v>
      </c>
      <c r="DS85" s="271" t="s">
        <v>237</v>
      </c>
      <c r="DT85" s="271" t="s">
        <v>237</v>
      </c>
      <c r="DU85" s="271" t="s">
        <v>237</v>
      </c>
      <c r="DV85" s="271" t="s">
        <v>237</v>
      </c>
      <c r="DW85" s="271" t="s">
        <v>237</v>
      </c>
      <c r="DX85" s="271" t="s">
        <v>237</v>
      </c>
      <c r="DY85" s="271" t="s">
        <v>237</v>
      </c>
      <c r="DZ85" s="271" t="s">
        <v>237</v>
      </c>
      <c r="EA85" s="271" t="s">
        <v>237</v>
      </c>
      <c r="EB85" s="271" t="s">
        <v>237</v>
      </c>
      <c r="EC85" s="271" t="s">
        <v>237</v>
      </c>
      <c r="ED85" s="271" t="s">
        <v>237</v>
      </c>
      <c r="EE85" s="271" t="s">
        <v>237</v>
      </c>
      <c r="EF85" s="271" t="s">
        <v>237</v>
      </c>
      <c r="EG85" s="271" t="s">
        <v>237</v>
      </c>
      <c r="EH85" s="271" t="s">
        <v>237</v>
      </c>
      <c r="EI85" s="271" t="s">
        <v>237</v>
      </c>
      <c r="EJ85" s="271" t="s">
        <v>237</v>
      </c>
      <c r="EK85" s="271" t="s">
        <v>237</v>
      </c>
      <c r="EL85" s="271" t="s">
        <v>237</v>
      </c>
      <c r="EM85" s="271" t="s">
        <v>237</v>
      </c>
      <c r="EN85" s="271" t="s">
        <v>237</v>
      </c>
      <c r="EO85" s="271"/>
      <c r="EP85" s="271"/>
      <c r="EQ85" s="271"/>
      <c r="ER85" s="271"/>
      <c r="ES85" s="271"/>
      <c r="ET85" s="271"/>
      <c r="EU85" s="271"/>
      <c r="EV85" s="271"/>
      <c r="EW85" s="271"/>
      <c r="EX85" s="271"/>
      <c r="EY85" s="271"/>
      <c r="EZ85" s="271"/>
      <c r="FA85" s="272"/>
    </row>
    <row r="86" spans="1:157" x14ac:dyDescent="0.2">
      <c r="A86" s="238"/>
      <c r="B86" s="237"/>
      <c r="C86" s="237" t="s">
        <v>237</v>
      </c>
      <c r="D86" s="326" t="str">
        <f>IF(ISNA(A86),"",IF(LEN(A86)&gt;0,_xll.xlDateShiftMonthBiz("TARGET",A86,tenor),""))</f>
        <v/>
      </c>
      <c r="E86" s="322" t="e">
        <v>#VALUE!</v>
      </c>
      <c r="F86" s="322" t="str">
        <f>IF(ISNA(A86),"",IF(LEN(A86)&gt;0,_xll.xlShmImplSwap2($B$5,"EUR"&amp;tenor&amp;"M_29JUN12",A86,,tenor+0*TYPE(trigger),1,4,12/tenor,4,1,1),""))</f>
        <v/>
      </c>
      <c r="G86" s="301" t="str">
        <f t="shared" si="1"/>
        <v/>
      </c>
      <c r="H86" s="271"/>
      <c r="I86" s="271"/>
      <c r="J86" s="271"/>
      <c r="K86" s="271"/>
      <c r="L86" s="271"/>
      <c r="M86" s="271"/>
      <c r="N86" s="271"/>
      <c r="O86" s="271"/>
      <c r="P86" s="271"/>
      <c r="Q86" s="271"/>
      <c r="R86" s="271"/>
      <c r="S86" s="271"/>
      <c r="T86" s="271"/>
      <c r="U86" s="271"/>
      <c r="V86" s="271"/>
      <c r="W86" s="271"/>
      <c r="X86" s="271"/>
      <c r="Y86" s="271"/>
      <c r="Z86" s="271"/>
      <c r="AA86" s="271"/>
      <c r="AB86" s="271"/>
      <c r="AC86" s="271"/>
      <c r="AD86" s="271"/>
      <c r="AE86" s="271"/>
      <c r="AF86" s="271"/>
      <c r="AG86" s="271"/>
      <c r="AH86" s="271"/>
      <c r="AI86" s="271"/>
      <c r="AJ86" s="271"/>
      <c r="AK86" s="271"/>
      <c r="AL86" s="271"/>
      <c r="AM86" s="271"/>
      <c r="AN86" s="271"/>
      <c r="AO86" s="271"/>
      <c r="AP86" s="271"/>
      <c r="AQ86" s="271"/>
      <c r="AR86" s="271"/>
      <c r="AS86" s="271"/>
      <c r="AT86" s="271"/>
      <c r="AU86" s="271"/>
      <c r="AV86" s="271"/>
      <c r="AW86" s="271"/>
      <c r="AX86" s="271"/>
      <c r="AY86" s="271"/>
      <c r="AZ86" s="271"/>
      <c r="BA86" s="271"/>
      <c r="BB86" s="271"/>
      <c r="BC86" s="271"/>
      <c r="BD86" s="271"/>
      <c r="BE86" s="271"/>
      <c r="BF86" s="271"/>
      <c r="BG86" s="271"/>
      <c r="BH86" s="271"/>
      <c r="BI86" s="271"/>
      <c r="BJ86" s="271"/>
      <c r="BK86" s="271"/>
      <c r="BL86" s="271"/>
      <c r="BM86" s="271"/>
      <c r="BN86" s="271"/>
      <c r="BO86" s="271"/>
      <c r="BP86" s="271"/>
      <c r="BQ86" s="271"/>
      <c r="BR86" s="271"/>
      <c r="BS86" s="271"/>
      <c r="BT86" s="271"/>
      <c r="BU86" s="271"/>
      <c r="BV86" s="271"/>
      <c r="BW86" s="271"/>
      <c r="BX86" s="271"/>
      <c r="BY86" s="271"/>
      <c r="BZ86" s="271"/>
      <c r="CA86" s="271"/>
      <c r="CB86" s="271"/>
      <c r="CC86" s="271"/>
      <c r="CD86" s="272"/>
      <c r="CE86" s="271" t="s">
        <v>237</v>
      </c>
      <c r="CF86" s="271" t="s">
        <v>237</v>
      </c>
      <c r="CG86" s="271" t="s">
        <v>237</v>
      </c>
      <c r="CH86" s="271" t="s">
        <v>237</v>
      </c>
      <c r="CI86" s="271" t="s">
        <v>237</v>
      </c>
      <c r="CJ86" s="271" t="s">
        <v>237</v>
      </c>
      <c r="CK86" s="271" t="s">
        <v>237</v>
      </c>
      <c r="CL86" s="271" t="s">
        <v>237</v>
      </c>
      <c r="CM86" s="271" t="s">
        <v>237</v>
      </c>
      <c r="CN86" s="271" t="s">
        <v>237</v>
      </c>
      <c r="CO86" s="271" t="s">
        <v>237</v>
      </c>
      <c r="CP86" s="271" t="s">
        <v>237</v>
      </c>
      <c r="CQ86" s="271" t="s">
        <v>237</v>
      </c>
      <c r="CR86" s="271" t="s">
        <v>237</v>
      </c>
      <c r="CS86" s="271" t="s">
        <v>237</v>
      </c>
      <c r="CT86" s="271" t="s">
        <v>237</v>
      </c>
      <c r="CU86" s="271" t="s">
        <v>237</v>
      </c>
      <c r="CV86" s="271" t="s">
        <v>237</v>
      </c>
      <c r="CW86" s="271" t="s">
        <v>237</v>
      </c>
      <c r="CX86" s="271" t="s">
        <v>237</v>
      </c>
      <c r="CY86" s="271" t="s">
        <v>237</v>
      </c>
      <c r="CZ86" s="271" t="s">
        <v>237</v>
      </c>
      <c r="DA86" s="271" t="s">
        <v>237</v>
      </c>
      <c r="DB86" s="271" t="s">
        <v>237</v>
      </c>
      <c r="DC86" s="271" t="s">
        <v>237</v>
      </c>
      <c r="DD86" s="271" t="s">
        <v>237</v>
      </c>
      <c r="DE86" s="271" t="s">
        <v>237</v>
      </c>
      <c r="DF86" s="271" t="s">
        <v>237</v>
      </c>
      <c r="DG86" s="271" t="s">
        <v>237</v>
      </c>
      <c r="DH86" s="271" t="s">
        <v>237</v>
      </c>
      <c r="DI86" s="271" t="s">
        <v>237</v>
      </c>
      <c r="DJ86" s="271" t="s">
        <v>237</v>
      </c>
      <c r="DK86" s="271" t="s">
        <v>237</v>
      </c>
      <c r="DL86" s="271" t="s">
        <v>237</v>
      </c>
      <c r="DM86" s="271" t="s">
        <v>237</v>
      </c>
      <c r="DN86" s="271" t="s">
        <v>237</v>
      </c>
      <c r="DO86" s="271" t="s">
        <v>237</v>
      </c>
      <c r="DP86" s="271" t="s">
        <v>237</v>
      </c>
      <c r="DQ86" s="271" t="s">
        <v>237</v>
      </c>
      <c r="DR86" s="271" t="s">
        <v>237</v>
      </c>
      <c r="DS86" s="271" t="s">
        <v>237</v>
      </c>
      <c r="DT86" s="271" t="s">
        <v>237</v>
      </c>
      <c r="DU86" s="271" t="s">
        <v>237</v>
      </c>
      <c r="DV86" s="271" t="s">
        <v>237</v>
      </c>
      <c r="DW86" s="271" t="s">
        <v>237</v>
      </c>
      <c r="DX86" s="271" t="s">
        <v>237</v>
      </c>
      <c r="DY86" s="271" t="s">
        <v>237</v>
      </c>
      <c r="DZ86" s="271" t="s">
        <v>237</v>
      </c>
      <c r="EA86" s="271" t="s">
        <v>237</v>
      </c>
      <c r="EB86" s="271" t="s">
        <v>237</v>
      </c>
      <c r="EC86" s="271" t="s">
        <v>237</v>
      </c>
      <c r="ED86" s="271" t="s">
        <v>237</v>
      </c>
      <c r="EE86" s="271" t="s">
        <v>237</v>
      </c>
      <c r="EF86" s="271" t="s">
        <v>237</v>
      </c>
      <c r="EG86" s="271" t="s">
        <v>237</v>
      </c>
      <c r="EH86" s="271" t="s">
        <v>237</v>
      </c>
      <c r="EI86" s="271" t="s">
        <v>237</v>
      </c>
      <c r="EJ86" s="271" t="s">
        <v>237</v>
      </c>
      <c r="EK86" s="271" t="s">
        <v>237</v>
      </c>
      <c r="EL86" s="271" t="s">
        <v>237</v>
      </c>
      <c r="EM86" s="271" t="s">
        <v>237</v>
      </c>
      <c r="EN86" s="271" t="s">
        <v>237</v>
      </c>
      <c r="EO86" s="271"/>
      <c r="EP86" s="271"/>
      <c r="EQ86" s="271"/>
      <c r="ER86" s="271"/>
      <c r="ES86" s="271"/>
      <c r="ET86" s="271"/>
      <c r="EU86" s="271"/>
      <c r="EV86" s="271"/>
      <c r="EW86" s="271"/>
      <c r="EX86" s="271"/>
      <c r="EY86" s="271"/>
      <c r="EZ86" s="271"/>
      <c r="FA86" s="272"/>
    </row>
    <row r="87" spans="1:157" x14ac:dyDescent="0.2">
      <c r="A87" s="238"/>
      <c r="B87" s="237"/>
      <c r="C87" s="237" t="s">
        <v>237</v>
      </c>
      <c r="D87" s="326" t="str">
        <f>IF(ISNA(A87),"",IF(LEN(A87)&gt;0,_xll.xlDateShiftMonthBiz("TARGET",A87,tenor),""))</f>
        <v/>
      </c>
      <c r="E87" s="322" t="e">
        <v>#VALUE!</v>
      </c>
      <c r="F87" s="322" t="str">
        <f>IF(ISNA(A87),"",IF(LEN(A87)&gt;0,_xll.xlShmImplSwap2($B$5,"EUR"&amp;tenor&amp;"M_29JUN12",A87,,tenor+0*TYPE(trigger),1,4,12/tenor,4,1,1),""))</f>
        <v/>
      </c>
      <c r="G87" s="301" t="str">
        <f t="shared" si="1"/>
        <v/>
      </c>
      <c r="H87" s="271"/>
      <c r="I87" s="271"/>
      <c r="J87" s="271"/>
      <c r="K87" s="271"/>
      <c r="L87" s="271"/>
      <c r="M87" s="271"/>
      <c r="N87" s="271"/>
      <c r="O87" s="271"/>
      <c r="P87" s="271"/>
      <c r="Q87" s="271"/>
      <c r="R87" s="271"/>
      <c r="S87" s="271"/>
      <c r="T87" s="271"/>
      <c r="U87" s="271"/>
      <c r="V87" s="271"/>
      <c r="W87" s="271"/>
      <c r="X87" s="271"/>
      <c r="Y87" s="271"/>
      <c r="Z87" s="271"/>
      <c r="AA87" s="271"/>
      <c r="AB87" s="271"/>
      <c r="AC87" s="271"/>
      <c r="AD87" s="271"/>
      <c r="AE87" s="271"/>
      <c r="AF87" s="271"/>
      <c r="AG87" s="271"/>
      <c r="AH87" s="271"/>
      <c r="AI87" s="271"/>
      <c r="AJ87" s="271"/>
      <c r="AK87" s="271"/>
      <c r="AL87" s="271"/>
      <c r="AM87" s="271"/>
      <c r="AN87" s="271"/>
      <c r="AO87" s="271"/>
      <c r="AP87" s="271"/>
      <c r="AQ87" s="271"/>
      <c r="AR87" s="271"/>
      <c r="AS87" s="271"/>
      <c r="AT87" s="271"/>
      <c r="AU87" s="271"/>
      <c r="AV87" s="271"/>
      <c r="AW87" s="271"/>
      <c r="AX87" s="271"/>
      <c r="AY87" s="271"/>
      <c r="AZ87" s="271"/>
      <c r="BA87" s="271"/>
      <c r="BB87" s="271"/>
      <c r="BC87" s="271"/>
      <c r="BD87" s="271"/>
      <c r="BE87" s="271"/>
      <c r="BF87" s="271"/>
      <c r="BG87" s="271"/>
      <c r="BH87" s="271"/>
      <c r="BI87" s="271"/>
      <c r="BJ87" s="271"/>
      <c r="BK87" s="271"/>
      <c r="BL87" s="271"/>
      <c r="BM87" s="271"/>
      <c r="BN87" s="271"/>
      <c r="BO87" s="271"/>
      <c r="BP87" s="271"/>
      <c r="BQ87" s="271"/>
      <c r="BR87" s="271"/>
      <c r="BS87" s="271"/>
      <c r="BT87" s="271"/>
      <c r="BU87" s="271"/>
      <c r="BV87" s="271"/>
      <c r="BW87" s="271"/>
      <c r="BX87" s="271"/>
      <c r="BY87" s="271"/>
      <c r="BZ87" s="271"/>
      <c r="CA87" s="271"/>
      <c r="CB87" s="271"/>
      <c r="CC87" s="271"/>
      <c r="CD87" s="272"/>
      <c r="CE87" s="271" t="s">
        <v>237</v>
      </c>
      <c r="CF87" s="271" t="s">
        <v>237</v>
      </c>
      <c r="CG87" s="271" t="s">
        <v>237</v>
      </c>
      <c r="CH87" s="271" t="s">
        <v>237</v>
      </c>
      <c r="CI87" s="271" t="s">
        <v>237</v>
      </c>
      <c r="CJ87" s="271" t="s">
        <v>237</v>
      </c>
      <c r="CK87" s="271" t="s">
        <v>237</v>
      </c>
      <c r="CL87" s="271" t="s">
        <v>237</v>
      </c>
      <c r="CM87" s="271" t="s">
        <v>237</v>
      </c>
      <c r="CN87" s="271" t="s">
        <v>237</v>
      </c>
      <c r="CO87" s="271" t="s">
        <v>237</v>
      </c>
      <c r="CP87" s="271" t="s">
        <v>237</v>
      </c>
      <c r="CQ87" s="271" t="s">
        <v>237</v>
      </c>
      <c r="CR87" s="271" t="s">
        <v>237</v>
      </c>
      <c r="CS87" s="271" t="s">
        <v>237</v>
      </c>
      <c r="CT87" s="271" t="s">
        <v>237</v>
      </c>
      <c r="CU87" s="271" t="s">
        <v>237</v>
      </c>
      <c r="CV87" s="271" t="s">
        <v>237</v>
      </c>
      <c r="CW87" s="271" t="s">
        <v>237</v>
      </c>
      <c r="CX87" s="271" t="s">
        <v>237</v>
      </c>
      <c r="CY87" s="271" t="s">
        <v>237</v>
      </c>
      <c r="CZ87" s="271" t="s">
        <v>237</v>
      </c>
      <c r="DA87" s="271" t="s">
        <v>237</v>
      </c>
      <c r="DB87" s="271" t="s">
        <v>237</v>
      </c>
      <c r="DC87" s="271" t="s">
        <v>237</v>
      </c>
      <c r="DD87" s="271" t="s">
        <v>237</v>
      </c>
      <c r="DE87" s="271" t="s">
        <v>237</v>
      </c>
      <c r="DF87" s="271" t="s">
        <v>237</v>
      </c>
      <c r="DG87" s="271" t="s">
        <v>237</v>
      </c>
      <c r="DH87" s="271" t="s">
        <v>237</v>
      </c>
      <c r="DI87" s="271" t="s">
        <v>237</v>
      </c>
      <c r="DJ87" s="271" t="s">
        <v>237</v>
      </c>
      <c r="DK87" s="271" t="s">
        <v>237</v>
      </c>
      <c r="DL87" s="271" t="s">
        <v>237</v>
      </c>
      <c r="DM87" s="271" t="s">
        <v>237</v>
      </c>
      <c r="DN87" s="271" t="s">
        <v>237</v>
      </c>
      <c r="DO87" s="271" t="s">
        <v>237</v>
      </c>
      <c r="DP87" s="271" t="s">
        <v>237</v>
      </c>
      <c r="DQ87" s="271" t="s">
        <v>237</v>
      </c>
      <c r="DR87" s="271" t="s">
        <v>237</v>
      </c>
      <c r="DS87" s="271" t="s">
        <v>237</v>
      </c>
      <c r="DT87" s="271" t="s">
        <v>237</v>
      </c>
      <c r="DU87" s="271" t="s">
        <v>237</v>
      </c>
      <c r="DV87" s="271" t="s">
        <v>237</v>
      </c>
      <c r="DW87" s="271" t="s">
        <v>237</v>
      </c>
      <c r="DX87" s="271" t="s">
        <v>237</v>
      </c>
      <c r="DY87" s="271" t="s">
        <v>237</v>
      </c>
      <c r="DZ87" s="271" t="s">
        <v>237</v>
      </c>
      <c r="EA87" s="271" t="s">
        <v>237</v>
      </c>
      <c r="EB87" s="271" t="s">
        <v>237</v>
      </c>
      <c r="EC87" s="271" t="s">
        <v>237</v>
      </c>
      <c r="ED87" s="271" t="s">
        <v>237</v>
      </c>
      <c r="EE87" s="271" t="s">
        <v>237</v>
      </c>
      <c r="EF87" s="271" t="s">
        <v>237</v>
      </c>
      <c r="EG87" s="271" t="s">
        <v>237</v>
      </c>
      <c r="EH87" s="271" t="s">
        <v>237</v>
      </c>
      <c r="EI87" s="271" t="s">
        <v>237</v>
      </c>
      <c r="EJ87" s="271" t="s">
        <v>237</v>
      </c>
      <c r="EK87" s="271" t="s">
        <v>237</v>
      </c>
      <c r="EL87" s="271" t="s">
        <v>237</v>
      </c>
      <c r="EM87" s="271" t="s">
        <v>237</v>
      </c>
      <c r="EN87" s="271" t="s">
        <v>237</v>
      </c>
      <c r="EO87" s="271"/>
      <c r="EP87" s="271"/>
      <c r="EQ87" s="271"/>
      <c r="ER87" s="271"/>
      <c r="ES87" s="271"/>
      <c r="ET87" s="271"/>
      <c r="EU87" s="271"/>
      <c r="EV87" s="271"/>
      <c r="EW87" s="271"/>
      <c r="EX87" s="271"/>
      <c r="EY87" s="271"/>
      <c r="EZ87" s="271"/>
      <c r="FA87" s="272"/>
    </row>
    <row r="88" spans="1:157" x14ac:dyDescent="0.2">
      <c r="A88" s="238"/>
      <c r="B88" s="237"/>
      <c r="C88" s="237" t="s">
        <v>237</v>
      </c>
      <c r="D88" s="326" t="str">
        <f>IF(ISNA(A88),"",IF(LEN(A88)&gt;0,_xll.xlDateShiftMonthBiz("TARGET",A88,tenor),""))</f>
        <v/>
      </c>
      <c r="E88" s="322" t="e">
        <v>#VALUE!</v>
      </c>
      <c r="F88" s="322" t="str">
        <f>IF(ISNA(A88),"",IF(LEN(A88)&gt;0,_xll.xlShmImplSwap2($B$5,"EUR"&amp;tenor&amp;"M_29JUN12",A88,,tenor+0*TYPE(trigger),1,4,12/tenor,4,1,1),""))</f>
        <v/>
      </c>
      <c r="G88" s="301" t="str">
        <f t="shared" si="1"/>
        <v/>
      </c>
      <c r="H88" s="271"/>
      <c r="I88" s="271"/>
      <c r="J88" s="271"/>
      <c r="K88" s="271"/>
      <c r="L88" s="271"/>
      <c r="M88" s="271"/>
      <c r="N88" s="271"/>
      <c r="O88" s="271"/>
      <c r="P88" s="271"/>
      <c r="Q88" s="271"/>
      <c r="R88" s="271"/>
      <c r="S88" s="271"/>
      <c r="T88" s="271"/>
      <c r="U88" s="271"/>
      <c r="V88" s="271"/>
      <c r="W88" s="271"/>
      <c r="X88" s="271"/>
      <c r="Y88" s="271"/>
      <c r="Z88" s="271"/>
      <c r="AA88" s="271"/>
      <c r="AB88" s="271"/>
      <c r="AC88" s="271"/>
      <c r="AD88" s="271"/>
      <c r="AE88" s="271"/>
      <c r="AF88" s="271"/>
      <c r="AG88" s="271"/>
      <c r="AH88" s="271"/>
      <c r="AI88" s="271"/>
      <c r="AJ88" s="271"/>
      <c r="AK88" s="271"/>
      <c r="AL88" s="271"/>
      <c r="AM88" s="271"/>
      <c r="AN88" s="271"/>
      <c r="AO88" s="271"/>
      <c r="AP88" s="271"/>
      <c r="AQ88" s="271"/>
      <c r="AR88" s="271"/>
      <c r="AS88" s="271"/>
      <c r="AT88" s="271"/>
      <c r="AU88" s="271"/>
      <c r="AV88" s="271"/>
      <c r="AW88" s="271"/>
      <c r="AX88" s="271"/>
      <c r="AY88" s="271"/>
      <c r="AZ88" s="271"/>
      <c r="BA88" s="271"/>
      <c r="BB88" s="271"/>
      <c r="BC88" s="271"/>
      <c r="BD88" s="271"/>
      <c r="BE88" s="271"/>
      <c r="BF88" s="271"/>
      <c r="BG88" s="271"/>
      <c r="BH88" s="271"/>
      <c r="BI88" s="271"/>
      <c r="BJ88" s="271"/>
      <c r="BK88" s="271"/>
      <c r="BL88" s="271"/>
      <c r="BM88" s="271"/>
      <c r="BN88" s="271"/>
      <c r="BO88" s="271"/>
      <c r="BP88" s="271"/>
      <c r="BQ88" s="271"/>
      <c r="BR88" s="271"/>
      <c r="BS88" s="271"/>
      <c r="BT88" s="271"/>
      <c r="BU88" s="271"/>
      <c r="BV88" s="271"/>
      <c r="BW88" s="271"/>
      <c r="BX88" s="271"/>
      <c r="BY88" s="271"/>
      <c r="BZ88" s="271"/>
      <c r="CA88" s="271"/>
      <c r="CB88" s="271"/>
      <c r="CC88" s="271"/>
      <c r="CD88" s="272"/>
      <c r="CE88" s="271" t="s">
        <v>237</v>
      </c>
      <c r="CF88" s="271" t="s">
        <v>237</v>
      </c>
      <c r="CG88" s="271" t="s">
        <v>237</v>
      </c>
      <c r="CH88" s="271" t="s">
        <v>237</v>
      </c>
      <c r="CI88" s="271" t="s">
        <v>237</v>
      </c>
      <c r="CJ88" s="271" t="s">
        <v>237</v>
      </c>
      <c r="CK88" s="271" t="s">
        <v>237</v>
      </c>
      <c r="CL88" s="271" t="s">
        <v>237</v>
      </c>
      <c r="CM88" s="271" t="s">
        <v>237</v>
      </c>
      <c r="CN88" s="271" t="s">
        <v>237</v>
      </c>
      <c r="CO88" s="271" t="s">
        <v>237</v>
      </c>
      <c r="CP88" s="271" t="s">
        <v>237</v>
      </c>
      <c r="CQ88" s="271" t="s">
        <v>237</v>
      </c>
      <c r="CR88" s="271" t="s">
        <v>237</v>
      </c>
      <c r="CS88" s="271" t="s">
        <v>237</v>
      </c>
      <c r="CT88" s="271" t="s">
        <v>237</v>
      </c>
      <c r="CU88" s="271" t="s">
        <v>237</v>
      </c>
      <c r="CV88" s="271" t="s">
        <v>237</v>
      </c>
      <c r="CW88" s="271" t="s">
        <v>237</v>
      </c>
      <c r="CX88" s="271" t="s">
        <v>237</v>
      </c>
      <c r="CY88" s="271" t="s">
        <v>237</v>
      </c>
      <c r="CZ88" s="271" t="s">
        <v>237</v>
      </c>
      <c r="DA88" s="271" t="s">
        <v>237</v>
      </c>
      <c r="DB88" s="271" t="s">
        <v>237</v>
      </c>
      <c r="DC88" s="271" t="s">
        <v>237</v>
      </c>
      <c r="DD88" s="271" t="s">
        <v>237</v>
      </c>
      <c r="DE88" s="271" t="s">
        <v>237</v>
      </c>
      <c r="DF88" s="271" t="s">
        <v>237</v>
      </c>
      <c r="DG88" s="271" t="s">
        <v>237</v>
      </c>
      <c r="DH88" s="271" t="s">
        <v>237</v>
      </c>
      <c r="DI88" s="271" t="s">
        <v>237</v>
      </c>
      <c r="DJ88" s="271" t="s">
        <v>237</v>
      </c>
      <c r="DK88" s="271" t="s">
        <v>237</v>
      </c>
      <c r="DL88" s="271" t="s">
        <v>237</v>
      </c>
      <c r="DM88" s="271" t="s">
        <v>237</v>
      </c>
      <c r="DN88" s="271" t="s">
        <v>237</v>
      </c>
      <c r="DO88" s="271" t="s">
        <v>237</v>
      </c>
      <c r="DP88" s="271" t="s">
        <v>237</v>
      </c>
      <c r="DQ88" s="271" t="s">
        <v>237</v>
      </c>
      <c r="DR88" s="271" t="s">
        <v>237</v>
      </c>
      <c r="DS88" s="271" t="s">
        <v>237</v>
      </c>
      <c r="DT88" s="271" t="s">
        <v>237</v>
      </c>
      <c r="DU88" s="271" t="s">
        <v>237</v>
      </c>
      <c r="DV88" s="271" t="s">
        <v>237</v>
      </c>
      <c r="DW88" s="271" t="s">
        <v>237</v>
      </c>
      <c r="DX88" s="271" t="s">
        <v>237</v>
      </c>
      <c r="DY88" s="271" t="s">
        <v>237</v>
      </c>
      <c r="DZ88" s="271" t="s">
        <v>237</v>
      </c>
      <c r="EA88" s="271" t="s">
        <v>237</v>
      </c>
      <c r="EB88" s="271" t="s">
        <v>237</v>
      </c>
      <c r="EC88" s="271" t="s">
        <v>237</v>
      </c>
      <c r="ED88" s="271" t="s">
        <v>237</v>
      </c>
      <c r="EE88" s="271" t="s">
        <v>237</v>
      </c>
      <c r="EF88" s="271" t="s">
        <v>237</v>
      </c>
      <c r="EG88" s="271" t="s">
        <v>237</v>
      </c>
      <c r="EH88" s="271" t="s">
        <v>237</v>
      </c>
      <c r="EI88" s="271" t="s">
        <v>237</v>
      </c>
      <c r="EJ88" s="271" t="s">
        <v>237</v>
      </c>
      <c r="EK88" s="271" t="s">
        <v>237</v>
      </c>
      <c r="EL88" s="271" t="s">
        <v>237</v>
      </c>
      <c r="EM88" s="271" t="s">
        <v>237</v>
      </c>
      <c r="EN88" s="271" t="s">
        <v>237</v>
      </c>
      <c r="EO88" s="271"/>
      <c r="EP88" s="271"/>
      <c r="EQ88" s="271"/>
      <c r="ER88" s="271"/>
      <c r="ES88" s="271"/>
      <c r="ET88" s="271"/>
      <c r="EU88" s="271"/>
      <c r="EV88" s="271"/>
      <c r="EW88" s="271"/>
      <c r="EX88" s="271"/>
      <c r="EY88" s="271"/>
      <c r="EZ88" s="271"/>
      <c r="FA88" s="272"/>
    </row>
    <row r="89" spans="1:157" x14ac:dyDescent="0.2">
      <c r="A89" s="238"/>
      <c r="B89" s="237"/>
      <c r="C89" s="237" t="s">
        <v>237</v>
      </c>
      <c r="D89" s="326" t="str">
        <f>IF(ISNA(A89),"",IF(LEN(A89)&gt;0,_xll.xlDateShiftMonthBiz("TARGET",A89,tenor),""))</f>
        <v/>
      </c>
      <c r="E89" s="322" t="e">
        <v>#VALUE!</v>
      </c>
      <c r="F89" s="322" t="str">
        <f>IF(ISNA(A89),"",IF(LEN(A89)&gt;0,_xll.xlShmImplSwap2($B$5,"EUR"&amp;tenor&amp;"M_29JUN12",A89,,tenor+0*TYPE(trigger),1,4,12/tenor,4,1,1),""))</f>
        <v/>
      </c>
      <c r="G89" s="301" t="str">
        <f t="shared" si="1"/>
        <v/>
      </c>
      <c r="H89" s="271"/>
      <c r="I89" s="271"/>
      <c r="J89" s="271"/>
      <c r="K89" s="271"/>
      <c r="L89" s="271"/>
      <c r="M89" s="271"/>
      <c r="N89" s="271"/>
      <c r="O89" s="271"/>
      <c r="P89" s="271"/>
      <c r="Q89" s="271"/>
      <c r="R89" s="271"/>
      <c r="S89" s="271"/>
      <c r="T89" s="271"/>
      <c r="U89" s="271"/>
      <c r="V89" s="271"/>
      <c r="W89" s="271"/>
      <c r="X89" s="271"/>
      <c r="Y89" s="271"/>
      <c r="Z89" s="271"/>
      <c r="AA89" s="271"/>
      <c r="AB89" s="271"/>
      <c r="AC89" s="271"/>
      <c r="AD89" s="271"/>
      <c r="AE89" s="271"/>
      <c r="AF89" s="271"/>
      <c r="AG89" s="271"/>
      <c r="AH89" s="271"/>
      <c r="AI89" s="271"/>
      <c r="AJ89" s="271"/>
      <c r="AK89" s="271"/>
      <c r="AL89" s="271"/>
      <c r="AM89" s="271"/>
      <c r="AN89" s="271"/>
      <c r="AO89" s="271"/>
      <c r="AP89" s="271"/>
      <c r="AQ89" s="271"/>
      <c r="AR89" s="271"/>
      <c r="AS89" s="271"/>
      <c r="AT89" s="271"/>
      <c r="AU89" s="271"/>
      <c r="AV89" s="271"/>
      <c r="AW89" s="271"/>
      <c r="AX89" s="271"/>
      <c r="AY89" s="271"/>
      <c r="AZ89" s="271"/>
      <c r="BA89" s="271"/>
      <c r="BB89" s="271"/>
      <c r="BC89" s="271"/>
      <c r="BD89" s="271"/>
      <c r="BE89" s="271"/>
      <c r="BF89" s="271"/>
      <c r="BG89" s="271"/>
      <c r="BH89" s="271"/>
      <c r="BI89" s="271"/>
      <c r="BJ89" s="271"/>
      <c r="BK89" s="271"/>
      <c r="BL89" s="271"/>
      <c r="BM89" s="271"/>
      <c r="BN89" s="271"/>
      <c r="BO89" s="271"/>
      <c r="BP89" s="271"/>
      <c r="BQ89" s="271"/>
      <c r="BR89" s="271"/>
      <c r="BS89" s="271"/>
      <c r="BT89" s="271"/>
      <c r="BU89" s="271"/>
      <c r="BV89" s="271"/>
      <c r="BW89" s="271"/>
      <c r="BX89" s="271"/>
      <c r="BY89" s="271"/>
      <c r="BZ89" s="271"/>
      <c r="CA89" s="271"/>
      <c r="CB89" s="271"/>
      <c r="CC89" s="271"/>
      <c r="CD89" s="272"/>
      <c r="CE89" s="271" t="s">
        <v>237</v>
      </c>
      <c r="CF89" s="271" t="s">
        <v>237</v>
      </c>
      <c r="CG89" s="271" t="s">
        <v>237</v>
      </c>
      <c r="CH89" s="271" t="s">
        <v>237</v>
      </c>
      <c r="CI89" s="271" t="s">
        <v>237</v>
      </c>
      <c r="CJ89" s="271" t="s">
        <v>237</v>
      </c>
      <c r="CK89" s="271" t="s">
        <v>237</v>
      </c>
      <c r="CL89" s="271" t="s">
        <v>237</v>
      </c>
      <c r="CM89" s="271" t="s">
        <v>237</v>
      </c>
      <c r="CN89" s="271" t="s">
        <v>237</v>
      </c>
      <c r="CO89" s="271" t="s">
        <v>237</v>
      </c>
      <c r="CP89" s="271" t="s">
        <v>237</v>
      </c>
      <c r="CQ89" s="271" t="s">
        <v>237</v>
      </c>
      <c r="CR89" s="271" t="s">
        <v>237</v>
      </c>
      <c r="CS89" s="271" t="s">
        <v>237</v>
      </c>
      <c r="CT89" s="271" t="s">
        <v>237</v>
      </c>
      <c r="CU89" s="271" t="s">
        <v>237</v>
      </c>
      <c r="CV89" s="271" t="s">
        <v>237</v>
      </c>
      <c r="CW89" s="271" t="s">
        <v>237</v>
      </c>
      <c r="CX89" s="271" t="s">
        <v>237</v>
      </c>
      <c r="CY89" s="271" t="s">
        <v>237</v>
      </c>
      <c r="CZ89" s="271" t="s">
        <v>237</v>
      </c>
      <c r="DA89" s="271" t="s">
        <v>237</v>
      </c>
      <c r="DB89" s="271" t="s">
        <v>237</v>
      </c>
      <c r="DC89" s="271" t="s">
        <v>237</v>
      </c>
      <c r="DD89" s="271" t="s">
        <v>237</v>
      </c>
      <c r="DE89" s="271" t="s">
        <v>237</v>
      </c>
      <c r="DF89" s="271" t="s">
        <v>237</v>
      </c>
      <c r="DG89" s="271" t="s">
        <v>237</v>
      </c>
      <c r="DH89" s="271" t="s">
        <v>237</v>
      </c>
      <c r="DI89" s="271" t="s">
        <v>237</v>
      </c>
      <c r="DJ89" s="271" t="s">
        <v>237</v>
      </c>
      <c r="DK89" s="271" t="s">
        <v>237</v>
      </c>
      <c r="DL89" s="271" t="s">
        <v>237</v>
      </c>
      <c r="DM89" s="271" t="s">
        <v>237</v>
      </c>
      <c r="DN89" s="271" t="s">
        <v>237</v>
      </c>
      <c r="DO89" s="271" t="s">
        <v>237</v>
      </c>
      <c r="DP89" s="271" t="s">
        <v>237</v>
      </c>
      <c r="DQ89" s="271" t="s">
        <v>237</v>
      </c>
      <c r="DR89" s="271" t="s">
        <v>237</v>
      </c>
      <c r="DS89" s="271" t="s">
        <v>237</v>
      </c>
      <c r="DT89" s="271" t="s">
        <v>237</v>
      </c>
      <c r="DU89" s="271" t="s">
        <v>237</v>
      </c>
      <c r="DV89" s="271" t="s">
        <v>237</v>
      </c>
      <c r="DW89" s="271" t="s">
        <v>237</v>
      </c>
      <c r="DX89" s="271" t="s">
        <v>237</v>
      </c>
      <c r="DY89" s="271" t="s">
        <v>237</v>
      </c>
      <c r="DZ89" s="271" t="s">
        <v>237</v>
      </c>
      <c r="EA89" s="271" t="s">
        <v>237</v>
      </c>
      <c r="EB89" s="271" t="s">
        <v>237</v>
      </c>
      <c r="EC89" s="271" t="s">
        <v>237</v>
      </c>
      <c r="ED89" s="271" t="s">
        <v>237</v>
      </c>
      <c r="EE89" s="271" t="s">
        <v>237</v>
      </c>
      <c r="EF89" s="271" t="s">
        <v>237</v>
      </c>
      <c r="EG89" s="271" t="s">
        <v>237</v>
      </c>
      <c r="EH89" s="271" t="s">
        <v>237</v>
      </c>
      <c r="EI89" s="271" t="s">
        <v>237</v>
      </c>
      <c r="EJ89" s="271" t="s">
        <v>237</v>
      </c>
      <c r="EK89" s="271" t="s">
        <v>237</v>
      </c>
      <c r="EL89" s="271" t="s">
        <v>237</v>
      </c>
      <c r="EM89" s="271" t="s">
        <v>237</v>
      </c>
      <c r="EN89" s="271" t="s">
        <v>237</v>
      </c>
      <c r="EO89" s="271"/>
      <c r="EP89" s="271"/>
      <c r="EQ89" s="271"/>
      <c r="ER89" s="271"/>
      <c r="ES89" s="271"/>
      <c r="ET89" s="271"/>
      <c r="EU89" s="271"/>
      <c r="EV89" s="271"/>
      <c r="EW89" s="271"/>
      <c r="EX89" s="271"/>
      <c r="EY89" s="271"/>
      <c r="EZ89" s="271"/>
      <c r="FA89" s="272"/>
    </row>
    <row r="90" spans="1:157" x14ac:dyDescent="0.2">
      <c r="A90" s="238"/>
      <c r="B90" s="237"/>
      <c r="C90" s="237" t="s">
        <v>237</v>
      </c>
      <c r="D90" s="326" t="str">
        <f>IF(ISNA(A90),"",IF(LEN(A90)&gt;0,_xll.xlDateShiftMonthBiz("TARGET",A90,tenor),""))</f>
        <v/>
      </c>
      <c r="E90" s="322" t="e">
        <v>#VALUE!</v>
      </c>
      <c r="F90" s="322" t="str">
        <f>IF(ISNA(A90),"",IF(LEN(A90)&gt;0,_xll.xlShmImplSwap2($B$5,"EUR"&amp;tenor&amp;"M_29JUN12",A90,,tenor+0*TYPE(trigger),1,4,12/tenor,4,1,1),""))</f>
        <v/>
      </c>
      <c r="G90" s="301" t="str">
        <f t="shared" si="1"/>
        <v/>
      </c>
      <c r="H90" s="271"/>
      <c r="I90" s="271"/>
      <c r="J90" s="271"/>
      <c r="K90" s="271"/>
      <c r="L90" s="271"/>
      <c r="M90" s="271"/>
      <c r="N90" s="271"/>
      <c r="O90" s="271"/>
      <c r="P90" s="271"/>
      <c r="Q90" s="271"/>
      <c r="R90" s="271"/>
      <c r="S90" s="271"/>
      <c r="T90" s="271"/>
      <c r="U90" s="271"/>
      <c r="V90" s="271"/>
      <c r="W90" s="271"/>
      <c r="X90" s="271"/>
      <c r="Y90" s="271"/>
      <c r="Z90" s="271"/>
      <c r="AA90" s="271"/>
      <c r="AB90" s="271"/>
      <c r="AC90" s="271"/>
      <c r="AD90" s="271"/>
      <c r="AE90" s="271"/>
      <c r="AF90" s="271"/>
      <c r="AG90" s="271"/>
      <c r="AH90" s="271"/>
      <c r="AI90" s="271"/>
      <c r="AJ90" s="271"/>
      <c r="AK90" s="271"/>
      <c r="AL90" s="271"/>
      <c r="AM90" s="271"/>
      <c r="AN90" s="271"/>
      <c r="AO90" s="271"/>
      <c r="AP90" s="271"/>
      <c r="AQ90" s="271"/>
      <c r="AR90" s="271"/>
      <c r="AS90" s="271"/>
      <c r="AT90" s="271"/>
      <c r="AU90" s="271"/>
      <c r="AV90" s="271"/>
      <c r="AW90" s="271"/>
      <c r="AX90" s="271"/>
      <c r="AY90" s="271"/>
      <c r="AZ90" s="271"/>
      <c r="BA90" s="271"/>
      <c r="BB90" s="271"/>
      <c r="BC90" s="271"/>
      <c r="BD90" s="271"/>
      <c r="BE90" s="271"/>
      <c r="BF90" s="271"/>
      <c r="BG90" s="271"/>
      <c r="BH90" s="271"/>
      <c r="BI90" s="271"/>
      <c r="BJ90" s="271"/>
      <c r="BK90" s="271"/>
      <c r="BL90" s="271"/>
      <c r="BM90" s="271"/>
      <c r="BN90" s="271"/>
      <c r="BO90" s="271"/>
      <c r="BP90" s="271"/>
      <c r="BQ90" s="271"/>
      <c r="BR90" s="271"/>
      <c r="BS90" s="271"/>
      <c r="BT90" s="271"/>
      <c r="BU90" s="271"/>
      <c r="BV90" s="271"/>
      <c r="BW90" s="271"/>
      <c r="BX90" s="271"/>
      <c r="BY90" s="271"/>
      <c r="BZ90" s="271"/>
      <c r="CA90" s="271"/>
      <c r="CB90" s="271"/>
      <c r="CC90" s="271"/>
      <c r="CD90" s="272"/>
      <c r="CE90" s="271" t="s">
        <v>237</v>
      </c>
      <c r="CF90" s="271" t="s">
        <v>237</v>
      </c>
      <c r="CG90" s="271" t="s">
        <v>237</v>
      </c>
      <c r="CH90" s="271" t="s">
        <v>237</v>
      </c>
      <c r="CI90" s="271" t="s">
        <v>237</v>
      </c>
      <c r="CJ90" s="271" t="s">
        <v>237</v>
      </c>
      <c r="CK90" s="271" t="s">
        <v>237</v>
      </c>
      <c r="CL90" s="271" t="s">
        <v>237</v>
      </c>
      <c r="CM90" s="271" t="s">
        <v>237</v>
      </c>
      <c r="CN90" s="271" t="s">
        <v>237</v>
      </c>
      <c r="CO90" s="271" t="s">
        <v>237</v>
      </c>
      <c r="CP90" s="271" t="s">
        <v>237</v>
      </c>
      <c r="CQ90" s="271" t="s">
        <v>237</v>
      </c>
      <c r="CR90" s="271" t="s">
        <v>237</v>
      </c>
      <c r="CS90" s="271" t="s">
        <v>237</v>
      </c>
      <c r="CT90" s="271" t="s">
        <v>237</v>
      </c>
      <c r="CU90" s="271" t="s">
        <v>237</v>
      </c>
      <c r="CV90" s="271" t="s">
        <v>237</v>
      </c>
      <c r="CW90" s="271" t="s">
        <v>237</v>
      </c>
      <c r="CX90" s="271" t="s">
        <v>237</v>
      </c>
      <c r="CY90" s="271" t="s">
        <v>237</v>
      </c>
      <c r="CZ90" s="271" t="s">
        <v>237</v>
      </c>
      <c r="DA90" s="271" t="s">
        <v>237</v>
      </c>
      <c r="DB90" s="271" t="s">
        <v>237</v>
      </c>
      <c r="DC90" s="271" t="s">
        <v>237</v>
      </c>
      <c r="DD90" s="271" t="s">
        <v>237</v>
      </c>
      <c r="DE90" s="271" t="s">
        <v>237</v>
      </c>
      <c r="DF90" s="271" t="s">
        <v>237</v>
      </c>
      <c r="DG90" s="271" t="s">
        <v>237</v>
      </c>
      <c r="DH90" s="271" t="s">
        <v>237</v>
      </c>
      <c r="DI90" s="271" t="s">
        <v>237</v>
      </c>
      <c r="DJ90" s="271" t="s">
        <v>237</v>
      </c>
      <c r="DK90" s="271" t="s">
        <v>237</v>
      </c>
      <c r="DL90" s="271" t="s">
        <v>237</v>
      </c>
      <c r="DM90" s="271" t="s">
        <v>237</v>
      </c>
      <c r="DN90" s="271" t="s">
        <v>237</v>
      </c>
      <c r="DO90" s="271" t="s">
        <v>237</v>
      </c>
      <c r="DP90" s="271" t="s">
        <v>237</v>
      </c>
      <c r="DQ90" s="271" t="s">
        <v>237</v>
      </c>
      <c r="DR90" s="271" t="s">
        <v>237</v>
      </c>
      <c r="DS90" s="271" t="s">
        <v>237</v>
      </c>
      <c r="DT90" s="271" t="s">
        <v>237</v>
      </c>
      <c r="DU90" s="271" t="s">
        <v>237</v>
      </c>
      <c r="DV90" s="271" t="s">
        <v>237</v>
      </c>
      <c r="DW90" s="271" t="s">
        <v>237</v>
      </c>
      <c r="DX90" s="271" t="s">
        <v>237</v>
      </c>
      <c r="DY90" s="271" t="s">
        <v>237</v>
      </c>
      <c r="DZ90" s="271" t="s">
        <v>237</v>
      </c>
      <c r="EA90" s="271" t="s">
        <v>237</v>
      </c>
      <c r="EB90" s="271" t="s">
        <v>237</v>
      </c>
      <c r="EC90" s="271" t="s">
        <v>237</v>
      </c>
      <c r="ED90" s="271" t="s">
        <v>237</v>
      </c>
      <c r="EE90" s="271" t="s">
        <v>237</v>
      </c>
      <c r="EF90" s="271" t="s">
        <v>237</v>
      </c>
      <c r="EG90" s="271" t="s">
        <v>237</v>
      </c>
      <c r="EH90" s="271" t="s">
        <v>237</v>
      </c>
      <c r="EI90" s="271" t="s">
        <v>237</v>
      </c>
      <c r="EJ90" s="271" t="s">
        <v>237</v>
      </c>
      <c r="EK90" s="271" t="s">
        <v>237</v>
      </c>
      <c r="EL90" s="271" t="s">
        <v>237</v>
      </c>
      <c r="EM90" s="271" t="s">
        <v>237</v>
      </c>
      <c r="EN90" s="271" t="s">
        <v>237</v>
      </c>
      <c r="EO90" s="271"/>
      <c r="EP90" s="271"/>
      <c r="EQ90" s="271"/>
      <c r="ER90" s="271"/>
      <c r="ES90" s="271"/>
      <c r="ET90" s="271"/>
      <c r="EU90" s="271"/>
      <c r="EV90" s="271"/>
      <c r="EW90" s="271"/>
      <c r="EX90" s="271"/>
      <c r="EY90" s="271"/>
      <c r="EZ90" s="271"/>
      <c r="FA90" s="272"/>
    </row>
    <row r="91" spans="1:157" x14ac:dyDescent="0.2">
      <c r="A91" s="238"/>
      <c r="B91" s="237"/>
      <c r="C91" s="237" t="s">
        <v>237</v>
      </c>
      <c r="D91" s="326" t="str">
        <f>IF(ISNA(A91),"",IF(LEN(A91)&gt;0,_xll.xlDateShiftMonthBiz("TARGET",A91,tenor),""))</f>
        <v/>
      </c>
      <c r="E91" s="322" t="e">
        <v>#VALUE!</v>
      </c>
      <c r="F91" s="322" t="str">
        <f>IF(ISNA(A91),"",IF(LEN(A91)&gt;0,_xll.xlShmImplSwap2($B$5,"EUR"&amp;tenor&amp;"M_29JUN12",A91,,tenor+0*TYPE(trigger),1,4,12/tenor,4,1,1),""))</f>
        <v/>
      </c>
      <c r="G91" s="301" t="str">
        <f t="shared" si="1"/>
        <v/>
      </c>
      <c r="H91" s="271"/>
      <c r="I91" s="271"/>
      <c r="J91" s="271"/>
      <c r="K91" s="271"/>
      <c r="L91" s="271"/>
      <c r="M91" s="271"/>
      <c r="N91" s="271"/>
      <c r="O91" s="271"/>
      <c r="P91" s="271"/>
      <c r="Q91" s="271"/>
      <c r="R91" s="271"/>
      <c r="S91" s="271"/>
      <c r="T91" s="271"/>
      <c r="U91" s="271"/>
      <c r="V91" s="271"/>
      <c r="W91" s="271"/>
      <c r="X91" s="271"/>
      <c r="Y91" s="271"/>
      <c r="Z91" s="271"/>
      <c r="AA91" s="271"/>
      <c r="AB91" s="271"/>
      <c r="AC91" s="271"/>
      <c r="AD91" s="271"/>
      <c r="AE91" s="271"/>
      <c r="AF91" s="271"/>
      <c r="AG91" s="271"/>
      <c r="AH91" s="271"/>
      <c r="AI91" s="271"/>
      <c r="AJ91" s="271"/>
      <c r="AK91" s="271"/>
      <c r="AL91" s="271"/>
      <c r="AM91" s="271"/>
      <c r="AN91" s="271"/>
      <c r="AO91" s="271"/>
      <c r="AP91" s="271"/>
      <c r="AQ91" s="271"/>
      <c r="AR91" s="271"/>
      <c r="AS91" s="271"/>
      <c r="AT91" s="271"/>
      <c r="AU91" s="271"/>
      <c r="AV91" s="271"/>
      <c r="AW91" s="271"/>
      <c r="AX91" s="271"/>
      <c r="AY91" s="271"/>
      <c r="AZ91" s="271"/>
      <c r="BA91" s="271"/>
      <c r="BB91" s="271"/>
      <c r="BC91" s="271"/>
      <c r="BD91" s="271"/>
      <c r="BE91" s="271"/>
      <c r="BF91" s="271"/>
      <c r="BG91" s="271"/>
      <c r="BH91" s="271"/>
      <c r="BI91" s="271"/>
      <c r="BJ91" s="271"/>
      <c r="BK91" s="271"/>
      <c r="BL91" s="271"/>
      <c r="BM91" s="271"/>
      <c r="BN91" s="271"/>
      <c r="BO91" s="271"/>
      <c r="BP91" s="271"/>
      <c r="BQ91" s="271"/>
      <c r="BR91" s="271"/>
      <c r="BS91" s="271"/>
      <c r="BT91" s="271"/>
      <c r="BU91" s="271"/>
      <c r="BV91" s="271"/>
      <c r="BW91" s="271"/>
      <c r="BX91" s="271"/>
      <c r="BY91" s="271"/>
      <c r="BZ91" s="271"/>
      <c r="CA91" s="271"/>
      <c r="CB91" s="271"/>
      <c r="CC91" s="271"/>
      <c r="CD91" s="272"/>
      <c r="CE91" s="271" t="s">
        <v>237</v>
      </c>
      <c r="CF91" s="271" t="s">
        <v>237</v>
      </c>
      <c r="CG91" s="271" t="s">
        <v>237</v>
      </c>
      <c r="CH91" s="271" t="s">
        <v>237</v>
      </c>
      <c r="CI91" s="271" t="s">
        <v>237</v>
      </c>
      <c r="CJ91" s="271" t="s">
        <v>237</v>
      </c>
      <c r="CK91" s="271" t="s">
        <v>237</v>
      </c>
      <c r="CL91" s="271" t="s">
        <v>237</v>
      </c>
      <c r="CM91" s="271" t="s">
        <v>237</v>
      </c>
      <c r="CN91" s="271" t="s">
        <v>237</v>
      </c>
      <c r="CO91" s="271" t="s">
        <v>237</v>
      </c>
      <c r="CP91" s="271" t="s">
        <v>237</v>
      </c>
      <c r="CQ91" s="271" t="s">
        <v>237</v>
      </c>
      <c r="CR91" s="271" t="s">
        <v>237</v>
      </c>
      <c r="CS91" s="271" t="s">
        <v>237</v>
      </c>
      <c r="CT91" s="271" t="s">
        <v>237</v>
      </c>
      <c r="CU91" s="271" t="s">
        <v>237</v>
      </c>
      <c r="CV91" s="271" t="s">
        <v>237</v>
      </c>
      <c r="CW91" s="271" t="s">
        <v>237</v>
      </c>
      <c r="CX91" s="271" t="s">
        <v>237</v>
      </c>
      <c r="CY91" s="271" t="s">
        <v>237</v>
      </c>
      <c r="CZ91" s="271" t="s">
        <v>237</v>
      </c>
      <c r="DA91" s="271" t="s">
        <v>237</v>
      </c>
      <c r="DB91" s="271" t="s">
        <v>237</v>
      </c>
      <c r="DC91" s="271" t="s">
        <v>237</v>
      </c>
      <c r="DD91" s="271" t="s">
        <v>237</v>
      </c>
      <c r="DE91" s="271" t="s">
        <v>237</v>
      </c>
      <c r="DF91" s="271" t="s">
        <v>237</v>
      </c>
      <c r="DG91" s="271" t="s">
        <v>237</v>
      </c>
      <c r="DH91" s="271" t="s">
        <v>237</v>
      </c>
      <c r="DI91" s="271" t="s">
        <v>237</v>
      </c>
      <c r="DJ91" s="271" t="s">
        <v>237</v>
      </c>
      <c r="DK91" s="271" t="s">
        <v>237</v>
      </c>
      <c r="DL91" s="271" t="s">
        <v>237</v>
      </c>
      <c r="DM91" s="271" t="s">
        <v>237</v>
      </c>
      <c r="DN91" s="271" t="s">
        <v>237</v>
      </c>
      <c r="DO91" s="271" t="s">
        <v>237</v>
      </c>
      <c r="DP91" s="271" t="s">
        <v>237</v>
      </c>
      <c r="DQ91" s="271" t="s">
        <v>237</v>
      </c>
      <c r="DR91" s="271" t="s">
        <v>237</v>
      </c>
      <c r="DS91" s="271" t="s">
        <v>237</v>
      </c>
      <c r="DT91" s="271" t="s">
        <v>237</v>
      </c>
      <c r="DU91" s="271" t="s">
        <v>237</v>
      </c>
      <c r="DV91" s="271" t="s">
        <v>237</v>
      </c>
      <c r="DW91" s="271" t="s">
        <v>237</v>
      </c>
      <c r="DX91" s="271" t="s">
        <v>237</v>
      </c>
      <c r="DY91" s="271" t="s">
        <v>237</v>
      </c>
      <c r="DZ91" s="271" t="s">
        <v>237</v>
      </c>
      <c r="EA91" s="271" t="s">
        <v>237</v>
      </c>
      <c r="EB91" s="271" t="s">
        <v>237</v>
      </c>
      <c r="EC91" s="271" t="s">
        <v>237</v>
      </c>
      <c r="ED91" s="271" t="s">
        <v>237</v>
      </c>
      <c r="EE91" s="271" t="s">
        <v>237</v>
      </c>
      <c r="EF91" s="271" t="s">
        <v>237</v>
      </c>
      <c r="EG91" s="271" t="s">
        <v>237</v>
      </c>
      <c r="EH91" s="271" t="s">
        <v>237</v>
      </c>
      <c r="EI91" s="271" t="s">
        <v>237</v>
      </c>
      <c r="EJ91" s="271" t="s">
        <v>237</v>
      </c>
      <c r="EK91" s="271" t="s">
        <v>237</v>
      </c>
      <c r="EL91" s="271" t="s">
        <v>237</v>
      </c>
      <c r="EM91" s="271" t="s">
        <v>237</v>
      </c>
      <c r="EN91" s="271" t="s">
        <v>237</v>
      </c>
      <c r="EO91" s="271"/>
      <c r="EP91" s="271"/>
      <c r="EQ91" s="271"/>
      <c r="ER91" s="271"/>
      <c r="ES91" s="271"/>
      <c r="ET91" s="271"/>
      <c r="EU91" s="271"/>
      <c r="EV91" s="271"/>
      <c r="EW91" s="271"/>
      <c r="EX91" s="271"/>
      <c r="EY91" s="271"/>
      <c r="EZ91" s="271"/>
      <c r="FA91" s="272"/>
    </row>
    <row r="92" spans="1:157" x14ac:dyDescent="0.2">
      <c r="A92" s="238"/>
      <c r="B92" s="237"/>
      <c r="C92" s="237" t="s">
        <v>237</v>
      </c>
      <c r="D92" s="326" t="str">
        <f>IF(ISNA(A92),"",IF(LEN(A92)&gt;0,_xll.xlDateShiftMonthBiz("TARGET",A92,tenor),""))</f>
        <v/>
      </c>
      <c r="E92" s="322" t="e">
        <v>#VALUE!</v>
      </c>
      <c r="F92" s="322" t="str">
        <f>IF(ISNA(A92),"",IF(LEN(A92)&gt;0,_xll.xlShmImplSwap2($B$5,"EUR"&amp;tenor&amp;"M_29JUN12",A92,,tenor+0*TYPE(trigger),1,4,12/tenor,4,1,1),""))</f>
        <v/>
      </c>
      <c r="G92" s="301" t="str">
        <f t="shared" si="1"/>
        <v/>
      </c>
      <c r="H92" s="271"/>
      <c r="I92" s="271"/>
      <c r="J92" s="271"/>
      <c r="K92" s="271"/>
      <c r="L92" s="271"/>
      <c r="M92" s="271"/>
      <c r="N92" s="271"/>
      <c r="O92" s="271"/>
      <c r="P92" s="271"/>
      <c r="Q92" s="271"/>
      <c r="R92" s="271"/>
      <c r="S92" s="271"/>
      <c r="T92" s="271"/>
      <c r="U92" s="271"/>
      <c r="V92" s="271"/>
      <c r="W92" s="271"/>
      <c r="X92" s="271"/>
      <c r="Y92" s="271"/>
      <c r="Z92" s="271"/>
      <c r="AA92" s="271"/>
      <c r="AB92" s="271"/>
      <c r="AC92" s="271"/>
      <c r="AD92" s="271"/>
      <c r="AE92" s="271"/>
      <c r="AF92" s="271"/>
      <c r="AG92" s="271"/>
      <c r="AH92" s="271"/>
      <c r="AI92" s="271"/>
      <c r="AJ92" s="271"/>
      <c r="AK92" s="271"/>
      <c r="AL92" s="271"/>
      <c r="AM92" s="271"/>
      <c r="AN92" s="271"/>
      <c r="AO92" s="271"/>
      <c r="AP92" s="271"/>
      <c r="AQ92" s="271"/>
      <c r="AR92" s="271"/>
      <c r="AS92" s="271"/>
      <c r="AT92" s="271"/>
      <c r="AU92" s="271"/>
      <c r="AV92" s="271"/>
      <c r="AW92" s="271"/>
      <c r="AX92" s="271"/>
      <c r="AY92" s="271"/>
      <c r="AZ92" s="271"/>
      <c r="BA92" s="271"/>
      <c r="BB92" s="271"/>
      <c r="BC92" s="271"/>
      <c r="BD92" s="271"/>
      <c r="BE92" s="271"/>
      <c r="BF92" s="271"/>
      <c r="BG92" s="271"/>
      <c r="BH92" s="271"/>
      <c r="BI92" s="271"/>
      <c r="BJ92" s="271"/>
      <c r="BK92" s="271"/>
      <c r="BL92" s="271"/>
      <c r="BM92" s="271"/>
      <c r="BN92" s="271"/>
      <c r="BO92" s="271"/>
      <c r="BP92" s="271"/>
      <c r="BQ92" s="271"/>
      <c r="BR92" s="271"/>
      <c r="BS92" s="271"/>
      <c r="BT92" s="271"/>
      <c r="BU92" s="271"/>
      <c r="BV92" s="271"/>
      <c r="BW92" s="271"/>
      <c r="BX92" s="271"/>
      <c r="BY92" s="271"/>
      <c r="BZ92" s="271"/>
      <c r="CA92" s="271"/>
      <c r="CB92" s="271"/>
      <c r="CC92" s="271"/>
      <c r="CD92" s="272"/>
      <c r="CE92" s="271" t="s">
        <v>237</v>
      </c>
      <c r="CF92" s="271" t="s">
        <v>237</v>
      </c>
      <c r="CG92" s="271" t="s">
        <v>237</v>
      </c>
      <c r="CH92" s="271" t="s">
        <v>237</v>
      </c>
      <c r="CI92" s="271" t="s">
        <v>237</v>
      </c>
      <c r="CJ92" s="271" t="s">
        <v>237</v>
      </c>
      <c r="CK92" s="271" t="s">
        <v>237</v>
      </c>
      <c r="CL92" s="271" t="s">
        <v>237</v>
      </c>
      <c r="CM92" s="271" t="s">
        <v>237</v>
      </c>
      <c r="CN92" s="271" t="s">
        <v>237</v>
      </c>
      <c r="CO92" s="271" t="s">
        <v>237</v>
      </c>
      <c r="CP92" s="271" t="s">
        <v>237</v>
      </c>
      <c r="CQ92" s="271" t="s">
        <v>237</v>
      </c>
      <c r="CR92" s="271" t="s">
        <v>237</v>
      </c>
      <c r="CS92" s="271" t="s">
        <v>237</v>
      </c>
      <c r="CT92" s="271" t="s">
        <v>237</v>
      </c>
      <c r="CU92" s="271" t="s">
        <v>237</v>
      </c>
      <c r="CV92" s="271" t="s">
        <v>237</v>
      </c>
      <c r="CW92" s="271" t="s">
        <v>237</v>
      </c>
      <c r="CX92" s="271" t="s">
        <v>237</v>
      </c>
      <c r="CY92" s="271" t="s">
        <v>237</v>
      </c>
      <c r="CZ92" s="271" t="s">
        <v>237</v>
      </c>
      <c r="DA92" s="271" t="s">
        <v>237</v>
      </c>
      <c r="DB92" s="271" t="s">
        <v>237</v>
      </c>
      <c r="DC92" s="271" t="s">
        <v>237</v>
      </c>
      <c r="DD92" s="271" t="s">
        <v>237</v>
      </c>
      <c r="DE92" s="271" t="s">
        <v>237</v>
      </c>
      <c r="DF92" s="271" t="s">
        <v>237</v>
      </c>
      <c r="DG92" s="271" t="s">
        <v>237</v>
      </c>
      <c r="DH92" s="271" t="s">
        <v>237</v>
      </c>
      <c r="DI92" s="271" t="s">
        <v>237</v>
      </c>
      <c r="DJ92" s="271" t="s">
        <v>237</v>
      </c>
      <c r="DK92" s="271" t="s">
        <v>237</v>
      </c>
      <c r="DL92" s="271" t="s">
        <v>237</v>
      </c>
      <c r="DM92" s="271" t="s">
        <v>237</v>
      </c>
      <c r="DN92" s="271" t="s">
        <v>237</v>
      </c>
      <c r="DO92" s="271" t="s">
        <v>237</v>
      </c>
      <c r="DP92" s="271" t="s">
        <v>237</v>
      </c>
      <c r="DQ92" s="271" t="s">
        <v>237</v>
      </c>
      <c r="DR92" s="271" t="s">
        <v>237</v>
      </c>
      <c r="DS92" s="271" t="s">
        <v>237</v>
      </c>
      <c r="DT92" s="271" t="s">
        <v>237</v>
      </c>
      <c r="DU92" s="271" t="s">
        <v>237</v>
      </c>
      <c r="DV92" s="271" t="s">
        <v>237</v>
      </c>
      <c r="DW92" s="271" t="s">
        <v>237</v>
      </c>
      <c r="DX92" s="271" t="s">
        <v>237</v>
      </c>
      <c r="DY92" s="271" t="s">
        <v>237</v>
      </c>
      <c r="DZ92" s="271" t="s">
        <v>237</v>
      </c>
      <c r="EA92" s="271" t="s">
        <v>237</v>
      </c>
      <c r="EB92" s="271" t="s">
        <v>237</v>
      </c>
      <c r="EC92" s="271" t="s">
        <v>237</v>
      </c>
      <c r="ED92" s="271" t="s">
        <v>237</v>
      </c>
      <c r="EE92" s="271" t="s">
        <v>237</v>
      </c>
      <c r="EF92" s="271" t="s">
        <v>237</v>
      </c>
      <c r="EG92" s="271" t="s">
        <v>237</v>
      </c>
      <c r="EH92" s="271" t="s">
        <v>237</v>
      </c>
      <c r="EI92" s="271" t="s">
        <v>237</v>
      </c>
      <c r="EJ92" s="271" t="s">
        <v>237</v>
      </c>
      <c r="EK92" s="271" t="s">
        <v>237</v>
      </c>
      <c r="EL92" s="271" t="s">
        <v>237</v>
      </c>
      <c r="EM92" s="271" t="s">
        <v>237</v>
      </c>
      <c r="EN92" s="271" t="s">
        <v>237</v>
      </c>
      <c r="EO92" s="271"/>
      <c r="EP92" s="271"/>
      <c r="EQ92" s="271"/>
      <c r="ER92" s="271"/>
      <c r="ES92" s="271"/>
      <c r="ET92" s="271"/>
      <c r="EU92" s="271"/>
      <c r="EV92" s="271"/>
      <c r="EW92" s="271"/>
      <c r="EX92" s="271"/>
      <c r="EY92" s="271"/>
      <c r="EZ92" s="271"/>
      <c r="FA92" s="272"/>
    </row>
    <row r="93" spans="1:157" x14ac:dyDescent="0.2">
      <c r="A93" s="238"/>
      <c r="B93" s="237"/>
      <c r="C93" s="237" t="s">
        <v>237</v>
      </c>
      <c r="D93" s="326" t="str">
        <f>IF(ISNA(A93),"",IF(LEN(A93)&gt;0,_xll.xlDateShiftMonthBiz("TARGET",A93,tenor),""))</f>
        <v/>
      </c>
      <c r="E93" s="322" t="e">
        <v>#VALUE!</v>
      </c>
      <c r="F93" s="322" t="str">
        <f>IF(ISNA(A93),"",IF(LEN(A93)&gt;0,_xll.xlShmImplSwap2($B$5,"EUR"&amp;tenor&amp;"M_29JUN12",A93,,tenor+0*TYPE(trigger),1,4,12/tenor,4,1,1),""))</f>
        <v/>
      </c>
      <c r="G93" s="301" t="str">
        <f t="shared" si="1"/>
        <v/>
      </c>
      <c r="H93" s="271"/>
      <c r="I93" s="271"/>
      <c r="J93" s="271"/>
      <c r="K93" s="271"/>
      <c r="L93" s="271"/>
      <c r="M93" s="271"/>
      <c r="N93" s="271"/>
      <c r="O93" s="271"/>
      <c r="P93" s="271"/>
      <c r="Q93" s="271"/>
      <c r="R93" s="271"/>
      <c r="S93" s="271"/>
      <c r="T93" s="271"/>
      <c r="U93" s="271"/>
      <c r="V93" s="271"/>
      <c r="W93" s="271"/>
      <c r="X93" s="271"/>
      <c r="Y93" s="271"/>
      <c r="Z93" s="271"/>
      <c r="AA93" s="271"/>
      <c r="AB93" s="271"/>
      <c r="AC93" s="271"/>
      <c r="AD93" s="271"/>
      <c r="AE93" s="271"/>
      <c r="AF93" s="271"/>
      <c r="AG93" s="271"/>
      <c r="AH93" s="271"/>
      <c r="AI93" s="271"/>
      <c r="AJ93" s="271"/>
      <c r="AK93" s="271"/>
      <c r="AL93" s="271"/>
      <c r="AM93" s="271"/>
      <c r="AN93" s="271"/>
      <c r="AO93" s="271"/>
      <c r="AP93" s="271"/>
      <c r="AQ93" s="271"/>
      <c r="AR93" s="271"/>
      <c r="AS93" s="271"/>
      <c r="AT93" s="271"/>
      <c r="AU93" s="271"/>
      <c r="AV93" s="271"/>
      <c r="AW93" s="271"/>
      <c r="AX93" s="271"/>
      <c r="AY93" s="271"/>
      <c r="AZ93" s="271"/>
      <c r="BA93" s="271"/>
      <c r="BB93" s="271"/>
      <c r="BC93" s="271"/>
      <c r="BD93" s="271"/>
      <c r="BE93" s="271"/>
      <c r="BF93" s="271"/>
      <c r="BG93" s="271"/>
      <c r="BH93" s="271"/>
      <c r="BI93" s="271"/>
      <c r="BJ93" s="271"/>
      <c r="BK93" s="271"/>
      <c r="BL93" s="271"/>
      <c r="BM93" s="271"/>
      <c r="BN93" s="271"/>
      <c r="BO93" s="271"/>
      <c r="BP93" s="271"/>
      <c r="BQ93" s="271"/>
      <c r="BR93" s="271"/>
      <c r="BS93" s="271"/>
      <c r="BT93" s="271"/>
      <c r="BU93" s="271"/>
      <c r="BV93" s="271"/>
      <c r="BW93" s="271"/>
      <c r="BX93" s="271"/>
      <c r="BY93" s="271"/>
      <c r="BZ93" s="271"/>
      <c r="CA93" s="271"/>
      <c r="CB93" s="271"/>
      <c r="CC93" s="271"/>
      <c r="CD93" s="272"/>
      <c r="CE93" s="271" t="s">
        <v>237</v>
      </c>
      <c r="CF93" s="271" t="s">
        <v>237</v>
      </c>
      <c r="CG93" s="271" t="s">
        <v>237</v>
      </c>
      <c r="CH93" s="271" t="s">
        <v>237</v>
      </c>
      <c r="CI93" s="271" t="s">
        <v>237</v>
      </c>
      <c r="CJ93" s="271" t="s">
        <v>237</v>
      </c>
      <c r="CK93" s="271" t="s">
        <v>237</v>
      </c>
      <c r="CL93" s="271" t="s">
        <v>237</v>
      </c>
      <c r="CM93" s="271" t="s">
        <v>237</v>
      </c>
      <c r="CN93" s="271" t="s">
        <v>237</v>
      </c>
      <c r="CO93" s="271" t="s">
        <v>237</v>
      </c>
      <c r="CP93" s="271" t="s">
        <v>237</v>
      </c>
      <c r="CQ93" s="271" t="s">
        <v>237</v>
      </c>
      <c r="CR93" s="271" t="s">
        <v>237</v>
      </c>
      <c r="CS93" s="271" t="s">
        <v>237</v>
      </c>
      <c r="CT93" s="271" t="s">
        <v>237</v>
      </c>
      <c r="CU93" s="271" t="s">
        <v>237</v>
      </c>
      <c r="CV93" s="271" t="s">
        <v>237</v>
      </c>
      <c r="CW93" s="271" t="s">
        <v>237</v>
      </c>
      <c r="CX93" s="271" t="s">
        <v>237</v>
      </c>
      <c r="CY93" s="271" t="s">
        <v>237</v>
      </c>
      <c r="CZ93" s="271" t="s">
        <v>237</v>
      </c>
      <c r="DA93" s="271" t="s">
        <v>237</v>
      </c>
      <c r="DB93" s="271" t="s">
        <v>237</v>
      </c>
      <c r="DC93" s="271" t="s">
        <v>237</v>
      </c>
      <c r="DD93" s="271" t="s">
        <v>237</v>
      </c>
      <c r="DE93" s="271" t="s">
        <v>237</v>
      </c>
      <c r="DF93" s="271" t="s">
        <v>237</v>
      </c>
      <c r="DG93" s="271" t="s">
        <v>237</v>
      </c>
      <c r="DH93" s="271" t="s">
        <v>237</v>
      </c>
      <c r="DI93" s="271" t="s">
        <v>237</v>
      </c>
      <c r="DJ93" s="271" t="s">
        <v>237</v>
      </c>
      <c r="DK93" s="271" t="s">
        <v>237</v>
      </c>
      <c r="DL93" s="271" t="s">
        <v>237</v>
      </c>
      <c r="DM93" s="271" t="s">
        <v>237</v>
      </c>
      <c r="DN93" s="271" t="s">
        <v>237</v>
      </c>
      <c r="DO93" s="271" t="s">
        <v>237</v>
      </c>
      <c r="DP93" s="271" t="s">
        <v>237</v>
      </c>
      <c r="DQ93" s="271" t="s">
        <v>237</v>
      </c>
      <c r="DR93" s="271" t="s">
        <v>237</v>
      </c>
      <c r="DS93" s="271" t="s">
        <v>237</v>
      </c>
      <c r="DT93" s="271" t="s">
        <v>237</v>
      </c>
      <c r="DU93" s="271" t="s">
        <v>237</v>
      </c>
      <c r="DV93" s="271" t="s">
        <v>237</v>
      </c>
      <c r="DW93" s="271" t="s">
        <v>237</v>
      </c>
      <c r="DX93" s="271" t="s">
        <v>237</v>
      </c>
      <c r="DY93" s="271" t="s">
        <v>237</v>
      </c>
      <c r="DZ93" s="271" t="s">
        <v>237</v>
      </c>
      <c r="EA93" s="271" t="s">
        <v>237</v>
      </c>
      <c r="EB93" s="271" t="s">
        <v>237</v>
      </c>
      <c r="EC93" s="271" t="s">
        <v>237</v>
      </c>
      <c r="ED93" s="271" t="s">
        <v>237</v>
      </c>
      <c r="EE93" s="271" t="s">
        <v>237</v>
      </c>
      <c r="EF93" s="271" t="s">
        <v>237</v>
      </c>
      <c r="EG93" s="271" t="s">
        <v>237</v>
      </c>
      <c r="EH93" s="271" t="s">
        <v>237</v>
      </c>
      <c r="EI93" s="271" t="s">
        <v>237</v>
      </c>
      <c r="EJ93" s="271" t="s">
        <v>237</v>
      </c>
      <c r="EK93" s="271" t="s">
        <v>237</v>
      </c>
      <c r="EL93" s="271" t="s">
        <v>237</v>
      </c>
      <c r="EM93" s="271" t="s">
        <v>237</v>
      </c>
      <c r="EN93" s="271" t="s">
        <v>237</v>
      </c>
      <c r="EO93" s="271"/>
      <c r="EP93" s="271"/>
      <c r="EQ93" s="271"/>
      <c r="ER93" s="271"/>
      <c r="ES93" s="271"/>
      <c r="ET93" s="271"/>
      <c r="EU93" s="271"/>
      <c r="EV93" s="271"/>
      <c r="EW93" s="271"/>
      <c r="EX93" s="271"/>
      <c r="EY93" s="271"/>
      <c r="EZ93" s="271"/>
      <c r="FA93" s="272"/>
    </row>
    <row r="94" spans="1:157" x14ac:dyDescent="0.2">
      <c r="A94" s="238"/>
      <c r="B94" s="237"/>
      <c r="C94" s="237" t="s">
        <v>237</v>
      </c>
      <c r="D94" s="326" t="str">
        <f>IF(ISNA(A94),"",IF(LEN(A94)&gt;0,_xll.xlDateShiftMonthBiz("TARGET",A94,tenor),""))</f>
        <v/>
      </c>
      <c r="E94" s="322" t="e">
        <v>#VALUE!</v>
      </c>
      <c r="F94" s="322" t="str">
        <f>IF(ISNA(A94),"",IF(LEN(A94)&gt;0,_xll.xlShmImplSwap2($B$5,"EUR"&amp;tenor&amp;"M_29JUN12",A94,,tenor+0*TYPE(trigger),1,4,12/tenor,4,1,1),""))</f>
        <v/>
      </c>
      <c r="G94" s="301" t="str">
        <f t="shared" si="1"/>
        <v/>
      </c>
      <c r="H94" s="271"/>
      <c r="I94" s="271"/>
      <c r="J94" s="271"/>
      <c r="K94" s="271"/>
      <c r="L94" s="271"/>
      <c r="M94" s="271"/>
      <c r="N94" s="271"/>
      <c r="O94" s="271"/>
      <c r="P94" s="271"/>
      <c r="Q94" s="271"/>
      <c r="R94" s="271"/>
      <c r="S94" s="271"/>
      <c r="T94" s="271"/>
      <c r="U94" s="271"/>
      <c r="V94" s="271"/>
      <c r="W94" s="271"/>
      <c r="X94" s="271"/>
      <c r="Y94" s="271"/>
      <c r="Z94" s="271"/>
      <c r="AA94" s="271"/>
      <c r="AB94" s="271"/>
      <c r="AC94" s="271"/>
      <c r="AD94" s="271"/>
      <c r="AE94" s="271"/>
      <c r="AF94" s="271"/>
      <c r="AG94" s="271"/>
      <c r="AH94" s="271"/>
      <c r="AI94" s="271"/>
      <c r="AJ94" s="271"/>
      <c r="AK94" s="271"/>
      <c r="AL94" s="271"/>
      <c r="AM94" s="271"/>
      <c r="AN94" s="271"/>
      <c r="AO94" s="271"/>
      <c r="AP94" s="271"/>
      <c r="AQ94" s="271"/>
      <c r="AR94" s="271"/>
      <c r="AS94" s="271"/>
      <c r="AT94" s="271"/>
      <c r="AU94" s="271"/>
      <c r="AV94" s="271"/>
      <c r="AW94" s="271"/>
      <c r="AX94" s="271"/>
      <c r="AY94" s="271"/>
      <c r="AZ94" s="271"/>
      <c r="BA94" s="271"/>
      <c r="BB94" s="271"/>
      <c r="BC94" s="271"/>
      <c r="BD94" s="271"/>
      <c r="BE94" s="271"/>
      <c r="BF94" s="271"/>
      <c r="BG94" s="271"/>
      <c r="BH94" s="271"/>
      <c r="BI94" s="271"/>
      <c r="BJ94" s="271"/>
      <c r="BK94" s="271"/>
      <c r="BL94" s="271"/>
      <c r="BM94" s="271"/>
      <c r="BN94" s="271"/>
      <c r="BO94" s="271"/>
      <c r="BP94" s="271"/>
      <c r="BQ94" s="271"/>
      <c r="BR94" s="271"/>
      <c r="BS94" s="271"/>
      <c r="BT94" s="271"/>
      <c r="BU94" s="271"/>
      <c r="BV94" s="271"/>
      <c r="BW94" s="271"/>
      <c r="BX94" s="271"/>
      <c r="BY94" s="271"/>
      <c r="BZ94" s="271"/>
      <c r="CA94" s="271"/>
      <c r="CB94" s="271"/>
      <c r="CC94" s="271"/>
      <c r="CD94" s="272"/>
      <c r="CE94" s="271" t="s">
        <v>237</v>
      </c>
      <c r="CF94" s="271" t="s">
        <v>237</v>
      </c>
      <c r="CG94" s="271" t="s">
        <v>237</v>
      </c>
      <c r="CH94" s="271" t="s">
        <v>237</v>
      </c>
      <c r="CI94" s="271" t="s">
        <v>237</v>
      </c>
      <c r="CJ94" s="271" t="s">
        <v>237</v>
      </c>
      <c r="CK94" s="271" t="s">
        <v>237</v>
      </c>
      <c r="CL94" s="271" t="s">
        <v>237</v>
      </c>
      <c r="CM94" s="271" t="s">
        <v>237</v>
      </c>
      <c r="CN94" s="271" t="s">
        <v>237</v>
      </c>
      <c r="CO94" s="271" t="s">
        <v>237</v>
      </c>
      <c r="CP94" s="271" t="s">
        <v>237</v>
      </c>
      <c r="CQ94" s="271" t="s">
        <v>237</v>
      </c>
      <c r="CR94" s="271" t="s">
        <v>237</v>
      </c>
      <c r="CS94" s="271" t="s">
        <v>237</v>
      </c>
      <c r="CT94" s="271" t="s">
        <v>237</v>
      </c>
      <c r="CU94" s="271" t="s">
        <v>237</v>
      </c>
      <c r="CV94" s="271" t="s">
        <v>237</v>
      </c>
      <c r="CW94" s="271" t="s">
        <v>237</v>
      </c>
      <c r="CX94" s="271" t="s">
        <v>237</v>
      </c>
      <c r="CY94" s="271" t="s">
        <v>237</v>
      </c>
      <c r="CZ94" s="271" t="s">
        <v>237</v>
      </c>
      <c r="DA94" s="271" t="s">
        <v>237</v>
      </c>
      <c r="DB94" s="271" t="s">
        <v>237</v>
      </c>
      <c r="DC94" s="271" t="s">
        <v>237</v>
      </c>
      <c r="DD94" s="271" t="s">
        <v>237</v>
      </c>
      <c r="DE94" s="271" t="s">
        <v>237</v>
      </c>
      <c r="DF94" s="271" t="s">
        <v>237</v>
      </c>
      <c r="DG94" s="271" t="s">
        <v>237</v>
      </c>
      <c r="DH94" s="271" t="s">
        <v>237</v>
      </c>
      <c r="DI94" s="271" t="s">
        <v>237</v>
      </c>
      <c r="DJ94" s="271" t="s">
        <v>237</v>
      </c>
      <c r="DK94" s="271" t="s">
        <v>237</v>
      </c>
      <c r="DL94" s="271" t="s">
        <v>237</v>
      </c>
      <c r="DM94" s="271" t="s">
        <v>237</v>
      </c>
      <c r="DN94" s="271" t="s">
        <v>237</v>
      </c>
      <c r="DO94" s="271" t="s">
        <v>237</v>
      </c>
      <c r="DP94" s="271" t="s">
        <v>237</v>
      </c>
      <c r="DQ94" s="271" t="s">
        <v>237</v>
      </c>
      <c r="DR94" s="271" t="s">
        <v>237</v>
      </c>
      <c r="DS94" s="271" t="s">
        <v>237</v>
      </c>
      <c r="DT94" s="271" t="s">
        <v>237</v>
      </c>
      <c r="DU94" s="271" t="s">
        <v>237</v>
      </c>
      <c r="DV94" s="271" t="s">
        <v>237</v>
      </c>
      <c r="DW94" s="271" t="s">
        <v>237</v>
      </c>
      <c r="DX94" s="271" t="s">
        <v>237</v>
      </c>
      <c r="DY94" s="271" t="s">
        <v>237</v>
      </c>
      <c r="DZ94" s="271" t="s">
        <v>237</v>
      </c>
      <c r="EA94" s="271" t="s">
        <v>237</v>
      </c>
      <c r="EB94" s="271" t="s">
        <v>237</v>
      </c>
      <c r="EC94" s="271" t="s">
        <v>237</v>
      </c>
      <c r="ED94" s="271" t="s">
        <v>237</v>
      </c>
      <c r="EE94" s="271" t="s">
        <v>237</v>
      </c>
      <c r="EF94" s="271" t="s">
        <v>237</v>
      </c>
      <c r="EG94" s="271" t="s">
        <v>237</v>
      </c>
      <c r="EH94" s="271" t="s">
        <v>237</v>
      </c>
      <c r="EI94" s="271" t="s">
        <v>237</v>
      </c>
      <c r="EJ94" s="271" t="s">
        <v>237</v>
      </c>
      <c r="EK94" s="271" t="s">
        <v>237</v>
      </c>
      <c r="EL94" s="271" t="s">
        <v>237</v>
      </c>
      <c r="EM94" s="271" t="s">
        <v>237</v>
      </c>
      <c r="EN94" s="271" t="s">
        <v>237</v>
      </c>
      <c r="EO94" s="271"/>
      <c r="EP94" s="271"/>
      <c r="EQ94" s="271"/>
      <c r="ER94" s="271"/>
      <c r="ES94" s="271"/>
      <c r="ET94" s="271"/>
      <c r="EU94" s="271"/>
      <c r="EV94" s="271"/>
      <c r="EW94" s="271"/>
      <c r="EX94" s="271"/>
      <c r="EY94" s="271"/>
      <c r="EZ94" s="271"/>
      <c r="FA94" s="272"/>
    </row>
    <row r="95" spans="1:157" x14ac:dyDescent="0.2">
      <c r="A95" s="238"/>
      <c r="B95" s="237"/>
      <c r="C95" s="237" t="s">
        <v>237</v>
      </c>
      <c r="D95" s="326" t="str">
        <f>IF(ISNA(A95),"",IF(LEN(A95)&gt;0,_xll.xlDateShiftMonthBiz("TARGET",A95,tenor),""))</f>
        <v/>
      </c>
      <c r="E95" s="322" t="e">
        <v>#VALUE!</v>
      </c>
      <c r="F95" s="322" t="str">
        <f>IF(ISNA(A95),"",IF(LEN(A95)&gt;0,_xll.xlShmImplSwap2($B$5,"EUR"&amp;tenor&amp;"M_29JUN12",A95,,tenor+0*TYPE(trigger),1,4,12/tenor,4,1,1),""))</f>
        <v/>
      </c>
      <c r="G95" s="301" t="str">
        <f t="shared" si="1"/>
        <v/>
      </c>
      <c r="H95" s="271"/>
      <c r="I95" s="271"/>
      <c r="J95" s="271"/>
      <c r="K95" s="271"/>
      <c r="L95" s="271"/>
      <c r="M95" s="271"/>
      <c r="N95" s="271"/>
      <c r="O95" s="271"/>
      <c r="P95" s="271"/>
      <c r="Q95" s="271"/>
      <c r="R95" s="271"/>
      <c r="S95" s="271"/>
      <c r="T95" s="271"/>
      <c r="U95" s="271"/>
      <c r="V95" s="271"/>
      <c r="W95" s="271"/>
      <c r="X95" s="271"/>
      <c r="Y95" s="271"/>
      <c r="Z95" s="271"/>
      <c r="AA95" s="271"/>
      <c r="AB95" s="271"/>
      <c r="AC95" s="271"/>
      <c r="AD95" s="271"/>
      <c r="AE95" s="271"/>
      <c r="AF95" s="271"/>
      <c r="AG95" s="271"/>
      <c r="AH95" s="271"/>
      <c r="AI95" s="271"/>
      <c r="AJ95" s="271"/>
      <c r="AK95" s="271"/>
      <c r="AL95" s="271"/>
      <c r="AM95" s="271"/>
      <c r="AN95" s="271"/>
      <c r="AO95" s="271"/>
      <c r="AP95" s="271"/>
      <c r="AQ95" s="271"/>
      <c r="AR95" s="271"/>
      <c r="AS95" s="271"/>
      <c r="AT95" s="271"/>
      <c r="AU95" s="271"/>
      <c r="AV95" s="271"/>
      <c r="AW95" s="271"/>
      <c r="AX95" s="271"/>
      <c r="AY95" s="271"/>
      <c r="AZ95" s="271"/>
      <c r="BA95" s="271"/>
      <c r="BB95" s="271"/>
      <c r="BC95" s="271"/>
      <c r="BD95" s="271"/>
      <c r="BE95" s="271"/>
      <c r="BF95" s="271"/>
      <c r="BG95" s="271"/>
      <c r="BH95" s="271"/>
      <c r="BI95" s="271"/>
      <c r="BJ95" s="271"/>
      <c r="BK95" s="271"/>
      <c r="BL95" s="271"/>
      <c r="BM95" s="271"/>
      <c r="BN95" s="271"/>
      <c r="BO95" s="271"/>
      <c r="BP95" s="271"/>
      <c r="BQ95" s="271"/>
      <c r="BR95" s="271"/>
      <c r="BS95" s="271"/>
      <c r="BT95" s="271"/>
      <c r="BU95" s="271"/>
      <c r="BV95" s="271"/>
      <c r="BW95" s="271"/>
      <c r="BX95" s="271"/>
      <c r="BY95" s="271"/>
      <c r="BZ95" s="271"/>
      <c r="CA95" s="271"/>
      <c r="CB95" s="271"/>
      <c r="CC95" s="271"/>
      <c r="CD95" s="272"/>
      <c r="CE95" s="271" t="s">
        <v>237</v>
      </c>
      <c r="CF95" s="271" t="s">
        <v>237</v>
      </c>
      <c r="CG95" s="271" t="s">
        <v>237</v>
      </c>
      <c r="CH95" s="271" t="s">
        <v>237</v>
      </c>
      <c r="CI95" s="271" t="s">
        <v>237</v>
      </c>
      <c r="CJ95" s="271" t="s">
        <v>237</v>
      </c>
      <c r="CK95" s="271" t="s">
        <v>237</v>
      </c>
      <c r="CL95" s="271" t="s">
        <v>237</v>
      </c>
      <c r="CM95" s="271" t="s">
        <v>237</v>
      </c>
      <c r="CN95" s="271" t="s">
        <v>237</v>
      </c>
      <c r="CO95" s="271" t="s">
        <v>237</v>
      </c>
      <c r="CP95" s="271" t="s">
        <v>237</v>
      </c>
      <c r="CQ95" s="271" t="s">
        <v>237</v>
      </c>
      <c r="CR95" s="271" t="s">
        <v>237</v>
      </c>
      <c r="CS95" s="271" t="s">
        <v>237</v>
      </c>
      <c r="CT95" s="271" t="s">
        <v>237</v>
      </c>
      <c r="CU95" s="271" t="s">
        <v>237</v>
      </c>
      <c r="CV95" s="271" t="s">
        <v>237</v>
      </c>
      <c r="CW95" s="271" t="s">
        <v>237</v>
      </c>
      <c r="CX95" s="271" t="s">
        <v>237</v>
      </c>
      <c r="CY95" s="271" t="s">
        <v>237</v>
      </c>
      <c r="CZ95" s="271" t="s">
        <v>237</v>
      </c>
      <c r="DA95" s="271" t="s">
        <v>237</v>
      </c>
      <c r="DB95" s="271" t="s">
        <v>237</v>
      </c>
      <c r="DC95" s="271" t="s">
        <v>237</v>
      </c>
      <c r="DD95" s="271" t="s">
        <v>237</v>
      </c>
      <c r="DE95" s="271" t="s">
        <v>237</v>
      </c>
      <c r="DF95" s="271" t="s">
        <v>237</v>
      </c>
      <c r="DG95" s="271" t="s">
        <v>237</v>
      </c>
      <c r="DH95" s="271" t="s">
        <v>237</v>
      </c>
      <c r="DI95" s="271" t="s">
        <v>237</v>
      </c>
      <c r="DJ95" s="271" t="s">
        <v>237</v>
      </c>
      <c r="DK95" s="271" t="s">
        <v>237</v>
      </c>
      <c r="DL95" s="271" t="s">
        <v>237</v>
      </c>
      <c r="DM95" s="271" t="s">
        <v>237</v>
      </c>
      <c r="DN95" s="271" t="s">
        <v>237</v>
      </c>
      <c r="DO95" s="271" t="s">
        <v>237</v>
      </c>
      <c r="DP95" s="271" t="s">
        <v>237</v>
      </c>
      <c r="DQ95" s="271" t="s">
        <v>237</v>
      </c>
      <c r="DR95" s="271" t="s">
        <v>237</v>
      </c>
      <c r="DS95" s="271" t="s">
        <v>237</v>
      </c>
      <c r="DT95" s="271" t="s">
        <v>237</v>
      </c>
      <c r="DU95" s="271" t="s">
        <v>237</v>
      </c>
      <c r="DV95" s="271" t="s">
        <v>237</v>
      </c>
      <c r="DW95" s="271" t="s">
        <v>237</v>
      </c>
      <c r="DX95" s="271" t="s">
        <v>237</v>
      </c>
      <c r="DY95" s="271" t="s">
        <v>237</v>
      </c>
      <c r="DZ95" s="271" t="s">
        <v>237</v>
      </c>
      <c r="EA95" s="271" t="s">
        <v>237</v>
      </c>
      <c r="EB95" s="271" t="s">
        <v>237</v>
      </c>
      <c r="EC95" s="271" t="s">
        <v>237</v>
      </c>
      <c r="ED95" s="271" t="s">
        <v>237</v>
      </c>
      <c r="EE95" s="271" t="s">
        <v>237</v>
      </c>
      <c r="EF95" s="271" t="s">
        <v>237</v>
      </c>
      <c r="EG95" s="271" t="s">
        <v>237</v>
      </c>
      <c r="EH95" s="271" t="s">
        <v>237</v>
      </c>
      <c r="EI95" s="271" t="s">
        <v>237</v>
      </c>
      <c r="EJ95" s="271" t="s">
        <v>237</v>
      </c>
      <c r="EK95" s="271" t="s">
        <v>237</v>
      </c>
      <c r="EL95" s="271" t="s">
        <v>237</v>
      </c>
      <c r="EM95" s="271" t="s">
        <v>237</v>
      </c>
      <c r="EN95" s="271" t="s">
        <v>237</v>
      </c>
      <c r="EO95" s="271"/>
      <c r="EP95" s="271"/>
      <c r="EQ95" s="271"/>
      <c r="ER95" s="271"/>
      <c r="ES95" s="271"/>
      <c r="ET95" s="271"/>
      <c r="EU95" s="271"/>
      <c r="EV95" s="271"/>
      <c r="EW95" s="271"/>
      <c r="EX95" s="271"/>
      <c r="EY95" s="271"/>
      <c r="EZ95" s="271"/>
      <c r="FA95" s="272"/>
    </row>
    <row r="96" spans="1:157" x14ac:dyDescent="0.2">
      <c r="A96" s="238"/>
      <c r="B96" s="237"/>
      <c r="C96" s="237" t="s">
        <v>237</v>
      </c>
      <c r="D96" s="326" t="str">
        <f>IF(ISNA(A96),"",IF(LEN(A96)&gt;0,_xll.xlDateShiftMonthBiz("TARGET",A96,tenor),""))</f>
        <v/>
      </c>
      <c r="E96" s="322" t="e">
        <v>#VALUE!</v>
      </c>
      <c r="F96" s="322" t="str">
        <f>IF(ISNA(A96),"",IF(LEN(A96)&gt;0,_xll.xlShmImplSwap2($B$5,"EUR"&amp;tenor&amp;"M_29JUN12",A96,,tenor+0*TYPE(trigger),1,4,12/tenor,4,1,1),""))</f>
        <v/>
      </c>
      <c r="G96" s="301" t="str">
        <f t="shared" si="1"/>
        <v/>
      </c>
      <c r="H96" s="271"/>
      <c r="I96" s="271"/>
      <c r="J96" s="271"/>
      <c r="K96" s="271"/>
      <c r="L96" s="271"/>
      <c r="M96" s="271"/>
      <c r="N96" s="271"/>
      <c r="O96" s="271"/>
      <c r="P96" s="271"/>
      <c r="Q96" s="271"/>
      <c r="R96" s="271"/>
      <c r="S96" s="271"/>
      <c r="T96" s="271"/>
      <c r="U96" s="271"/>
      <c r="V96" s="271"/>
      <c r="W96" s="271"/>
      <c r="X96" s="271"/>
      <c r="Y96" s="271"/>
      <c r="Z96" s="271"/>
      <c r="AA96" s="271"/>
      <c r="AB96" s="271"/>
      <c r="AC96" s="271"/>
      <c r="AD96" s="271"/>
      <c r="AE96" s="271"/>
      <c r="AF96" s="271"/>
      <c r="AG96" s="271"/>
      <c r="AH96" s="271"/>
      <c r="AI96" s="271"/>
      <c r="AJ96" s="271"/>
      <c r="AK96" s="271"/>
      <c r="AL96" s="271"/>
      <c r="AM96" s="271"/>
      <c r="AN96" s="271"/>
      <c r="AO96" s="271"/>
      <c r="AP96" s="271"/>
      <c r="AQ96" s="271"/>
      <c r="AR96" s="271"/>
      <c r="AS96" s="271"/>
      <c r="AT96" s="271"/>
      <c r="AU96" s="271"/>
      <c r="AV96" s="271"/>
      <c r="AW96" s="271"/>
      <c r="AX96" s="271"/>
      <c r="AY96" s="271"/>
      <c r="AZ96" s="271"/>
      <c r="BA96" s="271"/>
      <c r="BB96" s="271"/>
      <c r="BC96" s="271"/>
      <c r="BD96" s="271"/>
      <c r="BE96" s="271"/>
      <c r="BF96" s="271"/>
      <c r="BG96" s="271"/>
      <c r="BH96" s="271"/>
      <c r="BI96" s="271"/>
      <c r="BJ96" s="271"/>
      <c r="BK96" s="271"/>
      <c r="BL96" s="271"/>
      <c r="BM96" s="271"/>
      <c r="BN96" s="271"/>
      <c r="BO96" s="271"/>
      <c r="BP96" s="271"/>
      <c r="BQ96" s="271"/>
      <c r="BR96" s="271"/>
      <c r="BS96" s="271"/>
      <c r="BT96" s="271"/>
      <c r="BU96" s="271"/>
      <c r="BV96" s="271"/>
      <c r="BW96" s="271"/>
      <c r="BX96" s="271"/>
      <c r="BY96" s="271"/>
      <c r="BZ96" s="271"/>
      <c r="CA96" s="271"/>
      <c r="CB96" s="271"/>
      <c r="CC96" s="271"/>
      <c r="CD96" s="272"/>
      <c r="CE96" s="271" t="s">
        <v>237</v>
      </c>
      <c r="CF96" s="271" t="s">
        <v>237</v>
      </c>
      <c r="CG96" s="271" t="s">
        <v>237</v>
      </c>
      <c r="CH96" s="271" t="s">
        <v>237</v>
      </c>
      <c r="CI96" s="271" t="s">
        <v>237</v>
      </c>
      <c r="CJ96" s="271" t="s">
        <v>237</v>
      </c>
      <c r="CK96" s="271" t="s">
        <v>237</v>
      </c>
      <c r="CL96" s="271" t="s">
        <v>237</v>
      </c>
      <c r="CM96" s="271" t="s">
        <v>237</v>
      </c>
      <c r="CN96" s="271" t="s">
        <v>237</v>
      </c>
      <c r="CO96" s="271" t="s">
        <v>237</v>
      </c>
      <c r="CP96" s="271" t="s">
        <v>237</v>
      </c>
      <c r="CQ96" s="271" t="s">
        <v>237</v>
      </c>
      <c r="CR96" s="271" t="s">
        <v>237</v>
      </c>
      <c r="CS96" s="271" t="s">
        <v>237</v>
      </c>
      <c r="CT96" s="271" t="s">
        <v>237</v>
      </c>
      <c r="CU96" s="271" t="s">
        <v>237</v>
      </c>
      <c r="CV96" s="271" t="s">
        <v>237</v>
      </c>
      <c r="CW96" s="271" t="s">
        <v>237</v>
      </c>
      <c r="CX96" s="271" t="s">
        <v>237</v>
      </c>
      <c r="CY96" s="271" t="s">
        <v>237</v>
      </c>
      <c r="CZ96" s="271" t="s">
        <v>237</v>
      </c>
      <c r="DA96" s="271" t="s">
        <v>237</v>
      </c>
      <c r="DB96" s="271" t="s">
        <v>237</v>
      </c>
      <c r="DC96" s="271" t="s">
        <v>237</v>
      </c>
      <c r="DD96" s="271" t="s">
        <v>237</v>
      </c>
      <c r="DE96" s="271" t="s">
        <v>237</v>
      </c>
      <c r="DF96" s="271" t="s">
        <v>237</v>
      </c>
      <c r="DG96" s="271" t="s">
        <v>237</v>
      </c>
      <c r="DH96" s="271" t="s">
        <v>237</v>
      </c>
      <c r="DI96" s="271" t="s">
        <v>237</v>
      </c>
      <c r="DJ96" s="271" t="s">
        <v>237</v>
      </c>
      <c r="DK96" s="271" t="s">
        <v>237</v>
      </c>
      <c r="DL96" s="271" t="s">
        <v>237</v>
      </c>
      <c r="DM96" s="271" t="s">
        <v>237</v>
      </c>
      <c r="DN96" s="271" t="s">
        <v>237</v>
      </c>
      <c r="DO96" s="271" t="s">
        <v>237</v>
      </c>
      <c r="DP96" s="271" t="s">
        <v>237</v>
      </c>
      <c r="DQ96" s="271" t="s">
        <v>237</v>
      </c>
      <c r="DR96" s="271" t="s">
        <v>237</v>
      </c>
      <c r="DS96" s="271" t="s">
        <v>237</v>
      </c>
      <c r="DT96" s="271" t="s">
        <v>237</v>
      </c>
      <c r="DU96" s="271" t="s">
        <v>237</v>
      </c>
      <c r="DV96" s="271" t="s">
        <v>237</v>
      </c>
      <c r="DW96" s="271" t="s">
        <v>237</v>
      </c>
      <c r="DX96" s="271" t="s">
        <v>237</v>
      </c>
      <c r="DY96" s="271" t="s">
        <v>237</v>
      </c>
      <c r="DZ96" s="271" t="s">
        <v>237</v>
      </c>
      <c r="EA96" s="271" t="s">
        <v>237</v>
      </c>
      <c r="EB96" s="271" t="s">
        <v>237</v>
      </c>
      <c r="EC96" s="271" t="s">
        <v>237</v>
      </c>
      <c r="ED96" s="271" t="s">
        <v>237</v>
      </c>
      <c r="EE96" s="271" t="s">
        <v>237</v>
      </c>
      <c r="EF96" s="271" t="s">
        <v>237</v>
      </c>
      <c r="EG96" s="271" t="s">
        <v>237</v>
      </c>
      <c r="EH96" s="271" t="s">
        <v>237</v>
      </c>
      <c r="EI96" s="271" t="s">
        <v>237</v>
      </c>
      <c r="EJ96" s="271" t="s">
        <v>237</v>
      </c>
      <c r="EK96" s="271" t="s">
        <v>237</v>
      </c>
      <c r="EL96" s="271" t="s">
        <v>237</v>
      </c>
      <c r="EM96" s="271" t="s">
        <v>237</v>
      </c>
      <c r="EN96" s="271" t="s">
        <v>237</v>
      </c>
      <c r="EO96" s="271"/>
      <c r="EP96" s="271"/>
      <c r="EQ96" s="271"/>
      <c r="ER96" s="271"/>
      <c r="ES96" s="271"/>
      <c r="ET96" s="271"/>
      <c r="EU96" s="271"/>
      <c r="EV96" s="271"/>
      <c r="EW96" s="271"/>
      <c r="EX96" s="271"/>
      <c r="EY96" s="271"/>
      <c r="EZ96" s="271"/>
      <c r="FA96" s="272"/>
    </row>
    <row r="97" spans="1:157" x14ac:dyDescent="0.2">
      <c r="A97" s="238"/>
      <c r="B97" s="237"/>
      <c r="C97" s="237" t="s">
        <v>237</v>
      </c>
      <c r="D97" s="326" t="str">
        <f>IF(ISNA(A97),"",IF(LEN(A97)&gt;0,_xll.xlDateShiftMonthBiz("TARGET",A97,tenor),""))</f>
        <v/>
      </c>
      <c r="E97" s="322" t="e">
        <v>#VALUE!</v>
      </c>
      <c r="F97" s="322" t="str">
        <f>IF(ISNA(A97),"",IF(LEN(A97)&gt;0,_xll.xlShmImplSwap2($B$5,"EUR"&amp;tenor&amp;"M_29JUN12",A97,,tenor+0*TYPE(trigger),1,4,12/tenor,4,1,1),""))</f>
        <v/>
      </c>
      <c r="G97" s="301" t="str">
        <f t="shared" si="1"/>
        <v/>
      </c>
      <c r="H97" s="271"/>
      <c r="I97" s="271"/>
      <c r="J97" s="271"/>
      <c r="K97" s="271"/>
      <c r="L97" s="271"/>
      <c r="M97" s="271"/>
      <c r="N97" s="271"/>
      <c r="O97" s="271"/>
      <c r="P97" s="271"/>
      <c r="Q97" s="271"/>
      <c r="R97" s="271"/>
      <c r="S97" s="271"/>
      <c r="T97" s="271"/>
      <c r="U97" s="271"/>
      <c r="V97" s="271"/>
      <c r="W97" s="271"/>
      <c r="X97" s="271"/>
      <c r="Y97" s="271"/>
      <c r="Z97" s="271"/>
      <c r="AA97" s="271"/>
      <c r="AB97" s="271"/>
      <c r="AC97" s="271"/>
      <c r="AD97" s="271"/>
      <c r="AE97" s="271"/>
      <c r="AF97" s="271"/>
      <c r="AG97" s="271"/>
      <c r="AH97" s="271"/>
      <c r="AI97" s="271"/>
      <c r="AJ97" s="271"/>
      <c r="AK97" s="271"/>
      <c r="AL97" s="271"/>
      <c r="AM97" s="271"/>
      <c r="AN97" s="271"/>
      <c r="AO97" s="271"/>
      <c r="AP97" s="271"/>
      <c r="AQ97" s="271"/>
      <c r="AR97" s="271"/>
      <c r="AS97" s="271"/>
      <c r="AT97" s="271"/>
      <c r="AU97" s="271"/>
      <c r="AV97" s="271"/>
      <c r="AW97" s="271"/>
      <c r="AX97" s="271"/>
      <c r="AY97" s="271"/>
      <c r="AZ97" s="271"/>
      <c r="BA97" s="271"/>
      <c r="BB97" s="271"/>
      <c r="BC97" s="271"/>
      <c r="BD97" s="271"/>
      <c r="BE97" s="271"/>
      <c r="BF97" s="271"/>
      <c r="BG97" s="271"/>
      <c r="BH97" s="271"/>
      <c r="BI97" s="271"/>
      <c r="BJ97" s="271"/>
      <c r="BK97" s="271"/>
      <c r="BL97" s="271"/>
      <c r="BM97" s="271"/>
      <c r="BN97" s="271"/>
      <c r="BO97" s="271"/>
      <c r="BP97" s="271"/>
      <c r="BQ97" s="271"/>
      <c r="BR97" s="271"/>
      <c r="BS97" s="271"/>
      <c r="BT97" s="271"/>
      <c r="BU97" s="271"/>
      <c r="BV97" s="271"/>
      <c r="BW97" s="271"/>
      <c r="BX97" s="271"/>
      <c r="BY97" s="271"/>
      <c r="BZ97" s="271"/>
      <c r="CA97" s="271"/>
      <c r="CB97" s="271"/>
      <c r="CC97" s="271"/>
      <c r="CD97" s="272"/>
      <c r="CE97" s="271" t="s">
        <v>237</v>
      </c>
      <c r="CF97" s="271" t="s">
        <v>237</v>
      </c>
      <c r="CG97" s="271" t="s">
        <v>237</v>
      </c>
      <c r="CH97" s="271" t="s">
        <v>237</v>
      </c>
      <c r="CI97" s="271" t="s">
        <v>237</v>
      </c>
      <c r="CJ97" s="271" t="s">
        <v>237</v>
      </c>
      <c r="CK97" s="271" t="s">
        <v>237</v>
      </c>
      <c r="CL97" s="271" t="s">
        <v>237</v>
      </c>
      <c r="CM97" s="271" t="s">
        <v>237</v>
      </c>
      <c r="CN97" s="271" t="s">
        <v>237</v>
      </c>
      <c r="CO97" s="271" t="s">
        <v>237</v>
      </c>
      <c r="CP97" s="271" t="s">
        <v>237</v>
      </c>
      <c r="CQ97" s="271" t="s">
        <v>237</v>
      </c>
      <c r="CR97" s="271" t="s">
        <v>237</v>
      </c>
      <c r="CS97" s="271" t="s">
        <v>237</v>
      </c>
      <c r="CT97" s="271" t="s">
        <v>237</v>
      </c>
      <c r="CU97" s="271" t="s">
        <v>237</v>
      </c>
      <c r="CV97" s="271" t="s">
        <v>237</v>
      </c>
      <c r="CW97" s="271" t="s">
        <v>237</v>
      </c>
      <c r="CX97" s="271" t="s">
        <v>237</v>
      </c>
      <c r="CY97" s="271" t="s">
        <v>237</v>
      </c>
      <c r="CZ97" s="271" t="s">
        <v>237</v>
      </c>
      <c r="DA97" s="271" t="s">
        <v>237</v>
      </c>
      <c r="DB97" s="271" t="s">
        <v>237</v>
      </c>
      <c r="DC97" s="271" t="s">
        <v>237</v>
      </c>
      <c r="DD97" s="271" t="s">
        <v>237</v>
      </c>
      <c r="DE97" s="271" t="s">
        <v>237</v>
      </c>
      <c r="DF97" s="271" t="s">
        <v>237</v>
      </c>
      <c r="DG97" s="271" t="s">
        <v>237</v>
      </c>
      <c r="DH97" s="271" t="s">
        <v>237</v>
      </c>
      <c r="DI97" s="271" t="s">
        <v>237</v>
      </c>
      <c r="DJ97" s="271" t="s">
        <v>237</v>
      </c>
      <c r="DK97" s="271" t="s">
        <v>237</v>
      </c>
      <c r="DL97" s="271" t="s">
        <v>237</v>
      </c>
      <c r="DM97" s="271" t="s">
        <v>237</v>
      </c>
      <c r="DN97" s="271" t="s">
        <v>237</v>
      </c>
      <c r="DO97" s="271" t="s">
        <v>237</v>
      </c>
      <c r="DP97" s="271" t="s">
        <v>237</v>
      </c>
      <c r="DQ97" s="271" t="s">
        <v>237</v>
      </c>
      <c r="DR97" s="271" t="s">
        <v>237</v>
      </c>
      <c r="DS97" s="271" t="s">
        <v>237</v>
      </c>
      <c r="DT97" s="271" t="s">
        <v>237</v>
      </c>
      <c r="DU97" s="271" t="s">
        <v>237</v>
      </c>
      <c r="DV97" s="271" t="s">
        <v>237</v>
      </c>
      <c r="DW97" s="271" t="s">
        <v>237</v>
      </c>
      <c r="DX97" s="271" t="s">
        <v>237</v>
      </c>
      <c r="DY97" s="271" t="s">
        <v>237</v>
      </c>
      <c r="DZ97" s="271" t="s">
        <v>237</v>
      </c>
      <c r="EA97" s="271" t="s">
        <v>237</v>
      </c>
      <c r="EB97" s="271" t="s">
        <v>237</v>
      </c>
      <c r="EC97" s="271" t="s">
        <v>237</v>
      </c>
      <c r="ED97" s="271" t="s">
        <v>237</v>
      </c>
      <c r="EE97" s="271" t="s">
        <v>237</v>
      </c>
      <c r="EF97" s="271" t="s">
        <v>237</v>
      </c>
      <c r="EG97" s="271" t="s">
        <v>237</v>
      </c>
      <c r="EH97" s="271" t="s">
        <v>237</v>
      </c>
      <c r="EI97" s="271" t="s">
        <v>237</v>
      </c>
      <c r="EJ97" s="271" t="s">
        <v>237</v>
      </c>
      <c r="EK97" s="271" t="s">
        <v>237</v>
      </c>
      <c r="EL97" s="271" t="s">
        <v>237</v>
      </c>
      <c r="EM97" s="271" t="s">
        <v>237</v>
      </c>
      <c r="EN97" s="271" t="s">
        <v>237</v>
      </c>
      <c r="EO97" s="271"/>
      <c r="EP97" s="271"/>
      <c r="EQ97" s="271"/>
      <c r="ER97" s="271"/>
      <c r="ES97" s="271"/>
      <c r="ET97" s="271"/>
      <c r="EU97" s="271"/>
      <c r="EV97" s="271"/>
      <c r="EW97" s="271"/>
      <c r="EX97" s="271"/>
      <c r="EY97" s="271"/>
      <c r="EZ97" s="271"/>
      <c r="FA97" s="272"/>
    </row>
    <row r="98" spans="1:157" x14ac:dyDescent="0.2">
      <c r="A98" s="238"/>
      <c r="B98" s="237"/>
      <c r="C98" s="237" t="s">
        <v>237</v>
      </c>
      <c r="D98" s="326" t="str">
        <f>IF(ISNA(A98),"",IF(LEN(A98)&gt;0,_xll.xlDateShiftMonthBiz("TARGET",A98,tenor),""))</f>
        <v/>
      </c>
      <c r="E98" s="322" t="e">
        <v>#VALUE!</v>
      </c>
      <c r="F98" s="322" t="str">
        <f>IF(ISNA(A98),"",IF(LEN(A98)&gt;0,_xll.xlShmImplSwap2($B$5,"EUR"&amp;tenor&amp;"M_29JUN12",A98,,tenor+0*TYPE(trigger),1,4,12/tenor,4,1,1),""))</f>
        <v/>
      </c>
      <c r="G98" s="301" t="str">
        <f t="shared" si="1"/>
        <v/>
      </c>
      <c r="H98" s="271"/>
      <c r="I98" s="271"/>
      <c r="J98" s="271"/>
      <c r="K98" s="271"/>
      <c r="L98" s="271"/>
      <c r="M98" s="271"/>
      <c r="N98" s="271"/>
      <c r="O98" s="271"/>
      <c r="P98" s="271"/>
      <c r="Q98" s="271"/>
      <c r="R98" s="271"/>
      <c r="S98" s="271"/>
      <c r="T98" s="271"/>
      <c r="U98" s="271"/>
      <c r="V98" s="271"/>
      <c r="W98" s="271"/>
      <c r="X98" s="271"/>
      <c r="Y98" s="271"/>
      <c r="Z98" s="271"/>
      <c r="AA98" s="271"/>
      <c r="AB98" s="271"/>
      <c r="AC98" s="271"/>
      <c r="AD98" s="271"/>
      <c r="AE98" s="271"/>
      <c r="AF98" s="271"/>
      <c r="AG98" s="271"/>
      <c r="AH98" s="271"/>
      <c r="AI98" s="271"/>
      <c r="AJ98" s="271"/>
      <c r="AK98" s="271"/>
      <c r="AL98" s="271"/>
      <c r="AM98" s="271"/>
      <c r="AN98" s="271"/>
      <c r="AO98" s="271"/>
      <c r="AP98" s="271"/>
      <c r="AQ98" s="271"/>
      <c r="AR98" s="271"/>
      <c r="AS98" s="271"/>
      <c r="AT98" s="271"/>
      <c r="AU98" s="271"/>
      <c r="AV98" s="271"/>
      <c r="AW98" s="271"/>
      <c r="AX98" s="271"/>
      <c r="AY98" s="271"/>
      <c r="AZ98" s="271"/>
      <c r="BA98" s="271"/>
      <c r="BB98" s="271"/>
      <c r="BC98" s="271"/>
      <c r="BD98" s="271"/>
      <c r="BE98" s="271"/>
      <c r="BF98" s="271"/>
      <c r="BG98" s="271"/>
      <c r="BH98" s="271"/>
      <c r="BI98" s="271"/>
      <c r="BJ98" s="271"/>
      <c r="BK98" s="271"/>
      <c r="BL98" s="271"/>
      <c r="BM98" s="271"/>
      <c r="BN98" s="271"/>
      <c r="BO98" s="271"/>
      <c r="BP98" s="271"/>
      <c r="BQ98" s="271"/>
      <c r="BR98" s="271"/>
      <c r="BS98" s="271"/>
      <c r="BT98" s="271"/>
      <c r="BU98" s="271"/>
      <c r="BV98" s="271"/>
      <c r="BW98" s="271"/>
      <c r="BX98" s="271"/>
      <c r="BY98" s="271"/>
      <c r="BZ98" s="271"/>
      <c r="CA98" s="271"/>
      <c r="CB98" s="271"/>
      <c r="CC98" s="271"/>
      <c r="CD98" s="272"/>
      <c r="CE98" s="271" t="s">
        <v>237</v>
      </c>
      <c r="CF98" s="271" t="s">
        <v>237</v>
      </c>
      <c r="CG98" s="271" t="s">
        <v>237</v>
      </c>
      <c r="CH98" s="271" t="s">
        <v>237</v>
      </c>
      <c r="CI98" s="271" t="s">
        <v>237</v>
      </c>
      <c r="CJ98" s="271" t="s">
        <v>237</v>
      </c>
      <c r="CK98" s="271" t="s">
        <v>237</v>
      </c>
      <c r="CL98" s="271" t="s">
        <v>237</v>
      </c>
      <c r="CM98" s="271" t="s">
        <v>237</v>
      </c>
      <c r="CN98" s="271" t="s">
        <v>237</v>
      </c>
      <c r="CO98" s="271" t="s">
        <v>237</v>
      </c>
      <c r="CP98" s="271" t="s">
        <v>237</v>
      </c>
      <c r="CQ98" s="271" t="s">
        <v>237</v>
      </c>
      <c r="CR98" s="271" t="s">
        <v>237</v>
      </c>
      <c r="CS98" s="271" t="s">
        <v>237</v>
      </c>
      <c r="CT98" s="271" t="s">
        <v>237</v>
      </c>
      <c r="CU98" s="271" t="s">
        <v>237</v>
      </c>
      <c r="CV98" s="271" t="s">
        <v>237</v>
      </c>
      <c r="CW98" s="271" t="s">
        <v>237</v>
      </c>
      <c r="CX98" s="271" t="s">
        <v>237</v>
      </c>
      <c r="CY98" s="271" t="s">
        <v>237</v>
      </c>
      <c r="CZ98" s="271" t="s">
        <v>237</v>
      </c>
      <c r="DA98" s="271" t="s">
        <v>237</v>
      </c>
      <c r="DB98" s="271" t="s">
        <v>237</v>
      </c>
      <c r="DC98" s="271" t="s">
        <v>237</v>
      </c>
      <c r="DD98" s="271" t="s">
        <v>237</v>
      </c>
      <c r="DE98" s="271" t="s">
        <v>237</v>
      </c>
      <c r="DF98" s="271" t="s">
        <v>237</v>
      </c>
      <c r="DG98" s="271" t="s">
        <v>237</v>
      </c>
      <c r="DH98" s="271" t="s">
        <v>237</v>
      </c>
      <c r="DI98" s="271" t="s">
        <v>237</v>
      </c>
      <c r="DJ98" s="271" t="s">
        <v>237</v>
      </c>
      <c r="DK98" s="271" t="s">
        <v>237</v>
      </c>
      <c r="DL98" s="271" t="s">
        <v>237</v>
      </c>
      <c r="DM98" s="271" t="s">
        <v>237</v>
      </c>
      <c r="DN98" s="271" t="s">
        <v>237</v>
      </c>
      <c r="DO98" s="271" t="s">
        <v>237</v>
      </c>
      <c r="DP98" s="271" t="s">
        <v>237</v>
      </c>
      <c r="DQ98" s="271" t="s">
        <v>237</v>
      </c>
      <c r="DR98" s="271" t="s">
        <v>237</v>
      </c>
      <c r="DS98" s="271" t="s">
        <v>237</v>
      </c>
      <c r="DT98" s="271" t="s">
        <v>237</v>
      </c>
      <c r="DU98" s="271" t="s">
        <v>237</v>
      </c>
      <c r="DV98" s="271" t="s">
        <v>237</v>
      </c>
      <c r="DW98" s="271" t="s">
        <v>237</v>
      </c>
      <c r="DX98" s="271" t="s">
        <v>237</v>
      </c>
      <c r="DY98" s="271" t="s">
        <v>237</v>
      </c>
      <c r="DZ98" s="271" t="s">
        <v>237</v>
      </c>
      <c r="EA98" s="271" t="s">
        <v>237</v>
      </c>
      <c r="EB98" s="271" t="s">
        <v>237</v>
      </c>
      <c r="EC98" s="271" t="s">
        <v>237</v>
      </c>
      <c r="ED98" s="271" t="s">
        <v>237</v>
      </c>
      <c r="EE98" s="271" t="s">
        <v>237</v>
      </c>
      <c r="EF98" s="271" t="s">
        <v>237</v>
      </c>
      <c r="EG98" s="271" t="s">
        <v>237</v>
      </c>
      <c r="EH98" s="271" t="s">
        <v>237</v>
      </c>
      <c r="EI98" s="271" t="s">
        <v>237</v>
      </c>
      <c r="EJ98" s="271" t="s">
        <v>237</v>
      </c>
      <c r="EK98" s="271" t="s">
        <v>237</v>
      </c>
      <c r="EL98" s="271" t="s">
        <v>237</v>
      </c>
      <c r="EM98" s="271" t="s">
        <v>237</v>
      </c>
      <c r="EN98" s="271" t="s">
        <v>237</v>
      </c>
      <c r="EO98" s="271"/>
      <c r="EP98" s="271"/>
      <c r="EQ98" s="271"/>
      <c r="ER98" s="271"/>
      <c r="ES98" s="271"/>
      <c r="ET98" s="271"/>
      <c r="EU98" s="271"/>
      <c r="EV98" s="271"/>
      <c r="EW98" s="271"/>
      <c r="EX98" s="271"/>
      <c r="EY98" s="271"/>
      <c r="EZ98" s="271"/>
      <c r="FA98" s="272"/>
    </row>
    <row r="99" spans="1:157" ht="13.5" thickBot="1" x14ac:dyDescent="0.25">
      <c r="A99" s="240"/>
      <c r="B99" s="247"/>
      <c r="C99" s="247" t="s">
        <v>237</v>
      </c>
      <c r="D99" s="327" t="str">
        <f>IF(ISNA(A99),"",IF(LEN(A99)&gt;0,_xll.xlDateShiftMonthBiz("TARGET",A99,tenor),""))</f>
        <v/>
      </c>
      <c r="E99" s="328" t="e">
        <v>#VALUE!</v>
      </c>
      <c r="F99" s="328" t="str">
        <f>IF(ISNA(A99),"",IF(LEN(A99)&gt;0,_xll.xlShmImplSwap2($B$5,"EUR"&amp;tenor&amp;"M_29JUN12",A99,,tenor+0*TYPE(trigger),1,4,12/tenor,4,1,1),""))</f>
        <v/>
      </c>
      <c r="G99" s="302" t="str">
        <f t="shared" si="1"/>
        <v/>
      </c>
      <c r="H99" s="273"/>
      <c r="I99" s="273"/>
      <c r="J99" s="273"/>
      <c r="K99" s="273"/>
      <c r="L99" s="273"/>
      <c r="M99" s="273"/>
      <c r="N99" s="273"/>
      <c r="O99" s="273"/>
      <c r="P99" s="273"/>
      <c r="Q99" s="273"/>
      <c r="R99" s="273"/>
      <c r="S99" s="273"/>
      <c r="T99" s="273"/>
      <c r="U99" s="273"/>
      <c r="V99" s="273"/>
      <c r="W99" s="273"/>
      <c r="X99" s="273"/>
      <c r="Y99" s="273"/>
      <c r="Z99" s="273"/>
      <c r="AA99" s="273"/>
      <c r="AB99" s="273"/>
      <c r="AC99" s="273"/>
      <c r="AD99" s="273"/>
      <c r="AE99" s="273"/>
      <c r="AF99" s="273"/>
      <c r="AG99" s="273"/>
      <c r="AH99" s="273"/>
      <c r="AI99" s="273"/>
      <c r="AJ99" s="273"/>
      <c r="AK99" s="273"/>
      <c r="AL99" s="273"/>
      <c r="AM99" s="273"/>
      <c r="AN99" s="273"/>
      <c r="AO99" s="273"/>
      <c r="AP99" s="273"/>
      <c r="AQ99" s="273"/>
      <c r="AR99" s="273"/>
      <c r="AS99" s="273"/>
      <c r="AT99" s="273"/>
      <c r="AU99" s="273"/>
      <c r="AV99" s="273"/>
      <c r="AW99" s="273"/>
      <c r="AX99" s="273"/>
      <c r="AY99" s="273"/>
      <c r="AZ99" s="273"/>
      <c r="BA99" s="273"/>
      <c r="BB99" s="273"/>
      <c r="BC99" s="273"/>
      <c r="BD99" s="273"/>
      <c r="BE99" s="273"/>
      <c r="BF99" s="273"/>
      <c r="BG99" s="273"/>
      <c r="BH99" s="273"/>
      <c r="BI99" s="273"/>
      <c r="BJ99" s="273"/>
      <c r="BK99" s="273"/>
      <c r="BL99" s="273"/>
      <c r="BM99" s="273"/>
      <c r="BN99" s="273"/>
      <c r="BO99" s="273"/>
      <c r="BP99" s="273"/>
      <c r="BQ99" s="273"/>
      <c r="BR99" s="273"/>
      <c r="BS99" s="273"/>
      <c r="BT99" s="273"/>
      <c r="BU99" s="273"/>
      <c r="BV99" s="273"/>
      <c r="BW99" s="273"/>
      <c r="BX99" s="273"/>
      <c r="BY99" s="273"/>
      <c r="BZ99" s="273"/>
      <c r="CA99" s="273"/>
      <c r="CB99" s="273"/>
      <c r="CC99" s="273"/>
      <c r="CD99" s="274"/>
      <c r="CE99" s="273" t="s">
        <v>237</v>
      </c>
      <c r="CF99" s="273" t="s">
        <v>237</v>
      </c>
      <c r="CG99" s="273" t="s">
        <v>237</v>
      </c>
      <c r="CH99" s="273" t="s">
        <v>237</v>
      </c>
      <c r="CI99" s="273" t="s">
        <v>237</v>
      </c>
      <c r="CJ99" s="273" t="s">
        <v>237</v>
      </c>
      <c r="CK99" s="273" t="s">
        <v>237</v>
      </c>
      <c r="CL99" s="273" t="s">
        <v>237</v>
      </c>
      <c r="CM99" s="273" t="s">
        <v>237</v>
      </c>
      <c r="CN99" s="273" t="s">
        <v>237</v>
      </c>
      <c r="CO99" s="273" t="s">
        <v>237</v>
      </c>
      <c r="CP99" s="273" t="s">
        <v>237</v>
      </c>
      <c r="CQ99" s="273" t="s">
        <v>237</v>
      </c>
      <c r="CR99" s="273" t="s">
        <v>237</v>
      </c>
      <c r="CS99" s="273" t="s">
        <v>237</v>
      </c>
      <c r="CT99" s="273" t="s">
        <v>237</v>
      </c>
      <c r="CU99" s="273" t="s">
        <v>237</v>
      </c>
      <c r="CV99" s="273" t="s">
        <v>237</v>
      </c>
      <c r="CW99" s="273" t="s">
        <v>237</v>
      </c>
      <c r="CX99" s="273" t="s">
        <v>237</v>
      </c>
      <c r="CY99" s="273" t="s">
        <v>237</v>
      </c>
      <c r="CZ99" s="273" t="s">
        <v>237</v>
      </c>
      <c r="DA99" s="273" t="s">
        <v>237</v>
      </c>
      <c r="DB99" s="273" t="s">
        <v>237</v>
      </c>
      <c r="DC99" s="273" t="s">
        <v>237</v>
      </c>
      <c r="DD99" s="273" t="s">
        <v>237</v>
      </c>
      <c r="DE99" s="273" t="s">
        <v>237</v>
      </c>
      <c r="DF99" s="273" t="s">
        <v>237</v>
      </c>
      <c r="DG99" s="273" t="s">
        <v>237</v>
      </c>
      <c r="DH99" s="273" t="s">
        <v>237</v>
      </c>
      <c r="DI99" s="273" t="s">
        <v>237</v>
      </c>
      <c r="DJ99" s="273" t="s">
        <v>237</v>
      </c>
      <c r="DK99" s="273" t="s">
        <v>237</v>
      </c>
      <c r="DL99" s="273" t="s">
        <v>237</v>
      </c>
      <c r="DM99" s="273" t="s">
        <v>237</v>
      </c>
      <c r="DN99" s="273" t="s">
        <v>237</v>
      </c>
      <c r="DO99" s="273" t="s">
        <v>237</v>
      </c>
      <c r="DP99" s="273" t="s">
        <v>237</v>
      </c>
      <c r="DQ99" s="273" t="s">
        <v>237</v>
      </c>
      <c r="DR99" s="273" t="s">
        <v>237</v>
      </c>
      <c r="DS99" s="273" t="s">
        <v>237</v>
      </c>
      <c r="DT99" s="273" t="s">
        <v>237</v>
      </c>
      <c r="DU99" s="273" t="s">
        <v>237</v>
      </c>
      <c r="DV99" s="273" t="s">
        <v>237</v>
      </c>
      <c r="DW99" s="273" t="s">
        <v>237</v>
      </c>
      <c r="DX99" s="273" t="s">
        <v>237</v>
      </c>
      <c r="DY99" s="273" t="s">
        <v>237</v>
      </c>
      <c r="DZ99" s="273" t="s">
        <v>237</v>
      </c>
      <c r="EA99" s="273" t="s">
        <v>237</v>
      </c>
      <c r="EB99" s="273" t="s">
        <v>237</v>
      </c>
      <c r="EC99" s="273" t="s">
        <v>237</v>
      </c>
      <c r="ED99" s="273" t="s">
        <v>237</v>
      </c>
      <c r="EE99" s="273" t="s">
        <v>237</v>
      </c>
      <c r="EF99" s="273" t="s">
        <v>237</v>
      </c>
      <c r="EG99" s="273" t="s">
        <v>237</v>
      </c>
      <c r="EH99" s="273" t="s">
        <v>237</v>
      </c>
      <c r="EI99" s="273" t="s">
        <v>237</v>
      </c>
      <c r="EJ99" s="273" t="s">
        <v>237</v>
      </c>
      <c r="EK99" s="273" t="s">
        <v>237</v>
      </c>
      <c r="EL99" s="273" t="s">
        <v>237</v>
      </c>
      <c r="EM99" s="273" t="s">
        <v>237</v>
      </c>
      <c r="EN99" s="273" t="s">
        <v>237</v>
      </c>
      <c r="EO99" s="273"/>
      <c r="EP99" s="273"/>
      <c r="EQ99" s="273"/>
      <c r="ER99" s="273"/>
      <c r="ES99" s="273"/>
      <c r="ET99" s="273"/>
      <c r="EU99" s="273"/>
      <c r="EV99" s="273"/>
      <c r="EW99" s="273"/>
      <c r="EX99" s="273"/>
      <c r="EY99" s="273"/>
      <c r="EZ99" s="273"/>
      <c r="FA99" s="274"/>
    </row>
    <row r="100" spans="1:157" s="389" customFormat="1" ht="13.5" thickBot="1" x14ac:dyDescent="0.25">
      <c r="A100" s="349"/>
      <c r="B100" s="11"/>
      <c r="C100" s="11"/>
      <c r="D100" s="349"/>
      <c r="E100" s="11"/>
      <c r="F100" s="388"/>
      <c r="G100" s="11"/>
      <c r="H100" s="390"/>
      <c r="I100" s="391"/>
      <c r="J100" s="391" t="s">
        <v>306</v>
      </c>
      <c r="K100" s="391"/>
      <c r="L100" s="391"/>
      <c r="M100" s="391"/>
      <c r="N100" s="391"/>
      <c r="O100" s="391"/>
      <c r="P100" s="391"/>
      <c r="Q100" s="391"/>
      <c r="R100" s="391"/>
      <c r="S100" s="391"/>
      <c r="T100" s="391"/>
      <c r="U100" s="391"/>
      <c r="V100" s="391"/>
      <c r="W100" s="391"/>
      <c r="X100" s="391"/>
      <c r="Y100" s="391"/>
      <c r="Z100" s="391"/>
      <c r="AA100" s="391"/>
      <c r="AB100" s="391"/>
      <c r="AC100" s="391"/>
      <c r="AD100" s="391"/>
      <c r="AE100" s="391"/>
      <c r="AF100" s="391"/>
      <c r="AG100" s="391"/>
      <c r="AH100" s="391"/>
      <c r="AI100" s="391"/>
      <c r="AJ100" s="391"/>
      <c r="AK100" s="391"/>
      <c r="AL100" s="391"/>
      <c r="AM100" s="391"/>
      <c r="AN100" s="391"/>
      <c r="AO100" s="391"/>
      <c r="AP100" s="391"/>
      <c r="AQ100" s="391"/>
      <c r="AR100" s="391"/>
      <c r="AS100" s="391"/>
      <c r="AT100" s="391"/>
      <c r="AU100" s="391"/>
      <c r="AV100" s="391"/>
      <c r="AW100" s="391"/>
      <c r="AX100" s="391"/>
      <c r="AY100" s="391"/>
      <c r="AZ100" s="391"/>
      <c r="BA100" s="391"/>
      <c r="BB100" s="391"/>
      <c r="BC100" s="391"/>
      <c r="BD100" s="391"/>
      <c r="BE100" s="391"/>
      <c r="BF100" s="391"/>
      <c r="BG100" s="391"/>
      <c r="BH100" s="391"/>
      <c r="BI100" s="391"/>
      <c r="BJ100" s="391"/>
      <c r="BK100" s="391"/>
      <c r="BL100" s="391"/>
      <c r="BM100" s="391"/>
      <c r="BN100" s="391"/>
      <c r="BO100" s="391"/>
      <c r="BP100" s="391"/>
      <c r="BQ100" s="391"/>
      <c r="BR100" s="391"/>
      <c r="BS100" s="391"/>
      <c r="BT100" s="391"/>
      <c r="BU100" s="391"/>
      <c r="BV100" s="391"/>
      <c r="BW100" s="391"/>
      <c r="BX100" s="391"/>
      <c r="BY100" s="391"/>
      <c r="BZ100" s="391"/>
      <c r="CA100" s="391"/>
      <c r="CB100" s="391"/>
      <c r="CC100" s="391"/>
      <c r="CD100" s="392"/>
      <c r="CE100" s="390"/>
      <c r="CF100" s="354" t="s">
        <v>305</v>
      </c>
      <c r="CG100" s="391"/>
      <c r="CH100" s="391"/>
      <c r="CI100" s="391"/>
      <c r="CJ100" s="391"/>
      <c r="CK100" s="391"/>
      <c r="CL100" s="391"/>
      <c r="CM100" s="391"/>
      <c r="CN100" s="391"/>
      <c r="CO100" s="391"/>
      <c r="CP100" s="391"/>
      <c r="CQ100" s="391"/>
      <c r="CR100" s="391"/>
      <c r="CS100" s="391"/>
      <c r="CT100" s="391"/>
      <c r="CU100" s="391"/>
      <c r="CV100" s="391"/>
      <c r="CW100" s="391"/>
      <c r="CX100" s="391"/>
      <c r="CY100" s="391"/>
      <c r="CZ100" s="391"/>
      <c r="DA100" s="391"/>
      <c r="DB100" s="391"/>
      <c r="DC100" s="391"/>
      <c r="DD100" s="391"/>
      <c r="DE100" s="391"/>
      <c r="DF100" s="391"/>
      <c r="DG100" s="391"/>
      <c r="DH100" s="391"/>
      <c r="DI100" s="391"/>
      <c r="DJ100" s="391"/>
      <c r="DK100" s="391"/>
      <c r="DL100" s="391"/>
      <c r="DM100" s="391"/>
      <c r="DN100" s="391"/>
      <c r="DO100" s="391"/>
      <c r="DP100" s="391"/>
      <c r="DQ100" s="391"/>
      <c r="DR100" s="391"/>
      <c r="DS100" s="391"/>
      <c r="DT100" s="391"/>
      <c r="DU100" s="391"/>
      <c r="DV100" s="391"/>
      <c r="DW100" s="391"/>
      <c r="DX100" s="391"/>
      <c r="DY100" s="391"/>
      <c r="DZ100" s="391"/>
      <c r="EA100" s="391"/>
      <c r="EB100" s="391"/>
      <c r="EC100" s="391"/>
      <c r="ED100" s="391"/>
      <c r="EE100" s="391"/>
      <c r="EF100" s="391"/>
      <c r="EG100" s="391"/>
      <c r="EH100" s="391"/>
      <c r="EI100" s="391"/>
      <c r="EJ100" s="391"/>
      <c r="EK100" s="391"/>
      <c r="EL100" s="391"/>
      <c r="EM100" s="391"/>
      <c r="EN100" s="391"/>
      <c r="EO100" s="391"/>
      <c r="EP100" s="391"/>
      <c r="EQ100" s="391"/>
      <c r="ER100" s="391"/>
      <c r="ES100" s="391"/>
      <c r="ET100" s="391"/>
      <c r="EU100" s="391"/>
      <c r="EV100" s="391"/>
      <c r="EW100" s="391"/>
      <c r="EX100" s="391"/>
      <c r="EY100" s="391"/>
      <c r="EZ100" s="391"/>
      <c r="FA100" s="392"/>
    </row>
    <row r="101" spans="1:157" ht="13.5" thickBot="1" x14ac:dyDescent="0.25">
      <c r="F101" s="321" t="s">
        <v>282</v>
      </c>
      <c r="G101" s="329" t="s">
        <v>283</v>
      </c>
      <c r="H101" s="292" t="str">
        <f t="array" ref="H101:FA101">H10:FA10</f>
        <v>on</v>
      </c>
      <c r="I101" s="293" t="str">
        <v>tn</v>
      </c>
      <c r="J101" s="293" t="str">
        <v>sn</v>
      </c>
      <c r="K101" s="293" t="str">
        <v>1w</v>
      </c>
      <c r="L101" s="293" t="str">
        <v>2w</v>
      </c>
      <c r="M101" s="293" t="str">
        <v>3w</v>
      </c>
      <c r="N101" s="293" t="str">
        <v>1m</v>
      </c>
      <c r="O101" s="293" t="str">
        <v>2m</v>
      </c>
      <c r="P101" s="293" t="str">
        <v>3m</v>
      </c>
      <c r="Q101" s="293" t="str">
        <v>4m</v>
      </c>
      <c r="R101" s="293" t="str">
        <v>5m</v>
      </c>
      <c r="S101" s="293" t="str">
        <v>6m</v>
      </c>
      <c r="T101" s="293" t="str">
        <v>7m</v>
      </c>
      <c r="U101" s="293" t="str">
        <v>8m</v>
      </c>
      <c r="V101" s="293" t="str">
        <v>9m</v>
      </c>
      <c r="W101" s="293" t="str">
        <v>10m</v>
      </c>
      <c r="X101" s="293" t="str">
        <v>11m</v>
      </c>
      <c r="Y101" s="293" t="str">
        <v>12m</v>
      </c>
      <c r="Z101" s="293" t="str">
        <v>13m</v>
      </c>
      <c r="AA101" s="293" t="str">
        <v>14m</v>
      </c>
      <c r="AB101" s="293" t="str">
        <v>15m</v>
      </c>
      <c r="AC101" s="293" t="str">
        <v>16m</v>
      </c>
      <c r="AD101" s="293" t="str">
        <v>17m</v>
      </c>
      <c r="AE101" s="293" t="str">
        <v>18m</v>
      </c>
      <c r="AF101" s="293" t="str">
        <v>19m</v>
      </c>
      <c r="AG101" s="293" t="str">
        <v>20m</v>
      </c>
      <c r="AH101" s="293" t="str">
        <v>21m</v>
      </c>
      <c r="AI101" s="293" t="str">
        <v>22m</v>
      </c>
      <c r="AJ101" s="293" t="str">
        <v>23m</v>
      </c>
      <c r="AK101" s="293" t="str">
        <v>2Y</v>
      </c>
      <c r="AL101" s="293" t="str">
        <v>3Y</v>
      </c>
      <c r="AM101" s="293" t="str">
        <v>4Y</v>
      </c>
      <c r="AN101" s="293" t="str">
        <v>5Y</v>
      </c>
      <c r="AO101" s="293" t="str">
        <v>6Y</v>
      </c>
      <c r="AP101" s="293" t="str">
        <v>7Y</v>
      </c>
      <c r="AQ101" s="293" t="str">
        <v>8Y</v>
      </c>
      <c r="AR101" s="293" t="str">
        <v>9Y</v>
      </c>
      <c r="AS101" s="293" t="str">
        <v>10Y</v>
      </c>
      <c r="AT101" s="293" t="str">
        <v>11Y</v>
      </c>
      <c r="AU101" s="293" t="str">
        <v>12Y</v>
      </c>
      <c r="AV101" s="293" t="str">
        <v>13Y</v>
      </c>
      <c r="AW101" s="293" t="str">
        <v>14Y</v>
      </c>
      <c r="AX101" s="293" t="str">
        <v>15Y</v>
      </c>
      <c r="AY101" s="293" t="str">
        <v>16Y</v>
      </c>
      <c r="AZ101" s="293" t="str">
        <v>17Y</v>
      </c>
      <c r="BA101" s="293" t="str">
        <v>18Y</v>
      </c>
      <c r="BB101" s="293" t="str">
        <v>19Y</v>
      </c>
      <c r="BC101" s="293" t="str">
        <v>20Y</v>
      </c>
      <c r="BD101" s="293" t="str">
        <v>21Y</v>
      </c>
      <c r="BE101" s="293" t="str">
        <v>22Y</v>
      </c>
      <c r="BF101" s="293" t="str">
        <v>23Y</v>
      </c>
      <c r="BG101" s="293" t="str">
        <v>24Y</v>
      </c>
      <c r="BH101" s="293" t="str">
        <v>25Y</v>
      </c>
      <c r="BI101" s="293" t="str">
        <v>26Y</v>
      </c>
      <c r="BJ101" s="293" t="str">
        <v>27Y</v>
      </c>
      <c r="BK101" s="293" t="str">
        <v>28Y</v>
      </c>
      <c r="BL101" s="293" t="str">
        <v>29Y</v>
      </c>
      <c r="BM101" s="293" t="str">
        <v>30Y</v>
      </c>
      <c r="BN101" s="293" t="str">
        <v>35Y</v>
      </c>
      <c r="BO101" s="293" t="str">
        <v>40Y</v>
      </c>
      <c r="BP101" s="293" t="str">
        <v>50Y</v>
      </c>
      <c r="BQ101" s="293" t="str">
        <v>60Y</v>
      </c>
      <c r="BR101" s="293">
        <v>0</v>
      </c>
      <c r="BS101" s="293">
        <v>0</v>
      </c>
      <c r="BT101" s="293">
        <v>0</v>
      </c>
      <c r="BU101" s="293">
        <v>0</v>
      </c>
      <c r="BV101" s="293">
        <v>0</v>
      </c>
      <c r="BW101" s="293">
        <v>0</v>
      </c>
      <c r="BX101" s="293">
        <v>0</v>
      </c>
      <c r="BY101" s="293">
        <v>0</v>
      </c>
      <c r="BZ101" s="293">
        <v>0</v>
      </c>
      <c r="CA101" s="293">
        <v>0</v>
      </c>
      <c r="CB101" s="293">
        <v>0</v>
      </c>
      <c r="CC101" s="293">
        <v>0</v>
      </c>
      <c r="CD101" s="293" t="e">
        <v>#N/A</v>
      </c>
      <c r="CE101" s="293" t="str">
        <v>on</v>
      </c>
      <c r="CF101" s="293" t="str">
        <v>tn</v>
      </c>
      <c r="CG101" s="293" t="str">
        <v>sn</v>
      </c>
      <c r="CH101" s="293" t="str">
        <v>1w</v>
      </c>
      <c r="CI101" s="293" t="str">
        <v>2w</v>
      </c>
      <c r="CJ101" s="293" t="str">
        <v>3w</v>
      </c>
      <c r="CK101" s="293" t="str">
        <v>1m</v>
      </c>
      <c r="CL101" s="293" t="str">
        <v>2m</v>
      </c>
      <c r="CM101" s="293" t="str">
        <v>3m</v>
      </c>
      <c r="CN101" s="293" t="str">
        <v>4m</v>
      </c>
      <c r="CO101" s="293" t="str">
        <v>5m</v>
      </c>
      <c r="CP101" s="293" t="str">
        <v>6m</v>
      </c>
      <c r="CQ101" s="293" t="str">
        <v>7m</v>
      </c>
      <c r="CR101" s="293" t="str">
        <v>8m</v>
      </c>
      <c r="CS101" s="293" t="str">
        <v>9m</v>
      </c>
      <c r="CT101" s="293" t="str">
        <v>10m</v>
      </c>
      <c r="CU101" s="293" t="str">
        <v>11m</v>
      </c>
      <c r="CV101" s="293" t="str">
        <v>12m</v>
      </c>
      <c r="CW101" s="293" t="str">
        <v>13m</v>
      </c>
      <c r="CX101" s="293" t="str">
        <v>14m</v>
      </c>
      <c r="CY101" s="293" t="str">
        <v>15m</v>
      </c>
      <c r="CZ101" s="293" t="str">
        <v>16m</v>
      </c>
      <c r="DA101" s="293" t="str">
        <v>17m</v>
      </c>
      <c r="DB101" s="293" t="str">
        <v>18m</v>
      </c>
      <c r="DC101" s="293" t="str">
        <v>19m</v>
      </c>
      <c r="DD101" s="293" t="str">
        <v>20m</v>
      </c>
      <c r="DE101" s="293" t="str">
        <v>21m</v>
      </c>
      <c r="DF101" s="293" t="str">
        <v>22m</v>
      </c>
      <c r="DG101" s="293" t="str">
        <v>23m</v>
      </c>
      <c r="DH101" s="293" t="str">
        <v>2Y</v>
      </c>
      <c r="DI101" s="293" t="str">
        <v>3Y</v>
      </c>
      <c r="DJ101" s="293" t="str">
        <v>4Y</v>
      </c>
      <c r="DK101" s="293" t="str">
        <v>5Y</v>
      </c>
      <c r="DL101" s="293" t="str">
        <v>6Y</v>
      </c>
      <c r="DM101" s="293" t="str">
        <v>7Y</v>
      </c>
      <c r="DN101" s="293" t="str">
        <v>8Y</v>
      </c>
      <c r="DO101" s="293" t="str">
        <v>9Y</v>
      </c>
      <c r="DP101" s="293" t="str">
        <v>10Y</v>
      </c>
      <c r="DQ101" s="293" t="str">
        <v>11Y</v>
      </c>
      <c r="DR101" s="293" t="str">
        <v>12Y</v>
      </c>
      <c r="DS101" s="293" t="str">
        <v>13Y</v>
      </c>
      <c r="DT101" s="293" t="str">
        <v>14Y</v>
      </c>
      <c r="DU101" s="293" t="str">
        <v>15Y</v>
      </c>
      <c r="DV101" s="293" t="str">
        <v>16Y</v>
      </c>
      <c r="DW101" s="293" t="str">
        <v>17Y</v>
      </c>
      <c r="DX101" s="293" t="str">
        <v>18Y</v>
      </c>
      <c r="DY101" s="293" t="str">
        <v>19Y</v>
      </c>
      <c r="DZ101" s="293" t="str">
        <v>20Y</v>
      </c>
      <c r="EA101" s="293" t="str">
        <v>21Y</v>
      </c>
      <c r="EB101" s="293" t="str">
        <v>22Y</v>
      </c>
      <c r="EC101" s="293" t="str">
        <v>23Y</v>
      </c>
      <c r="ED101" s="293" t="str">
        <v>24Y</v>
      </c>
      <c r="EE101" s="293" t="str">
        <v>25Y</v>
      </c>
      <c r="EF101" s="293" t="str">
        <v>26Y</v>
      </c>
      <c r="EG101" s="293" t="str">
        <v>27Y</v>
      </c>
      <c r="EH101" s="293" t="str">
        <v>28Y</v>
      </c>
      <c r="EI101" s="293" t="str">
        <v>29Y</v>
      </c>
      <c r="EJ101" s="293" t="str">
        <v>30Y</v>
      </c>
      <c r="EK101" s="293" t="str">
        <v>35Y</v>
      </c>
      <c r="EL101" s="293" t="str">
        <v>40Y</v>
      </c>
      <c r="EM101" s="293" t="str">
        <v>50Y</v>
      </c>
      <c r="EN101" s="293" t="str">
        <v>60Y</v>
      </c>
      <c r="EO101" s="293">
        <v>0</v>
      </c>
      <c r="EP101" s="293">
        <v>0</v>
      </c>
      <c r="EQ101" s="293">
        <v>0</v>
      </c>
      <c r="ER101" s="293">
        <v>0</v>
      </c>
      <c r="ES101" s="293">
        <v>0</v>
      </c>
      <c r="ET101" s="293">
        <v>0</v>
      </c>
      <c r="EU101" s="293">
        <v>0</v>
      </c>
      <c r="EV101" s="293">
        <v>0</v>
      </c>
      <c r="EW101" s="293">
        <v>0</v>
      </c>
      <c r="EX101" s="293">
        <v>0</v>
      </c>
      <c r="EY101" s="293">
        <v>0</v>
      </c>
      <c r="EZ101" s="293">
        <v>0</v>
      </c>
      <c r="FA101" s="303" t="e">
        <v>#N/A</v>
      </c>
    </row>
    <row r="102" spans="1:157" x14ac:dyDescent="0.2">
      <c r="F102" s="244">
        <f t="array" ref="F102:F190">A11:A99</f>
        <v>41089</v>
      </c>
      <c r="G102" s="244">
        <f t="array" ref="G102:G190">D11:D99</f>
        <v>41274</v>
      </c>
      <c r="H102" s="364">
        <f t="shared" ref="H102:AM102" si="2">IF(NOT(ISNA(H11)),IF(LEN(H11)&gt;0,(H11-$B11)/(rateShift*0.0001),""),"")</f>
        <v>0</v>
      </c>
      <c r="I102" s="365">
        <f t="shared" si="2"/>
        <v>0</v>
      </c>
      <c r="J102" s="365">
        <f t="shared" si="2"/>
        <v>0</v>
      </c>
      <c r="K102" s="365">
        <f t="shared" si="2"/>
        <v>0</v>
      </c>
      <c r="L102" s="365">
        <f t="shared" si="2"/>
        <v>0</v>
      </c>
      <c r="M102" s="365">
        <f t="shared" si="2"/>
        <v>0</v>
      </c>
      <c r="N102" s="365">
        <f t="shared" si="2"/>
        <v>0</v>
      </c>
      <c r="O102" s="365">
        <f t="shared" si="2"/>
        <v>0</v>
      </c>
      <c r="P102" s="365">
        <f t="shared" si="2"/>
        <v>0</v>
      </c>
      <c r="Q102" s="365">
        <f t="shared" si="2"/>
        <v>0</v>
      </c>
      <c r="R102" s="365">
        <f t="shared" si="2"/>
        <v>0</v>
      </c>
      <c r="S102" s="365">
        <f t="shared" si="2"/>
        <v>0</v>
      </c>
      <c r="T102" s="365">
        <f t="shared" si="2"/>
        <v>0</v>
      </c>
      <c r="U102" s="365">
        <f t="shared" si="2"/>
        <v>0</v>
      </c>
      <c r="V102" s="365">
        <f t="shared" si="2"/>
        <v>0</v>
      </c>
      <c r="W102" s="365">
        <f t="shared" si="2"/>
        <v>0</v>
      </c>
      <c r="X102" s="365">
        <f t="shared" si="2"/>
        <v>0</v>
      </c>
      <c r="Y102" s="365">
        <f t="shared" si="2"/>
        <v>0</v>
      </c>
      <c r="Z102" s="365">
        <f t="shared" si="2"/>
        <v>0</v>
      </c>
      <c r="AA102" s="365">
        <f t="shared" si="2"/>
        <v>0</v>
      </c>
      <c r="AB102" s="365">
        <f t="shared" si="2"/>
        <v>0</v>
      </c>
      <c r="AC102" s="365">
        <f t="shared" si="2"/>
        <v>0</v>
      </c>
      <c r="AD102" s="365">
        <f t="shared" si="2"/>
        <v>0</v>
      </c>
      <c r="AE102" s="365">
        <f t="shared" si="2"/>
        <v>0</v>
      </c>
      <c r="AF102" s="365">
        <f t="shared" si="2"/>
        <v>0</v>
      </c>
      <c r="AG102" s="365">
        <f t="shared" si="2"/>
        <v>0</v>
      </c>
      <c r="AH102" s="365">
        <f t="shared" si="2"/>
        <v>0</v>
      </c>
      <c r="AI102" s="365">
        <f t="shared" si="2"/>
        <v>0</v>
      </c>
      <c r="AJ102" s="365">
        <f t="shared" si="2"/>
        <v>0</v>
      </c>
      <c r="AK102" s="365">
        <f t="shared" si="2"/>
        <v>0</v>
      </c>
      <c r="AL102" s="365">
        <f t="shared" si="2"/>
        <v>0</v>
      </c>
      <c r="AM102" s="365">
        <f t="shared" si="2"/>
        <v>0</v>
      </c>
      <c r="AN102" s="365">
        <f t="shared" ref="AN102:BS102" si="3">IF(NOT(ISNA(AN11)),IF(LEN(AN11)&gt;0,(AN11-$B11)/(rateShift*0.0001),""),"")</f>
        <v>0</v>
      </c>
      <c r="AO102" s="365">
        <f t="shared" si="3"/>
        <v>0</v>
      </c>
      <c r="AP102" s="365">
        <f t="shared" si="3"/>
        <v>0</v>
      </c>
      <c r="AQ102" s="365">
        <f t="shared" si="3"/>
        <v>0</v>
      </c>
      <c r="AR102" s="365">
        <f t="shared" si="3"/>
        <v>0</v>
      </c>
      <c r="AS102" s="365">
        <f t="shared" si="3"/>
        <v>0</v>
      </c>
      <c r="AT102" s="365">
        <f t="shared" si="3"/>
        <v>0</v>
      </c>
      <c r="AU102" s="365">
        <f t="shared" si="3"/>
        <v>0</v>
      </c>
      <c r="AV102" s="365">
        <f t="shared" si="3"/>
        <v>0</v>
      </c>
      <c r="AW102" s="365">
        <f t="shared" si="3"/>
        <v>0</v>
      </c>
      <c r="AX102" s="365">
        <f t="shared" si="3"/>
        <v>0</v>
      </c>
      <c r="AY102" s="365">
        <f t="shared" si="3"/>
        <v>0</v>
      </c>
      <c r="AZ102" s="365">
        <f t="shared" si="3"/>
        <v>0</v>
      </c>
      <c r="BA102" s="365">
        <f t="shared" si="3"/>
        <v>0</v>
      </c>
      <c r="BB102" s="365">
        <f t="shared" si="3"/>
        <v>0</v>
      </c>
      <c r="BC102" s="365">
        <f t="shared" si="3"/>
        <v>0</v>
      </c>
      <c r="BD102" s="365">
        <f t="shared" si="3"/>
        <v>0</v>
      </c>
      <c r="BE102" s="365">
        <f t="shared" si="3"/>
        <v>0</v>
      </c>
      <c r="BF102" s="365">
        <f t="shared" si="3"/>
        <v>0</v>
      </c>
      <c r="BG102" s="365">
        <f t="shared" si="3"/>
        <v>0</v>
      </c>
      <c r="BH102" s="365">
        <f t="shared" si="3"/>
        <v>0</v>
      </c>
      <c r="BI102" s="365">
        <f t="shared" si="3"/>
        <v>0</v>
      </c>
      <c r="BJ102" s="365">
        <f t="shared" si="3"/>
        <v>0</v>
      </c>
      <c r="BK102" s="365">
        <f t="shared" si="3"/>
        <v>0</v>
      </c>
      <c r="BL102" s="365">
        <f t="shared" si="3"/>
        <v>0</v>
      </c>
      <c r="BM102" s="365">
        <f t="shared" si="3"/>
        <v>0</v>
      </c>
      <c r="BN102" s="365">
        <f t="shared" si="3"/>
        <v>0</v>
      </c>
      <c r="BO102" s="365">
        <f t="shared" si="3"/>
        <v>0</v>
      </c>
      <c r="BP102" s="365">
        <f t="shared" si="3"/>
        <v>0</v>
      </c>
      <c r="BQ102" s="365">
        <f t="shared" si="3"/>
        <v>0</v>
      </c>
      <c r="BR102" s="365" t="str">
        <f t="shared" si="3"/>
        <v/>
      </c>
      <c r="BS102" s="365" t="str">
        <f t="shared" si="3"/>
        <v/>
      </c>
      <c r="BT102" s="365" t="str">
        <f t="shared" ref="BT102:CD102" si="4">IF(NOT(ISNA(BT11)),IF(LEN(BT11)&gt;0,(BT11-$B11)/(rateShift*0.0001),""),"")</f>
        <v/>
      </c>
      <c r="BU102" s="365" t="str">
        <f t="shared" si="4"/>
        <v/>
      </c>
      <c r="BV102" s="365" t="str">
        <f t="shared" si="4"/>
        <v/>
      </c>
      <c r="BW102" s="365" t="str">
        <f t="shared" si="4"/>
        <v/>
      </c>
      <c r="BX102" s="365" t="str">
        <f t="shared" si="4"/>
        <v/>
      </c>
      <c r="BY102" s="365" t="str">
        <f t="shared" si="4"/>
        <v/>
      </c>
      <c r="BZ102" s="365" t="str">
        <f t="shared" si="4"/>
        <v/>
      </c>
      <c r="CA102" s="365" t="str">
        <f t="shared" si="4"/>
        <v/>
      </c>
      <c r="CB102" s="365" t="str">
        <f t="shared" si="4"/>
        <v/>
      </c>
      <c r="CC102" s="365" t="str">
        <f t="shared" si="4"/>
        <v/>
      </c>
      <c r="CD102" s="365" t="str">
        <f t="shared" si="4"/>
        <v/>
      </c>
      <c r="CE102" s="364">
        <f t="shared" ref="CE102:DJ102" si="5">IF(NOT(ISNA(CE11)),IF(LEN(CE11)&gt;0,(CE11-$C11)/(rateShift*0.0001),""),"")</f>
        <v>-7.6618183403667772E-5</v>
      </c>
      <c r="CF102" s="365">
        <f t="shared" si="5"/>
        <v>-2.5540061333179098E-5</v>
      </c>
      <c r="CG102" s="365">
        <f t="shared" si="5"/>
        <v>0</v>
      </c>
      <c r="CH102" s="365">
        <f t="shared" si="5"/>
        <v>0</v>
      </c>
      <c r="CI102" s="365">
        <f t="shared" si="5"/>
        <v>0</v>
      </c>
      <c r="CJ102" s="365">
        <f t="shared" si="5"/>
        <v>0</v>
      </c>
      <c r="CK102" s="365">
        <f t="shared" si="5"/>
        <v>0</v>
      </c>
      <c r="CL102" s="365">
        <f t="shared" si="5"/>
        <v>0</v>
      </c>
      <c r="CM102" s="365">
        <f t="shared" si="5"/>
        <v>0</v>
      </c>
      <c r="CN102" s="365">
        <f t="shared" si="5"/>
        <v>1.9934774716373616E-5</v>
      </c>
      <c r="CO102" s="365">
        <f t="shared" si="5"/>
        <v>-2.8168512652623767E-4</v>
      </c>
      <c r="CP102" s="417">
        <f t="shared" si="5"/>
        <v>-4.7893337884637177E-3</v>
      </c>
      <c r="CQ102" s="365">
        <f t="shared" si="5"/>
        <v>1.6694699954064585E-4</v>
      </c>
      <c r="CR102" s="365">
        <f t="shared" si="5"/>
        <v>0</v>
      </c>
      <c r="CS102" s="365">
        <f t="shared" si="5"/>
        <v>0</v>
      </c>
      <c r="CT102" s="365">
        <f t="shared" si="5"/>
        <v>0</v>
      </c>
      <c r="CU102" s="365">
        <f t="shared" si="5"/>
        <v>0</v>
      </c>
      <c r="CV102" s="365">
        <f t="shared" si="5"/>
        <v>0</v>
      </c>
      <c r="CW102" s="365">
        <f t="shared" si="5"/>
        <v>0</v>
      </c>
      <c r="CX102" s="365">
        <f t="shared" si="5"/>
        <v>0</v>
      </c>
      <c r="CY102" s="365">
        <f t="shared" si="5"/>
        <v>0</v>
      </c>
      <c r="CZ102" s="365">
        <f t="shared" si="5"/>
        <v>0</v>
      </c>
      <c r="DA102" s="365">
        <f t="shared" si="5"/>
        <v>0</v>
      </c>
      <c r="DB102" s="365">
        <f t="shared" si="5"/>
        <v>0</v>
      </c>
      <c r="DC102" s="365">
        <f t="shared" si="5"/>
        <v>0</v>
      </c>
      <c r="DD102" s="365">
        <f t="shared" si="5"/>
        <v>0</v>
      </c>
      <c r="DE102" s="365">
        <f t="shared" si="5"/>
        <v>0</v>
      </c>
      <c r="DF102" s="365">
        <f t="shared" si="5"/>
        <v>0</v>
      </c>
      <c r="DG102" s="365">
        <f t="shared" si="5"/>
        <v>0</v>
      </c>
      <c r="DH102" s="365">
        <f t="shared" si="5"/>
        <v>0</v>
      </c>
      <c r="DI102" s="365">
        <f t="shared" si="5"/>
        <v>0</v>
      </c>
      <c r="DJ102" s="365">
        <f t="shared" si="5"/>
        <v>0</v>
      </c>
      <c r="DK102" s="365">
        <f t="shared" ref="DK102:EP102" si="6">IF(NOT(ISNA(DK11)),IF(LEN(DK11)&gt;0,(DK11-$C11)/(rateShift*0.0001),""),"")</f>
        <v>0</v>
      </c>
      <c r="DL102" s="365">
        <f t="shared" si="6"/>
        <v>0</v>
      </c>
      <c r="DM102" s="365">
        <f t="shared" si="6"/>
        <v>0</v>
      </c>
      <c r="DN102" s="365">
        <f t="shared" si="6"/>
        <v>0</v>
      </c>
      <c r="DO102" s="365">
        <f t="shared" si="6"/>
        <v>0</v>
      </c>
      <c r="DP102" s="365">
        <f t="shared" si="6"/>
        <v>0</v>
      </c>
      <c r="DQ102" s="365">
        <f t="shared" si="6"/>
        <v>0</v>
      </c>
      <c r="DR102" s="365">
        <f t="shared" si="6"/>
        <v>0</v>
      </c>
      <c r="DS102" s="365">
        <f t="shared" si="6"/>
        <v>0</v>
      </c>
      <c r="DT102" s="365">
        <f t="shared" si="6"/>
        <v>0</v>
      </c>
      <c r="DU102" s="365">
        <f t="shared" si="6"/>
        <v>0</v>
      </c>
      <c r="DV102" s="365">
        <f t="shared" si="6"/>
        <v>0</v>
      </c>
      <c r="DW102" s="365">
        <f t="shared" si="6"/>
        <v>0</v>
      </c>
      <c r="DX102" s="365">
        <f t="shared" si="6"/>
        <v>0</v>
      </c>
      <c r="DY102" s="365">
        <f t="shared" si="6"/>
        <v>0</v>
      </c>
      <c r="DZ102" s="365">
        <f t="shared" si="6"/>
        <v>0</v>
      </c>
      <c r="EA102" s="365">
        <f t="shared" si="6"/>
        <v>0</v>
      </c>
      <c r="EB102" s="365">
        <f t="shared" si="6"/>
        <v>0</v>
      </c>
      <c r="EC102" s="365">
        <f t="shared" si="6"/>
        <v>0</v>
      </c>
      <c r="ED102" s="365">
        <f t="shared" si="6"/>
        <v>0</v>
      </c>
      <c r="EE102" s="365">
        <f t="shared" si="6"/>
        <v>0</v>
      </c>
      <c r="EF102" s="365">
        <f t="shared" si="6"/>
        <v>0</v>
      </c>
      <c r="EG102" s="365">
        <f t="shared" si="6"/>
        <v>0</v>
      </c>
      <c r="EH102" s="365">
        <f t="shared" si="6"/>
        <v>0</v>
      </c>
      <c r="EI102" s="365">
        <f t="shared" si="6"/>
        <v>0</v>
      </c>
      <c r="EJ102" s="365">
        <f t="shared" si="6"/>
        <v>0</v>
      </c>
      <c r="EK102" s="365">
        <f t="shared" si="6"/>
        <v>0</v>
      </c>
      <c r="EL102" s="365">
        <f t="shared" si="6"/>
        <v>0</v>
      </c>
      <c r="EM102" s="365">
        <f t="shared" si="6"/>
        <v>0</v>
      </c>
      <c r="EN102" s="365">
        <f t="shared" si="6"/>
        <v>0</v>
      </c>
      <c r="EO102" s="365" t="str">
        <f t="shared" si="6"/>
        <v/>
      </c>
      <c r="EP102" s="365" t="str">
        <f t="shared" si="6"/>
        <v/>
      </c>
      <c r="EQ102" s="365" t="str">
        <f t="shared" ref="EQ102:FA102" si="7">IF(NOT(ISNA(EQ11)),IF(LEN(EQ11)&gt;0,(EQ11-$C11)/(rateShift*0.0001),""),"")</f>
        <v/>
      </c>
      <c r="ER102" s="365" t="str">
        <f t="shared" si="7"/>
        <v/>
      </c>
      <c r="ES102" s="365" t="str">
        <f t="shared" si="7"/>
        <v/>
      </c>
      <c r="ET102" s="365" t="str">
        <f t="shared" si="7"/>
        <v/>
      </c>
      <c r="EU102" s="365" t="str">
        <f t="shared" si="7"/>
        <v/>
      </c>
      <c r="EV102" s="365" t="str">
        <f t="shared" si="7"/>
        <v/>
      </c>
      <c r="EW102" s="365" t="str">
        <f t="shared" si="7"/>
        <v/>
      </c>
      <c r="EX102" s="365" t="str">
        <f t="shared" si="7"/>
        <v/>
      </c>
      <c r="EY102" s="365" t="str">
        <f t="shared" si="7"/>
        <v/>
      </c>
      <c r="EZ102" s="365" t="str">
        <f t="shared" si="7"/>
        <v/>
      </c>
      <c r="FA102" s="366" t="str">
        <f t="shared" si="7"/>
        <v/>
      </c>
    </row>
    <row r="103" spans="1:157" x14ac:dyDescent="0.2">
      <c r="F103" s="238">
        <v>41092</v>
      </c>
      <c r="G103" s="238">
        <v>41276</v>
      </c>
      <c r="H103" s="367">
        <f t="shared" ref="H103:AM103" si="8">IF(NOT(ISNA(H12)),IF(LEN(H12)&gt;0,(H12-$B12)/(rateShift*0.0001),""),"")</f>
        <v>0</v>
      </c>
      <c r="I103" s="368">
        <f t="shared" si="8"/>
        <v>0</v>
      </c>
      <c r="J103" s="368">
        <f t="shared" si="8"/>
        <v>0</v>
      </c>
      <c r="K103" s="368">
        <f t="shared" si="8"/>
        <v>0</v>
      </c>
      <c r="L103" s="368">
        <f t="shared" si="8"/>
        <v>0</v>
      </c>
      <c r="M103" s="368">
        <f t="shared" si="8"/>
        <v>0</v>
      </c>
      <c r="N103" s="368">
        <f t="shared" si="8"/>
        <v>0</v>
      </c>
      <c r="O103" s="368">
        <f t="shared" si="8"/>
        <v>0</v>
      </c>
      <c r="P103" s="368">
        <f t="shared" si="8"/>
        <v>0</v>
      </c>
      <c r="Q103" s="368">
        <f t="shared" si="8"/>
        <v>0</v>
      </c>
      <c r="R103" s="368">
        <f t="shared" si="8"/>
        <v>0</v>
      </c>
      <c r="S103" s="368">
        <f t="shared" si="8"/>
        <v>0</v>
      </c>
      <c r="T103" s="368">
        <f t="shared" si="8"/>
        <v>0</v>
      </c>
      <c r="U103" s="368">
        <f t="shared" si="8"/>
        <v>0</v>
      </c>
      <c r="V103" s="368">
        <f t="shared" si="8"/>
        <v>0</v>
      </c>
      <c r="W103" s="368">
        <f t="shared" si="8"/>
        <v>0</v>
      </c>
      <c r="X103" s="368">
        <f t="shared" si="8"/>
        <v>0</v>
      </c>
      <c r="Y103" s="368">
        <f t="shared" si="8"/>
        <v>0</v>
      </c>
      <c r="Z103" s="368">
        <f t="shared" si="8"/>
        <v>0</v>
      </c>
      <c r="AA103" s="368">
        <f t="shared" si="8"/>
        <v>0</v>
      </c>
      <c r="AB103" s="368">
        <f t="shared" si="8"/>
        <v>0</v>
      </c>
      <c r="AC103" s="368">
        <f t="shared" si="8"/>
        <v>0</v>
      </c>
      <c r="AD103" s="368">
        <f t="shared" si="8"/>
        <v>0</v>
      </c>
      <c r="AE103" s="368">
        <f t="shared" si="8"/>
        <v>0</v>
      </c>
      <c r="AF103" s="368">
        <f t="shared" si="8"/>
        <v>0</v>
      </c>
      <c r="AG103" s="368">
        <f t="shared" si="8"/>
        <v>0</v>
      </c>
      <c r="AH103" s="368">
        <f t="shared" si="8"/>
        <v>0</v>
      </c>
      <c r="AI103" s="368">
        <f t="shared" si="8"/>
        <v>0</v>
      </c>
      <c r="AJ103" s="368">
        <f t="shared" si="8"/>
        <v>0</v>
      </c>
      <c r="AK103" s="368">
        <f t="shared" si="8"/>
        <v>0</v>
      </c>
      <c r="AL103" s="368">
        <f t="shared" si="8"/>
        <v>0</v>
      </c>
      <c r="AM103" s="368">
        <f t="shared" si="8"/>
        <v>0</v>
      </c>
      <c r="AN103" s="368">
        <f t="shared" ref="AN103:BS103" si="9">IF(NOT(ISNA(AN12)),IF(LEN(AN12)&gt;0,(AN12-$B12)/(rateShift*0.0001),""),"")</f>
        <v>0</v>
      </c>
      <c r="AO103" s="368">
        <f t="shared" si="9"/>
        <v>0</v>
      </c>
      <c r="AP103" s="368">
        <f t="shared" si="9"/>
        <v>0</v>
      </c>
      <c r="AQ103" s="368">
        <f t="shared" si="9"/>
        <v>0</v>
      </c>
      <c r="AR103" s="368">
        <f t="shared" si="9"/>
        <v>0</v>
      </c>
      <c r="AS103" s="368">
        <f t="shared" si="9"/>
        <v>0</v>
      </c>
      <c r="AT103" s="368">
        <f t="shared" si="9"/>
        <v>0</v>
      </c>
      <c r="AU103" s="368">
        <f t="shared" si="9"/>
        <v>0</v>
      </c>
      <c r="AV103" s="368">
        <f t="shared" si="9"/>
        <v>0</v>
      </c>
      <c r="AW103" s="368">
        <f t="shared" si="9"/>
        <v>0</v>
      </c>
      <c r="AX103" s="368">
        <f t="shared" si="9"/>
        <v>0</v>
      </c>
      <c r="AY103" s="368">
        <f t="shared" si="9"/>
        <v>0</v>
      </c>
      <c r="AZ103" s="368">
        <f t="shared" si="9"/>
        <v>0</v>
      </c>
      <c r="BA103" s="368">
        <f t="shared" si="9"/>
        <v>0</v>
      </c>
      <c r="BB103" s="368">
        <f t="shared" si="9"/>
        <v>0</v>
      </c>
      <c r="BC103" s="368">
        <f t="shared" si="9"/>
        <v>0</v>
      </c>
      <c r="BD103" s="368">
        <f t="shared" si="9"/>
        <v>0</v>
      </c>
      <c r="BE103" s="368">
        <f t="shared" si="9"/>
        <v>0</v>
      </c>
      <c r="BF103" s="368">
        <f t="shared" si="9"/>
        <v>0</v>
      </c>
      <c r="BG103" s="368">
        <f t="shared" si="9"/>
        <v>0</v>
      </c>
      <c r="BH103" s="368">
        <f t="shared" si="9"/>
        <v>0</v>
      </c>
      <c r="BI103" s="368">
        <f t="shared" si="9"/>
        <v>0</v>
      </c>
      <c r="BJ103" s="368">
        <f t="shared" si="9"/>
        <v>0</v>
      </c>
      <c r="BK103" s="368">
        <f t="shared" si="9"/>
        <v>0</v>
      </c>
      <c r="BL103" s="368">
        <f t="shared" si="9"/>
        <v>0</v>
      </c>
      <c r="BM103" s="368">
        <f t="shared" si="9"/>
        <v>0</v>
      </c>
      <c r="BN103" s="368">
        <f t="shared" si="9"/>
        <v>0</v>
      </c>
      <c r="BO103" s="368">
        <f t="shared" si="9"/>
        <v>0</v>
      </c>
      <c r="BP103" s="368">
        <f t="shared" si="9"/>
        <v>0</v>
      </c>
      <c r="BQ103" s="368">
        <f t="shared" si="9"/>
        <v>0</v>
      </c>
      <c r="BR103" s="368" t="str">
        <f t="shared" si="9"/>
        <v/>
      </c>
      <c r="BS103" s="368" t="str">
        <f t="shared" si="9"/>
        <v/>
      </c>
      <c r="BT103" s="368" t="str">
        <f t="shared" ref="BT103:CD103" si="10">IF(NOT(ISNA(BT12)),IF(LEN(BT12)&gt;0,(BT12-$B12)/(rateShift*0.0001),""),"")</f>
        <v/>
      </c>
      <c r="BU103" s="368" t="str">
        <f t="shared" si="10"/>
        <v/>
      </c>
      <c r="BV103" s="368" t="str">
        <f t="shared" si="10"/>
        <v/>
      </c>
      <c r="BW103" s="368" t="str">
        <f t="shared" si="10"/>
        <v/>
      </c>
      <c r="BX103" s="368" t="str">
        <f t="shared" si="10"/>
        <v/>
      </c>
      <c r="BY103" s="368" t="str">
        <f t="shared" si="10"/>
        <v/>
      </c>
      <c r="BZ103" s="368" t="str">
        <f t="shared" si="10"/>
        <v/>
      </c>
      <c r="CA103" s="368" t="str">
        <f t="shared" si="10"/>
        <v/>
      </c>
      <c r="CB103" s="368" t="str">
        <f t="shared" si="10"/>
        <v/>
      </c>
      <c r="CC103" s="368" t="str">
        <f t="shared" si="10"/>
        <v/>
      </c>
      <c r="CD103" s="368" t="str">
        <f t="shared" si="10"/>
        <v/>
      </c>
      <c r="CE103" s="367">
        <f t="shared" ref="CE103:DJ103" si="11">IF(NOT(ISNA(CE12)),IF(LEN(CE12)&gt;0,(CE12-$C12)/(rateShift*0.0001),""),"")</f>
        <v>-7.7185845397467756E-5</v>
      </c>
      <c r="CF103" s="368">
        <f t="shared" si="11"/>
        <v>-2.5729286938849794E-5</v>
      </c>
      <c r="CG103" s="368">
        <f t="shared" si="11"/>
        <v>0</v>
      </c>
      <c r="CH103" s="368">
        <f t="shared" si="11"/>
        <v>0</v>
      </c>
      <c r="CI103" s="368">
        <f t="shared" si="11"/>
        <v>0</v>
      </c>
      <c r="CJ103" s="368">
        <f t="shared" si="11"/>
        <v>0</v>
      </c>
      <c r="CK103" s="368">
        <f t="shared" si="11"/>
        <v>0</v>
      </c>
      <c r="CL103" s="368">
        <f t="shared" si="11"/>
        <v>0</v>
      </c>
      <c r="CM103" s="368">
        <f t="shared" si="11"/>
        <v>0</v>
      </c>
      <c r="CN103" s="368">
        <f t="shared" si="11"/>
        <v>2.3907698824127133E-6</v>
      </c>
      <c r="CO103" s="368">
        <f t="shared" si="11"/>
        <v>-8.4455996467169836E-5</v>
      </c>
      <c r="CP103" s="418">
        <f t="shared" si="11"/>
        <v>-4.7944467322560275E-3</v>
      </c>
      <c r="CQ103" s="368">
        <f t="shared" si="11"/>
        <v>6.4356014042171727E-5</v>
      </c>
      <c r="CR103" s="368">
        <f t="shared" si="11"/>
        <v>0</v>
      </c>
      <c r="CS103" s="368">
        <f t="shared" si="11"/>
        <v>0</v>
      </c>
      <c r="CT103" s="368">
        <f t="shared" si="11"/>
        <v>0</v>
      </c>
      <c r="CU103" s="368">
        <f t="shared" si="11"/>
        <v>0</v>
      </c>
      <c r="CV103" s="368">
        <f t="shared" si="11"/>
        <v>0</v>
      </c>
      <c r="CW103" s="368">
        <f t="shared" si="11"/>
        <v>0</v>
      </c>
      <c r="CX103" s="368">
        <f t="shared" si="11"/>
        <v>0</v>
      </c>
      <c r="CY103" s="368">
        <f t="shared" si="11"/>
        <v>0</v>
      </c>
      <c r="CZ103" s="368">
        <f t="shared" si="11"/>
        <v>0</v>
      </c>
      <c r="DA103" s="368">
        <f t="shared" si="11"/>
        <v>0</v>
      </c>
      <c r="DB103" s="368">
        <f t="shared" si="11"/>
        <v>0</v>
      </c>
      <c r="DC103" s="368">
        <f t="shared" si="11"/>
        <v>0</v>
      </c>
      <c r="DD103" s="368">
        <f t="shared" si="11"/>
        <v>0</v>
      </c>
      <c r="DE103" s="368">
        <f t="shared" si="11"/>
        <v>0</v>
      </c>
      <c r="DF103" s="368">
        <f t="shared" si="11"/>
        <v>0</v>
      </c>
      <c r="DG103" s="368">
        <f t="shared" si="11"/>
        <v>0</v>
      </c>
      <c r="DH103" s="368">
        <f t="shared" si="11"/>
        <v>0</v>
      </c>
      <c r="DI103" s="368">
        <f t="shared" si="11"/>
        <v>0</v>
      </c>
      <c r="DJ103" s="368">
        <f t="shared" si="11"/>
        <v>0</v>
      </c>
      <c r="DK103" s="368">
        <f t="shared" ref="DK103:EP103" si="12">IF(NOT(ISNA(DK12)),IF(LEN(DK12)&gt;0,(DK12-$C12)/(rateShift*0.0001),""),"")</f>
        <v>0</v>
      </c>
      <c r="DL103" s="368">
        <f t="shared" si="12"/>
        <v>0</v>
      </c>
      <c r="DM103" s="368">
        <f t="shared" si="12"/>
        <v>0</v>
      </c>
      <c r="DN103" s="368">
        <f t="shared" si="12"/>
        <v>0</v>
      </c>
      <c r="DO103" s="368">
        <f t="shared" si="12"/>
        <v>0</v>
      </c>
      <c r="DP103" s="368">
        <f t="shared" si="12"/>
        <v>0</v>
      </c>
      <c r="DQ103" s="368">
        <f t="shared" si="12"/>
        <v>0</v>
      </c>
      <c r="DR103" s="368">
        <f t="shared" si="12"/>
        <v>0</v>
      </c>
      <c r="DS103" s="368">
        <f t="shared" si="12"/>
        <v>0</v>
      </c>
      <c r="DT103" s="368">
        <f t="shared" si="12"/>
        <v>0</v>
      </c>
      <c r="DU103" s="368">
        <f t="shared" si="12"/>
        <v>0</v>
      </c>
      <c r="DV103" s="368">
        <f t="shared" si="12"/>
        <v>0</v>
      </c>
      <c r="DW103" s="368">
        <f t="shared" si="12"/>
        <v>0</v>
      </c>
      <c r="DX103" s="368">
        <f t="shared" si="12"/>
        <v>0</v>
      </c>
      <c r="DY103" s="368">
        <f t="shared" si="12"/>
        <v>0</v>
      </c>
      <c r="DZ103" s="368">
        <f t="shared" si="12"/>
        <v>0</v>
      </c>
      <c r="EA103" s="368">
        <f t="shared" si="12"/>
        <v>0</v>
      </c>
      <c r="EB103" s="368">
        <f t="shared" si="12"/>
        <v>0</v>
      </c>
      <c r="EC103" s="368">
        <f t="shared" si="12"/>
        <v>0</v>
      </c>
      <c r="ED103" s="368">
        <f t="shared" si="12"/>
        <v>0</v>
      </c>
      <c r="EE103" s="368">
        <f t="shared" si="12"/>
        <v>0</v>
      </c>
      <c r="EF103" s="368">
        <f t="shared" si="12"/>
        <v>0</v>
      </c>
      <c r="EG103" s="368">
        <f t="shared" si="12"/>
        <v>0</v>
      </c>
      <c r="EH103" s="368">
        <f t="shared" si="12"/>
        <v>0</v>
      </c>
      <c r="EI103" s="368">
        <f t="shared" si="12"/>
        <v>0</v>
      </c>
      <c r="EJ103" s="368">
        <f t="shared" si="12"/>
        <v>0</v>
      </c>
      <c r="EK103" s="368">
        <f t="shared" si="12"/>
        <v>0</v>
      </c>
      <c r="EL103" s="368">
        <f t="shared" si="12"/>
        <v>0</v>
      </c>
      <c r="EM103" s="368">
        <f t="shared" si="12"/>
        <v>0</v>
      </c>
      <c r="EN103" s="368">
        <f t="shared" si="12"/>
        <v>0</v>
      </c>
      <c r="EO103" s="368" t="str">
        <f t="shared" si="12"/>
        <v/>
      </c>
      <c r="EP103" s="368" t="str">
        <f t="shared" si="12"/>
        <v/>
      </c>
      <c r="EQ103" s="368" t="str">
        <f t="shared" ref="EQ103:FA103" si="13">IF(NOT(ISNA(EQ12)),IF(LEN(EQ12)&gt;0,(EQ12-$C12)/(rateShift*0.0001),""),"")</f>
        <v/>
      </c>
      <c r="ER103" s="368" t="str">
        <f t="shared" si="13"/>
        <v/>
      </c>
      <c r="ES103" s="368" t="str">
        <f t="shared" si="13"/>
        <v/>
      </c>
      <c r="ET103" s="368" t="str">
        <f t="shared" si="13"/>
        <v/>
      </c>
      <c r="EU103" s="368" t="str">
        <f t="shared" si="13"/>
        <v/>
      </c>
      <c r="EV103" s="368" t="str">
        <f t="shared" si="13"/>
        <v/>
      </c>
      <c r="EW103" s="368" t="str">
        <f t="shared" si="13"/>
        <v/>
      </c>
      <c r="EX103" s="368" t="str">
        <f t="shared" si="13"/>
        <v/>
      </c>
      <c r="EY103" s="368" t="str">
        <f t="shared" si="13"/>
        <v/>
      </c>
      <c r="EZ103" s="368" t="str">
        <f t="shared" si="13"/>
        <v/>
      </c>
      <c r="FA103" s="369" t="str">
        <f t="shared" si="13"/>
        <v/>
      </c>
    </row>
    <row r="104" spans="1:157" x14ac:dyDescent="0.2">
      <c r="F104" s="238">
        <v>41093</v>
      </c>
      <c r="G104" s="238">
        <v>41277</v>
      </c>
      <c r="H104" s="367">
        <f t="shared" ref="H104:AM104" si="14">IF(NOT(ISNA(H13)),IF(LEN(H13)&gt;0,(H13-$B13)/(rateShift*0.0001),""),"")</f>
        <v>0</v>
      </c>
      <c r="I104" s="368">
        <f t="shared" si="14"/>
        <v>0</v>
      </c>
      <c r="J104" s="368">
        <f t="shared" si="14"/>
        <v>0</v>
      </c>
      <c r="K104" s="368">
        <f t="shared" si="14"/>
        <v>0</v>
      </c>
      <c r="L104" s="368">
        <f t="shared" si="14"/>
        <v>0</v>
      </c>
      <c r="M104" s="368">
        <f t="shared" si="14"/>
        <v>0</v>
      </c>
      <c r="N104" s="368">
        <f t="shared" si="14"/>
        <v>0</v>
      </c>
      <c r="O104" s="368">
        <f t="shared" si="14"/>
        <v>0</v>
      </c>
      <c r="P104" s="368">
        <f t="shared" si="14"/>
        <v>0</v>
      </c>
      <c r="Q104" s="368">
        <f t="shared" si="14"/>
        <v>0</v>
      </c>
      <c r="R104" s="368">
        <f t="shared" si="14"/>
        <v>0</v>
      </c>
      <c r="S104" s="368">
        <f t="shared" si="14"/>
        <v>0</v>
      </c>
      <c r="T104" s="368">
        <f t="shared" si="14"/>
        <v>0</v>
      </c>
      <c r="U104" s="368">
        <f t="shared" si="14"/>
        <v>0</v>
      </c>
      <c r="V104" s="368">
        <f t="shared" si="14"/>
        <v>0</v>
      </c>
      <c r="W104" s="368">
        <f t="shared" si="14"/>
        <v>0</v>
      </c>
      <c r="X104" s="368">
        <f t="shared" si="14"/>
        <v>0</v>
      </c>
      <c r="Y104" s="368">
        <f t="shared" si="14"/>
        <v>0</v>
      </c>
      <c r="Z104" s="368">
        <f t="shared" si="14"/>
        <v>0</v>
      </c>
      <c r="AA104" s="368">
        <f t="shared" si="14"/>
        <v>0</v>
      </c>
      <c r="AB104" s="368">
        <f t="shared" si="14"/>
        <v>0</v>
      </c>
      <c r="AC104" s="368">
        <f t="shared" si="14"/>
        <v>0</v>
      </c>
      <c r="AD104" s="368">
        <f t="shared" si="14"/>
        <v>0</v>
      </c>
      <c r="AE104" s="368">
        <f t="shared" si="14"/>
        <v>0</v>
      </c>
      <c r="AF104" s="368">
        <f t="shared" si="14"/>
        <v>0</v>
      </c>
      <c r="AG104" s="368">
        <f t="shared" si="14"/>
        <v>0</v>
      </c>
      <c r="AH104" s="368">
        <f t="shared" si="14"/>
        <v>0</v>
      </c>
      <c r="AI104" s="368">
        <f t="shared" si="14"/>
        <v>0</v>
      </c>
      <c r="AJ104" s="368">
        <f t="shared" si="14"/>
        <v>0</v>
      </c>
      <c r="AK104" s="368">
        <f t="shared" si="14"/>
        <v>0</v>
      </c>
      <c r="AL104" s="368">
        <f t="shared" si="14"/>
        <v>0</v>
      </c>
      <c r="AM104" s="368">
        <f t="shared" si="14"/>
        <v>0</v>
      </c>
      <c r="AN104" s="368">
        <f t="shared" ref="AN104:BS104" si="15">IF(NOT(ISNA(AN13)),IF(LEN(AN13)&gt;0,(AN13-$B13)/(rateShift*0.0001),""),"")</f>
        <v>0</v>
      </c>
      <c r="AO104" s="368">
        <f t="shared" si="15"/>
        <v>0</v>
      </c>
      <c r="AP104" s="368">
        <f t="shared" si="15"/>
        <v>0</v>
      </c>
      <c r="AQ104" s="368">
        <f t="shared" si="15"/>
        <v>0</v>
      </c>
      <c r="AR104" s="368">
        <f t="shared" si="15"/>
        <v>0</v>
      </c>
      <c r="AS104" s="368">
        <f t="shared" si="15"/>
        <v>0</v>
      </c>
      <c r="AT104" s="368">
        <f t="shared" si="15"/>
        <v>0</v>
      </c>
      <c r="AU104" s="368">
        <f t="shared" si="15"/>
        <v>0</v>
      </c>
      <c r="AV104" s="368">
        <f t="shared" si="15"/>
        <v>0</v>
      </c>
      <c r="AW104" s="368">
        <f t="shared" si="15"/>
        <v>0</v>
      </c>
      <c r="AX104" s="368">
        <f t="shared" si="15"/>
        <v>0</v>
      </c>
      <c r="AY104" s="368">
        <f t="shared" si="15"/>
        <v>0</v>
      </c>
      <c r="AZ104" s="368">
        <f t="shared" si="15"/>
        <v>0</v>
      </c>
      <c r="BA104" s="368">
        <f t="shared" si="15"/>
        <v>0</v>
      </c>
      <c r="BB104" s="368">
        <f t="shared" si="15"/>
        <v>0</v>
      </c>
      <c r="BC104" s="368">
        <f t="shared" si="15"/>
        <v>0</v>
      </c>
      <c r="BD104" s="368">
        <f t="shared" si="15"/>
        <v>0</v>
      </c>
      <c r="BE104" s="368">
        <f t="shared" si="15"/>
        <v>0</v>
      </c>
      <c r="BF104" s="368">
        <f t="shared" si="15"/>
        <v>0</v>
      </c>
      <c r="BG104" s="368">
        <f t="shared" si="15"/>
        <v>0</v>
      </c>
      <c r="BH104" s="368">
        <f t="shared" si="15"/>
        <v>0</v>
      </c>
      <c r="BI104" s="368">
        <f t="shared" si="15"/>
        <v>0</v>
      </c>
      <c r="BJ104" s="368">
        <f t="shared" si="15"/>
        <v>0</v>
      </c>
      <c r="BK104" s="368">
        <f t="shared" si="15"/>
        <v>0</v>
      </c>
      <c r="BL104" s="368">
        <f t="shared" si="15"/>
        <v>0</v>
      </c>
      <c r="BM104" s="368">
        <f t="shared" si="15"/>
        <v>0</v>
      </c>
      <c r="BN104" s="368">
        <f t="shared" si="15"/>
        <v>0</v>
      </c>
      <c r="BO104" s="368">
        <f t="shared" si="15"/>
        <v>0</v>
      </c>
      <c r="BP104" s="368">
        <f t="shared" si="15"/>
        <v>0</v>
      </c>
      <c r="BQ104" s="368">
        <f t="shared" si="15"/>
        <v>0</v>
      </c>
      <c r="BR104" s="368" t="str">
        <f t="shared" si="15"/>
        <v/>
      </c>
      <c r="BS104" s="368" t="str">
        <f t="shared" si="15"/>
        <v/>
      </c>
      <c r="BT104" s="368" t="str">
        <f t="shared" ref="BT104:CD104" si="16">IF(NOT(ISNA(BT13)),IF(LEN(BT13)&gt;0,(BT13-$B13)/(rateShift*0.0001),""),"")</f>
        <v/>
      </c>
      <c r="BU104" s="368" t="str">
        <f t="shared" si="16"/>
        <v/>
      </c>
      <c r="BV104" s="368" t="str">
        <f t="shared" si="16"/>
        <v/>
      </c>
      <c r="BW104" s="368" t="str">
        <f t="shared" si="16"/>
        <v/>
      </c>
      <c r="BX104" s="368" t="str">
        <f t="shared" si="16"/>
        <v/>
      </c>
      <c r="BY104" s="368" t="str">
        <f t="shared" si="16"/>
        <v/>
      </c>
      <c r="BZ104" s="368" t="str">
        <f t="shared" si="16"/>
        <v/>
      </c>
      <c r="CA104" s="368" t="str">
        <f t="shared" si="16"/>
        <v/>
      </c>
      <c r="CB104" s="368" t="str">
        <f t="shared" si="16"/>
        <v/>
      </c>
      <c r="CC104" s="368" t="str">
        <f t="shared" si="16"/>
        <v/>
      </c>
      <c r="CD104" s="368" t="str">
        <f t="shared" si="16"/>
        <v/>
      </c>
      <c r="CE104" s="367">
        <f t="shared" ref="CE104:DJ104" si="17">IF(NOT(ISNA(CE13)),IF(LEN(CE13)&gt;0,(CE13-$C13)/(rateShift*0.0001),""),"")</f>
        <v>-7.7396719736291808E-5</v>
      </c>
      <c r="CF104" s="368">
        <f t="shared" si="17"/>
        <v>-2.5799580223931362E-5</v>
      </c>
      <c r="CG104" s="368">
        <f t="shared" si="17"/>
        <v>0</v>
      </c>
      <c r="CH104" s="368">
        <f t="shared" si="17"/>
        <v>0</v>
      </c>
      <c r="CI104" s="368">
        <f t="shared" si="17"/>
        <v>0</v>
      </c>
      <c r="CJ104" s="368">
        <f t="shared" si="17"/>
        <v>0</v>
      </c>
      <c r="CK104" s="368">
        <f t="shared" si="17"/>
        <v>0</v>
      </c>
      <c r="CL104" s="368">
        <f t="shared" si="17"/>
        <v>0</v>
      </c>
      <c r="CM104" s="368">
        <f t="shared" si="17"/>
        <v>0</v>
      </c>
      <c r="CN104" s="368">
        <f t="shared" si="17"/>
        <v>0</v>
      </c>
      <c r="CO104" s="368">
        <f t="shared" si="17"/>
        <v>0</v>
      </c>
      <c r="CP104" s="418">
        <f t="shared" si="17"/>
        <v>-4.7412278842730304E-3</v>
      </c>
      <c r="CQ104" s="368">
        <f t="shared" si="17"/>
        <v>0</v>
      </c>
      <c r="CR104" s="368">
        <f t="shared" si="17"/>
        <v>0</v>
      </c>
      <c r="CS104" s="368">
        <f t="shared" si="17"/>
        <v>0</v>
      </c>
      <c r="CT104" s="368">
        <f t="shared" si="17"/>
        <v>0</v>
      </c>
      <c r="CU104" s="368">
        <f t="shared" si="17"/>
        <v>0</v>
      </c>
      <c r="CV104" s="368">
        <f t="shared" si="17"/>
        <v>0</v>
      </c>
      <c r="CW104" s="368">
        <f t="shared" si="17"/>
        <v>0</v>
      </c>
      <c r="CX104" s="368">
        <f t="shared" si="17"/>
        <v>0</v>
      </c>
      <c r="CY104" s="368">
        <f t="shared" si="17"/>
        <v>0</v>
      </c>
      <c r="CZ104" s="368">
        <f t="shared" si="17"/>
        <v>0</v>
      </c>
      <c r="DA104" s="368">
        <f t="shared" si="17"/>
        <v>0</v>
      </c>
      <c r="DB104" s="368">
        <f t="shared" si="17"/>
        <v>0</v>
      </c>
      <c r="DC104" s="368">
        <f t="shared" si="17"/>
        <v>0</v>
      </c>
      <c r="DD104" s="368">
        <f t="shared" si="17"/>
        <v>0</v>
      </c>
      <c r="DE104" s="368">
        <f t="shared" si="17"/>
        <v>0</v>
      </c>
      <c r="DF104" s="368">
        <f t="shared" si="17"/>
        <v>0</v>
      </c>
      <c r="DG104" s="368">
        <f t="shared" si="17"/>
        <v>0</v>
      </c>
      <c r="DH104" s="368">
        <f t="shared" si="17"/>
        <v>0</v>
      </c>
      <c r="DI104" s="368">
        <f t="shared" si="17"/>
        <v>0</v>
      </c>
      <c r="DJ104" s="368">
        <f t="shared" si="17"/>
        <v>0</v>
      </c>
      <c r="DK104" s="368">
        <f t="shared" ref="DK104:EP104" si="18">IF(NOT(ISNA(DK13)),IF(LEN(DK13)&gt;0,(DK13-$C13)/(rateShift*0.0001),""),"")</f>
        <v>0</v>
      </c>
      <c r="DL104" s="368">
        <f t="shared" si="18"/>
        <v>0</v>
      </c>
      <c r="DM104" s="368">
        <f t="shared" si="18"/>
        <v>0</v>
      </c>
      <c r="DN104" s="368">
        <f t="shared" si="18"/>
        <v>0</v>
      </c>
      <c r="DO104" s="368">
        <f t="shared" si="18"/>
        <v>0</v>
      </c>
      <c r="DP104" s="368">
        <f t="shared" si="18"/>
        <v>0</v>
      </c>
      <c r="DQ104" s="368">
        <f t="shared" si="18"/>
        <v>0</v>
      </c>
      <c r="DR104" s="368">
        <f t="shared" si="18"/>
        <v>0</v>
      </c>
      <c r="DS104" s="368">
        <f t="shared" si="18"/>
        <v>0</v>
      </c>
      <c r="DT104" s="368">
        <f t="shared" si="18"/>
        <v>0</v>
      </c>
      <c r="DU104" s="368">
        <f t="shared" si="18"/>
        <v>0</v>
      </c>
      <c r="DV104" s="368">
        <f t="shared" si="18"/>
        <v>0</v>
      </c>
      <c r="DW104" s="368">
        <f t="shared" si="18"/>
        <v>0</v>
      </c>
      <c r="DX104" s="368">
        <f t="shared" si="18"/>
        <v>0</v>
      </c>
      <c r="DY104" s="368">
        <f t="shared" si="18"/>
        <v>0</v>
      </c>
      <c r="DZ104" s="368">
        <f t="shared" si="18"/>
        <v>0</v>
      </c>
      <c r="EA104" s="368">
        <f t="shared" si="18"/>
        <v>0</v>
      </c>
      <c r="EB104" s="368">
        <f t="shared" si="18"/>
        <v>0</v>
      </c>
      <c r="EC104" s="368">
        <f t="shared" si="18"/>
        <v>0</v>
      </c>
      <c r="ED104" s="368">
        <f t="shared" si="18"/>
        <v>0</v>
      </c>
      <c r="EE104" s="368">
        <f t="shared" si="18"/>
        <v>0</v>
      </c>
      <c r="EF104" s="368">
        <f t="shared" si="18"/>
        <v>0</v>
      </c>
      <c r="EG104" s="368">
        <f t="shared" si="18"/>
        <v>0</v>
      </c>
      <c r="EH104" s="368">
        <f t="shared" si="18"/>
        <v>0</v>
      </c>
      <c r="EI104" s="368">
        <f t="shared" si="18"/>
        <v>0</v>
      </c>
      <c r="EJ104" s="368">
        <f t="shared" si="18"/>
        <v>0</v>
      </c>
      <c r="EK104" s="368">
        <f t="shared" si="18"/>
        <v>0</v>
      </c>
      <c r="EL104" s="368">
        <f t="shared" si="18"/>
        <v>0</v>
      </c>
      <c r="EM104" s="368">
        <f t="shared" si="18"/>
        <v>0</v>
      </c>
      <c r="EN104" s="368">
        <f t="shared" si="18"/>
        <v>0</v>
      </c>
      <c r="EO104" s="368" t="str">
        <f t="shared" si="18"/>
        <v/>
      </c>
      <c r="EP104" s="368" t="str">
        <f t="shared" si="18"/>
        <v/>
      </c>
      <c r="EQ104" s="368" t="str">
        <f t="shared" ref="EQ104:FA104" si="19">IF(NOT(ISNA(EQ13)),IF(LEN(EQ13)&gt;0,(EQ13-$C13)/(rateShift*0.0001),""),"")</f>
        <v/>
      </c>
      <c r="ER104" s="368" t="str">
        <f t="shared" si="19"/>
        <v/>
      </c>
      <c r="ES104" s="368" t="str">
        <f t="shared" si="19"/>
        <v/>
      </c>
      <c r="ET104" s="368" t="str">
        <f t="shared" si="19"/>
        <v/>
      </c>
      <c r="EU104" s="368" t="str">
        <f t="shared" si="19"/>
        <v/>
      </c>
      <c r="EV104" s="368" t="str">
        <f t="shared" si="19"/>
        <v/>
      </c>
      <c r="EW104" s="368" t="str">
        <f t="shared" si="19"/>
        <v/>
      </c>
      <c r="EX104" s="368" t="str">
        <f t="shared" si="19"/>
        <v/>
      </c>
      <c r="EY104" s="368" t="str">
        <f t="shared" si="19"/>
        <v/>
      </c>
      <c r="EZ104" s="368" t="str">
        <f t="shared" si="19"/>
        <v/>
      </c>
      <c r="FA104" s="369" t="str">
        <f t="shared" si="19"/>
        <v/>
      </c>
    </row>
    <row r="105" spans="1:157" x14ac:dyDescent="0.2">
      <c r="F105" s="238">
        <v>41094</v>
      </c>
      <c r="G105" s="238">
        <v>41278</v>
      </c>
      <c r="H105" s="367">
        <f t="shared" ref="H105:AM105" si="20">IF(NOT(ISNA(H14)),IF(LEN(H14)&gt;0,(H14-$B14)/(rateShift*0.0001),""),"")</f>
        <v>0</v>
      </c>
      <c r="I105" s="368">
        <f t="shared" si="20"/>
        <v>0</v>
      </c>
      <c r="J105" s="368">
        <f t="shared" si="20"/>
        <v>0</v>
      </c>
      <c r="K105" s="368">
        <f t="shared" si="20"/>
        <v>0</v>
      </c>
      <c r="L105" s="368">
        <f t="shared" si="20"/>
        <v>0</v>
      </c>
      <c r="M105" s="368">
        <f t="shared" si="20"/>
        <v>0</v>
      </c>
      <c r="N105" s="368">
        <f t="shared" si="20"/>
        <v>0</v>
      </c>
      <c r="O105" s="368">
        <f t="shared" si="20"/>
        <v>0</v>
      </c>
      <c r="P105" s="368">
        <f t="shared" si="20"/>
        <v>0</v>
      </c>
      <c r="Q105" s="368">
        <f t="shared" si="20"/>
        <v>0</v>
      </c>
      <c r="R105" s="368">
        <f t="shared" si="20"/>
        <v>0</v>
      </c>
      <c r="S105" s="368">
        <f t="shared" si="20"/>
        <v>0</v>
      </c>
      <c r="T105" s="368">
        <f t="shared" si="20"/>
        <v>0</v>
      </c>
      <c r="U105" s="368">
        <f t="shared" si="20"/>
        <v>0</v>
      </c>
      <c r="V105" s="368">
        <f t="shared" si="20"/>
        <v>0</v>
      </c>
      <c r="W105" s="368">
        <f t="shared" si="20"/>
        <v>0</v>
      </c>
      <c r="X105" s="368">
        <f t="shared" si="20"/>
        <v>0</v>
      </c>
      <c r="Y105" s="368">
        <f t="shared" si="20"/>
        <v>0</v>
      </c>
      <c r="Z105" s="368">
        <f t="shared" si="20"/>
        <v>0</v>
      </c>
      <c r="AA105" s="368">
        <f t="shared" si="20"/>
        <v>0</v>
      </c>
      <c r="AB105" s="368">
        <f t="shared" si="20"/>
        <v>0</v>
      </c>
      <c r="AC105" s="368">
        <f t="shared" si="20"/>
        <v>0</v>
      </c>
      <c r="AD105" s="368">
        <f t="shared" si="20"/>
        <v>0</v>
      </c>
      <c r="AE105" s="368">
        <f t="shared" si="20"/>
        <v>0</v>
      </c>
      <c r="AF105" s="368">
        <f t="shared" si="20"/>
        <v>0</v>
      </c>
      <c r="AG105" s="368">
        <f t="shared" si="20"/>
        <v>0</v>
      </c>
      <c r="AH105" s="368">
        <f t="shared" si="20"/>
        <v>0</v>
      </c>
      <c r="AI105" s="368">
        <f t="shared" si="20"/>
        <v>0</v>
      </c>
      <c r="AJ105" s="368">
        <f t="shared" si="20"/>
        <v>0</v>
      </c>
      <c r="AK105" s="368">
        <f t="shared" si="20"/>
        <v>0</v>
      </c>
      <c r="AL105" s="368">
        <f t="shared" si="20"/>
        <v>0</v>
      </c>
      <c r="AM105" s="368">
        <f t="shared" si="20"/>
        <v>0</v>
      </c>
      <c r="AN105" s="368">
        <f t="shared" ref="AN105:BS105" si="21">IF(NOT(ISNA(AN14)),IF(LEN(AN14)&gt;0,(AN14-$B14)/(rateShift*0.0001),""),"")</f>
        <v>0</v>
      </c>
      <c r="AO105" s="368">
        <f t="shared" si="21"/>
        <v>0</v>
      </c>
      <c r="AP105" s="368">
        <f t="shared" si="21"/>
        <v>0</v>
      </c>
      <c r="AQ105" s="368">
        <f t="shared" si="21"/>
        <v>0</v>
      </c>
      <c r="AR105" s="368">
        <f t="shared" si="21"/>
        <v>0</v>
      </c>
      <c r="AS105" s="368">
        <f t="shared" si="21"/>
        <v>0</v>
      </c>
      <c r="AT105" s="368">
        <f t="shared" si="21"/>
        <v>0</v>
      </c>
      <c r="AU105" s="368">
        <f t="shared" si="21"/>
        <v>0</v>
      </c>
      <c r="AV105" s="368">
        <f t="shared" si="21"/>
        <v>0</v>
      </c>
      <c r="AW105" s="368">
        <f t="shared" si="21"/>
        <v>0</v>
      </c>
      <c r="AX105" s="368">
        <f t="shared" si="21"/>
        <v>0</v>
      </c>
      <c r="AY105" s="368">
        <f t="shared" si="21"/>
        <v>0</v>
      </c>
      <c r="AZ105" s="368">
        <f t="shared" si="21"/>
        <v>0</v>
      </c>
      <c r="BA105" s="368">
        <f t="shared" si="21"/>
        <v>0</v>
      </c>
      <c r="BB105" s="368">
        <f t="shared" si="21"/>
        <v>0</v>
      </c>
      <c r="BC105" s="368">
        <f t="shared" si="21"/>
        <v>0</v>
      </c>
      <c r="BD105" s="368">
        <f t="shared" si="21"/>
        <v>0</v>
      </c>
      <c r="BE105" s="368">
        <f t="shared" si="21"/>
        <v>0</v>
      </c>
      <c r="BF105" s="368">
        <f t="shared" si="21"/>
        <v>0</v>
      </c>
      <c r="BG105" s="368">
        <f t="shared" si="21"/>
        <v>0</v>
      </c>
      <c r="BH105" s="368">
        <f t="shared" si="21"/>
        <v>0</v>
      </c>
      <c r="BI105" s="368">
        <f t="shared" si="21"/>
        <v>0</v>
      </c>
      <c r="BJ105" s="368">
        <f t="shared" si="21"/>
        <v>0</v>
      </c>
      <c r="BK105" s="368">
        <f t="shared" si="21"/>
        <v>0</v>
      </c>
      <c r="BL105" s="368">
        <f t="shared" si="21"/>
        <v>0</v>
      </c>
      <c r="BM105" s="368">
        <f t="shared" si="21"/>
        <v>0</v>
      </c>
      <c r="BN105" s="368">
        <f t="shared" si="21"/>
        <v>0</v>
      </c>
      <c r="BO105" s="368">
        <f t="shared" si="21"/>
        <v>0</v>
      </c>
      <c r="BP105" s="368">
        <f t="shared" si="21"/>
        <v>0</v>
      </c>
      <c r="BQ105" s="368">
        <f t="shared" si="21"/>
        <v>0</v>
      </c>
      <c r="BR105" s="368" t="str">
        <f t="shared" si="21"/>
        <v/>
      </c>
      <c r="BS105" s="368" t="str">
        <f t="shared" si="21"/>
        <v/>
      </c>
      <c r="BT105" s="368" t="str">
        <f t="shared" ref="BT105:CD105" si="22">IF(NOT(ISNA(BT14)),IF(LEN(BT14)&gt;0,(BT14-$B14)/(rateShift*0.0001),""),"")</f>
        <v/>
      </c>
      <c r="BU105" s="368" t="str">
        <f t="shared" si="22"/>
        <v/>
      </c>
      <c r="BV105" s="368" t="str">
        <f t="shared" si="22"/>
        <v/>
      </c>
      <c r="BW105" s="368" t="str">
        <f t="shared" si="22"/>
        <v/>
      </c>
      <c r="BX105" s="368" t="str">
        <f t="shared" si="22"/>
        <v/>
      </c>
      <c r="BY105" s="368" t="str">
        <f t="shared" si="22"/>
        <v/>
      </c>
      <c r="BZ105" s="368" t="str">
        <f t="shared" si="22"/>
        <v/>
      </c>
      <c r="CA105" s="368" t="str">
        <f t="shared" si="22"/>
        <v/>
      </c>
      <c r="CB105" s="368" t="str">
        <f t="shared" si="22"/>
        <v/>
      </c>
      <c r="CC105" s="368" t="str">
        <f t="shared" si="22"/>
        <v/>
      </c>
      <c r="CD105" s="368" t="str">
        <f t="shared" si="22"/>
        <v/>
      </c>
      <c r="CE105" s="367">
        <f t="shared" ref="CE105:DJ105" si="23">IF(NOT(ISNA(CE14)),IF(LEN(CE14)&gt;0,(CE14-$C14)/(rateShift*0.0001),""),"")</f>
        <v>-7.7404511376888419E-5</v>
      </c>
      <c r="CF105" s="368">
        <f t="shared" si="23"/>
        <v>-2.5802177503961299E-5</v>
      </c>
      <c r="CG105" s="368">
        <f t="shared" si="23"/>
        <v>0</v>
      </c>
      <c r="CH105" s="368">
        <f t="shared" si="23"/>
        <v>0</v>
      </c>
      <c r="CI105" s="368">
        <f t="shared" si="23"/>
        <v>0</v>
      </c>
      <c r="CJ105" s="368">
        <f t="shared" si="23"/>
        <v>0</v>
      </c>
      <c r="CK105" s="368">
        <f t="shared" si="23"/>
        <v>0</v>
      </c>
      <c r="CL105" s="368">
        <f t="shared" si="23"/>
        <v>0</v>
      </c>
      <c r="CM105" s="368">
        <f t="shared" si="23"/>
        <v>0</v>
      </c>
      <c r="CN105" s="368">
        <f t="shared" si="23"/>
        <v>0</v>
      </c>
      <c r="CO105" s="368">
        <f t="shared" si="23"/>
        <v>7.4347026946322559E-5</v>
      </c>
      <c r="CP105" s="418">
        <f t="shared" si="23"/>
        <v>-4.6521114738500707E-3</v>
      </c>
      <c r="CQ105" s="368">
        <f t="shared" si="23"/>
        <v>-8.4633421009241983E-5</v>
      </c>
      <c r="CR105" s="368">
        <f t="shared" si="23"/>
        <v>2.2991934658239677E-6</v>
      </c>
      <c r="CS105" s="368">
        <f t="shared" si="23"/>
        <v>0</v>
      </c>
      <c r="CT105" s="368">
        <f t="shared" si="23"/>
        <v>0</v>
      </c>
      <c r="CU105" s="368">
        <f t="shared" si="23"/>
        <v>0</v>
      </c>
      <c r="CV105" s="368">
        <f t="shared" si="23"/>
        <v>0</v>
      </c>
      <c r="CW105" s="368">
        <f t="shared" si="23"/>
        <v>0</v>
      </c>
      <c r="CX105" s="368">
        <f t="shared" si="23"/>
        <v>0</v>
      </c>
      <c r="CY105" s="368">
        <f t="shared" si="23"/>
        <v>0</v>
      </c>
      <c r="CZ105" s="368">
        <f t="shared" si="23"/>
        <v>0</v>
      </c>
      <c r="DA105" s="368">
        <f t="shared" si="23"/>
        <v>0</v>
      </c>
      <c r="DB105" s="368">
        <f t="shared" si="23"/>
        <v>0</v>
      </c>
      <c r="DC105" s="368">
        <f t="shared" si="23"/>
        <v>0</v>
      </c>
      <c r="DD105" s="368">
        <f t="shared" si="23"/>
        <v>0</v>
      </c>
      <c r="DE105" s="368">
        <f t="shared" si="23"/>
        <v>0</v>
      </c>
      <c r="DF105" s="368">
        <f t="shared" si="23"/>
        <v>0</v>
      </c>
      <c r="DG105" s="368">
        <f t="shared" si="23"/>
        <v>0</v>
      </c>
      <c r="DH105" s="368">
        <f t="shared" si="23"/>
        <v>0</v>
      </c>
      <c r="DI105" s="368">
        <f t="shared" si="23"/>
        <v>0</v>
      </c>
      <c r="DJ105" s="368">
        <f t="shared" si="23"/>
        <v>0</v>
      </c>
      <c r="DK105" s="368">
        <f t="shared" ref="DK105:EP105" si="24">IF(NOT(ISNA(DK14)),IF(LEN(DK14)&gt;0,(DK14-$C14)/(rateShift*0.0001),""),"")</f>
        <v>0</v>
      </c>
      <c r="DL105" s="368">
        <f t="shared" si="24"/>
        <v>0</v>
      </c>
      <c r="DM105" s="368">
        <f t="shared" si="24"/>
        <v>0</v>
      </c>
      <c r="DN105" s="368">
        <f t="shared" si="24"/>
        <v>0</v>
      </c>
      <c r="DO105" s="368">
        <f t="shared" si="24"/>
        <v>0</v>
      </c>
      <c r="DP105" s="368">
        <f t="shared" si="24"/>
        <v>0</v>
      </c>
      <c r="DQ105" s="368">
        <f t="shared" si="24"/>
        <v>0</v>
      </c>
      <c r="DR105" s="368">
        <f t="shared" si="24"/>
        <v>0</v>
      </c>
      <c r="DS105" s="368">
        <f t="shared" si="24"/>
        <v>0</v>
      </c>
      <c r="DT105" s="368">
        <f t="shared" si="24"/>
        <v>0</v>
      </c>
      <c r="DU105" s="368">
        <f t="shared" si="24"/>
        <v>0</v>
      </c>
      <c r="DV105" s="368">
        <f t="shared" si="24"/>
        <v>0</v>
      </c>
      <c r="DW105" s="368">
        <f t="shared" si="24"/>
        <v>0</v>
      </c>
      <c r="DX105" s="368">
        <f t="shared" si="24"/>
        <v>0</v>
      </c>
      <c r="DY105" s="368">
        <f t="shared" si="24"/>
        <v>0</v>
      </c>
      <c r="DZ105" s="368">
        <f t="shared" si="24"/>
        <v>0</v>
      </c>
      <c r="EA105" s="368">
        <f t="shared" si="24"/>
        <v>0</v>
      </c>
      <c r="EB105" s="368">
        <f t="shared" si="24"/>
        <v>0</v>
      </c>
      <c r="EC105" s="368">
        <f t="shared" si="24"/>
        <v>0</v>
      </c>
      <c r="ED105" s="368">
        <f t="shared" si="24"/>
        <v>0</v>
      </c>
      <c r="EE105" s="368">
        <f t="shared" si="24"/>
        <v>0</v>
      </c>
      <c r="EF105" s="368">
        <f t="shared" si="24"/>
        <v>0</v>
      </c>
      <c r="EG105" s="368">
        <f t="shared" si="24"/>
        <v>0</v>
      </c>
      <c r="EH105" s="368">
        <f t="shared" si="24"/>
        <v>0</v>
      </c>
      <c r="EI105" s="368">
        <f t="shared" si="24"/>
        <v>0</v>
      </c>
      <c r="EJ105" s="368">
        <f t="shared" si="24"/>
        <v>0</v>
      </c>
      <c r="EK105" s="368">
        <f t="shared" si="24"/>
        <v>0</v>
      </c>
      <c r="EL105" s="368">
        <f t="shared" si="24"/>
        <v>0</v>
      </c>
      <c r="EM105" s="368">
        <f t="shared" si="24"/>
        <v>0</v>
      </c>
      <c r="EN105" s="368">
        <f t="shared" si="24"/>
        <v>0</v>
      </c>
      <c r="EO105" s="368" t="str">
        <f t="shared" si="24"/>
        <v/>
      </c>
      <c r="EP105" s="368" t="str">
        <f t="shared" si="24"/>
        <v/>
      </c>
      <c r="EQ105" s="368" t="str">
        <f t="shared" ref="EQ105:FA105" si="25">IF(NOT(ISNA(EQ14)),IF(LEN(EQ14)&gt;0,(EQ14-$C14)/(rateShift*0.0001),""),"")</f>
        <v/>
      </c>
      <c r="ER105" s="368" t="str">
        <f t="shared" si="25"/>
        <v/>
      </c>
      <c r="ES105" s="368" t="str">
        <f t="shared" si="25"/>
        <v/>
      </c>
      <c r="ET105" s="368" t="str">
        <f t="shared" si="25"/>
        <v/>
      </c>
      <c r="EU105" s="368" t="str">
        <f t="shared" si="25"/>
        <v/>
      </c>
      <c r="EV105" s="368" t="str">
        <f t="shared" si="25"/>
        <v/>
      </c>
      <c r="EW105" s="368" t="str">
        <f t="shared" si="25"/>
        <v/>
      </c>
      <c r="EX105" s="368" t="str">
        <f t="shared" si="25"/>
        <v/>
      </c>
      <c r="EY105" s="368" t="str">
        <f t="shared" si="25"/>
        <v/>
      </c>
      <c r="EZ105" s="368" t="str">
        <f t="shared" si="25"/>
        <v/>
      </c>
      <c r="FA105" s="369" t="str">
        <f t="shared" si="25"/>
        <v/>
      </c>
    </row>
    <row r="106" spans="1:157" x14ac:dyDescent="0.2">
      <c r="F106" s="238">
        <v>41100</v>
      </c>
      <c r="G106" s="238">
        <v>41284</v>
      </c>
      <c r="H106" s="367">
        <f t="shared" ref="H106:AM106" si="26">IF(NOT(ISNA(H15)),IF(LEN(H15)&gt;0,(H15-$B15)/(rateShift*0.0001),""),"")</f>
        <v>0</v>
      </c>
      <c r="I106" s="368">
        <f t="shared" si="26"/>
        <v>0</v>
      </c>
      <c r="J106" s="368">
        <f t="shared" si="26"/>
        <v>0</v>
      </c>
      <c r="K106" s="368">
        <f t="shared" si="26"/>
        <v>0</v>
      </c>
      <c r="L106" s="368">
        <f t="shared" si="26"/>
        <v>0</v>
      </c>
      <c r="M106" s="368">
        <f t="shared" si="26"/>
        <v>0</v>
      </c>
      <c r="N106" s="368">
        <f t="shared" si="26"/>
        <v>0</v>
      </c>
      <c r="O106" s="368">
        <f t="shared" si="26"/>
        <v>0</v>
      </c>
      <c r="P106" s="368">
        <f t="shared" si="26"/>
        <v>0</v>
      </c>
      <c r="Q106" s="368">
        <f t="shared" si="26"/>
        <v>0</v>
      </c>
      <c r="R106" s="368">
        <f t="shared" si="26"/>
        <v>0</v>
      </c>
      <c r="S106" s="368">
        <f t="shared" si="26"/>
        <v>0</v>
      </c>
      <c r="T106" s="368">
        <f t="shared" si="26"/>
        <v>0</v>
      </c>
      <c r="U106" s="368">
        <f t="shared" si="26"/>
        <v>0</v>
      </c>
      <c r="V106" s="368">
        <f t="shared" si="26"/>
        <v>0</v>
      </c>
      <c r="W106" s="368">
        <f t="shared" si="26"/>
        <v>0</v>
      </c>
      <c r="X106" s="368">
        <f t="shared" si="26"/>
        <v>0</v>
      </c>
      <c r="Y106" s="368">
        <f t="shared" si="26"/>
        <v>0</v>
      </c>
      <c r="Z106" s="368">
        <f t="shared" si="26"/>
        <v>0</v>
      </c>
      <c r="AA106" s="368">
        <f t="shared" si="26"/>
        <v>0</v>
      </c>
      <c r="AB106" s="368">
        <f t="shared" si="26"/>
        <v>0</v>
      </c>
      <c r="AC106" s="368">
        <f t="shared" si="26"/>
        <v>0</v>
      </c>
      <c r="AD106" s="368">
        <f t="shared" si="26"/>
        <v>0</v>
      </c>
      <c r="AE106" s="368">
        <f t="shared" si="26"/>
        <v>0</v>
      </c>
      <c r="AF106" s="368">
        <f t="shared" si="26"/>
        <v>0</v>
      </c>
      <c r="AG106" s="368">
        <f t="shared" si="26"/>
        <v>0</v>
      </c>
      <c r="AH106" s="368">
        <f t="shared" si="26"/>
        <v>0</v>
      </c>
      <c r="AI106" s="368">
        <f t="shared" si="26"/>
        <v>0</v>
      </c>
      <c r="AJ106" s="368">
        <f t="shared" si="26"/>
        <v>0</v>
      </c>
      <c r="AK106" s="368">
        <f t="shared" si="26"/>
        <v>0</v>
      </c>
      <c r="AL106" s="368">
        <f t="shared" si="26"/>
        <v>0</v>
      </c>
      <c r="AM106" s="368">
        <f t="shared" si="26"/>
        <v>0</v>
      </c>
      <c r="AN106" s="368">
        <f t="shared" ref="AN106:BS106" si="27">IF(NOT(ISNA(AN15)),IF(LEN(AN15)&gt;0,(AN15-$B15)/(rateShift*0.0001),""),"")</f>
        <v>0</v>
      </c>
      <c r="AO106" s="368">
        <f t="shared" si="27"/>
        <v>0</v>
      </c>
      <c r="AP106" s="368">
        <f t="shared" si="27"/>
        <v>0</v>
      </c>
      <c r="AQ106" s="368">
        <f t="shared" si="27"/>
        <v>0</v>
      </c>
      <c r="AR106" s="368">
        <f t="shared" si="27"/>
        <v>0</v>
      </c>
      <c r="AS106" s="368">
        <f t="shared" si="27"/>
        <v>0</v>
      </c>
      <c r="AT106" s="368">
        <f t="shared" si="27"/>
        <v>0</v>
      </c>
      <c r="AU106" s="368">
        <f t="shared" si="27"/>
        <v>0</v>
      </c>
      <c r="AV106" s="368">
        <f t="shared" si="27"/>
        <v>0</v>
      </c>
      <c r="AW106" s="368">
        <f t="shared" si="27"/>
        <v>0</v>
      </c>
      <c r="AX106" s="368">
        <f t="shared" si="27"/>
        <v>0</v>
      </c>
      <c r="AY106" s="368">
        <f t="shared" si="27"/>
        <v>0</v>
      </c>
      <c r="AZ106" s="368">
        <f t="shared" si="27"/>
        <v>0</v>
      </c>
      <c r="BA106" s="368">
        <f t="shared" si="27"/>
        <v>0</v>
      </c>
      <c r="BB106" s="368">
        <f t="shared" si="27"/>
        <v>0</v>
      </c>
      <c r="BC106" s="368">
        <f t="shared" si="27"/>
        <v>0</v>
      </c>
      <c r="BD106" s="368">
        <f t="shared" si="27"/>
        <v>0</v>
      </c>
      <c r="BE106" s="368">
        <f t="shared" si="27"/>
        <v>0</v>
      </c>
      <c r="BF106" s="368">
        <f t="shared" si="27"/>
        <v>0</v>
      </c>
      <c r="BG106" s="368">
        <f t="shared" si="27"/>
        <v>0</v>
      </c>
      <c r="BH106" s="368">
        <f t="shared" si="27"/>
        <v>0</v>
      </c>
      <c r="BI106" s="368">
        <f t="shared" si="27"/>
        <v>0</v>
      </c>
      <c r="BJ106" s="368">
        <f t="shared" si="27"/>
        <v>0</v>
      </c>
      <c r="BK106" s="368">
        <f t="shared" si="27"/>
        <v>0</v>
      </c>
      <c r="BL106" s="368">
        <f t="shared" si="27"/>
        <v>0</v>
      </c>
      <c r="BM106" s="368">
        <f t="shared" si="27"/>
        <v>0</v>
      </c>
      <c r="BN106" s="368">
        <f t="shared" si="27"/>
        <v>0</v>
      </c>
      <c r="BO106" s="368">
        <f t="shared" si="27"/>
        <v>0</v>
      </c>
      <c r="BP106" s="368">
        <f t="shared" si="27"/>
        <v>0</v>
      </c>
      <c r="BQ106" s="368">
        <f t="shared" si="27"/>
        <v>0</v>
      </c>
      <c r="BR106" s="368" t="str">
        <f t="shared" si="27"/>
        <v/>
      </c>
      <c r="BS106" s="368" t="str">
        <f t="shared" si="27"/>
        <v/>
      </c>
      <c r="BT106" s="368" t="str">
        <f t="shared" ref="BT106:CD106" si="28">IF(NOT(ISNA(BT15)),IF(LEN(BT15)&gt;0,(BT15-$B15)/(rateShift*0.0001),""),"")</f>
        <v/>
      </c>
      <c r="BU106" s="368" t="str">
        <f t="shared" si="28"/>
        <v/>
      </c>
      <c r="BV106" s="368" t="str">
        <f t="shared" si="28"/>
        <v/>
      </c>
      <c r="BW106" s="368" t="str">
        <f t="shared" si="28"/>
        <v/>
      </c>
      <c r="BX106" s="368" t="str">
        <f t="shared" si="28"/>
        <v/>
      </c>
      <c r="BY106" s="368" t="str">
        <f t="shared" si="28"/>
        <v/>
      </c>
      <c r="BZ106" s="368" t="str">
        <f t="shared" si="28"/>
        <v/>
      </c>
      <c r="CA106" s="368" t="str">
        <f t="shared" si="28"/>
        <v/>
      </c>
      <c r="CB106" s="368" t="str">
        <f t="shared" si="28"/>
        <v/>
      </c>
      <c r="CC106" s="368" t="str">
        <f t="shared" si="28"/>
        <v/>
      </c>
      <c r="CD106" s="368" t="str">
        <f t="shared" si="28"/>
        <v/>
      </c>
      <c r="CE106" s="367">
        <f t="shared" ref="CE106:DJ106" si="29">IF(NOT(ISNA(CE15)),IF(LEN(CE15)&gt;0,(CE15-$C15)/(rateShift*0.0001),""),"")</f>
        <v>-7.5484611842396854E-5</v>
      </c>
      <c r="CF106" s="368">
        <f t="shared" si="29"/>
        <v>-2.5162194281294625E-5</v>
      </c>
      <c r="CG106" s="368">
        <f t="shared" si="29"/>
        <v>0</v>
      </c>
      <c r="CH106" s="368">
        <f t="shared" si="29"/>
        <v>0</v>
      </c>
      <c r="CI106" s="368">
        <f t="shared" si="29"/>
        <v>0</v>
      </c>
      <c r="CJ106" s="368">
        <f t="shared" si="29"/>
        <v>0</v>
      </c>
      <c r="CK106" s="368">
        <f t="shared" si="29"/>
        <v>0</v>
      </c>
      <c r="CL106" s="368">
        <f t="shared" si="29"/>
        <v>0</v>
      </c>
      <c r="CM106" s="368">
        <f t="shared" si="29"/>
        <v>0</v>
      </c>
      <c r="CN106" s="368">
        <f t="shared" si="29"/>
        <v>0</v>
      </c>
      <c r="CO106" s="368">
        <f t="shared" si="29"/>
        <v>3.3007426398883044E-4</v>
      </c>
      <c r="CP106" s="418">
        <f t="shared" si="29"/>
        <v>-3.829296267646165E-3</v>
      </c>
      <c r="CQ106" s="368">
        <f t="shared" si="29"/>
        <v>-1.1065819166804908E-3</v>
      </c>
      <c r="CR106" s="368">
        <f t="shared" si="29"/>
        <v>8.8601786263700633E-5</v>
      </c>
      <c r="CS106" s="368">
        <f t="shared" si="29"/>
        <v>0</v>
      </c>
      <c r="CT106" s="368">
        <f t="shared" si="29"/>
        <v>0</v>
      </c>
      <c r="CU106" s="368">
        <f t="shared" si="29"/>
        <v>0</v>
      </c>
      <c r="CV106" s="368">
        <f t="shared" si="29"/>
        <v>0</v>
      </c>
      <c r="CW106" s="368">
        <f t="shared" si="29"/>
        <v>0</v>
      </c>
      <c r="CX106" s="368">
        <f t="shared" si="29"/>
        <v>0</v>
      </c>
      <c r="CY106" s="368">
        <f t="shared" si="29"/>
        <v>0</v>
      </c>
      <c r="CZ106" s="368">
        <f t="shared" si="29"/>
        <v>0</v>
      </c>
      <c r="DA106" s="368">
        <f t="shared" si="29"/>
        <v>0</v>
      </c>
      <c r="DB106" s="368">
        <f t="shared" si="29"/>
        <v>0</v>
      </c>
      <c r="DC106" s="368">
        <f t="shared" si="29"/>
        <v>0</v>
      </c>
      <c r="DD106" s="368">
        <f t="shared" si="29"/>
        <v>0</v>
      </c>
      <c r="DE106" s="368">
        <f t="shared" si="29"/>
        <v>0</v>
      </c>
      <c r="DF106" s="368">
        <f t="shared" si="29"/>
        <v>0</v>
      </c>
      <c r="DG106" s="368">
        <f t="shared" si="29"/>
        <v>0</v>
      </c>
      <c r="DH106" s="368">
        <f t="shared" si="29"/>
        <v>0</v>
      </c>
      <c r="DI106" s="368">
        <f t="shared" si="29"/>
        <v>0</v>
      </c>
      <c r="DJ106" s="368">
        <f t="shared" si="29"/>
        <v>0</v>
      </c>
      <c r="DK106" s="368">
        <f t="shared" ref="DK106:EP106" si="30">IF(NOT(ISNA(DK15)),IF(LEN(DK15)&gt;0,(DK15-$C15)/(rateShift*0.0001),""),"")</f>
        <v>0</v>
      </c>
      <c r="DL106" s="368">
        <f t="shared" si="30"/>
        <v>0</v>
      </c>
      <c r="DM106" s="368">
        <f t="shared" si="30"/>
        <v>0</v>
      </c>
      <c r="DN106" s="368">
        <f t="shared" si="30"/>
        <v>0</v>
      </c>
      <c r="DO106" s="368">
        <f t="shared" si="30"/>
        <v>0</v>
      </c>
      <c r="DP106" s="368">
        <f t="shared" si="30"/>
        <v>0</v>
      </c>
      <c r="DQ106" s="368">
        <f t="shared" si="30"/>
        <v>0</v>
      </c>
      <c r="DR106" s="368">
        <f t="shared" si="30"/>
        <v>0</v>
      </c>
      <c r="DS106" s="368">
        <f t="shared" si="30"/>
        <v>0</v>
      </c>
      <c r="DT106" s="368">
        <f t="shared" si="30"/>
        <v>0</v>
      </c>
      <c r="DU106" s="368">
        <f t="shared" si="30"/>
        <v>0</v>
      </c>
      <c r="DV106" s="368">
        <f t="shared" si="30"/>
        <v>0</v>
      </c>
      <c r="DW106" s="368">
        <f t="shared" si="30"/>
        <v>0</v>
      </c>
      <c r="DX106" s="368">
        <f t="shared" si="30"/>
        <v>0</v>
      </c>
      <c r="DY106" s="368">
        <f t="shared" si="30"/>
        <v>0</v>
      </c>
      <c r="DZ106" s="368">
        <f t="shared" si="30"/>
        <v>0</v>
      </c>
      <c r="EA106" s="368">
        <f t="shared" si="30"/>
        <v>0</v>
      </c>
      <c r="EB106" s="368">
        <f t="shared" si="30"/>
        <v>0</v>
      </c>
      <c r="EC106" s="368">
        <f t="shared" si="30"/>
        <v>0</v>
      </c>
      <c r="ED106" s="368">
        <f t="shared" si="30"/>
        <v>0</v>
      </c>
      <c r="EE106" s="368">
        <f t="shared" si="30"/>
        <v>0</v>
      </c>
      <c r="EF106" s="368">
        <f t="shared" si="30"/>
        <v>0</v>
      </c>
      <c r="EG106" s="368">
        <f t="shared" si="30"/>
        <v>0</v>
      </c>
      <c r="EH106" s="368">
        <f t="shared" si="30"/>
        <v>0</v>
      </c>
      <c r="EI106" s="368">
        <f t="shared" si="30"/>
        <v>0</v>
      </c>
      <c r="EJ106" s="368">
        <f t="shared" si="30"/>
        <v>0</v>
      </c>
      <c r="EK106" s="368">
        <f t="shared" si="30"/>
        <v>0</v>
      </c>
      <c r="EL106" s="368">
        <f t="shared" si="30"/>
        <v>0</v>
      </c>
      <c r="EM106" s="368">
        <f t="shared" si="30"/>
        <v>0</v>
      </c>
      <c r="EN106" s="368">
        <f t="shared" si="30"/>
        <v>0</v>
      </c>
      <c r="EO106" s="368" t="str">
        <f t="shared" si="30"/>
        <v/>
      </c>
      <c r="EP106" s="368" t="str">
        <f t="shared" si="30"/>
        <v/>
      </c>
      <c r="EQ106" s="368" t="str">
        <f t="shared" ref="EQ106:FA106" si="31">IF(NOT(ISNA(EQ15)),IF(LEN(EQ15)&gt;0,(EQ15-$C15)/(rateShift*0.0001),""),"")</f>
        <v/>
      </c>
      <c r="ER106" s="368" t="str">
        <f t="shared" si="31"/>
        <v/>
      </c>
      <c r="ES106" s="368" t="str">
        <f t="shared" si="31"/>
        <v/>
      </c>
      <c r="ET106" s="368" t="str">
        <f t="shared" si="31"/>
        <v/>
      </c>
      <c r="EU106" s="368" t="str">
        <f t="shared" si="31"/>
        <v/>
      </c>
      <c r="EV106" s="368" t="str">
        <f t="shared" si="31"/>
        <v/>
      </c>
      <c r="EW106" s="368" t="str">
        <f t="shared" si="31"/>
        <v/>
      </c>
      <c r="EX106" s="368" t="str">
        <f t="shared" si="31"/>
        <v/>
      </c>
      <c r="EY106" s="368" t="str">
        <f t="shared" si="31"/>
        <v/>
      </c>
      <c r="EZ106" s="368" t="str">
        <f t="shared" si="31"/>
        <v/>
      </c>
      <c r="FA106" s="369" t="str">
        <f t="shared" si="31"/>
        <v/>
      </c>
    </row>
    <row r="107" spans="1:157" x14ac:dyDescent="0.2">
      <c r="F107" s="238">
        <v>41107</v>
      </c>
      <c r="G107" s="238">
        <v>41291</v>
      </c>
      <c r="H107" s="367">
        <f t="shared" ref="H107:AM107" si="32">IF(NOT(ISNA(H16)),IF(LEN(H16)&gt;0,(H16-$B16)/(rateShift*0.0001),""),"")</f>
        <v>0</v>
      </c>
      <c r="I107" s="368">
        <f t="shared" si="32"/>
        <v>0</v>
      </c>
      <c r="J107" s="368">
        <f t="shared" si="32"/>
        <v>0</v>
      </c>
      <c r="K107" s="368">
        <f t="shared" si="32"/>
        <v>0</v>
      </c>
      <c r="L107" s="368">
        <f t="shared" si="32"/>
        <v>0</v>
      </c>
      <c r="M107" s="368">
        <f t="shared" si="32"/>
        <v>0</v>
      </c>
      <c r="N107" s="368">
        <f t="shared" si="32"/>
        <v>0</v>
      </c>
      <c r="O107" s="368">
        <f t="shared" si="32"/>
        <v>0</v>
      </c>
      <c r="P107" s="368">
        <f t="shared" si="32"/>
        <v>0</v>
      </c>
      <c r="Q107" s="368">
        <f t="shared" si="32"/>
        <v>0</v>
      </c>
      <c r="R107" s="368">
        <f t="shared" si="32"/>
        <v>0</v>
      </c>
      <c r="S107" s="368">
        <f t="shared" si="32"/>
        <v>0</v>
      </c>
      <c r="T107" s="368">
        <f t="shared" si="32"/>
        <v>0</v>
      </c>
      <c r="U107" s="368">
        <f t="shared" si="32"/>
        <v>0</v>
      </c>
      <c r="V107" s="368">
        <f t="shared" si="32"/>
        <v>0</v>
      </c>
      <c r="W107" s="368">
        <f t="shared" si="32"/>
        <v>0</v>
      </c>
      <c r="X107" s="368">
        <f t="shared" si="32"/>
        <v>0</v>
      </c>
      <c r="Y107" s="368">
        <f t="shared" si="32"/>
        <v>0</v>
      </c>
      <c r="Z107" s="368">
        <f t="shared" si="32"/>
        <v>0</v>
      </c>
      <c r="AA107" s="368">
        <f t="shared" si="32"/>
        <v>0</v>
      </c>
      <c r="AB107" s="368">
        <f t="shared" si="32"/>
        <v>0</v>
      </c>
      <c r="AC107" s="368">
        <f t="shared" si="32"/>
        <v>0</v>
      </c>
      <c r="AD107" s="368">
        <f t="shared" si="32"/>
        <v>0</v>
      </c>
      <c r="AE107" s="368">
        <f t="shared" si="32"/>
        <v>0</v>
      </c>
      <c r="AF107" s="368">
        <f t="shared" si="32"/>
        <v>0</v>
      </c>
      <c r="AG107" s="368">
        <f t="shared" si="32"/>
        <v>0</v>
      </c>
      <c r="AH107" s="368">
        <f t="shared" si="32"/>
        <v>0</v>
      </c>
      <c r="AI107" s="368">
        <f t="shared" si="32"/>
        <v>0</v>
      </c>
      <c r="AJ107" s="368">
        <f t="shared" si="32"/>
        <v>0</v>
      </c>
      <c r="AK107" s="368">
        <f t="shared" si="32"/>
        <v>0</v>
      </c>
      <c r="AL107" s="368">
        <f t="shared" si="32"/>
        <v>0</v>
      </c>
      <c r="AM107" s="368">
        <f t="shared" si="32"/>
        <v>0</v>
      </c>
      <c r="AN107" s="368">
        <f t="shared" ref="AN107:BS107" si="33">IF(NOT(ISNA(AN16)),IF(LEN(AN16)&gt;0,(AN16-$B16)/(rateShift*0.0001),""),"")</f>
        <v>0</v>
      </c>
      <c r="AO107" s="368">
        <f t="shared" si="33"/>
        <v>0</v>
      </c>
      <c r="AP107" s="368">
        <f t="shared" si="33"/>
        <v>0</v>
      </c>
      <c r="AQ107" s="368">
        <f t="shared" si="33"/>
        <v>0</v>
      </c>
      <c r="AR107" s="368">
        <f t="shared" si="33"/>
        <v>0</v>
      </c>
      <c r="AS107" s="368">
        <f t="shared" si="33"/>
        <v>0</v>
      </c>
      <c r="AT107" s="368">
        <f t="shared" si="33"/>
        <v>0</v>
      </c>
      <c r="AU107" s="368">
        <f t="shared" si="33"/>
        <v>0</v>
      </c>
      <c r="AV107" s="368">
        <f t="shared" si="33"/>
        <v>0</v>
      </c>
      <c r="AW107" s="368">
        <f t="shared" si="33"/>
        <v>0</v>
      </c>
      <c r="AX107" s="368">
        <f t="shared" si="33"/>
        <v>0</v>
      </c>
      <c r="AY107" s="368">
        <f t="shared" si="33"/>
        <v>0</v>
      </c>
      <c r="AZ107" s="368">
        <f t="shared" si="33"/>
        <v>0</v>
      </c>
      <c r="BA107" s="368">
        <f t="shared" si="33"/>
        <v>0</v>
      </c>
      <c r="BB107" s="368">
        <f t="shared" si="33"/>
        <v>0</v>
      </c>
      <c r="BC107" s="368">
        <f t="shared" si="33"/>
        <v>0</v>
      </c>
      <c r="BD107" s="368">
        <f t="shared" si="33"/>
        <v>0</v>
      </c>
      <c r="BE107" s="368">
        <f t="shared" si="33"/>
        <v>0</v>
      </c>
      <c r="BF107" s="368">
        <f t="shared" si="33"/>
        <v>0</v>
      </c>
      <c r="BG107" s="368">
        <f t="shared" si="33"/>
        <v>0</v>
      </c>
      <c r="BH107" s="368">
        <f t="shared" si="33"/>
        <v>0</v>
      </c>
      <c r="BI107" s="368">
        <f t="shared" si="33"/>
        <v>0</v>
      </c>
      <c r="BJ107" s="368">
        <f t="shared" si="33"/>
        <v>0</v>
      </c>
      <c r="BK107" s="368">
        <f t="shared" si="33"/>
        <v>0</v>
      </c>
      <c r="BL107" s="368">
        <f t="shared" si="33"/>
        <v>0</v>
      </c>
      <c r="BM107" s="368">
        <f t="shared" si="33"/>
        <v>0</v>
      </c>
      <c r="BN107" s="368">
        <f t="shared" si="33"/>
        <v>0</v>
      </c>
      <c r="BO107" s="368">
        <f t="shared" si="33"/>
        <v>0</v>
      </c>
      <c r="BP107" s="368">
        <f t="shared" si="33"/>
        <v>0</v>
      </c>
      <c r="BQ107" s="368">
        <f t="shared" si="33"/>
        <v>0</v>
      </c>
      <c r="BR107" s="368" t="str">
        <f t="shared" si="33"/>
        <v/>
      </c>
      <c r="BS107" s="368" t="str">
        <f t="shared" si="33"/>
        <v/>
      </c>
      <c r="BT107" s="368" t="str">
        <f t="shared" ref="BT107:CD107" si="34">IF(NOT(ISNA(BT16)),IF(LEN(BT16)&gt;0,(BT16-$B16)/(rateShift*0.0001),""),"")</f>
        <v/>
      </c>
      <c r="BU107" s="368" t="str">
        <f t="shared" si="34"/>
        <v/>
      </c>
      <c r="BV107" s="368" t="str">
        <f t="shared" si="34"/>
        <v/>
      </c>
      <c r="BW107" s="368" t="str">
        <f t="shared" si="34"/>
        <v/>
      </c>
      <c r="BX107" s="368" t="str">
        <f t="shared" si="34"/>
        <v/>
      </c>
      <c r="BY107" s="368" t="str">
        <f t="shared" si="34"/>
        <v/>
      </c>
      <c r="BZ107" s="368" t="str">
        <f t="shared" si="34"/>
        <v/>
      </c>
      <c r="CA107" s="368" t="str">
        <f t="shared" si="34"/>
        <v/>
      </c>
      <c r="CB107" s="368" t="str">
        <f t="shared" si="34"/>
        <v/>
      </c>
      <c r="CC107" s="368" t="str">
        <f t="shared" si="34"/>
        <v/>
      </c>
      <c r="CD107" s="368" t="str">
        <f t="shared" si="34"/>
        <v/>
      </c>
      <c r="CE107" s="367">
        <f t="shared" ref="CE107:DJ107" si="35">IF(NOT(ISNA(CE16)),IF(LEN(CE16)&gt;0,(CE16-$C16)/(rateShift*0.0001),""),"")</f>
        <v>-7.3249808076741862E-5</v>
      </c>
      <c r="CF107" s="368">
        <f t="shared" si="35"/>
        <v>-2.4417240234927973E-5</v>
      </c>
      <c r="CG107" s="368">
        <f t="shared" si="35"/>
        <v>0</v>
      </c>
      <c r="CH107" s="368">
        <f t="shared" si="35"/>
        <v>0</v>
      </c>
      <c r="CI107" s="368">
        <f t="shared" si="35"/>
        <v>0</v>
      </c>
      <c r="CJ107" s="368">
        <f t="shared" si="35"/>
        <v>0</v>
      </c>
      <c r="CK107" s="368">
        <f t="shared" si="35"/>
        <v>0</v>
      </c>
      <c r="CL107" s="368">
        <f t="shared" si="35"/>
        <v>0</v>
      </c>
      <c r="CM107" s="368">
        <f t="shared" si="35"/>
        <v>0</v>
      </c>
      <c r="CN107" s="368">
        <f t="shared" si="35"/>
        <v>0</v>
      </c>
      <c r="CO107" s="368">
        <f t="shared" si="35"/>
        <v>3.3208921785231327E-4</v>
      </c>
      <c r="CP107" s="418">
        <f t="shared" si="35"/>
        <v>-2.654409079665479E-3</v>
      </c>
      <c r="CQ107" s="368">
        <f t="shared" si="35"/>
        <v>-2.8612577245012982E-3</v>
      </c>
      <c r="CR107" s="368">
        <f t="shared" si="35"/>
        <v>2.4761892218963522E-4</v>
      </c>
      <c r="CS107" s="368">
        <f t="shared" si="35"/>
        <v>0</v>
      </c>
      <c r="CT107" s="368">
        <f t="shared" si="35"/>
        <v>0</v>
      </c>
      <c r="CU107" s="368">
        <f t="shared" si="35"/>
        <v>0</v>
      </c>
      <c r="CV107" s="368">
        <f t="shared" si="35"/>
        <v>0</v>
      </c>
      <c r="CW107" s="368">
        <f t="shared" si="35"/>
        <v>0</v>
      </c>
      <c r="CX107" s="368">
        <f t="shared" si="35"/>
        <v>0</v>
      </c>
      <c r="CY107" s="368">
        <f t="shared" si="35"/>
        <v>0</v>
      </c>
      <c r="CZ107" s="368">
        <f t="shared" si="35"/>
        <v>0</v>
      </c>
      <c r="DA107" s="368">
        <f t="shared" si="35"/>
        <v>0</v>
      </c>
      <c r="DB107" s="368">
        <f t="shared" si="35"/>
        <v>0</v>
      </c>
      <c r="DC107" s="368">
        <f t="shared" si="35"/>
        <v>0</v>
      </c>
      <c r="DD107" s="368">
        <f t="shared" si="35"/>
        <v>0</v>
      </c>
      <c r="DE107" s="368">
        <f t="shared" si="35"/>
        <v>0</v>
      </c>
      <c r="DF107" s="368">
        <f t="shared" si="35"/>
        <v>0</v>
      </c>
      <c r="DG107" s="368">
        <f t="shared" si="35"/>
        <v>0</v>
      </c>
      <c r="DH107" s="368">
        <f t="shared" si="35"/>
        <v>0</v>
      </c>
      <c r="DI107" s="368">
        <f t="shared" si="35"/>
        <v>0</v>
      </c>
      <c r="DJ107" s="368">
        <f t="shared" si="35"/>
        <v>0</v>
      </c>
      <c r="DK107" s="368">
        <f t="shared" ref="DK107:EP107" si="36">IF(NOT(ISNA(DK16)),IF(LEN(DK16)&gt;0,(DK16-$C16)/(rateShift*0.0001),""),"")</f>
        <v>0</v>
      </c>
      <c r="DL107" s="368">
        <f t="shared" si="36"/>
        <v>0</v>
      </c>
      <c r="DM107" s="368">
        <f t="shared" si="36"/>
        <v>0</v>
      </c>
      <c r="DN107" s="368">
        <f t="shared" si="36"/>
        <v>0</v>
      </c>
      <c r="DO107" s="368">
        <f t="shared" si="36"/>
        <v>0</v>
      </c>
      <c r="DP107" s="368">
        <f t="shared" si="36"/>
        <v>0</v>
      </c>
      <c r="DQ107" s="368">
        <f t="shared" si="36"/>
        <v>0</v>
      </c>
      <c r="DR107" s="368">
        <f t="shared" si="36"/>
        <v>0</v>
      </c>
      <c r="DS107" s="368">
        <f t="shared" si="36"/>
        <v>0</v>
      </c>
      <c r="DT107" s="368">
        <f t="shared" si="36"/>
        <v>0</v>
      </c>
      <c r="DU107" s="368">
        <f t="shared" si="36"/>
        <v>0</v>
      </c>
      <c r="DV107" s="368">
        <f t="shared" si="36"/>
        <v>0</v>
      </c>
      <c r="DW107" s="368">
        <f t="shared" si="36"/>
        <v>0</v>
      </c>
      <c r="DX107" s="368">
        <f t="shared" si="36"/>
        <v>0</v>
      </c>
      <c r="DY107" s="368">
        <f t="shared" si="36"/>
        <v>0</v>
      </c>
      <c r="DZ107" s="368">
        <f t="shared" si="36"/>
        <v>0</v>
      </c>
      <c r="EA107" s="368">
        <f t="shared" si="36"/>
        <v>0</v>
      </c>
      <c r="EB107" s="368">
        <f t="shared" si="36"/>
        <v>0</v>
      </c>
      <c r="EC107" s="368">
        <f t="shared" si="36"/>
        <v>0</v>
      </c>
      <c r="ED107" s="368">
        <f t="shared" si="36"/>
        <v>0</v>
      </c>
      <c r="EE107" s="368">
        <f t="shared" si="36"/>
        <v>0</v>
      </c>
      <c r="EF107" s="368">
        <f t="shared" si="36"/>
        <v>0</v>
      </c>
      <c r="EG107" s="368">
        <f t="shared" si="36"/>
        <v>0</v>
      </c>
      <c r="EH107" s="368">
        <f t="shared" si="36"/>
        <v>0</v>
      </c>
      <c r="EI107" s="368">
        <f t="shared" si="36"/>
        <v>0</v>
      </c>
      <c r="EJ107" s="368">
        <f t="shared" si="36"/>
        <v>0</v>
      </c>
      <c r="EK107" s="368">
        <f t="shared" si="36"/>
        <v>0</v>
      </c>
      <c r="EL107" s="368">
        <f t="shared" si="36"/>
        <v>0</v>
      </c>
      <c r="EM107" s="368">
        <f t="shared" si="36"/>
        <v>0</v>
      </c>
      <c r="EN107" s="368">
        <f t="shared" si="36"/>
        <v>0</v>
      </c>
      <c r="EO107" s="368" t="str">
        <f t="shared" si="36"/>
        <v/>
      </c>
      <c r="EP107" s="368" t="str">
        <f t="shared" si="36"/>
        <v/>
      </c>
      <c r="EQ107" s="368" t="str">
        <f t="shared" ref="EQ107:FA107" si="37">IF(NOT(ISNA(EQ16)),IF(LEN(EQ16)&gt;0,(EQ16-$C16)/(rateShift*0.0001),""),"")</f>
        <v/>
      </c>
      <c r="ER107" s="368" t="str">
        <f t="shared" si="37"/>
        <v/>
      </c>
      <c r="ES107" s="368" t="str">
        <f t="shared" si="37"/>
        <v/>
      </c>
      <c r="ET107" s="368" t="str">
        <f t="shared" si="37"/>
        <v/>
      </c>
      <c r="EU107" s="368" t="str">
        <f t="shared" si="37"/>
        <v/>
      </c>
      <c r="EV107" s="368" t="str">
        <f t="shared" si="37"/>
        <v/>
      </c>
      <c r="EW107" s="368" t="str">
        <f t="shared" si="37"/>
        <v/>
      </c>
      <c r="EX107" s="368" t="str">
        <f t="shared" si="37"/>
        <v/>
      </c>
      <c r="EY107" s="368" t="str">
        <f t="shared" si="37"/>
        <v/>
      </c>
      <c r="EZ107" s="368" t="str">
        <f t="shared" si="37"/>
        <v/>
      </c>
      <c r="FA107" s="369" t="str">
        <f t="shared" si="37"/>
        <v/>
      </c>
    </row>
    <row r="108" spans="1:157" x14ac:dyDescent="0.2">
      <c r="F108" s="238">
        <v>41114</v>
      </c>
      <c r="G108" s="238">
        <v>41298</v>
      </c>
      <c r="H108" s="367">
        <f t="shared" ref="H108:AM108" si="38">IF(NOT(ISNA(H17)),IF(LEN(H17)&gt;0,(H17-$B17)/(rateShift*0.0001),""),"")</f>
        <v>0</v>
      </c>
      <c r="I108" s="368">
        <f t="shared" si="38"/>
        <v>0</v>
      </c>
      <c r="J108" s="368">
        <f t="shared" si="38"/>
        <v>0</v>
      </c>
      <c r="K108" s="368">
        <f t="shared" si="38"/>
        <v>0</v>
      </c>
      <c r="L108" s="368">
        <f t="shared" si="38"/>
        <v>0</v>
      </c>
      <c r="M108" s="368">
        <f t="shared" si="38"/>
        <v>0</v>
      </c>
      <c r="N108" s="368">
        <f t="shared" si="38"/>
        <v>0</v>
      </c>
      <c r="O108" s="368">
        <f t="shared" si="38"/>
        <v>0</v>
      </c>
      <c r="P108" s="368">
        <f t="shared" si="38"/>
        <v>0</v>
      </c>
      <c r="Q108" s="368">
        <f t="shared" si="38"/>
        <v>0</v>
      </c>
      <c r="R108" s="368">
        <f t="shared" si="38"/>
        <v>0</v>
      </c>
      <c r="S108" s="368">
        <f t="shared" si="38"/>
        <v>0</v>
      </c>
      <c r="T108" s="368">
        <f t="shared" si="38"/>
        <v>0</v>
      </c>
      <c r="U108" s="368">
        <f t="shared" si="38"/>
        <v>0</v>
      </c>
      <c r="V108" s="368">
        <f t="shared" si="38"/>
        <v>0</v>
      </c>
      <c r="W108" s="368">
        <f t="shared" si="38"/>
        <v>0</v>
      </c>
      <c r="X108" s="368">
        <f t="shared" si="38"/>
        <v>0</v>
      </c>
      <c r="Y108" s="368">
        <f t="shared" si="38"/>
        <v>0</v>
      </c>
      <c r="Z108" s="368">
        <f t="shared" si="38"/>
        <v>0</v>
      </c>
      <c r="AA108" s="368">
        <f t="shared" si="38"/>
        <v>0</v>
      </c>
      <c r="AB108" s="368">
        <f t="shared" si="38"/>
        <v>0</v>
      </c>
      <c r="AC108" s="368">
        <f t="shared" si="38"/>
        <v>0</v>
      </c>
      <c r="AD108" s="368">
        <f t="shared" si="38"/>
        <v>0</v>
      </c>
      <c r="AE108" s="368">
        <f t="shared" si="38"/>
        <v>0</v>
      </c>
      <c r="AF108" s="368">
        <f t="shared" si="38"/>
        <v>0</v>
      </c>
      <c r="AG108" s="368">
        <f t="shared" si="38"/>
        <v>0</v>
      </c>
      <c r="AH108" s="368">
        <f t="shared" si="38"/>
        <v>0</v>
      </c>
      <c r="AI108" s="368">
        <f t="shared" si="38"/>
        <v>0</v>
      </c>
      <c r="AJ108" s="368">
        <f t="shared" si="38"/>
        <v>0</v>
      </c>
      <c r="AK108" s="368">
        <f t="shared" si="38"/>
        <v>0</v>
      </c>
      <c r="AL108" s="368">
        <f t="shared" si="38"/>
        <v>0</v>
      </c>
      <c r="AM108" s="368">
        <f t="shared" si="38"/>
        <v>0</v>
      </c>
      <c r="AN108" s="368">
        <f t="shared" ref="AN108:BS108" si="39">IF(NOT(ISNA(AN17)),IF(LEN(AN17)&gt;0,(AN17-$B17)/(rateShift*0.0001),""),"")</f>
        <v>0</v>
      </c>
      <c r="AO108" s="368">
        <f t="shared" si="39"/>
        <v>0</v>
      </c>
      <c r="AP108" s="368">
        <f t="shared" si="39"/>
        <v>0</v>
      </c>
      <c r="AQ108" s="368">
        <f t="shared" si="39"/>
        <v>0</v>
      </c>
      <c r="AR108" s="368">
        <f t="shared" si="39"/>
        <v>0</v>
      </c>
      <c r="AS108" s="368">
        <f t="shared" si="39"/>
        <v>0</v>
      </c>
      <c r="AT108" s="368">
        <f t="shared" si="39"/>
        <v>0</v>
      </c>
      <c r="AU108" s="368">
        <f t="shared" si="39"/>
        <v>0</v>
      </c>
      <c r="AV108" s="368">
        <f t="shared" si="39"/>
        <v>0</v>
      </c>
      <c r="AW108" s="368">
        <f t="shared" si="39"/>
        <v>0</v>
      </c>
      <c r="AX108" s="368">
        <f t="shared" si="39"/>
        <v>0</v>
      </c>
      <c r="AY108" s="368">
        <f t="shared" si="39"/>
        <v>0</v>
      </c>
      <c r="AZ108" s="368">
        <f t="shared" si="39"/>
        <v>0</v>
      </c>
      <c r="BA108" s="368">
        <f t="shared" si="39"/>
        <v>0</v>
      </c>
      <c r="BB108" s="368">
        <f t="shared" si="39"/>
        <v>0</v>
      </c>
      <c r="BC108" s="368">
        <f t="shared" si="39"/>
        <v>0</v>
      </c>
      <c r="BD108" s="368">
        <f t="shared" si="39"/>
        <v>0</v>
      </c>
      <c r="BE108" s="368">
        <f t="shared" si="39"/>
        <v>0</v>
      </c>
      <c r="BF108" s="368">
        <f t="shared" si="39"/>
        <v>0</v>
      </c>
      <c r="BG108" s="368">
        <f t="shared" si="39"/>
        <v>0</v>
      </c>
      <c r="BH108" s="368">
        <f t="shared" si="39"/>
        <v>0</v>
      </c>
      <c r="BI108" s="368">
        <f t="shared" si="39"/>
        <v>0</v>
      </c>
      <c r="BJ108" s="368">
        <f t="shared" si="39"/>
        <v>0</v>
      </c>
      <c r="BK108" s="368">
        <f t="shared" si="39"/>
        <v>0</v>
      </c>
      <c r="BL108" s="368">
        <f t="shared" si="39"/>
        <v>0</v>
      </c>
      <c r="BM108" s="368">
        <f t="shared" si="39"/>
        <v>0</v>
      </c>
      <c r="BN108" s="368">
        <f t="shared" si="39"/>
        <v>0</v>
      </c>
      <c r="BO108" s="368">
        <f t="shared" si="39"/>
        <v>0</v>
      </c>
      <c r="BP108" s="368">
        <f t="shared" si="39"/>
        <v>0</v>
      </c>
      <c r="BQ108" s="368">
        <f t="shared" si="39"/>
        <v>0</v>
      </c>
      <c r="BR108" s="368" t="str">
        <f t="shared" si="39"/>
        <v/>
      </c>
      <c r="BS108" s="368" t="str">
        <f t="shared" si="39"/>
        <v/>
      </c>
      <c r="BT108" s="368" t="str">
        <f t="shared" ref="BT108:CD108" si="40">IF(NOT(ISNA(BT17)),IF(LEN(BT17)&gt;0,(BT17-$B17)/(rateShift*0.0001),""),"")</f>
        <v/>
      </c>
      <c r="BU108" s="368" t="str">
        <f t="shared" si="40"/>
        <v/>
      </c>
      <c r="BV108" s="368" t="str">
        <f t="shared" si="40"/>
        <v/>
      </c>
      <c r="BW108" s="368" t="str">
        <f t="shared" si="40"/>
        <v/>
      </c>
      <c r="BX108" s="368" t="str">
        <f t="shared" si="40"/>
        <v/>
      </c>
      <c r="BY108" s="368" t="str">
        <f t="shared" si="40"/>
        <v/>
      </c>
      <c r="BZ108" s="368" t="str">
        <f t="shared" si="40"/>
        <v/>
      </c>
      <c r="CA108" s="368" t="str">
        <f t="shared" si="40"/>
        <v/>
      </c>
      <c r="CB108" s="368" t="str">
        <f t="shared" si="40"/>
        <v/>
      </c>
      <c r="CC108" s="368" t="str">
        <f t="shared" si="40"/>
        <v/>
      </c>
      <c r="CD108" s="368" t="str">
        <f t="shared" si="40"/>
        <v/>
      </c>
      <c r="CE108" s="367">
        <f t="shared" ref="CE108:DJ108" si="41">IF(NOT(ISNA(CE17)),IF(LEN(CE17)&gt;0,(CE17-$C17)/(rateShift*0.0001),""),"")</f>
        <v>-7.1124456333185315E-5</v>
      </c>
      <c r="CF108" s="368">
        <f t="shared" si="41"/>
        <v>-2.3708771152916586E-5</v>
      </c>
      <c r="CG108" s="368">
        <f t="shared" si="41"/>
        <v>0</v>
      </c>
      <c r="CH108" s="368">
        <f t="shared" si="41"/>
        <v>0</v>
      </c>
      <c r="CI108" s="368">
        <f t="shared" si="41"/>
        <v>0</v>
      </c>
      <c r="CJ108" s="368">
        <f t="shared" si="41"/>
        <v>0</v>
      </c>
      <c r="CK108" s="368">
        <f t="shared" si="41"/>
        <v>0</v>
      </c>
      <c r="CL108" s="368">
        <f t="shared" si="41"/>
        <v>0</v>
      </c>
      <c r="CM108" s="368">
        <f t="shared" si="41"/>
        <v>0</v>
      </c>
      <c r="CN108" s="368">
        <f t="shared" si="41"/>
        <v>0</v>
      </c>
      <c r="CO108" s="368">
        <f t="shared" si="41"/>
        <v>1.8063343527538467E-4</v>
      </c>
      <c r="CP108" s="418">
        <f t="shared" si="41"/>
        <v>-1.4602251841282915E-3</v>
      </c>
      <c r="CQ108" s="368">
        <f t="shared" si="41"/>
        <v>-4.4479124118070035E-3</v>
      </c>
      <c r="CR108" s="368">
        <f t="shared" si="41"/>
        <v>3.3059741572777357E-4</v>
      </c>
      <c r="CS108" s="368">
        <f t="shared" si="41"/>
        <v>0</v>
      </c>
      <c r="CT108" s="368">
        <f t="shared" si="41"/>
        <v>0</v>
      </c>
      <c r="CU108" s="368">
        <f t="shared" si="41"/>
        <v>0</v>
      </c>
      <c r="CV108" s="368">
        <f t="shared" si="41"/>
        <v>0</v>
      </c>
      <c r="CW108" s="368">
        <f t="shared" si="41"/>
        <v>0</v>
      </c>
      <c r="CX108" s="368">
        <f t="shared" si="41"/>
        <v>0</v>
      </c>
      <c r="CY108" s="368">
        <f t="shared" si="41"/>
        <v>0</v>
      </c>
      <c r="CZ108" s="368">
        <f t="shared" si="41"/>
        <v>0</v>
      </c>
      <c r="DA108" s="368">
        <f t="shared" si="41"/>
        <v>0</v>
      </c>
      <c r="DB108" s="368">
        <f t="shared" si="41"/>
        <v>0</v>
      </c>
      <c r="DC108" s="368">
        <f t="shared" si="41"/>
        <v>0</v>
      </c>
      <c r="DD108" s="368">
        <f t="shared" si="41"/>
        <v>0</v>
      </c>
      <c r="DE108" s="368">
        <f t="shared" si="41"/>
        <v>0</v>
      </c>
      <c r="DF108" s="368">
        <f t="shared" si="41"/>
        <v>0</v>
      </c>
      <c r="DG108" s="368">
        <f t="shared" si="41"/>
        <v>0</v>
      </c>
      <c r="DH108" s="368">
        <f t="shared" si="41"/>
        <v>0</v>
      </c>
      <c r="DI108" s="368">
        <f t="shared" si="41"/>
        <v>0</v>
      </c>
      <c r="DJ108" s="368">
        <f t="shared" si="41"/>
        <v>0</v>
      </c>
      <c r="DK108" s="368">
        <f t="shared" ref="DK108:EP108" si="42">IF(NOT(ISNA(DK17)),IF(LEN(DK17)&gt;0,(DK17-$C17)/(rateShift*0.0001),""),"")</f>
        <v>0</v>
      </c>
      <c r="DL108" s="368">
        <f t="shared" si="42"/>
        <v>0</v>
      </c>
      <c r="DM108" s="368">
        <f t="shared" si="42"/>
        <v>0</v>
      </c>
      <c r="DN108" s="368">
        <f t="shared" si="42"/>
        <v>0</v>
      </c>
      <c r="DO108" s="368">
        <f t="shared" si="42"/>
        <v>0</v>
      </c>
      <c r="DP108" s="368">
        <f t="shared" si="42"/>
        <v>0</v>
      </c>
      <c r="DQ108" s="368">
        <f t="shared" si="42"/>
        <v>0</v>
      </c>
      <c r="DR108" s="368">
        <f t="shared" si="42"/>
        <v>0</v>
      </c>
      <c r="DS108" s="368">
        <f t="shared" si="42"/>
        <v>0</v>
      </c>
      <c r="DT108" s="368">
        <f t="shared" si="42"/>
        <v>0</v>
      </c>
      <c r="DU108" s="368">
        <f t="shared" si="42"/>
        <v>0</v>
      </c>
      <c r="DV108" s="368">
        <f t="shared" si="42"/>
        <v>0</v>
      </c>
      <c r="DW108" s="368">
        <f t="shared" si="42"/>
        <v>0</v>
      </c>
      <c r="DX108" s="368">
        <f t="shared" si="42"/>
        <v>0</v>
      </c>
      <c r="DY108" s="368">
        <f t="shared" si="42"/>
        <v>0</v>
      </c>
      <c r="DZ108" s="368">
        <f t="shared" si="42"/>
        <v>0</v>
      </c>
      <c r="EA108" s="368">
        <f t="shared" si="42"/>
        <v>0</v>
      </c>
      <c r="EB108" s="368">
        <f t="shared" si="42"/>
        <v>0</v>
      </c>
      <c r="EC108" s="368">
        <f t="shared" si="42"/>
        <v>0</v>
      </c>
      <c r="ED108" s="368">
        <f t="shared" si="42"/>
        <v>0</v>
      </c>
      <c r="EE108" s="368">
        <f t="shared" si="42"/>
        <v>0</v>
      </c>
      <c r="EF108" s="368">
        <f t="shared" si="42"/>
        <v>0</v>
      </c>
      <c r="EG108" s="368">
        <f t="shared" si="42"/>
        <v>0</v>
      </c>
      <c r="EH108" s="368">
        <f t="shared" si="42"/>
        <v>0</v>
      </c>
      <c r="EI108" s="368">
        <f t="shared" si="42"/>
        <v>0</v>
      </c>
      <c r="EJ108" s="368">
        <f t="shared" si="42"/>
        <v>0</v>
      </c>
      <c r="EK108" s="368">
        <f t="shared" si="42"/>
        <v>0</v>
      </c>
      <c r="EL108" s="368">
        <f t="shared" si="42"/>
        <v>0</v>
      </c>
      <c r="EM108" s="368">
        <f t="shared" si="42"/>
        <v>0</v>
      </c>
      <c r="EN108" s="368">
        <f t="shared" si="42"/>
        <v>0</v>
      </c>
      <c r="EO108" s="368" t="str">
        <f t="shared" si="42"/>
        <v/>
      </c>
      <c r="EP108" s="368" t="str">
        <f t="shared" si="42"/>
        <v/>
      </c>
      <c r="EQ108" s="368" t="str">
        <f t="shared" ref="EQ108:FA108" si="43">IF(NOT(ISNA(EQ17)),IF(LEN(EQ17)&gt;0,(EQ17-$C17)/(rateShift*0.0001),""),"")</f>
        <v/>
      </c>
      <c r="ER108" s="368" t="str">
        <f t="shared" si="43"/>
        <v/>
      </c>
      <c r="ES108" s="368" t="str">
        <f t="shared" si="43"/>
        <v/>
      </c>
      <c r="ET108" s="368" t="str">
        <f t="shared" si="43"/>
        <v/>
      </c>
      <c r="EU108" s="368" t="str">
        <f t="shared" si="43"/>
        <v/>
      </c>
      <c r="EV108" s="368" t="str">
        <f t="shared" si="43"/>
        <v/>
      </c>
      <c r="EW108" s="368" t="str">
        <f t="shared" si="43"/>
        <v/>
      </c>
      <c r="EX108" s="368" t="str">
        <f t="shared" si="43"/>
        <v/>
      </c>
      <c r="EY108" s="368" t="str">
        <f t="shared" si="43"/>
        <v/>
      </c>
      <c r="EZ108" s="368" t="str">
        <f t="shared" si="43"/>
        <v/>
      </c>
      <c r="FA108" s="369" t="str">
        <f t="shared" si="43"/>
        <v/>
      </c>
    </row>
    <row r="109" spans="1:157" x14ac:dyDescent="0.2">
      <c r="F109" s="238">
        <v>41124</v>
      </c>
      <c r="G109" s="238">
        <v>41309</v>
      </c>
      <c r="H109" s="367">
        <f t="shared" ref="H109:AM109" si="44">IF(NOT(ISNA(H18)),IF(LEN(H18)&gt;0,(H18-$B18)/(rateShift*0.0001),""),"")</f>
        <v>0</v>
      </c>
      <c r="I109" s="368">
        <f t="shared" si="44"/>
        <v>0</v>
      </c>
      <c r="J109" s="368">
        <f t="shared" si="44"/>
        <v>0</v>
      </c>
      <c r="K109" s="368">
        <f t="shared" si="44"/>
        <v>0</v>
      </c>
      <c r="L109" s="368">
        <f t="shared" si="44"/>
        <v>0</v>
      </c>
      <c r="M109" s="368">
        <f t="shared" si="44"/>
        <v>0</v>
      </c>
      <c r="N109" s="368">
        <f t="shared" si="44"/>
        <v>0</v>
      </c>
      <c r="O109" s="368">
        <f t="shared" si="44"/>
        <v>0</v>
      </c>
      <c r="P109" s="368">
        <f t="shared" si="44"/>
        <v>0</v>
      </c>
      <c r="Q109" s="368">
        <f t="shared" si="44"/>
        <v>0</v>
      </c>
      <c r="R109" s="368">
        <f t="shared" si="44"/>
        <v>0</v>
      </c>
      <c r="S109" s="368">
        <f t="shared" si="44"/>
        <v>0</v>
      </c>
      <c r="T109" s="368">
        <f t="shared" si="44"/>
        <v>0</v>
      </c>
      <c r="U109" s="368">
        <f t="shared" si="44"/>
        <v>0</v>
      </c>
      <c r="V109" s="368">
        <f t="shared" si="44"/>
        <v>0</v>
      </c>
      <c r="W109" s="368">
        <f t="shared" si="44"/>
        <v>0</v>
      </c>
      <c r="X109" s="368">
        <f t="shared" si="44"/>
        <v>0</v>
      </c>
      <c r="Y109" s="368">
        <f t="shared" si="44"/>
        <v>0</v>
      </c>
      <c r="Z109" s="368">
        <f t="shared" si="44"/>
        <v>0</v>
      </c>
      <c r="AA109" s="368">
        <f t="shared" si="44"/>
        <v>0</v>
      </c>
      <c r="AB109" s="368">
        <f t="shared" si="44"/>
        <v>0</v>
      </c>
      <c r="AC109" s="368">
        <f t="shared" si="44"/>
        <v>0</v>
      </c>
      <c r="AD109" s="368">
        <f t="shared" si="44"/>
        <v>0</v>
      </c>
      <c r="AE109" s="368">
        <f t="shared" si="44"/>
        <v>0</v>
      </c>
      <c r="AF109" s="368">
        <f t="shared" si="44"/>
        <v>0</v>
      </c>
      <c r="AG109" s="368">
        <f t="shared" si="44"/>
        <v>0</v>
      </c>
      <c r="AH109" s="368">
        <f t="shared" si="44"/>
        <v>0</v>
      </c>
      <c r="AI109" s="368">
        <f t="shared" si="44"/>
        <v>0</v>
      </c>
      <c r="AJ109" s="368">
        <f t="shared" si="44"/>
        <v>0</v>
      </c>
      <c r="AK109" s="368">
        <f t="shared" si="44"/>
        <v>0</v>
      </c>
      <c r="AL109" s="368">
        <f t="shared" si="44"/>
        <v>0</v>
      </c>
      <c r="AM109" s="368">
        <f t="shared" si="44"/>
        <v>0</v>
      </c>
      <c r="AN109" s="368">
        <f t="shared" ref="AN109:BS109" si="45">IF(NOT(ISNA(AN18)),IF(LEN(AN18)&gt;0,(AN18-$B18)/(rateShift*0.0001),""),"")</f>
        <v>0</v>
      </c>
      <c r="AO109" s="368">
        <f t="shared" si="45"/>
        <v>0</v>
      </c>
      <c r="AP109" s="368">
        <f t="shared" si="45"/>
        <v>0</v>
      </c>
      <c r="AQ109" s="368">
        <f t="shared" si="45"/>
        <v>0</v>
      </c>
      <c r="AR109" s="368">
        <f t="shared" si="45"/>
        <v>0</v>
      </c>
      <c r="AS109" s="368">
        <f t="shared" si="45"/>
        <v>0</v>
      </c>
      <c r="AT109" s="368">
        <f t="shared" si="45"/>
        <v>0</v>
      </c>
      <c r="AU109" s="368">
        <f t="shared" si="45"/>
        <v>0</v>
      </c>
      <c r="AV109" s="368">
        <f t="shared" si="45"/>
        <v>0</v>
      </c>
      <c r="AW109" s="368">
        <f t="shared" si="45"/>
        <v>0</v>
      </c>
      <c r="AX109" s="368">
        <f t="shared" si="45"/>
        <v>0</v>
      </c>
      <c r="AY109" s="368">
        <f t="shared" si="45"/>
        <v>0</v>
      </c>
      <c r="AZ109" s="368">
        <f t="shared" si="45"/>
        <v>0</v>
      </c>
      <c r="BA109" s="368">
        <f t="shared" si="45"/>
        <v>0</v>
      </c>
      <c r="BB109" s="368">
        <f t="shared" si="45"/>
        <v>0</v>
      </c>
      <c r="BC109" s="368">
        <f t="shared" si="45"/>
        <v>0</v>
      </c>
      <c r="BD109" s="368">
        <f t="shared" si="45"/>
        <v>0</v>
      </c>
      <c r="BE109" s="368">
        <f t="shared" si="45"/>
        <v>0</v>
      </c>
      <c r="BF109" s="368">
        <f t="shared" si="45"/>
        <v>0</v>
      </c>
      <c r="BG109" s="368">
        <f t="shared" si="45"/>
        <v>0</v>
      </c>
      <c r="BH109" s="368">
        <f t="shared" si="45"/>
        <v>0</v>
      </c>
      <c r="BI109" s="368">
        <f t="shared" si="45"/>
        <v>0</v>
      </c>
      <c r="BJ109" s="368">
        <f t="shared" si="45"/>
        <v>0</v>
      </c>
      <c r="BK109" s="368">
        <f t="shared" si="45"/>
        <v>0</v>
      </c>
      <c r="BL109" s="368">
        <f t="shared" si="45"/>
        <v>0</v>
      </c>
      <c r="BM109" s="368">
        <f t="shared" si="45"/>
        <v>0</v>
      </c>
      <c r="BN109" s="368">
        <f t="shared" si="45"/>
        <v>0</v>
      </c>
      <c r="BO109" s="368">
        <f t="shared" si="45"/>
        <v>0</v>
      </c>
      <c r="BP109" s="368">
        <f t="shared" si="45"/>
        <v>0</v>
      </c>
      <c r="BQ109" s="368">
        <f t="shared" si="45"/>
        <v>0</v>
      </c>
      <c r="BR109" s="368" t="str">
        <f t="shared" si="45"/>
        <v/>
      </c>
      <c r="BS109" s="368" t="str">
        <f t="shared" si="45"/>
        <v/>
      </c>
      <c r="BT109" s="368" t="str">
        <f t="shared" ref="BT109:CD109" si="46">IF(NOT(ISNA(BT18)),IF(LEN(BT18)&gt;0,(BT18-$B18)/(rateShift*0.0001),""),"")</f>
        <v/>
      </c>
      <c r="BU109" s="368" t="str">
        <f t="shared" si="46"/>
        <v/>
      </c>
      <c r="BV109" s="368" t="str">
        <f t="shared" si="46"/>
        <v/>
      </c>
      <c r="BW109" s="368" t="str">
        <f t="shared" si="46"/>
        <v/>
      </c>
      <c r="BX109" s="368" t="str">
        <f t="shared" si="46"/>
        <v/>
      </c>
      <c r="BY109" s="368" t="str">
        <f t="shared" si="46"/>
        <v/>
      </c>
      <c r="BZ109" s="368" t="str">
        <f t="shared" si="46"/>
        <v/>
      </c>
      <c r="CA109" s="368" t="str">
        <f t="shared" si="46"/>
        <v/>
      </c>
      <c r="CB109" s="368" t="str">
        <f t="shared" si="46"/>
        <v/>
      </c>
      <c r="CC109" s="368" t="str">
        <f t="shared" si="46"/>
        <v/>
      </c>
      <c r="CD109" s="368" t="str">
        <f t="shared" si="46"/>
        <v/>
      </c>
      <c r="CE109" s="367">
        <f t="shared" ref="CE109:DJ109" si="47">IF(NOT(ISNA(CE18)),IF(LEN(CE18)&gt;0,(CE18-$C18)/(rateShift*0.0001),""),"")</f>
        <v>-6.781858650183048E-5</v>
      </c>
      <c r="CF109" s="368">
        <f t="shared" si="47"/>
        <v>-2.2606785766293713E-5</v>
      </c>
      <c r="CG109" s="368">
        <f t="shared" si="47"/>
        <v>0</v>
      </c>
      <c r="CH109" s="368">
        <f t="shared" si="47"/>
        <v>0</v>
      </c>
      <c r="CI109" s="368">
        <f t="shared" si="47"/>
        <v>0</v>
      </c>
      <c r="CJ109" s="368">
        <f t="shared" si="47"/>
        <v>0</v>
      </c>
      <c r="CK109" s="368">
        <f t="shared" si="47"/>
        <v>0</v>
      </c>
      <c r="CL109" s="368">
        <f t="shared" si="47"/>
        <v>0</v>
      </c>
      <c r="CM109" s="368">
        <f t="shared" si="47"/>
        <v>0</v>
      </c>
      <c r="CN109" s="368">
        <f t="shared" si="47"/>
        <v>0</v>
      </c>
      <c r="CO109" s="368">
        <f t="shared" si="47"/>
        <v>0</v>
      </c>
      <c r="CP109" s="368">
        <f t="shared" si="47"/>
        <v>0</v>
      </c>
      <c r="CQ109" s="368">
        <f t="shared" si="47"/>
        <v>-4.8759999219261801E-3</v>
      </c>
      <c r="CR109" s="368">
        <f t="shared" si="47"/>
        <v>0</v>
      </c>
      <c r="CS109" s="368">
        <f t="shared" si="47"/>
        <v>0</v>
      </c>
      <c r="CT109" s="368">
        <f t="shared" si="47"/>
        <v>0</v>
      </c>
      <c r="CU109" s="368">
        <f t="shared" si="47"/>
        <v>0</v>
      </c>
      <c r="CV109" s="368">
        <f t="shared" si="47"/>
        <v>0</v>
      </c>
      <c r="CW109" s="368">
        <f t="shared" si="47"/>
        <v>0</v>
      </c>
      <c r="CX109" s="368">
        <f t="shared" si="47"/>
        <v>0</v>
      </c>
      <c r="CY109" s="368">
        <f t="shared" si="47"/>
        <v>0</v>
      </c>
      <c r="CZ109" s="368">
        <f t="shared" si="47"/>
        <v>0</v>
      </c>
      <c r="DA109" s="368">
        <f t="shared" si="47"/>
        <v>0</v>
      </c>
      <c r="DB109" s="368">
        <f t="shared" si="47"/>
        <v>0</v>
      </c>
      <c r="DC109" s="368">
        <f t="shared" si="47"/>
        <v>0</v>
      </c>
      <c r="DD109" s="368">
        <f t="shared" si="47"/>
        <v>0</v>
      </c>
      <c r="DE109" s="368">
        <f t="shared" si="47"/>
        <v>0</v>
      </c>
      <c r="DF109" s="368">
        <f t="shared" si="47"/>
        <v>0</v>
      </c>
      <c r="DG109" s="368">
        <f t="shared" si="47"/>
        <v>0</v>
      </c>
      <c r="DH109" s="368">
        <f t="shared" si="47"/>
        <v>0</v>
      </c>
      <c r="DI109" s="368">
        <f t="shared" si="47"/>
        <v>0</v>
      </c>
      <c r="DJ109" s="368">
        <f t="shared" si="47"/>
        <v>0</v>
      </c>
      <c r="DK109" s="368">
        <f t="shared" ref="DK109:EP109" si="48">IF(NOT(ISNA(DK18)),IF(LEN(DK18)&gt;0,(DK18-$C18)/(rateShift*0.0001),""),"")</f>
        <v>0</v>
      </c>
      <c r="DL109" s="368">
        <f t="shared" si="48"/>
        <v>0</v>
      </c>
      <c r="DM109" s="368">
        <f t="shared" si="48"/>
        <v>0</v>
      </c>
      <c r="DN109" s="368">
        <f t="shared" si="48"/>
        <v>0</v>
      </c>
      <c r="DO109" s="368">
        <f t="shared" si="48"/>
        <v>0</v>
      </c>
      <c r="DP109" s="368">
        <f t="shared" si="48"/>
        <v>0</v>
      </c>
      <c r="DQ109" s="368">
        <f t="shared" si="48"/>
        <v>0</v>
      </c>
      <c r="DR109" s="368">
        <f t="shared" si="48"/>
        <v>0</v>
      </c>
      <c r="DS109" s="368">
        <f t="shared" si="48"/>
        <v>0</v>
      </c>
      <c r="DT109" s="368">
        <f t="shared" si="48"/>
        <v>0</v>
      </c>
      <c r="DU109" s="368">
        <f t="shared" si="48"/>
        <v>0</v>
      </c>
      <c r="DV109" s="368">
        <f t="shared" si="48"/>
        <v>0</v>
      </c>
      <c r="DW109" s="368">
        <f t="shared" si="48"/>
        <v>0</v>
      </c>
      <c r="DX109" s="368">
        <f t="shared" si="48"/>
        <v>0</v>
      </c>
      <c r="DY109" s="368">
        <f t="shared" si="48"/>
        <v>0</v>
      </c>
      <c r="DZ109" s="368">
        <f t="shared" si="48"/>
        <v>0</v>
      </c>
      <c r="EA109" s="368">
        <f t="shared" si="48"/>
        <v>0</v>
      </c>
      <c r="EB109" s="368">
        <f t="shared" si="48"/>
        <v>0</v>
      </c>
      <c r="EC109" s="368">
        <f t="shared" si="48"/>
        <v>0</v>
      </c>
      <c r="ED109" s="368">
        <f t="shared" si="48"/>
        <v>0</v>
      </c>
      <c r="EE109" s="368">
        <f t="shared" si="48"/>
        <v>0</v>
      </c>
      <c r="EF109" s="368">
        <f t="shared" si="48"/>
        <v>0</v>
      </c>
      <c r="EG109" s="368">
        <f t="shared" si="48"/>
        <v>0</v>
      </c>
      <c r="EH109" s="368">
        <f t="shared" si="48"/>
        <v>0</v>
      </c>
      <c r="EI109" s="368">
        <f t="shared" si="48"/>
        <v>0</v>
      </c>
      <c r="EJ109" s="368">
        <f t="shared" si="48"/>
        <v>0</v>
      </c>
      <c r="EK109" s="368">
        <f t="shared" si="48"/>
        <v>0</v>
      </c>
      <c r="EL109" s="368">
        <f t="shared" si="48"/>
        <v>0</v>
      </c>
      <c r="EM109" s="368">
        <f t="shared" si="48"/>
        <v>0</v>
      </c>
      <c r="EN109" s="368">
        <f t="shared" si="48"/>
        <v>0</v>
      </c>
      <c r="EO109" s="368" t="str">
        <f t="shared" si="48"/>
        <v/>
      </c>
      <c r="EP109" s="368" t="str">
        <f t="shared" si="48"/>
        <v/>
      </c>
      <c r="EQ109" s="368" t="str">
        <f t="shared" ref="EQ109:FA109" si="49">IF(NOT(ISNA(EQ18)),IF(LEN(EQ18)&gt;0,(EQ18-$C18)/(rateShift*0.0001),""),"")</f>
        <v/>
      </c>
      <c r="ER109" s="368" t="str">
        <f t="shared" si="49"/>
        <v/>
      </c>
      <c r="ES109" s="368" t="str">
        <f t="shared" si="49"/>
        <v/>
      </c>
      <c r="ET109" s="368" t="str">
        <f t="shared" si="49"/>
        <v/>
      </c>
      <c r="EU109" s="368" t="str">
        <f t="shared" si="49"/>
        <v/>
      </c>
      <c r="EV109" s="368" t="str">
        <f t="shared" si="49"/>
        <v/>
      </c>
      <c r="EW109" s="368" t="str">
        <f t="shared" si="49"/>
        <v/>
      </c>
      <c r="EX109" s="368" t="str">
        <f t="shared" si="49"/>
        <v/>
      </c>
      <c r="EY109" s="368" t="str">
        <f t="shared" si="49"/>
        <v/>
      </c>
      <c r="EZ109" s="368" t="str">
        <f t="shared" si="49"/>
        <v/>
      </c>
      <c r="FA109" s="369" t="str">
        <f t="shared" si="49"/>
        <v/>
      </c>
    </row>
    <row r="110" spans="1:157" x14ac:dyDescent="0.2">
      <c r="F110" s="238">
        <v>41155</v>
      </c>
      <c r="G110" s="238">
        <v>41337</v>
      </c>
      <c r="H110" s="367">
        <f t="shared" ref="H110:AM110" si="50">IF(NOT(ISNA(H19)),IF(LEN(H19)&gt;0,(H19-$B19)/(rateShift*0.0001),""),"")</f>
        <v>0</v>
      </c>
      <c r="I110" s="368">
        <f t="shared" si="50"/>
        <v>0</v>
      </c>
      <c r="J110" s="368">
        <f t="shared" si="50"/>
        <v>0</v>
      </c>
      <c r="K110" s="368">
        <f t="shared" si="50"/>
        <v>0</v>
      </c>
      <c r="L110" s="368">
        <f t="shared" si="50"/>
        <v>0</v>
      </c>
      <c r="M110" s="368">
        <f t="shared" si="50"/>
        <v>0</v>
      </c>
      <c r="N110" s="368">
        <f t="shared" si="50"/>
        <v>0</v>
      </c>
      <c r="O110" s="368">
        <f t="shared" si="50"/>
        <v>0</v>
      </c>
      <c r="P110" s="368">
        <f t="shared" si="50"/>
        <v>0</v>
      </c>
      <c r="Q110" s="368">
        <f t="shared" si="50"/>
        <v>0</v>
      </c>
      <c r="R110" s="368">
        <f t="shared" si="50"/>
        <v>0</v>
      </c>
      <c r="S110" s="368">
        <f t="shared" si="50"/>
        <v>0</v>
      </c>
      <c r="T110" s="368">
        <f t="shared" si="50"/>
        <v>0</v>
      </c>
      <c r="U110" s="368">
        <f t="shared" si="50"/>
        <v>0</v>
      </c>
      <c r="V110" s="368">
        <f t="shared" si="50"/>
        <v>0</v>
      </c>
      <c r="W110" s="368">
        <f t="shared" si="50"/>
        <v>0</v>
      </c>
      <c r="X110" s="368">
        <f t="shared" si="50"/>
        <v>0</v>
      </c>
      <c r="Y110" s="368">
        <f t="shared" si="50"/>
        <v>0</v>
      </c>
      <c r="Z110" s="368">
        <f t="shared" si="50"/>
        <v>0</v>
      </c>
      <c r="AA110" s="368">
        <f t="shared" si="50"/>
        <v>0</v>
      </c>
      <c r="AB110" s="368">
        <f t="shared" si="50"/>
        <v>0</v>
      </c>
      <c r="AC110" s="368">
        <f t="shared" si="50"/>
        <v>0</v>
      </c>
      <c r="AD110" s="368">
        <f t="shared" si="50"/>
        <v>0</v>
      </c>
      <c r="AE110" s="368">
        <f t="shared" si="50"/>
        <v>0</v>
      </c>
      <c r="AF110" s="368">
        <f t="shared" si="50"/>
        <v>0</v>
      </c>
      <c r="AG110" s="368">
        <f t="shared" si="50"/>
        <v>0</v>
      </c>
      <c r="AH110" s="368">
        <f t="shared" si="50"/>
        <v>0</v>
      </c>
      <c r="AI110" s="368">
        <f t="shared" si="50"/>
        <v>0</v>
      </c>
      <c r="AJ110" s="368">
        <f t="shared" si="50"/>
        <v>0</v>
      </c>
      <c r="AK110" s="368">
        <f t="shared" si="50"/>
        <v>0</v>
      </c>
      <c r="AL110" s="368">
        <f t="shared" si="50"/>
        <v>0</v>
      </c>
      <c r="AM110" s="368">
        <f t="shared" si="50"/>
        <v>0</v>
      </c>
      <c r="AN110" s="368">
        <f t="shared" ref="AN110:BS110" si="51">IF(NOT(ISNA(AN19)),IF(LEN(AN19)&gt;0,(AN19-$B19)/(rateShift*0.0001),""),"")</f>
        <v>0</v>
      </c>
      <c r="AO110" s="368">
        <f t="shared" si="51"/>
        <v>0</v>
      </c>
      <c r="AP110" s="368">
        <f t="shared" si="51"/>
        <v>0</v>
      </c>
      <c r="AQ110" s="368">
        <f t="shared" si="51"/>
        <v>0</v>
      </c>
      <c r="AR110" s="368">
        <f t="shared" si="51"/>
        <v>0</v>
      </c>
      <c r="AS110" s="368">
        <f t="shared" si="51"/>
        <v>0</v>
      </c>
      <c r="AT110" s="368">
        <f t="shared" si="51"/>
        <v>0</v>
      </c>
      <c r="AU110" s="368">
        <f t="shared" si="51"/>
        <v>0</v>
      </c>
      <c r="AV110" s="368">
        <f t="shared" si="51"/>
        <v>0</v>
      </c>
      <c r="AW110" s="368">
        <f t="shared" si="51"/>
        <v>0</v>
      </c>
      <c r="AX110" s="368">
        <f t="shared" si="51"/>
        <v>0</v>
      </c>
      <c r="AY110" s="368">
        <f t="shared" si="51"/>
        <v>0</v>
      </c>
      <c r="AZ110" s="368">
        <f t="shared" si="51"/>
        <v>0</v>
      </c>
      <c r="BA110" s="368">
        <f t="shared" si="51"/>
        <v>0</v>
      </c>
      <c r="BB110" s="368">
        <f t="shared" si="51"/>
        <v>0</v>
      </c>
      <c r="BC110" s="368">
        <f t="shared" si="51"/>
        <v>0</v>
      </c>
      <c r="BD110" s="368">
        <f t="shared" si="51"/>
        <v>0</v>
      </c>
      <c r="BE110" s="368">
        <f t="shared" si="51"/>
        <v>0</v>
      </c>
      <c r="BF110" s="368">
        <f t="shared" si="51"/>
        <v>0</v>
      </c>
      <c r="BG110" s="368">
        <f t="shared" si="51"/>
        <v>0</v>
      </c>
      <c r="BH110" s="368">
        <f t="shared" si="51"/>
        <v>0</v>
      </c>
      <c r="BI110" s="368">
        <f t="shared" si="51"/>
        <v>0</v>
      </c>
      <c r="BJ110" s="368">
        <f t="shared" si="51"/>
        <v>0</v>
      </c>
      <c r="BK110" s="368">
        <f t="shared" si="51"/>
        <v>0</v>
      </c>
      <c r="BL110" s="368">
        <f t="shared" si="51"/>
        <v>0</v>
      </c>
      <c r="BM110" s="368">
        <f t="shared" si="51"/>
        <v>0</v>
      </c>
      <c r="BN110" s="368">
        <f t="shared" si="51"/>
        <v>0</v>
      </c>
      <c r="BO110" s="368">
        <f t="shared" si="51"/>
        <v>0</v>
      </c>
      <c r="BP110" s="368">
        <f t="shared" si="51"/>
        <v>0</v>
      </c>
      <c r="BQ110" s="368">
        <f t="shared" si="51"/>
        <v>0</v>
      </c>
      <c r="BR110" s="368" t="str">
        <f t="shared" si="51"/>
        <v/>
      </c>
      <c r="BS110" s="368" t="str">
        <f t="shared" si="51"/>
        <v/>
      </c>
      <c r="BT110" s="368" t="str">
        <f t="shared" ref="BT110:CD110" si="52">IF(NOT(ISNA(BT19)),IF(LEN(BT19)&gt;0,(BT19-$B19)/(rateShift*0.0001),""),"")</f>
        <v/>
      </c>
      <c r="BU110" s="368" t="str">
        <f t="shared" si="52"/>
        <v/>
      </c>
      <c r="BV110" s="368" t="str">
        <f t="shared" si="52"/>
        <v/>
      </c>
      <c r="BW110" s="368" t="str">
        <f t="shared" si="52"/>
        <v/>
      </c>
      <c r="BX110" s="368" t="str">
        <f t="shared" si="52"/>
        <v/>
      </c>
      <c r="BY110" s="368" t="str">
        <f t="shared" si="52"/>
        <v/>
      </c>
      <c r="BZ110" s="368" t="str">
        <f t="shared" si="52"/>
        <v/>
      </c>
      <c r="CA110" s="368" t="str">
        <f t="shared" si="52"/>
        <v/>
      </c>
      <c r="CB110" s="368" t="str">
        <f t="shared" si="52"/>
        <v/>
      </c>
      <c r="CC110" s="368" t="str">
        <f t="shared" si="52"/>
        <v/>
      </c>
      <c r="CD110" s="368" t="str">
        <f t="shared" si="52"/>
        <v/>
      </c>
      <c r="CE110" s="367">
        <f t="shared" ref="CE110:DJ110" si="53">IF(NOT(ISNA(CE19)),IF(LEN(CE19)&gt;0,(CE19-$C19)/(rateShift*0.0001),""),"")</f>
        <v>-6.478125985729527E-5</v>
      </c>
      <c r="CF110" s="368">
        <f t="shared" si="53"/>
        <v>-2.1594317128718898E-5</v>
      </c>
      <c r="CG110" s="368">
        <f t="shared" si="53"/>
        <v>0</v>
      </c>
      <c r="CH110" s="368">
        <f t="shared" si="53"/>
        <v>0</v>
      </c>
      <c r="CI110" s="368">
        <f t="shared" si="53"/>
        <v>0</v>
      </c>
      <c r="CJ110" s="368">
        <f t="shared" si="53"/>
        <v>0</v>
      </c>
      <c r="CK110" s="368">
        <f t="shared" si="53"/>
        <v>0</v>
      </c>
      <c r="CL110" s="368">
        <f t="shared" si="53"/>
        <v>0</v>
      </c>
      <c r="CM110" s="368">
        <f t="shared" si="53"/>
        <v>0</v>
      </c>
      <c r="CN110" s="368">
        <f t="shared" si="53"/>
        <v>0</v>
      </c>
      <c r="CO110" s="368">
        <f t="shared" si="53"/>
        <v>0</v>
      </c>
      <c r="CP110" s="368">
        <f t="shared" si="53"/>
        <v>0</v>
      </c>
      <c r="CQ110" s="368">
        <f t="shared" si="53"/>
        <v>0</v>
      </c>
      <c r="CR110" s="368">
        <f t="shared" si="53"/>
        <v>-5.2603963384897923E-3</v>
      </c>
      <c r="CS110" s="368">
        <f t="shared" si="53"/>
        <v>0</v>
      </c>
      <c r="CT110" s="368">
        <f t="shared" si="53"/>
        <v>0</v>
      </c>
      <c r="CU110" s="368">
        <f t="shared" si="53"/>
        <v>0</v>
      </c>
      <c r="CV110" s="368">
        <f t="shared" si="53"/>
        <v>0</v>
      </c>
      <c r="CW110" s="368">
        <f t="shared" si="53"/>
        <v>0</v>
      </c>
      <c r="CX110" s="368">
        <f t="shared" si="53"/>
        <v>0</v>
      </c>
      <c r="CY110" s="368">
        <f t="shared" si="53"/>
        <v>0</v>
      </c>
      <c r="CZ110" s="368">
        <f t="shared" si="53"/>
        <v>0</v>
      </c>
      <c r="DA110" s="368">
        <f t="shared" si="53"/>
        <v>0</v>
      </c>
      <c r="DB110" s="368">
        <f t="shared" si="53"/>
        <v>0</v>
      </c>
      <c r="DC110" s="368">
        <f t="shared" si="53"/>
        <v>0</v>
      </c>
      <c r="DD110" s="368">
        <f t="shared" si="53"/>
        <v>0</v>
      </c>
      <c r="DE110" s="368">
        <f t="shared" si="53"/>
        <v>0</v>
      </c>
      <c r="DF110" s="368">
        <f t="shared" si="53"/>
        <v>0</v>
      </c>
      <c r="DG110" s="368">
        <f t="shared" si="53"/>
        <v>0</v>
      </c>
      <c r="DH110" s="368">
        <f t="shared" si="53"/>
        <v>0</v>
      </c>
      <c r="DI110" s="368">
        <f t="shared" si="53"/>
        <v>0</v>
      </c>
      <c r="DJ110" s="368">
        <f t="shared" si="53"/>
        <v>0</v>
      </c>
      <c r="DK110" s="368">
        <f t="shared" ref="DK110:EP110" si="54">IF(NOT(ISNA(DK19)),IF(LEN(DK19)&gt;0,(DK19-$C19)/(rateShift*0.0001),""),"")</f>
        <v>0</v>
      </c>
      <c r="DL110" s="368">
        <f t="shared" si="54"/>
        <v>0</v>
      </c>
      <c r="DM110" s="368">
        <f t="shared" si="54"/>
        <v>0</v>
      </c>
      <c r="DN110" s="368">
        <f t="shared" si="54"/>
        <v>0</v>
      </c>
      <c r="DO110" s="368">
        <f t="shared" si="54"/>
        <v>0</v>
      </c>
      <c r="DP110" s="368">
        <f t="shared" si="54"/>
        <v>0</v>
      </c>
      <c r="DQ110" s="368">
        <f t="shared" si="54"/>
        <v>0</v>
      </c>
      <c r="DR110" s="368">
        <f t="shared" si="54"/>
        <v>0</v>
      </c>
      <c r="DS110" s="368">
        <f t="shared" si="54"/>
        <v>0</v>
      </c>
      <c r="DT110" s="368">
        <f t="shared" si="54"/>
        <v>0</v>
      </c>
      <c r="DU110" s="368">
        <f t="shared" si="54"/>
        <v>0</v>
      </c>
      <c r="DV110" s="368">
        <f t="shared" si="54"/>
        <v>0</v>
      </c>
      <c r="DW110" s="368">
        <f t="shared" si="54"/>
        <v>0</v>
      </c>
      <c r="DX110" s="368">
        <f t="shared" si="54"/>
        <v>0</v>
      </c>
      <c r="DY110" s="368">
        <f t="shared" si="54"/>
        <v>0</v>
      </c>
      <c r="DZ110" s="368">
        <f t="shared" si="54"/>
        <v>0</v>
      </c>
      <c r="EA110" s="368">
        <f t="shared" si="54"/>
        <v>0</v>
      </c>
      <c r="EB110" s="368">
        <f t="shared" si="54"/>
        <v>0</v>
      </c>
      <c r="EC110" s="368">
        <f t="shared" si="54"/>
        <v>0</v>
      </c>
      <c r="ED110" s="368">
        <f t="shared" si="54"/>
        <v>0</v>
      </c>
      <c r="EE110" s="368">
        <f t="shared" si="54"/>
        <v>0</v>
      </c>
      <c r="EF110" s="368">
        <f t="shared" si="54"/>
        <v>0</v>
      </c>
      <c r="EG110" s="368">
        <f t="shared" si="54"/>
        <v>0</v>
      </c>
      <c r="EH110" s="368">
        <f t="shared" si="54"/>
        <v>0</v>
      </c>
      <c r="EI110" s="368">
        <f t="shared" si="54"/>
        <v>0</v>
      </c>
      <c r="EJ110" s="368">
        <f t="shared" si="54"/>
        <v>0</v>
      </c>
      <c r="EK110" s="368">
        <f t="shared" si="54"/>
        <v>0</v>
      </c>
      <c r="EL110" s="368">
        <f t="shared" si="54"/>
        <v>0</v>
      </c>
      <c r="EM110" s="368">
        <f t="shared" si="54"/>
        <v>0</v>
      </c>
      <c r="EN110" s="368">
        <f t="shared" si="54"/>
        <v>0</v>
      </c>
      <c r="EO110" s="368" t="str">
        <f t="shared" si="54"/>
        <v/>
      </c>
      <c r="EP110" s="368" t="str">
        <f t="shared" si="54"/>
        <v/>
      </c>
      <c r="EQ110" s="368" t="str">
        <f t="shared" ref="EQ110:FA110" si="55">IF(NOT(ISNA(EQ19)),IF(LEN(EQ19)&gt;0,(EQ19-$C19)/(rateShift*0.0001),""),"")</f>
        <v/>
      </c>
      <c r="ER110" s="368" t="str">
        <f t="shared" si="55"/>
        <v/>
      </c>
      <c r="ES110" s="368" t="str">
        <f t="shared" si="55"/>
        <v/>
      </c>
      <c r="ET110" s="368" t="str">
        <f t="shared" si="55"/>
        <v/>
      </c>
      <c r="EU110" s="368" t="str">
        <f t="shared" si="55"/>
        <v/>
      </c>
      <c r="EV110" s="368" t="str">
        <f t="shared" si="55"/>
        <v/>
      </c>
      <c r="EW110" s="368" t="str">
        <f t="shared" si="55"/>
        <v/>
      </c>
      <c r="EX110" s="368" t="str">
        <f t="shared" si="55"/>
        <v/>
      </c>
      <c r="EY110" s="368" t="str">
        <f t="shared" si="55"/>
        <v/>
      </c>
      <c r="EZ110" s="368" t="str">
        <f t="shared" si="55"/>
        <v/>
      </c>
      <c r="FA110" s="369" t="str">
        <f t="shared" si="55"/>
        <v/>
      </c>
    </row>
    <row r="111" spans="1:157" x14ac:dyDescent="0.2">
      <c r="F111" s="238">
        <v>41185</v>
      </c>
      <c r="G111" s="238">
        <v>41367</v>
      </c>
      <c r="H111" s="367">
        <f t="shared" ref="H111:AM111" si="56">IF(NOT(ISNA(H20)),IF(LEN(H20)&gt;0,(H20-$B20)/(rateShift*0.0001),""),"")</f>
        <v>0</v>
      </c>
      <c r="I111" s="368">
        <f t="shared" si="56"/>
        <v>0</v>
      </c>
      <c r="J111" s="368">
        <f t="shared" si="56"/>
        <v>0</v>
      </c>
      <c r="K111" s="368">
        <f t="shared" si="56"/>
        <v>0</v>
      </c>
      <c r="L111" s="368">
        <f t="shared" si="56"/>
        <v>0</v>
      </c>
      <c r="M111" s="368">
        <f t="shared" si="56"/>
        <v>0</v>
      </c>
      <c r="N111" s="368">
        <f t="shared" si="56"/>
        <v>0</v>
      </c>
      <c r="O111" s="368">
        <f t="shared" si="56"/>
        <v>0</v>
      </c>
      <c r="P111" s="368">
        <f t="shared" si="56"/>
        <v>0</v>
      </c>
      <c r="Q111" s="368">
        <f t="shared" si="56"/>
        <v>0</v>
      </c>
      <c r="R111" s="368">
        <f t="shared" si="56"/>
        <v>0</v>
      </c>
      <c r="S111" s="368">
        <f t="shared" si="56"/>
        <v>0</v>
      </c>
      <c r="T111" s="368">
        <f t="shared" si="56"/>
        <v>0</v>
      </c>
      <c r="U111" s="368">
        <f t="shared" si="56"/>
        <v>0</v>
      </c>
      <c r="V111" s="368">
        <f t="shared" si="56"/>
        <v>0</v>
      </c>
      <c r="W111" s="368">
        <f t="shared" si="56"/>
        <v>0</v>
      </c>
      <c r="X111" s="368">
        <f t="shared" si="56"/>
        <v>0</v>
      </c>
      <c r="Y111" s="368">
        <f t="shared" si="56"/>
        <v>0</v>
      </c>
      <c r="Z111" s="368">
        <f t="shared" si="56"/>
        <v>0</v>
      </c>
      <c r="AA111" s="368">
        <f t="shared" si="56"/>
        <v>0</v>
      </c>
      <c r="AB111" s="368">
        <f t="shared" si="56"/>
        <v>0</v>
      </c>
      <c r="AC111" s="368">
        <f t="shared" si="56"/>
        <v>0</v>
      </c>
      <c r="AD111" s="368">
        <f t="shared" si="56"/>
        <v>0</v>
      </c>
      <c r="AE111" s="368">
        <f t="shared" si="56"/>
        <v>0</v>
      </c>
      <c r="AF111" s="368">
        <f t="shared" si="56"/>
        <v>0</v>
      </c>
      <c r="AG111" s="368">
        <f t="shared" si="56"/>
        <v>0</v>
      </c>
      <c r="AH111" s="368">
        <f t="shared" si="56"/>
        <v>0</v>
      </c>
      <c r="AI111" s="368">
        <f t="shared" si="56"/>
        <v>0</v>
      </c>
      <c r="AJ111" s="368">
        <f t="shared" si="56"/>
        <v>0</v>
      </c>
      <c r="AK111" s="368">
        <f t="shared" si="56"/>
        <v>0</v>
      </c>
      <c r="AL111" s="368">
        <f t="shared" si="56"/>
        <v>0</v>
      </c>
      <c r="AM111" s="368">
        <f t="shared" si="56"/>
        <v>0</v>
      </c>
      <c r="AN111" s="368">
        <f t="shared" ref="AN111:BS111" si="57">IF(NOT(ISNA(AN20)),IF(LEN(AN20)&gt;0,(AN20-$B20)/(rateShift*0.0001),""),"")</f>
        <v>0</v>
      </c>
      <c r="AO111" s="368">
        <f t="shared" si="57"/>
        <v>0</v>
      </c>
      <c r="AP111" s="368">
        <f t="shared" si="57"/>
        <v>0</v>
      </c>
      <c r="AQ111" s="368">
        <f t="shared" si="57"/>
        <v>0</v>
      </c>
      <c r="AR111" s="368">
        <f t="shared" si="57"/>
        <v>0</v>
      </c>
      <c r="AS111" s="368">
        <f t="shared" si="57"/>
        <v>0</v>
      </c>
      <c r="AT111" s="368">
        <f t="shared" si="57"/>
        <v>0</v>
      </c>
      <c r="AU111" s="368">
        <f t="shared" si="57"/>
        <v>0</v>
      </c>
      <c r="AV111" s="368">
        <f t="shared" si="57"/>
        <v>0</v>
      </c>
      <c r="AW111" s="368">
        <f t="shared" si="57"/>
        <v>0</v>
      </c>
      <c r="AX111" s="368">
        <f t="shared" si="57"/>
        <v>0</v>
      </c>
      <c r="AY111" s="368">
        <f t="shared" si="57"/>
        <v>0</v>
      </c>
      <c r="AZ111" s="368">
        <f t="shared" si="57"/>
        <v>0</v>
      </c>
      <c r="BA111" s="368">
        <f t="shared" si="57"/>
        <v>0</v>
      </c>
      <c r="BB111" s="368">
        <f t="shared" si="57"/>
        <v>0</v>
      </c>
      <c r="BC111" s="368">
        <f t="shared" si="57"/>
        <v>0</v>
      </c>
      <c r="BD111" s="368">
        <f t="shared" si="57"/>
        <v>0</v>
      </c>
      <c r="BE111" s="368">
        <f t="shared" si="57"/>
        <v>0</v>
      </c>
      <c r="BF111" s="368">
        <f t="shared" si="57"/>
        <v>0</v>
      </c>
      <c r="BG111" s="368">
        <f t="shared" si="57"/>
        <v>0</v>
      </c>
      <c r="BH111" s="368">
        <f t="shared" si="57"/>
        <v>0</v>
      </c>
      <c r="BI111" s="368">
        <f t="shared" si="57"/>
        <v>0</v>
      </c>
      <c r="BJ111" s="368">
        <f t="shared" si="57"/>
        <v>0</v>
      </c>
      <c r="BK111" s="368">
        <f t="shared" si="57"/>
        <v>0</v>
      </c>
      <c r="BL111" s="368">
        <f t="shared" si="57"/>
        <v>0</v>
      </c>
      <c r="BM111" s="368">
        <f t="shared" si="57"/>
        <v>0</v>
      </c>
      <c r="BN111" s="368">
        <f t="shared" si="57"/>
        <v>0</v>
      </c>
      <c r="BO111" s="368">
        <f t="shared" si="57"/>
        <v>0</v>
      </c>
      <c r="BP111" s="368">
        <f t="shared" si="57"/>
        <v>0</v>
      </c>
      <c r="BQ111" s="368">
        <f t="shared" si="57"/>
        <v>0</v>
      </c>
      <c r="BR111" s="368" t="str">
        <f t="shared" si="57"/>
        <v/>
      </c>
      <c r="BS111" s="368" t="str">
        <f t="shared" si="57"/>
        <v/>
      </c>
      <c r="BT111" s="368" t="str">
        <f t="shared" ref="BT111:CD111" si="58">IF(NOT(ISNA(BT20)),IF(LEN(BT20)&gt;0,(BT20-$B20)/(rateShift*0.0001),""),"")</f>
        <v/>
      </c>
      <c r="BU111" s="368" t="str">
        <f t="shared" si="58"/>
        <v/>
      </c>
      <c r="BV111" s="368" t="str">
        <f t="shared" si="58"/>
        <v/>
      </c>
      <c r="BW111" s="368" t="str">
        <f t="shared" si="58"/>
        <v/>
      </c>
      <c r="BX111" s="368" t="str">
        <f t="shared" si="58"/>
        <v/>
      </c>
      <c r="BY111" s="368" t="str">
        <f t="shared" si="58"/>
        <v/>
      </c>
      <c r="BZ111" s="368" t="str">
        <f t="shared" si="58"/>
        <v/>
      </c>
      <c r="CA111" s="368" t="str">
        <f t="shared" si="58"/>
        <v/>
      </c>
      <c r="CB111" s="368" t="str">
        <f t="shared" si="58"/>
        <v/>
      </c>
      <c r="CC111" s="368" t="str">
        <f t="shared" si="58"/>
        <v/>
      </c>
      <c r="CD111" s="368" t="str">
        <f t="shared" si="58"/>
        <v/>
      </c>
      <c r="CE111" s="367">
        <f t="shared" ref="CE111:DJ111" si="59">IF(NOT(ISNA(CE20)),IF(LEN(CE20)&gt;0,(CE20-$C20)/(rateShift*0.0001),""),"")</f>
        <v>-6.3189564535742759E-5</v>
      </c>
      <c r="CF111" s="368">
        <f t="shared" si="59"/>
        <v>-2.1063738162539758E-5</v>
      </c>
      <c r="CG111" s="368">
        <f t="shared" si="59"/>
        <v>0</v>
      </c>
      <c r="CH111" s="368">
        <f t="shared" si="59"/>
        <v>0</v>
      </c>
      <c r="CI111" s="368">
        <f t="shared" si="59"/>
        <v>0</v>
      </c>
      <c r="CJ111" s="368">
        <f t="shared" si="59"/>
        <v>0</v>
      </c>
      <c r="CK111" s="368">
        <f t="shared" si="59"/>
        <v>0</v>
      </c>
      <c r="CL111" s="368">
        <f t="shared" si="59"/>
        <v>0</v>
      </c>
      <c r="CM111" s="368">
        <f t="shared" si="59"/>
        <v>0</v>
      </c>
      <c r="CN111" s="368">
        <f t="shared" si="59"/>
        <v>0</v>
      </c>
      <c r="CO111" s="368">
        <f t="shared" si="59"/>
        <v>0</v>
      </c>
      <c r="CP111" s="368">
        <f t="shared" si="59"/>
        <v>0</v>
      </c>
      <c r="CQ111" s="368">
        <f t="shared" si="59"/>
        <v>0</v>
      </c>
      <c r="CR111" s="368">
        <f t="shared" si="59"/>
        <v>0</v>
      </c>
      <c r="CS111" s="368">
        <f t="shared" si="59"/>
        <v>-5.7608608439565015E-3</v>
      </c>
      <c r="CT111" s="368">
        <f t="shared" si="59"/>
        <v>0</v>
      </c>
      <c r="CU111" s="368">
        <f t="shared" si="59"/>
        <v>0</v>
      </c>
      <c r="CV111" s="368">
        <f t="shared" si="59"/>
        <v>0</v>
      </c>
      <c r="CW111" s="368">
        <f t="shared" si="59"/>
        <v>0</v>
      </c>
      <c r="CX111" s="368">
        <f t="shared" si="59"/>
        <v>0</v>
      </c>
      <c r="CY111" s="368">
        <f t="shared" si="59"/>
        <v>0</v>
      </c>
      <c r="CZ111" s="368">
        <f t="shared" si="59"/>
        <v>0</v>
      </c>
      <c r="DA111" s="368">
        <f t="shared" si="59"/>
        <v>0</v>
      </c>
      <c r="DB111" s="368">
        <f t="shared" si="59"/>
        <v>0</v>
      </c>
      <c r="DC111" s="368">
        <f t="shared" si="59"/>
        <v>0</v>
      </c>
      <c r="DD111" s="368">
        <f t="shared" si="59"/>
        <v>0</v>
      </c>
      <c r="DE111" s="368">
        <f t="shared" si="59"/>
        <v>0</v>
      </c>
      <c r="DF111" s="368">
        <f t="shared" si="59"/>
        <v>0</v>
      </c>
      <c r="DG111" s="368">
        <f t="shared" si="59"/>
        <v>0</v>
      </c>
      <c r="DH111" s="368">
        <f t="shared" si="59"/>
        <v>0</v>
      </c>
      <c r="DI111" s="368">
        <f t="shared" si="59"/>
        <v>0</v>
      </c>
      <c r="DJ111" s="368">
        <f t="shared" si="59"/>
        <v>0</v>
      </c>
      <c r="DK111" s="368">
        <f t="shared" ref="DK111:EP111" si="60">IF(NOT(ISNA(DK20)),IF(LEN(DK20)&gt;0,(DK20-$C20)/(rateShift*0.0001),""),"")</f>
        <v>0</v>
      </c>
      <c r="DL111" s="368">
        <f t="shared" si="60"/>
        <v>0</v>
      </c>
      <c r="DM111" s="368">
        <f t="shared" si="60"/>
        <v>0</v>
      </c>
      <c r="DN111" s="368">
        <f t="shared" si="60"/>
        <v>0</v>
      </c>
      <c r="DO111" s="368">
        <f t="shared" si="60"/>
        <v>0</v>
      </c>
      <c r="DP111" s="368">
        <f t="shared" si="60"/>
        <v>0</v>
      </c>
      <c r="DQ111" s="368">
        <f t="shared" si="60"/>
        <v>0</v>
      </c>
      <c r="DR111" s="368">
        <f t="shared" si="60"/>
        <v>0</v>
      </c>
      <c r="DS111" s="368">
        <f t="shared" si="60"/>
        <v>0</v>
      </c>
      <c r="DT111" s="368">
        <f t="shared" si="60"/>
        <v>0</v>
      </c>
      <c r="DU111" s="368">
        <f t="shared" si="60"/>
        <v>0</v>
      </c>
      <c r="DV111" s="368">
        <f t="shared" si="60"/>
        <v>0</v>
      </c>
      <c r="DW111" s="368">
        <f t="shared" si="60"/>
        <v>0</v>
      </c>
      <c r="DX111" s="368">
        <f t="shared" si="60"/>
        <v>0</v>
      </c>
      <c r="DY111" s="368">
        <f t="shared" si="60"/>
        <v>0</v>
      </c>
      <c r="DZ111" s="368">
        <f t="shared" si="60"/>
        <v>0</v>
      </c>
      <c r="EA111" s="368">
        <f t="shared" si="60"/>
        <v>0</v>
      </c>
      <c r="EB111" s="368">
        <f t="shared" si="60"/>
        <v>0</v>
      </c>
      <c r="EC111" s="368">
        <f t="shared" si="60"/>
        <v>0</v>
      </c>
      <c r="ED111" s="368">
        <f t="shared" si="60"/>
        <v>0</v>
      </c>
      <c r="EE111" s="368">
        <f t="shared" si="60"/>
        <v>0</v>
      </c>
      <c r="EF111" s="368">
        <f t="shared" si="60"/>
        <v>0</v>
      </c>
      <c r="EG111" s="368">
        <f t="shared" si="60"/>
        <v>0</v>
      </c>
      <c r="EH111" s="368">
        <f t="shared" si="60"/>
        <v>0</v>
      </c>
      <c r="EI111" s="368">
        <f t="shared" si="60"/>
        <v>0</v>
      </c>
      <c r="EJ111" s="368">
        <f t="shared" si="60"/>
        <v>0</v>
      </c>
      <c r="EK111" s="368">
        <f t="shared" si="60"/>
        <v>0</v>
      </c>
      <c r="EL111" s="368">
        <f t="shared" si="60"/>
        <v>0</v>
      </c>
      <c r="EM111" s="368">
        <f t="shared" si="60"/>
        <v>0</v>
      </c>
      <c r="EN111" s="368">
        <f t="shared" si="60"/>
        <v>0</v>
      </c>
      <c r="EO111" s="368" t="str">
        <f t="shared" si="60"/>
        <v/>
      </c>
      <c r="EP111" s="368" t="str">
        <f t="shared" si="60"/>
        <v/>
      </c>
      <c r="EQ111" s="368" t="str">
        <f t="shared" ref="EQ111:FA111" si="61">IF(NOT(ISNA(EQ20)),IF(LEN(EQ20)&gt;0,(EQ20-$C20)/(rateShift*0.0001),""),"")</f>
        <v/>
      </c>
      <c r="ER111" s="368" t="str">
        <f t="shared" si="61"/>
        <v/>
      </c>
      <c r="ES111" s="368" t="str">
        <f t="shared" si="61"/>
        <v/>
      </c>
      <c r="ET111" s="368" t="str">
        <f t="shared" si="61"/>
        <v/>
      </c>
      <c r="EU111" s="368" t="str">
        <f t="shared" si="61"/>
        <v/>
      </c>
      <c r="EV111" s="368" t="str">
        <f t="shared" si="61"/>
        <v/>
      </c>
      <c r="EW111" s="368" t="str">
        <f t="shared" si="61"/>
        <v/>
      </c>
      <c r="EX111" s="368" t="str">
        <f t="shared" si="61"/>
        <v/>
      </c>
      <c r="EY111" s="368" t="str">
        <f t="shared" si="61"/>
        <v/>
      </c>
      <c r="EZ111" s="368" t="str">
        <f t="shared" si="61"/>
        <v/>
      </c>
      <c r="FA111" s="369" t="str">
        <f t="shared" si="61"/>
        <v/>
      </c>
    </row>
    <row r="112" spans="1:157" x14ac:dyDescent="0.2">
      <c r="F112" s="238">
        <v>41218</v>
      </c>
      <c r="G112" s="238">
        <v>41400</v>
      </c>
      <c r="H112" s="367">
        <f t="shared" ref="H112:AM112" si="62">IF(NOT(ISNA(H21)),IF(LEN(H21)&gt;0,(H21-$B21)/(rateShift*0.0001),""),"")</f>
        <v>0</v>
      </c>
      <c r="I112" s="368">
        <f t="shared" si="62"/>
        <v>0</v>
      </c>
      <c r="J112" s="368">
        <f t="shared" si="62"/>
        <v>0</v>
      </c>
      <c r="K112" s="368">
        <f t="shared" si="62"/>
        <v>0</v>
      </c>
      <c r="L112" s="368">
        <f t="shared" si="62"/>
        <v>0</v>
      </c>
      <c r="M112" s="368">
        <f t="shared" si="62"/>
        <v>0</v>
      </c>
      <c r="N112" s="368">
        <f t="shared" si="62"/>
        <v>0</v>
      </c>
      <c r="O112" s="368">
        <f t="shared" si="62"/>
        <v>0</v>
      </c>
      <c r="P112" s="368">
        <f t="shared" si="62"/>
        <v>0</v>
      </c>
      <c r="Q112" s="368">
        <f t="shared" si="62"/>
        <v>0</v>
      </c>
      <c r="R112" s="368">
        <f t="shared" si="62"/>
        <v>0</v>
      </c>
      <c r="S112" s="368">
        <f t="shared" si="62"/>
        <v>0</v>
      </c>
      <c r="T112" s="368">
        <f t="shared" si="62"/>
        <v>0</v>
      </c>
      <c r="U112" s="368">
        <f t="shared" si="62"/>
        <v>0</v>
      </c>
      <c r="V112" s="368">
        <f t="shared" si="62"/>
        <v>0</v>
      </c>
      <c r="W112" s="368">
        <f t="shared" si="62"/>
        <v>0</v>
      </c>
      <c r="X112" s="368">
        <f t="shared" si="62"/>
        <v>0</v>
      </c>
      <c r="Y112" s="368">
        <f t="shared" si="62"/>
        <v>0</v>
      </c>
      <c r="Z112" s="368">
        <f t="shared" si="62"/>
        <v>0</v>
      </c>
      <c r="AA112" s="368">
        <f t="shared" si="62"/>
        <v>0</v>
      </c>
      <c r="AB112" s="368">
        <f t="shared" si="62"/>
        <v>0</v>
      </c>
      <c r="AC112" s="368">
        <f t="shared" si="62"/>
        <v>0</v>
      </c>
      <c r="AD112" s="368">
        <f t="shared" si="62"/>
        <v>0</v>
      </c>
      <c r="AE112" s="368">
        <f t="shared" si="62"/>
        <v>0</v>
      </c>
      <c r="AF112" s="368">
        <f t="shared" si="62"/>
        <v>0</v>
      </c>
      <c r="AG112" s="368">
        <f t="shared" si="62"/>
        <v>0</v>
      </c>
      <c r="AH112" s="368">
        <f t="shared" si="62"/>
        <v>0</v>
      </c>
      <c r="AI112" s="368">
        <f t="shared" si="62"/>
        <v>0</v>
      </c>
      <c r="AJ112" s="368">
        <f t="shared" si="62"/>
        <v>0</v>
      </c>
      <c r="AK112" s="368">
        <f t="shared" si="62"/>
        <v>0</v>
      </c>
      <c r="AL112" s="368">
        <f t="shared" si="62"/>
        <v>0</v>
      </c>
      <c r="AM112" s="368">
        <f t="shared" si="62"/>
        <v>0</v>
      </c>
      <c r="AN112" s="368">
        <f t="shared" ref="AN112:BS112" si="63">IF(NOT(ISNA(AN21)),IF(LEN(AN21)&gt;0,(AN21-$B21)/(rateShift*0.0001),""),"")</f>
        <v>0</v>
      </c>
      <c r="AO112" s="368">
        <f t="shared" si="63"/>
        <v>0</v>
      </c>
      <c r="AP112" s="368">
        <f t="shared" si="63"/>
        <v>0</v>
      </c>
      <c r="AQ112" s="368">
        <f t="shared" si="63"/>
        <v>0</v>
      </c>
      <c r="AR112" s="368">
        <f t="shared" si="63"/>
        <v>0</v>
      </c>
      <c r="AS112" s="368">
        <f t="shared" si="63"/>
        <v>0</v>
      </c>
      <c r="AT112" s="368">
        <f t="shared" si="63"/>
        <v>0</v>
      </c>
      <c r="AU112" s="368">
        <f t="shared" si="63"/>
        <v>0</v>
      </c>
      <c r="AV112" s="368">
        <f t="shared" si="63"/>
        <v>0</v>
      </c>
      <c r="AW112" s="368">
        <f t="shared" si="63"/>
        <v>0</v>
      </c>
      <c r="AX112" s="368">
        <f t="shared" si="63"/>
        <v>0</v>
      </c>
      <c r="AY112" s="368">
        <f t="shared" si="63"/>
        <v>0</v>
      </c>
      <c r="AZ112" s="368">
        <f t="shared" si="63"/>
        <v>0</v>
      </c>
      <c r="BA112" s="368">
        <f t="shared" si="63"/>
        <v>0</v>
      </c>
      <c r="BB112" s="368">
        <f t="shared" si="63"/>
        <v>0</v>
      </c>
      <c r="BC112" s="368">
        <f t="shared" si="63"/>
        <v>0</v>
      </c>
      <c r="BD112" s="368">
        <f t="shared" si="63"/>
        <v>0</v>
      </c>
      <c r="BE112" s="368">
        <f t="shared" si="63"/>
        <v>0</v>
      </c>
      <c r="BF112" s="368">
        <f t="shared" si="63"/>
        <v>0</v>
      </c>
      <c r="BG112" s="368">
        <f t="shared" si="63"/>
        <v>0</v>
      </c>
      <c r="BH112" s="368">
        <f t="shared" si="63"/>
        <v>0</v>
      </c>
      <c r="BI112" s="368">
        <f t="shared" si="63"/>
        <v>0</v>
      </c>
      <c r="BJ112" s="368">
        <f t="shared" si="63"/>
        <v>0</v>
      </c>
      <c r="BK112" s="368">
        <f t="shared" si="63"/>
        <v>0</v>
      </c>
      <c r="BL112" s="368">
        <f t="shared" si="63"/>
        <v>0</v>
      </c>
      <c r="BM112" s="368">
        <f t="shared" si="63"/>
        <v>0</v>
      </c>
      <c r="BN112" s="368">
        <f t="shared" si="63"/>
        <v>0</v>
      </c>
      <c r="BO112" s="368">
        <f t="shared" si="63"/>
        <v>0</v>
      </c>
      <c r="BP112" s="368">
        <f t="shared" si="63"/>
        <v>0</v>
      </c>
      <c r="BQ112" s="368">
        <f t="shared" si="63"/>
        <v>0</v>
      </c>
      <c r="BR112" s="368" t="str">
        <f t="shared" si="63"/>
        <v/>
      </c>
      <c r="BS112" s="368" t="str">
        <f t="shared" si="63"/>
        <v/>
      </c>
      <c r="BT112" s="368" t="str">
        <f t="shared" ref="BT112:CD112" si="64">IF(NOT(ISNA(BT21)),IF(LEN(BT21)&gt;0,(BT21-$B21)/(rateShift*0.0001),""),"")</f>
        <v/>
      </c>
      <c r="BU112" s="368" t="str">
        <f t="shared" si="64"/>
        <v/>
      </c>
      <c r="BV112" s="368" t="str">
        <f t="shared" si="64"/>
        <v/>
      </c>
      <c r="BW112" s="368" t="str">
        <f t="shared" si="64"/>
        <v/>
      </c>
      <c r="BX112" s="368" t="str">
        <f t="shared" si="64"/>
        <v/>
      </c>
      <c r="BY112" s="368" t="str">
        <f t="shared" si="64"/>
        <v/>
      </c>
      <c r="BZ112" s="368" t="str">
        <f t="shared" si="64"/>
        <v/>
      </c>
      <c r="CA112" s="368" t="str">
        <f t="shared" si="64"/>
        <v/>
      </c>
      <c r="CB112" s="368" t="str">
        <f t="shared" si="64"/>
        <v/>
      </c>
      <c r="CC112" s="368" t="str">
        <f t="shared" si="64"/>
        <v/>
      </c>
      <c r="CD112" s="368" t="str">
        <f t="shared" si="64"/>
        <v/>
      </c>
      <c r="CE112" s="367">
        <f t="shared" ref="CE112:DJ112" si="65">IF(NOT(ISNA(CE21)),IF(LEN(CE21)&gt;0,(CE21-$C21)/(rateShift*0.0001),""),"")</f>
        <v>-6.2833228433624433E-5</v>
      </c>
      <c r="CF112" s="368">
        <f t="shared" si="65"/>
        <v>-2.0944956342222598E-5</v>
      </c>
      <c r="CG112" s="368">
        <f t="shared" si="65"/>
        <v>0</v>
      </c>
      <c r="CH112" s="368">
        <f t="shared" si="65"/>
        <v>0</v>
      </c>
      <c r="CI112" s="368">
        <f t="shared" si="65"/>
        <v>0</v>
      </c>
      <c r="CJ112" s="368">
        <f t="shared" si="65"/>
        <v>0</v>
      </c>
      <c r="CK112" s="368">
        <f t="shared" si="65"/>
        <v>0</v>
      </c>
      <c r="CL112" s="368">
        <f t="shared" si="65"/>
        <v>0</v>
      </c>
      <c r="CM112" s="368">
        <f t="shared" si="65"/>
        <v>0</v>
      </c>
      <c r="CN112" s="368">
        <f t="shared" si="65"/>
        <v>0</v>
      </c>
      <c r="CO112" s="368">
        <f t="shared" si="65"/>
        <v>0</v>
      </c>
      <c r="CP112" s="368">
        <f t="shared" si="65"/>
        <v>0</v>
      </c>
      <c r="CQ112" s="368">
        <f t="shared" si="65"/>
        <v>0</v>
      </c>
      <c r="CR112" s="368">
        <f t="shared" si="65"/>
        <v>0</v>
      </c>
      <c r="CS112" s="368">
        <f t="shared" si="65"/>
        <v>4.0799011437071125E-4</v>
      </c>
      <c r="CT112" s="368">
        <f t="shared" si="65"/>
        <v>-5.825448974833107E-3</v>
      </c>
      <c r="CU112" s="368">
        <f t="shared" si="65"/>
        <v>-4.2524647724147269E-4</v>
      </c>
      <c r="CV112" s="368">
        <f t="shared" si="65"/>
        <v>2.2713600570690995E-5</v>
      </c>
      <c r="CW112" s="368">
        <f t="shared" si="65"/>
        <v>0</v>
      </c>
      <c r="CX112" s="368">
        <f t="shared" si="65"/>
        <v>0</v>
      </c>
      <c r="CY112" s="368">
        <f t="shared" si="65"/>
        <v>0</v>
      </c>
      <c r="CZ112" s="368">
        <f t="shared" si="65"/>
        <v>0</v>
      </c>
      <c r="DA112" s="368">
        <f t="shared" si="65"/>
        <v>0</v>
      </c>
      <c r="DB112" s="368">
        <f t="shared" si="65"/>
        <v>0</v>
      </c>
      <c r="DC112" s="368">
        <f t="shared" si="65"/>
        <v>0</v>
      </c>
      <c r="DD112" s="368">
        <f t="shared" si="65"/>
        <v>0</v>
      </c>
      <c r="DE112" s="368">
        <f t="shared" si="65"/>
        <v>0</v>
      </c>
      <c r="DF112" s="368">
        <f t="shared" si="65"/>
        <v>0</v>
      </c>
      <c r="DG112" s="368">
        <f t="shared" si="65"/>
        <v>0</v>
      </c>
      <c r="DH112" s="368">
        <f t="shared" si="65"/>
        <v>0</v>
      </c>
      <c r="DI112" s="368">
        <f t="shared" si="65"/>
        <v>0</v>
      </c>
      <c r="DJ112" s="368">
        <f t="shared" si="65"/>
        <v>0</v>
      </c>
      <c r="DK112" s="368">
        <f t="shared" ref="DK112:EP112" si="66">IF(NOT(ISNA(DK21)),IF(LEN(DK21)&gt;0,(DK21-$C21)/(rateShift*0.0001),""),"")</f>
        <v>0</v>
      </c>
      <c r="DL112" s="368">
        <f t="shared" si="66"/>
        <v>0</v>
      </c>
      <c r="DM112" s="368">
        <f t="shared" si="66"/>
        <v>0</v>
      </c>
      <c r="DN112" s="368">
        <f t="shared" si="66"/>
        <v>0</v>
      </c>
      <c r="DO112" s="368">
        <f t="shared" si="66"/>
        <v>0</v>
      </c>
      <c r="DP112" s="368">
        <f t="shared" si="66"/>
        <v>0</v>
      </c>
      <c r="DQ112" s="368">
        <f t="shared" si="66"/>
        <v>0</v>
      </c>
      <c r="DR112" s="368">
        <f t="shared" si="66"/>
        <v>0</v>
      </c>
      <c r="DS112" s="368">
        <f t="shared" si="66"/>
        <v>0</v>
      </c>
      <c r="DT112" s="368">
        <f t="shared" si="66"/>
        <v>0</v>
      </c>
      <c r="DU112" s="368">
        <f t="shared" si="66"/>
        <v>0</v>
      </c>
      <c r="DV112" s="368">
        <f t="shared" si="66"/>
        <v>0</v>
      </c>
      <c r="DW112" s="368">
        <f t="shared" si="66"/>
        <v>0</v>
      </c>
      <c r="DX112" s="368">
        <f t="shared" si="66"/>
        <v>0</v>
      </c>
      <c r="DY112" s="368">
        <f t="shared" si="66"/>
        <v>0</v>
      </c>
      <c r="DZ112" s="368">
        <f t="shared" si="66"/>
        <v>0</v>
      </c>
      <c r="EA112" s="368">
        <f t="shared" si="66"/>
        <v>0</v>
      </c>
      <c r="EB112" s="368">
        <f t="shared" si="66"/>
        <v>0</v>
      </c>
      <c r="EC112" s="368">
        <f t="shared" si="66"/>
        <v>0</v>
      </c>
      <c r="ED112" s="368">
        <f t="shared" si="66"/>
        <v>0</v>
      </c>
      <c r="EE112" s="368">
        <f t="shared" si="66"/>
        <v>0</v>
      </c>
      <c r="EF112" s="368">
        <f t="shared" si="66"/>
        <v>0</v>
      </c>
      <c r="EG112" s="368">
        <f t="shared" si="66"/>
        <v>0</v>
      </c>
      <c r="EH112" s="368">
        <f t="shared" si="66"/>
        <v>0</v>
      </c>
      <c r="EI112" s="368">
        <f t="shared" si="66"/>
        <v>0</v>
      </c>
      <c r="EJ112" s="368">
        <f t="shared" si="66"/>
        <v>0</v>
      </c>
      <c r="EK112" s="368">
        <f t="shared" si="66"/>
        <v>0</v>
      </c>
      <c r="EL112" s="368">
        <f t="shared" si="66"/>
        <v>0</v>
      </c>
      <c r="EM112" s="368">
        <f t="shared" si="66"/>
        <v>0</v>
      </c>
      <c r="EN112" s="368">
        <f t="shared" si="66"/>
        <v>0</v>
      </c>
      <c r="EO112" s="368" t="str">
        <f t="shared" si="66"/>
        <v/>
      </c>
      <c r="EP112" s="368" t="str">
        <f t="shared" si="66"/>
        <v/>
      </c>
      <c r="EQ112" s="368" t="str">
        <f t="shared" ref="EQ112:FA112" si="67">IF(NOT(ISNA(EQ21)),IF(LEN(EQ21)&gt;0,(EQ21-$C21)/(rateShift*0.0001),""),"")</f>
        <v/>
      </c>
      <c r="ER112" s="368" t="str">
        <f t="shared" si="67"/>
        <v/>
      </c>
      <c r="ES112" s="368" t="str">
        <f t="shared" si="67"/>
        <v/>
      </c>
      <c r="ET112" s="368" t="str">
        <f t="shared" si="67"/>
        <v/>
      </c>
      <c r="EU112" s="368" t="str">
        <f t="shared" si="67"/>
        <v/>
      </c>
      <c r="EV112" s="368" t="str">
        <f t="shared" si="67"/>
        <v/>
      </c>
      <c r="EW112" s="368" t="str">
        <f t="shared" si="67"/>
        <v/>
      </c>
      <c r="EX112" s="368" t="str">
        <f t="shared" si="67"/>
        <v/>
      </c>
      <c r="EY112" s="368" t="str">
        <f t="shared" si="67"/>
        <v/>
      </c>
      <c r="EZ112" s="368" t="str">
        <f t="shared" si="67"/>
        <v/>
      </c>
      <c r="FA112" s="369" t="str">
        <f t="shared" si="67"/>
        <v/>
      </c>
    </row>
    <row r="113" spans="6:157" x14ac:dyDescent="0.2">
      <c r="F113" s="238">
        <v>41246</v>
      </c>
      <c r="G113" s="238">
        <v>41428</v>
      </c>
      <c r="H113" s="367">
        <f t="shared" ref="H113:AM113" si="68">IF(NOT(ISNA(H22)),IF(LEN(H22)&gt;0,(H22-$B22)/(rateShift*0.0001),""),"")</f>
        <v>0</v>
      </c>
      <c r="I113" s="368">
        <f t="shared" si="68"/>
        <v>0</v>
      </c>
      <c r="J113" s="368">
        <f t="shared" si="68"/>
        <v>0</v>
      </c>
      <c r="K113" s="368">
        <f t="shared" si="68"/>
        <v>0</v>
      </c>
      <c r="L113" s="368">
        <f t="shared" si="68"/>
        <v>0</v>
      </c>
      <c r="M113" s="368">
        <f t="shared" si="68"/>
        <v>0</v>
      </c>
      <c r="N113" s="368">
        <f t="shared" si="68"/>
        <v>0</v>
      </c>
      <c r="O113" s="368">
        <f t="shared" si="68"/>
        <v>0</v>
      </c>
      <c r="P113" s="368">
        <f t="shared" si="68"/>
        <v>0</v>
      </c>
      <c r="Q113" s="368">
        <f t="shared" si="68"/>
        <v>0</v>
      </c>
      <c r="R113" s="368">
        <f t="shared" si="68"/>
        <v>0</v>
      </c>
      <c r="S113" s="368">
        <f t="shared" si="68"/>
        <v>0</v>
      </c>
      <c r="T113" s="368">
        <f t="shared" si="68"/>
        <v>0</v>
      </c>
      <c r="U113" s="368">
        <f t="shared" si="68"/>
        <v>0</v>
      </c>
      <c r="V113" s="368">
        <f t="shared" si="68"/>
        <v>0</v>
      </c>
      <c r="W113" s="368">
        <f t="shared" si="68"/>
        <v>0</v>
      </c>
      <c r="X113" s="368">
        <f t="shared" si="68"/>
        <v>0</v>
      </c>
      <c r="Y113" s="368">
        <f t="shared" si="68"/>
        <v>0</v>
      </c>
      <c r="Z113" s="368">
        <f t="shared" si="68"/>
        <v>0</v>
      </c>
      <c r="AA113" s="368">
        <f t="shared" si="68"/>
        <v>0</v>
      </c>
      <c r="AB113" s="368">
        <f t="shared" si="68"/>
        <v>0</v>
      </c>
      <c r="AC113" s="368">
        <f t="shared" si="68"/>
        <v>0</v>
      </c>
      <c r="AD113" s="368">
        <f t="shared" si="68"/>
        <v>0</v>
      </c>
      <c r="AE113" s="368">
        <f t="shared" si="68"/>
        <v>0</v>
      </c>
      <c r="AF113" s="368">
        <f t="shared" si="68"/>
        <v>0</v>
      </c>
      <c r="AG113" s="368">
        <f t="shared" si="68"/>
        <v>0</v>
      </c>
      <c r="AH113" s="368">
        <f t="shared" si="68"/>
        <v>0</v>
      </c>
      <c r="AI113" s="368">
        <f t="shared" si="68"/>
        <v>0</v>
      </c>
      <c r="AJ113" s="368">
        <f t="shared" si="68"/>
        <v>0</v>
      </c>
      <c r="AK113" s="368">
        <f t="shared" si="68"/>
        <v>0</v>
      </c>
      <c r="AL113" s="368">
        <f t="shared" si="68"/>
        <v>0</v>
      </c>
      <c r="AM113" s="368">
        <f t="shared" si="68"/>
        <v>0</v>
      </c>
      <c r="AN113" s="368">
        <f t="shared" ref="AN113:BS113" si="69">IF(NOT(ISNA(AN22)),IF(LEN(AN22)&gt;0,(AN22-$B22)/(rateShift*0.0001),""),"")</f>
        <v>0</v>
      </c>
      <c r="AO113" s="368">
        <f t="shared" si="69"/>
        <v>0</v>
      </c>
      <c r="AP113" s="368">
        <f t="shared" si="69"/>
        <v>0</v>
      </c>
      <c r="AQ113" s="368">
        <f t="shared" si="69"/>
        <v>0</v>
      </c>
      <c r="AR113" s="368">
        <f t="shared" si="69"/>
        <v>0</v>
      </c>
      <c r="AS113" s="368">
        <f t="shared" si="69"/>
        <v>0</v>
      </c>
      <c r="AT113" s="368">
        <f t="shared" si="69"/>
        <v>0</v>
      </c>
      <c r="AU113" s="368">
        <f t="shared" si="69"/>
        <v>0</v>
      </c>
      <c r="AV113" s="368">
        <f t="shared" si="69"/>
        <v>0</v>
      </c>
      <c r="AW113" s="368">
        <f t="shared" si="69"/>
        <v>0</v>
      </c>
      <c r="AX113" s="368">
        <f t="shared" si="69"/>
        <v>0</v>
      </c>
      <c r="AY113" s="368">
        <f t="shared" si="69"/>
        <v>0</v>
      </c>
      <c r="AZ113" s="368">
        <f t="shared" si="69"/>
        <v>0</v>
      </c>
      <c r="BA113" s="368">
        <f t="shared" si="69"/>
        <v>0</v>
      </c>
      <c r="BB113" s="368">
        <f t="shared" si="69"/>
        <v>0</v>
      </c>
      <c r="BC113" s="368">
        <f t="shared" si="69"/>
        <v>0</v>
      </c>
      <c r="BD113" s="368">
        <f t="shared" si="69"/>
        <v>0</v>
      </c>
      <c r="BE113" s="368">
        <f t="shared" si="69"/>
        <v>0</v>
      </c>
      <c r="BF113" s="368">
        <f t="shared" si="69"/>
        <v>0</v>
      </c>
      <c r="BG113" s="368">
        <f t="shared" si="69"/>
        <v>0</v>
      </c>
      <c r="BH113" s="368">
        <f t="shared" si="69"/>
        <v>0</v>
      </c>
      <c r="BI113" s="368">
        <f t="shared" si="69"/>
        <v>0</v>
      </c>
      <c r="BJ113" s="368">
        <f t="shared" si="69"/>
        <v>0</v>
      </c>
      <c r="BK113" s="368">
        <f t="shared" si="69"/>
        <v>0</v>
      </c>
      <c r="BL113" s="368">
        <f t="shared" si="69"/>
        <v>0</v>
      </c>
      <c r="BM113" s="368">
        <f t="shared" si="69"/>
        <v>0</v>
      </c>
      <c r="BN113" s="368">
        <f t="shared" si="69"/>
        <v>0</v>
      </c>
      <c r="BO113" s="368">
        <f t="shared" si="69"/>
        <v>0</v>
      </c>
      <c r="BP113" s="368">
        <f t="shared" si="69"/>
        <v>0</v>
      </c>
      <c r="BQ113" s="368">
        <f t="shared" si="69"/>
        <v>0</v>
      </c>
      <c r="BR113" s="368" t="str">
        <f t="shared" si="69"/>
        <v/>
      </c>
      <c r="BS113" s="368" t="str">
        <f t="shared" si="69"/>
        <v/>
      </c>
      <c r="BT113" s="368" t="str">
        <f t="shared" ref="BT113:CD113" si="70">IF(NOT(ISNA(BT22)),IF(LEN(BT22)&gt;0,(BT22-$B22)/(rateShift*0.0001),""),"")</f>
        <v/>
      </c>
      <c r="BU113" s="368" t="str">
        <f t="shared" si="70"/>
        <v/>
      </c>
      <c r="BV113" s="368" t="str">
        <f t="shared" si="70"/>
        <v/>
      </c>
      <c r="BW113" s="368" t="str">
        <f t="shared" si="70"/>
        <v/>
      </c>
      <c r="BX113" s="368" t="str">
        <f t="shared" si="70"/>
        <v/>
      </c>
      <c r="BY113" s="368" t="str">
        <f t="shared" si="70"/>
        <v/>
      </c>
      <c r="BZ113" s="368" t="str">
        <f t="shared" si="70"/>
        <v/>
      </c>
      <c r="CA113" s="368" t="str">
        <f t="shared" si="70"/>
        <v/>
      </c>
      <c r="CB113" s="368" t="str">
        <f t="shared" si="70"/>
        <v/>
      </c>
      <c r="CC113" s="368" t="str">
        <f t="shared" si="70"/>
        <v/>
      </c>
      <c r="CD113" s="368" t="str">
        <f t="shared" si="70"/>
        <v/>
      </c>
      <c r="CE113" s="367">
        <f t="shared" ref="CE113:DJ113" si="71">IF(NOT(ISNA(CE22)),IF(LEN(CE22)&gt;0,(CE22-$C22)/(rateShift*0.0001),""),"")</f>
        <v>-6.2457559896547665E-5</v>
      </c>
      <c r="CF113" s="368">
        <f t="shared" si="71"/>
        <v>-2.0819730232359002E-5</v>
      </c>
      <c r="CG113" s="368">
        <f t="shared" si="71"/>
        <v>0</v>
      </c>
      <c r="CH113" s="368">
        <f t="shared" si="71"/>
        <v>0</v>
      </c>
      <c r="CI113" s="368">
        <f t="shared" si="71"/>
        <v>0</v>
      </c>
      <c r="CJ113" s="368">
        <f t="shared" si="71"/>
        <v>0</v>
      </c>
      <c r="CK113" s="368">
        <f t="shared" si="71"/>
        <v>0</v>
      </c>
      <c r="CL113" s="368">
        <f t="shared" si="71"/>
        <v>0</v>
      </c>
      <c r="CM113" s="368">
        <f t="shared" si="71"/>
        <v>0</v>
      </c>
      <c r="CN113" s="368">
        <f t="shared" si="71"/>
        <v>0</v>
      </c>
      <c r="CO113" s="368">
        <f t="shared" si="71"/>
        <v>0</v>
      </c>
      <c r="CP113" s="368">
        <f t="shared" si="71"/>
        <v>0</v>
      </c>
      <c r="CQ113" s="368">
        <f t="shared" si="71"/>
        <v>0</v>
      </c>
      <c r="CR113" s="368">
        <f t="shared" si="71"/>
        <v>0</v>
      </c>
      <c r="CS113" s="368">
        <f t="shared" si="71"/>
        <v>0</v>
      </c>
      <c r="CT113" s="368">
        <f t="shared" si="71"/>
        <v>0</v>
      </c>
      <c r="CU113" s="368">
        <f t="shared" si="71"/>
        <v>-6.9588711229919345E-3</v>
      </c>
      <c r="CV113" s="368">
        <f t="shared" si="71"/>
        <v>0</v>
      </c>
      <c r="CW113" s="368">
        <f t="shared" si="71"/>
        <v>0</v>
      </c>
      <c r="CX113" s="368">
        <f t="shared" si="71"/>
        <v>0</v>
      </c>
      <c r="CY113" s="368">
        <f t="shared" si="71"/>
        <v>0</v>
      </c>
      <c r="CZ113" s="368">
        <f t="shared" si="71"/>
        <v>0</v>
      </c>
      <c r="DA113" s="368">
        <f t="shared" si="71"/>
        <v>0</v>
      </c>
      <c r="DB113" s="368">
        <f t="shared" si="71"/>
        <v>0</v>
      </c>
      <c r="DC113" s="368">
        <f t="shared" si="71"/>
        <v>0</v>
      </c>
      <c r="DD113" s="368">
        <f t="shared" si="71"/>
        <v>0</v>
      </c>
      <c r="DE113" s="368">
        <f t="shared" si="71"/>
        <v>0</v>
      </c>
      <c r="DF113" s="368">
        <f t="shared" si="71"/>
        <v>0</v>
      </c>
      <c r="DG113" s="368">
        <f t="shared" si="71"/>
        <v>0</v>
      </c>
      <c r="DH113" s="368">
        <f t="shared" si="71"/>
        <v>0</v>
      </c>
      <c r="DI113" s="368">
        <f t="shared" si="71"/>
        <v>0</v>
      </c>
      <c r="DJ113" s="368">
        <f t="shared" si="71"/>
        <v>0</v>
      </c>
      <c r="DK113" s="368">
        <f t="shared" ref="DK113:EP113" si="72">IF(NOT(ISNA(DK22)),IF(LEN(DK22)&gt;0,(DK22-$C22)/(rateShift*0.0001),""),"")</f>
        <v>0</v>
      </c>
      <c r="DL113" s="368">
        <f t="shared" si="72"/>
        <v>0</v>
      </c>
      <c r="DM113" s="368">
        <f t="shared" si="72"/>
        <v>0</v>
      </c>
      <c r="DN113" s="368">
        <f t="shared" si="72"/>
        <v>0</v>
      </c>
      <c r="DO113" s="368">
        <f t="shared" si="72"/>
        <v>0</v>
      </c>
      <c r="DP113" s="368">
        <f t="shared" si="72"/>
        <v>0</v>
      </c>
      <c r="DQ113" s="368">
        <f t="shared" si="72"/>
        <v>0</v>
      </c>
      <c r="DR113" s="368">
        <f t="shared" si="72"/>
        <v>0</v>
      </c>
      <c r="DS113" s="368">
        <f t="shared" si="72"/>
        <v>0</v>
      </c>
      <c r="DT113" s="368">
        <f t="shared" si="72"/>
        <v>0</v>
      </c>
      <c r="DU113" s="368">
        <f t="shared" si="72"/>
        <v>0</v>
      </c>
      <c r="DV113" s="368">
        <f t="shared" si="72"/>
        <v>0</v>
      </c>
      <c r="DW113" s="368">
        <f t="shared" si="72"/>
        <v>0</v>
      </c>
      <c r="DX113" s="368">
        <f t="shared" si="72"/>
        <v>0</v>
      </c>
      <c r="DY113" s="368">
        <f t="shared" si="72"/>
        <v>0</v>
      </c>
      <c r="DZ113" s="368">
        <f t="shared" si="72"/>
        <v>0</v>
      </c>
      <c r="EA113" s="368">
        <f t="shared" si="72"/>
        <v>0</v>
      </c>
      <c r="EB113" s="368">
        <f t="shared" si="72"/>
        <v>0</v>
      </c>
      <c r="EC113" s="368">
        <f t="shared" si="72"/>
        <v>0</v>
      </c>
      <c r="ED113" s="368">
        <f t="shared" si="72"/>
        <v>0</v>
      </c>
      <c r="EE113" s="368">
        <f t="shared" si="72"/>
        <v>0</v>
      </c>
      <c r="EF113" s="368">
        <f t="shared" si="72"/>
        <v>0</v>
      </c>
      <c r="EG113" s="368">
        <f t="shared" si="72"/>
        <v>0</v>
      </c>
      <c r="EH113" s="368">
        <f t="shared" si="72"/>
        <v>0</v>
      </c>
      <c r="EI113" s="368">
        <f t="shared" si="72"/>
        <v>0</v>
      </c>
      <c r="EJ113" s="368">
        <f t="shared" si="72"/>
        <v>0</v>
      </c>
      <c r="EK113" s="368">
        <f t="shared" si="72"/>
        <v>0</v>
      </c>
      <c r="EL113" s="368">
        <f t="shared" si="72"/>
        <v>0</v>
      </c>
      <c r="EM113" s="368">
        <f t="shared" si="72"/>
        <v>0</v>
      </c>
      <c r="EN113" s="368">
        <f t="shared" si="72"/>
        <v>0</v>
      </c>
      <c r="EO113" s="368" t="str">
        <f t="shared" si="72"/>
        <v/>
      </c>
      <c r="EP113" s="368" t="str">
        <f t="shared" si="72"/>
        <v/>
      </c>
      <c r="EQ113" s="368" t="str">
        <f t="shared" ref="EQ113:FA113" si="73">IF(NOT(ISNA(EQ22)),IF(LEN(EQ22)&gt;0,(EQ22-$C22)/(rateShift*0.0001),""),"")</f>
        <v/>
      </c>
      <c r="ER113" s="368" t="str">
        <f t="shared" si="73"/>
        <v/>
      </c>
      <c r="ES113" s="368" t="str">
        <f t="shared" si="73"/>
        <v/>
      </c>
      <c r="ET113" s="368" t="str">
        <f t="shared" si="73"/>
        <v/>
      </c>
      <c r="EU113" s="368" t="str">
        <f t="shared" si="73"/>
        <v/>
      </c>
      <c r="EV113" s="368" t="str">
        <f t="shared" si="73"/>
        <v/>
      </c>
      <c r="EW113" s="368" t="str">
        <f t="shared" si="73"/>
        <v/>
      </c>
      <c r="EX113" s="368" t="str">
        <f t="shared" si="73"/>
        <v/>
      </c>
      <c r="EY113" s="368" t="str">
        <f t="shared" si="73"/>
        <v/>
      </c>
      <c r="EZ113" s="368" t="str">
        <f t="shared" si="73"/>
        <v/>
      </c>
      <c r="FA113" s="369" t="str">
        <f t="shared" si="73"/>
        <v/>
      </c>
    </row>
    <row r="114" spans="6:157" x14ac:dyDescent="0.2">
      <c r="F114" s="238">
        <v>41277</v>
      </c>
      <c r="G114" s="238">
        <v>41458</v>
      </c>
      <c r="H114" s="367">
        <f t="shared" ref="H114:AM114" si="74">IF(NOT(ISNA(H23)),IF(LEN(H23)&gt;0,(H23-$B23)/(rateShift*0.0001),""),"")</f>
        <v>0</v>
      </c>
      <c r="I114" s="368">
        <f t="shared" si="74"/>
        <v>0</v>
      </c>
      <c r="J114" s="368">
        <f t="shared" si="74"/>
        <v>0</v>
      </c>
      <c r="K114" s="368">
        <f t="shared" si="74"/>
        <v>0</v>
      </c>
      <c r="L114" s="368">
        <f t="shared" si="74"/>
        <v>0</v>
      </c>
      <c r="M114" s="368">
        <f t="shared" si="74"/>
        <v>0</v>
      </c>
      <c r="N114" s="368">
        <f t="shared" si="74"/>
        <v>0</v>
      </c>
      <c r="O114" s="368">
        <f t="shared" si="74"/>
        <v>0</v>
      </c>
      <c r="P114" s="368">
        <f t="shared" si="74"/>
        <v>0</v>
      </c>
      <c r="Q114" s="368">
        <f t="shared" si="74"/>
        <v>0</v>
      </c>
      <c r="R114" s="368">
        <f t="shared" si="74"/>
        <v>0</v>
      </c>
      <c r="S114" s="368">
        <f t="shared" si="74"/>
        <v>0</v>
      </c>
      <c r="T114" s="368">
        <f t="shared" si="74"/>
        <v>0</v>
      </c>
      <c r="U114" s="368">
        <f t="shared" si="74"/>
        <v>0</v>
      </c>
      <c r="V114" s="368">
        <f t="shared" si="74"/>
        <v>0</v>
      </c>
      <c r="W114" s="368">
        <f t="shared" si="74"/>
        <v>0</v>
      </c>
      <c r="X114" s="368">
        <f t="shared" si="74"/>
        <v>0</v>
      </c>
      <c r="Y114" s="368">
        <f t="shared" si="74"/>
        <v>0</v>
      </c>
      <c r="Z114" s="368">
        <f t="shared" si="74"/>
        <v>0</v>
      </c>
      <c r="AA114" s="368">
        <f t="shared" si="74"/>
        <v>0</v>
      </c>
      <c r="AB114" s="368">
        <f t="shared" si="74"/>
        <v>0</v>
      </c>
      <c r="AC114" s="368">
        <f t="shared" si="74"/>
        <v>0</v>
      </c>
      <c r="AD114" s="368">
        <f t="shared" si="74"/>
        <v>0</v>
      </c>
      <c r="AE114" s="368">
        <f t="shared" si="74"/>
        <v>0</v>
      </c>
      <c r="AF114" s="368">
        <f t="shared" si="74"/>
        <v>0</v>
      </c>
      <c r="AG114" s="368">
        <f t="shared" si="74"/>
        <v>0</v>
      </c>
      <c r="AH114" s="368">
        <f t="shared" si="74"/>
        <v>0</v>
      </c>
      <c r="AI114" s="368">
        <f t="shared" si="74"/>
        <v>0</v>
      </c>
      <c r="AJ114" s="368">
        <f t="shared" si="74"/>
        <v>0</v>
      </c>
      <c r="AK114" s="368">
        <f t="shared" si="74"/>
        <v>0</v>
      </c>
      <c r="AL114" s="368">
        <f t="shared" si="74"/>
        <v>0</v>
      </c>
      <c r="AM114" s="368">
        <f t="shared" si="74"/>
        <v>0</v>
      </c>
      <c r="AN114" s="368">
        <f t="shared" ref="AN114:BS114" si="75">IF(NOT(ISNA(AN23)),IF(LEN(AN23)&gt;0,(AN23-$B23)/(rateShift*0.0001),""),"")</f>
        <v>0</v>
      </c>
      <c r="AO114" s="368">
        <f t="shared" si="75"/>
        <v>0</v>
      </c>
      <c r="AP114" s="368">
        <f t="shared" si="75"/>
        <v>0</v>
      </c>
      <c r="AQ114" s="368">
        <f t="shared" si="75"/>
        <v>0</v>
      </c>
      <c r="AR114" s="368">
        <f t="shared" si="75"/>
        <v>0</v>
      </c>
      <c r="AS114" s="368">
        <f t="shared" si="75"/>
        <v>0</v>
      </c>
      <c r="AT114" s="368">
        <f t="shared" si="75"/>
        <v>0</v>
      </c>
      <c r="AU114" s="368">
        <f t="shared" si="75"/>
        <v>0</v>
      </c>
      <c r="AV114" s="368">
        <f t="shared" si="75"/>
        <v>0</v>
      </c>
      <c r="AW114" s="368">
        <f t="shared" si="75"/>
        <v>0</v>
      </c>
      <c r="AX114" s="368">
        <f t="shared" si="75"/>
        <v>0</v>
      </c>
      <c r="AY114" s="368">
        <f t="shared" si="75"/>
        <v>0</v>
      </c>
      <c r="AZ114" s="368">
        <f t="shared" si="75"/>
        <v>0</v>
      </c>
      <c r="BA114" s="368">
        <f t="shared" si="75"/>
        <v>0</v>
      </c>
      <c r="BB114" s="368">
        <f t="shared" si="75"/>
        <v>0</v>
      </c>
      <c r="BC114" s="368">
        <f t="shared" si="75"/>
        <v>0</v>
      </c>
      <c r="BD114" s="368">
        <f t="shared" si="75"/>
        <v>0</v>
      </c>
      <c r="BE114" s="368">
        <f t="shared" si="75"/>
        <v>0</v>
      </c>
      <c r="BF114" s="368">
        <f t="shared" si="75"/>
        <v>0</v>
      </c>
      <c r="BG114" s="368">
        <f t="shared" si="75"/>
        <v>0</v>
      </c>
      <c r="BH114" s="368">
        <f t="shared" si="75"/>
        <v>0</v>
      </c>
      <c r="BI114" s="368">
        <f t="shared" si="75"/>
        <v>0</v>
      </c>
      <c r="BJ114" s="368">
        <f t="shared" si="75"/>
        <v>0</v>
      </c>
      <c r="BK114" s="368">
        <f t="shared" si="75"/>
        <v>0</v>
      </c>
      <c r="BL114" s="368">
        <f t="shared" si="75"/>
        <v>0</v>
      </c>
      <c r="BM114" s="368">
        <f t="shared" si="75"/>
        <v>0</v>
      </c>
      <c r="BN114" s="368">
        <f t="shared" si="75"/>
        <v>0</v>
      </c>
      <c r="BO114" s="368">
        <f t="shared" si="75"/>
        <v>0</v>
      </c>
      <c r="BP114" s="368">
        <f t="shared" si="75"/>
        <v>0</v>
      </c>
      <c r="BQ114" s="368">
        <f t="shared" si="75"/>
        <v>0</v>
      </c>
      <c r="BR114" s="368" t="str">
        <f t="shared" si="75"/>
        <v/>
      </c>
      <c r="BS114" s="368" t="str">
        <f t="shared" si="75"/>
        <v/>
      </c>
      <c r="BT114" s="368" t="str">
        <f t="shared" ref="BT114:CD114" si="76">IF(NOT(ISNA(BT23)),IF(LEN(BT23)&gt;0,(BT23-$B23)/(rateShift*0.0001),""),"")</f>
        <v/>
      </c>
      <c r="BU114" s="368" t="str">
        <f t="shared" si="76"/>
        <v/>
      </c>
      <c r="BV114" s="368" t="str">
        <f t="shared" si="76"/>
        <v/>
      </c>
      <c r="BW114" s="368" t="str">
        <f t="shared" si="76"/>
        <v/>
      </c>
      <c r="BX114" s="368" t="str">
        <f t="shared" si="76"/>
        <v/>
      </c>
      <c r="BY114" s="368" t="str">
        <f t="shared" si="76"/>
        <v/>
      </c>
      <c r="BZ114" s="368" t="str">
        <f t="shared" si="76"/>
        <v/>
      </c>
      <c r="CA114" s="368" t="str">
        <f t="shared" si="76"/>
        <v/>
      </c>
      <c r="CB114" s="368" t="str">
        <f t="shared" si="76"/>
        <v/>
      </c>
      <c r="CC114" s="368" t="str">
        <f t="shared" si="76"/>
        <v/>
      </c>
      <c r="CD114" s="368" t="str">
        <f t="shared" si="76"/>
        <v/>
      </c>
      <c r="CE114" s="367">
        <f t="shared" ref="CE114:DJ114" si="77">IF(NOT(ISNA(CE23)),IF(LEN(CE23)&gt;0,(CE23-$C23)/(rateShift*0.0001),""),"")</f>
        <v>-6.20603002971995E-5</v>
      </c>
      <c r="CF114" s="368">
        <f t="shared" si="77"/>
        <v>-2.0687306919592308E-5</v>
      </c>
      <c r="CG114" s="368">
        <f t="shared" si="77"/>
        <v>0</v>
      </c>
      <c r="CH114" s="368">
        <f t="shared" si="77"/>
        <v>0</v>
      </c>
      <c r="CI114" s="368">
        <f t="shared" si="77"/>
        <v>0</v>
      </c>
      <c r="CJ114" s="368">
        <f t="shared" si="77"/>
        <v>0</v>
      </c>
      <c r="CK114" s="368">
        <f t="shared" si="77"/>
        <v>0</v>
      </c>
      <c r="CL114" s="368">
        <f t="shared" si="77"/>
        <v>0</v>
      </c>
      <c r="CM114" s="368">
        <f t="shared" si="77"/>
        <v>0</v>
      </c>
      <c r="CN114" s="368">
        <f t="shared" si="77"/>
        <v>0</v>
      </c>
      <c r="CO114" s="368">
        <f t="shared" si="77"/>
        <v>0</v>
      </c>
      <c r="CP114" s="368">
        <f t="shared" si="77"/>
        <v>0</v>
      </c>
      <c r="CQ114" s="368">
        <f t="shared" si="77"/>
        <v>0</v>
      </c>
      <c r="CR114" s="368">
        <f t="shared" si="77"/>
        <v>0</v>
      </c>
      <c r="CS114" s="368">
        <f t="shared" si="77"/>
        <v>0</v>
      </c>
      <c r="CT114" s="368">
        <f t="shared" si="77"/>
        <v>0</v>
      </c>
      <c r="CU114" s="368">
        <f t="shared" si="77"/>
        <v>0</v>
      </c>
      <c r="CV114" s="368">
        <f t="shared" si="77"/>
        <v>-7.5323000678579125E-3</v>
      </c>
      <c r="CW114" s="368">
        <f t="shared" si="77"/>
        <v>0</v>
      </c>
      <c r="CX114" s="368">
        <f t="shared" si="77"/>
        <v>0</v>
      </c>
      <c r="CY114" s="368">
        <f t="shared" si="77"/>
        <v>0</v>
      </c>
      <c r="CZ114" s="368">
        <f t="shared" si="77"/>
        <v>0</v>
      </c>
      <c r="DA114" s="368">
        <f t="shared" si="77"/>
        <v>0</v>
      </c>
      <c r="DB114" s="368">
        <f t="shared" si="77"/>
        <v>0</v>
      </c>
      <c r="DC114" s="368">
        <f t="shared" si="77"/>
        <v>0</v>
      </c>
      <c r="DD114" s="368">
        <f t="shared" si="77"/>
        <v>0</v>
      </c>
      <c r="DE114" s="368">
        <f t="shared" si="77"/>
        <v>0</v>
      </c>
      <c r="DF114" s="368">
        <f t="shared" si="77"/>
        <v>0</v>
      </c>
      <c r="DG114" s="368">
        <f t="shared" si="77"/>
        <v>0</v>
      </c>
      <c r="DH114" s="368">
        <f t="shared" si="77"/>
        <v>0</v>
      </c>
      <c r="DI114" s="368">
        <f t="shared" si="77"/>
        <v>0</v>
      </c>
      <c r="DJ114" s="368">
        <f t="shared" si="77"/>
        <v>0</v>
      </c>
      <c r="DK114" s="368">
        <f t="shared" ref="DK114:EP114" si="78">IF(NOT(ISNA(DK23)),IF(LEN(DK23)&gt;0,(DK23-$C23)/(rateShift*0.0001),""),"")</f>
        <v>0</v>
      </c>
      <c r="DL114" s="368">
        <f t="shared" si="78"/>
        <v>0</v>
      </c>
      <c r="DM114" s="368">
        <f t="shared" si="78"/>
        <v>0</v>
      </c>
      <c r="DN114" s="368">
        <f t="shared" si="78"/>
        <v>0</v>
      </c>
      <c r="DO114" s="368">
        <f t="shared" si="78"/>
        <v>0</v>
      </c>
      <c r="DP114" s="368">
        <f t="shared" si="78"/>
        <v>0</v>
      </c>
      <c r="DQ114" s="368">
        <f t="shared" si="78"/>
        <v>0</v>
      </c>
      <c r="DR114" s="368">
        <f t="shared" si="78"/>
        <v>0</v>
      </c>
      <c r="DS114" s="368">
        <f t="shared" si="78"/>
        <v>0</v>
      </c>
      <c r="DT114" s="368">
        <f t="shared" si="78"/>
        <v>0</v>
      </c>
      <c r="DU114" s="368">
        <f t="shared" si="78"/>
        <v>0</v>
      </c>
      <c r="DV114" s="368">
        <f t="shared" si="78"/>
        <v>0</v>
      </c>
      <c r="DW114" s="368">
        <f t="shared" si="78"/>
        <v>0</v>
      </c>
      <c r="DX114" s="368">
        <f t="shared" si="78"/>
        <v>0</v>
      </c>
      <c r="DY114" s="368">
        <f t="shared" si="78"/>
        <v>0</v>
      </c>
      <c r="DZ114" s="368">
        <f t="shared" si="78"/>
        <v>0</v>
      </c>
      <c r="EA114" s="368">
        <f t="shared" si="78"/>
        <v>0</v>
      </c>
      <c r="EB114" s="368">
        <f t="shared" si="78"/>
        <v>0</v>
      </c>
      <c r="EC114" s="368">
        <f t="shared" si="78"/>
        <v>0</v>
      </c>
      <c r="ED114" s="368">
        <f t="shared" si="78"/>
        <v>0</v>
      </c>
      <c r="EE114" s="368">
        <f t="shared" si="78"/>
        <v>0</v>
      </c>
      <c r="EF114" s="368">
        <f t="shared" si="78"/>
        <v>0</v>
      </c>
      <c r="EG114" s="368">
        <f t="shared" si="78"/>
        <v>0</v>
      </c>
      <c r="EH114" s="368">
        <f t="shared" si="78"/>
        <v>0</v>
      </c>
      <c r="EI114" s="368">
        <f t="shared" si="78"/>
        <v>0</v>
      </c>
      <c r="EJ114" s="368">
        <f t="shared" si="78"/>
        <v>0</v>
      </c>
      <c r="EK114" s="368">
        <f t="shared" si="78"/>
        <v>0</v>
      </c>
      <c r="EL114" s="368">
        <f t="shared" si="78"/>
        <v>0</v>
      </c>
      <c r="EM114" s="368">
        <f t="shared" si="78"/>
        <v>0</v>
      </c>
      <c r="EN114" s="368">
        <f t="shared" si="78"/>
        <v>0</v>
      </c>
      <c r="EO114" s="368" t="str">
        <f t="shared" si="78"/>
        <v/>
      </c>
      <c r="EP114" s="368" t="str">
        <f t="shared" si="78"/>
        <v/>
      </c>
      <c r="EQ114" s="368" t="str">
        <f t="shared" ref="EQ114:FA114" si="79">IF(NOT(ISNA(EQ23)),IF(LEN(EQ23)&gt;0,(EQ23-$C23)/(rateShift*0.0001),""),"")</f>
        <v/>
      </c>
      <c r="ER114" s="368" t="str">
        <f t="shared" si="79"/>
        <v/>
      </c>
      <c r="ES114" s="368" t="str">
        <f t="shared" si="79"/>
        <v/>
      </c>
      <c r="ET114" s="368" t="str">
        <f t="shared" si="79"/>
        <v/>
      </c>
      <c r="EU114" s="368" t="str">
        <f t="shared" si="79"/>
        <v/>
      </c>
      <c r="EV114" s="368" t="str">
        <f t="shared" si="79"/>
        <v/>
      </c>
      <c r="EW114" s="368" t="str">
        <f t="shared" si="79"/>
        <v/>
      </c>
      <c r="EX114" s="368" t="str">
        <f t="shared" si="79"/>
        <v/>
      </c>
      <c r="EY114" s="368" t="str">
        <f t="shared" si="79"/>
        <v/>
      </c>
      <c r="EZ114" s="368" t="str">
        <f t="shared" si="79"/>
        <v/>
      </c>
      <c r="FA114" s="369" t="str">
        <f t="shared" si="79"/>
        <v/>
      </c>
    </row>
    <row r="115" spans="6:157" x14ac:dyDescent="0.2">
      <c r="F115" s="238">
        <v>41309</v>
      </c>
      <c r="G115" s="238">
        <v>41491</v>
      </c>
      <c r="H115" s="367">
        <f t="shared" ref="H115:AM115" si="80">IF(NOT(ISNA(H24)),IF(LEN(H24)&gt;0,(H24-$B24)/(rateShift*0.0001),""),"")</f>
        <v>0</v>
      </c>
      <c r="I115" s="368">
        <f t="shared" si="80"/>
        <v>0</v>
      </c>
      <c r="J115" s="368">
        <f t="shared" si="80"/>
        <v>0</v>
      </c>
      <c r="K115" s="368">
        <f t="shared" si="80"/>
        <v>0</v>
      </c>
      <c r="L115" s="368">
        <f t="shared" si="80"/>
        <v>0</v>
      </c>
      <c r="M115" s="368">
        <f t="shared" si="80"/>
        <v>0</v>
      </c>
      <c r="N115" s="368">
        <f t="shared" si="80"/>
        <v>0</v>
      </c>
      <c r="O115" s="368">
        <f t="shared" si="80"/>
        <v>0</v>
      </c>
      <c r="P115" s="368">
        <f t="shared" si="80"/>
        <v>0</v>
      </c>
      <c r="Q115" s="368">
        <f t="shared" si="80"/>
        <v>0</v>
      </c>
      <c r="R115" s="368">
        <f t="shared" si="80"/>
        <v>0</v>
      </c>
      <c r="S115" s="368">
        <f t="shared" si="80"/>
        <v>0</v>
      </c>
      <c r="T115" s="368">
        <f t="shared" si="80"/>
        <v>0</v>
      </c>
      <c r="U115" s="368">
        <f t="shared" si="80"/>
        <v>0</v>
      </c>
      <c r="V115" s="368">
        <f t="shared" si="80"/>
        <v>0</v>
      </c>
      <c r="W115" s="368">
        <f t="shared" si="80"/>
        <v>0</v>
      </c>
      <c r="X115" s="368">
        <f t="shared" si="80"/>
        <v>0</v>
      </c>
      <c r="Y115" s="368">
        <f t="shared" si="80"/>
        <v>0</v>
      </c>
      <c r="Z115" s="368">
        <f t="shared" si="80"/>
        <v>0</v>
      </c>
      <c r="AA115" s="368">
        <f t="shared" si="80"/>
        <v>0</v>
      </c>
      <c r="AB115" s="368">
        <f t="shared" si="80"/>
        <v>0</v>
      </c>
      <c r="AC115" s="368">
        <f t="shared" si="80"/>
        <v>0</v>
      </c>
      <c r="AD115" s="368">
        <f t="shared" si="80"/>
        <v>0</v>
      </c>
      <c r="AE115" s="368">
        <f t="shared" si="80"/>
        <v>0</v>
      </c>
      <c r="AF115" s="368">
        <f t="shared" si="80"/>
        <v>0</v>
      </c>
      <c r="AG115" s="368">
        <f t="shared" si="80"/>
        <v>0</v>
      </c>
      <c r="AH115" s="368">
        <f t="shared" si="80"/>
        <v>0</v>
      </c>
      <c r="AI115" s="368">
        <f t="shared" si="80"/>
        <v>0</v>
      </c>
      <c r="AJ115" s="368">
        <f t="shared" si="80"/>
        <v>0</v>
      </c>
      <c r="AK115" s="368">
        <f t="shared" si="80"/>
        <v>0</v>
      </c>
      <c r="AL115" s="368">
        <f t="shared" si="80"/>
        <v>0</v>
      </c>
      <c r="AM115" s="368">
        <f t="shared" si="80"/>
        <v>0</v>
      </c>
      <c r="AN115" s="368">
        <f t="shared" ref="AN115:BS115" si="81">IF(NOT(ISNA(AN24)),IF(LEN(AN24)&gt;0,(AN24-$B24)/(rateShift*0.0001),""),"")</f>
        <v>0</v>
      </c>
      <c r="AO115" s="368">
        <f t="shared" si="81"/>
        <v>0</v>
      </c>
      <c r="AP115" s="368">
        <f t="shared" si="81"/>
        <v>0</v>
      </c>
      <c r="AQ115" s="368">
        <f t="shared" si="81"/>
        <v>0</v>
      </c>
      <c r="AR115" s="368">
        <f t="shared" si="81"/>
        <v>0</v>
      </c>
      <c r="AS115" s="368">
        <f t="shared" si="81"/>
        <v>0</v>
      </c>
      <c r="AT115" s="368">
        <f t="shared" si="81"/>
        <v>0</v>
      </c>
      <c r="AU115" s="368">
        <f t="shared" si="81"/>
        <v>0</v>
      </c>
      <c r="AV115" s="368">
        <f t="shared" si="81"/>
        <v>0</v>
      </c>
      <c r="AW115" s="368">
        <f t="shared" si="81"/>
        <v>0</v>
      </c>
      <c r="AX115" s="368">
        <f t="shared" si="81"/>
        <v>0</v>
      </c>
      <c r="AY115" s="368">
        <f t="shared" si="81"/>
        <v>0</v>
      </c>
      <c r="AZ115" s="368">
        <f t="shared" si="81"/>
        <v>0</v>
      </c>
      <c r="BA115" s="368">
        <f t="shared" si="81"/>
        <v>0</v>
      </c>
      <c r="BB115" s="368">
        <f t="shared" si="81"/>
        <v>0</v>
      </c>
      <c r="BC115" s="368">
        <f t="shared" si="81"/>
        <v>0</v>
      </c>
      <c r="BD115" s="368">
        <f t="shared" si="81"/>
        <v>0</v>
      </c>
      <c r="BE115" s="368">
        <f t="shared" si="81"/>
        <v>0</v>
      </c>
      <c r="BF115" s="368">
        <f t="shared" si="81"/>
        <v>0</v>
      </c>
      <c r="BG115" s="368">
        <f t="shared" si="81"/>
        <v>0</v>
      </c>
      <c r="BH115" s="368">
        <f t="shared" si="81"/>
        <v>0</v>
      </c>
      <c r="BI115" s="368">
        <f t="shared" si="81"/>
        <v>0</v>
      </c>
      <c r="BJ115" s="368">
        <f t="shared" si="81"/>
        <v>0</v>
      </c>
      <c r="BK115" s="368">
        <f t="shared" si="81"/>
        <v>0</v>
      </c>
      <c r="BL115" s="368">
        <f t="shared" si="81"/>
        <v>0</v>
      </c>
      <c r="BM115" s="368">
        <f t="shared" si="81"/>
        <v>0</v>
      </c>
      <c r="BN115" s="368">
        <f t="shared" si="81"/>
        <v>0</v>
      </c>
      <c r="BO115" s="368">
        <f t="shared" si="81"/>
        <v>0</v>
      </c>
      <c r="BP115" s="368">
        <f t="shared" si="81"/>
        <v>0</v>
      </c>
      <c r="BQ115" s="368">
        <f t="shared" si="81"/>
        <v>0</v>
      </c>
      <c r="BR115" s="368" t="str">
        <f t="shared" si="81"/>
        <v/>
      </c>
      <c r="BS115" s="368" t="str">
        <f t="shared" si="81"/>
        <v/>
      </c>
      <c r="BT115" s="368" t="str">
        <f t="shared" ref="BT115:CD115" si="82">IF(NOT(ISNA(BT24)),IF(LEN(BT24)&gt;0,(BT24-$B24)/(rateShift*0.0001),""),"")</f>
        <v/>
      </c>
      <c r="BU115" s="368" t="str">
        <f t="shared" si="82"/>
        <v/>
      </c>
      <c r="BV115" s="368" t="str">
        <f t="shared" si="82"/>
        <v/>
      </c>
      <c r="BW115" s="368" t="str">
        <f t="shared" si="82"/>
        <v/>
      </c>
      <c r="BX115" s="368" t="str">
        <f t="shared" si="82"/>
        <v/>
      </c>
      <c r="BY115" s="368" t="str">
        <f t="shared" si="82"/>
        <v/>
      </c>
      <c r="BZ115" s="368" t="str">
        <f t="shared" si="82"/>
        <v/>
      </c>
      <c r="CA115" s="368" t="str">
        <f t="shared" si="82"/>
        <v/>
      </c>
      <c r="CB115" s="368" t="str">
        <f t="shared" si="82"/>
        <v/>
      </c>
      <c r="CC115" s="368" t="str">
        <f t="shared" si="82"/>
        <v/>
      </c>
      <c r="CD115" s="368" t="str">
        <f t="shared" si="82"/>
        <v/>
      </c>
      <c r="CE115" s="367">
        <f t="shared" ref="CE115:DJ115" si="83">IF(NOT(ISNA(CE24)),IF(LEN(CE24)&gt;0,(CE24-$C24)/(rateShift*0.0001),""),"")</f>
        <v>-6.2446381741791679E-5</v>
      </c>
      <c r="CF115" s="368">
        <f t="shared" si="83"/>
        <v>-2.0816004081027073E-5</v>
      </c>
      <c r="CG115" s="368">
        <f t="shared" si="83"/>
        <v>0</v>
      </c>
      <c r="CH115" s="368">
        <f t="shared" si="83"/>
        <v>0</v>
      </c>
      <c r="CI115" s="368">
        <f t="shared" si="83"/>
        <v>0</v>
      </c>
      <c r="CJ115" s="368">
        <f t="shared" si="83"/>
        <v>0</v>
      </c>
      <c r="CK115" s="368">
        <f t="shared" si="83"/>
        <v>1.2554789673158151E-7</v>
      </c>
      <c r="CL115" s="368">
        <f t="shared" si="83"/>
        <v>0</v>
      </c>
      <c r="CM115" s="368">
        <f t="shared" si="83"/>
        <v>0</v>
      </c>
      <c r="CN115" s="368">
        <f t="shared" si="83"/>
        <v>0</v>
      </c>
      <c r="CO115" s="368">
        <f t="shared" si="83"/>
        <v>0</v>
      </c>
      <c r="CP115" s="368">
        <f t="shared" si="83"/>
        <v>0</v>
      </c>
      <c r="CQ115" s="368">
        <f t="shared" si="83"/>
        <v>0</v>
      </c>
      <c r="CR115" s="368">
        <f t="shared" si="83"/>
        <v>0</v>
      </c>
      <c r="CS115" s="368">
        <f t="shared" si="83"/>
        <v>0</v>
      </c>
      <c r="CT115" s="368">
        <f t="shared" si="83"/>
        <v>0</v>
      </c>
      <c r="CU115" s="368">
        <f t="shared" si="83"/>
        <v>0</v>
      </c>
      <c r="CV115" s="368">
        <f t="shared" si="83"/>
        <v>0</v>
      </c>
      <c r="CW115" s="368">
        <f t="shared" si="83"/>
        <v>-8.2655795938073318E-3</v>
      </c>
      <c r="CX115" s="368">
        <f t="shared" si="83"/>
        <v>0</v>
      </c>
      <c r="CY115" s="368">
        <f t="shared" si="83"/>
        <v>0</v>
      </c>
      <c r="CZ115" s="368">
        <f t="shared" si="83"/>
        <v>0</v>
      </c>
      <c r="DA115" s="368">
        <f t="shared" si="83"/>
        <v>0</v>
      </c>
      <c r="DB115" s="368">
        <f t="shared" si="83"/>
        <v>0</v>
      </c>
      <c r="DC115" s="368">
        <f t="shared" si="83"/>
        <v>0</v>
      </c>
      <c r="DD115" s="368">
        <f t="shared" si="83"/>
        <v>0</v>
      </c>
      <c r="DE115" s="368">
        <f t="shared" si="83"/>
        <v>0</v>
      </c>
      <c r="DF115" s="368">
        <f t="shared" si="83"/>
        <v>0</v>
      </c>
      <c r="DG115" s="368">
        <f t="shared" si="83"/>
        <v>0</v>
      </c>
      <c r="DH115" s="368">
        <f t="shared" si="83"/>
        <v>0</v>
      </c>
      <c r="DI115" s="368">
        <f t="shared" si="83"/>
        <v>0</v>
      </c>
      <c r="DJ115" s="368">
        <f t="shared" si="83"/>
        <v>0</v>
      </c>
      <c r="DK115" s="368">
        <f t="shared" ref="DK115:EP115" si="84">IF(NOT(ISNA(DK24)),IF(LEN(DK24)&gt;0,(DK24-$C24)/(rateShift*0.0001),""),"")</f>
        <v>0</v>
      </c>
      <c r="DL115" s="368">
        <f t="shared" si="84"/>
        <v>0</v>
      </c>
      <c r="DM115" s="368">
        <f t="shared" si="84"/>
        <v>0</v>
      </c>
      <c r="DN115" s="368">
        <f t="shared" si="84"/>
        <v>0</v>
      </c>
      <c r="DO115" s="368">
        <f t="shared" si="84"/>
        <v>0</v>
      </c>
      <c r="DP115" s="368">
        <f t="shared" si="84"/>
        <v>0</v>
      </c>
      <c r="DQ115" s="368">
        <f t="shared" si="84"/>
        <v>0</v>
      </c>
      <c r="DR115" s="368">
        <f t="shared" si="84"/>
        <v>0</v>
      </c>
      <c r="DS115" s="368">
        <f t="shared" si="84"/>
        <v>0</v>
      </c>
      <c r="DT115" s="368">
        <f t="shared" si="84"/>
        <v>0</v>
      </c>
      <c r="DU115" s="368">
        <f t="shared" si="84"/>
        <v>0</v>
      </c>
      <c r="DV115" s="368">
        <f t="shared" si="84"/>
        <v>0</v>
      </c>
      <c r="DW115" s="368">
        <f t="shared" si="84"/>
        <v>0</v>
      </c>
      <c r="DX115" s="368">
        <f t="shared" si="84"/>
        <v>0</v>
      </c>
      <c r="DY115" s="368">
        <f t="shared" si="84"/>
        <v>0</v>
      </c>
      <c r="DZ115" s="368">
        <f t="shared" si="84"/>
        <v>0</v>
      </c>
      <c r="EA115" s="368">
        <f t="shared" si="84"/>
        <v>0</v>
      </c>
      <c r="EB115" s="368">
        <f t="shared" si="84"/>
        <v>0</v>
      </c>
      <c r="EC115" s="368">
        <f t="shared" si="84"/>
        <v>0</v>
      </c>
      <c r="ED115" s="368">
        <f t="shared" si="84"/>
        <v>0</v>
      </c>
      <c r="EE115" s="368">
        <f t="shared" si="84"/>
        <v>0</v>
      </c>
      <c r="EF115" s="368">
        <f t="shared" si="84"/>
        <v>0</v>
      </c>
      <c r="EG115" s="368">
        <f t="shared" si="84"/>
        <v>0</v>
      </c>
      <c r="EH115" s="368">
        <f t="shared" si="84"/>
        <v>0</v>
      </c>
      <c r="EI115" s="368">
        <f t="shared" si="84"/>
        <v>0</v>
      </c>
      <c r="EJ115" s="368">
        <f t="shared" si="84"/>
        <v>0</v>
      </c>
      <c r="EK115" s="368">
        <f t="shared" si="84"/>
        <v>0</v>
      </c>
      <c r="EL115" s="368">
        <f t="shared" si="84"/>
        <v>0</v>
      </c>
      <c r="EM115" s="368">
        <f t="shared" si="84"/>
        <v>0</v>
      </c>
      <c r="EN115" s="368">
        <f t="shared" si="84"/>
        <v>0</v>
      </c>
      <c r="EO115" s="368" t="str">
        <f t="shared" si="84"/>
        <v/>
      </c>
      <c r="EP115" s="368" t="str">
        <f t="shared" si="84"/>
        <v/>
      </c>
      <c r="EQ115" s="368" t="str">
        <f t="shared" ref="EQ115:FA115" si="85">IF(NOT(ISNA(EQ24)),IF(LEN(EQ24)&gt;0,(EQ24-$C24)/(rateShift*0.0001),""),"")</f>
        <v/>
      </c>
      <c r="ER115" s="368" t="str">
        <f t="shared" si="85"/>
        <v/>
      </c>
      <c r="ES115" s="368" t="str">
        <f t="shared" si="85"/>
        <v/>
      </c>
      <c r="ET115" s="368" t="str">
        <f t="shared" si="85"/>
        <v/>
      </c>
      <c r="EU115" s="368" t="str">
        <f t="shared" si="85"/>
        <v/>
      </c>
      <c r="EV115" s="368" t="str">
        <f t="shared" si="85"/>
        <v/>
      </c>
      <c r="EW115" s="368" t="str">
        <f t="shared" si="85"/>
        <v/>
      </c>
      <c r="EX115" s="368" t="str">
        <f t="shared" si="85"/>
        <v/>
      </c>
      <c r="EY115" s="368" t="str">
        <f t="shared" si="85"/>
        <v/>
      </c>
      <c r="EZ115" s="368" t="str">
        <f t="shared" si="85"/>
        <v/>
      </c>
      <c r="FA115" s="369" t="str">
        <f t="shared" si="85"/>
        <v/>
      </c>
    </row>
    <row r="116" spans="6:157" x14ac:dyDescent="0.2">
      <c r="F116" s="238">
        <v>41337</v>
      </c>
      <c r="G116" s="238">
        <v>41521</v>
      </c>
      <c r="H116" s="367">
        <f t="shared" ref="H116:AM116" si="86">IF(NOT(ISNA(H25)),IF(LEN(H25)&gt;0,(H25-$B25)/(rateShift*0.0001),""),"")</f>
        <v>0</v>
      </c>
      <c r="I116" s="368">
        <f t="shared" si="86"/>
        <v>0</v>
      </c>
      <c r="J116" s="368">
        <f t="shared" si="86"/>
        <v>0</v>
      </c>
      <c r="K116" s="368">
        <f t="shared" si="86"/>
        <v>0</v>
      </c>
      <c r="L116" s="368">
        <f t="shared" si="86"/>
        <v>0</v>
      </c>
      <c r="M116" s="368">
        <f t="shared" si="86"/>
        <v>0</v>
      </c>
      <c r="N116" s="368">
        <f t="shared" si="86"/>
        <v>0</v>
      </c>
      <c r="O116" s="368">
        <f t="shared" si="86"/>
        <v>0</v>
      </c>
      <c r="P116" s="368">
        <f t="shared" si="86"/>
        <v>0</v>
      </c>
      <c r="Q116" s="368">
        <f t="shared" si="86"/>
        <v>0</v>
      </c>
      <c r="R116" s="368">
        <f t="shared" si="86"/>
        <v>0</v>
      </c>
      <c r="S116" s="368">
        <f t="shared" si="86"/>
        <v>0</v>
      </c>
      <c r="T116" s="368">
        <f t="shared" si="86"/>
        <v>0</v>
      </c>
      <c r="U116" s="368">
        <f t="shared" si="86"/>
        <v>0</v>
      </c>
      <c r="V116" s="368">
        <f t="shared" si="86"/>
        <v>0</v>
      </c>
      <c r="W116" s="368">
        <f t="shared" si="86"/>
        <v>0</v>
      </c>
      <c r="X116" s="368">
        <f t="shared" si="86"/>
        <v>0</v>
      </c>
      <c r="Y116" s="368">
        <f t="shared" si="86"/>
        <v>0</v>
      </c>
      <c r="Z116" s="368">
        <f t="shared" si="86"/>
        <v>0</v>
      </c>
      <c r="AA116" s="368">
        <f t="shared" si="86"/>
        <v>0</v>
      </c>
      <c r="AB116" s="368">
        <f t="shared" si="86"/>
        <v>0</v>
      </c>
      <c r="AC116" s="368">
        <f t="shared" si="86"/>
        <v>0</v>
      </c>
      <c r="AD116" s="368">
        <f t="shared" si="86"/>
        <v>0</v>
      </c>
      <c r="AE116" s="368">
        <f t="shared" si="86"/>
        <v>0</v>
      </c>
      <c r="AF116" s="368">
        <f t="shared" si="86"/>
        <v>0</v>
      </c>
      <c r="AG116" s="368">
        <f t="shared" si="86"/>
        <v>0</v>
      </c>
      <c r="AH116" s="368">
        <f t="shared" si="86"/>
        <v>0</v>
      </c>
      <c r="AI116" s="368">
        <f t="shared" si="86"/>
        <v>0</v>
      </c>
      <c r="AJ116" s="368">
        <f t="shared" si="86"/>
        <v>0</v>
      </c>
      <c r="AK116" s="368">
        <f t="shared" si="86"/>
        <v>0</v>
      </c>
      <c r="AL116" s="368">
        <f t="shared" si="86"/>
        <v>0</v>
      </c>
      <c r="AM116" s="368">
        <f t="shared" si="86"/>
        <v>0</v>
      </c>
      <c r="AN116" s="368">
        <f t="shared" ref="AN116:BS116" si="87">IF(NOT(ISNA(AN25)),IF(LEN(AN25)&gt;0,(AN25-$B25)/(rateShift*0.0001),""),"")</f>
        <v>0</v>
      </c>
      <c r="AO116" s="368">
        <f t="shared" si="87"/>
        <v>0</v>
      </c>
      <c r="AP116" s="368">
        <f t="shared" si="87"/>
        <v>0</v>
      </c>
      <c r="AQ116" s="368">
        <f t="shared" si="87"/>
        <v>0</v>
      </c>
      <c r="AR116" s="368">
        <f t="shared" si="87"/>
        <v>0</v>
      </c>
      <c r="AS116" s="368">
        <f t="shared" si="87"/>
        <v>0</v>
      </c>
      <c r="AT116" s="368">
        <f t="shared" si="87"/>
        <v>0</v>
      </c>
      <c r="AU116" s="368">
        <f t="shared" si="87"/>
        <v>0</v>
      </c>
      <c r="AV116" s="368">
        <f t="shared" si="87"/>
        <v>0</v>
      </c>
      <c r="AW116" s="368">
        <f t="shared" si="87"/>
        <v>0</v>
      </c>
      <c r="AX116" s="368">
        <f t="shared" si="87"/>
        <v>0</v>
      </c>
      <c r="AY116" s="368">
        <f t="shared" si="87"/>
        <v>0</v>
      </c>
      <c r="AZ116" s="368">
        <f t="shared" si="87"/>
        <v>0</v>
      </c>
      <c r="BA116" s="368">
        <f t="shared" si="87"/>
        <v>0</v>
      </c>
      <c r="BB116" s="368">
        <f t="shared" si="87"/>
        <v>0</v>
      </c>
      <c r="BC116" s="368">
        <f t="shared" si="87"/>
        <v>0</v>
      </c>
      <c r="BD116" s="368">
        <f t="shared" si="87"/>
        <v>0</v>
      </c>
      <c r="BE116" s="368">
        <f t="shared" si="87"/>
        <v>0</v>
      </c>
      <c r="BF116" s="368">
        <f t="shared" si="87"/>
        <v>0</v>
      </c>
      <c r="BG116" s="368">
        <f t="shared" si="87"/>
        <v>0</v>
      </c>
      <c r="BH116" s="368">
        <f t="shared" si="87"/>
        <v>0</v>
      </c>
      <c r="BI116" s="368">
        <f t="shared" si="87"/>
        <v>0</v>
      </c>
      <c r="BJ116" s="368">
        <f t="shared" si="87"/>
        <v>0</v>
      </c>
      <c r="BK116" s="368">
        <f t="shared" si="87"/>
        <v>0</v>
      </c>
      <c r="BL116" s="368">
        <f t="shared" si="87"/>
        <v>0</v>
      </c>
      <c r="BM116" s="368">
        <f t="shared" si="87"/>
        <v>0</v>
      </c>
      <c r="BN116" s="368">
        <f t="shared" si="87"/>
        <v>0</v>
      </c>
      <c r="BO116" s="368">
        <f t="shared" si="87"/>
        <v>0</v>
      </c>
      <c r="BP116" s="368">
        <f t="shared" si="87"/>
        <v>0</v>
      </c>
      <c r="BQ116" s="368">
        <f t="shared" si="87"/>
        <v>0</v>
      </c>
      <c r="BR116" s="368" t="str">
        <f t="shared" si="87"/>
        <v/>
      </c>
      <c r="BS116" s="368" t="str">
        <f t="shared" si="87"/>
        <v/>
      </c>
      <c r="BT116" s="368" t="str">
        <f t="shared" ref="BT116:CD116" si="88">IF(NOT(ISNA(BT25)),IF(LEN(BT25)&gt;0,(BT25-$B25)/(rateShift*0.0001),""),"")</f>
        <v/>
      </c>
      <c r="BU116" s="368" t="str">
        <f t="shared" si="88"/>
        <v/>
      </c>
      <c r="BV116" s="368" t="str">
        <f t="shared" si="88"/>
        <v/>
      </c>
      <c r="BW116" s="368" t="str">
        <f t="shared" si="88"/>
        <v/>
      </c>
      <c r="BX116" s="368" t="str">
        <f t="shared" si="88"/>
        <v/>
      </c>
      <c r="BY116" s="368" t="str">
        <f t="shared" si="88"/>
        <v/>
      </c>
      <c r="BZ116" s="368" t="str">
        <f t="shared" si="88"/>
        <v/>
      </c>
      <c r="CA116" s="368" t="str">
        <f t="shared" si="88"/>
        <v/>
      </c>
      <c r="CB116" s="368" t="str">
        <f t="shared" si="88"/>
        <v/>
      </c>
      <c r="CC116" s="368" t="str">
        <f t="shared" si="88"/>
        <v/>
      </c>
      <c r="CD116" s="368" t="str">
        <f t="shared" si="88"/>
        <v/>
      </c>
      <c r="CE116" s="367">
        <f t="shared" ref="CE116:DJ116" si="89">IF(NOT(ISNA(CE25)),IF(LEN(CE25)&gt;0,(CE25-$C25)/(rateShift*0.0001),""),"")</f>
        <v>-6.3222954406472187E-5</v>
      </c>
      <c r="CF116" s="368">
        <f t="shared" si="89"/>
        <v>-2.1074868404233338E-5</v>
      </c>
      <c r="CG116" s="368">
        <f t="shared" si="89"/>
        <v>0</v>
      </c>
      <c r="CH116" s="368">
        <f t="shared" si="89"/>
        <v>0</v>
      </c>
      <c r="CI116" s="368">
        <f t="shared" si="89"/>
        <v>0</v>
      </c>
      <c r="CJ116" s="368">
        <f t="shared" si="89"/>
        <v>0</v>
      </c>
      <c r="CK116" s="368">
        <f t="shared" si="89"/>
        <v>-2.1908733507935985E-9</v>
      </c>
      <c r="CL116" s="368">
        <f t="shared" si="89"/>
        <v>5.1282793116225189E-7</v>
      </c>
      <c r="CM116" s="368">
        <f t="shared" si="89"/>
        <v>2.0289095924164169E-8</v>
      </c>
      <c r="CN116" s="368">
        <f t="shared" si="89"/>
        <v>-1.0646518389112458E-9</v>
      </c>
      <c r="CO116" s="368">
        <f t="shared" si="89"/>
        <v>0</v>
      </c>
      <c r="CP116" s="368">
        <f t="shared" si="89"/>
        <v>0</v>
      </c>
      <c r="CQ116" s="368">
        <f t="shared" si="89"/>
        <v>0</v>
      </c>
      <c r="CR116" s="368">
        <f t="shared" si="89"/>
        <v>0</v>
      </c>
      <c r="CS116" s="368">
        <f t="shared" si="89"/>
        <v>0</v>
      </c>
      <c r="CT116" s="368">
        <f t="shared" si="89"/>
        <v>0</v>
      </c>
      <c r="CU116" s="368">
        <f t="shared" si="89"/>
        <v>0</v>
      </c>
      <c r="CV116" s="368">
        <f t="shared" si="89"/>
        <v>0</v>
      </c>
      <c r="CW116" s="368">
        <f t="shared" si="89"/>
        <v>2.6006606806440458E-4</v>
      </c>
      <c r="CX116" s="368">
        <f t="shared" si="89"/>
        <v>-8.6995200025740196E-3</v>
      </c>
      <c r="CY116" s="368">
        <f t="shared" si="89"/>
        <v>-1.293082227578346E-4</v>
      </c>
      <c r="CZ116" s="368">
        <f t="shared" si="89"/>
        <v>3.2939070785178992E-6</v>
      </c>
      <c r="DA116" s="368">
        <f t="shared" si="89"/>
        <v>0</v>
      </c>
      <c r="DB116" s="368">
        <f t="shared" si="89"/>
        <v>0</v>
      </c>
      <c r="DC116" s="368">
        <f t="shared" si="89"/>
        <v>0</v>
      </c>
      <c r="DD116" s="368">
        <f t="shared" si="89"/>
        <v>0</v>
      </c>
      <c r="DE116" s="368">
        <f t="shared" si="89"/>
        <v>0</v>
      </c>
      <c r="DF116" s="368">
        <f t="shared" si="89"/>
        <v>0</v>
      </c>
      <c r="DG116" s="368">
        <f t="shared" si="89"/>
        <v>0</v>
      </c>
      <c r="DH116" s="368">
        <f t="shared" si="89"/>
        <v>0</v>
      </c>
      <c r="DI116" s="368">
        <f t="shared" si="89"/>
        <v>0</v>
      </c>
      <c r="DJ116" s="368">
        <f t="shared" si="89"/>
        <v>0</v>
      </c>
      <c r="DK116" s="368">
        <f t="shared" ref="DK116:EP116" si="90">IF(NOT(ISNA(DK25)),IF(LEN(DK25)&gt;0,(DK25-$C25)/(rateShift*0.0001),""),"")</f>
        <v>0</v>
      </c>
      <c r="DL116" s="368">
        <f t="shared" si="90"/>
        <v>0</v>
      </c>
      <c r="DM116" s="368">
        <f t="shared" si="90"/>
        <v>0</v>
      </c>
      <c r="DN116" s="368">
        <f t="shared" si="90"/>
        <v>0</v>
      </c>
      <c r="DO116" s="368">
        <f t="shared" si="90"/>
        <v>0</v>
      </c>
      <c r="DP116" s="368">
        <f t="shared" si="90"/>
        <v>0</v>
      </c>
      <c r="DQ116" s="368">
        <f t="shared" si="90"/>
        <v>0</v>
      </c>
      <c r="DR116" s="368">
        <f t="shared" si="90"/>
        <v>0</v>
      </c>
      <c r="DS116" s="368">
        <f t="shared" si="90"/>
        <v>0</v>
      </c>
      <c r="DT116" s="368">
        <f t="shared" si="90"/>
        <v>0</v>
      </c>
      <c r="DU116" s="368">
        <f t="shared" si="90"/>
        <v>0</v>
      </c>
      <c r="DV116" s="368">
        <f t="shared" si="90"/>
        <v>0</v>
      </c>
      <c r="DW116" s="368">
        <f t="shared" si="90"/>
        <v>0</v>
      </c>
      <c r="DX116" s="368">
        <f t="shared" si="90"/>
        <v>0</v>
      </c>
      <c r="DY116" s="368">
        <f t="shared" si="90"/>
        <v>0</v>
      </c>
      <c r="DZ116" s="368">
        <f t="shared" si="90"/>
        <v>0</v>
      </c>
      <c r="EA116" s="368">
        <f t="shared" si="90"/>
        <v>0</v>
      </c>
      <c r="EB116" s="368">
        <f t="shared" si="90"/>
        <v>0</v>
      </c>
      <c r="EC116" s="368">
        <f t="shared" si="90"/>
        <v>0</v>
      </c>
      <c r="ED116" s="368">
        <f t="shared" si="90"/>
        <v>0</v>
      </c>
      <c r="EE116" s="368">
        <f t="shared" si="90"/>
        <v>0</v>
      </c>
      <c r="EF116" s="368">
        <f t="shared" si="90"/>
        <v>0</v>
      </c>
      <c r="EG116" s="368">
        <f t="shared" si="90"/>
        <v>0</v>
      </c>
      <c r="EH116" s="368">
        <f t="shared" si="90"/>
        <v>0</v>
      </c>
      <c r="EI116" s="368">
        <f t="shared" si="90"/>
        <v>0</v>
      </c>
      <c r="EJ116" s="368">
        <f t="shared" si="90"/>
        <v>0</v>
      </c>
      <c r="EK116" s="368">
        <f t="shared" si="90"/>
        <v>0</v>
      </c>
      <c r="EL116" s="368">
        <f t="shared" si="90"/>
        <v>0</v>
      </c>
      <c r="EM116" s="368">
        <f t="shared" si="90"/>
        <v>0</v>
      </c>
      <c r="EN116" s="368">
        <f t="shared" si="90"/>
        <v>0</v>
      </c>
      <c r="EO116" s="368" t="str">
        <f t="shared" si="90"/>
        <v/>
      </c>
      <c r="EP116" s="368" t="str">
        <f t="shared" si="90"/>
        <v/>
      </c>
      <c r="EQ116" s="368" t="str">
        <f t="shared" ref="EQ116:FA116" si="91">IF(NOT(ISNA(EQ25)),IF(LEN(EQ25)&gt;0,(EQ25-$C25)/(rateShift*0.0001),""),"")</f>
        <v/>
      </c>
      <c r="ER116" s="368" t="str">
        <f t="shared" si="91"/>
        <v/>
      </c>
      <c r="ES116" s="368" t="str">
        <f t="shared" si="91"/>
        <v/>
      </c>
      <c r="ET116" s="368" t="str">
        <f t="shared" si="91"/>
        <v/>
      </c>
      <c r="EU116" s="368" t="str">
        <f t="shared" si="91"/>
        <v/>
      </c>
      <c r="EV116" s="368" t="str">
        <f t="shared" si="91"/>
        <v/>
      </c>
      <c r="EW116" s="368" t="str">
        <f t="shared" si="91"/>
        <v/>
      </c>
      <c r="EX116" s="368" t="str">
        <f t="shared" si="91"/>
        <v/>
      </c>
      <c r="EY116" s="368" t="str">
        <f t="shared" si="91"/>
        <v/>
      </c>
      <c r="EZ116" s="368" t="str">
        <f t="shared" si="91"/>
        <v/>
      </c>
      <c r="FA116" s="369" t="str">
        <f t="shared" si="91"/>
        <v/>
      </c>
    </row>
    <row r="117" spans="6:157" x14ac:dyDescent="0.2">
      <c r="F117" s="238">
        <v>41353</v>
      </c>
      <c r="G117" s="238">
        <v>41537</v>
      </c>
      <c r="H117" s="367">
        <f t="shared" ref="H117:AM117" si="92">IF(NOT(ISNA(H26)),IF(LEN(H26)&gt;0,(H26-$B26)/(rateShift*0.0001),""),"")</f>
        <v>0</v>
      </c>
      <c r="I117" s="368">
        <f t="shared" si="92"/>
        <v>0</v>
      </c>
      <c r="J117" s="368">
        <f t="shared" si="92"/>
        <v>0</v>
      </c>
      <c r="K117" s="368">
        <f t="shared" si="92"/>
        <v>0</v>
      </c>
      <c r="L117" s="368">
        <f t="shared" si="92"/>
        <v>0</v>
      </c>
      <c r="M117" s="368">
        <f t="shared" si="92"/>
        <v>0</v>
      </c>
      <c r="N117" s="368">
        <f t="shared" si="92"/>
        <v>0</v>
      </c>
      <c r="O117" s="368">
        <f t="shared" si="92"/>
        <v>0</v>
      </c>
      <c r="P117" s="368">
        <f t="shared" si="92"/>
        <v>0</v>
      </c>
      <c r="Q117" s="368">
        <f t="shared" si="92"/>
        <v>0</v>
      </c>
      <c r="R117" s="368">
        <f t="shared" si="92"/>
        <v>0</v>
      </c>
      <c r="S117" s="368">
        <f t="shared" si="92"/>
        <v>0</v>
      </c>
      <c r="T117" s="368">
        <f t="shared" si="92"/>
        <v>0</v>
      </c>
      <c r="U117" s="368">
        <f t="shared" si="92"/>
        <v>0</v>
      </c>
      <c r="V117" s="368">
        <f t="shared" si="92"/>
        <v>0</v>
      </c>
      <c r="W117" s="368">
        <f t="shared" si="92"/>
        <v>0</v>
      </c>
      <c r="X117" s="368">
        <f t="shared" si="92"/>
        <v>0</v>
      </c>
      <c r="Y117" s="368">
        <f t="shared" si="92"/>
        <v>0</v>
      </c>
      <c r="Z117" s="368">
        <f t="shared" si="92"/>
        <v>0</v>
      </c>
      <c r="AA117" s="368">
        <f t="shared" si="92"/>
        <v>0</v>
      </c>
      <c r="AB117" s="368">
        <f t="shared" si="92"/>
        <v>0</v>
      </c>
      <c r="AC117" s="368">
        <f t="shared" si="92"/>
        <v>0</v>
      </c>
      <c r="AD117" s="368">
        <f t="shared" si="92"/>
        <v>0</v>
      </c>
      <c r="AE117" s="368">
        <f t="shared" si="92"/>
        <v>0</v>
      </c>
      <c r="AF117" s="368">
        <f t="shared" si="92"/>
        <v>0</v>
      </c>
      <c r="AG117" s="368">
        <f t="shared" si="92"/>
        <v>0</v>
      </c>
      <c r="AH117" s="368">
        <f t="shared" si="92"/>
        <v>0</v>
      </c>
      <c r="AI117" s="368">
        <f t="shared" si="92"/>
        <v>0</v>
      </c>
      <c r="AJ117" s="368">
        <f t="shared" si="92"/>
        <v>0</v>
      </c>
      <c r="AK117" s="368">
        <f t="shared" si="92"/>
        <v>0</v>
      </c>
      <c r="AL117" s="368">
        <f t="shared" si="92"/>
        <v>0</v>
      </c>
      <c r="AM117" s="368">
        <f t="shared" si="92"/>
        <v>0</v>
      </c>
      <c r="AN117" s="368">
        <f t="shared" ref="AN117:BS117" si="93">IF(NOT(ISNA(AN26)),IF(LEN(AN26)&gt;0,(AN26-$B26)/(rateShift*0.0001),""),"")</f>
        <v>0</v>
      </c>
      <c r="AO117" s="368">
        <f t="shared" si="93"/>
        <v>0</v>
      </c>
      <c r="AP117" s="368">
        <f t="shared" si="93"/>
        <v>0</v>
      </c>
      <c r="AQ117" s="368">
        <f t="shared" si="93"/>
        <v>0</v>
      </c>
      <c r="AR117" s="368">
        <f t="shared" si="93"/>
        <v>0</v>
      </c>
      <c r="AS117" s="368">
        <f t="shared" si="93"/>
        <v>0</v>
      </c>
      <c r="AT117" s="368">
        <f t="shared" si="93"/>
        <v>0</v>
      </c>
      <c r="AU117" s="368">
        <f t="shared" si="93"/>
        <v>0</v>
      </c>
      <c r="AV117" s="368">
        <f t="shared" si="93"/>
        <v>0</v>
      </c>
      <c r="AW117" s="368">
        <f t="shared" si="93"/>
        <v>0</v>
      </c>
      <c r="AX117" s="368">
        <f t="shared" si="93"/>
        <v>0</v>
      </c>
      <c r="AY117" s="368">
        <f t="shared" si="93"/>
        <v>0</v>
      </c>
      <c r="AZ117" s="368">
        <f t="shared" si="93"/>
        <v>0</v>
      </c>
      <c r="BA117" s="368">
        <f t="shared" si="93"/>
        <v>0</v>
      </c>
      <c r="BB117" s="368">
        <f t="shared" si="93"/>
        <v>0</v>
      </c>
      <c r="BC117" s="368">
        <f t="shared" si="93"/>
        <v>0</v>
      </c>
      <c r="BD117" s="368">
        <f t="shared" si="93"/>
        <v>0</v>
      </c>
      <c r="BE117" s="368">
        <f t="shared" si="93"/>
        <v>0</v>
      </c>
      <c r="BF117" s="368">
        <f t="shared" si="93"/>
        <v>0</v>
      </c>
      <c r="BG117" s="368">
        <f t="shared" si="93"/>
        <v>0</v>
      </c>
      <c r="BH117" s="368">
        <f t="shared" si="93"/>
        <v>0</v>
      </c>
      <c r="BI117" s="368">
        <f t="shared" si="93"/>
        <v>0</v>
      </c>
      <c r="BJ117" s="368">
        <f t="shared" si="93"/>
        <v>0</v>
      </c>
      <c r="BK117" s="368">
        <f t="shared" si="93"/>
        <v>0</v>
      </c>
      <c r="BL117" s="368">
        <f t="shared" si="93"/>
        <v>0</v>
      </c>
      <c r="BM117" s="368">
        <f t="shared" si="93"/>
        <v>0</v>
      </c>
      <c r="BN117" s="368">
        <f t="shared" si="93"/>
        <v>0</v>
      </c>
      <c r="BO117" s="368">
        <f t="shared" si="93"/>
        <v>0</v>
      </c>
      <c r="BP117" s="368">
        <f t="shared" si="93"/>
        <v>0</v>
      </c>
      <c r="BQ117" s="368">
        <f t="shared" si="93"/>
        <v>0</v>
      </c>
      <c r="BR117" s="368" t="str">
        <f t="shared" si="93"/>
        <v/>
      </c>
      <c r="BS117" s="368" t="str">
        <f t="shared" si="93"/>
        <v/>
      </c>
      <c r="BT117" s="368" t="str">
        <f t="shared" ref="BT117:CD117" si="94">IF(NOT(ISNA(BT26)),IF(LEN(BT26)&gt;0,(BT26-$B26)/(rateShift*0.0001),""),"")</f>
        <v/>
      </c>
      <c r="BU117" s="368" t="str">
        <f t="shared" si="94"/>
        <v/>
      </c>
      <c r="BV117" s="368" t="str">
        <f t="shared" si="94"/>
        <v/>
      </c>
      <c r="BW117" s="368" t="str">
        <f t="shared" si="94"/>
        <v/>
      </c>
      <c r="BX117" s="368" t="str">
        <f t="shared" si="94"/>
        <v/>
      </c>
      <c r="BY117" s="368" t="str">
        <f t="shared" si="94"/>
        <v/>
      </c>
      <c r="BZ117" s="368" t="str">
        <f t="shared" si="94"/>
        <v/>
      </c>
      <c r="CA117" s="368" t="str">
        <f t="shared" si="94"/>
        <v/>
      </c>
      <c r="CB117" s="368" t="str">
        <f t="shared" si="94"/>
        <v/>
      </c>
      <c r="CC117" s="368" t="str">
        <f t="shared" si="94"/>
        <v/>
      </c>
      <c r="CD117" s="368" t="str">
        <f t="shared" si="94"/>
        <v/>
      </c>
      <c r="CE117" s="367">
        <f t="shared" ref="CE117:DJ117" si="95">IF(NOT(ISNA(CE26)),IF(LEN(CE26)&gt;0,(CE26-$C26)/(rateShift*0.0001),""),"")</f>
        <v>-6.3834246890118185E-5</v>
      </c>
      <c r="CF117" s="368">
        <f t="shared" si="95"/>
        <v>-2.1278637888158536E-5</v>
      </c>
      <c r="CG117" s="368">
        <f t="shared" si="95"/>
        <v>0</v>
      </c>
      <c r="CH117" s="368">
        <f t="shared" si="95"/>
        <v>0</v>
      </c>
      <c r="CI117" s="368">
        <f t="shared" si="95"/>
        <v>0</v>
      </c>
      <c r="CJ117" s="368">
        <f t="shared" si="95"/>
        <v>0</v>
      </c>
      <c r="CK117" s="368">
        <f t="shared" si="95"/>
        <v>-7.5567633747719576E-9</v>
      </c>
      <c r="CL117" s="368">
        <f t="shared" si="95"/>
        <v>2.4865829013898111E-7</v>
      </c>
      <c r="CM117" s="368">
        <f t="shared" si="95"/>
        <v>7.427412851424009E-7</v>
      </c>
      <c r="CN117" s="368">
        <f t="shared" si="95"/>
        <v>-1.3926109397599529E-7</v>
      </c>
      <c r="CO117" s="368">
        <f t="shared" si="95"/>
        <v>0</v>
      </c>
      <c r="CP117" s="368">
        <f t="shared" si="95"/>
        <v>0</v>
      </c>
      <c r="CQ117" s="368">
        <f t="shared" si="95"/>
        <v>0</v>
      </c>
      <c r="CR117" s="368">
        <f t="shared" si="95"/>
        <v>0</v>
      </c>
      <c r="CS117" s="368">
        <f t="shared" si="95"/>
        <v>0</v>
      </c>
      <c r="CT117" s="368">
        <f t="shared" si="95"/>
        <v>0</v>
      </c>
      <c r="CU117" s="368">
        <f t="shared" si="95"/>
        <v>0</v>
      </c>
      <c r="CV117" s="368">
        <f t="shared" si="95"/>
        <v>0</v>
      </c>
      <c r="CW117" s="368">
        <f t="shared" si="95"/>
        <v>8.9702773520793089E-4</v>
      </c>
      <c r="CX117" s="368">
        <f t="shared" si="95"/>
        <v>-3.9567153780608808E-3</v>
      </c>
      <c r="CY117" s="368">
        <f t="shared" si="95"/>
        <v>-7.3442124079795001E-3</v>
      </c>
      <c r="CZ117" s="368">
        <f t="shared" si="95"/>
        <v>4.308597420076693E-4</v>
      </c>
      <c r="DA117" s="368">
        <f t="shared" si="95"/>
        <v>0</v>
      </c>
      <c r="DB117" s="368">
        <f t="shared" si="95"/>
        <v>0</v>
      </c>
      <c r="DC117" s="368">
        <f t="shared" si="95"/>
        <v>0</v>
      </c>
      <c r="DD117" s="368">
        <f t="shared" si="95"/>
        <v>0</v>
      </c>
      <c r="DE117" s="368">
        <f t="shared" si="95"/>
        <v>0</v>
      </c>
      <c r="DF117" s="368">
        <f t="shared" si="95"/>
        <v>0</v>
      </c>
      <c r="DG117" s="368">
        <f t="shared" si="95"/>
        <v>0</v>
      </c>
      <c r="DH117" s="368">
        <f t="shared" si="95"/>
        <v>0</v>
      </c>
      <c r="DI117" s="368">
        <f t="shared" si="95"/>
        <v>0</v>
      </c>
      <c r="DJ117" s="368">
        <f t="shared" si="95"/>
        <v>0</v>
      </c>
      <c r="DK117" s="368">
        <f t="shared" ref="DK117:EP117" si="96">IF(NOT(ISNA(DK26)),IF(LEN(DK26)&gt;0,(DK26-$C26)/(rateShift*0.0001),""),"")</f>
        <v>0</v>
      </c>
      <c r="DL117" s="368">
        <f t="shared" si="96"/>
        <v>0</v>
      </c>
      <c r="DM117" s="368">
        <f t="shared" si="96"/>
        <v>0</v>
      </c>
      <c r="DN117" s="368">
        <f t="shared" si="96"/>
        <v>0</v>
      </c>
      <c r="DO117" s="368">
        <f t="shared" si="96"/>
        <v>0</v>
      </c>
      <c r="DP117" s="368">
        <f t="shared" si="96"/>
        <v>0</v>
      </c>
      <c r="DQ117" s="368">
        <f t="shared" si="96"/>
        <v>0</v>
      </c>
      <c r="DR117" s="368">
        <f t="shared" si="96"/>
        <v>0</v>
      </c>
      <c r="DS117" s="368">
        <f t="shared" si="96"/>
        <v>0</v>
      </c>
      <c r="DT117" s="368">
        <f t="shared" si="96"/>
        <v>0</v>
      </c>
      <c r="DU117" s="368">
        <f t="shared" si="96"/>
        <v>0</v>
      </c>
      <c r="DV117" s="368">
        <f t="shared" si="96"/>
        <v>0</v>
      </c>
      <c r="DW117" s="368">
        <f t="shared" si="96"/>
        <v>0</v>
      </c>
      <c r="DX117" s="368">
        <f t="shared" si="96"/>
        <v>0</v>
      </c>
      <c r="DY117" s="368">
        <f t="shared" si="96"/>
        <v>0</v>
      </c>
      <c r="DZ117" s="368">
        <f t="shared" si="96"/>
        <v>0</v>
      </c>
      <c r="EA117" s="368">
        <f t="shared" si="96"/>
        <v>0</v>
      </c>
      <c r="EB117" s="368">
        <f t="shared" si="96"/>
        <v>0</v>
      </c>
      <c r="EC117" s="368">
        <f t="shared" si="96"/>
        <v>0</v>
      </c>
      <c r="ED117" s="368">
        <f t="shared" si="96"/>
        <v>0</v>
      </c>
      <c r="EE117" s="368">
        <f t="shared" si="96"/>
        <v>0</v>
      </c>
      <c r="EF117" s="368">
        <f t="shared" si="96"/>
        <v>0</v>
      </c>
      <c r="EG117" s="368">
        <f t="shared" si="96"/>
        <v>0</v>
      </c>
      <c r="EH117" s="368">
        <f t="shared" si="96"/>
        <v>0</v>
      </c>
      <c r="EI117" s="368">
        <f t="shared" si="96"/>
        <v>0</v>
      </c>
      <c r="EJ117" s="368">
        <f t="shared" si="96"/>
        <v>0</v>
      </c>
      <c r="EK117" s="368">
        <f t="shared" si="96"/>
        <v>0</v>
      </c>
      <c r="EL117" s="368">
        <f t="shared" si="96"/>
        <v>0</v>
      </c>
      <c r="EM117" s="368">
        <f t="shared" si="96"/>
        <v>0</v>
      </c>
      <c r="EN117" s="368">
        <f t="shared" si="96"/>
        <v>0</v>
      </c>
      <c r="EO117" s="368" t="str">
        <f t="shared" si="96"/>
        <v/>
      </c>
      <c r="EP117" s="368" t="str">
        <f t="shared" si="96"/>
        <v/>
      </c>
      <c r="EQ117" s="368" t="str">
        <f t="shared" ref="EQ117:FA117" si="97">IF(NOT(ISNA(EQ26)),IF(LEN(EQ26)&gt;0,(EQ26-$C26)/(rateShift*0.0001),""),"")</f>
        <v/>
      </c>
      <c r="ER117" s="368" t="str">
        <f t="shared" si="97"/>
        <v/>
      </c>
      <c r="ES117" s="368" t="str">
        <f t="shared" si="97"/>
        <v/>
      </c>
      <c r="ET117" s="368" t="str">
        <f t="shared" si="97"/>
        <v/>
      </c>
      <c r="EU117" s="368" t="str">
        <f t="shared" si="97"/>
        <v/>
      </c>
      <c r="EV117" s="368" t="str">
        <f t="shared" si="97"/>
        <v/>
      </c>
      <c r="EW117" s="368" t="str">
        <f t="shared" si="97"/>
        <v/>
      </c>
      <c r="EX117" s="368" t="str">
        <f t="shared" si="97"/>
        <v/>
      </c>
      <c r="EY117" s="368" t="str">
        <f t="shared" si="97"/>
        <v/>
      </c>
      <c r="EZ117" s="368" t="str">
        <f t="shared" si="97"/>
        <v/>
      </c>
      <c r="FA117" s="369" t="str">
        <f t="shared" si="97"/>
        <v/>
      </c>
    </row>
    <row r="118" spans="6:157" x14ac:dyDescent="0.2">
      <c r="F118" s="238">
        <v>41445</v>
      </c>
      <c r="G118" s="238">
        <v>41628</v>
      </c>
      <c r="H118" s="367">
        <f t="shared" ref="H118:AM118" si="98">IF(NOT(ISNA(H27)),IF(LEN(H27)&gt;0,(H27-$B27)/(rateShift*0.0001),""),"")</f>
        <v>0</v>
      </c>
      <c r="I118" s="368">
        <f t="shared" si="98"/>
        <v>0</v>
      </c>
      <c r="J118" s="368">
        <f t="shared" si="98"/>
        <v>0</v>
      </c>
      <c r="K118" s="368">
        <f t="shared" si="98"/>
        <v>0</v>
      </c>
      <c r="L118" s="368">
        <f t="shared" si="98"/>
        <v>0</v>
      </c>
      <c r="M118" s="368">
        <f t="shared" si="98"/>
        <v>0</v>
      </c>
      <c r="N118" s="368">
        <f t="shared" si="98"/>
        <v>0</v>
      </c>
      <c r="O118" s="368">
        <f t="shared" si="98"/>
        <v>0</v>
      </c>
      <c r="P118" s="368">
        <f t="shared" si="98"/>
        <v>0</v>
      </c>
      <c r="Q118" s="368">
        <f t="shared" si="98"/>
        <v>0</v>
      </c>
      <c r="R118" s="368">
        <f t="shared" si="98"/>
        <v>0</v>
      </c>
      <c r="S118" s="368">
        <f t="shared" si="98"/>
        <v>0</v>
      </c>
      <c r="T118" s="368">
        <f t="shared" si="98"/>
        <v>0</v>
      </c>
      <c r="U118" s="368">
        <f t="shared" si="98"/>
        <v>0</v>
      </c>
      <c r="V118" s="368">
        <f t="shared" si="98"/>
        <v>0</v>
      </c>
      <c r="W118" s="368">
        <f t="shared" si="98"/>
        <v>0</v>
      </c>
      <c r="X118" s="368">
        <f t="shared" si="98"/>
        <v>0</v>
      </c>
      <c r="Y118" s="368">
        <f t="shared" si="98"/>
        <v>0</v>
      </c>
      <c r="Z118" s="368">
        <f t="shared" si="98"/>
        <v>0</v>
      </c>
      <c r="AA118" s="368">
        <f t="shared" si="98"/>
        <v>0</v>
      </c>
      <c r="AB118" s="368">
        <f t="shared" si="98"/>
        <v>0</v>
      </c>
      <c r="AC118" s="368">
        <f t="shared" si="98"/>
        <v>0</v>
      </c>
      <c r="AD118" s="368">
        <f t="shared" si="98"/>
        <v>0</v>
      </c>
      <c r="AE118" s="368">
        <f t="shared" si="98"/>
        <v>0</v>
      </c>
      <c r="AF118" s="368">
        <f t="shared" si="98"/>
        <v>0</v>
      </c>
      <c r="AG118" s="368">
        <f t="shared" si="98"/>
        <v>0</v>
      </c>
      <c r="AH118" s="368">
        <f t="shared" si="98"/>
        <v>0</v>
      </c>
      <c r="AI118" s="368">
        <f t="shared" si="98"/>
        <v>0</v>
      </c>
      <c r="AJ118" s="368">
        <f t="shared" si="98"/>
        <v>0</v>
      </c>
      <c r="AK118" s="368">
        <f t="shared" si="98"/>
        <v>0</v>
      </c>
      <c r="AL118" s="368">
        <f t="shared" si="98"/>
        <v>0</v>
      </c>
      <c r="AM118" s="368">
        <f t="shared" si="98"/>
        <v>0</v>
      </c>
      <c r="AN118" s="368">
        <f t="shared" ref="AN118:BS118" si="99">IF(NOT(ISNA(AN27)),IF(LEN(AN27)&gt;0,(AN27-$B27)/(rateShift*0.0001),""),"")</f>
        <v>0</v>
      </c>
      <c r="AO118" s="368">
        <f t="shared" si="99"/>
        <v>0</v>
      </c>
      <c r="AP118" s="368">
        <f t="shared" si="99"/>
        <v>0</v>
      </c>
      <c r="AQ118" s="368">
        <f t="shared" si="99"/>
        <v>0</v>
      </c>
      <c r="AR118" s="368">
        <f t="shared" si="99"/>
        <v>0</v>
      </c>
      <c r="AS118" s="368">
        <f t="shared" si="99"/>
        <v>0</v>
      </c>
      <c r="AT118" s="368">
        <f t="shared" si="99"/>
        <v>0</v>
      </c>
      <c r="AU118" s="368">
        <f t="shared" si="99"/>
        <v>0</v>
      </c>
      <c r="AV118" s="368">
        <f t="shared" si="99"/>
        <v>0</v>
      </c>
      <c r="AW118" s="368">
        <f t="shared" si="99"/>
        <v>0</v>
      </c>
      <c r="AX118" s="368">
        <f t="shared" si="99"/>
        <v>0</v>
      </c>
      <c r="AY118" s="368">
        <f t="shared" si="99"/>
        <v>0</v>
      </c>
      <c r="AZ118" s="368">
        <f t="shared" si="99"/>
        <v>0</v>
      </c>
      <c r="BA118" s="368">
        <f t="shared" si="99"/>
        <v>0</v>
      </c>
      <c r="BB118" s="368">
        <f t="shared" si="99"/>
        <v>0</v>
      </c>
      <c r="BC118" s="368">
        <f t="shared" si="99"/>
        <v>0</v>
      </c>
      <c r="BD118" s="368">
        <f t="shared" si="99"/>
        <v>0</v>
      </c>
      <c r="BE118" s="368">
        <f t="shared" si="99"/>
        <v>0</v>
      </c>
      <c r="BF118" s="368">
        <f t="shared" si="99"/>
        <v>0</v>
      </c>
      <c r="BG118" s="368">
        <f t="shared" si="99"/>
        <v>0</v>
      </c>
      <c r="BH118" s="368">
        <f t="shared" si="99"/>
        <v>0</v>
      </c>
      <c r="BI118" s="368">
        <f t="shared" si="99"/>
        <v>0</v>
      </c>
      <c r="BJ118" s="368">
        <f t="shared" si="99"/>
        <v>0</v>
      </c>
      <c r="BK118" s="368">
        <f t="shared" si="99"/>
        <v>0</v>
      </c>
      <c r="BL118" s="368">
        <f t="shared" si="99"/>
        <v>0</v>
      </c>
      <c r="BM118" s="368">
        <f t="shared" si="99"/>
        <v>0</v>
      </c>
      <c r="BN118" s="368">
        <f t="shared" si="99"/>
        <v>0</v>
      </c>
      <c r="BO118" s="368">
        <f t="shared" si="99"/>
        <v>0</v>
      </c>
      <c r="BP118" s="368">
        <f t="shared" si="99"/>
        <v>0</v>
      </c>
      <c r="BQ118" s="368">
        <f t="shared" si="99"/>
        <v>0</v>
      </c>
      <c r="BR118" s="368" t="str">
        <f t="shared" si="99"/>
        <v/>
      </c>
      <c r="BS118" s="368" t="str">
        <f t="shared" si="99"/>
        <v/>
      </c>
      <c r="BT118" s="368" t="str">
        <f t="shared" ref="BT118:CD118" si="100">IF(NOT(ISNA(BT27)),IF(LEN(BT27)&gt;0,(BT27-$B27)/(rateShift*0.0001),""),"")</f>
        <v/>
      </c>
      <c r="BU118" s="368" t="str">
        <f t="shared" si="100"/>
        <v/>
      </c>
      <c r="BV118" s="368" t="str">
        <f t="shared" si="100"/>
        <v/>
      </c>
      <c r="BW118" s="368" t="str">
        <f t="shared" si="100"/>
        <v/>
      </c>
      <c r="BX118" s="368" t="str">
        <f t="shared" si="100"/>
        <v/>
      </c>
      <c r="BY118" s="368" t="str">
        <f t="shared" si="100"/>
        <v/>
      </c>
      <c r="BZ118" s="368" t="str">
        <f t="shared" si="100"/>
        <v/>
      </c>
      <c r="CA118" s="368" t="str">
        <f t="shared" si="100"/>
        <v/>
      </c>
      <c r="CB118" s="368" t="str">
        <f t="shared" si="100"/>
        <v/>
      </c>
      <c r="CC118" s="368" t="str">
        <f t="shared" si="100"/>
        <v/>
      </c>
      <c r="CD118" s="368" t="str">
        <f t="shared" si="100"/>
        <v/>
      </c>
      <c r="CE118" s="367">
        <f t="shared" ref="CE118:DJ118" si="101">IF(NOT(ISNA(CE27)),IF(LEN(CE27)&gt;0,(CE27-$C27)/(rateShift*0.0001),""),"")</f>
        <v>-6.4989645652893668E-5</v>
      </c>
      <c r="CF118" s="368">
        <f t="shared" si="101"/>
        <v>-2.1663780869034255E-5</v>
      </c>
      <c r="CG118" s="368">
        <f t="shared" si="101"/>
        <v>0</v>
      </c>
      <c r="CH118" s="368">
        <f t="shared" si="101"/>
        <v>0</v>
      </c>
      <c r="CI118" s="368">
        <f t="shared" si="101"/>
        <v>0</v>
      </c>
      <c r="CJ118" s="368">
        <f t="shared" si="101"/>
        <v>0</v>
      </c>
      <c r="CK118" s="368">
        <f t="shared" si="101"/>
        <v>0</v>
      </c>
      <c r="CL118" s="368">
        <f t="shared" si="101"/>
        <v>0</v>
      </c>
      <c r="CM118" s="368">
        <f t="shared" si="101"/>
        <v>0</v>
      </c>
      <c r="CN118" s="368">
        <f t="shared" si="101"/>
        <v>-1.4030906644868502E-7</v>
      </c>
      <c r="CO118" s="368">
        <f t="shared" si="101"/>
        <v>1.7055561260179153E-6</v>
      </c>
      <c r="CP118" s="368">
        <f t="shared" si="101"/>
        <v>3.0682737297074714E-6</v>
      </c>
      <c r="CQ118" s="368">
        <f t="shared" si="101"/>
        <v>-4.582294439725576E-7</v>
      </c>
      <c r="CR118" s="368">
        <f t="shared" si="101"/>
        <v>0</v>
      </c>
      <c r="CS118" s="368">
        <f t="shared" si="101"/>
        <v>0</v>
      </c>
      <c r="CT118" s="368">
        <f t="shared" si="101"/>
        <v>0</v>
      </c>
      <c r="CU118" s="368">
        <f t="shared" si="101"/>
        <v>0</v>
      </c>
      <c r="CV118" s="368">
        <f t="shared" si="101"/>
        <v>0</v>
      </c>
      <c r="CW118" s="368">
        <f t="shared" si="101"/>
        <v>0</v>
      </c>
      <c r="CX118" s="368">
        <f t="shared" si="101"/>
        <v>0</v>
      </c>
      <c r="CY118" s="368">
        <f t="shared" si="101"/>
        <v>0</v>
      </c>
      <c r="CZ118" s="368">
        <f t="shared" si="101"/>
        <v>1.1842041613367021E-3</v>
      </c>
      <c r="DA118" s="368">
        <f t="shared" si="101"/>
        <v>-5.1160872155267892E-3</v>
      </c>
      <c r="DB118" s="368">
        <f t="shared" si="101"/>
        <v>-8.7027445126947392E-3</v>
      </c>
      <c r="DC118" s="368">
        <f t="shared" si="101"/>
        <v>5.2838902565421203E-4</v>
      </c>
      <c r="DD118" s="368">
        <f t="shared" si="101"/>
        <v>0</v>
      </c>
      <c r="DE118" s="368">
        <f t="shared" si="101"/>
        <v>0</v>
      </c>
      <c r="DF118" s="368">
        <f t="shared" si="101"/>
        <v>0</v>
      </c>
      <c r="DG118" s="368">
        <f t="shared" si="101"/>
        <v>0</v>
      </c>
      <c r="DH118" s="368">
        <f t="shared" si="101"/>
        <v>0</v>
      </c>
      <c r="DI118" s="368">
        <f t="shared" si="101"/>
        <v>0</v>
      </c>
      <c r="DJ118" s="368">
        <f t="shared" si="101"/>
        <v>0</v>
      </c>
      <c r="DK118" s="368">
        <f t="shared" ref="DK118:EP118" si="102">IF(NOT(ISNA(DK27)),IF(LEN(DK27)&gt;0,(DK27-$C27)/(rateShift*0.0001),""),"")</f>
        <v>0</v>
      </c>
      <c r="DL118" s="368">
        <f t="shared" si="102"/>
        <v>0</v>
      </c>
      <c r="DM118" s="368">
        <f t="shared" si="102"/>
        <v>0</v>
      </c>
      <c r="DN118" s="368">
        <f t="shared" si="102"/>
        <v>0</v>
      </c>
      <c r="DO118" s="368">
        <f t="shared" si="102"/>
        <v>0</v>
      </c>
      <c r="DP118" s="368">
        <f t="shared" si="102"/>
        <v>0</v>
      </c>
      <c r="DQ118" s="368">
        <f t="shared" si="102"/>
        <v>0</v>
      </c>
      <c r="DR118" s="368">
        <f t="shared" si="102"/>
        <v>0</v>
      </c>
      <c r="DS118" s="368">
        <f t="shared" si="102"/>
        <v>0</v>
      </c>
      <c r="DT118" s="368">
        <f t="shared" si="102"/>
        <v>0</v>
      </c>
      <c r="DU118" s="368">
        <f t="shared" si="102"/>
        <v>0</v>
      </c>
      <c r="DV118" s="368">
        <f t="shared" si="102"/>
        <v>0</v>
      </c>
      <c r="DW118" s="368">
        <f t="shared" si="102"/>
        <v>0</v>
      </c>
      <c r="DX118" s="368">
        <f t="shared" si="102"/>
        <v>0</v>
      </c>
      <c r="DY118" s="368">
        <f t="shared" si="102"/>
        <v>0</v>
      </c>
      <c r="DZ118" s="368">
        <f t="shared" si="102"/>
        <v>0</v>
      </c>
      <c r="EA118" s="368">
        <f t="shared" si="102"/>
        <v>0</v>
      </c>
      <c r="EB118" s="368">
        <f t="shared" si="102"/>
        <v>0</v>
      </c>
      <c r="EC118" s="368">
        <f t="shared" si="102"/>
        <v>0</v>
      </c>
      <c r="ED118" s="368">
        <f t="shared" si="102"/>
        <v>0</v>
      </c>
      <c r="EE118" s="368">
        <f t="shared" si="102"/>
        <v>0</v>
      </c>
      <c r="EF118" s="368">
        <f t="shared" si="102"/>
        <v>0</v>
      </c>
      <c r="EG118" s="368">
        <f t="shared" si="102"/>
        <v>0</v>
      </c>
      <c r="EH118" s="368">
        <f t="shared" si="102"/>
        <v>0</v>
      </c>
      <c r="EI118" s="368">
        <f t="shared" si="102"/>
        <v>0</v>
      </c>
      <c r="EJ118" s="368">
        <f t="shared" si="102"/>
        <v>0</v>
      </c>
      <c r="EK118" s="368">
        <f t="shared" si="102"/>
        <v>0</v>
      </c>
      <c r="EL118" s="368">
        <f t="shared" si="102"/>
        <v>0</v>
      </c>
      <c r="EM118" s="368">
        <f t="shared" si="102"/>
        <v>0</v>
      </c>
      <c r="EN118" s="368">
        <f t="shared" si="102"/>
        <v>0</v>
      </c>
      <c r="EO118" s="368" t="str">
        <f t="shared" si="102"/>
        <v/>
      </c>
      <c r="EP118" s="368" t="str">
        <f t="shared" si="102"/>
        <v/>
      </c>
      <c r="EQ118" s="368" t="str">
        <f t="shared" ref="EQ118:FA118" si="103">IF(NOT(ISNA(EQ27)),IF(LEN(EQ27)&gt;0,(EQ27-$C27)/(rateShift*0.0001),""),"")</f>
        <v/>
      </c>
      <c r="ER118" s="368" t="str">
        <f t="shared" si="103"/>
        <v/>
      </c>
      <c r="ES118" s="368" t="str">
        <f t="shared" si="103"/>
        <v/>
      </c>
      <c r="ET118" s="368" t="str">
        <f t="shared" si="103"/>
        <v/>
      </c>
      <c r="EU118" s="368" t="str">
        <f t="shared" si="103"/>
        <v/>
      </c>
      <c r="EV118" s="368" t="str">
        <f t="shared" si="103"/>
        <v/>
      </c>
      <c r="EW118" s="368" t="str">
        <f t="shared" si="103"/>
        <v/>
      </c>
      <c r="EX118" s="368" t="str">
        <f t="shared" si="103"/>
        <v/>
      </c>
      <c r="EY118" s="368" t="str">
        <f t="shared" si="103"/>
        <v/>
      </c>
      <c r="EZ118" s="368" t="str">
        <f t="shared" si="103"/>
        <v/>
      </c>
      <c r="FA118" s="369" t="str">
        <f t="shared" si="103"/>
        <v/>
      </c>
    </row>
    <row r="119" spans="6:157" x14ac:dyDescent="0.2">
      <c r="F119" s="238">
        <v>41536</v>
      </c>
      <c r="G119" s="238">
        <v>41717</v>
      </c>
      <c r="H119" s="367">
        <f t="shared" ref="H119:AM119" si="104">IF(NOT(ISNA(H28)),IF(LEN(H28)&gt;0,(H28-$B28)/(rateShift*0.0001),""),"")</f>
        <v>0</v>
      </c>
      <c r="I119" s="368">
        <f t="shared" si="104"/>
        <v>0</v>
      </c>
      <c r="J119" s="368">
        <f t="shared" si="104"/>
        <v>0</v>
      </c>
      <c r="K119" s="368">
        <f t="shared" si="104"/>
        <v>0</v>
      </c>
      <c r="L119" s="368">
        <f t="shared" si="104"/>
        <v>0</v>
      </c>
      <c r="M119" s="368">
        <f t="shared" si="104"/>
        <v>0</v>
      </c>
      <c r="N119" s="368">
        <f t="shared" si="104"/>
        <v>0</v>
      </c>
      <c r="O119" s="368">
        <f t="shared" si="104"/>
        <v>0</v>
      </c>
      <c r="P119" s="368">
        <f t="shared" si="104"/>
        <v>0</v>
      </c>
      <c r="Q119" s="368">
        <f t="shared" si="104"/>
        <v>0</v>
      </c>
      <c r="R119" s="368">
        <f t="shared" si="104"/>
        <v>0</v>
      </c>
      <c r="S119" s="368">
        <f t="shared" si="104"/>
        <v>0</v>
      </c>
      <c r="T119" s="368">
        <f t="shared" si="104"/>
        <v>0</v>
      </c>
      <c r="U119" s="368">
        <f t="shared" si="104"/>
        <v>0</v>
      </c>
      <c r="V119" s="368">
        <f t="shared" si="104"/>
        <v>0</v>
      </c>
      <c r="W119" s="368">
        <f t="shared" si="104"/>
        <v>0</v>
      </c>
      <c r="X119" s="368">
        <f t="shared" si="104"/>
        <v>0</v>
      </c>
      <c r="Y119" s="368">
        <f t="shared" si="104"/>
        <v>0</v>
      </c>
      <c r="Z119" s="368">
        <f t="shared" si="104"/>
        <v>0</v>
      </c>
      <c r="AA119" s="368">
        <f t="shared" si="104"/>
        <v>0</v>
      </c>
      <c r="AB119" s="368">
        <f t="shared" si="104"/>
        <v>0</v>
      </c>
      <c r="AC119" s="368">
        <f t="shared" si="104"/>
        <v>0</v>
      </c>
      <c r="AD119" s="368">
        <f t="shared" si="104"/>
        <v>0</v>
      </c>
      <c r="AE119" s="368">
        <f t="shared" si="104"/>
        <v>0</v>
      </c>
      <c r="AF119" s="368">
        <f t="shared" si="104"/>
        <v>0</v>
      </c>
      <c r="AG119" s="368">
        <f t="shared" si="104"/>
        <v>0</v>
      </c>
      <c r="AH119" s="368">
        <f t="shared" si="104"/>
        <v>0</v>
      </c>
      <c r="AI119" s="368">
        <f t="shared" si="104"/>
        <v>0</v>
      </c>
      <c r="AJ119" s="368">
        <f t="shared" si="104"/>
        <v>0</v>
      </c>
      <c r="AK119" s="368">
        <f t="shared" si="104"/>
        <v>0</v>
      </c>
      <c r="AL119" s="368">
        <f t="shared" si="104"/>
        <v>0</v>
      </c>
      <c r="AM119" s="368">
        <f t="shared" si="104"/>
        <v>0</v>
      </c>
      <c r="AN119" s="368">
        <f t="shared" ref="AN119:BS119" si="105">IF(NOT(ISNA(AN28)),IF(LEN(AN28)&gt;0,(AN28-$B28)/(rateShift*0.0001),""),"")</f>
        <v>0</v>
      </c>
      <c r="AO119" s="368">
        <f t="shared" si="105"/>
        <v>0</v>
      </c>
      <c r="AP119" s="368">
        <f t="shared" si="105"/>
        <v>0</v>
      </c>
      <c r="AQ119" s="368">
        <f t="shared" si="105"/>
        <v>0</v>
      </c>
      <c r="AR119" s="368">
        <f t="shared" si="105"/>
        <v>0</v>
      </c>
      <c r="AS119" s="368">
        <f t="shared" si="105"/>
        <v>0</v>
      </c>
      <c r="AT119" s="368">
        <f t="shared" si="105"/>
        <v>0</v>
      </c>
      <c r="AU119" s="368">
        <f t="shared" si="105"/>
        <v>0</v>
      </c>
      <c r="AV119" s="368">
        <f t="shared" si="105"/>
        <v>0</v>
      </c>
      <c r="AW119" s="368">
        <f t="shared" si="105"/>
        <v>0</v>
      </c>
      <c r="AX119" s="368">
        <f t="shared" si="105"/>
        <v>0</v>
      </c>
      <c r="AY119" s="368">
        <f t="shared" si="105"/>
        <v>0</v>
      </c>
      <c r="AZ119" s="368">
        <f t="shared" si="105"/>
        <v>0</v>
      </c>
      <c r="BA119" s="368">
        <f t="shared" si="105"/>
        <v>0</v>
      </c>
      <c r="BB119" s="368">
        <f t="shared" si="105"/>
        <v>0</v>
      </c>
      <c r="BC119" s="368">
        <f t="shared" si="105"/>
        <v>0</v>
      </c>
      <c r="BD119" s="368">
        <f t="shared" si="105"/>
        <v>0</v>
      </c>
      <c r="BE119" s="368">
        <f t="shared" si="105"/>
        <v>0</v>
      </c>
      <c r="BF119" s="368">
        <f t="shared" si="105"/>
        <v>0</v>
      </c>
      <c r="BG119" s="368">
        <f t="shared" si="105"/>
        <v>0</v>
      </c>
      <c r="BH119" s="368">
        <f t="shared" si="105"/>
        <v>0</v>
      </c>
      <c r="BI119" s="368">
        <f t="shared" si="105"/>
        <v>0</v>
      </c>
      <c r="BJ119" s="368">
        <f t="shared" si="105"/>
        <v>0</v>
      </c>
      <c r="BK119" s="368">
        <f t="shared" si="105"/>
        <v>0</v>
      </c>
      <c r="BL119" s="368">
        <f t="shared" si="105"/>
        <v>0</v>
      </c>
      <c r="BM119" s="368">
        <f t="shared" si="105"/>
        <v>0</v>
      </c>
      <c r="BN119" s="368">
        <f t="shared" si="105"/>
        <v>0</v>
      </c>
      <c r="BO119" s="368">
        <f t="shared" si="105"/>
        <v>0</v>
      </c>
      <c r="BP119" s="368">
        <f t="shared" si="105"/>
        <v>0</v>
      </c>
      <c r="BQ119" s="368">
        <f t="shared" si="105"/>
        <v>0</v>
      </c>
      <c r="BR119" s="368" t="str">
        <f t="shared" si="105"/>
        <v/>
      </c>
      <c r="BS119" s="368" t="str">
        <f t="shared" si="105"/>
        <v/>
      </c>
      <c r="BT119" s="368" t="str">
        <f t="shared" ref="BT119:CD119" si="106">IF(NOT(ISNA(BT28)),IF(LEN(BT28)&gt;0,(BT28-$B28)/(rateShift*0.0001),""),"")</f>
        <v/>
      </c>
      <c r="BU119" s="368" t="str">
        <f t="shared" si="106"/>
        <v/>
      </c>
      <c r="BV119" s="368" t="str">
        <f t="shared" si="106"/>
        <v/>
      </c>
      <c r="BW119" s="368" t="str">
        <f t="shared" si="106"/>
        <v/>
      </c>
      <c r="BX119" s="368" t="str">
        <f t="shared" si="106"/>
        <v/>
      </c>
      <c r="BY119" s="368" t="str">
        <f t="shared" si="106"/>
        <v/>
      </c>
      <c r="BZ119" s="368" t="str">
        <f t="shared" si="106"/>
        <v/>
      </c>
      <c r="CA119" s="368" t="str">
        <f t="shared" si="106"/>
        <v/>
      </c>
      <c r="CB119" s="368" t="str">
        <f t="shared" si="106"/>
        <v/>
      </c>
      <c r="CC119" s="368" t="str">
        <f t="shared" si="106"/>
        <v/>
      </c>
      <c r="CD119" s="368" t="str">
        <f t="shared" si="106"/>
        <v/>
      </c>
      <c r="CE119" s="367">
        <f t="shared" ref="CE119:DJ119" si="107">IF(NOT(ISNA(CE28)),IF(LEN(CE28)&gt;0,(CE28-$C28)/(rateShift*0.0001),""),"")</f>
        <v>-6.8585368721146844E-5</v>
      </c>
      <c r="CF119" s="368">
        <f t="shared" si="107"/>
        <v>-2.286238653254058E-5</v>
      </c>
      <c r="CG119" s="368">
        <f t="shared" si="107"/>
        <v>0</v>
      </c>
      <c r="CH119" s="368">
        <f t="shared" si="107"/>
        <v>0</v>
      </c>
      <c r="CI119" s="368">
        <f t="shared" si="107"/>
        <v>0</v>
      </c>
      <c r="CJ119" s="368">
        <f t="shared" si="107"/>
        <v>0</v>
      </c>
      <c r="CK119" s="368">
        <f t="shared" si="107"/>
        <v>0</v>
      </c>
      <c r="CL119" s="368">
        <f t="shared" si="107"/>
        <v>0</v>
      </c>
      <c r="CM119" s="368">
        <f t="shared" si="107"/>
        <v>0</v>
      </c>
      <c r="CN119" s="368">
        <f t="shared" si="107"/>
        <v>0</v>
      </c>
      <c r="CO119" s="368">
        <f t="shared" si="107"/>
        <v>0</v>
      </c>
      <c r="CP119" s="368">
        <f t="shared" si="107"/>
        <v>0</v>
      </c>
      <c r="CQ119" s="368">
        <f t="shared" si="107"/>
        <v>-4.8993678905540072E-7</v>
      </c>
      <c r="CR119" s="368">
        <f t="shared" si="107"/>
        <v>5.254972785043166E-6</v>
      </c>
      <c r="CS119" s="368">
        <f t="shared" si="107"/>
        <v>7.1776161403303007E-6</v>
      </c>
      <c r="CT119" s="368">
        <f t="shared" si="107"/>
        <v>-9.5305697361824926E-7</v>
      </c>
      <c r="CU119" s="368">
        <f t="shared" si="107"/>
        <v>0</v>
      </c>
      <c r="CV119" s="368">
        <f t="shared" si="107"/>
        <v>0</v>
      </c>
      <c r="CW119" s="368">
        <f t="shared" si="107"/>
        <v>0</v>
      </c>
      <c r="CX119" s="368">
        <f t="shared" si="107"/>
        <v>0</v>
      </c>
      <c r="CY119" s="368">
        <f t="shared" si="107"/>
        <v>0</v>
      </c>
      <c r="CZ119" s="368">
        <f t="shared" si="107"/>
        <v>0</v>
      </c>
      <c r="DA119" s="368">
        <f t="shared" si="107"/>
        <v>0</v>
      </c>
      <c r="DB119" s="368">
        <f t="shared" si="107"/>
        <v>0</v>
      </c>
      <c r="DC119" s="368">
        <f t="shared" si="107"/>
        <v>1.6164447479063287E-3</v>
      </c>
      <c r="DD119" s="368">
        <f t="shared" si="107"/>
        <v>-6.7282847422602682E-3</v>
      </c>
      <c r="DE119" s="368">
        <f t="shared" si="107"/>
        <v>-9.9583307978934332E-3</v>
      </c>
      <c r="DF119" s="368">
        <f t="shared" si="107"/>
        <v>6.0433890709463145E-4</v>
      </c>
      <c r="DG119" s="368">
        <f t="shared" si="107"/>
        <v>0</v>
      </c>
      <c r="DH119" s="368">
        <f t="shared" si="107"/>
        <v>0</v>
      </c>
      <c r="DI119" s="368">
        <f t="shared" si="107"/>
        <v>0</v>
      </c>
      <c r="DJ119" s="368">
        <f t="shared" si="107"/>
        <v>0</v>
      </c>
      <c r="DK119" s="368">
        <f t="shared" ref="DK119:EP119" si="108">IF(NOT(ISNA(DK28)),IF(LEN(DK28)&gt;0,(DK28-$C28)/(rateShift*0.0001),""),"")</f>
        <v>0</v>
      </c>
      <c r="DL119" s="368">
        <f t="shared" si="108"/>
        <v>0</v>
      </c>
      <c r="DM119" s="368">
        <f t="shared" si="108"/>
        <v>0</v>
      </c>
      <c r="DN119" s="368">
        <f t="shared" si="108"/>
        <v>0</v>
      </c>
      <c r="DO119" s="368">
        <f t="shared" si="108"/>
        <v>0</v>
      </c>
      <c r="DP119" s="368">
        <f t="shared" si="108"/>
        <v>0</v>
      </c>
      <c r="DQ119" s="368">
        <f t="shared" si="108"/>
        <v>0</v>
      </c>
      <c r="DR119" s="368">
        <f t="shared" si="108"/>
        <v>0</v>
      </c>
      <c r="DS119" s="368">
        <f t="shared" si="108"/>
        <v>0</v>
      </c>
      <c r="DT119" s="368">
        <f t="shared" si="108"/>
        <v>0</v>
      </c>
      <c r="DU119" s="368">
        <f t="shared" si="108"/>
        <v>0</v>
      </c>
      <c r="DV119" s="368">
        <f t="shared" si="108"/>
        <v>0</v>
      </c>
      <c r="DW119" s="368">
        <f t="shared" si="108"/>
        <v>0</v>
      </c>
      <c r="DX119" s="368">
        <f t="shared" si="108"/>
        <v>0</v>
      </c>
      <c r="DY119" s="368">
        <f t="shared" si="108"/>
        <v>0</v>
      </c>
      <c r="DZ119" s="368">
        <f t="shared" si="108"/>
        <v>0</v>
      </c>
      <c r="EA119" s="368">
        <f t="shared" si="108"/>
        <v>0</v>
      </c>
      <c r="EB119" s="368">
        <f t="shared" si="108"/>
        <v>0</v>
      </c>
      <c r="EC119" s="368">
        <f t="shared" si="108"/>
        <v>0</v>
      </c>
      <c r="ED119" s="368">
        <f t="shared" si="108"/>
        <v>0</v>
      </c>
      <c r="EE119" s="368">
        <f t="shared" si="108"/>
        <v>0</v>
      </c>
      <c r="EF119" s="368">
        <f t="shared" si="108"/>
        <v>0</v>
      </c>
      <c r="EG119" s="368">
        <f t="shared" si="108"/>
        <v>0</v>
      </c>
      <c r="EH119" s="368">
        <f t="shared" si="108"/>
        <v>0</v>
      </c>
      <c r="EI119" s="368">
        <f t="shared" si="108"/>
        <v>0</v>
      </c>
      <c r="EJ119" s="368">
        <f t="shared" si="108"/>
        <v>0</v>
      </c>
      <c r="EK119" s="368">
        <f t="shared" si="108"/>
        <v>0</v>
      </c>
      <c r="EL119" s="368">
        <f t="shared" si="108"/>
        <v>0</v>
      </c>
      <c r="EM119" s="368">
        <f t="shared" si="108"/>
        <v>0</v>
      </c>
      <c r="EN119" s="368">
        <f t="shared" si="108"/>
        <v>0</v>
      </c>
      <c r="EO119" s="368" t="str">
        <f t="shared" si="108"/>
        <v/>
      </c>
      <c r="EP119" s="368" t="str">
        <f t="shared" si="108"/>
        <v/>
      </c>
      <c r="EQ119" s="368" t="str">
        <f t="shared" ref="EQ119:FA119" si="109">IF(NOT(ISNA(EQ28)),IF(LEN(EQ28)&gt;0,(EQ28-$C28)/(rateShift*0.0001),""),"")</f>
        <v/>
      </c>
      <c r="ER119" s="368" t="str">
        <f t="shared" si="109"/>
        <v/>
      </c>
      <c r="ES119" s="368" t="str">
        <f t="shared" si="109"/>
        <v/>
      </c>
      <c r="ET119" s="368" t="str">
        <f t="shared" si="109"/>
        <v/>
      </c>
      <c r="EU119" s="368" t="str">
        <f t="shared" si="109"/>
        <v/>
      </c>
      <c r="EV119" s="368" t="str">
        <f t="shared" si="109"/>
        <v/>
      </c>
      <c r="EW119" s="368" t="str">
        <f t="shared" si="109"/>
        <v/>
      </c>
      <c r="EX119" s="368" t="str">
        <f t="shared" si="109"/>
        <v/>
      </c>
      <c r="EY119" s="368" t="str">
        <f t="shared" si="109"/>
        <v/>
      </c>
      <c r="EZ119" s="368" t="str">
        <f t="shared" si="109"/>
        <v/>
      </c>
      <c r="FA119" s="369" t="str">
        <f t="shared" si="109"/>
        <v/>
      </c>
    </row>
    <row r="120" spans="6:157" x14ac:dyDescent="0.2">
      <c r="F120" s="238">
        <v>41626</v>
      </c>
      <c r="G120" s="238">
        <v>41808</v>
      </c>
      <c r="H120" s="367">
        <f t="shared" ref="H120:AM120" si="110">IF(NOT(ISNA(H29)),IF(LEN(H29)&gt;0,(H29-$B29)/(rateShift*0.0001),""),"")</f>
        <v>0</v>
      </c>
      <c r="I120" s="368">
        <f t="shared" si="110"/>
        <v>0</v>
      </c>
      <c r="J120" s="368">
        <f t="shared" si="110"/>
        <v>0</v>
      </c>
      <c r="K120" s="368">
        <f t="shared" si="110"/>
        <v>0</v>
      </c>
      <c r="L120" s="368">
        <f t="shared" si="110"/>
        <v>0</v>
      </c>
      <c r="M120" s="368">
        <f t="shared" si="110"/>
        <v>0</v>
      </c>
      <c r="N120" s="368">
        <f t="shared" si="110"/>
        <v>0</v>
      </c>
      <c r="O120" s="368">
        <f t="shared" si="110"/>
        <v>0</v>
      </c>
      <c r="P120" s="368">
        <f t="shared" si="110"/>
        <v>0</v>
      </c>
      <c r="Q120" s="368">
        <f t="shared" si="110"/>
        <v>0</v>
      </c>
      <c r="R120" s="368">
        <f t="shared" si="110"/>
        <v>0</v>
      </c>
      <c r="S120" s="368">
        <f t="shared" si="110"/>
        <v>0</v>
      </c>
      <c r="T120" s="368">
        <f t="shared" si="110"/>
        <v>0</v>
      </c>
      <c r="U120" s="368">
        <f t="shared" si="110"/>
        <v>0</v>
      </c>
      <c r="V120" s="368">
        <f t="shared" si="110"/>
        <v>0</v>
      </c>
      <c r="W120" s="368">
        <f t="shared" si="110"/>
        <v>0</v>
      </c>
      <c r="X120" s="368">
        <f t="shared" si="110"/>
        <v>0</v>
      </c>
      <c r="Y120" s="368">
        <f t="shared" si="110"/>
        <v>0</v>
      </c>
      <c r="Z120" s="368">
        <f t="shared" si="110"/>
        <v>0</v>
      </c>
      <c r="AA120" s="368">
        <f t="shared" si="110"/>
        <v>0</v>
      </c>
      <c r="AB120" s="368">
        <f t="shared" si="110"/>
        <v>0</v>
      </c>
      <c r="AC120" s="368">
        <f t="shared" si="110"/>
        <v>0</v>
      </c>
      <c r="AD120" s="368">
        <f t="shared" si="110"/>
        <v>0</v>
      </c>
      <c r="AE120" s="368">
        <f t="shared" si="110"/>
        <v>0</v>
      </c>
      <c r="AF120" s="368">
        <f t="shared" si="110"/>
        <v>0</v>
      </c>
      <c r="AG120" s="368">
        <f t="shared" si="110"/>
        <v>0</v>
      </c>
      <c r="AH120" s="368">
        <f t="shared" si="110"/>
        <v>0</v>
      </c>
      <c r="AI120" s="368">
        <f t="shared" si="110"/>
        <v>0</v>
      </c>
      <c r="AJ120" s="368">
        <f t="shared" si="110"/>
        <v>0</v>
      </c>
      <c r="AK120" s="368">
        <f t="shared" si="110"/>
        <v>0</v>
      </c>
      <c r="AL120" s="368">
        <f t="shared" si="110"/>
        <v>0</v>
      </c>
      <c r="AM120" s="368">
        <f t="shared" si="110"/>
        <v>0</v>
      </c>
      <c r="AN120" s="368">
        <f t="shared" ref="AN120:BS120" si="111">IF(NOT(ISNA(AN29)),IF(LEN(AN29)&gt;0,(AN29-$B29)/(rateShift*0.0001),""),"")</f>
        <v>0</v>
      </c>
      <c r="AO120" s="368">
        <f t="shared" si="111"/>
        <v>0</v>
      </c>
      <c r="AP120" s="368">
        <f t="shared" si="111"/>
        <v>0</v>
      </c>
      <c r="AQ120" s="368">
        <f t="shared" si="111"/>
        <v>0</v>
      </c>
      <c r="AR120" s="368">
        <f t="shared" si="111"/>
        <v>0</v>
      </c>
      <c r="AS120" s="368">
        <f t="shared" si="111"/>
        <v>0</v>
      </c>
      <c r="AT120" s="368">
        <f t="shared" si="111"/>
        <v>0</v>
      </c>
      <c r="AU120" s="368">
        <f t="shared" si="111"/>
        <v>0</v>
      </c>
      <c r="AV120" s="368">
        <f t="shared" si="111"/>
        <v>0</v>
      </c>
      <c r="AW120" s="368">
        <f t="shared" si="111"/>
        <v>0</v>
      </c>
      <c r="AX120" s="368">
        <f t="shared" si="111"/>
        <v>0</v>
      </c>
      <c r="AY120" s="368">
        <f t="shared" si="111"/>
        <v>0</v>
      </c>
      <c r="AZ120" s="368">
        <f t="shared" si="111"/>
        <v>0</v>
      </c>
      <c r="BA120" s="368">
        <f t="shared" si="111"/>
        <v>0</v>
      </c>
      <c r="BB120" s="368">
        <f t="shared" si="111"/>
        <v>0</v>
      </c>
      <c r="BC120" s="368">
        <f t="shared" si="111"/>
        <v>0</v>
      </c>
      <c r="BD120" s="368">
        <f t="shared" si="111"/>
        <v>0</v>
      </c>
      <c r="BE120" s="368">
        <f t="shared" si="111"/>
        <v>0</v>
      </c>
      <c r="BF120" s="368">
        <f t="shared" si="111"/>
        <v>0</v>
      </c>
      <c r="BG120" s="368">
        <f t="shared" si="111"/>
        <v>0</v>
      </c>
      <c r="BH120" s="368">
        <f t="shared" si="111"/>
        <v>0</v>
      </c>
      <c r="BI120" s="368">
        <f t="shared" si="111"/>
        <v>0</v>
      </c>
      <c r="BJ120" s="368">
        <f t="shared" si="111"/>
        <v>0</v>
      </c>
      <c r="BK120" s="368">
        <f t="shared" si="111"/>
        <v>0</v>
      </c>
      <c r="BL120" s="368">
        <f t="shared" si="111"/>
        <v>0</v>
      </c>
      <c r="BM120" s="368">
        <f t="shared" si="111"/>
        <v>0</v>
      </c>
      <c r="BN120" s="368">
        <f t="shared" si="111"/>
        <v>0</v>
      </c>
      <c r="BO120" s="368">
        <f t="shared" si="111"/>
        <v>0</v>
      </c>
      <c r="BP120" s="368">
        <f t="shared" si="111"/>
        <v>0</v>
      </c>
      <c r="BQ120" s="368">
        <f t="shared" si="111"/>
        <v>0</v>
      </c>
      <c r="BR120" s="368" t="str">
        <f t="shared" si="111"/>
        <v/>
      </c>
      <c r="BS120" s="368" t="str">
        <f t="shared" si="111"/>
        <v/>
      </c>
      <c r="BT120" s="368" t="str">
        <f t="shared" ref="BT120:CD120" si="112">IF(NOT(ISNA(BT29)),IF(LEN(BT29)&gt;0,(BT29-$B29)/(rateShift*0.0001),""),"")</f>
        <v/>
      </c>
      <c r="BU120" s="368" t="str">
        <f t="shared" si="112"/>
        <v/>
      </c>
      <c r="BV120" s="368" t="str">
        <f t="shared" si="112"/>
        <v/>
      </c>
      <c r="BW120" s="368" t="str">
        <f t="shared" si="112"/>
        <v/>
      </c>
      <c r="BX120" s="368" t="str">
        <f t="shared" si="112"/>
        <v/>
      </c>
      <c r="BY120" s="368" t="str">
        <f t="shared" si="112"/>
        <v/>
      </c>
      <c r="BZ120" s="368" t="str">
        <f t="shared" si="112"/>
        <v/>
      </c>
      <c r="CA120" s="368" t="str">
        <f t="shared" si="112"/>
        <v/>
      </c>
      <c r="CB120" s="368" t="str">
        <f t="shared" si="112"/>
        <v/>
      </c>
      <c r="CC120" s="368" t="str">
        <f t="shared" si="112"/>
        <v/>
      </c>
      <c r="CD120" s="368" t="str">
        <f t="shared" si="112"/>
        <v/>
      </c>
      <c r="CE120" s="367">
        <f t="shared" ref="CE120:DJ120" si="113">IF(NOT(ISNA(CE29)),IF(LEN(CE29)&gt;0,(CE29-$C29)/(rateShift*0.0001),""),"")</f>
        <v>-7.2221076861944677E-5</v>
      </c>
      <c r="CF120" s="368">
        <f t="shared" si="113"/>
        <v>-2.4074320861475207E-5</v>
      </c>
      <c r="CG120" s="368">
        <f t="shared" si="113"/>
        <v>0</v>
      </c>
      <c r="CH120" s="368">
        <f t="shared" si="113"/>
        <v>0</v>
      </c>
      <c r="CI120" s="368">
        <f t="shared" si="113"/>
        <v>0</v>
      </c>
      <c r="CJ120" s="368">
        <f t="shared" si="113"/>
        <v>0</v>
      </c>
      <c r="CK120" s="368">
        <f t="shared" si="113"/>
        <v>0</v>
      </c>
      <c r="CL120" s="368">
        <f t="shared" si="113"/>
        <v>0</v>
      </c>
      <c r="CM120" s="368">
        <f t="shared" si="113"/>
        <v>0</v>
      </c>
      <c r="CN120" s="368">
        <f t="shared" si="113"/>
        <v>0</v>
      </c>
      <c r="CO120" s="368">
        <f t="shared" si="113"/>
        <v>0</v>
      </c>
      <c r="CP120" s="368">
        <f t="shared" si="113"/>
        <v>0</v>
      </c>
      <c r="CQ120" s="368">
        <f t="shared" si="113"/>
        <v>0</v>
      </c>
      <c r="CR120" s="368">
        <f t="shared" si="113"/>
        <v>0</v>
      </c>
      <c r="CS120" s="368">
        <f t="shared" si="113"/>
        <v>0</v>
      </c>
      <c r="CT120" s="368">
        <f t="shared" si="113"/>
        <v>-1.0808184295468815E-6</v>
      </c>
      <c r="CU120" s="368">
        <f t="shared" si="113"/>
        <v>1.2114910602489815E-5</v>
      </c>
      <c r="CV120" s="368">
        <f t="shared" si="113"/>
        <v>1.1755599566704023E-5</v>
      </c>
      <c r="CW120" s="368">
        <f t="shared" si="113"/>
        <v>0</v>
      </c>
      <c r="CX120" s="368">
        <f t="shared" si="113"/>
        <v>0</v>
      </c>
      <c r="CY120" s="368">
        <f t="shared" si="113"/>
        <v>0</v>
      </c>
      <c r="CZ120" s="368">
        <f t="shared" si="113"/>
        <v>0</v>
      </c>
      <c r="DA120" s="368">
        <f t="shared" si="113"/>
        <v>0</v>
      </c>
      <c r="DB120" s="368">
        <f t="shared" si="113"/>
        <v>0</v>
      </c>
      <c r="DC120" s="368">
        <f t="shared" si="113"/>
        <v>0</v>
      </c>
      <c r="DD120" s="368">
        <f t="shared" si="113"/>
        <v>0</v>
      </c>
      <c r="DE120" s="368">
        <f t="shared" si="113"/>
        <v>0</v>
      </c>
      <c r="DF120" s="368">
        <f t="shared" si="113"/>
        <v>1.9792541207461906E-3</v>
      </c>
      <c r="DG120" s="368">
        <f t="shared" si="113"/>
        <v>-8.8024118498081921E-3</v>
      </c>
      <c r="DH120" s="368">
        <f t="shared" si="113"/>
        <v>-8.5356034124593749E-3</v>
      </c>
      <c r="DI120" s="368">
        <f t="shared" si="113"/>
        <v>8.5479666903781615E-5</v>
      </c>
      <c r="DJ120" s="368">
        <f t="shared" si="113"/>
        <v>0</v>
      </c>
      <c r="DK120" s="368">
        <f t="shared" ref="DK120:EP120" si="114">IF(NOT(ISNA(DK29)),IF(LEN(DK29)&gt;0,(DK29-$C29)/(rateShift*0.0001),""),"")</f>
        <v>0</v>
      </c>
      <c r="DL120" s="368">
        <f t="shared" si="114"/>
        <v>0</v>
      </c>
      <c r="DM120" s="368">
        <f t="shared" si="114"/>
        <v>0</v>
      </c>
      <c r="DN120" s="368">
        <f t="shared" si="114"/>
        <v>0</v>
      </c>
      <c r="DO120" s="368">
        <f t="shared" si="114"/>
        <v>0</v>
      </c>
      <c r="DP120" s="368">
        <f t="shared" si="114"/>
        <v>0</v>
      </c>
      <c r="DQ120" s="368">
        <f t="shared" si="114"/>
        <v>0</v>
      </c>
      <c r="DR120" s="368">
        <f t="shared" si="114"/>
        <v>0</v>
      </c>
      <c r="DS120" s="368">
        <f t="shared" si="114"/>
        <v>0</v>
      </c>
      <c r="DT120" s="368">
        <f t="shared" si="114"/>
        <v>0</v>
      </c>
      <c r="DU120" s="368">
        <f t="shared" si="114"/>
        <v>0</v>
      </c>
      <c r="DV120" s="368">
        <f t="shared" si="114"/>
        <v>0</v>
      </c>
      <c r="DW120" s="368">
        <f t="shared" si="114"/>
        <v>0</v>
      </c>
      <c r="DX120" s="368">
        <f t="shared" si="114"/>
        <v>0</v>
      </c>
      <c r="DY120" s="368">
        <f t="shared" si="114"/>
        <v>0</v>
      </c>
      <c r="DZ120" s="368">
        <f t="shared" si="114"/>
        <v>0</v>
      </c>
      <c r="EA120" s="368">
        <f t="shared" si="114"/>
        <v>0</v>
      </c>
      <c r="EB120" s="368">
        <f t="shared" si="114"/>
        <v>0</v>
      </c>
      <c r="EC120" s="368">
        <f t="shared" si="114"/>
        <v>0</v>
      </c>
      <c r="ED120" s="368">
        <f t="shared" si="114"/>
        <v>0</v>
      </c>
      <c r="EE120" s="368">
        <f t="shared" si="114"/>
        <v>0</v>
      </c>
      <c r="EF120" s="368">
        <f t="shared" si="114"/>
        <v>0</v>
      </c>
      <c r="EG120" s="368">
        <f t="shared" si="114"/>
        <v>0</v>
      </c>
      <c r="EH120" s="368">
        <f t="shared" si="114"/>
        <v>0</v>
      </c>
      <c r="EI120" s="368">
        <f t="shared" si="114"/>
        <v>0</v>
      </c>
      <c r="EJ120" s="368">
        <f t="shared" si="114"/>
        <v>0</v>
      </c>
      <c r="EK120" s="368">
        <f t="shared" si="114"/>
        <v>0</v>
      </c>
      <c r="EL120" s="368">
        <f t="shared" si="114"/>
        <v>0</v>
      </c>
      <c r="EM120" s="368">
        <f t="shared" si="114"/>
        <v>0</v>
      </c>
      <c r="EN120" s="368">
        <f t="shared" si="114"/>
        <v>0</v>
      </c>
      <c r="EO120" s="368" t="str">
        <f t="shared" si="114"/>
        <v/>
      </c>
      <c r="EP120" s="368" t="str">
        <f t="shared" si="114"/>
        <v/>
      </c>
      <c r="EQ120" s="368" t="str">
        <f t="shared" ref="EQ120:FA120" si="115">IF(NOT(ISNA(EQ29)),IF(LEN(EQ29)&gt;0,(EQ29-$C29)/(rateShift*0.0001),""),"")</f>
        <v/>
      </c>
      <c r="ER120" s="368" t="str">
        <f t="shared" si="115"/>
        <v/>
      </c>
      <c r="ES120" s="368" t="str">
        <f t="shared" si="115"/>
        <v/>
      </c>
      <c r="ET120" s="368" t="str">
        <f t="shared" si="115"/>
        <v/>
      </c>
      <c r="EU120" s="368" t="str">
        <f t="shared" si="115"/>
        <v/>
      </c>
      <c r="EV120" s="368" t="str">
        <f t="shared" si="115"/>
        <v/>
      </c>
      <c r="EW120" s="368" t="str">
        <f t="shared" si="115"/>
        <v/>
      </c>
      <c r="EX120" s="368" t="str">
        <f t="shared" si="115"/>
        <v/>
      </c>
      <c r="EY120" s="368" t="str">
        <f t="shared" si="115"/>
        <v/>
      </c>
      <c r="EZ120" s="368" t="str">
        <f t="shared" si="115"/>
        <v/>
      </c>
      <c r="FA120" s="369" t="str">
        <f t="shared" si="115"/>
        <v/>
      </c>
    </row>
    <row r="121" spans="6:157" x14ac:dyDescent="0.2">
      <c r="F121" s="238">
        <v>41716</v>
      </c>
      <c r="G121" s="238">
        <v>41900</v>
      </c>
      <c r="H121" s="367">
        <f t="shared" ref="H121:AM121" si="116">IF(NOT(ISNA(H30)),IF(LEN(H30)&gt;0,(H30-$B30)/(rateShift*0.0001),""),"")</f>
        <v>0</v>
      </c>
      <c r="I121" s="368">
        <f t="shared" si="116"/>
        <v>0</v>
      </c>
      <c r="J121" s="368">
        <f t="shared" si="116"/>
        <v>0</v>
      </c>
      <c r="K121" s="368">
        <f t="shared" si="116"/>
        <v>0</v>
      </c>
      <c r="L121" s="368">
        <f t="shared" si="116"/>
        <v>0</v>
      </c>
      <c r="M121" s="368">
        <f t="shared" si="116"/>
        <v>0</v>
      </c>
      <c r="N121" s="368">
        <f t="shared" si="116"/>
        <v>0</v>
      </c>
      <c r="O121" s="368">
        <f t="shared" si="116"/>
        <v>0</v>
      </c>
      <c r="P121" s="368">
        <f t="shared" si="116"/>
        <v>0</v>
      </c>
      <c r="Q121" s="368">
        <f t="shared" si="116"/>
        <v>0</v>
      </c>
      <c r="R121" s="368">
        <f t="shared" si="116"/>
        <v>0</v>
      </c>
      <c r="S121" s="368">
        <f t="shared" si="116"/>
        <v>0</v>
      </c>
      <c r="T121" s="368">
        <f t="shared" si="116"/>
        <v>0</v>
      </c>
      <c r="U121" s="368">
        <f t="shared" si="116"/>
        <v>0</v>
      </c>
      <c r="V121" s="368">
        <f t="shared" si="116"/>
        <v>0</v>
      </c>
      <c r="W121" s="368">
        <f t="shared" si="116"/>
        <v>0</v>
      </c>
      <c r="X121" s="368">
        <f t="shared" si="116"/>
        <v>0</v>
      </c>
      <c r="Y121" s="368">
        <f t="shared" si="116"/>
        <v>0</v>
      </c>
      <c r="Z121" s="368">
        <f t="shared" si="116"/>
        <v>0</v>
      </c>
      <c r="AA121" s="368">
        <f t="shared" si="116"/>
        <v>0</v>
      </c>
      <c r="AB121" s="368">
        <f t="shared" si="116"/>
        <v>0</v>
      </c>
      <c r="AC121" s="368">
        <f t="shared" si="116"/>
        <v>0</v>
      </c>
      <c r="AD121" s="368">
        <f t="shared" si="116"/>
        <v>0</v>
      </c>
      <c r="AE121" s="368">
        <f t="shared" si="116"/>
        <v>0</v>
      </c>
      <c r="AF121" s="368">
        <f t="shared" si="116"/>
        <v>0</v>
      </c>
      <c r="AG121" s="368">
        <f t="shared" si="116"/>
        <v>0</v>
      </c>
      <c r="AH121" s="368">
        <f t="shared" si="116"/>
        <v>0</v>
      </c>
      <c r="AI121" s="368">
        <f t="shared" si="116"/>
        <v>0</v>
      </c>
      <c r="AJ121" s="368">
        <f t="shared" si="116"/>
        <v>0</v>
      </c>
      <c r="AK121" s="368">
        <f t="shared" si="116"/>
        <v>0</v>
      </c>
      <c r="AL121" s="368">
        <f t="shared" si="116"/>
        <v>0</v>
      </c>
      <c r="AM121" s="368">
        <f t="shared" si="116"/>
        <v>0</v>
      </c>
      <c r="AN121" s="368">
        <f t="shared" ref="AN121:BS121" si="117">IF(NOT(ISNA(AN30)),IF(LEN(AN30)&gt;0,(AN30-$B30)/(rateShift*0.0001),""),"")</f>
        <v>0</v>
      </c>
      <c r="AO121" s="368">
        <f t="shared" si="117"/>
        <v>0</v>
      </c>
      <c r="AP121" s="368">
        <f t="shared" si="117"/>
        <v>0</v>
      </c>
      <c r="AQ121" s="368">
        <f t="shared" si="117"/>
        <v>0</v>
      </c>
      <c r="AR121" s="368">
        <f t="shared" si="117"/>
        <v>0</v>
      </c>
      <c r="AS121" s="368">
        <f t="shared" si="117"/>
        <v>0</v>
      </c>
      <c r="AT121" s="368">
        <f t="shared" si="117"/>
        <v>0</v>
      </c>
      <c r="AU121" s="368">
        <f t="shared" si="117"/>
        <v>0</v>
      </c>
      <c r="AV121" s="368">
        <f t="shared" si="117"/>
        <v>0</v>
      </c>
      <c r="AW121" s="368">
        <f t="shared" si="117"/>
        <v>0</v>
      </c>
      <c r="AX121" s="368">
        <f t="shared" si="117"/>
        <v>0</v>
      </c>
      <c r="AY121" s="368">
        <f t="shared" si="117"/>
        <v>0</v>
      </c>
      <c r="AZ121" s="368">
        <f t="shared" si="117"/>
        <v>0</v>
      </c>
      <c r="BA121" s="368">
        <f t="shared" si="117"/>
        <v>0</v>
      </c>
      <c r="BB121" s="368">
        <f t="shared" si="117"/>
        <v>0</v>
      </c>
      <c r="BC121" s="368">
        <f t="shared" si="117"/>
        <v>0</v>
      </c>
      <c r="BD121" s="368">
        <f t="shared" si="117"/>
        <v>0</v>
      </c>
      <c r="BE121" s="368">
        <f t="shared" si="117"/>
        <v>0</v>
      </c>
      <c r="BF121" s="368">
        <f t="shared" si="117"/>
        <v>0</v>
      </c>
      <c r="BG121" s="368">
        <f t="shared" si="117"/>
        <v>0</v>
      </c>
      <c r="BH121" s="368">
        <f t="shared" si="117"/>
        <v>0</v>
      </c>
      <c r="BI121" s="368">
        <f t="shared" si="117"/>
        <v>0</v>
      </c>
      <c r="BJ121" s="368">
        <f t="shared" si="117"/>
        <v>0</v>
      </c>
      <c r="BK121" s="368">
        <f t="shared" si="117"/>
        <v>0</v>
      </c>
      <c r="BL121" s="368">
        <f t="shared" si="117"/>
        <v>0</v>
      </c>
      <c r="BM121" s="368">
        <f t="shared" si="117"/>
        <v>0</v>
      </c>
      <c r="BN121" s="368">
        <f t="shared" si="117"/>
        <v>0</v>
      </c>
      <c r="BO121" s="368">
        <f t="shared" si="117"/>
        <v>0</v>
      </c>
      <c r="BP121" s="368">
        <f t="shared" si="117"/>
        <v>0</v>
      </c>
      <c r="BQ121" s="368">
        <f t="shared" si="117"/>
        <v>0</v>
      </c>
      <c r="BR121" s="368" t="str">
        <f t="shared" si="117"/>
        <v/>
      </c>
      <c r="BS121" s="368" t="str">
        <f t="shared" si="117"/>
        <v/>
      </c>
      <c r="BT121" s="368" t="str">
        <f t="shared" ref="BT121:CD121" si="118">IF(NOT(ISNA(BT30)),IF(LEN(BT30)&gt;0,(BT30-$B30)/(rateShift*0.0001),""),"")</f>
        <v/>
      </c>
      <c r="BU121" s="368" t="str">
        <f t="shared" si="118"/>
        <v/>
      </c>
      <c r="BV121" s="368" t="str">
        <f t="shared" si="118"/>
        <v/>
      </c>
      <c r="BW121" s="368" t="str">
        <f t="shared" si="118"/>
        <v/>
      </c>
      <c r="BX121" s="368" t="str">
        <f t="shared" si="118"/>
        <v/>
      </c>
      <c r="BY121" s="368" t="str">
        <f t="shared" si="118"/>
        <v/>
      </c>
      <c r="BZ121" s="368" t="str">
        <f t="shared" si="118"/>
        <v/>
      </c>
      <c r="CA121" s="368" t="str">
        <f t="shared" si="118"/>
        <v/>
      </c>
      <c r="CB121" s="368" t="str">
        <f t="shared" si="118"/>
        <v/>
      </c>
      <c r="CC121" s="368" t="str">
        <f t="shared" si="118"/>
        <v/>
      </c>
      <c r="CD121" s="368" t="str">
        <f t="shared" si="118"/>
        <v/>
      </c>
      <c r="CE121" s="367">
        <f t="shared" ref="CE121:DJ121" si="119">IF(NOT(ISNA(CE30)),IF(LEN(CE30)&gt;0,(CE30-$C30)/(rateShift*0.0001),""),"")</f>
        <v>-7.6876083216284585E-5</v>
      </c>
      <c r="CF121" s="368">
        <f t="shared" si="119"/>
        <v>-2.562603015204834E-5</v>
      </c>
      <c r="CG121" s="368">
        <f t="shared" si="119"/>
        <v>0</v>
      </c>
      <c r="CH121" s="368">
        <f t="shared" si="119"/>
        <v>0</v>
      </c>
      <c r="CI121" s="368">
        <f t="shared" si="119"/>
        <v>0</v>
      </c>
      <c r="CJ121" s="368">
        <f t="shared" si="119"/>
        <v>0</v>
      </c>
      <c r="CK121" s="368">
        <f t="shared" si="119"/>
        <v>0</v>
      </c>
      <c r="CL121" s="368">
        <f t="shared" si="119"/>
        <v>0</v>
      </c>
      <c r="CM121" s="368">
        <f t="shared" si="119"/>
        <v>0</v>
      </c>
      <c r="CN121" s="368">
        <f t="shared" si="119"/>
        <v>0</v>
      </c>
      <c r="CO121" s="368">
        <f t="shared" si="119"/>
        <v>0</v>
      </c>
      <c r="CP121" s="368">
        <f t="shared" si="119"/>
        <v>0</v>
      </c>
      <c r="CQ121" s="368">
        <f t="shared" si="119"/>
        <v>0</v>
      </c>
      <c r="CR121" s="368">
        <f t="shared" si="119"/>
        <v>0</v>
      </c>
      <c r="CS121" s="368">
        <f t="shared" si="119"/>
        <v>0</v>
      </c>
      <c r="CT121" s="368">
        <f t="shared" si="119"/>
        <v>0</v>
      </c>
      <c r="CU121" s="368">
        <f t="shared" si="119"/>
        <v>-2.4388455152971056E-5</v>
      </c>
      <c r="CV121" s="368">
        <f t="shared" si="119"/>
        <v>5.7567884582596096E-5</v>
      </c>
      <c r="CW121" s="368">
        <f t="shared" si="119"/>
        <v>0</v>
      </c>
      <c r="CX121" s="368">
        <f t="shared" si="119"/>
        <v>0</v>
      </c>
      <c r="CY121" s="368">
        <f t="shared" si="119"/>
        <v>0</v>
      </c>
      <c r="CZ121" s="368">
        <f t="shared" si="119"/>
        <v>0</v>
      </c>
      <c r="DA121" s="368">
        <f t="shared" si="119"/>
        <v>0</v>
      </c>
      <c r="DB121" s="368">
        <f t="shared" si="119"/>
        <v>0</v>
      </c>
      <c r="DC121" s="368">
        <f t="shared" si="119"/>
        <v>0</v>
      </c>
      <c r="DD121" s="368">
        <f t="shared" si="119"/>
        <v>0</v>
      </c>
      <c r="DE121" s="368">
        <f t="shared" si="119"/>
        <v>0</v>
      </c>
      <c r="DF121" s="368">
        <f t="shared" si="119"/>
        <v>0</v>
      </c>
      <c r="DG121" s="368">
        <f t="shared" si="119"/>
        <v>3.221781348718665E-2</v>
      </c>
      <c r="DH121" s="368">
        <f t="shared" si="119"/>
        <v>-2.9770514478810392E-2</v>
      </c>
      <c r="DI121" s="368">
        <f t="shared" si="119"/>
        <v>-3.9166456090779928E-3</v>
      </c>
      <c r="DJ121" s="368">
        <f t="shared" si="119"/>
        <v>3.3344378329649982E-4</v>
      </c>
      <c r="DK121" s="368">
        <f t="shared" ref="DK121:EP121" si="120">IF(NOT(ISNA(DK30)),IF(LEN(DK30)&gt;0,(DK30-$C30)/(rateShift*0.0001),""),"")</f>
        <v>0</v>
      </c>
      <c r="DL121" s="368">
        <f t="shared" si="120"/>
        <v>0</v>
      </c>
      <c r="DM121" s="368">
        <f t="shared" si="120"/>
        <v>0</v>
      </c>
      <c r="DN121" s="368">
        <f t="shared" si="120"/>
        <v>0</v>
      </c>
      <c r="DO121" s="368">
        <f t="shared" si="120"/>
        <v>0</v>
      </c>
      <c r="DP121" s="368">
        <f t="shared" si="120"/>
        <v>0</v>
      </c>
      <c r="DQ121" s="368">
        <f t="shared" si="120"/>
        <v>0</v>
      </c>
      <c r="DR121" s="368">
        <f t="shared" si="120"/>
        <v>0</v>
      </c>
      <c r="DS121" s="368">
        <f t="shared" si="120"/>
        <v>0</v>
      </c>
      <c r="DT121" s="368">
        <f t="shared" si="120"/>
        <v>0</v>
      </c>
      <c r="DU121" s="368">
        <f t="shared" si="120"/>
        <v>0</v>
      </c>
      <c r="DV121" s="368">
        <f t="shared" si="120"/>
        <v>0</v>
      </c>
      <c r="DW121" s="368">
        <f t="shared" si="120"/>
        <v>0</v>
      </c>
      <c r="DX121" s="368">
        <f t="shared" si="120"/>
        <v>0</v>
      </c>
      <c r="DY121" s="368">
        <f t="shared" si="120"/>
        <v>0</v>
      </c>
      <c r="DZ121" s="368">
        <f t="shared" si="120"/>
        <v>0</v>
      </c>
      <c r="EA121" s="368">
        <f t="shared" si="120"/>
        <v>0</v>
      </c>
      <c r="EB121" s="368">
        <f t="shared" si="120"/>
        <v>0</v>
      </c>
      <c r="EC121" s="368">
        <f t="shared" si="120"/>
        <v>0</v>
      </c>
      <c r="ED121" s="368">
        <f t="shared" si="120"/>
        <v>0</v>
      </c>
      <c r="EE121" s="368">
        <f t="shared" si="120"/>
        <v>0</v>
      </c>
      <c r="EF121" s="368">
        <f t="shared" si="120"/>
        <v>0</v>
      </c>
      <c r="EG121" s="368">
        <f t="shared" si="120"/>
        <v>0</v>
      </c>
      <c r="EH121" s="368">
        <f t="shared" si="120"/>
        <v>0</v>
      </c>
      <c r="EI121" s="368">
        <f t="shared" si="120"/>
        <v>0</v>
      </c>
      <c r="EJ121" s="368">
        <f t="shared" si="120"/>
        <v>0</v>
      </c>
      <c r="EK121" s="368">
        <f t="shared" si="120"/>
        <v>0</v>
      </c>
      <c r="EL121" s="368">
        <f t="shared" si="120"/>
        <v>0</v>
      </c>
      <c r="EM121" s="368">
        <f t="shared" si="120"/>
        <v>0</v>
      </c>
      <c r="EN121" s="368">
        <f t="shared" si="120"/>
        <v>0</v>
      </c>
      <c r="EO121" s="368" t="str">
        <f t="shared" si="120"/>
        <v/>
      </c>
      <c r="EP121" s="368" t="str">
        <f t="shared" si="120"/>
        <v/>
      </c>
      <c r="EQ121" s="368" t="str">
        <f t="shared" ref="EQ121:FA121" si="121">IF(NOT(ISNA(EQ30)),IF(LEN(EQ30)&gt;0,(EQ30-$C30)/(rateShift*0.0001),""),"")</f>
        <v/>
      </c>
      <c r="ER121" s="368" t="str">
        <f t="shared" si="121"/>
        <v/>
      </c>
      <c r="ES121" s="368" t="str">
        <f t="shared" si="121"/>
        <v/>
      </c>
      <c r="ET121" s="368" t="str">
        <f t="shared" si="121"/>
        <v/>
      </c>
      <c r="EU121" s="368" t="str">
        <f t="shared" si="121"/>
        <v/>
      </c>
      <c r="EV121" s="368" t="str">
        <f t="shared" si="121"/>
        <v/>
      </c>
      <c r="EW121" s="368" t="str">
        <f t="shared" si="121"/>
        <v/>
      </c>
      <c r="EX121" s="368" t="str">
        <f t="shared" si="121"/>
        <v/>
      </c>
      <c r="EY121" s="368" t="str">
        <f t="shared" si="121"/>
        <v/>
      </c>
      <c r="EZ121" s="368" t="str">
        <f t="shared" si="121"/>
        <v/>
      </c>
      <c r="FA121" s="369" t="str">
        <f t="shared" si="121"/>
        <v/>
      </c>
    </row>
    <row r="122" spans="6:157" x14ac:dyDescent="0.2">
      <c r="F122" s="238">
        <v>41809</v>
      </c>
      <c r="G122" s="238">
        <v>41992</v>
      </c>
      <c r="H122" s="367">
        <f t="shared" ref="H122:AM122" si="122">IF(NOT(ISNA(H31)),IF(LEN(H31)&gt;0,(H31-$B31)/(rateShift*0.0001),""),"")</f>
        <v>0</v>
      </c>
      <c r="I122" s="368">
        <f t="shared" si="122"/>
        <v>0</v>
      </c>
      <c r="J122" s="368">
        <f t="shared" si="122"/>
        <v>0</v>
      </c>
      <c r="K122" s="368">
        <f t="shared" si="122"/>
        <v>0</v>
      </c>
      <c r="L122" s="368">
        <f t="shared" si="122"/>
        <v>0</v>
      </c>
      <c r="M122" s="368">
        <f t="shared" si="122"/>
        <v>0</v>
      </c>
      <c r="N122" s="368">
        <f t="shared" si="122"/>
        <v>0</v>
      </c>
      <c r="O122" s="368">
        <f t="shared" si="122"/>
        <v>0</v>
      </c>
      <c r="P122" s="368">
        <f t="shared" si="122"/>
        <v>0</v>
      </c>
      <c r="Q122" s="368">
        <f t="shared" si="122"/>
        <v>0</v>
      </c>
      <c r="R122" s="368">
        <f t="shared" si="122"/>
        <v>0</v>
      </c>
      <c r="S122" s="368">
        <f t="shared" si="122"/>
        <v>0</v>
      </c>
      <c r="T122" s="368">
        <f t="shared" si="122"/>
        <v>0</v>
      </c>
      <c r="U122" s="368">
        <f t="shared" si="122"/>
        <v>0</v>
      </c>
      <c r="V122" s="368">
        <f t="shared" si="122"/>
        <v>0</v>
      </c>
      <c r="W122" s="368">
        <f t="shared" si="122"/>
        <v>0</v>
      </c>
      <c r="X122" s="368">
        <f t="shared" si="122"/>
        <v>0</v>
      </c>
      <c r="Y122" s="368">
        <f t="shared" si="122"/>
        <v>0</v>
      </c>
      <c r="Z122" s="368">
        <f t="shared" si="122"/>
        <v>0</v>
      </c>
      <c r="AA122" s="368">
        <f t="shared" si="122"/>
        <v>0</v>
      </c>
      <c r="AB122" s="368">
        <f t="shared" si="122"/>
        <v>0</v>
      </c>
      <c r="AC122" s="368">
        <f t="shared" si="122"/>
        <v>0</v>
      </c>
      <c r="AD122" s="368">
        <f t="shared" si="122"/>
        <v>0</v>
      </c>
      <c r="AE122" s="368">
        <f t="shared" si="122"/>
        <v>0</v>
      </c>
      <c r="AF122" s="368">
        <f t="shared" si="122"/>
        <v>0</v>
      </c>
      <c r="AG122" s="368">
        <f t="shared" si="122"/>
        <v>0</v>
      </c>
      <c r="AH122" s="368">
        <f t="shared" si="122"/>
        <v>0</v>
      </c>
      <c r="AI122" s="368">
        <f t="shared" si="122"/>
        <v>0</v>
      </c>
      <c r="AJ122" s="368">
        <f t="shared" si="122"/>
        <v>0</v>
      </c>
      <c r="AK122" s="368">
        <f t="shared" si="122"/>
        <v>0</v>
      </c>
      <c r="AL122" s="368">
        <f t="shared" si="122"/>
        <v>0</v>
      </c>
      <c r="AM122" s="368">
        <f t="shared" si="122"/>
        <v>0</v>
      </c>
      <c r="AN122" s="368">
        <f t="shared" ref="AN122:BS122" si="123">IF(NOT(ISNA(AN31)),IF(LEN(AN31)&gt;0,(AN31-$B31)/(rateShift*0.0001),""),"")</f>
        <v>0</v>
      </c>
      <c r="AO122" s="368">
        <f t="shared" si="123"/>
        <v>0</v>
      </c>
      <c r="AP122" s="368">
        <f t="shared" si="123"/>
        <v>0</v>
      </c>
      <c r="AQ122" s="368">
        <f t="shared" si="123"/>
        <v>0</v>
      </c>
      <c r="AR122" s="368">
        <f t="shared" si="123"/>
        <v>0</v>
      </c>
      <c r="AS122" s="368">
        <f t="shared" si="123"/>
        <v>0</v>
      </c>
      <c r="AT122" s="368">
        <f t="shared" si="123"/>
        <v>0</v>
      </c>
      <c r="AU122" s="368">
        <f t="shared" si="123"/>
        <v>0</v>
      </c>
      <c r="AV122" s="368">
        <f t="shared" si="123"/>
        <v>0</v>
      </c>
      <c r="AW122" s="368">
        <f t="shared" si="123"/>
        <v>0</v>
      </c>
      <c r="AX122" s="368">
        <f t="shared" si="123"/>
        <v>0</v>
      </c>
      <c r="AY122" s="368">
        <f t="shared" si="123"/>
        <v>0</v>
      </c>
      <c r="AZ122" s="368">
        <f t="shared" si="123"/>
        <v>0</v>
      </c>
      <c r="BA122" s="368">
        <f t="shared" si="123"/>
        <v>0</v>
      </c>
      <c r="BB122" s="368">
        <f t="shared" si="123"/>
        <v>0</v>
      </c>
      <c r="BC122" s="368">
        <f t="shared" si="123"/>
        <v>0</v>
      </c>
      <c r="BD122" s="368">
        <f t="shared" si="123"/>
        <v>0</v>
      </c>
      <c r="BE122" s="368">
        <f t="shared" si="123"/>
        <v>0</v>
      </c>
      <c r="BF122" s="368">
        <f t="shared" si="123"/>
        <v>0</v>
      </c>
      <c r="BG122" s="368">
        <f t="shared" si="123"/>
        <v>0</v>
      </c>
      <c r="BH122" s="368">
        <f t="shared" si="123"/>
        <v>0</v>
      </c>
      <c r="BI122" s="368">
        <f t="shared" si="123"/>
        <v>0</v>
      </c>
      <c r="BJ122" s="368">
        <f t="shared" si="123"/>
        <v>0</v>
      </c>
      <c r="BK122" s="368">
        <f t="shared" si="123"/>
        <v>0</v>
      </c>
      <c r="BL122" s="368">
        <f t="shared" si="123"/>
        <v>0</v>
      </c>
      <c r="BM122" s="368">
        <f t="shared" si="123"/>
        <v>0</v>
      </c>
      <c r="BN122" s="368">
        <f t="shared" si="123"/>
        <v>0</v>
      </c>
      <c r="BO122" s="368">
        <f t="shared" si="123"/>
        <v>0</v>
      </c>
      <c r="BP122" s="368">
        <f t="shared" si="123"/>
        <v>0</v>
      </c>
      <c r="BQ122" s="368">
        <f t="shared" si="123"/>
        <v>0</v>
      </c>
      <c r="BR122" s="368" t="str">
        <f t="shared" si="123"/>
        <v/>
      </c>
      <c r="BS122" s="368" t="str">
        <f t="shared" si="123"/>
        <v/>
      </c>
      <c r="BT122" s="368" t="str">
        <f t="shared" ref="BT122:CD122" si="124">IF(NOT(ISNA(BT31)),IF(LEN(BT31)&gt;0,(BT31-$B31)/(rateShift*0.0001),""),"")</f>
        <v/>
      </c>
      <c r="BU122" s="368" t="str">
        <f t="shared" si="124"/>
        <v/>
      </c>
      <c r="BV122" s="368" t="str">
        <f t="shared" si="124"/>
        <v/>
      </c>
      <c r="BW122" s="368" t="str">
        <f t="shared" si="124"/>
        <v/>
      </c>
      <c r="BX122" s="368" t="str">
        <f t="shared" si="124"/>
        <v/>
      </c>
      <c r="BY122" s="368" t="str">
        <f t="shared" si="124"/>
        <v/>
      </c>
      <c r="BZ122" s="368" t="str">
        <f t="shared" si="124"/>
        <v/>
      </c>
      <c r="CA122" s="368" t="str">
        <f t="shared" si="124"/>
        <v/>
      </c>
      <c r="CB122" s="368" t="str">
        <f t="shared" si="124"/>
        <v/>
      </c>
      <c r="CC122" s="368" t="str">
        <f t="shared" si="124"/>
        <v/>
      </c>
      <c r="CD122" s="368" t="str">
        <f t="shared" si="124"/>
        <v/>
      </c>
      <c r="CE122" s="367">
        <f t="shared" ref="CE122:DJ122" si="125">IF(NOT(ISNA(CE31)),IF(LEN(CE31)&gt;0,(CE31-$C31)/(rateShift*0.0001),""),"")</f>
        <v>-8.6138719273751163E-5</v>
      </c>
      <c r="CF122" s="368">
        <f t="shared" si="125"/>
        <v>-2.8713656131593157E-5</v>
      </c>
      <c r="CG122" s="368">
        <f t="shared" si="125"/>
        <v>0</v>
      </c>
      <c r="CH122" s="368">
        <f t="shared" si="125"/>
        <v>0</v>
      </c>
      <c r="CI122" s="368">
        <f t="shared" si="125"/>
        <v>0</v>
      </c>
      <c r="CJ122" s="368">
        <f t="shared" si="125"/>
        <v>0</v>
      </c>
      <c r="CK122" s="368">
        <f t="shared" si="125"/>
        <v>0</v>
      </c>
      <c r="CL122" s="368">
        <f t="shared" si="125"/>
        <v>0</v>
      </c>
      <c r="CM122" s="368">
        <f t="shared" si="125"/>
        <v>0</v>
      </c>
      <c r="CN122" s="368">
        <f t="shared" si="125"/>
        <v>0</v>
      </c>
      <c r="CO122" s="368">
        <f t="shared" si="125"/>
        <v>0</v>
      </c>
      <c r="CP122" s="368">
        <f t="shared" si="125"/>
        <v>1.2661208493094933E-3</v>
      </c>
      <c r="CQ122" s="368">
        <f t="shared" si="125"/>
        <v>0</v>
      </c>
      <c r="CR122" s="368">
        <f t="shared" si="125"/>
        <v>0</v>
      </c>
      <c r="CS122" s="368">
        <f t="shared" si="125"/>
        <v>0</v>
      </c>
      <c r="CT122" s="368">
        <f t="shared" si="125"/>
        <v>0</v>
      </c>
      <c r="CU122" s="368">
        <f t="shared" si="125"/>
        <v>-2.0782214291484302E-5</v>
      </c>
      <c r="CV122" s="368">
        <f t="shared" si="125"/>
        <v>-2.9572351850290501E-3</v>
      </c>
      <c r="CW122" s="368">
        <f t="shared" si="125"/>
        <v>0</v>
      </c>
      <c r="CX122" s="368">
        <f t="shared" si="125"/>
        <v>0</v>
      </c>
      <c r="CY122" s="368">
        <f t="shared" si="125"/>
        <v>0</v>
      </c>
      <c r="CZ122" s="368">
        <f t="shared" si="125"/>
        <v>0</v>
      </c>
      <c r="DA122" s="368">
        <f t="shared" si="125"/>
        <v>0</v>
      </c>
      <c r="DB122" s="368">
        <f t="shared" si="125"/>
        <v>3.1950436262580956E-3</v>
      </c>
      <c r="DC122" s="368">
        <f t="shared" si="125"/>
        <v>0</v>
      </c>
      <c r="DD122" s="368">
        <f t="shared" si="125"/>
        <v>0</v>
      </c>
      <c r="DE122" s="368">
        <f t="shared" si="125"/>
        <v>0</v>
      </c>
      <c r="DF122" s="368">
        <f t="shared" si="125"/>
        <v>0</v>
      </c>
      <c r="DG122" s="368">
        <f t="shared" si="125"/>
        <v>2.7449658681621969E-2</v>
      </c>
      <c r="DH122" s="368">
        <f t="shared" si="125"/>
        <v>-2.6330199200449295E-2</v>
      </c>
      <c r="DI122" s="368">
        <f t="shared" si="125"/>
        <v>-1.4828885409818096E-2</v>
      </c>
      <c r="DJ122" s="368">
        <f t="shared" si="125"/>
        <v>8.3950085524690798E-4</v>
      </c>
      <c r="DK122" s="368">
        <f t="shared" ref="DK122:EP122" si="126">IF(NOT(ISNA(DK31)),IF(LEN(DK31)&gt;0,(DK31-$C31)/(rateShift*0.0001),""),"")</f>
        <v>4.9925113002058374E-6</v>
      </c>
      <c r="DL122" s="368">
        <f t="shared" si="126"/>
        <v>0</v>
      </c>
      <c r="DM122" s="368">
        <f t="shared" si="126"/>
        <v>0</v>
      </c>
      <c r="DN122" s="368">
        <f t="shared" si="126"/>
        <v>0</v>
      </c>
      <c r="DO122" s="368">
        <f t="shared" si="126"/>
        <v>0</v>
      </c>
      <c r="DP122" s="368">
        <f t="shared" si="126"/>
        <v>0</v>
      </c>
      <c r="DQ122" s="368">
        <f t="shared" si="126"/>
        <v>0</v>
      </c>
      <c r="DR122" s="368">
        <f t="shared" si="126"/>
        <v>0</v>
      </c>
      <c r="DS122" s="368">
        <f t="shared" si="126"/>
        <v>0</v>
      </c>
      <c r="DT122" s="368">
        <f t="shared" si="126"/>
        <v>0</v>
      </c>
      <c r="DU122" s="368">
        <f t="shared" si="126"/>
        <v>0</v>
      </c>
      <c r="DV122" s="368">
        <f t="shared" si="126"/>
        <v>0</v>
      </c>
      <c r="DW122" s="368">
        <f t="shared" si="126"/>
        <v>0</v>
      </c>
      <c r="DX122" s="368">
        <f t="shared" si="126"/>
        <v>0</v>
      </c>
      <c r="DY122" s="368">
        <f t="shared" si="126"/>
        <v>0</v>
      </c>
      <c r="DZ122" s="368">
        <f t="shared" si="126"/>
        <v>0</v>
      </c>
      <c r="EA122" s="368">
        <f t="shared" si="126"/>
        <v>0</v>
      </c>
      <c r="EB122" s="368">
        <f t="shared" si="126"/>
        <v>0</v>
      </c>
      <c r="EC122" s="368">
        <f t="shared" si="126"/>
        <v>0</v>
      </c>
      <c r="ED122" s="368">
        <f t="shared" si="126"/>
        <v>0</v>
      </c>
      <c r="EE122" s="368">
        <f t="shared" si="126"/>
        <v>0</v>
      </c>
      <c r="EF122" s="368">
        <f t="shared" si="126"/>
        <v>0</v>
      </c>
      <c r="EG122" s="368">
        <f t="shared" si="126"/>
        <v>0</v>
      </c>
      <c r="EH122" s="368">
        <f t="shared" si="126"/>
        <v>0</v>
      </c>
      <c r="EI122" s="368">
        <f t="shared" si="126"/>
        <v>0</v>
      </c>
      <c r="EJ122" s="368">
        <f t="shared" si="126"/>
        <v>0</v>
      </c>
      <c r="EK122" s="368">
        <f t="shared" si="126"/>
        <v>0</v>
      </c>
      <c r="EL122" s="368">
        <f t="shared" si="126"/>
        <v>0</v>
      </c>
      <c r="EM122" s="368">
        <f t="shared" si="126"/>
        <v>0</v>
      </c>
      <c r="EN122" s="368">
        <f t="shared" si="126"/>
        <v>0</v>
      </c>
      <c r="EO122" s="368" t="str">
        <f t="shared" si="126"/>
        <v/>
      </c>
      <c r="EP122" s="368" t="str">
        <f t="shared" si="126"/>
        <v/>
      </c>
      <c r="EQ122" s="368" t="str">
        <f t="shared" ref="EQ122:FA122" si="127">IF(NOT(ISNA(EQ31)),IF(LEN(EQ31)&gt;0,(EQ31-$C31)/(rateShift*0.0001),""),"")</f>
        <v/>
      </c>
      <c r="ER122" s="368" t="str">
        <f t="shared" si="127"/>
        <v/>
      </c>
      <c r="ES122" s="368" t="str">
        <f t="shared" si="127"/>
        <v/>
      </c>
      <c r="ET122" s="368" t="str">
        <f t="shared" si="127"/>
        <v/>
      </c>
      <c r="EU122" s="368" t="str">
        <f t="shared" si="127"/>
        <v/>
      </c>
      <c r="EV122" s="368" t="str">
        <f t="shared" si="127"/>
        <v/>
      </c>
      <c r="EW122" s="368" t="str">
        <f t="shared" si="127"/>
        <v/>
      </c>
      <c r="EX122" s="368" t="str">
        <f t="shared" si="127"/>
        <v/>
      </c>
      <c r="EY122" s="368" t="str">
        <f t="shared" si="127"/>
        <v/>
      </c>
      <c r="EZ122" s="368" t="str">
        <f t="shared" si="127"/>
        <v/>
      </c>
      <c r="FA122" s="369" t="str">
        <f t="shared" si="127"/>
        <v/>
      </c>
    </row>
    <row r="123" spans="6:157" x14ac:dyDescent="0.2">
      <c r="F123" s="238">
        <v>41900</v>
      </c>
      <c r="G123" s="238">
        <v>42081</v>
      </c>
      <c r="H123" s="367">
        <f t="shared" ref="H123:AM123" si="128">IF(NOT(ISNA(H32)),IF(LEN(H32)&gt;0,(H32-$B32)/(rateShift*0.0001),""),"")</f>
        <v>0</v>
      </c>
      <c r="I123" s="368">
        <f t="shared" si="128"/>
        <v>0</v>
      </c>
      <c r="J123" s="368">
        <f t="shared" si="128"/>
        <v>0</v>
      </c>
      <c r="K123" s="368">
        <f t="shared" si="128"/>
        <v>0</v>
      </c>
      <c r="L123" s="368">
        <f t="shared" si="128"/>
        <v>0</v>
      </c>
      <c r="M123" s="368">
        <f t="shared" si="128"/>
        <v>0</v>
      </c>
      <c r="N123" s="368">
        <f t="shared" si="128"/>
        <v>0</v>
      </c>
      <c r="O123" s="368">
        <f t="shared" si="128"/>
        <v>0</v>
      </c>
      <c r="P123" s="368">
        <f t="shared" si="128"/>
        <v>0</v>
      </c>
      <c r="Q123" s="368">
        <f t="shared" si="128"/>
        <v>0</v>
      </c>
      <c r="R123" s="368">
        <f t="shared" si="128"/>
        <v>0</v>
      </c>
      <c r="S123" s="368">
        <f t="shared" si="128"/>
        <v>0</v>
      </c>
      <c r="T123" s="368">
        <f t="shared" si="128"/>
        <v>0</v>
      </c>
      <c r="U123" s="368">
        <f t="shared" si="128"/>
        <v>0</v>
      </c>
      <c r="V123" s="368">
        <f t="shared" si="128"/>
        <v>0</v>
      </c>
      <c r="W123" s="368">
        <f t="shared" si="128"/>
        <v>0</v>
      </c>
      <c r="X123" s="368">
        <f t="shared" si="128"/>
        <v>0</v>
      </c>
      <c r="Y123" s="368">
        <f t="shared" si="128"/>
        <v>0</v>
      </c>
      <c r="Z123" s="368">
        <f t="shared" si="128"/>
        <v>0</v>
      </c>
      <c r="AA123" s="368">
        <f t="shared" si="128"/>
        <v>0</v>
      </c>
      <c r="AB123" s="368">
        <f t="shared" si="128"/>
        <v>0</v>
      </c>
      <c r="AC123" s="368">
        <f t="shared" si="128"/>
        <v>0</v>
      </c>
      <c r="AD123" s="368">
        <f t="shared" si="128"/>
        <v>0</v>
      </c>
      <c r="AE123" s="368">
        <f t="shared" si="128"/>
        <v>0</v>
      </c>
      <c r="AF123" s="368">
        <f t="shared" si="128"/>
        <v>0</v>
      </c>
      <c r="AG123" s="368">
        <f t="shared" si="128"/>
        <v>0</v>
      </c>
      <c r="AH123" s="368">
        <f t="shared" si="128"/>
        <v>0</v>
      </c>
      <c r="AI123" s="368">
        <f t="shared" si="128"/>
        <v>0</v>
      </c>
      <c r="AJ123" s="368">
        <f t="shared" si="128"/>
        <v>0</v>
      </c>
      <c r="AK123" s="368">
        <f t="shared" si="128"/>
        <v>0</v>
      </c>
      <c r="AL123" s="368">
        <f t="shared" si="128"/>
        <v>0</v>
      </c>
      <c r="AM123" s="368">
        <f t="shared" si="128"/>
        <v>0</v>
      </c>
      <c r="AN123" s="368">
        <f t="shared" ref="AN123:BS123" si="129">IF(NOT(ISNA(AN32)),IF(LEN(AN32)&gt;0,(AN32-$B32)/(rateShift*0.0001),""),"")</f>
        <v>0</v>
      </c>
      <c r="AO123" s="368">
        <f t="shared" si="129"/>
        <v>0</v>
      </c>
      <c r="AP123" s="368">
        <f t="shared" si="129"/>
        <v>0</v>
      </c>
      <c r="AQ123" s="368">
        <f t="shared" si="129"/>
        <v>0</v>
      </c>
      <c r="AR123" s="368">
        <f t="shared" si="129"/>
        <v>0</v>
      </c>
      <c r="AS123" s="368">
        <f t="shared" si="129"/>
        <v>0</v>
      </c>
      <c r="AT123" s="368">
        <f t="shared" si="129"/>
        <v>0</v>
      </c>
      <c r="AU123" s="368">
        <f t="shared" si="129"/>
        <v>0</v>
      </c>
      <c r="AV123" s="368">
        <f t="shared" si="129"/>
        <v>0</v>
      </c>
      <c r="AW123" s="368">
        <f t="shared" si="129"/>
        <v>0</v>
      </c>
      <c r="AX123" s="368">
        <f t="shared" si="129"/>
        <v>0</v>
      </c>
      <c r="AY123" s="368">
        <f t="shared" si="129"/>
        <v>0</v>
      </c>
      <c r="AZ123" s="368">
        <f t="shared" si="129"/>
        <v>0</v>
      </c>
      <c r="BA123" s="368">
        <f t="shared" si="129"/>
        <v>0</v>
      </c>
      <c r="BB123" s="368">
        <f t="shared" si="129"/>
        <v>0</v>
      </c>
      <c r="BC123" s="368">
        <f t="shared" si="129"/>
        <v>0</v>
      </c>
      <c r="BD123" s="368">
        <f t="shared" si="129"/>
        <v>0</v>
      </c>
      <c r="BE123" s="368">
        <f t="shared" si="129"/>
        <v>0</v>
      </c>
      <c r="BF123" s="368">
        <f t="shared" si="129"/>
        <v>0</v>
      </c>
      <c r="BG123" s="368">
        <f t="shared" si="129"/>
        <v>0</v>
      </c>
      <c r="BH123" s="368">
        <f t="shared" si="129"/>
        <v>0</v>
      </c>
      <c r="BI123" s="368">
        <f t="shared" si="129"/>
        <v>0</v>
      </c>
      <c r="BJ123" s="368">
        <f t="shared" si="129"/>
        <v>0</v>
      </c>
      <c r="BK123" s="368">
        <f t="shared" si="129"/>
        <v>0</v>
      </c>
      <c r="BL123" s="368">
        <f t="shared" si="129"/>
        <v>0</v>
      </c>
      <c r="BM123" s="368">
        <f t="shared" si="129"/>
        <v>0</v>
      </c>
      <c r="BN123" s="368">
        <f t="shared" si="129"/>
        <v>0</v>
      </c>
      <c r="BO123" s="368">
        <f t="shared" si="129"/>
        <v>0</v>
      </c>
      <c r="BP123" s="368">
        <f t="shared" si="129"/>
        <v>0</v>
      </c>
      <c r="BQ123" s="368">
        <f t="shared" si="129"/>
        <v>0</v>
      </c>
      <c r="BR123" s="368" t="str">
        <f t="shared" si="129"/>
        <v/>
      </c>
      <c r="BS123" s="368" t="str">
        <f t="shared" si="129"/>
        <v/>
      </c>
      <c r="BT123" s="368" t="str">
        <f t="shared" ref="BT123:CD123" si="130">IF(NOT(ISNA(BT32)),IF(LEN(BT32)&gt;0,(BT32-$B32)/(rateShift*0.0001),""),"")</f>
        <v/>
      </c>
      <c r="BU123" s="368" t="str">
        <f t="shared" si="130"/>
        <v/>
      </c>
      <c r="BV123" s="368" t="str">
        <f t="shared" si="130"/>
        <v/>
      </c>
      <c r="BW123" s="368" t="str">
        <f t="shared" si="130"/>
        <v/>
      </c>
      <c r="BX123" s="368" t="str">
        <f t="shared" si="130"/>
        <v/>
      </c>
      <c r="BY123" s="368" t="str">
        <f t="shared" si="130"/>
        <v/>
      </c>
      <c r="BZ123" s="368" t="str">
        <f t="shared" si="130"/>
        <v/>
      </c>
      <c r="CA123" s="368" t="str">
        <f t="shared" si="130"/>
        <v/>
      </c>
      <c r="CB123" s="368" t="str">
        <f t="shared" si="130"/>
        <v/>
      </c>
      <c r="CC123" s="368" t="str">
        <f t="shared" si="130"/>
        <v/>
      </c>
      <c r="CD123" s="368" t="str">
        <f t="shared" si="130"/>
        <v/>
      </c>
      <c r="CE123" s="367">
        <f t="shared" ref="CE123:DJ123" si="131">IF(NOT(ISNA(CE32)),IF(LEN(CE32)&gt;0,(CE32-$C32)/(rateShift*0.0001),""),"")</f>
        <v>-9.432180087323716E-5</v>
      </c>
      <c r="CF123" s="368">
        <f t="shared" si="131"/>
        <v>-3.1441422685893339E-5</v>
      </c>
      <c r="CG123" s="368">
        <f t="shared" si="131"/>
        <v>0</v>
      </c>
      <c r="CH123" s="368">
        <f t="shared" si="131"/>
        <v>0</v>
      </c>
      <c r="CI123" s="368">
        <f t="shared" si="131"/>
        <v>0</v>
      </c>
      <c r="CJ123" s="368">
        <f t="shared" si="131"/>
        <v>0</v>
      </c>
      <c r="CK123" s="368">
        <f t="shared" si="131"/>
        <v>0</v>
      </c>
      <c r="CL123" s="368">
        <f t="shared" si="131"/>
        <v>0</v>
      </c>
      <c r="CM123" s="368">
        <f t="shared" si="131"/>
        <v>0</v>
      </c>
      <c r="CN123" s="368">
        <f t="shared" si="131"/>
        <v>0</v>
      </c>
      <c r="CO123" s="368">
        <f t="shared" si="131"/>
        <v>0</v>
      </c>
      <c r="CP123" s="368">
        <f t="shared" si="131"/>
        <v>2.7634547853771368E-3</v>
      </c>
      <c r="CQ123" s="368">
        <f t="shared" si="131"/>
        <v>0</v>
      </c>
      <c r="CR123" s="368">
        <f t="shared" si="131"/>
        <v>0</v>
      </c>
      <c r="CS123" s="368">
        <f t="shared" si="131"/>
        <v>0</v>
      </c>
      <c r="CT123" s="368">
        <f t="shared" si="131"/>
        <v>0</v>
      </c>
      <c r="CU123" s="368">
        <f t="shared" si="131"/>
        <v>1.4316332407754429E-6</v>
      </c>
      <c r="CV123" s="368">
        <f t="shared" si="131"/>
        <v>-6.5447063784564163E-3</v>
      </c>
      <c r="CW123" s="368">
        <f t="shared" si="131"/>
        <v>0</v>
      </c>
      <c r="CX123" s="368">
        <f t="shared" si="131"/>
        <v>0</v>
      </c>
      <c r="CY123" s="368">
        <f t="shared" si="131"/>
        <v>0</v>
      </c>
      <c r="CZ123" s="368">
        <f t="shared" si="131"/>
        <v>0</v>
      </c>
      <c r="DA123" s="368">
        <f t="shared" si="131"/>
        <v>0</v>
      </c>
      <c r="DB123" s="368">
        <f t="shared" si="131"/>
        <v>6.9735520167105158E-3</v>
      </c>
      <c r="DC123" s="368">
        <f t="shared" si="131"/>
        <v>0</v>
      </c>
      <c r="DD123" s="368">
        <f t="shared" si="131"/>
        <v>0</v>
      </c>
      <c r="DE123" s="368">
        <f t="shared" si="131"/>
        <v>0</v>
      </c>
      <c r="DF123" s="368">
        <f t="shared" si="131"/>
        <v>0</v>
      </c>
      <c r="DG123" s="368">
        <f t="shared" si="131"/>
        <v>-1.8964908680453585E-3</v>
      </c>
      <c r="DH123" s="368">
        <f t="shared" si="131"/>
        <v>-1.0915793144201588E-2</v>
      </c>
      <c r="DI123" s="368">
        <f t="shared" si="131"/>
        <v>-2.8267100188423752E-2</v>
      </c>
      <c r="DJ123" s="368">
        <f t="shared" si="131"/>
        <v>8.6535493210374015E-4</v>
      </c>
      <c r="DK123" s="368">
        <f t="shared" ref="DK123:EP123" si="132">IF(NOT(ISNA(DK32)),IF(LEN(DK32)&gt;0,(DK32-$C32)/(rateShift*0.0001),""),"")</f>
        <v>1.0896736247698047E-5</v>
      </c>
      <c r="DL123" s="368">
        <f t="shared" si="132"/>
        <v>0</v>
      </c>
      <c r="DM123" s="368">
        <f t="shared" si="132"/>
        <v>0</v>
      </c>
      <c r="DN123" s="368">
        <f t="shared" si="132"/>
        <v>0</v>
      </c>
      <c r="DO123" s="368">
        <f t="shared" si="132"/>
        <v>0</v>
      </c>
      <c r="DP123" s="368">
        <f t="shared" si="132"/>
        <v>0</v>
      </c>
      <c r="DQ123" s="368">
        <f t="shared" si="132"/>
        <v>0</v>
      </c>
      <c r="DR123" s="368">
        <f t="shared" si="132"/>
        <v>0</v>
      </c>
      <c r="DS123" s="368">
        <f t="shared" si="132"/>
        <v>0</v>
      </c>
      <c r="DT123" s="368">
        <f t="shared" si="132"/>
        <v>0</v>
      </c>
      <c r="DU123" s="368">
        <f t="shared" si="132"/>
        <v>0</v>
      </c>
      <c r="DV123" s="368">
        <f t="shared" si="132"/>
        <v>0</v>
      </c>
      <c r="DW123" s="368">
        <f t="shared" si="132"/>
        <v>0</v>
      </c>
      <c r="DX123" s="368">
        <f t="shared" si="132"/>
        <v>0</v>
      </c>
      <c r="DY123" s="368">
        <f t="shared" si="132"/>
        <v>0</v>
      </c>
      <c r="DZ123" s="368">
        <f t="shared" si="132"/>
        <v>0</v>
      </c>
      <c r="EA123" s="368">
        <f t="shared" si="132"/>
        <v>0</v>
      </c>
      <c r="EB123" s="368">
        <f t="shared" si="132"/>
        <v>0</v>
      </c>
      <c r="EC123" s="368">
        <f t="shared" si="132"/>
        <v>0</v>
      </c>
      <c r="ED123" s="368">
        <f t="shared" si="132"/>
        <v>0</v>
      </c>
      <c r="EE123" s="368">
        <f t="shared" si="132"/>
        <v>0</v>
      </c>
      <c r="EF123" s="368">
        <f t="shared" si="132"/>
        <v>0</v>
      </c>
      <c r="EG123" s="368">
        <f t="shared" si="132"/>
        <v>0</v>
      </c>
      <c r="EH123" s="368">
        <f t="shared" si="132"/>
        <v>0</v>
      </c>
      <c r="EI123" s="368">
        <f t="shared" si="132"/>
        <v>0</v>
      </c>
      <c r="EJ123" s="368">
        <f t="shared" si="132"/>
        <v>0</v>
      </c>
      <c r="EK123" s="368">
        <f t="shared" si="132"/>
        <v>0</v>
      </c>
      <c r="EL123" s="368">
        <f t="shared" si="132"/>
        <v>0</v>
      </c>
      <c r="EM123" s="368">
        <f t="shared" si="132"/>
        <v>0</v>
      </c>
      <c r="EN123" s="368">
        <f t="shared" si="132"/>
        <v>0</v>
      </c>
      <c r="EO123" s="368" t="str">
        <f t="shared" si="132"/>
        <v/>
      </c>
      <c r="EP123" s="368" t="str">
        <f t="shared" si="132"/>
        <v/>
      </c>
      <c r="EQ123" s="368" t="str">
        <f t="shared" ref="EQ123:FA123" si="133">IF(NOT(ISNA(EQ32)),IF(LEN(EQ32)&gt;0,(EQ32-$C32)/(rateShift*0.0001),""),"")</f>
        <v/>
      </c>
      <c r="ER123" s="368" t="str">
        <f t="shared" si="133"/>
        <v/>
      </c>
      <c r="ES123" s="368" t="str">
        <f t="shared" si="133"/>
        <v/>
      </c>
      <c r="ET123" s="368" t="str">
        <f t="shared" si="133"/>
        <v/>
      </c>
      <c r="EU123" s="368" t="str">
        <f t="shared" si="133"/>
        <v/>
      </c>
      <c r="EV123" s="368" t="str">
        <f t="shared" si="133"/>
        <v/>
      </c>
      <c r="EW123" s="368" t="str">
        <f t="shared" si="133"/>
        <v/>
      </c>
      <c r="EX123" s="368" t="str">
        <f t="shared" si="133"/>
        <v/>
      </c>
      <c r="EY123" s="368" t="str">
        <f t="shared" si="133"/>
        <v/>
      </c>
      <c r="EZ123" s="368" t="str">
        <f t="shared" si="133"/>
        <v/>
      </c>
      <c r="FA123" s="369" t="str">
        <f t="shared" si="133"/>
        <v/>
      </c>
    </row>
    <row r="124" spans="6:157" x14ac:dyDescent="0.2">
      <c r="F124" s="238">
        <v>42188</v>
      </c>
      <c r="G124" s="238">
        <v>42373</v>
      </c>
      <c r="H124" s="367">
        <f t="shared" ref="H124:AM124" si="134">IF(NOT(ISNA(H33)),IF(LEN(H33)&gt;0,(H33-$B33)/(rateShift*0.0001),""),"")</f>
        <v>-1.9081958235744878E-13</v>
      </c>
      <c r="I124" s="368">
        <f t="shared" si="134"/>
        <v>-1.9081958235744878E-13</v>
      </c>
      <c r="J124" s="368">
        <f t="shared" si="134"/>
        <v>0</v>
      </c>
      <c r="K124" s="368">
        <f t="shared" si="134"/>
        <v>0</v>
      </c>
      <c r="L124" s="368">
        <f t="shared" si="134"/>
        <v>0</v>
      </c>
      <c r="M124" s="368">
        <f t="shared" si="134"/>
        <v>0</v>
      </c>
      <c r="N124" s="368">
        <f t="shared" si="134"/>
        <v>0</v>
      </c>
      <c r="O124" s="368">
        <f t="shared" si="134"/>
        <v>0</v>
      </c>
      <c r="P124" s="368">
        <f t="shared" si="134"/>
        <v>0</v>
      </c>
      <c r="Q124" s="368">
        <f t="shared" si="134"/>
        <v>0</v>
      </c>
      <c r="R124" s="368">
        <f t="shared" si="134"/>
        <v>0</v>
      </c>
      <c r="S124" s="368">
        <f t="shared" si="134"/>
        <v>8.1690515254216611E-4</v>
      </c>
      <c r="T124" s="368">
        <f t="shared" si="134"/>
        <v>0</v>
      </c>
      <c r="U124" s="368">
        <f t="shared" si="134"/>
        <v>0</v>
      </c>
      <c r="V124" s="368">
        <f t="shared" si="134"/>
        <v>0</v>
      </c>
      <c r="W124" s="368">
        <f t="shared" si="134"/>
        <v>0</v>
      </c>
      <c r="X124" s="368">
        <f t="shared" si="134"/>
        <v>4.5142691321164996E-6</v>
      </c>
      <c r="Y124" s="368">
        <f t="shared" si="134"/>
        <v>-1.9519418865271421E-3</v>
      </c>
      <c r="Z124" s="368">
        <f t="shared" si="134"/>
        <v>0</v>
      </c>
      <c r="AA124" s="368">
        <f t="shared" si="134"/>
        <v>0</v>
      </c>
      <c r="AB124" s="368">
        <f t="shared" si="134"/>
        <v>0</v>
      </c>
      <c r="AC124" s="368">
        <f t="shared" si="134"/>
        <v>0</v>
      </c>
      <c r="AD124" s="368">
        <f t="shared" si="134"/>
        <v>0</v>
      </c>
      <c r="AE124" s="368">
        <f t="shared" si="134"/>
        <v>2.061451987956861E-3</v>
      </c>
      <c r="AF124" s="368">
        <f t="shared" si="134"/>
        <v>0</v>
      </c>
      <c r="AG124" s="368">
        <f t="shared" si="134"/>
        <v>0</v>
      </c>
      <c r="AH124" s="368">
        <f t="shared" si="134"/>
        <v>0</v>
      </c>
      <c r="AI124" s="368">
        <f t="shared" si="134"/>
        <v>0</v>
      </c>
      <c r="AJ124" s="368">
        <f t="shared" si="134"/>
        <v>-5.9620920015920897E-3</v>
      </c>
      <c r="AK124" s="368">
        <f t="shared" si="134"/>
        <v>1.1135827615409155E-3</v>
      </c>
      <c r="AL124" s="368">
        <f t="shared" si="134"/>
        <v>-7.9652490179993318E-4</v>
      </c>
      <c r="AM124" s="368">
        <f t="shared" si="134"/>
        <v>-2.4863352383885928E-4</v>
      </c>
      <c r="AN124" s="368">
        <f t="shared" ref="AN124:BS124" si="135">IF(NOT(ISNA(AN33)),IF(LEN(AN33)&gt;0,(AN33-$B33)/(rateShift*0.0001),""),"")</f>
        <v>3.2211855231778497E-6</v>
      </c>
      <c r="AO124" s="368">
        <f t="shared" si="135"/>
        <v>0</v>
      </c>
      <c r="AP124" s="368">
        <f t="shared" si="135"/>
        <v>0</v>
      </c>
      <c r="AQ124" s="368">
        <f t="shared" si="135"/>
        <v>0</v>
      </c>
      <c r="AR124" s="368">
        <f t="shared" si="135"/>
        <v>0</v>
      </c>
      <c r="AS124" s="368">
        <f t="shared" si="135"/>
        <v>0</v>
      </c>
      <c r="AT124" s="368">
        <f t="shared" si="135"/>
        <v>0</v>
      </c>
      <c r="AU124" s="368">
        <f t="shared" si="135"/>
        <v>0</v>
      </c>
      <c r="AV124" s="368">
        <f t="shared" si="135"/>
        <v>0</v>
      </c>
      <c r="AW124" s="368">
        <f t="shared" si="135"/>
        <v>0</v>
      </c>
      <c r="AX124" s="368">
        <f t="shared" si="135"/>
        <v>0</v>
      </c>
      <c r="AY124" s="368">
        <f t="shared" si="135"/>
        <v>0</v>
      </c>
      <c r="AZ124" s="368">
        <f t="shared" si="135"/>
        <v>0</v>
      </c>
      <c r="BA124" s="368">
        <f t="shared" si="135"/>
        <v>0</v>
      </c>
      <c r="BB124" s="368">
        <f t="shared" si="135"/>
        <v>0</v>
      </c>
      <c r="BC124" s="368">
        <f t="shared" si="135"/>
        <v>0</v>
      </c>
      <c r="BD124" s="368">
        <f t="shared" si="135"/>
        <v>0</v>
      </c>
      <c r="BE124" s="368">
        <f t="shared" si="135"/>
        <v>0</v>
      </c>
      <c r="BF124" s="368">
        <f t="shared" si="135"/>
        <v>0</v>
      </c>
      <c r="BG124" s="368">
        <f t="shared" si="135"/>
        <v>0</v>
      </c>
      <c r="BH124" s="368">
        <f t="shared" si="135"/>
        <v>0</v>
      </c>
      <c r="BI124" s="368">
        <f t="shared" si="135"/>
        <v>0</v>
      </c>
      <c r="BJ124" s="368">
        <f t="shared" si="135"/>
        <v>0</v>
      </c>
      <c r="BK124" s="368">
        <f t="shared" si="135"/>
        <v>0</v>
      </c>
      <c r="BL124" s="368">
        <f t="shared" si="135"/>
        <v>0</v>
      </c>
      <c r="BM124" s="368">
        <f t="shared" si="135"/>
        <v>0</v>
      </c>
      <c r="BN124" s="368">
        <f t="shared" si="135"/>
        <v>0</v>
      </c>
      <c r="BO124" s="368">
        <f t="shared" si="135"/>
        <v>0</v>
      </c>
      <c r="BP124" s="368">
        <f t="shared" si="135"/>
        <v>0</v>
      </c>
      <c r="BQ124" s="368">
        <f t="shared" si="135"/>
        <v>0</v>
      </c>
      <c r="BR124" s="368" t="str">
        <f t="shared" si="135"/>
        <v/>
      </c>
      <c r="BS124" s="368" t="str">
        <f t="shared" si="135"/>
        <v/>
      </c>
      <c r="BT124" s="368" t="str">
        <f t="shared" ref="BT124:CD124" si="136">IF(NOT(ISNA(BT33)),IF(LEN(BT33)&gt;0,(BT33-$B33)/(rateShift*0.0001),""),"")</f>
        <v/>
      </c>
      <c r="BU124" s="368" t="str">
        <f t="shared" si="136"/>
        <v/>
      </c>
      <c r="BV124" s="368" t="str">
        <f t="shared" si="136"/>
        <v/>
      </c>
      <c r="BW124" s="368" t="str">
        <f t="shared" si="136"/>
        <v/>
      </c>
      <c r="BX124" s="368" t="str">
        <f t="shared" si="136"/>
        <v/>
      </c>
      <c r="BY124" s="368" t="str">
        <f t="shared" si="136"/>
        <v/>
      </c>
      <c r="BZ124" s="368" t="str">
        <f t="shared" si="136"/>
        <v/>
      </c>
      <c r="CA124" s="368" t="str">
        <f t="shared" si="136"/>
        <v/>
      </c>
      <c r="CB124" s="368" t="str">
        <f t="shared" si="136"/>
        <v/>
      </c>
      <c r="CC124" s="368" t="str">
        <f t="shared" si="136"/>
        <v/>
      </c>
      <c r="CD124" s="368" t="str">
        <f t="shared" si="136"/>
        <v/>
      </c>
      <c r="CE124" s="367">
        <f t="shared" ref="CE124:DJ124" si="137">IF(NOT(ISNA(CE33)),IF(LEN(CE33)&gt;0,(CE33-$C33)/(rateShift*0.0001),""),"")</f>
        <v>-1.2230317004806313E-4</v>
      </c>
      <c r="CF124" s="368">
        <f t="shared" si="137"/>
        <v>-4.0768787842176968E-5</v>
      </c>
      <c r="CG124" s="368">
        <f t="shared" si="137"/>
        <v>0</v>
      </c>
      <c r="CH124" s="368">
        <f t="shared" si="137"/>
        <v>0</v>
      </c>
      <c r="CI124" s="368">
        <f t="shared" si="137"/>
        <v>0</v>
      </c>
      <c r="CJ124" s="368">
        <f t="shared" si="137"/>
        <v>0</v>
      </c>
      <c r="CK124" s="368">
        <f t="shared" si="137"/>
        <v>0</v>
      </c>
      <c r="CL124" s="368">
        <f t="shared" si="137"/>
        <v>0</v>
      </c>
      <c r="CM124" s="368">
        <f t="shared" si="137"/>
        <v>0</v>
      </c>
      <c r="CN124" s="368">
        <f t="shared" si="137"/>
        <v>0</v>
      </c>
      <c r="CO124" s="368">
        <f t="shared" si="137"/>
        <v>0</v>
      </c>
      <c r="CP124" s="368">
        <f t="shared" si="137"/>
        <v>9.8813230610048097E-5</v>
      </c>
      <c r="CQ124" s="368">
        <f t="shared" si="137"/>
        <v>0</v>
      </c>
      <c r="CR124" s="368">
        <f t="shared" si="137"/>
        <v>0</v>
      </c>
      <c r="CS124" s="368">
        <f t="shared" si="137"/>
        <v>0</v>
      </c>
      <c r="CT124" s="368">
        <f t="shared" si="137"/>
        <v>0</v>
      </c>
      <c r="CU124" s="368">
        <f t="shared" si="137"/>
        <v>5.4604981127026608E-7</v>
      </c>
      <c r="CV124" s="368">
        <f t="shared" si="137"/>
        <v>-1.5802487211922372E-3</v>
      </c>
      <c r="CW124" s="368">
        <f t="shared" si="137"/>
        <v>0</v>
      </c>
      <c r="CX124" s="368">
        <f t="shared" si="137"/>
        <v>0</v>
      </c>
      <c r="CY124" s="368">
        <f t="shared" si="137"/>
        <v>0</v>
      </c>
      <c r="CZ124" s="368">
        <f t="shared" si="137"/>
        <v>0</v>
      </c>
      <c r="DA124" s="368">
        <f t="shared" si="137"/>
        <v>0</v>
      </c>
      <c r="DB124" s="368">
        <f t="shared" si="137"/>
        <v>2.4935419910311618E-4</v>
      </c>
      <c r="DC124" s="368">
        <f t="shared" si="137"/>
        <v>0</v>
      </c>
      <c r="DD124" s="368">
        <f t="shared" si="137"/>
        <v>0</v>
      </c>
      <c r="DE124" s="368">
        <f t="shared" si="137"/>
        <v>0</v>
      </c>
      <c r="DF124" s="368">
        <f t="shared" si="137"/>
        <v>0</v>
      </c>
      <c r="DG124" s="368">
        <f t="shared" si="137"/>
        <v>-7.21177441957363E-4</v>
      </c>
      <c r="DH124" s="368">
        <f t="shared" si="137"/>
        <v>-8.3986478845339552E-4</v>
      </c>
      <c r="DI124" s="368">
        <f t="shared" si="137"/>
        <v>-2.0242038493902687E-2</v>
      </c>
      <c r="DJ124" s="368">
        <f t="shared" si="137"/>
        <v>-2.6248096720972794E-2</v>
      </c>
      <c r="DK124" s="368">
        <f t="shared" ref="DK124:EP124" si="138">IF(NOT(ISNA(DK33)),IF(LEN(DK33)&gt;0,(DK33-$C33)/(rateShift*0.0001),""),"")</f>
        <v>1.7013334239861233E-3</v>
      </c>
      <c r="DL124" s="368">
        <f t="shared" si="138"/>
        <v>0</v>
      </c>
      <c r="DM124" s="368">
        <f t="shared" si="138"/>
        <v>0</v>
      </c>
      <c r="DN124" s="368">
        <f t="shared" si="138"/>
        <v>0</v>
      </c>
      <c r="DO124" s="368">
        <f t="shared" si="138"/>
        <v>0</v>
      </c>
      <c r="DP124" s="368">
        <f t="shared" si="138"/>
        <v>0</v>
      </c>
      <c r="DQ124" s="368">
        <f t="shared" si="138"/>
        <v>0</v>
      </c>
      <c r="DR124" s="368">
        <f t="shared" si="138"/>
        <v>0</v>
      </c>
      <c r="DS124" s="368">
        <f t="shared" si="138"/>
        <v>0</v>
      </c>
      <c r="DT124" s="368">
        <f t="shared" si="138"/>
        <v>0</v>
      </c>
      <c r="DU124" s="368">
        <f t="shared" si="138"/>
        <v>0</v>
      </c>
      <c r="DV124" s="368">
        <f t="shared" si="138"/>
        <v>0</v>
      </c>
      <c r="DW124" s="368">
        <f t="shared" si="138"/>
        <v>0</v>
      </c>
      <c r="DX124" s="368">
        <f t="shared" si="138"/>
        <v>0</v>
      </c>
      <c r="DY124" s="368">
        <f t="shared" si="138"/>
        <v>0</v>
      </c>
      <c r="DZ124" s="368">
        <f t="shared" si="138"/>
        <v>0</v>
      </c>
      <c r="EA124" s="368">
        <f t="shared" si="138"/>
        <v>0</v>
      </c>
      <c r="EB124" s="368">
        <f t="shared" si="138"/>
        <v>0</v>
      </c>
      <c r="EC124" s="368">
        <f t="shared" si="138"/>
        <v>0</v>
      </c>
      <c r="ED124" s="368">
        <f t="shared" si="138"/>
        <v>0</v>
      </c>
      <c r="EE124" s="368">
        <f t="shared" si="138"/>
        <v>0</v>
      </c>
      <c r="EF124" s="368">
        <f t="shared" si="138"/>
        <v>0</v>
      </c>
      <c r="EG124" s="368">
        <f t="shared" si="138"/>
        <v>0</v>
      </c>
      <c r="EH124" s="368">
        <f t="shared" si="138"/>
        <v>0</v>
      </c>
      <c r="EI124" s="368">
        <f t="shared" si="138"/>
        <v>0</v>
      </c>
      <c r="EJ124" s="368">
        <f t="shared" si="138"/>
        <v>0</v>
      </c>
      <c r="EK124" s="368">
        <f t="shared" si="138"/>
        <v>0</v>
      </c>
      <c r="EL124" s="368">
        <f t="shared" si="138"/>
        <v>0</v>
      </c>
      <c r="EM124" s="368">
        <f t="shared" si="138"/>
        <v>0</v>
      </c>
      <c r="EN124" s="368">
        <f t="shared" si="138"/>
        <v>0</v>
      </c>
      <c r="EO124" s="368" t="str">
        <f t="shared" si="138"/>
        <v/>
      </c>
      <c r="EP124" s="368" t="str">
        <f t="shared" si="138"/>
        <v/>
      </c>
      <c r="EQ124" s="368" t="str">
        <f t="shared" ref="EQ124:FA124" si="139">IF(NOT(ISNA(EQ33)),IF(LEN(EQ33)&gt;0,(EQ33-$C33)/(rateShift*0.0001),""),"")</f>
        <v/>
      </c>
      <c r="ER124" s="368" t="str">
        <f t="shared" si="139"/>
        <v/>
      </c>
      <c r="ES124" s="368" t="str">
        <f t="shared" si="139"/>
        <v/>
      </c>
      <c r="ET124" s="368" t="str">
        <f t="shared" si="139"/>
        <v/>
      </c>
      <c r="EU124" s="368" t="str">
        <f t="shared" si="139"/>
        <v/>
      </c>
      <c r="EV124" s="368" t="str">
        <f t="shared" si="139"/>
        <v/>
      </c>
      <c r="EW124" s="368" t="str">
        <f t="shared" si="139"/>
        <v/>
      </c>
      <c r="EX124" s="368" t="str">
        <f t="shared" si="139"/>
        <v/>
      </c>
      <c r="EY124" s="368" t="str">
        <f t="shared" si="139"/>
        <v/>
      </c>
      <c r="EZ124" s="368" t="str">
        <f t="shared" si="139"/>
        <v/>
      </c>
      <c r="FA124" s="369" t="str">
        <f t="shared" si="139"/>
        <v/>
      </c>
    </row>
    <row r="125" spans="6:157" x14ac:dyDescent="0.2">
      <c r="F125" s="238">
        <v>42555</v>
      </c>
      <c r="G125" s="238">
        <v>42739</v>
      </c>
      <c r="H125" s="367">
        <f t="shared" ref="H125:AM125" si="140">IF(NOT(ISNA(H34)),IF(LEN(H34)&gt;0,(H34-$B34)/(rateShift*0.0001),""),"")</f>
        <v>-2.9490299091605721E-13</v>
      </c>
      <c r="I125" s="368">
        <f t="shared" si="140"/>
        <v>-2.9490299091605721E-13</v>
      </c>
      <c r="J125" s="368">
        <f t="shared" si="140"/>
        <v>0</v>
      </c>
      <c r="K125" s="368">
        <f t="shared" si="140"/>
        <v>0</v>
      </c>
      <c r="L125" s="368">
        <f t="shared" si="140"/>
        <v>0</v>
      </c>
      <c r="M125" s="368">
        <f t="shared" si="140"/>
        <v>0</v>
      </c>
      <c r="N125" s="368">
        <f t="shared" si="140"/>
        <v>0</v>
      </c>
      <c r="O125" s="368">
        <f t="shared" si="140"/>
        <v>0</v>
      </c>
      <c r="P125" s="368">
        <f t="shared" si="140"/>
        <v>0</v>
      </c>
      <c r="Q125" s="368">
        <f t="shared" si="140"/>
        <v>0</v>
      </c>
      <c r="R125" s="368">
        <f t="shared" si="140"/>
        <v>0</v>
      </c>
      <c r="S125" s="368">
        <f t="shared" si="140"/>
        <v>6.1232771976157951E-4</v>
      </c>
      <c r="T125" s="368">
        <f t="shared" si="140"/>
        <v>0</v>
      </c>
      <c r="U125" s="368">
        <f t="shared" si="140"/>
        <v>0</v>
      </c>
      <c r="V125" s="368">
        <f t="shared" si="140"/>
        <v>0</v>
      </c>
      <c r="W125" s="368">
        <f t="shared" si="140"/>
        <v>0</v>
      </c>
      <c r="X125" s="368">
        <f t="shared" si="140"/>
        <v>3.3837614654697035E-6</v>
      </c>
      <c r="Y125" s="368">
        <f t="shared" si="140"/>
        <v>-1.877957174333672E-3</v>
      </c>
      <c r="Z125" s="368">
        <f t="shared" si="140"/>
        <v>0</v>
      </c>
      <c r="AA125" s="368">
        <f t="shared" si="140"/>
        <v>0</v>
      </c>
      <c r="AB125" s="368">
        <f t="shared" si="140"/>
        <v>0</v>
      </c>
      <c r="AC125" s="368">
        <f t="shared" si="140"/>
        <v>0</v>
      </c>
      <c r="AD125" s="368">
        <f t="shared" si="140"/>
        <v>0</v>
      </c>
      <c r="AE125" s="368">
        <f t="shared" si="140"/>
        <v>1.5452028808565776E-3</v>
      </c>
      <c r="AF125" s="368">
        <f t="shared" si="140"/>
        <v>0</v>
      </c>
      <c r="AG125" s="368">
        <f t="shared" si="140"/>
        <v>0</v>
      </c>
      <c r="AH125" s="368">
        <f t="shared" si="140"/>
        <v>0</v>
      </c>
      <c r="AI125" s="368">
        <f t="shared" si="140"/>
        <v>0</v>
      </c>
      <c r="AJ125" s="368">
        <f t="shared" si="140"/>
        <v>-4.469006221179822E-3</v>
      </c>
      <c r="AK125" s="368">
        <f t="shared" si="140"/>
        <v>-3.9447746466060585E-4</v>
      </c>
      <c r="AL125" s="368">
        <f t="shared" si="140"/>
        <v>1.9055541763610129E-3</v>
      </c>
      <c r="AM125" s="368">
        <f t="shared" si="140"/>
        <v>8.8938974037063023E-4</v>
      </c>
      <c r="AN125" s="368">
        <f t="shared" ref="AN125:BS125" si="141">IF(NOT(ISNA(AN34)),IF(LEN(AN34)&gt;0,(AN34-$B34)/(rateShift*0.0001),""),"")</f>
        <v>-3.9329424651908529E-4</v>
      </c>
      <c r="AO125" s="368">
        <f t="shared" si="141"/>
        <v>0</v>
      </c>
      <c r="AP125" s="368">
        <f t="shared" si="141"/>
        <v>0</v>
      </c>
      <c r="AQ125" s="368">
        <f t="shared" si="141"/>
        <v>0</v>
      </c>
      <c r="AR125" s="368">
        <f t="shared" si="141"/>
        <v>0</v>
      </c>
      <c r="AS125" s="368">
        <f t="shared" si="141"/>
        <v>0</v>
      </c>
      <c r="AT125" s="368">
        <f t="shared" si="141"/>
        <v>0</v>
      </c>
      <c r="AU125" s="368">
        <f t="shared" si="141"/>
        <v>0</v>
      </c>
      <c r="AV125" s="368">
        <f t="shared" si="141"/>
        <v>0</v>
      </c>
      <c r="AW125" s="368">
        <f t="shared" si="141"/>
        <v>0</v>
      </c>
      <c r="AX125" s="368">
        <f t="shared" si="141"/>
        <v>0</v>
      </c>
      <c r="AY125" s="368">
        <f t="shared" si="141"/>
        <v>0</v>
      </c>
      <c r="AZ125" s="368">
        <f t="shared" si="141"/>
        <v>0</v>
      </c>
      <c r="BA125" s="368">
        <f t="shared" si="141"/>
        <v>0</v>
      </c>
      <c r="BB125" s="368">
        <f t="shared" si="141"/>
        <v>0</v>
      </c>
      <c r="BC125" s="368">
        <f t="shared" si="141"/>
        <v>0</v>
      </c>
      <c r="BD125" s="368">
        <f t="shared" si="141"/>
        <v>0</v>
      </c>
      <c r="BE125" s="368">
        <f t="shared" si="141"/>
        <v>0</v>
      </c>
      <c r="BF125" s="368">
        <f t="shared" si="141"/>
        <v>0</v>
      </c>
      <c r="BG125" s="368">
        <f t="shared" si="141"/>
        <v>0</v>
      </c>
      <c r="BH125" s="368">
        <f t="shared" si="141"/>
        <v>0</v>
      </c>
      <c r="BI125" s="368">
        <f t="shared" si="141"/>
        <v>0</v>
      </c>
      <c r="BJ125" s="368">
        <f t="shared" si="141"/>
        <v>0</v>
      </c>
      <c r="BK125" s="368">
        <f t="shared" si="141"/>
        <v>0</v>
      </c>
      <c r="BL125" s="368">
        <f t="shared" si="141"/>
        <v>0</v>
      </c>
      <c r="BM125" s="368">
        <f t="shared" si="141"/>
        <v>0</v>
      </c>
      <c r="BN125" s="368">
        <f t="shared" si="141"/>
        <v>0</v>
      </c>
      <c r="BO125" s="368">
        <f t="shared" si="141"/>
        <v>0</v>
      </c>
      <c r="BP125" s="368">
        <f t="shared" si="141"/>
        <v>0</v>
      </c>
      <c r="BQ125" s="368">
        <f t="shared" si="141"/>
        <v>0</v>
      </c>
      <c r="BR125" s="368" t="str">
        <f t="shared" si="141"/>
        <v/>
      </c>
      <c r="BS125" s="368" t="str">
        <f t="shared" si="141"/>
        <v/>
      </c>
      <c r="BT125" s="368" t="str">
        <f t="shared" ref="BT125:CD125" si="142">IF(NOT(ISNA(BT34)),IF(LEN(BT34)&gt;0,(BT34-$B34)/(rateShift*0.0001),""),"")</f>
        <v/>
      </c>
      <c r="BU125" s="368" t="str">
        <f t="shared" si="142"/>
        <v/>
      </c>
      <c r="BV125" s="368" t="str">
        <f t="shared" si="142"/>
        <v/>
      </c>
      <c r="BW125" s="368" t="str">
        <f t="shared" si="142"/>
        <v/>
      </c>
      <c r="BX125" s="368" t="str">
        <f t="shared" si="142"/>
        <v/>
      </c>
      <c r="BY125" s="368" t="str">
        <f t="shared" si="142"/>
        <v/>
      </c>
      <c r="BZ125" s="368" t="str">
        <f t="shared" si="142"/>
        <v/>
      </c>
      <c r="CA125" s="368" t="str">
        <f t="shared" si="142"/>
        <v/>
      </c>
      <c r="CB125" s="368" t="str">
        <f t="shared" si="142"/>
        <v/>
      </c>
      <c r="CC125" s="368" t="str">
        <f t="shared" si="142"/>
        <v/>
      </c>
      <c r="CD125" s="368" t="str">
        <f t="shared" si="142"/>
        <v/>
      </c>
      <c r="CE125" s="367">
        <f t="shared" ref="CE125:DJ125" si="143">IF(NOT(ISNA(CE34)),IF(LEN(CE34)&gt;0,(CE34-$C34)/(rateShift*0.0001),""),"")</f>
        <v>-1.5782028073285659E-4</v>
      </c>
      <c r="CF125" s="368">
        <f t="shared" si="143"/>
        <v>-5.2608133179615768E-5</v>
      </c>
      <c r="CG125" s="368">
        <f t="shared" si="143"/>
        <v>0</v>
      </c>
      <c r="CH125" s="368">
        <f t="shared" si="143"/>
        <v>0</v>
      </c>
      <c r="CI125" s="368">
        <f t="shared" si="143"/>
        <v>0</v>
      </c>
      <c r="CJ125" s="368">
        <f t="shared" si="143"/>
        <v>0</v>
      </c>
      <c r="CK125" s="368">
        <f t="shared" si="143"/>
        <v>0</v>
      </c>
      <c r="CL125" s="368">
        <f t="shared" si="143"/>
        <v>0</v>
      </c>
      <c r="CM125" s="368">
        <f t="shared" si="143"/>
        <v>0</v>
      </c>
      <c r="CN125" s="368">
        <f t="shared" si="143"/>
        <v>0</v>
      </c>
      <c r="CO125" s="368">
        <f t="shared" si="143"/>
        <v>0</v>
      </c>
      <c r="CP125" s="368">
        <f t="shared" si="143"/>
        <v>5.8068529516092093E-5</v>
      </c>
      <c r="CQ125" s="368">
        <f t="shared" si="143"/>
        <v>0</v>
      </c>
      <c r="CR125" s="368">
        <f t="shared" si="143"/>
        <v>0</v>
      </c>
      <c r="CS125" s="368">
        <f t="shared" si="143"/>
        <v>0</v>
      </c>
      <c r="CT125" s="368">
        <f t="shared" si="143"/>
        <v>0</v>
      </c>
      <c r="CU125" s="368">
        <f t="shared" si="143"/>
        <v>3.208905190177358E-7</v>
      </c>
      <c r="CV125" s="368">
        <f t="shared" si="143"/>
        <v>-1.7837141403319323E-3</v>
      </c>
      <c r="CW125" s="368">
        <f t="shared" si="143"/>
        <v>0</v>
      </c>
      <c r="CX125" s="368">
        <f t="shared" si="143"/>
        <v>0</v>
      </c>
      <c r="CY125" s="368">
        <f t="shared" si="143"/>
        <v>0</v>
      </c>
      <c r="CZ125" s="368">
        <f t="shared" si="143"/>
        <v>0</v>
      </c>
      <c r="DA125" s="368">
        <f t="shared" si="143"/>
        <v>0</v>
      </c>
      <c r="DB125" s="368">
        <f t="shared" si="143"/>
        <v>1.4653535215097824E-4</v>
      </c>
      <c r="DC125" s="368">
        <f t="shared" si="143"/>
        <v>0</v>
      </c>
      <c r="DD125" s="368">
        <f t="shared" si="143"/>
        <v>0</v>
      </c>
      <c r="DE125" s="368">
        <f t="shared" si="143"/>
        <v>0</v>
      </c>
      <c r="DF125" s="368">
        <f t="shared" si="143"/>
        <v>0</v>
      </c>
      <c r="DG125" s="368">
        <f t="shared" si="143"/>
        <v>-4.2380674906972171E-4</v>
      </c>
      <c r="DH125" s="368">
        <f t="shared" si="143"/>
        <v>-3.2504810029351794E-3</v>
      </c>
      <c r="DI125" s="368">
        <f t="shared" si="143"/>
        <v>-1.8600671595168927E-3</v>
      </c>
      <c r="DJ125" s="368">
        <f t="shared" si="143"/>
        <v>-3.2062357398950081E-2</v>
      </c>
      <c r="DK125" s="368">
        <f t="shared" ref="DK125:EP125" si="144">IF(NOT(ISNA(DK34)),IF(LEN(DK34)&gt;0,(DK34-$C34)/(rateShift*0.0001),""),"")</f>
        <v>-3.8039237050362107E-2</v>
      </c>
      <c r="DL125" s="368">
        <f t="shared" si="144"/>
        <v>3.1829292974905332E-3</v>
      </c>
      <c r="DM125" s="368">
        <f t="shared" si="144"/>
        <v>0</v>
      </c>
      <c r="DN125" s="368">
        <f t="shared" si="144"/>
        <v>0</v>
      </c>
      <c r="DO125" s="368">
        <f t="shared" si="144"/>
        <v>0</v>
      </c>
      <c r="DP125" s="368">
        <f t="shared" si="144"/>
        <v>0</v>
      </c>
      <c r="DQ125" s="368">
        <f t="shared" si="144"/>
        <v>0</v>
      </c>
      <c r="DR125" s="368">
        <f t="shared" si="144"/>
        <v>0</v>
      </c>
      <c r="DS125" s="368">
        <f t="shared" si="144"/>
        <v>0</v>
      </c>
      <c r="DT125" s="368">
        <f t="shared" si="144"/>
        <v>0</v>
      </c>
      <c r="DU125" s="368">
        <f t="shared" si="144"/>
        <v>0</v>
      </c>
      <c r="DV125" s="368">
        <f t="shared" si="144"/>
        <v>0</v>
      </c>
      <c r="DW125" s="368">
        <f t="shared" si="144"/>
        <v>0</v>
      </c>
      <c r="DX125" s="368">
        <f t="shared" si="144"/>
        <v>0</v>
      </c>
      <c r="DY125" s="368">
        <f t="shared" si="144"/>
        <v>0</v>
      </c>
      <c r="DZ125" s="368">
        <f t="shared" si="144"/>
        <v>0</v>
      </c>
      <c r="EA125" s="368">
        <f t="shared" si="144"/>
        <v>0</v>
      </c>
      <c r="EB125" s="368">
        <f t="shared" si="144"/>
        <v>0</v>
      </c>
      <c r="EC125" s="368">
        <f t="shared" si="144"/>
        <v>0</v>
      </c>
      <c r="ED125" s="368">
        <f t="shared" si="144"/>
        <v>0</v>
      </c>
      <c r="EE125" s="368">
        <f t="shared" si="144"/>
        <v>0</v>
      </c>
      <c r="EF125" s="368">
        <f t="shared" si="144"/>
        <v>0</v>
      </c>
      <c r="EG125" s="368">
        <f t="shared" si="144"/>
        <v>0</v>
      </c>
      <c r="EH125" s="368">
        <f t="shared" si="144"/>
        <v>0</v>
      </c>
      <c r="EI125" s="368">
        <f t="shared" si="144"/>
        <v>0</v>
      </c>
      <c r="EJ125" s="368">
        <f t="shared" si="144"/>
        <v>0</v>
      </c>
      <c r="EK125" s="368">
        <f t="shared" si="144"/>
        <v>0</v>
      </c>
      <c r="EL125" s="368">
        <f t="shared" si="144"/>
        <v>0</v>
      </c>
      <c r="EM125" s="368">
        <f t="shared" si="144"/>
        <v>0</v>
      </c>
      <c r="EN125" s="368">
        <f t="shared" si="144"/>
        <v>0</v>
      </c>
      <c r="EO125" s="368" t="str">
        <f t="shared" si="144"/>
        <v/>
      </c>
      <c r="EP125" s="368" t="str">
        <f t="shared" si="144"/>
        <v/>
      </c>
      <c r="EQ125" s="368" t="str">
        <f t="shared" ref="EQ125:FA125" si="145">IF(NOT(ISNA(EQ34)),IF(LEN(EQ34)&gt;0,(EQ34-$C34)/(rateShift*0.0001),""),"")</f>
        <v/>
      </c>
      <c r="ER125" s="368" t="str">
        <f t="shared" si="145"/>
        <v/>
      </c>
      <c r="ES125" s="368" t="str">
        <f t="shared" si="145"/>
        <v/>
      </c>
      <c r="ET125" s="368" t="str">
        <f t="shared" si="145"/>
        <v/>
      </c>
      <c r="EU125" s="368" t="str">
        <f t="shared" si="145"/>
        <v/>
      </c>
      <c r="EV125" s="368" t="str">
        <f t="shared" si="145"/>
        <v/>
      </c>
      <c r="EW125" s="368" t="str">
        <f t="shared" si="145"/>
        <v/>
      </c>
      <c r="EX125" s="368" t="str">
        <f t="shared" si="145"/>
        <v/>
      </c>
      <c r="EY125" s="368" t="str">
        <f t="shared" si="145"/>
        <v/>
      </c>
      <c r="EZ125" s="368" t="str">
        <f t="shared" si="145"/>
        <v/>
      </c>
      <c r="FA125" s="369" t="str">
        <f t="shared" si="145"/>
        <v/>
      </c>
    </row>
    <row r="126" spans="6:157" x14ac:dyDescent="0.2">
      <c r="F126" s="238">
        <v>42919</v>
      </c>
      <c r="G126" s="238">
        <v>43103</v>
      </c>
      <c r="H126" s="367">
        <f t="shared" ref="H126:AM126" si="146">IF(NOT(ISNA(H35)),IF(LEN(H35)&gt;0,(H35-$B35)/(rateShift*0.0001),""),"")</f>
        <v>-3.4694469519536142E-13</v>
      </c>
      <c r="I126" s="368">
        <f t="shared" si="146"/>
        <v>-2.3418766925686896E-13</v>
      </c>
      <c r="J126" s="368">
        <f t="shared" si="146"/>
        <v>0</v>
      </c>
      <c r="K126" s="368">
        <f t="shared" si="146"/>
        <v>0</v>
      </c>
      <c r="L126" s="368">
        <f t="shared" si="146"/>
        <v>0</v>
      </c>
      <c r="M126" s="368">
        <f t="shared" si="146"/>
        <v>0</v>
      </c>
      <c r="N126" s="368">
        <f t="shared" si="146"/>
        <v>0</v>
      </c>
      <c r="O126" s="368">
        <f t="shared" si="146"/>
        <v>0</v>
      </c>
      <c r="P126" s="368">
        <f t="shared" si="146"/>
        <v>0</v>
      </c>
      <c r="Q126" s="368">
        <f t="shared" si="146"/>
        <v>0</v>
      </c>
      <c r="R126" s="368">
        <f t="shared" si="146"/>
        <v>0</v>
      </c>
      <c r="S126" s="368">
        <f t="shared" si="146"/>
        <v>4.9051592156124091E-4</v>
      </c>
      <c r="T126" s="368">
        <f t="shared" si="146"/>
        <v>0</v>
      </c>
      <c r="U126" s="368">
        <f t="shared" si="146"/>
        <v>0</v>
      </c>
      <c r="V126" s="368">
        <f t="shared" si="146"/>
        <v>0</v>
      </c>
      <c r="W126" s="368">
        <f t="shared" si="146"/>
        <v>0</v>
      </c>
      <c r="X126" s="368">
        <f t="shared" si="146"/>
        <v>2.7106218138117644E-6</v>
      </c>
      <c r="Y126" s="368">
        <f t="shared" si="146"/>
        <v>-1.902196241718862E-3</v>
      </c>
      <c r="Z126" s="368">
        <f t="shared" si="146"/>
        <v>0</v>
      </c>
      <c r="AA126" s="368">
        <f t="shared" si="146"/>
        <v>0</v>
      </c>
      <c r="AB126" s="368">
        <f t="shared" si="146"/>
        <v>0</v>
      </c>
      <c r="AC126" s="368">
        <f t="shared" si="146"/>
        <v>0</v>
      </c>
      <c r="AD126" s="368">
        <f t="shared" si="146"/>
        <v>0</v>
      </c>
      <c r="AE126" s="368">
        <f t="shared" si="146"/>
        <v>1.2378120248929259E-3</v>
      </c>
      <c r="AF126" s="368">
        <f t="shared" si="146"/>
        <v>0</v>
      </c>
      <c r="AG126" s="368">
        <f t="shared" si="146"/>
        <v>0</v>
      </c>
      <c r="AH126" s="368">
        <f t="shared" si="146"/>
        <v>0</v>
      </c>
      <c r="AI126" s="368">
        <f t="shared" si="146"/>
        <v>0</v>
      </c>
      <c r="AJ126" s="368">
        <f t="shared" si="146"/>
        <v>-3.5799762691454684E-3</v>
      </c>
      <c r="AK126" s="368">
        <f t="shared" si="146"/>
        <v>-1.1121056229818765E-3</v>
      </c>
      <c r="AL126" s="368">
        <f t="shared" si="146"/>
        <v>-2.0401673766178019E-4</v>
      </c>
      <c r="AM126" s="368">
        <f t="shared" si="146"/>
        <v>4.078293086486745E-3</v>
      </c>
      <c r="AN126" s="368">
        <f t="shared" ref="AN126:BS126" si="147">IF(NOT(ISNA(AN35)),IF(LEN(AN35)&gt;0,(AN35-$B35)/(rateShift*0.0001),""),"")</f>
        <v>2.8000080792497939E-3</v>
      </c>
      <c r="AO126" s="368">
        <f t="shared" si="147"/>
        <v>-6.0182669832896385E-4</v>
      </c>
      <c r="AP126" s="368">
        <f t="shared" si="147"/>
        <v>0</v>
      </c>
      <c r="AQ126" s="368">
        <f t="shared" si="147"/>
        <v>0</v>
      </c>
      <c r="AR126" s="368">
        <f t="shared" si="147"/>
        <v>0</v>
      </c>
      <c r="AS126" s="368">
        <f t="shared" si="147"/>
        <v>0</v>
      </c>
      <c r="AT126" s="368">
        <f t="shared" si="147"/>
        <v>0</v>
      </c>
      <c r="AU126" s="368">
        <f t="shared" si="147"/>
        <v>0</v>
      </c>
      <c r="AV126" s="368">
        <f t="shared" si="147"/>
        <v>0</v>
      </c>
      <c r="AW126" s="368">
        <f t="shared" si="147"/>
        <v>0</v>
      </c>
      <c r="AX126" s="368">
        <f t="shared" si="147"/>
        <v>0</v>
      </c>
      <c r="AY126" s="368">
        <f t="shared" si="147"/>
        <v>0</v>
      </c>
      <c r="AZ126" s="368">
        <f t="shared" si="147"/>
        <v>0</v>
      </c>
      <c r="BA126" s="368">
        <f t="shared" si="147"/>
        <v>0</v>
      </c>
      <c r="BB126" s="368">
        <f t="shared" si="147"/>
        <v>0</v>
      </c>
      <c r="BC126" s="368">
        <f t="shared" si="147"/>
        <v>0</v>
      </c>
      <c r="BD126" s="368">
        <f t="shared" si="147"/>
        <v>0</v>
      </c>
      <c r="BE126" s="368">
        <f t="shared" si="147"/>
        <v>0</v>
      </c>
      <c r="BF126" s="368">
        <f t="shared" si="147"/>
        <v>0</v>
      </c>
      <c r="BG126" s="368">
        <f t="shared" si="147"/>
        <v>0</v>
      </c>
      <c r="BH126" s="368">
        <f t="shared" si="147"/>
        <v>0</v>
      </c>
      <c r="BI126" s="368">
        <f t="shared" si="147"/>
        <v>0</v>
      </c>
      <c r="BJ126" s="368">
        <f t="shared" si="147"/>
        <v>0</v>
      </c>
      <c r="BK126" s="368">
        <f t="shared" si="147"/>
        <v>0</v>
      </c>
      <c r="BL126" s="368">
        <f t="shared" si="147"/>
        <v>0</v>
      </c>
      <c r="BM126" s="368">
        <f t="shared" si="147"/>
        <v>0</v>
      </c>
      <c r="BN126" s="368">
        <f t="shared" si="147"/>
        <v>0</v>
      </c>
      <c r="BO126" s="368">
        <f t="shared" si="147"/>
        <v>0</v>
      </c>
      <c r="BP126" s="368">
        <f t="shared" si="147"/>
        <v>0</v>
      </c>
      <c r="BQ126" s="368">
        <f t="shared" si="147"/>
        <v>0</v>
      </c>
      <c r="BR126" s="368" t="str">
        <f t="shared" si="147"/>
        <v/>
      </c>
      <c r="BS126" s="368" t="str">
        <f t="shared" si="147"/>
        <v/>
      </c>
      <c r="BT126" s="368" t="str">
        <f t="shared" ref="BT126:CD126" si="148">IF(NOT(ISNA(BT35)),IF(LEN(BT35)&gt;0,(BT35-$B35)/(rateShift*0.0001),""),"")</f>
        <v/>
      </c>
      <c r="BU126" s="368" t="str">
        <f t="shared" si="148"/>
        <v/>
      </c>
      <c r="BV126" s="368" t="str">
        <f t="shared" si="148"/>
        <v/>
      </c>
      <c r="BW126" s="368" t="str">
        <f t="shared" si="148"/>
        <v/>
      </c>
      <c r="BX126" s="368" t="str">
        <f t="shared" si="148"/>
        <v/>
      </c>
      <c r="BY126" s="368" t="str">
        <f t="shared" si="148"/>
        <v/>
      </c>
      <c r="BZ126" s="368" t="str">
        <f t="shared" si="148"/>
        <v/>
      </c>
      <c r="CA126" s="368" t="str">
        <f t="shared" si="148"/>
        <v/>
      </c>
      <c r="CB126" s="368" t="str">
        <f t="shared" si="148"/>
        <v/>
      </c>
      <c r="CC126" s="368" t="str">
        <f t="shared" si="148"/>
        <v/>
      </c>
      <c r="CD126" s="368" t="str">
        <f t="shared" si="148"/>
        <v/>
      </c>
      <c r="CE126" s="367">
        <f t="shared" ref="CE126:DJ126" si="149">IF(NOT(ISNA(CE35)),IF(LEN(CE35)&gt;0,(CE35-$C35)/(rateShift*0.0001),""),"")</f>
        <v>-1.815842592435557E-4</v>
      </c>
      <c r="CF126" s="368">
        <f t="shared" si="149"/>
        <v>-6.0529667545577981E-5</v>
      </c>
      <c r="CG126" s="368">
        <f t="shared" si="149"/>
        <v>0</v>
      </c>
      <c r="CH126" s="368">
        <f t="shared" si="149"/>
        <v>0</v>
      </c>
      <c r="CI126" s="368">
        <f t="shared" si="149"/>
        <v>0</v>
      </c>
      <c r="CJ126" s="368">
        <f t="shared" si="149"/>
        <v>0</v>
      </c>
      <c r="CK126" s="368">
        <f t="shared" si="149"/>
        <v>0</v>
      </c>
      <c r="CL126" s="368">
        <f t="shared" si="149"/>
        <v>0</v>
      </c>
      <c r="CM126" s="368">
        <f t="shared" si="149"/>
        <v>0</v>
      </c>
      <c r="CN126" s="368">
        <f t="shared" si="149"/>
        <v>0</v>
      </c>
      <c r="CO126" s="368">
        <f t="shared" si="149"/>
        <v>0</v>
      </c>
      <c r="CP126" s="368">
        <f t="shared" si="149"/>
        <v>3.8206910812216277E-5</v>
      </c>
      <c r="CQ126" s="368">
        <f t="shared" si="149"/>
        <v>0</v>
      </c>
      <c r="CR126" s="368">
        <f t="shared" si="149"/>
        <v>0</v>
      </c>
      <c r="CS126" s="368">
        <f t="shared" si="149"/>
        <v>0</v>
      </c>
      <c r="CT126" s="368">
        <f t="shared" si="149"/>
        <v>0</v>
      </c>
      <c r="CU126" s="368">
        <f t="shared" si="149"/>
        <v>2.1113538001271692E-7</v>
      </c>
      <c r="CV126" s="368">
        <f t="shared" si="149"/>
        <v>-1.6447987835795097E-3</v>
      </c>
      <c r="CW126" s="368">
        <f t="shared" si="149"/>
        <v>0</v>
      </c>
      <c r="CX126" s="368">
        <f t="shared" si="149"/>
        <v>0</v>
      </c>
      <c r="CY126" s="368">
        <f t="shared" si="149"/>
        <v>0</v>
      </c>
      <c r="CZ126" s="368">
        <f t="shared" si="149"/>
        <v>0</v>
      </c>
      <c r="DA126" s="368">
        <f t="shared" si="149"/>
        <v>0</v>
      </c>
      <c r="DB126" s="368">
        <f t="shared" si="149"/>
        <v>9.641475328184268E-5</v>
      </c>
      <c r="DC126" s="368">
        <f t="shared" si="149"/>
        <v>0</v>
      </c>
      <c r="DD126" s="368">
        <f t="shared" si="149"/>
        <v>0</v>
      </c>
      <c r="DE126" s="368">
        <f t="shared" si="149"/>
        <v>0</v>
      </c>
      <c r="DF126" s="368">
        <f t="shared" si="149"/>
        <v>0</v>
      </c>
      <c r="DG126" s="368">
        <f t="shared" si="149"/>
        <v>-2.7884890063667456E-4</v>
      </c>
      <c r="DH126" s="368">
        <f t="shared" si="149"/>
        <v>-3.0815940802939035E-3</v>
      </c>
      <c r="DI126" s="368">
        <f t="shared" si="149"/>
        <v>-4.5088056824238443E-3</v>
      </c>
      <c r="DJ126" s="368">
        <f t="shared" si="149"/>
        <v>-1.9896092388546616E-3</v>
      </c>
      <c r="DK126" s="368">
        <f t="shared" ref="DK126:EP126" si="150">IF(NOT(ISNA(DK35)),IF(LEN(DK35)&gt;0,(DK35-$C35)/(rateShift*0.0001),""),"")</f>
        <v>-4.2641200010719305E-2</v>
      </c>
      <c r="DL126" s="368">
        <f t="shared" si="150"/>
        <v>-5.2701353422373448E-2</v>
      </c>
      <c r="DM126" s="368">
        <f t="shared" si="150"/>
        <v>4.6611352276515472E-3</v>
      </c>
      <c r="DN126" s="368">
        <f t="shared" si="150"/>
        <v>0</v>
      </c>
      <c r="DO126" s="368">
        <f t="shared" si="150"/>
        <v>0</v>
      </c>
      <c r="DP126" s="368">
        <f t="shared" si="150"/>
        <v>0</v>
      </c>
      <c r="DQ126" s="368">
        <f t="shared" si="150"/>
        <v>0</v>
      </c>
      <c r="DR126" s="368">
        <f t="shared" si="150"/>
        <v>0</v>
      </c>
      <c r="DS126" s="368">
        <f t="shared" si="150"/>
        <v>0</v>
      </c>
      <c r="DT126" s="368">
        <f t="shared" si="150"/>
        <v>0</v>
      </c>
      <c r="DU126" s="368">
        <f t="shared" si="150"/>
        <v>0</v>
      </c>
      <c r="DV126" s="368">
        <f t="shared" si="150"/>
        <v>0</v>
      </c>
      <c r="DW126" s="368">
        <f t="shared" si="150"/>
        <v>0</v>
      </c>
      <c r="DX126" s="368">
        <f t="shared" si="150"/>
        <v>0</v>
      </c>
      <c r="DY126" s="368">
        <f t="shared" si="150"/>
        <v>0</v>
      </c>
      <c r="DZ126" s="368">
        <f t="shared" si="150"/>
        <v>0</v>
      </c>
      <c r="EA126" s="368">
        <f t="shared" si="150"/>
        <v>0</v>
      </c>
      <c r="EB126" s="368">
        <f t="shared" si="150"/>
        <v>0</v>
      </c>
      <c r="EC126" s="368">
        <f t="shared" si="150"/>
        <v>0</v>
      </c>
      <c r="ED126" s="368">
        <f t="shared" si="150"/>
        <v>0</v>
      </c>
      <c r="EE126" s="368">
        <f t="shared" si="150"/>
        <v>0</v>
      </c>
      <c r="EF126" s="368">
        <f t="shared" si="150"/>
        <v>0</v>
      </c>
      <c r="EG126" s="368">
        <f t="shared" si="150"/>
        <v>0</v>
      </c>
      <c r="EH126" s="368">
        <f t="shared" si="150"/>
        <v>0</v>
      </c>
      <c r="EI126" s="368">
        <f t="shared" si="150"/>
        <v>0</v>
      </c>
      <c r="EJ126" s="368">
        <f t="shared" si="150"/>
        <v>0</v>
      </c>
      <c r="EK126" s="368">
        <f t="shared" si="150"/>
        <v>0</v>
      </c>
      <c r="EL126" s="368">
        <f t="shared" si="150"/>
        <v>0</v>
      </c>
      <c r="EM126" s="368">
        <f t="shared" si="150"/>
        <v>0</v>
      </c>
      <c r="EN126" s="368">
        <f t="shared" si="150"/>
        <v>0</v>
      </c>
      <c r="EO126" s="368" t="str">
        <f t="shared" si="150"/>
        <v/>
      </c>
      <c r="EP126" s="368" t="str">
        <f t="shared" si="150"/>
        <v/>
      </c>
      <c r="EQ126" s="368" t="str">
        <f t="shared" ref="EQ126:FA126" si="151">IF(NOT(ISNA(EQ35)),IF(LEN(EQ35)&gt;0,(EQ35-$C35)/(rateShift*0.0001),""),"")</f>
        <v/>
      </c>
      <c r="ER126" s="368" t="str">
        <f t="shared" si="151"/>
        <v/>
      </c>
      <c r="ES126" s="368" t="str">
        <f t="shared" si="151"/>
        <v/>
      </c>
      <c r="ET126" s="368" t="str">
        <f t="shared" si="151"/>
        <v/>
      </c>
      <c r="EU126" s="368" t="str">
        <f t="shared" si="151"/>
        <v/>
      </c>
      <c r="EV126" s="368" t="str">
        <f t="shared" si="151"/>
        <v/>
      </c>
      <c r="EW126" s="368" t="str">
        <f t="shared" si="151"/>
        <v/>
      </c>
      <c r="EX126" s="368" t="str">
        <f t="shared" si="151"/>
        <v/>
      </c>
      <c r="EY126" s="368" t="str">
        <f t="shared" si="151"/>
        <v/>
      </c>
      <c r="EZ126" s="368" t="str">
        <f t="shared" si="151"/>
        <v/>
      </c>
      <c r="FA126" s="369" t="str">
        <f t="shared" si="151"/>
        <v/>
      </c>
    </row>
    <row r="127" spans="6:157" x14ac:dyDescent="0.2">
      <c r="F127" s="238">
        <v>43284</v>
      </c>
      <c r="G127" s="238">
        <v>43468</v>
      </c>
      <c r="H127" s="367">
        <f t="shared" ref="H127:AM127" si="152">IF(NOT(ISNA(H36)),IF(LEN(H36)&gt;0,(H36-$B36)/(rateShift*0.0001),""),"")</f>
        <v>-2.0816681711721685E-13</v>
      </c>
      <c r="I127" s="368">
        <f t="shared" si="152"/>
        <v>-2.0816681711721685E-13</v>
      </c>
      <c r="J127" s="368">
        <f t="shared" si="152"/>
        <v>0</v>
      </c>
      <c r="K127" s="368">
        <f t="shared" si="152"/>
        <v>0</v>
      </c>
      <c r="L127" s="368">
        <f t="shared" si="152"/>
        <v>0</v>
      </c>
      <c r="M127" s="368">
        <f t="shared" si="152"/>
        <v>0</v>
      </c>
      <c r="N127" s="368">
        <f t="shared" si="152"/>
        <v>0</v>
      </c>
      <c r="O127" s="368">
        <f t="shared" si="152"/>
        <v>0</v>
      </c>
      <c r="P127" s="368">
        <f t="shared" si="152"/>
        <v>0</v>
      </c>
      <c r="Q127" s="368">
        <f t="shared" si="152"/>
        <v>0</v>
      </c>
      <c r="R127" s="368">
        <f t="shared" si="152"/>
        <v>0</v>
      </c>
      <c r="S127" s="368">
        <f t="shared" si="152"/>
        <v>4.0891604766342404E-4</v>
      </c>
      <c r="T127" s="368">
        <f t="shared" si="152"/>
        <v>0</v>
      </c>
      <c r="U127" s="368">
        <f t="shared" si="152"/>
        <v>0</v>
      </c>
      <c r="V127" s="368">
        <f t="shared" si="152"/>
        <v>0</v>
      </c>
      <c r="W127" s="368">
        <f t="shared" si="152"/>
        <v>0</v>
      </c>
      <c r="X127" s="368">
        <f t="shared" si="152"/>
        <v>2.2596959026177643E-6</v>
      </c>
      <c r="Y127" s="368">
        <f t="shared" si="152"/>
        <v>-1.9106771609843365E-3</v>
      </c>
      <c r="Z127" s="368">
        <f t="shared" si="152"/>
        <v>0</v>
      </c>
      <c r="AA127" s="368">
        <f t="shared" si="152"/>
        <v>0</v>
      </c>
      <c r="AB127" s="368">
        <f t="shared" si="152"/>
        <v>0</v>
      </c>
      <c r="AC127" s="368">
        <f t="shared" si="152"/>
        <v>0</v>
      </c>
      <c r="AD127" s="368">
        <f t="shared" si="152"/>
        <v>0</v>
      </c>
      <c r="AE127" s="368">
        <f t="shared" si="152"/>
        <v>1.0318955582806072E-3</v>
      </c>
      <c r="AF127" s="368">
        <f t="shared" si="152"/>
        <v>0</v>
      </c>
      <c r="AG127" s="368">
        <f t="shared" si="152"/>
        <v>0</v>
      </c>
      <c r="AH127" s="368">
        <f t="shared" si="152"/>
        <v>0</v>
      </c>
      <c r="AI127" s="368">
        <f t="shared" si="152"/>
        <v>0</v>
      </c>
      <c r="AJ127" s="368">
        <f t="shared" si="152"/>
        <v>-2.9844286025381556E-3</v>
      </c>
      <c r="AK127" s="368">
        <f t="shared" si="152"/>
        <v>-1.5773118111281348E-3</v>
      </c>
      <c r="AL127" s="368">
        <f t="shared" si="152"/>
        <v>-1.1454914752417195E-3</v>
      </c>
      <c r="AM127" s="368">
        <f t="shared" si="152"/>
        <v>1.4789458341237655E-3</v>
      </c>
      <c r="AN127" s="368">
        <f t="shared" ref="AN127:BS127" si="153">IF(NOT(ISNA(AN36)),IF(LEN(AN36)&gt;0,(AN36-$B36)/(rateShift*0.0001),""),"")</f>
        <v>6.5863830245056071E-3</v>
      </c>
      <c r="AO127" s="368">
        <f t="shared" si="153"/>
        <v>3.7008031589496476E-3</v>
      </c>
      <c r="AP127" s="368">
        <f t="shared" si="153"/>
        <v>-7.7371510643665931E-4</v>
      </c>
      <c r="AQ127" s="368">
        <f t="shared" si="153"/>
        <v>0</v>
      </c>
      <c r="AR127" s="368">
        <f t="shared" si="153"/>
        <v>0</v>
      </c>
      <c r="AS127" s="368">
        <f t="shared" si="153"/>
        <v>0</v>
      </c>
      <c r="AT127" s="368">
        <f t="shared" si="153"/>
        <v>0</v>
      </c>
      <c r="AU127" s="368">
        <f t="shared" si="153"/>
        <v>0</v>
      </c>
      <c r="AV127" s="368">
        <f t="shared" si="153"/>
        <v>0</v>
      </c>
      <c r="AW127" s="368">
        <f t="shared" si="153"/>
        <v>0</v>
      </c>
      <c r="AX127" s="368">
        <f t="shared" si="153"/>
        <v>0</v>
      </c>
      <c r="AY127" s="368">
        <f t="shared" si="153"/>
        <v>0</v>
      </c>
      <c r="AZ127" s="368">
        <f t="shared" si="153"/>
        <v>0</v>
      </c>
      <c r="BA127" s="368">
        <f t="shared" si="153"/>
        <v>0</v>
      </c>
      <c r="BB127" s="368">
        <f t="shared" si="153"/>
        <v>0</v>
      </c>
      <c r="BC127" s="368">
        <f t="shared" si="153"/>
        <v>0</v>
      </c>
      <c r="BD127" s="368">
        <f t="shared" si="153"/>
        <v>0</v>
      </c>
      <c r="BE127" s="368">
        <f t="shared" si="153"/>
        <v>0</v>
      </c>
      <c r="BF127" s="368">
        <f t="shared" si="153"/>
        <v>0</v>
      </c>
      <c r="BG127" s="368">
        <f t="shared" si="153"/>
        <v>0</v>
      </c>
      <c r="BH127" s="368">
        <f t="shared" si="153"/>
        <v>0</v>
      </c>
      <c r="BI127" s="368">
        <f t="shared" si="153"/>
        <v>0</v>
      </c>
      <c r="BJ127" s="368">
        <f t="shared" si="153"/>
        <v>0</v>
      </c>
      <c r="BK127" s="368">
        <f t="shared" si="153"/>
        <v>0</v>
      </c>
      <c r="BL127" s="368">
        <f t="shared" si="153"/>
        <v>0</v>
      </c>
      <c r="BM127" s="368">
        <f t="shared" si="153"/>
        <v>0</v>
      </c>
      <c r="BN127" s="368">
        <f t="shared" si="153"/>
        <v>0</v>
      </c>
      <c r="BO127" s="368">
        <f t="shared" si="153"/>
        <v>0</v>
      </c>
      <c r="BP127" s="368">
        <f t="shared" si="153"/>
        <v>0</v>
      </c>
      <c r="BQ127" s="368">
        <f t="shared" si="153"/>
        <v>0</v>
      </c>
      <c r="BR127" s="368" t="str">
        <f t="shared" si="153"/>
        <v/>
      </c>
      <c r="BS127" s="368" t="str">
        <f t="shared" si="153"/>
        <v/>
      </c>
      <c r="BT127" s="368" t="str">
        <f t="shared" ref="BT127:CD127" si="154">IF(NOT(ISNA(BT36)),IF(LEN(BT36)&gt;0,(BT36-$B36)/(rateShift*0.0001),""),"")</f>
        <v/>
      </c>
      <c r="BU127" s="368" t="str">
        <f t="shared" si="154"/>
        <v/>
      </c>
      <c r="BV127" s="368" t="str">
        <f t="shared" si="154"/>
        <v/>
      </c>
      <c r="BW127" s="368" t="str">
        <f t="shared" si="154"/>
        <v/>
      </c>
      <c r="BX127" s="368" t="str">
        <f t="shared" si="154"/>
        <v/>
      </c>
      <c r="BY127" s="368" t="str">
        <f t="shared" si="154"/>
        <v/>
      </c>
      <c r="BZ127" s="368" t="str">
        <f t="shared" si="154"/>
        <v/>
      </c>
      <c r="CA127" s="368" t="str">
        <f t="shared" si="154"/>
        <v/>
      </c>
      <c r="CB127" s="368" t="str">
        <f t="shared" si="154"/>
        <v/>
      </c>
      <c r="CC127" s="368" t="str">
        <f t="shared" si="154"/>
        <v/>
      </c>
      <c r="CD127" s="368" t="str">
        <f t="shared" si="154"/>
        <v/>
      </c>
      <c r="CE127" s="367">
        <f t="shared" ref="CE127:DJ127" si="155">IF(NOT(ISNA(CE36)),IF(LEN(CE36)&gt;0,(CE36-$C36)/(rateShift*0.0001),""),"")</f>
        <v>-1.9292313505406278E-4</v>
      </c>
      <c r="CF127" s="368">
        <f t="shared" si="155"/>
        <v>-6.4309392186490122E-5</v>
      </c>
      <c r="CG127" s="368">
        <f t="shared" si="155"/>
        <v>0</v>
      </c>
      <c r="CH127" s="368">
        <f t="shared" si="155"/>
        <v>0</v>
      </c>
      <c r="CI127" s="368">
        <f t="shared" si="155"/>
        <v>0</v>
      </c>
      <c r="CJ127" s="368">
        <f t="shared" si="155"/>
        <v>0</v>
      </c>
      <c r="CK127" s="368">
        <f t="shared" si="155"/>
        <v>0</v>
      </c>
      <c r="CL127" s="368">
        <f t="shared" si="155"/>
        <v>0</v>
      </c>
      <c r="CM127" s="368">
        <f t="shared" si="155"/>
        <v>0</v>
      </c>
      <c r="CN127" s="368">
        <f t="shared" si="155"/>
        <v>0</v>
      </c>
      <c r="CO127" s="368">
        <f t="shared" si="155"/>
        <v>0</v>
      </c>
      <c r="CP127" s="368">
        <f t="shared" si="155"/>
        <v>2.6726731123388747E-5</v>
      </c>
      <c r="CQ127" s="368">
        <f t="shared" si="155"/>
        <v>0</v>
      </c>
      <c r="CR127" s="368">
        <f t="shared" si="155"/>
        <v>0</v>
      </c>
      <c r="CS127" s="368">
        <f t="shared" si="155"/>
        <v>0</v>
      </c>
      <c r="CT127" s="368">
        <f t="shared" si="155"/>
        <v>0</v>
      </c>
      <c r="CU127" s="368">
        <f t="shared" si="155"/>
        <v>1.4769286488247602E-7</v>
      </c>
      <c r="CV127" s="368">
        <f t="shared" si="155"/>
        <v>-1.3409386733810591E-3</v>
      </c>
      <c r="CW127" s="368">
        <f t="shared" si="155"/>
        <v>0</v>
      </c>
      <c r="CX127" s="368">
        <f t="shared" si="155"/>
        <v>0</v>
      </c>
      <c r="CY127" s="368">
        <f t="shared" si="155"/>
        <v>0</v>
      </c>
      <c r="CZ127" s="368">
        <f t="shared" si="155"/>
        <v>0</v>
      </c>
      <c r="DA127" s="368">
        <f t="shared" si="155"/>
        <v>0</v>
      </c>
      <c r="DB127" s="368">
        <f t="shared" si="155"/>
        <v>6.7444640757668983E-5</v>
      </c>
      <c r="DC127" s="368">
        <f t="shared" si="155"/>
        <v>0</v>
      </c>
      <c r="DD127" s="368">
        <f t="shared" si="155"/>
        <v>0</v>
      </c>
      <c r="DE127" s="368">
        <f t="shared" si="155"/>
        <v>0</v>
      </c>
      <c r="DF127" s="368">
        <f t="shared" si="155"/>
        <v>0</v>
      </c>
      <c r="DG127" s="368">
        <f t="shared" si="155"/>
        <v>-1.9506210419475978E-4</v>
      </c>
      <c r="DH127" s="368">
        <f t="shared" si="155"/>
        <v>-2.53658998019754E-3</v>
      </c>
      <c r="DI127" s="368">
        <f t="shared" si="155"/>
        <v>-3.7254873165928903E-3</v>
      </c>
      <c r="DJ127" s="368">
        <f t="shared" si="155"/>
        <v>-4.7879498827826938E-3</v>
      </c>
      <c r="DK127" s="368">
        <f t="shared" ref="DK127:EP127" si="156">IF(NOT(ISNA(DK36)),IF(LEN(DK36)&gt;0,(DK36-$C36)/(rateShift*0.0001),""),"")</f>
        <v>-1.1206333238276966E-3</v>
      </c>
      <c r="DL127" s="368">
        <f t="shared" si="156"/>
        <v>-5.1135977716561254E-2</v>
      </c>
      <c r="DM127" s="368">
        <f t="shared" si="156"/>
        <v>-6.9759018811246798E-2</v>
      </c>
      <c r="DN127" s="368">
        <f t="shared" si="156"/>
        <v>5.9252335435008852E-3</v>
      </c>
      <c r="DO127" s="368">
        <f t="shared" si="156"/>
        <v>0</v>
      </c>
      <c r="DP127" s="368">
        <f t="shared" si="156"/>
        <v>0</v>
      </c>
      <c r="DQ127" s="368">
        <f t="shared" si="156"/>
        <v>0</v>
      </c>
      <c r="DR127" s="368">
        <f t="shared" si="156"/>
        <v>0</v>
      </c>
      <c r="DS127" s="368">
        <f t="shared" si="156"/>
        <v>0</v>
      </c>
      <c r="DT127" s="368">
        <f t="shared" si="156"/>
        <v>0</v>
      </c>
      <c r="DU127" s="368">
        <f t="shared" si="156"/>
        <v>0</v>
      </c>
      <c r="DV127" s="368">
        <f t="shared" si="156"/>
        <v>0</v>
      </c>
      <c r="DW127" s="368">
        <f t="shared" si="156"/>
        <v>0</v>
      </c>
      <c r="DX127" s="368">
        <f t="shared" si="156"/>
        <v>0</v>
      </c>
      <c r="DY127" s="368">
        <f t="shared" si="156"/>
        <v>0</v>
      </c>
      <c r="DZ127" s="368">
        <f t="shared" si="156"/>
        <v>0</v>
      </c>
      <c r="EA127" s="368">
        <f t="shared" si="156"/>
        <v>0</v>
      </c>
      <c r="EB127" s="368">
        <f t="shared" si="156"/>
        <v>0</v>
      </c>
      <c r="EC127" s="368">
        <f t="shared" si="156"/>
        <v>0</v>
      </c>
      <c r="ED127" s="368">
        <f t="shared" si="156"/>
        <v>0</v>
      </c>
      <c r="EE127" s="368">
        <f t="shared" si="156"/>
        <v>0</v>
      </c>
      <c r="EF127" s="368">
        <f t="shared" si="156"/>
        <v>0</v>
      </c>
      <c r="EG127" s="368">
        <f t="shared" si="156"/>
        <v>0</v>
      </c>
      <c r="EH127" s="368">
        <f t="shared" si="156"/>
        <v>0</v>
      </c>
      <c r="EI127" s="368">
        <f t="shared" si="156"/>
        <v>0</v>
      </c>
      <c r="EJ127" s="368">
        <f t="shared" si="156"/>
        <v>0</v>
      </c>
      <c r="EK127" s="368">
        <f t="shared" si="156"/>
        <v>0</v>
      </c>
      <c r="EL127" s="368">
        <f t="shared" si="156"/>
        <v>0</v>
      </c>
      <c r="EM127" s="368">
        <f t="shared" si="156"/>
        <v>0</v>
      </c>
      <c r="EN127" s="368">
        <f t="shared" si="156"/>
        <v>0</v>
      </c>
      <c r="EO127" s="368" t="str">
        <f t="shared" si="156"/>
        <v/>
      </c>
      <c r="EP127" s="368" t="str">
        <f t="shared" si="156"/>
        <v/>
      </c>
      <c r="EQ127" s="368" t="str">
        <f t="shared" ref="EQ127:FA127" si="157">IF(NOT(ISNA(EQ36)),IF(LEN(EQ36)&gt;0,(EQ36-$C36)/(rateShift*0.0001),""),"")</f>
        <v/>
      </c>
      <c r="ER127" s="368" t="str">
        <f t="shared" si="157"/>
        <v/>
      </c>
      <c r="ES127" s="368" t="str">
        <f t="shared" si="157"/>
        <v/>
      </c>
      <c r="ET127" s="368" t="str">
        <f t="shared" si="157"/>
        <v/>
      </c>
      <c r="EU127" s="368" t="str">
        <f t="shared" si="157"/>
        <v/>
      </c>
      <c r="EV127" s="368" t="str">
        <f t="shared" si="157"/>
        <v/>
      </c>
      <c r="EW127" s="368" t="str">
        <f t="shared" si="157"/>
        <v/>
      </c>
      <c r="EX127" s="368" t="str">
        <f t="shared" si="157"/>
        <v/>
      </c>
      <c r="EY127" s="368" t="str">
        <f t="shared" si="157"/>
        <v/>
      </c>
      <c r="EZ127" s="368" t="str">
        <f t="shared" si="157"/>
        <v/>
      </c>
      <c r="FA127" s="369" t="str">
        <f t="shared" si="157"/>
        <v/>
      </c>
    </row>
    <row r="128" spans="6:157" x14ac:dyDescent="0.2">
      <c r="F128" s="238">
        <v>43649</v>
      </c>
      <c r="G128" s="238">
        <v>43833</v>
      </c>
      <c r="H128" s="367">
        <f t="shared" ref="H128:AM128" si="158">IF(NOT(ISNA(H37)),IF(LEN(H37)&gt;0,(H37-$B37)/(rateShift*0.0001),""),"")</f>
        <v>-2.6020852139652106E-13</v>
      </c>
      <c r="I128" s="368">
        <f t="shared" si="158"/>
        <v>-3.4694469519536142E-13</v>
      </c>
      <c r="J128" s="368">
        <f t="shared" si="158"/>
        <v>0</v>
      </c>
      <c r="K128" s="368">
        <f t="shared" si="158"/>
        <v>0</v>
      </c>
      <c r="L128" s="368">
        <f t="shared" si="158"/>
        <v>0</v>
      </c>
      <c r="M128" s="368">
        <f t="shared" si="158"/>
        <v>0</v>
      </c>
      <c r="N128" s="368">
        <f t="shared" si="158"/>
        <v>0</v>
      </c>
      <c r="O128" s="368">
        <f t="shared" si="158"/>
        <v>0</v>
      </c>
      <c r="P128" s="368">
        <f t="shared" si="158"/>
        <v>0</v>
      </c>
      <c r="Q128" s="368">
        <f t="shared" si="158"/>
        <v>0</v>
      </c>
      <c r="R128" s="368">
        <f t="shared" si="158"/>
        <v>0</v>
      </c>
      <c r="S128" s="368">
        <f t="shared" si="158"/>
        <v>3.5059046180063724E-4</v>
      </c>
      <c r="T128" s="368">
        <f t="shared" si="158"/>
        <v>0</v>
      </c>
      <c r="U128" s="368">
        <f t="shared" si="158"/>
        <v>0</v>
      </c>
      <c r="V128" s="368">
        <f t="shared" si="158"/>
        <v>0</v>
      </c>
      <c r="W128" s="368">
        <f t="shared" si="158"/>
        <v>0</v>
      </c>
      <c r="X128" s="368">
        <f t="shared" si="158"/>
        <v>1.9373849399761944E-6</v>
      </c>
      <c r="Y128" s="368">
        <f t="shared" si="158"/>
        <v>-1.8829115972472665E-3</v>
      </c>
      <c r="Z128" s="368">
        <f t="shared" si="158"/>
        <v>0</v>
      </c>
      <c r="AA128" s="368">
        <f t="shared" si="158"/>
        <v>0</v>
      </c>
      <c r="AB128" s="368">
        <f t="shared" si="158"/>
        <v>0</v>
      </c>
      <c r="AC128" s="368">
        <f t="shared" si="158"/>
        <v>0</v>
      </c>
      <c r="AD128" s="368">
        <f t="shared" si="158"/>
        <v>0</v>
      </c>
      <c r="AE128" s="368">
        <f t="shared" si="158"/>
        <v>8.8471152581010015E-4</v>
      </c>
      <c r="AF128" s="368">
        <f t="shared" si="158"/>
        <v>0</v>
      </c>
      <c r="AG128" s="368">
        <f t="shared" si="158"/>
        <v>0</v>
      </c>
      <c r="AH128" s="368">
        <f t="shared" si="158"/>
        <v>0</v>
      </c>
      <c r="AI128" s="368">
        <f t="shared" si="158"/>
        <v>0</v>
      </c>
      <c r="AJ128" s="368">
        <f t="shared" si="158"/>
        <v>-2.5587457587114559E-3</v>
      </c>
      <c r="AK128" s="368">
        <f t="shared" si="158"/>
        <v>-1.8421361709479445E-3</v>
      </c>
      <c r="AL128" s="368">
        <f t="shared" si="158"/>
        <v>-1.716883598623653E-3</v>
      </c>
      <c r="AM128" s="368">
        <f t="shared" si="158"/>
        <v>2.8429005038965727E-4</v>
      </c>
      <c r="AN128" s="368">
        <f t="shared" ref="AN128:BS128" si="159">IF(NOT(ISNA(AN37)),IF(LEN(AN37)&gt;0,(AN37-$B37)/(rateShift*0.0001),""),"")</f>
        <v>3.7601518256685784E-3</v>
      </c>
      <c r="AO128" s="368">
        <f t="shared" si="159"/>
        <v>8.1858145000932026E-3</v>
      </c>
      <c r="AP128" s="368">
        <f t="shared" si="159"/>
        <v>3.6203723501222751E-3</v>
      </c>
      <c r="AQ128" s="368">
        <f t="shared" si="159"/>
        <v>-8.7184510610960331E-4</v>
      </c>
      <c r="AR128" s="368">
        <f t="shared" si="159"/>
        <v>0</v>
      </c>
      <c r="AS128" s="368">
        <f t="shared" si="159"/>
        <v>0</v>
      </c>
      <c r="AT128" s="368">
        <f t="shared" si="159"/>
        <v>0</v>
      </c>
      <c r="AU128" s="368">
        <f t="shared" si="159"/>
        <v>0</v>
      </c>
      <c r="AV128" s="368">
        <f t="shared" si="159"/>
        <v>0</v>
      </c>
      <c r="AW128" s="368">
        <f t="shared" si="159"/>
        <v>0</v>
      </c>
      <c r="AX128" s="368">
        <f t="shared" si="159"/>
        <v>0</v>
      </c>
      <c r="AY128" s="368">
        <f t="shared" si="159"/>
        <v>0</v>
      </c>
      <c r="AZ128" s="368">
        <f t="shared" si="159"/>
        <v>0</v>
      </c>
      <c r="BA128" s="368">
        <f t="shared" si="159"/>
        <v>0</v>
      </c>
      <c r="BB128" s="368">
        <f t="shared" si="159"/>
        <v>0</v>
      </c>
      <c r="BC128" s="368">
        <f t="shared" si="159"/>
        <v>0</v>
      </c>
      <c r="BD128" s="368">
        <f t="shared" si="159"/>
        <v>0</v>
      </c>
      <c r="BE128" s="368">
        <f t="shared" si="159"/>
        <v>0</v>
      </c>
      <c r="BF128" s="368">
        <f t="shared" si="159"/>
        <v>0</v>
      </c>
      <c r="BG128" s="368">
        <f t="shared" si="159"/>
        <v>0</v>
      </c>
      <c r="BH128" s="368">
        <f t="shared" si="159"/>
        <v>0</v>
      </c>
      <c r="BI128" s="368">
        <f t="shared" si="159"/>
        <v>0</v>
      </c>
      <c r="BJ128" s="368">
        <f t="shared" si="159"/>
        <v>0</v>
      </c>
      <c r="BK128" s="368">
        <f t="shared" si="159"/>
        <v>0</v>
      </c>
      <c r="BL128" s="368">
        <f t="shared" si="159"/>
        <v>0</v>
      </c>
      <c r="BM128" s="368">
        <f t="shared" si="159"/>
        <v>0</v>
      </c>
      <c r="BN128" s="368">
        <f t="shared" si="159"/>
        <v>0</v>
      </c>
      <c r="BO128" s="368">
        <f t="shared" si="159"/>
        <v>0</v>
      </c>
      <c r="BP128" s="368">
        <f t="shared" si="159"/>
        <v>0</v>
      </c>
      <c r="BQ128" s="368">
        <f t="shared" si="159"/>
        <v>0</v>
      </c>
      <c r="BR128" s="368" t="str">
        <f t="shared" si="159"/>
        <v/>
      </c>
      <c r="BS128" s="368" t="str">
        <f t="shared" si="159"/>
        <v/>
      </c>
      <c r="BT128" s="368" t="str">
        <f t="shared" ref="BT128:CD128" si="160">IF(NOT(ISNA(BT37)),IF(LEN(BT37)&gt;0,(BT37-$B37)/(rateShift*0.0001),""),"")</f>
        <v/>
      </c>
      <c r="BU128" s="368" t="str">
        <f t="shared" si="160"/>
        <v/>
      </c>
      <c r="BV128" s="368" t="str">
        <f t="shared" si="160"/>
        <v/>
      </c>
      <c r="BW128" s="368" t="str">
        <f t="shared" si="160"/>
        <v/>
      </c>
      <c r="BX128" s="368" t="str">
        <f t="shared" si="160"/>
        <v/>
      </c>
      <c r="BY128" s="368" t="str">
        <f t="shared" si="160"/>
        <v/>
      </c>
      <c r="BZ128" s="368" t="str">
        <f t="shared" si="160"/>
        <v/>
      </c>
      <c r="CA128" s="368" t="str">
        <f t="shared" si="160"/>
        <v/>
      </c>
      <c r="CB128" s="368" t="str">
        <f t="shared" si="160"/>
        <v/>
      </c>
      <c r="CC128" s="368" t="str">
        <f t="shared" si="160"/>
        <v/>
      </c>
      <c r="CD128" s="368" t="str">
        <f t="shared" si="160"/>
        <v/>
      </c>
      <c r="CE128" s="367">
        <f t="shared" ref="CE128:DJ128" si="161">IF(NOT(ISNA(CE37)),IF(LEN(CE37)&gt;0,(CE37-$C37)/(rateShift*0.0001),""),"")</f>
        <v>-1.9892251344397205E-4</v>
      </c>
      <c r="CF128" s="368">
        <f t="shared" si="161"/>
        <v>-6.6309233832939629E-5</v>
      </c>
      <c r="CG128" s="368">
        <f t="shared" si="161"/>
        <v>0</v>
      </c>
      <c r="CH128" s="368">
        <f t="shared" si="161"/>
        <v>0</v>
      </c>
      <c r="CI128" s="368">
        <f t="shared" si="161"/>
        <v>0</v>
      </c>
      <c r="CJ128" s="368">
        <f t="shared" si="161"/>
        <v>0</v>
      </c>
      <c r="CK128" s="368">
        <f t="shared" si="161"/>
        <v>0</v>
      </c>
      <c r="CL128" s="368">
        <f t="shared" si="161"/>
        <v>0</v>
      </c>
      <c r="CM128" s="368">
        <f t="shared" si="161"/>
        <v>0</v>
      </c>
      <c r="CN128" s="368">
        <f t="shared" si="161"/>
        <v>0</v>
      </c>
      <c r="CO128" s="368">
        <f t="shared" si="161"/>
        <v>0</v>
      </c>
      <c r="CP128" s="368">
        <f t="shared" si="161"/>
        <v>1.9686958643155839E-5</v>
      </c>
      <c r="CQ128" s="368">
        <f t="shared" si="161"/>
        <v>0</v>
      </c>
      <c r="CR128" s="368">
        <f t="shared" si="161"/>
        <v>0</v>
      </c>
      <c r="CS128" s="368">
        <f t="shared" si="161"/>
        <v>0</v>
      </c>
      <c r="CT128" s="368">
        <f t="shared" si="161"/>
        <v>0</v>
      </c>
      <c r="CU128" s="368">
        <f t="shared" si="161"/>
        <v>1.0879108378047952E-7</v>
      </c>
      <c r="CV128" s="368">
        <f t="shared" si="161"/>
        <v>-1.0695834194197895E-3</v>
      </c>
      <c r="CW128" s="368">
        <f t="shared" si="161"/>
        <v>0</v>
      </c>
      <c r="CX128" s="368">
        <f t="shared" si="161"/>
        <v>0</v>
      </c>
      <c r="CY128" s="368">
        <f t="shared" si="161"/>
        <v>0</v>
      </c>
      <c r="CZ128" s="368">
        <f t="shared" si="161"/>
        <v>0</v>
      </c>
      <c r="DA128" s="368">
        <f t="shared" si="161"/>
        <v>0</v>
      </c>
      <c r="DB128" s="368">
        <f t="shared" si="161"/>
        <v>4.9679841004901526E-5</v>
      </c>
      <c r="DC128" s="368">
        <f t="shared" si="161"/>
        <v>0</v>
      </c>
      <c r="DD128" s="368">
        <f t="shared" si="161"/>
        <v>0</v>
      </c>
      <c r="DE128" s="368">
        <f t="shared" si="161"/>
        <v>0</v>
      </c>
      <c r="DF128" s="368">
        <f t="shared" si="161"/>
        <v>0</v>
      </c>
      <c r="DG128" s="368">
        <f t="shared" si="161"/>
        <v>-1.4368308301829225E-4</v>
      </c>
      <c r="DH128" s="368">
        <f t="shared" si="161"/>
        <v>-2.032241015470504E-3</v>
      </c>
      <c r="DI128" s="368">
        <f t="shared" si="161"/>
        <v>-2.9899021699100747E-3</v>
      </c>
      <c r="DJ128" s="368">
        <f t="shared" si="161"/>
        <v>-3.8546146055758179E-3</v>
      </c>
      <c r="DK128" s="368">
        <f t="shared" ref="DK128:EP128" si="162">IF(NOT(ISNA(DK37)),IF(LEN(DK37)&gt;0,(DK37-$C37)/(rateShift*0.0001),""),"")</f>
        <v>-4.6002281487919627E-3</v>
      </c>
      <c r="DL128" s="368">
        <f t="shared" si="162"/>
        <v>1.0303747558296217E-4</v>
      </c>
      <c r="DM128" s="368">
        <f t="shared" si="162"/>
        <v>-5.9560601384060774E-2</v>
      </c>
      <c r="DN128" s="368">
        <f t="shared" si="162"/>
        <v>-8.6891554961221473E-2</v>
      </c>
      <c r="DO128" s="368">
        <f t="shared" si="162"/>
        <v>7.0167394502357316E-3</v>
      </c>
      <c r="DP128" s="368">
        <f t="shared" si="162"/>
        <v>0</v>
      </c>
      <c r="DQ128" s="368">
        <f t="shared" si="162"/>
        <v>0</v>
      </c>
      <c r="DR128" s="368">
        <f t="shared" si="162"/>
        <v>0</v>
      </c>
      <c r="DS128" s="368">
        <f t="shared" si="162"/>
        <v>0</v>
      </c>
      <c r="DT128" s="368">
        <f t="shared" si="162"/>
        <v>0</v>
      </c>
      <c r="DU128" s="368">
        <f t="shared" si="162"/>
        <v>0</v>
      </c>
      <c r="DV128" s="368">
        <f t="shared" si="162"/>
        <v>0</v>
      </c>
      <c r="DW128" s="368">
        <f t="shared" si="162"/>
        <v>0</v>
      </c>
      <c r="DX128" s="368">
        <f t="shared" si="162"/>
        <v>0</v>
      </c>
      <c r="DY128" s="368">
        <f t="shared" si="162"/>
        <v>0</v>
      </c>
      <c r="DZ128" s="368">
        <f t="shared" si="162"/>
        <v>0</v>
      </c>
      <c r="EA128" s="368">
        <f t="shared" si="162"/>
        <v>0</v>
      </c>
      <c r="EB128" s="368">
        <f t="shared" si="162"/>
        <v>0</v>
      </c>
      <c r="EC128" s="368">
        <f t="shared" si="162"/>
        <v>0</v>
      </c>
      <c r="ED128" s="368">
        <f t="shared" si="162"/>
        <v>0</v>
      </c>
      <c r="EE128" s="368">
        <f t="shared" si="162"/>
        <v>0</v>
      </c>
      <c r="EF128" s="368">
        <f t="shared" si="162"/>
        <v>0</v>
      </c>
      <c r="EG128" s="368">
        <f t="shared" si="162"/>
        <v>0</v>
      </c>
      <c r="EH128" s="368">
        <f t="shared" si="162"/>
        <v>0</v>
      </c>
      <c r="EI128" s="368">
        <f t="shared" si="162"/>
        <v>0</v>
      </c>
      <c r="EJ128" s="368">
        <f t="shared" si="162"/>
        <v>0</v>
      </c>
      <c r="EK128" s="368">
        <f t="shared" si="162"/>
        <v>0</v>
      </c>
      <c r="EL128" s="368">
        <f t="shared" si="162"/>
        <v>0</v>
      </c>
      <c r="EM128" s="368">
        <f t="shared" si="162"/>
        <v>0</v>
      </c>
      <c r="EN128" s="368">
        <f t="shared" si="162"/>
        <v>0</v>
      </c>
      <c r="EO128" s="368" t="str">
        <f t="shared" si="162"/>
        <v/>
      </c>
      <c r="EP128" s="368" t="str">
        <f t="shared" si="162"/>
        <v/>
      </c>
      <c r="EQ128" s="368" t="str">
        <f t="shared" ref="EQ128:FA128" si="163">IF(NOT(ISNA(EQ37)),IF(LEN(EQ37)&gt;0,(EQ37-$C37)/(rateShift*0.0001),""),"")</f>
        <v/>
      </c>
      <c r="ER128" s="368" t="str">
        <f t="shared" si="163"/>
        <v/>
      </c>
      <c r="ES128" s="368" t="str">
        <f t="shared" si="163"/>
        <v/>
      </c>
      <c r="ET128" s="368" t="str">
        <f t="shared" si="163"/>
        <v/>
      </c>
      <c r="EU128" s="368" t="str">
        <f t="shared" si="163"/>
        <v/>
      </c>
      <c r="EV128" s="368" t="str">
        <f t="shared" si="163"/>
        <v/>
      </c>
      <c r="EW128" s="368" t="str">
        <f t="shared" si="163"/>
        <v/>
      </c>
      <c r="EX128" s="368" t="str">
        <f t="shared" si="163"/>
        <v/>
      </c>
      <c r="EY128" s="368" t="str">
        <f t="shared" si="163"/>
        <v/>
      </c>
      <c r="EZ128" s="368" t="str">
        <f t="shared" si="163"/>
        <v/>
      </c>
      <c r="FA128" s="369" t="str">
        <f t="shared" si="163"/>
        <v/>
      </c>
    </row>
    <row r="129" spans="6:157" x14ac:dyDescent="0.2">
      <c r="F129" s="238">
        <v>44015</v>
      </c>
      <c r="G129" s="238">
        <v>44200</v>
      </c>
      <c r="H129" s="367">
        <f t="shared" ref="H129:AM129" si="164">IF(NOT(ISNA(H38)),IF(LEN(H38)&gt;0,(H38-$B38)/(rateShift*0.0001),""),"")</f>
        <v>-3.1225022567582528E-13</v>
      </c>
      <c r="I129" s="368">
        <f t="shared" si="164"/>
        <v>-1.5612511283791264E-13</v>
      </c>
      <c r="J129" s="368">
        <f t="shared" si="164"/>
        <v>0</v>
      </c>
      <c r="K129" s="368">
        <f t="shared" si="164"/>
        <v>0</v>
      </c>
      <c r="L129" s="368">
        <f t="shared" si="164"/>
        <v>0</v>
      </c>
      <c r="M129" s="368">
        <f t="shared" si="164"/>
        <v>0</v>
      </c>
      <c r="N129" s="368">
        <f t="shared" si="164"/>
        <v>0</v>
      </c>
      <c r="O129" s="368">
        <f t="shared" si="164"/>
        <v>0</v>
      </c>
      <c r="P129" s="368">
        <f t="shared" si="164"/>
        <v>0</v>
      </c>
      <c r="Q129" s="368">
        <f t="shared" si="164"/>
        <v>0</v>
      </c>
      <c r="R129" s="368">
        <f t="shared" si="164"/>
        <v>0</v>
      </c>
      <c r="S129" s="368">
        <f t="shared" si="164"/>
        <v>3.0672025365732769E-4</v>
      </c>
      <c r="T129" s="368">
        <f t="shared" si="164"/>
        <v>0</v>
      </c>
      <c r="U129" s="368">
        <f t="shared" si="164"/>
        <v>0</v>
      </c>
      <c r="V129" s="368">
        <f t="shared" si="164"/>
        <v>0</v>
      </c>
      <c r="W129" s="368">
        <f t="shared" si="164"/>
        <v>0</v>
      </c>
      <c r="X129" s="368">
        <f t="shared" si="164"/>
        <v>1.6949554086653773E-6</v>
      </c>
      <c r="Y129" s="368">
        <f t="shared" si="164"/>
        <v>-1.8358804583507027E-3</v>
      </c>
      <c r="Z129" s="368">
        <f t="shared" si="164"/>
        <v>0</v>
      </c>
      <c r="AA129" s="368">
        <f t="shared" si="164"/>
        <v>0</v>
      </c>
      <c r="AB129" s="368">
        <f t="shared" si="164"/>
        <v>0</v>
      </c>
      <c r="AC129" s="368">
        <f t="shared" si="164"/>
        <v>0</v>
      </c>
      <c r="AD129" s="368">
        <f t="shared" si="164"/>
        <v>0</v>
      </c>
      <c r="AE129" s="368">
        <f t="shared" si="164"/>
        <v>7.7400549367348526E-4</v>
      </c>
      <c r="AF129" s="368">
        <f t="shared" si="164"/>
        <v>0</v>
      </c>
      <c r="AG129" s="368">
        <f t="shared" si="164"/>
        <v>0</v>
      </c>
      <c r="AH129" s="368">
        <f t="shared" si="164"/>
        <v>0</v>
      </c>
      <c r="AI129" s="368">
        <f t="shared" si="164"/>
        <v>0</v>
      </c>
      <c r="AJ129" s="368">
        <f t="shared" si="164"/>
        <v>-2.2385638895165705E-3</v>
      </c>
      <c r="AK129" s="368">
        <f t="shared" si="164"/>
        <v>-1.9890029050347036E-3</v>
      </c>
      <c r="AL129" s="368">
        <f t="shared" si="164"/>
        <v>-2.0681686152025647E-3</v>
      </c>
      <c r="AM129" s="368">
        <f t="shared" si="164"/>
        <v>-5.0921835897249634E-4</v>
      </c>
      <c r="AN129" s="368">
        <f t="shared" ref="AN129:BS129" si="165">IF(NOT(ISNA(AN38)),IF(LEN(AN38)&gt;0,(AN38-$B38)/(rateShift*0.0001),""),"")</f>
        <v>2.3482598442321756E-3</v>
      </c>
      <c r="AO129" s="368">
        <f t="shared" si="165"/>
        <v>5.3068678379161738E-3</v>
      </c>
      <c r="AP129" s="368">
        <f t="shared" si="165"/>
        <v>8.8709454772878393E-3</v>
      </c>
      <c r="AQ129" s="368">
        <f t="shared" si="165"/>
        <v>3.3789972471963414E-3</v>
      </c>
      <c r="AR129" s="368">
        <f t="shared" si="165"/>
        <v>-9.3060489765595111E-4</v>
      </c>
      <c r="AS129" s="368">
        <f t="shared" si="165"/>
        <v>0</v>
      </c>
      <c r="AT129" s="368">
        <f t="shared" si="165"/>
        <v>0</v>
      </c>
      <c r="AU129" s="368">
        <f t="shared" si="165"/>
        <v>0</v>
      </c>
      <c r="AV129" s="368">
        <f t="shared" si="165"/>
        <v>0</v>
      </c>
      <c r="AW129" s="368">
        <f t="shared" si="165"/>
        <v>0</v>
      </c>
      <c r="AX129" s="368">
        <f t="shared" si="165"/>
        <v>0</v>
      </c>
      <c r="AY129" s="368">
        <f t="shared" si="165"/>
        <v>0</v>
      </c>
      <c r="AZ129" s="368">
        <f t="shared" si="165"/>
        <v>0</v>
      </c>
      <c r="BA129" s="368">
        <f t="shared" si="165"/>
        <v>0</v>
      </c>
      <c r="BB129" s="368">
        <f t="shared" si="165"/>
        <v>0</v>
      </c>
      <c r="BC129" s="368">
        <f t="shared" si="165"/>
        <v>0</v>
      </c>
      <c r="BD129" s="368">
        <f t="shared" si="165"/>
        <v>0</v>
      </c>
      <c r="BE129" s="368">
        <f t="shared" si="165"/>
        <v>0</v>
      </c>
      <c r="BF129" s="368">
        <f t="shared" si="165"/>
        <v>0</v>
      </c>
      <c r="BG129" s="368">
        <f t="shared" si="165"/>
        <v>0</v>
      </c>
      <c r="BH129" s="368">
        <f t="shared" si="165"/>
        <v>0</v>
      </c>
      <c r="BI129" s="368">
        <f t="shared" si="165"/>
        <v>0</v>
      </c>
      <c r="BJ129" s="368">
        <f t="shared" si="165"/>
        <v>0</v>
      </c>
      <c r="BK129" s="368">
        <f t="shared" si="165"/>
        <v>0</v>
      </c>
      <c r="BL129" s="368">
        <f t="shared" si="165"/>
        <v>0</v>
      </c>
      <c r="BM129" s="368">
        <f t="shared" si="165"/>
        <v>0</v>
      </c>
      <c r="BN129" s="368">
        <f t="shared" si="165"/>
        <v>0</v>
      </c>
      <c r="BO129" s="368">
        <f t="shared" si="165"/>
        <v>0</v>
      </c>
      <c r="BP129" s="368">
        <f t="shared" si="165"/>
        <v>0</v>
      </c>
      <c r="BQ129" s="368">
        <f t="shared" si="165"/>
        <v>0</v>
      </c>
      <c r="BR129" s="368" t="str">
        <f t="shared" si="165"/>
        <v/>
      </c>
      <c r="BS129" s="368" t="str">
        <f t="shared" si="165"/>
        <v/>
      </c>
      <c r="BT129" s="368" t="str">
        <f t="shared" ref="BT129:CD129" si="166">IF(NOT(ISNA(BT38)),IF(LEN(BT38)&gt;0,(BT38-$B38)/(rateShift*0.0001),""),"")</f>
        <v/>
      </c>
      <c r="BU129" s="368" t="str">
        <f t="shared" si="166"/>
        <v/>
      </c>
      <c r="BV129" s="368" t="str">
        <f t="shared" si="166"/>
        <v/>
      </c>
      <c r="BW129" s="368" t="str">
        <f t="shared" si="166"/>
        <v/>
      </c>
      <c r="BX129" s="368" t="str">
        <f t="shared" si="166"/>
        <v/>
      </c>
      <c r="BY129" s="368" t="str">
        <f t="shared" si="166"/>
        <v/>
      </c>
      <c r="BZ129" s="368" t="str">
        <f t="shared" si="166"/>
        <v/>
      </c>
      <c r="CA129" s="368" t="str">
        <f t="shared" si="166"/>
        <v/>
      </c>
      <c r="CB129" s="368" t="str">
        <f t="shared" si="166"/>
        <v/>
      </c>
      <c r="CC129" s="368" t="str">
        <f t="shared" si="166"/>
        <v/>
      </c>
      <c r="CD129" s="368" t="str">
        <f t="shared" si="166"/>
        <v/>
      </c>
      <c r="CE129" s="367">
        <f t="shared" ref="CE129:DJ129" si="167">IF(NOT(ISNA(CE38)),IF(LEN(CE38)&gt;0,(CE38-$C38)/(rateShift*0.0001),""),"")</f>
        <v>-2.0299187454206336E-4</v>
      </c>
      <c r="CF129" s="368">
        <f t="shared" si="167"/>
        <v>-6.7665724984983244E-5</v>
      </c>
      <c r="CG129" s="368">
        <f t="shared" si="167"/>
        <v>0</v>
      </c>
      <c r="CH129" s="368">
        <f t="shared" si="167"/>
        <v>0</v>
      </c>
      <c r="CI129" s="368">
        <f t="shared" si="167"/>
        <v>0</v>
      </c>
      <c r="CJ129" s="368">
        <f t="shared" si="167"/>
        <v>0</v>
      </c>
      <c r="CK129" s="368">
        <f t="shared" si="167"/>
        <v>0</v>
      </c>
      <c r="CL129" s="368">
        <f t="shared" si="167"/>
        <v>0</v>
      </c>
      <c r="CM129" s="368">
        <f t="shared" si="167"/>
        <v>0</v>
      </c>
      <c r="CN129" s="368">
        <f t="shared" si="167"/>
        <v>0</v>
      </c>
      <c r="CO129" s="368">
        <f t="shared" si="167"/>
        <v>0</v>
      </c>
      <c r="CP129" s="368">
        <f t="shared" si="167"/>
        <v>1.4921349711372045E-5</v>
      </c>
      <c r="CQ129" s="368">
        <f t="shared" si="167"/>
        <v>0</v>
      </c>
      <c r="CR129" s="368">
        <f t="shared" si="167"/>
        <v>0</v>
      </c>
      <c r="CS129" s="368">
        <f t="shared" si="167"/>
        <v>0</v>
      </c>
      <c r="CT129" s="368">
        <f t="shared" si="167"/>
        <v>0</v>
      </c>
      <c r="CU129" s="368">
        <f t="shared" si="167"/>
        <v>8.2456385469553695E-8</v>
      </c>
      <c r="CV129" s="368">
        <f t="shared" si="167"/>
        <v>-8.4708141119549385E-4</v>
      </c>
      <c r="CW129" s="368">
        <f t="shared" si="167"/>
        <v>0</v>
      </c>
      <c r="CX129" s="368">
        <f t="shared" si="167"/>
        <v>0</v>
      </c>
      <c r="CY129" s="368">
        <f t="shared" si="167"/>
        <v>0</v>
      </c>
      <c r="CZ129" s="368">
        <f t="shared" si="167"/>
        <v>0</v>
      </c>
      <c r="DA129" s="368">
        <f t="shared" si="167"/>
        <v>0</v>
      </c>
      <c r="DB129" s="368">
        <f t="shared" si="167"/>
        <v>3.7653881835436609E-5</v>
      </c>
      <c r="DC129" s="368">
        <f t="shared" si="167"/>
        <v>0</v>
      </c>
      <c r="DD129" s="368">
        <f t="shared" si="167"/>
        <v>0</v>
      </c>
      <c r="DE129" s="368">
        <f t="shared" si="167"/>
        <v>0</v>
      </c>
      <c r="DF129" s="368">
        <f t="shared" si="167"/>
        <v>0</v>
      </c>
      <c r="DG129" s="368">
        <f t="shared" si="167"/>
        <v>-1.0890183449463464E-4</v>
      </c>
      <c r="DH129" s="368">
        <f t="shared" si="167"/>
        <v>-1.6131618706116679E-3</v>
      </c>
      <c r="DI129" s="368">
        <f t="shared" si="167"/>
        <v>-2.3754458235852871E-3</v>
      </c>
      <c r="DJ129" s="368">
        <f t="shared" si="167"/>
        <v>-3.0667149564754526E-3</v>
      </c>
      <c r="DK129" s="368">
        <f t="shared" ref="DK129:EP129" si="168">IF(NOT(ISNA(DK38)),IF(LEN(DK38)&gt;0,(DK38-$C38)/(rateShift*0.0001),""),"")</f>
        <v>-3.6683870343647007E-3</v>
      </c>
      <c r="DL129" s="368">
        <f t="shared" si="168"/>
        <v>-4.2967458389712998E-3</v>
      </c>
      <c r="DM129" s="368">
        <f t="shared" si="168"/>
        <v>1.5177794852883064E-3</v>
      </c>
      <c r="DN129" s="368">
        <f t="shared" si="168"/>
        <v>-6.7725570641330446E-2</v>
      </c>
      <c r="DO129" s="368">
        <f t="shared" si="168"/>
        <v>-0.10528371634505387</v>
      </c>
      <c r="DP129" s="368">
        <f t="shared" si="168"/>
        <v>8.0055532502947002E-3</v>
      </c>
      <c r="DQ129" s="368">
        <f t="shared" si="168"/>
        <v>0</v>
      </c>
      <c r="DR129" s="368">
        <f t="shared" si="168"/>
        <v>0</v>
      </c>
      <c r="DS129" s="368">
        <f t="shared" si="168"/>
        <v>0</v>
      </c>
      <c r="DT129" s="368">
        <f t="shared" si="168"/>
        <v>0</v>
      </c>
      <c r="DU129" s="368">
        <f t="shared" si="168"/>
        <v>0</v>
      </c>
      <c r="DV129" s="368">
        <f t="shared" si="168"/>
        <v>0</v>
      </c>
      <c r="DW129" s="368">
        <f t="shared" si="168"/>
        <v>0</v>
      </c>
      <c r="DX129" s="368">
        <f t="shared" si="168"/>
        <v>0</v>
      </c>
      <c r="DY129" s="368">
        <f t="shared" si="168"/>
        <v>0</v>
      </c>
      <c r="DZ129" s="368">
        <f t="shared" si="168"/>
        <v>0</v>
      </c>
      <c r="EA129" s="368">
        <f t="shared" si="168"/>
        <v>0</v>
      </c>
      <c r="EB129" s="368">
        <f t="shared" si="168"/>
        <v>0</v>
      </c>
      <c r="EC129" s="368">
        <f t="shared" si="168"/>
        <v>0</v>
      </c>
      <c r="ED129" s="368">
        <f t="shared" si="168"/>
        <v>0</v>
      </c>
      <c r="EE129" s="368">
        <f t="shared" si="168"/>
        <v>0</v>
      </c>
      <c r="EF129" s="368">
        <f t="shared" si="168"/>
        <v>0</v>
      </c>
      <c r="EG129" s="368">
        <f t="shared" si="168"/>
        <v>0</v>
      </c>
      <c r="EH129" s="368">
        <f t="shared" si="168"/>
        <v>0</v>
      </c>
      <c r="EI129" s="368">
        <f t="shared" si="168"/>
        <v>0</v>
      </c>
      <c r="EJ129" s="368">
        <f t="shared" si="168"/>
        <v>0</v>
      </c>
      <c r="EK129" s="368">
        <f t="shared" si="168"/>
        <v>0</v>
      </c>
      <c r="EL129" s="368">
        <f t="shared" si="168"/>
        <v>0</v>
      </c>
      <c r="EM129" s="368">
        <f t="shared" si="168"/>
        <v>0</v>
      </c>
      <c r="EN129" s="368">
        <f t="shared" si="168"/>
        <v>0</v>
      </c>
      <c r="EO129" s="368" t="str">
        <f t="shared" si="168"/>
        <v/>
      </c>
      <c r="EP129" s="368" t="str">
        <f t="shared" si="168"/>
        <v/>
      </c>
      <c r="EQ129" s="368" t="str">
        <f t="shared" ref="EQ129:FA129" si="169">IF(NOT(ISNA(EQ38)),IF(LEN(EQ38)&gt;0,(EQ38-$C38)/(rateShift*0.0001),""),"")</f>
        <v/>
      </c>
      <c r="ER129" s="368" t="str">
        <f t="shared" si="169"/>
        <v/>
      </c>
      <c r="ES129" s="368" t="str">
        <f t="shared" si="169"/>
        <v/>
      </c>
      <c r="ET129" s="368" t="str">
        <f t="shared" si="169"/>
        <v/>
      </c>
      <c r="EU129" s="368" t="str">
        <f t="shared" si="169"/>
        <v/>
      </c>
      <c r="EV129" s="368" t="str">
        <f t="shared" si="169"/>
        <v/>
      </c>
      <c r="EW129" s="368" t="str">
        <f t="shared" si="169"/>
        <v/>
      </c>
      <c r="EX129" s="368" t="str">
        <f t="shared" si="169"/>
        <v/>
      </c>
      <c r="EY129" s="368" t="str">
        <f t="shared" si="169"/>
        <v/>
      </c>
      <c r="EZ129" s="368" t="str">
        <f t="shared" si="169"/>
        <v/>
      </c>
      <c r="FA129" s="369" t="str">
        <f t="shared" si="169"/>
        <v/>
      </c>
    </row>
    <row r="130" spans="6:157" x14ac:dyDescent="0.2">
      <c r="F130" s="238">
        <v>44382</v>
      </c>
      <c r="G130" s="238">
        <v>44566</v>
      </c>
      <c r="H130" s="367">
        <f t="shared" ref="H130:AM130" si="170">IF(NOT(ISNA(H39)),IF(LEN(H39)&gt;0,(H39-$B39)/(rateShift*0.0001),""),"")</f>
        <v>-2.2551405187698492E-13</v>
      </c>
      <c r="I130" s="368">
        <f t="shared" si="170"/>
        <v>-1.5612511283791264E-13</v>
      </c>
      <c r="J130" s="368">
        <f t="shared" si="170"/>
        <v>0</v>
      </c>
      <c r="K130" s="368">
        <f t="shared" si="170"/>
        <v>0</v>
      </c>
      <c r="L130" s="368">
        <f t="shared" si="170"/>
        <v>0</v>
      </c>
      <c r="M130" s="368">
        <f t="shared" si="170"/>
        <v>0</v>
      </c>
      <c r="N130" s="368">
        <f t="shared" si="170"/>
        <v>0</v>
      </c>
      <c r="O130" s="368">
        <f t="shared" si="170"/>
        <v>0</v>
      </c>
      <c r="P130" s="368">
        <f t="shared" si="170"/>
        <v>0</v>
      </c>
      <c r="Q130" s="368">
        <f t="shared" si="170"/>
        <v>0</v>
      </c>
      <c r="R130" s="368">
        <f t="shared" si="170"/>
        <v>0</v>
      </c>
      <c r="S130" s="368">
        <f t="shared" si="170"/>
        <v>2.7252449295508963E-4</v>
      </c>
      <c r="T130" s="368">
        <f t="shared" si="170"/>
        <v>0</v>
      </c>
      <c r="U130" s="368">
        <f t="shared" si="170"/>
        <v>0</v>
      </c>
      <c r="V130" s="368">
        <f t="shared" si="170"/>
        <v>0</v>
      </c>
      <c r="W130" s="368">
        <f t="shared" si="170"/>
        <v>0</v>
      </c>
      <c r="X130" s="368">
        <f t="shared" si="170"/>
        <v>1.5059875915768295E-6</v>
      </c>
      <c r="Y130" s="368">
        <f t="shared" si="170"/>
        <v>-1.7810783804056429E-3</v>
      </c>
      <c r="Z130" s="368">
        <f t="shared" si="170"/>
        <v>0</v>
      </c>
      <c r="AA130" s="368">
        <f t="shared" si="170"/>
        <v>0</v>
      </c>
      <c r="AB130" s="368">
        <f t="shared" si="170"/>
        <v>0</v>
      </c>
      <c r="AC130" s="368">
        <f t="shared" si="170"/>
        <v>0</v>
      </c>
      <c r="AD130" s="368">
        <f t="shared" si="170"/>
        <v>0</v>
      </c>
      <c r="AE130" s="368">
        <f t="shared" si="170"/>
        <v>6.8771283339916223E-4</v>
      </c>
      <c r="AF130" s="368">
        <f t="shared" si="170"/>
        <v>0</v>
      </c>
      <c r="AG130" s="368">
        <f t="shared" si="170"/>
        <v>0</v>
      </c>
      <c r="AH130" s="368">
        <f t="shared" si="170"/>
        <v>0</v>
      </c>
      <c r="AI130" s="368">
        <f t="shared" si="170"/>
        <v>0</v>
      </c>
      <c r="AJ130" s="368">
        <f t="shared" si="170"/>
        <v>-1.9889899070639483E-3</v>
      </c>
      <c r="AK130" s="368">
        <f t="shared" si="170"/>
        <v>-2.0671764124763348E-3</v>
      </c>
      <c r="AL130" s="368">
        <f t="shared" si="170"/>
        <v>-2.2875228607166509E-3</v>
      </c>
      <c r="AM130" s="368">
        <f t="shared" si="170"/>
        <v>-1.0548383858229038E-3</v>
      </c>
      <c r="AN130" s="368">
        <f t="shared" ref="AN130:BS130" si="171">IF(NOT(ISNA(AN39)),IF(LEN(AN39)&gt;0,(AN39-$B39)/(rateShift*0.0001),""),"")</f>
        <v>1.338289549752264E-3</v>
      </c>
      <c r="AO130" s="368">
        <f t="shared" si="171"/>
        <v>3.8143132560092274E-3</v>
      </c>
      <c r="AP130" s="368">
        <f t="shared" si="171"/>
        <v>6.0429878111570301E-3</v>
      </c>
      <c r="AQ130" s="368">
        <f t="shared" si="171"/>
        <v>9.3761111539039654E-3</v>
      </c>
      <c r="AR130" s="368">
        <f t="shared" si="171"/>
        <v>3.1085356837559641E-3</v>
      </c>
      <c r="AS130" s="368">
        <f t="shared" si="171"/>
        <v>-9.8210091671949162E-4</v>
      </c>
      <c r="AT130" s="368">
        <f t="shared" si="171"/>
        <v>0</v>
      </c>
      <c r="AU130" s="368">
        <f t="shared" si="171"/>
        <v>0</v>
      </c>
      <c r="AV130" s="368">
        <f t="shared" si="171"/>
        <v>0</v>
      </c>
      <c r="AW130" s="368">
        <f t="shared" si="171"/>
        <v>0</v>
      </c>
      <c r="AX130" s="368">
        <f t="shared" si="171"/>
        <v>0</v>
      </c>
      <c r="AY130" s="368">
        <f t="shared" si="171"/>
        <v>0</v>
      </c>
      <c r="AZ130" s="368">
        <f t="shared" si="171"/>
        <v>0</v>
      </c>
      <c r="BA130" s="368">
        <f t="shared" si="171"/>
        <v>0</v>
      </c>
      <c r="BB130" s="368">
        <f t="shared" si="171"/>
        <v>0</v>
      </c>
      <c r="BC130" s="368">
        <f t="shared" si="171"/>
        <v>0</v>
      </c>
      <c r="BD130" s="368">
        <f t="shared" si="171"/>
        <v>0</v>
      </c>
      <c r="BE130" s="368">
        <f t="shared" si="171"/>
        <v>0</v>
      </c>
      <c r="BF130" s="368">
        <f t="shared" si="171"/>
        <v>0</v>
      </c>
      <c r="BG130" s="368">
        <f t="shared" si="171"/>
        <v>0</v>
      </c>
      <c r="BH130" s="368">
        <f t="shared" si="171"/>
        <v>0</v>
      </c>
      <c r="BI130" s="368">
        <f t="shared" si="171"/>
        <v>0</v>
      </c>
      <c r="BJ130" s="368">
        <f t="shared" si="171"/>
        <v>0</v>
      </c>
      <c r="BK130" s="368">
        <f t="shared" si="171"/>
        <v>0</v>
      </c>
      <c r="BL130" s="368">
        <f t="shared" si="171"/>
        <v>0</v>
      </c>
      <c r="BM130" s="368">
        <f t="shared" si="171"/>
        <v>0</v>
      </c>
      <c r="BN130" s="368">
        <f t="shared" si="171"/>
        <v>0</v>
      </c>
      <c r="BO130" s="368">
        <f t="shared" si="171"/>
        <v>0</v>
      </c>
      <c r="BP130" s="368">
        <f t="shared" si="171"/>
        <v>0</v>
      </c>
      <c r="BQ130" s="368">
        <f t="shared" si="171"/>
        <v>0</v>
      </c>
      <c r="BR130" s="368" t="str">
        <f t="shared" si="171"/>
        <v/>
      </c>
      <c r="BS130" s="368" t="str">
        <f t="shared" si="171"/>
        <v/>
      </c>
      <c r="BT130" s="368" t="str">
        <f t="shared" ref="BT130:CD130" si="172">IF(NOT(ISNA(BT39)),IF(LEN(BT39)&gt;0,(BT39-$B39)/(rateShift*0.0001),""),"")</f>
        <v/>
      </c>
      <c r="BU130" s="368" t="str">
        <f t="shared" si="172"/>
        <v/>
      </c>
      <c r="BV130" s="368" t="str">
        <f t="shared" si="172"/>
        <v/>
      </c>
      <c r="BW130" s="368" t="str">
        <f t="shared" si="172"/>
        <v/>
      </c>
      <c r="BX130" s="368" t="str">
        <f t="shared" si="172"/>
        <v/>
      </c>
      <c r="BY130" s="368" t="str">
        <f t="shared" si="172"/>
        <v/>
      </c>
      <c r="BZ130" s="368" t="str">
        <f t="shared" si="172"/>
        <v/>
      </c>
      <c r="CA130" s="368" t="str">
        <f t="shared" si="172"/>
        <v/>
      </c>
      <c r="CB130" s="368" t="str">
        <f t="shared" si="172"/>
        <v/>
      </c>
      <c r="CC130" s="368" t="str">
        <f t="shared" si="172"/>
        <v/>
      </c>
      <c r="CD130" s="368" t="str">
        <f t="shared" si="172"/>
        <v/>
      </c>
      <c r="CE130" s="367">
        <f t="shared" ref="CE130:DJ130" si="173">IF(NOT(ISNA(CE39)),IF(LEN(CE39)&gt;0,(CE39-$C39)/(rateShift*0.0001),""),"")</f>
        <v>-2.0649850281106996E-4</v>
      </c>
      <c r="CF130" s="368">
        <f t="shared" si="173"/>
        <v>-6.8834631553743586E-5</v>
      </c>
      <c r="CG130" s="368">
        <f t="shared" si="173"/>
        <v>0</v>
      </c>
      <c r="CH130" s="368">
        <f t="shared" si="173"/>
        <v>0</v>
      </c>
      <c r="CI130" s="368">
        <f t="shared" si="173"/>
        <v>0</v>
      </c>
      <c r="CJ130" s="368">
        <f t="shared" si="173"/>
        <v>0</v>
      </c>
      <c r="CK130" s="368">
        <f t="shared" si="173"/>
        <v>0</v>
      </c>
      <c r="CL130" s="368">
        <f t="shared" si="173"/>
        <v>0</v>
      </c>
      <c r="CM130" s="368">
        <f t="shared" si="173"/>
        <v>0</v>
      </c>
      <c r="CN130" s="368">
        <f t="shared" si="173"/>
        <v>0</v>
      </c>
      <c r="CO130" s="368">
        <f t="shared" si="173"/>
        <v>0</v>
      </c>
      <c r="CP130" s="368">
        <f t="shared" si="173"/>
        <v>1.1554140543629243E-5</v>
      </c>
      <c r="CQ130" s="368">
        <f t="shared" si="173"/>
        <v>0</v>
      </c>
      <c r="CR130" s="368">
        <f t="shared" si="173"/>
        <v>0</v>
      </c>
      <c r="CS130" s="368">
        <f t="shared" si="173"/>
        <v>0</v>
      </c>
      <c r="CT130" s="368">
        <f t="shared" si="173"/>
        <v>0</v>
      </c>
      <c r="CU130" s="368">
        <f t="shared" si="173"/>
        <v>6.384911696577511E-8</v>
      </c>
      <c r="CV130" s="368">
        <f t="shared" si="173"/>
        <v>-6.8515176945144196E-4</v>
      </c>
      <c r="CW130" s="368">
        <f t="shared" si="173"/>
        <v>0</v>
      </c>
      <c r="CX130" s="368">
        <f t="shared" si="173"/>
        <v>0</v>
      </c>
      <c r="CY130" s="368">
        <f t="shared" si="173"/>
        <v>0</v>
      </c>
      <c r="CZ130" s="368">
        <f t="shared" si="173"/>
        <v>0</v>
      </c>
      <c r="DA130" s="368">
        <f t="shared" si="173"/>
        <v>0</v>
      </c>
      <c r="DB130" s="368">
        <f t="shared" si="173"/>
        <v>2.915675549955421E-5</v>
      </c>
      <c r="DC130" s="368">
        <f t="shared" si="173"/>
        <v>0</v>
      </c>
      <c r="DD130" s="368">
        <f t="shared" si="173"/>
        <v>0</v>
      </c>
      <c r="DE130" s="368">
        <f t="shared" si="173"/>
        <v>0</v>
      </c>
      <c r="DF130" s="368">
        <f t="shared" si="173"/>
        <v>0</v>
      </c>
      <c r="DG130" s="368">
        <f t="shared" si="173"/>
        <v>-8.4326613348367774E-5</v>
      </c>
      <c r="DH130" s="368">
        <f t="shared" si="173"/>
        <v>-1.3076148251342512E-3</v>
      </c>
      <c r="DI130" s="368">
        <f t="shared" si="173"/>
        <v>-1.9271304464198169E-3</v>
      </c>
      <c r="DJ130" s="368">
        <f t="shared" si="173"/>
        <v>-2.4909534637219954E-3</v>
      </c>
      <c r="DK130" s="368">
        <f t="shared" ref="DK130:EP130" si="174">IF(NOT(ISNA(DK39)),IF(LEN(DK39)&gt;0,(DK39-$C39)/(rateShift*0.0001),""),"")</f>
        <v>-2.9864289514264231E-3</v>
      </c>
      <c r="DL130" s="368">
        <f t="shared" si="174"/>
        <v>-3.5027922084575336E-3</v>
      </c>
      <c r="DM130" s="368">
        <f t="shared" si="174"/>
        <v>-4.0259523531420427E-3</v>
      </c>
      <c r="DN130" s="368">
        <f t="shared" si="174"/>
        <v>2.9950144873717999E-3</v>
      </c>
      <c r="DO130" s="368">
        <f t="shared" si="174"/>
        <v>-7.6149392127852072E-2</v>
      </c>
      <c r="DP130" s="368">
        <f t="shared" si="174"/>
        <v>-0.12392338339640985</v>
      </c>
      <c r="DQ130" s="368">
        <f t="shared" si="174"/>
        <v>9.3716244677945204E-3</v>
      </c>
      <c r="DR130" s="368">
        <f t="shared" si="174"/>
        <v>0</v>
      </c>
      <c r="DS130" s="368">
        <f t="shared" si="174"/>
        <v>0</v>
      </c>
      <c r="DT130" s="368">
        <f t="shared" si="174"/>
        <v>0</v>
      </c>
      <c r="DU130" s="368">
        <f t="shared" si="174"/>
        <v>0</v>
      </c>
      <c r="DV130" s="368">
        <f t="shared" si="174"/>
        <v>0</v>
      </c>
      <c r="DW130" s="368">
        <f t="shared" si="174"/>
        <v>0</v>
      </c>
      <c r="DX130" s="368">
        <f t="shared" si="174"/>
        <v>0</v>
      </c>
      <c r="DY130" s="368">
        <f t="shared" si="174"/>
        <v>0</v>
      </c>
      <c r="DZ130" s="368">
        <f t="shared" si="174"/>
        <v>0</v>
      </c>
      <c r="EA130" s="368">
        <f t="shared" si="174"/>
        <v>0</v>
      </c>
      <c r="EB130" s="368">
        <f t="shared" si="174"/>
        <v>0</v>
      </c>
      <c r="EC130" s="368">
        <f t="shared" si="174"/>
        <v>0</v>
      </c>
      <c r="ED130" s="368">
        <f t="shared" si="174"/>
        <v>0</v>
      </c>
      <c r="EE130" s="368">
        <f t="shared" si="174"/>
        <v>0</v>
      </c>
      <c r="EF130" s="368">
        <f t="shared" si="174"/>
        <v>0</v>
      </c>
      <c r="EG130" s="368">
        <f t="shared" si="174"/>
        <v>0</v>
      </c>
      <c r="EH130" s="368">
        <f t="shared" si="174"/>
        <v>0</v>
      </c>
      <c r="EI130" s="368">
        <f t="shared" si="174"/>
        <v>0</v>
      </c>
      <c r="EJ130" s="368">
        <f t="shared" si="174"/>
        <v>0</v>
      </c>
      <c r="EK130" s="368">
        <f t="shared" si="174"/>
        <v>0</v>
      </c>
      <c r="EL130" s="368">
        <f t="shared" si="174"/>
        <v>0</v>
      </c>
      <c r="EM130" s="368">
        <f t="shared" si="174"/>
        <v>0</v>
      </c>
      <c r="EN130" s="368">
        <f t="shared" si="174"/>
        <v>0</v>
      </c>
      <c r="EO130" s="368" t="str">
        <f t="shared" si="174"/>
        <v/>
      </c>
      <c r="EP130" s="368" t="str">
        <f t="shared" si="174"/>
        <v/>
      </c>
      <c r="EQ130" s="368" t="str">
        <f t="shared" ref="EQ130:FA130" si="175">IF(NOT(ISNA(EQ39)),IF(LEN(EQ39)&gt;0,(EQ39-$C39)/(rateShift*0.0001),""),"")</f>
        <v/>
      </c>
      <c r="ER130" s="368" t="str">
        <f t="shared" si="175"/>
        <v/>
      </c>
      <c r="ES130" s="368" t="str">
        <f t="shared" si="175"/>
        <v/>
      </c>
      <c r="ET130" s="368" t="str">
        <f t="shared" si="175"/>
        <v/>
      </c>
      <c r="EU130" s="368" t="str">
        <f t="shared" si="175"/>
        <v/>
      </c>
      <c r="EV130" s="368" t="str">
        <f t="shared" si="175"/>
        <v/>
      </c>
      <c r="EW130" s="368" t="str">
        <f t="shared" si="175"/>
        <v/>
      </c>
      <c r="EX130" s="368" t="str">
        <f t="shared" si="175"/>
        <v/>
      </c>
      <c r="EY130" s="368" t="str">
        <f t="shared" si="175"/>
        <v/>
      </c>
      <c r="EZ130" s="368" t="str">
        <f t="shared" si="175"/>
        <v/>
      </c>
      <c r="FA130" s="369" t="str">
        <f t="shared" si="175"/>
        <v/>
      </c>
    </row>
    <row r="131" spans="6:157" x14ac:dyDescent="0.2">
      <c r="F131" s="238">
        <v>44746</v>
      </c>
      <c r="G131" s="238">
        <v>44930</v>
      </c>
      <c r="H131" s="367">
        <f t="shared" ref="H131:AM131" si="176">IF(NOT(ISNA(H40)),IF(LEN(H40)&gt;0,(H40-$B40)/(rateShift*0.0001),""),"")</f>
        <v>-2.7755575615628914E-13</v>
      </c>
      <c r="I131" s="368">
        <f t="shared" si="176"/>
        <v>-6.9388939039072284E-14</v>
      </c>
      <c r="J131" s="368">
        <f t="shared" si="176"/>
        <v>0</v>
      </c>
      <c r="K131" s="368">
        <f t="shared" si="176"/>
        <v>0</v>
      </c>
      <c r="L131" s="368">
        <f t="shared" si="176"/>
        <v>0</v>
      </c>
      <c r="M131" s="368">
        <f t="shared" si="176"/>
        <v>0</v>
      </c>
      <c r="N131" s="368">
        <f t="shared" si="176"/>
        <v>0</v>
      </c>
      <c r="O131" s="368">
        <f t="shared" si="176"/>
        <v>0</v>
      </c>
      <c r="P131" s="368">
        <f t="shared" si="176"/>
        <v>0</v>
      </c>
      <c r="Q131" s="368">
        <f t="shared" si="176"/>
        <v>0</v>
      </c>
      <c r="R131" s="368">
        <f t="shared" si="176"/>
        <v>0</v>
      </c>
      <c r="S131" s="368">
        <f t="shared" si="176"/>
        <v>2.453969442234305E-4</v>
      </c>
      <c r="T131" s="368">
        <f t="shared" si="176"/>
        <v>0</v>
      </c>
      <c r="U131" s="368">
        <f t="shared" si="176"/>
        <v>0</v>
      </c>
      <c r="V131" s="368">
        <f t="shared" si="176"/>
        <v>0</v>
      </c>
      <c r="W131" s="368">
        <f t="shared" si="176"/>
        <v>0</v>
      </c>
      <c r="X131" s="368">
        <f t="shared" si="176"/>
        <v>1.3560789990929578E-6</v>
      </c>
      <c r="Y131" s="368">
        <f t="shared" si="176"/>
        <v>-1.7278413635621326E-3</v>
      </c>
      <c r="Z131" s="368">
        <f t="shared" si="176"/>
        <v>0</v>
      </c>
      <c r="AA131" s="368">
        <f t="shared" si="176"/>
        <v>0</v>
      </c>
      <c r="AB131" s="368">
        <f t="shared" si="176"/>
        <v>0</v>
      </c>
      <c r="AC131" s="368">
        <f t="shared" si="176"/>
        <v>0</v>
      </c>
      <c r="AD131" s="368">
        <f t="shared" si="176"/>
        <v>0</v>
      </c>
      <c r="AE131" s="368">
        <f t="shared" si="176"/>
        <v>6.1925673536938897E-4</v>
      </c>
      <c r="AF131" s="368">
        <f t="shared" si="176"/>
        <v>0</v>
      </c>
      <c r="AG131" s="368">
        <f t="shared" si="176"/>
        <v>0</v>
      </c>
      <c r="AH131" s="368">
        <f t="shared" si="176"/>
        <v>0</v>
      </c>
      <c r="AI131" s="368">
        <f t="shared" si="176"/>
        <v>0</v>
      </c>
      <c r="AJ131" s="368">
        <f t="shared" si="176"/>
        <v>-1.7910024895616272E-3</v>
      </c>
      <c r="AK131" s="368">
        <f t="shared" si="176"/>
        <v>-2.1096555579552811E-3</v>
      </c>
      <c r="AL131" s="368">
        <f t="shared" si="176"/>
        <v>-2.4322298676840437E-3</v>
      </c>
      <c r="AM131" s="368">
        <f t="shared" si="176"/>
        <v>-1.4484558825966776E-3</v>
      </c>
      <c r="AN131" s="368">
        <f t="shared" ref="AN131:BS131" si="177">IF(NOT(ISNA(AN40)),IF(LEN(AN40)&gt;0,(AN40-$B40)/(rateShift*0.0001),""),"")</f>
        <v>5.8581174305558092E-4</v>
      </c>
      <c r="AO131" s="368">
        <f t="shared" si="177"/>
        <v>2.688949721444539E-3</v>
      </c>
      <c r="AP131" s="368">
        <f t="shared" si="177"/>
        <v>4.5700970350247283E-3</v>
      </c>
      <c r="AQ131" s="368">
        <f t="shared" si="177"/>
        <v>6.5899218064380261E-3</v>
      </c>
      <c r="AR131" s="368">
        <f t="shared" si="177"/>
        <v>9.750739553785609E-3</v>
      </c>
      <c r="AS131" s="368">
        <f t="shared" si="177"/>
        <v>3.016796043791431E-3</v>
      </c>
      <c r="AT131" s="368">
        <f t="shared" si="177"/>
        <v>-1.0231867357199387E-3</v>
      </c>
      <c r="AU131" s="368">
        <f t="shared" si="177"/>
        <v>0</v>
      </c>
      <c r="AV131" s="368">
        <f t="shared" si="177"/>
        <v>0</v>
      </c>
      <c r="AW131" s="368">
        <f t="shared" si="177"/>
        <v>0</v>
      </c>
      <c r="AX131" s="368">
        <f t="shared" si="177"/>
        <v>0</v>
      </c>
      <c r="AY131" s="368">
        <f t="shared" si="177"/>
        <v>0</v>
      </c>
      <c r="AZ131" s="368">
        <f t="shared" si="177"/>
        <v>0</v>
      </c>
      <c r="BA131" s="368">
        <f t="shared" si="177"/>
        <v>0</v>
      </c>
      <c r="BB131" s="368">
        <f t="shared" si="177"/>
        <v>0</v>
      </c>
      <c r="BC131" s="368">
        <f t="shared" si="177"/>
        <v>0</v>
      </c>
      <c r="BD131" s="368">
        <f t="shared" si="177"/>
        <v>0</v>
      </c>
      <c r="BE131" s="368">
        <f t="shared" si="177"/>
        <v>0</v>
      </c>
      <c r="BF131" s="368">
        <f t="shared" si="177"/>
        <v>0</v>
      </c>
      <c r="BG131" s="368">
        <f t="shared" si="177"/>
        <v>0</v>
      </c>
      <c r="BH131" s="368">
        <f t="shared" si="177"/>
        <v>0</v>
      </c>
      <c r="BI131" s="368">
        <f t="shared" si="177"/>
        <v>0</v>
      </c>
      <c r="BJ131" s="368">
        <f t="shared" si="177"/>
        <v>0</v>
      </c>
      <c r="BK131" s="368">
        <f t="shared" si="177"/>
        <v>0</v>
      </c>
      <c r="BL131" s="368">
        <f t="shared" si="177"/>
        <v>0</v>
      </c>
      <c r="BM131" s="368">
        <f t="shared" si="177"/>
        <v>0</v>
      </c>
      <c r="BN131" s="368">
        <f t="shared" si="177"/>
        <v>0</v>
      </c>
      <c r="BO131" s="368">
        <f t="shared" si="177"/>
        <v>0</v>
      </c>
      <c r="BP131" s="368">
        <f t="shared" si="177"/>
        <v>0</v>
      </c>
      <c r="BQ131" s="368">
        <f t="shared" si="177"/>
        <v>0</v>
      </c>
      <c r="BR131" s="368" t="str">
        <f t="shared" si="177"/>
        <v/>
      </c>
      <c r="BS131" s="368" t="str">
        <f t="shared" si="177"/>
        <v/>
      </c>
      <c r="BT131" s="368" t="str">
        <f t="shared" ref="BT131:CD131" si="178">IF(NOT(ISNA(BT40)),IF(LEN(BT40)&gt;0,(BT40-$B40)/(rateShift*0.0001),""),"")</f>
        <v/>
      </c>
      <c r="BU131" s="368" t="str">
        <f t="shared" si="178"/>
        <v/>
      </c>
      <c r="BV131" s="368" t="str">
        <f t="shared" si="178"/>
        <v/>
      </c>
      <c r="BW131" s="368" t="str">
        <f t="shared" si="178"/>
        <v/>
      </c>
      <c r="BX131" s="368" t="str">
        <f t="shared" si="178"/>
        <v/>
      </c>
      <c r="BY131" s="368" t="str">
        <f t="shared" si="178"/>
        <v/>
      </c>
      <c r="BZ131" s="368" t="str">
        <f t="shared" si="178"/>
        <v/>
      </c>
      <c r="CA131" s="368" t="str">
        <f t="shared" si="178"/>
        <v/>
      </c>
      <c r="CB131" s="368" t="str">
        <f t="shared" si="178"/>
        <v/>
      </c>
      <c r="CC131" s="368" t="str">
        <f t="shared" si="178"/>
        <v/>
      </c>
      <c r="CD131" s="368" t="str">
        <f t="shared" si="178"/>
        <v/>
      </c>
      <c r="CE131" s="367">
        <f t="shared" ref="CE131:DJ131" si="179">IF(NOT(ISNA(CE40)),IF(LEN(CE40)&gt;0,(CE40-$C40)/(rateShift*0.0001),""),"")</f>
        <v>-2.0778478470803718E-4</v>
      </c>
      <c r="CF131" s="368">
        <f t="shared" si="179"/>
        <v>-6.9263403363467591E-5</v>
      </c>
      <c r="CG131" s="368">
        <f t="shared" si="179"/>
        <v>0</v>
      </c>
      <c r="CH131" s="368">
        <f t="shared" si="179"/>
        <v>0</v>
      </c>
      <c r="CI131" s="368">
        <f t="shared" si="179"/>
        <v>0</v>
      </c>
      <c r="CJ131" s="368">
        <f t="shared" si="179"/>
        <v>0</v>
      </c>
      <c r="CK131" s="368">
        <f t="shared" si="179"/>
        <v>0</v>
      </c>
      <c r="CL131" s="368">
        <f t="shared" si="179"/>
        <v>0</v>
      </c>
      <c r="CM131" s="368">
        <f t="shared" si="179"/>
        <v>0</v>
      </c>
      <c r="CN131" s="368">
        <f t="shared" si="179"/>
        <v>0</v>
      </c>
      <c r="CO131" s="368">
        <f t="shared" si="179"/>
        <v>0</v>
      </c>
      <c r="CP131" s="368">
        <f t="shared" si="179"/>
        <v>9.1744080388256322E-6</v>
      </c>
      <c r="CQ131" s="368">
        <f t="shared" si="179"/>
        <v>0</v>
      </c>
      <c r="CR131" s="368">
        <f t="shared" si="179"/>
        <v>0</v>
      </c>
      <c r="CS131" s="368">
        <f t="shared" si="179"/>
        <v>0</v>
      </c>
      <c r="CT131" s="368">
        <f t="shared" si="179"/>
        <v>0</v>
      </c>
      <c r="CU131" s="368">
        <f t="shared" si="179"/>
        <v>5.0698455850151092E-8</v>
      </c>
      <c r="CV131" s="368">
        <f t="shared" si="179"/>
        <v>-5.4071081015405476E-4</v>
      </c>
      <c r="CW131" s="368">
        <f t="shared" si="179"/>
        <v>0</v>
      </c>
      <c r="CX131" s="368">
        <f t="shared" si="179"/>
        <v>0</v>
      </c>
      <c r="CY131" s="368">
        <f t="shared" si="179"/>
        <v>0</v>
      </c>
      <c r="CZ131" s="368">
        <f t="shared" si="179"/>
        <v>0</v>
      </c>
      <c r="DA131" s="368">
        <f t="shared" si="179"/>
        <v>0</v>
      </c>
      <c r="DB131" s="368">
        <f t="shared" si="179"/>
        <v>2.3151524898568088E-5</v>
      </c>
      <c r="DC131" s="368">
        <f t="shared" si="179"/>
        <v>0</v>
      </c>
      <c r="DD131" s="368">
        <f t="shared" si="179"/>
        <v>0</v>
      </c>
      <c r="DE131" s="368">
        <f t="shared" si="179"/>
        <v>0</v>
      </c>
      <c r="DF131" s="368">
        <f t="shared" si="179"/>
        <v>0</v>
      </c>
      <c r="DG131" s="368">
        <f t="shared" si="179"/>
        <v>-6.6958398513283779E-5</v>
      </c>
      <c r="DH131" s="368">
        <f t="shared" si="179"/>
        <v>-1.0316407204544187E-3</v>
      </c>
      <c r="DI131" s="368">
        <f t="shared" si="179"/>
        <v>-1.5202311300609173E-3</v>
      </c>
      <c r="DJ131" s="368">
        <f t="shared" si="179"/>
        <v>-1.9634074336499774E-3</v>
      </c>
      <c r="DK131" s="368">
        <f t="shared" ref="DK131:EP131" si="180">IF(NOT(ISNA(DK40)),IF(LEN(DK40)&gt;0,(DK40-$C40)/(rateShift*0.0001),""),"")</f>
        <v>-2.3547085921914179E-3</v>
      </c>
      <c r="DL131" s="368">
        <f t="shared" si="180"/>
        <v>-2.7613495300927993E-3</v>
      </c>
      <c r="DM131" s="368">
        <f t="shared" si="180"/>
        <v>-3.1733874136796736E-3</v>
      </c>
      <c r="DN131" s="368">
        <f t="shared" si="180"/>
        <v>-3.5788609347928158E-3</v>
      </c>
      <c r="DO131" s="368">
        <f t="shared" si="180"/>
        <v>4.4979073865816788E-3</v>
      </c>
      <c r="DP131" s="368">
        <f t="shared" si="180"/>
        <v>-8.3986911681051268E-2</v>
      </c>
      <c r="DQ131" s="368">
        <f t="shared" si="180"/>
        <v>-0.14272750614559293</v>
      </c>
      <c r="DR131" s="368">
        <f t="shared" si="180"/>
        <v>1.0654869002160727E-2</v>
      </c>
      <c r="DS131" s="368">
        <f t="shared" si="180"/>
        <v>0</v>
      </c>
      <c r="DT131" s="368">
        <f t="shared" si="180"/>
        <v>0</v>
      </c>
      <c r="DU131" s="368">
        <f t="shared" si="180"/>
        <v>0</v>
      </c>
      <c r="DV131" s="368">
        <f t="shared" si="180"/>
        <v>0</v>
      </c>
      <c r="DW131" s="368">
        <f t="shared" si="180"/>
        <v>0</v>
      </c>
      <c r="DX131" s="368">
        <f t="shared" si="180"/>
        <v>0</v>
      </c>
      <c r="DY131" s="368">
        <f t="shared" si="180"/>
        <v>0</v>
      </c>
      <c r="DZ131" s="368">
        <f t="shared" si="180"/>
        <v>0</v>
      </c>
      <c r="EA131" s="368">
        <f t="shared" si="180"/>
        <v>0</v>
      </c>
      <c r="EB131" s="368">
        <f t="shared" si="180"/>
        <v>0</v>
      </c>
      <c r="EC131" s="368">
        <f t="shared" si="180"/>
        <v>0</v>
      </c>
      <c r="ED131" s="368">
        <f t="shared" si="180"/>
        <v>0</v>
      </c>
      <c r="EE131" s="368">
        <f t="shared" si="180"/>
        <v>0</v>
      </c>
      <c r="EF131" s="368">
        <f t="shared" si="180"/>
        <v>0</v>
      </c>
      <c r="EG131" s="368">
        <f t="shared" si="180"/>
        <v>0</v>
      </c>
      <c r="EH131" s="368">
        <f t="shared" si="180"/>
        <v>0</v>
      </c>
      <c r="EI131" s="368">
        <f t="shared" si="180"/>
        <v>0</v>
      </c>
      <c r="EJ131" s="368">
        <f t="shared" si="180"/>
        <v>0</v>
      </c>
      <c r="EK131" s="368">
        <f t="shared" si="180"/>
        <v>0</v>
      </c>
      <c r="EL131" s="368">
        <f t="shared" si="180"/>
        <v>0</v>
      </c>
      <c r="EM131" s="368">
        <f t="shared" si="180"/>
        <v>0</v>
      </c>
      <c r="EN131" s="368">
        <f t="shared" si="180"/>
        <v>0</v>
      </c>
      <c r="EO131" s="368" t="str">
        <f t="shared" si="180"/>
        <v/>
      </c>
      <c r="EP131" s="368" t="str">
        <f t="shared" si="180"/>
        <v/>
      </c>
      <c r="EQ131" s="368" t="str">
        <f t="shared" ref="EQ131:FA131" si="181">IF(NOT(ISNA(EQ40)),IF(LEN(EQ40)&gt;0,(EQ40-$C40)/(rateShift*0.0001),""),"")</f>
        <v/>
      </c>
      <c r="ER131" s="368" t="str">
        <f t="shared" si="181"/>
        <v/>
      </c>
      <c r="ES131" s="368" t="str">
        <f t="shared" si="181"/>
        <v/>
      </c>
      <c r="ET131" s="368" t="str">
        <f t="shared" si="181"/>
        <v/>
      </c>
      <c r="EU131" s="368" t="str">
        <f t="shared" si="181"/>
        <v/>
      </c>
      <c r="EV131" s="368" t="str">
        <f t="shared" si="181"/>
        <v/>
      </c>
      <c r="EW131" s="368" t="str">
        <f t="shared" si="181"/>
        <v/>
      </c>
      <c r="EX131" s="368" t="str">
        <f t="shared" si="181"/>
        <v/>
      </c>
      <c r="EY131" s="368" t="str">
        <f t="shared" si="181"/>
        <v/>
      </c>
      <c r="EZ131" s="368" t="str">
        <f t="shared" si="181"/>
        <v/>
      </c>
      <c r="FA131" s="369" t="str">
        <f t="shared" si="181"/>
        <v/>
      </c>
    </row>
    <row r="132" spans="6:157" x14ac:dyDescent="0.2">
      <c r="F132" s="238">
        <v>45110</v>
      </c>
      <c r="G132" s="238">
        <v>45294</v>
      </c>
      <c r="H132" s="367">
        <f t="shared" ref="H132:AM132" si="182">IF(NOT(ISNA(H41)),IF(LEN(H41)&gt;0,(H41-$B41)/(rateShift*0.0001),""),"")</f>
        <v>-2.4286128663675299E-13</v>
      </c>
      <c r="I132" s="368">
        <f t="shared" si="182"/>
        <v>6.9388939039072284E-14</v>
      </c>
      <c r="J132" s="368">
        <f t="shared" si="182"/>
        <v>0</v>
      </c>
      <c r="K132" s="368">
        <f t="shared" si="182"/>
        <v>0</v>
      </c>
      <c r="L132" s="368">
        <f t="shared" si="182"/>
        <v>0</v>
      </c>
      <c r="M132" s="368">
        <f t="shared" si="182"/>
        <v>0</v>
      </c>
      <c r="N132" s="368">
        <f t="shared" si="182"/>
        <v>0</v>
      </c>
      <c r="O132" s="368">
        <f t="shared" si="182"/>
        <v>0</v>
      </c>
      <c r="P132" s="368">
        <f t="shared" si="182"/>
        <v>0</v>
      </c>
      <c r="Q132" s="368">
        <f t="shared" si="182"/>
        <v>0</v>
      </c>
      <c r="R132" s="368">
        <f t="shared" si="182"/>
        <v>0</v>
      </c>
      <c r="S132" s="368">
        <f t="shared" si="182"/>
        <v>2.2317808797203686E-4</v>
      </c>
      <c r="T132" s="368">
        <f t="shared" si="182"/>
        <v>0</v>
      </c>
      <c r="U132" s="368">
        <f t="shared" si="182"/>
        <v>0</v>
      </c>
      <c r="V132" s="368">
        <f t="shared" si="182"/>
        <v>0</v>
      </c>
      <c r="W132" s="368">
        <f t="shared" si="182"/>
        <v>0</v>
      </c>
      <c r="X132" s="368">
        <f t="shared" si="182"/>
        <v>1.233296312297405E-6</v>
      </c>
      <c r="Y132" s="368">
        <f t="shared" si="182"/>
        <v>-1.6762213999113595E-3</v>
      </c>
      <c r="Z132" s="368">
        <f t="shared" si="182"/>
        <v>0</v>
      </c>
      <c r="AA132" s="368">
        <f t="shared" si="182"/>
        <v>0</v>
      </c>
      <c r="AB132" s="368">
        <f t="shared" si="182"/>
        <v>0</v>
      </c>
      <c r="AC132" s="368">
        <f t="shared" si="182"/>
        <v>0</v>
      </c>
      <c r="AD132" s="368">
        <f t="shared" si="182"/>
        <v>0</v>
      </c>
      <c r="AE132" s="368">
        <f t="shared" si="182"/>
        <v>5.6318767363214284E-4</v>
      </c>
      <c r="AF132" s="368">
        <f t="shared" si="182"/>
        <v>0</v>
      </c>
      <c r="AG132" s="368">
        <f t="shared" si="182"/>
        <v>0</v>
      </c>
      <c r="AH132" s="368">
        <f t="shared" si="182"/>
        <v>0</v>
      </c>
      <c r="AI132" s="368">
        <f t="shared" si="182"/>
        <v>0</v>
      </c>
      <c r="AJ132" s="368">
        <f t="shared" si="182"/>
        <v>-1.6288406211838191E-3</v>
      </c>
      <c r="AK132" s="368">
        <f t="shared" si="182"/>
        <v>-2.1284068104678033E-3</v>
      </c>
      <c r="AL132" s="368">
        <f t="shared" si="182"/>
        <v>-2.5266878446797425E-3</v>
      </c>
      <c r="AM132" s="368">
        <f t="shared" si="182"/>
        <v>-1.7386414101656922E-3</v>
      </c>
      <c r="AN132" s="368">
        <f t="shared" ref="AN132:BS132" si="183">IF(NOT(ISNA(AN41)),IF(LEN(AN41)&gt;0,(AN41-$B41)/(rateShift*0.0001),""),"")</f>
        <v>9.5093156612935381E-6</v>
      </c>
      <c r="AO132" s="368">
        <f t="shared" si="183"/>
        <v>1.8154040723993015E-3</v>
      </c>
      <c r="AP132" s="368">
        <f t="shared" si="183"/>
        <v>3.4200302935667726E-3</v>
      </c>
      <c r="AQ132" s="368">
        <f t="shared" si="183"/>
        <v>5.1491413602562652E-3</v>
      </c>
      <c r="AR132" s="368">
        <f t="shared" si="183"/>
        <v>7.0012728027070426E-3</v>
      </c>
      <c r="AS132" s="368">
        <f t="shared" si="183"/>
        <v>1.0188612833573335E-2</v>
      </c>
      <c r="AT132" s="368">
        <f t="shared" si="183"/>
        <v>3.0343360592037516E-3</v>
      </c>
      <c r="AU132" s="368">
        <f t="shared" si="183"/>
        <v>-1.1164824753953639E-3</v>
      </c>
      <c r="AV132" s="368">
        <f t="shared" si="183"/>
        <v>0</v>
      </c>
      <c r="AW132" s="368">
        <f t="shared" si="183"/>
        <v>0</v>
      </c>
      <c r="AX132" s="368">
        <f t="shared" si="183"/>
        <v>0</v>
      </c>
      <c r="AY132" s="368">
        <f t="shared" si="183"/>
        <v>0</v>
      </c>
      <c r="AZ132" s="368">
        <f t="shared" si="183"/>
        <v>0</v>
      </c>
      <c r="BA132" s="368">
        <f t="shared" si="183"/>
        <v>0</v>
      </c>
      <c r="BB132" s="368">
        <f t="shared" si="183"/>
        <v>0</v>
      </c>
      <c r="BC132" s="368">
        <f t="shared" si="183"/>
        <v>0</v>
      </c>
      <c r="BD132" s="368">
        <f t="shared" si="183"/>
        <v>0</v>
      </c>
      <c r="BE132" s="368">
        <f t="shared" si="183"/>
        <v>0</v>
      </c>
      <c r="BF132" s="368">
        <f t="shared" si="183"/>
        <v>0</v>
      </c>
      <c r="BG132" s="368">
        <f t="shared" si="183"/>
        <v>0</v>
      </c>
      <c r="BH132" s="368">
        <f t="shared" si="183"/>
        <v>0</v>
      </c>
      <c r="BI132" s="368">
        <f t="shared" si="183"/>
        <v>0</v>
      </c>
      <c r="BJ132" s="368">
        <f t="shared" si="183"/>
        <v>0</v>
      </c>
      <c r="BK132" s="368">
        <f t="shared" si="183"/>
        <v>0</v>
      </c>
      <c r="BL132" s="368">
        <f t="shared" si="183"/>
        <v>0</v>
      </c>
      <c r="BM132" s="368">
        <f t="shared" si="183"/>
        <v>0</v>
      </c>
      <c r="BN132" s="368">
        <f t="shared" si="183"/>
        <v>0</v>
      </c>
      <c r="BO132" s="368">
        <f t="shared" si="183"/>
        <v>0</v>
      </c>
      <c r="BP132" s="368">
        <f t="shared" si="183"/>
        <v>0</v>
      </c>
      <c r="BQ132" s="368">
        <f t="shared" si="183"/>
        <v>0</v>
      </c>
      <c r="BR132" s="368" t="str">
        <f t="shared" si="183"/>
        <v/>
      </c>
      <c r="BS132" s="368" t="str">
        <f t="shared" si="183"/>
        <v/>
      </c>
      <c r="BT132" s="368" t="str">
        <f t="shared" ref="BT132:CD132" si="184">IF(NOT(ISNA(BT41)),IF(LEN(BT41)&gt;0,(BT41-$B41)/(rateShift*0.0001),""),"")</f>
        <v/>
      </c>
      <c r="BU132" s="368" t="str">
        <f t="shared" si="184"/>
        <v/>
      </c>
      <c r="BV132" s="368" t="str">
        <f t="shared" si="184"/>
        <v/>
      </c>
      <c r="BW132" s="368" t="str">
        <f t="shared" si="184"/>
        <v/>
      </c>
      <c r="BX132" s="368" t="str">
        <f t="shared" si="184"/>
        <v/>
      </c>
      <c r="BY132" s="368" t="str">
        <f t="shared" si="184"/>
        <v/>
      </c>
      <c r="BZ132" s="368" t="str">
        <f t="shared" si="184"/>
        <v/>
      </c>
      <c r="CA132" s="368" t="str">
        <f t="shared" si="184"/>
        <v/>
      </c>
      <c r="CB132" s="368" t="str">
        <f t="shared" si="184"/>
        <v/>
      </c>
      <c r="CC132" s="368" t="str">
        <f t="shared" si="184"/>
        <v/>
      </c>
      <c r="CD132" s="368" t="str">
        <f t="shared" si="184"/>
        <v/>
      </c>
      <c r="CE132" s="367">
        <f t="shared" ref="CE132:DJ132" si="185">IF(NOT(ISNA(CE41)),IF(LEN(CE41)&gt;0,(CE41-$C41)/(rateShift*0.0001),""),"")</f>
        <v>-2.0412669126182448E-4</v>
      </c>
      <c r="CF132" s="368">
        <f t="shared" si="185"/>
        <v>-6.8044007078132962E-5</v>
      </c>
      <c r="CG132" s="368">
        <f t="shared" si="185"/>
        <v>0</v>
      </c>
      <c r="CH132" s="368">
        <f t="shared" si="185"/>
        <v>0</v>
      </c>
      <c r="CI132" s="368">
        <f t="shared" si="185"/>
        <v>0</v>
      </c>
      <c r="CJ132" s="368">
        <f t="shared" si="185"/>
        <v>0</v>
      </c>
      <c r="CK132" s="368">
        <f t="shared" si="185"/>
        <v>0</v>
      </c>
      <c r="CL132" s="368">
        <f t="shared" si="185"/>
        <v>0</v>
      </c>
      <c r="CM132" s="368">
        <f t="shared" si="185"/>
        <v>0</v>
      </c>
      <c r="CN132" s="368">
        <f t="shared" si="185"/>
        <v>0</v>
      </c>
      <c r="CO132" s="368">
        <f t="shared" si="185"/>
        <v>0</v>
      </c>
      <c r="CP132" s="368">
        <f t="shared" si="185"/>
        <v>7.4926699740462954E-6</v>
      </c>
      <c r="CQ132" s="368">
        <f t="shared" si="185"/>
        <v>0</v>
      </c>
      <c r="CR132" s="368">
        <f t="shared" si="185"/>
        <v>0</v>
      </c>
      <c r="CS132" s="368">
        <f t="shared" si="185"/>
        <v>0</v>
      </c>
      <c r="CT132" s="368">
        <f t="shared" si="185"/>
        <v>0</v>
      </c>
      <c r="CU132" s="368">
        <f t="shared" si="185"/>
        <v>4.1406513634489883E-8</v>
      </c>
      <c r="CV132" s="368">
        <f t="shared" si="185"/>
        <v>-3.8613911408635904E-4</v>
      </c>
      <c r="CW132" s="368">
        <f t="shared" si="185"/>
        <v>0</v>
      </c>
      <c r="CX132" s="368">
        <f t="shared" si="185"/>
        <v>0</v>
      </c>
      <c r="CY132" s="368">
        <f t="shared" si="185"/>
        <v>0</v>
      </c>
      <c r="CZ132" s="368">
        <f t="shared" si="185"/>
        <v>0</v>
      </c>
      <c r="DA132" s="368">
        <f t="shared" si="185"/>
        <v>0</v>
      </c>
      <c r="DB132" s="368">
        <f t="shared" si="185"/>
        <v>1.8907674367157901E-5</v>
      </c>
      <c r="DC132" s="368">
        <f t="shared" si="185"/>
        <v>0</v>
      </c>
      <c r="DD132" s="368">
        <f t="shared" si="185"/>
        <v>0</v>
      </c>
      <c r="DE132" s="368">
        <f t="shared" si="185"/>
        <v>0</v>
      </c>
      <c r="DF132" s="368">
        <f t="shared" si="185"/>
        <v>0</v>
      </c>
      <c r="DG132" s="368">
        <f t="shared" si="185"/>
        <v>-5.4684405788318902E-5</v>
      </c>
      <c r="DH132" s="368">
        <f t="shared" si="185"/>
        <v>-7.3155947858533077E-4</v>
      </c>
      <c r="DI132" s="368">
        <f t="shared" si="185"/>
        <v>-1.0750837314138506E-3</v>
      </c>
      <c r="DJ132" s="368">
        <f t="shared" si="185"/>
        <v>-1.379626140361051E-3</v>
      </c>
      <c r="DK132" s="368">
        <f t="shared" ref="DK132:EP132" si="186">IF(NOT(ISNA(DK41)),IF(LEN(DK41)&gt;0,(DK41-$C41)/(rateShift*0.0001),""),"")</f>
        <v>-1.6462199634893759E-3</v>
      </c>
      <c r="DL132" s="368">
        <f t="shared" si="186"/>
        <v>-1.9218221791739154E-3</v>
      </c>
      <c r="DM132" s="368">
        <f t="shared" si="186"/>
        <v>-2.2021441269115538E-3</v>
      </c>
      <c r="DN132" s="368">
        <f t="shared" si="186"/>
        <v>-2.4743297974069711E-3</v>
      </c>
      <c r="DO132" s="368">
        <f t="shared" si="186"/>
        <v>-2.7806733300141107E-3</v>
      </c>
      <c r="DP132" s="368">
        <f t="shared" si="186"/>
        <v>6.207491004620036E-3</v>
      </c>
      <c r="DQ132" s="368">
        <f t="shared" si="186"/>
        <v>-9.0653929862433147E-2</v>
      </c>
      <c r="DR132" s="368">
        <f t="shared" si="186"/>
        <v>-0.16082264936092758</v>
      </c>
      <c r="DS132" s="368">
        <f t="shared" si="186"/>
        <v>1.1559192473770824E-2</v>
      </c>
      <c r="DT132" s="368">
        <f t="shared" si="186"/>
        <v>0</v>
      </c>
      <c r="DU132" s="368">
        <f t="shared" si="186"/>
        <v>0</v>
      </c>
      <c r="DV132" s="368">
        <f t="shared" si="186"/>
        <v>0</v>
      </c>
      <c r="DW132" s="368">
        <f t="shared" si="186"/>
        <v>0</v>
      </c>
      <c r="DX132" s="368">
        <f t="shared" si="186"/>
        <v>0</v>
      </c>
      <c r="DY132" s="368">
        <f t="shared" si="186"/>
        <v>0</v>
      </c>
      <c r="DZ132" s="368">
        <f t="shared" si="186"/>
        <v>0</v>
      </c>
      <c r="EA132" s="368">
        <f t="shared" si="186"/>
        <v>0</v>
      </c>
      <c r="EB132" s="368">
        <f t="shared" si="186"/>
        <v>0</v>
      </c>
      <c r="EC132" s="368">
        <f t="shared" si="186"/>
        <v>0</v>
      </c>
      <c r="ED132" s="368">
        <f t="shared" si="186"/>
        <v>0</v>
      </c>
      <c r="EE132" s="368">
        <f t="shared" si="186"/>
        <v>0</v>
      </c>
      <c r="EF132" s="368">
        <f t="shared" si="186"/>
        <v>0</v>
      </c>
      <c r="EG132" s="368">
        <f t="shared" si="186"/>
        <v>0</v>
      </c>
      <c r="EH132" s="368">
        <f t="shared" si="186"/>
        <v>0</v>
      </c>
      <c r="EI132" s="368">
        <f t="shared" si="186"/>
        <v>0</v>
      </c>
      <c r="EJ132" s="368">
        <f t="shared" si="186"/>
        <v>0</v>
      </c>
      <c r="EK132" s="368">
        <f t="shared" si="186"/>
        <v>0</v>
      </c>
      <c r="EL132" s="368">
        <f t="shared" si="186"/>
        <v>0</v>
      </c>
      <c r="EM132" s="368">
        <f t="shared" si="186"/>
        <v>0</v>
      </c>
      <c r="EN132" s="368">
        <f t="shared" si="186"/>
        <v>0</v>
      </c>
      <c r="EO132" s="368" t="str">
        <f t="shared" si="186"/>
        <v/>
      </c>
      <c r="EP132" s="368" t="str">
        <f t="shared" si="186"/>
        <v/>
      </c>
      <c r="EQ132" s="368" t="str">
        <f t="shared" ref="EQ132:FA132" si="187">IF(NOT(ISNA(EQ41)),IF(LEN(EQ41)&gt;0,(EQ41-$C41)/(rateShift*0.0001),""),"")</f>
        <v/>
      </c>
      <c r="ER132" s="368" t="str">
        <f t="shared" si="187"/>
        <v/>
      </c>
      <c r="ES132" s="368" t="str">
        <f t="shared" si="187"/>
        <v/>
      </c>
      <c r="ET132" s="368" t="str">
        <f t="shared" si="187"/>
        <v/>
      </c>
      <c r="EU132" s="368" t="str">
        <f t="shared" si="187"/>
        <v/>
      </c>
      <c r="EV132" s="368" t="str">
        <f t="shared" si="187"/>
        <v/>
      </c>
      <c r="EW132" s="368" t="str">
        <f t="shared" si="187"/>
        <v/>
      </c>
      <c r="EX132" s="368" t="str">
        <f t="shared" si="187"/>
        <v/>
      </c>
      <c r="EY132" s="368" t="str">
        <f t="shared" si="187"/>
        <v/>
      </c>
      <c r="EZ132" s="368" t="str">
        <f t="shared" si="187"/>
        <v/>
      </c>
      <c r="FA132" s="369" t="str">
        <f t="shared" si="187"/>
        <v/>
      </c>
    </row>
    <row r="133" spans="6:157" x14ac:dyDescent="0.2">
      <c r="F133" s="238">
        <v>45476</v>
      </c>
      <c r="G133" s="238">
        <v>45660</v>
      </c>
      <c r="H133" s="367">
        <f t="shared" ref="H133:AM133" si="188">IF(NOT(ISNA(H42)),IF(LEN(H42)&gt;0,(H42-$B42)/(rateShift*0.0001),""),"")</f>
        <v>-2.4286128663675299E-13</v>
      </c>
      <c r="I133" s="368">
        <f t="shared" si="188"/>
        <v>6.9388939039072284E-14</v>
      </c>
      <c r="J133" s="368">
        <f t="shared" si="188"/>
        <v>0</v>
      </c>
      <c r="K133" s="368">
        <f t="shared" si="188"/>
        <v>0</v>
      </c>
      <c r="L133" s="368">
        <f t="shared" si="188"/>
        <v>0</v>
      </c>
      <c r="M133" s="368">
        <f t="shared" si="188"/>
        <v>0</v>
      </c>
      <c r="N133" s="368">
        <f t="shared" si="188"/>
        <v>0</v>
      </c>
      <c r="O133" s="368">
        <f t="shared" si="188"/>
        <v>0</v>
      </c>
      <c r="P133" s="368">
        <f t="shared" si="188"/>
        <v>0</v>
      </c>
      <c r="Q133" s="368">
        <f t="shared" si="188"/>
        <v>0</v>
      </c>
      <c r="R133" s="368">
        <f t="shared" si="188"/>
        <v>0</v>
      </c>
      <c r="S133" s="368">
        <f t="shared" si="188"/>
        <v>2.0455320484322193E-4</v>
      </c>
      <c r="T133" s="368">
        <f t="shared" si="188"/>
        <v>0</v>
      </c>
      <c r="U133" s="368">
        <f t="shared" si="188"/>
        <v>0</v>
      </c>
      <c r="V133" s="368">
        <f t="shared" si="188"/>
        <v>0</v>
      </c>
      <c r="W133" s="368">
        <f t="shared" si="188"/>
        <v>0</v>
      </c>
      <c r="X133" s="368">
        <f t="shared" si="188"/>
        <v>1.1303740755919112E-6</v>
      </c>
      <c r="Y133" s="368">
        <f t="shared" si="188"/>
        <v>-1.6223937971196478E-3</v>
      </c>
      <c r="Z133" s="368">
        <f t="shared" si="188"/>
        <v>0</v>
      </c>
      <c r="AA133" s="368">
        <f t="shared" si="188"/>
        <v>0</v>
      </c>
      <c r="AB133" s="368">
        <f t="shared" si="188"/>
        <v>0</v>
      </c>
      <c r="AC133" s="368">
        <f t="shared" si="188"/>
        <v>0</v>
      </c>
      <c r="AD133" s="368">
        <f t="shared" si="188"/>
        <v>0</v>
      </c>
      <c r="AE133" s="368">
        <f t="shared" si="188"/>
        <v>5.1618796712699089E-4</v>
      </c>
      <c r="AF133" s="368">
        <f t="shared" si="188"/>
        <v>0</v>
      </c>
      <c r="AG133" s="368">
        <f t="shared" si="188"/>
        <v>0</v>
      </c>
      <c r="AH133" s="368">
        <f t="shared" si="188"/>
        <v>0</v>
      </c>
      <c r="AI133" s="368">
        <f t="shared" si="188"/>
        <v>0</v>
      </c>
      <c r="AJ133" s="368">
        <f t="shared" si="188"/>
        <v>-1.4929089684097285E-3</v>
      </c>
      <c r="AK133" s="368">
        <f t="shared" si="188"/>
        <v>-2.1229983311089884E-3</v>
      </c>
      <c r="AL133" s="368">
        <f t="shared" si="188"/>
        <v>-2.5741737586133795E-3</v>
      </c>
      <c r="AM133" s="368">
        <f t="shared" si="188"/>
        <v>-1.9394631797786666E-3</v>
      </c>
      <c r="AN133" s="368">
        <f t="shared" ref="AN133:BS133" si="189">IF(NOT(ISNA(AN42)),IF(LEN(AN42)&gt;0,(AN42-$B42)/(rateShift*0.0001),""),"")</f>
        <v>-4.2087343176538949E-4</v>
      </c>
      <c r="AO133" s="368">
        <f t="shared" si="189"/>
        <v>1.1466169885961108E-3</v>
      </c>
      <c r="AP133" s="368">
        <f t="shared" si="189"/>
        <v>2.5301463060442564E-3</v>
      </c>
      <c r="AQ133" s="368">
        <f t="shared" si="189"/>
        <v>4.026409218642335E-3</v>
      </c>
      <c r="AR133" s="368">
        <f t="shared" si="189"/>
        <v>5.6302670999389126E-3</v>
      </c>
      <c r="AS133" s="368">
        <f t="shared" si="189"/>
        <v>7.5410603363364193E-3</v>
      </c>
      <c r="AT133" s="368">
        <f t="shared" si="189"/>
        <v>1.0593106751482367E-2</v>
      </c>
      <c r="AU133" s="368">
        <f t="shared" si="189"/>
        <v>2.5687945406568935E-3</v>
      </c>
      <c r="AV133" s="368">
        <f t="shared" si="189"/>
        <v>-1.1647838591213877E-3</v>
      </c>
      <c r="AW133" s="368">
        <f t="shared" si="189"/>
        <v>0</v>
      </c>
      <c r="AX133" s="368">
        <f t="shared" si="189"/>
        <v>0</v>
      </c>
      <c r="AY133" s="368">
        <f t="shared" si="189"/>
        <v>0</v>
      </c>
      <c r="AZ133" s="368">
        <f t="shared" si="189"/>
        <v>0</v>
      </c>
      <c r="BA133" s="368">
        <f t="shared" si="189"/>
        <v>0</v>
      </c>
      <c r="BB133" s="368">
        <f t="shared" si="189"/>
        <v>0</v>
      </c>
      <c r="BC133" s="368">
        <f t="shared" si="189"/>
        <v>0</v>
      </c>
      <c r="BD133" s="368">
        <f t="shared" si="189"/>
        <v>0</v>
      </c>
      <c r="BE133" s="368">
        <f t="shared" si="189"/>
        <v>0</v>
      </c>
      <c r="BF133" s="368">
        <f t="shared" si="189"/>
        <v>0</v>
      </c>
      <c r="BG133" s="368">
        <f t="shared" si="189"/>
        <v>0</v>
      </c>
      <c r="BH133" s="368">
        <f t="shared" si="189"/>
        <v>0</v>
      </c>
      <c r="BI133" s="368">
        <f t="shared" si="189"/>
        <v>0</v>
      </c>
      <c r="BJ133" s="368">
        <f t="shared" si="189"/>
        <v>0</v>
      </c>
      <c r="BK133" s="368">
        <f t="shared" si="189"/>
        <v>0</v>
      </c>
      <c r="BL133" s="368">
        <f t="shared" si="189"/>
        <v>0</v>
      </c>
      <c r="BM133" s="368">
        <f t="shared" si="189"/>
        <v>0</v>
      </c>
      <c r="BN133" s="368">
        <f t="shared" si="189"/>
        <v>0</v>
      </c>
      <c r="BO133" s="368">
        <f t="shared" si="189"/>
        <v>0</v>
      </c>
      <c r="BP133" s="368">
        <f t="shared" si="189"/>
        <v>0</v>
      </c>
      <c r="BQ133" s="368">
        <f t="shared" si="189"/>
        <v>0</v>
      </c>
      <c r="BR133" s="368" t="str">
        <f t="shared" si="189"/>
        <v/>
      </c>
      <c r="BS133" s="368" t="str">
        <f t="shared" si="189"/>
        <v/>
      </c>
      <c r="BT133" s="368" t="str">
        <f t="shared" ref="BT133:CD133" si="190">IF(NOT(ISNA(BT42)),IF(LEN(BT42)&gt;0,(BT42-$B42)/(rateShift*0.0001),""),"")</f>
        <v/>
      </c>
      <c r="BU133" s="368" t="str">
        <f t="shared" si="190"/>
        <v/>
      </c>
      <c r="BV133" s="368" t="str">
        <f t="shared" si="190"/>
        <v/>
      </c>
      <c r="BW133" s="368" t="str">
        <f t="shared" si="190"/>
        <v/>
      </c>
      <c r="BX133" s="368" t="str">
        <f t="shared" si="190"/>
        <v/>
      </c>
      <c r="BY133" s="368" t="str">
        <f t="shared" si="190"/>
        <v/>
      </c>
      <c r="BZ133" s="368" t="str">
        <f t="shared" si="190"/>
        <v/>
      </c>
      <c r="CA133" s="368" t="str">
        <f t="shared" si="190"/>
        <v/>
      </c>
      <c r="CB133" s="368" t="str">
        <f t="shared" si="190"/>
        <v/>
      </c>
      <c r="CC133" s="368" t="str">
        <f t="shared" si="190"/>
        <v/>
      </c>
      <c r="CD133" s="368" t="str">
        <f t="shared" si="190"/>
        <v/>
      </c>
      <c r="CE133" s="367">
        <f t="shared" ref="CE133:DJ133" si="191">IF(NOT(ISNA(CE42)),IF(LEN(CE42)&gt;0,(CE42-$C42)/(rateShift*0.0001),""),"")</f>
        <v>-1.9569791029003247E-4</v>
      </c>
      <c r="CF133" s="368">
        <f t="shared" si="191"/>
        <v>-6.5234341765224579E-5</v>
      </c>
      <c r="CG133" s="368">
        <f t="shared" si="191"/>
        <v>0</v>
      </c>
      <c r="CH133" s="368">
        <f t="shared" si="191"/>
        <v>0</v>
      </c>
      <c r="CI133" s="368">
        <f t="shared" si="191"/>
        <v>0</v>
      </c>
      <c r="CJ133" s="368">
        <f t="shared" si="191"/>
        <v>0</v>
      </c>
      <c r="CK133" s="368">
        <f t="shared" si="191"/>
        <v>0</v>
      </c>
      <c r="CL133" s="368">
        <f t="shared" si="191"/>
        <v>0</v>
      </c>
      <c r="CM133" s="368">
        <f t="shared" si="191"/>
        <v>0</v>
      </c>
      <c r="CN133" s="368">
        <f t="shared" si="191"/>
        <v>0</v>
      </c>
      <c r="CO133" s="368">
        <f t="shared" si="191"/>
        <v>0</v>
      </c>
      <c r="CP133" s="368">
        <f t="shared" si="191"/>
        <v>6.124353021247364E-6</v>
      </c>
      <c r="CQ133" s="368">
        <f t="shared" si="191"/>
        <v>0</v>
      </c>
      <c r="CR133" s="368">
        <f t="shared" si="191"/>
        <v>0</v>
      </c>
      <c r="CS133" s="368">
        <f t="shared" si="191"/>
        <v>0</v>
      </c>
      <c r="CT133" s="368">
        <f t="shared" si="191"/>
        <v>0</v>
      </c>
      <c r="CU133" s="368">
        <f t="shared" si="191"/>
        <v>3.384122843064219E-8</v>
      </c>
      <c r="CV133" s="368">
        <f t="shared" si="191"/>
        <v>-2.1448784021452227E-4</v>
      </c>
      <c r="CW133" s="368">
        <f t="shared" si="191"/>
        <v>0</v>
      </c>
      <c r="CX133" s="368">
        <f t="shared" si="191"/>
        <v>0</v>
      </c>
      <c r="CY133" s="368">
        <f t="shared" si="191"/>
        <v>0</v>
      </c>
      <c r="CZ133" s="368">
        <f t="shared" si="191"/>
        <v>0</v>
      </c>
      <c r="DA133" s="368">
        <f t="shared" si="191"/>
        <v>0</v>
      </c>
      <c r="DB133" s="368">
        <f t="shared" si="191"/>
        <v>1.5454747290949422E-5</v>
      </c>
      <c r="DC133" s="368">
        <f t="shared" si="191"/>
        <v>0</v>
      </c>
      <c r="DD133" s="368">
        <f t="shared" si="191"/>
        <v>0</v>
      </c>
      <c r="DE133" s="368">
        <f t="shared" si="191"/>
        <v>0</v>
      </c>
      <c r="DF133" s="368">
        <f t="shared" si="191"/>
        <v>0</v>
      </c>
      <c r="DG133" s="368">
        <f t="shared" si="191"/>
        <v>-4.4697928969217315E-5</v>
      </c>
      <c r="DH133" s="368">
        <f t="shared" si="191"/>
        <v>-3.9557795365741111E-4</v>
      </c>
      <c r="DI133" s="368">
        <f t="shared" si="191"/>
        <v>-5.7514473681893885E-4</v>
      </c>
      <c r="DJ133" s="368">
        <f t="shared" si="191"/>
        <v>-7.2030203551731731E-4</v>
      </c>
      <c r="DK133" s="368">
        <f t="shared" ref="DK133:EP133" si="192">IF(NOT(ISNA(DK42)),IF(LEN(DK42)&gt;0,(DK42-$C42)/(rateShift*0.0001),""),"")</f>
        <v>-8.4070994700591317E-4</v>
      </c>
      <c r="DL133" s="368">
        <f t="shared" si="192"/>
        <v>-9.6293069714106783E-4</v>
      </c>
      <c r="DM133" s="368">
        <f t="shared" si="192"/>
        <v>-1.0895941329053249E-3</v>
      </c>
      <c r="DN133" s="368">
        <f t="shared" si="192"/>
        <v>-1.2063246601808075E-3</v>
      </c>
      <c r="DO133" s="368">
        <f t="shared" si="192"/>
        <v>-1.3482982365135843E-3</v>
      </c>
      <c r="DP133" s="368">
        <f t="shared" si="192"/>
        <v>-1.4515602348233458E-3</v>
      </c>
      <c r="DQ133" s="368">
        <f t="shared" si="192"/>
        <v>8.0919616778779568E-3</v>
      </c>
      <c r="DR133" s="368">
        <f t="shared" si="192"/>
        <v>-9.3234034776908115E-2</v>
      </c>
      <c r="DS133" s="368">
        <f t="shared" si="192"/>
        <v>-0.18220866337022301</v>
      </c>
      <c r="DT133" s="368">
        <f t="shared" si="192"/>
        <v>1.2055970503906804E-2</v>
      </c>
      <c r="DU133" s="368">
        <f t="shared" si="192"/>
        <v>0</v>
      </c>
      <c r="DV133" s="368">
        <f t="shared" si="192"/>
        <v>0</v>
      </c>
      <c r="DW133" s="368">
        <f t="shared" si="192"/>
        <v>0</v>
      </c>
      <c r="DX133" s="368">
        <f t="shared" si="192"/>
        <v>0</v>
      </c>
      <c r="DY133" s="368">
        <f t="shared" si="192"/>
        <v>0</v>
      </c>
      <c r="DZ133" s="368">
        <f t="shared" si="192"/>
        <v>0</v>
      </c>
      <c r="EA133" s="368">
        <f t="shared" si="192"/>
        <v>0</v>
      </c>
      <c r="EB133" s="368">
        <f t="shared" si="192"/>
        <v>0</v>
      </c>
      <c r="EC133" s="368">
        <f t="shared" si="192"/>
        <v>0</v>
      </c>
      <c r="ED133" s="368">
        <f t="shared" si="192"/>
        <v>0</v>
      </c>
      <c r="EE133" s="368">
        <f t="shared" si="192"/>
        <v>0</v>
      </c>
      <c r="EF133" s="368">
        <f t="shared" si="192"/>
        <v>0</v>
      </c>
      <c r="EG133" s="368">
        <f t="shared" si="192"/>
        <v>0</v>
      </c>
      <c r="EH133" s="368">
        <f t="shared" si="192"/>
        <v>0</v>
      </c>
      <c r="EI133" s="368">
        <f t="shared" si="192"/>
        <v>0</v>
      </c>
      <c r="EJ133" s="368">
        <f t="shared" si="192"/>
        <v>0</v>
      </c>
      <c r="EK133" s="368">
        <f t="shared" si="192"/>
        <v>0</v>
      </c>
      <c r="EL133" s="368">
        <f t="shared" si="192"/>
        <v>0</v>
      </c>
      <c r="EM133" s="368">
        <f t="shared" si="192"/>
        <v>0</v>
      </c>
      <c r="EN133" s="368">
        <f t="shared" si="192"/>
        <v>0</v>
      </c>
      <c r="EO133" s="368" t="str">
        <f t="shared" si="192"/>
        <v/>
      </c>
      <c r="EP133" s="368" t="str">
        <f t="shared" si="192"/>
        <v/>
      </c>
      <c r="EQ133" s="368" t="str">
        <f t="shared" ref="EQ133:FA133" si="193">IF(NOT(ISNA(EQ42)),IF(LEN(EQ42)&gt;0,(EQ42-$C42)/(rateShift*0.0001),""),"")</f>
        <v/>
      </c>
      <c r="ER133" s="368" t="str">
        <f t="shared" si="193"/>
        <v/>
      </c>
      <c r="ES133" s="368" t="str">
        <f t="shared" si="193"/>
        <v/>
      </c>
      <c r="ET133" s="368" t="str">
        <f t="shared" si="193"/>
        <v/>
      </c>
      <c r="EU133" s="368" t="str">
        <f t="shared" si="193"/>
        <v/>
      </c>
      <c r="EV133" s="368" t="str">
        <f t="shared" si="193"/>
        <v/>
      </c>
      <c r="EW133" s="368" t="str">
        <f t="shared" si="193"/>
        <v/>
      </c>
      <c r="EX133" s="368" t="str">
        <f t="shared" si="193"/>
        <v/>
      </c>
      <c r="EY133" s="368" t="str">
        <f t="shared" si="193"/>
        <v/>
      </c>
      <c r="EZ133" s="368" t="str">
        <f t="shared" si="193"/>
        <v/>
      </c>
      <c r="FA133" s="369" t="str">
        <f t="shared" si="193"/>
        <v/>
      </c>
    </row>
    <row r="134" spans="6:157" x14ac:dyDescent="0.2">
      <c r="F134" s="238">
        <v>45841</v>
      </c>
      <c r="G134" s="238">
        <v>46027</v>
      </c>
      <c r="H134" s="367">
        <f t="shared" ref="H134:AM134" si="194">IF(NOT(ISNA(H43)),IF(LEN(H43)&gt;0,(H43-$B43)/(rateShift*0.0001),""),"")</f>
        <v>-1.5612511283791264E-13</v>
      </c>
      <c r="I134" s="368">
        <f t="shared" si="194"/>
        <v>0</v>
      </c>
      <c r="J134" s="368">
        <f t="shared" si="194"/>
        <v>0</v>
      </c>
      <c r="K134" s="368">
        <f t="shared" si="194"/>
        <v>0</v>
      </c>
      <c r="L134" s="368">
        <f t="shared" si="194"/>
        <v>0</v>
      </c>
      <c r="M134" s="368">
        <f t="shared" si="194"/>
        <v>0</v>
      </c>
      <c r="N134" s="368">
        <f t="shared" si="194"/>
        <v>0</v>
      </c>
      <c r="O134" s="368">
        <f t="shared" si="194"/>
        <v>0</v>
      </c>
      <c r="P134" s="368">
        <f t="shared" si="194"/>
        <v>0</v>
      </c>
      <c r="Q134" s="368">
        <f t="shared" si="194"/>
        <v>0</v>
      </c>
      <c r="R134" s="368">
        <f t="shared" si="194"/>
        <v>0</v>
      </c>
      <c r="S134" s="368">
        <f t="shared" si="194"/>
        <v>1.8883728412563694E-4</v>
      </c>
      <c r="T134" s="368">
        <f t="shared" si="194"/>
        <v>0</v>
      </c>
      <c r="U134" s="368">
        <f t="shared" si="194"/>
        <v>0</v>
      </c>
      <c r="V134" s="368">
        <f t="shared" si="194"/>
        <v>0</v>
      </c>
      <c r="W134" s="368">
        <f t="shared" si="194"/>
        <v>0</v>
      </c>
      <c r="X134" s="368">
        <f t="shared" si="194"/>
        <v>1.043526758059965E-6</v>
      </c>
      <c r="Y134" s="368">
        <f t="shared" si="194"/>
        <v>-1.5631590475836954E-3</v>
      </c>
      <c r="Z134" s="368">
        <f t="shared" si="194"/>
        <v>0</v>
      </c>
      <c r="AA134" s="368">
        <f t="shared" si="194"/>
        <v>0</v>
      </c>
      <c r="AB134" s="368">
        <f t="shared" si="194"/>
        <v>0</v>
      </c>
      <c r="AC134" s="368">
        <f t="shared" si="194"/>
        <v>0</v>
      </c>
      <c r="AD134" s="368">
        <f t="shared" si="194"/>
        <v>0</v>
      </c>
      <c r="AE134" s="368">
        <f t="shared" si="194"/>
        <v>4.7652899839642493E-4</v>
      </c>
      <c r="AF134" s="368">
        <f t="shared" si="194"/>
        <v>0</v>
      </c>
      <c r="AG134" s="368">
        <f t="shared" si="194"/>
        <v>0</v>
      </c>
      <c r="AH134" s="368">
        <f t="shared" si="194"/>
        <v>0</v>
      </c>
      <c r="AI134" s="368">
        <f t="shared" si="194"/>
        <v>0</v>
      </c>
      <c r="AJ134" s="368">
        <f t="shared" si="194"/>
        <v>-1.3782080577999511E-3</v>
      </c>
      <c r="AK134" s="368">
        <f t="shared" si="194"/>
        <v>-2.0907903217071144E-3</v>
      </c>
      <c r="AL134" s="368">
        <f t="shared" si="194"/>
        <v>-2.5727724778205896E-3</v>
      </c>
      <c r="AM134" s="368">
        <f t="shared" si="194"/>
        <v>-2.0533978855111212E-3</v>
      </c>
      <c r="AN134" s="368">
        <f t="shared" ref="AN134:BS134" si="195">IF(NOT(ISNA(AN43)),IF(LEN(AN43)&gt;0,(AN43-$B43)/(rateShift*0.0001),""),"")</f>
        <v>-7.1507693721190035E-4</v>
      </c>
      <c r="AO134" s="368">
        <f t="shared" si="195"/>
        <v>6.6532241717667806E-4</v>
      </c>
      <c r="AP134" s="368">
        <f t="shared" si="195"/>
        <v>1.8762828025119249E-3</v>
      </c>
      <c r="AQ134" s="368">
        <f t="shared" si="195"/>
        <v>3.1902670361363961E-3</v>
      </c>
      <c r="AR134" s="368">
        <f t="shared" si="195"/>
        <v>4.5996837655729039E-3</v>
      </c>
      <c r="AS134" s="368">
        <f t="shared" si="195"/>
        <v>6.3002230973885354E-3</v>
      </c>
      <c r="AT134" s="368">
        <f t="shared" si="195"/>
        <v>8.1210630741186673E-3</v>
      </c>
      <c r="AU134" s="368">
        <f t="shared" si="195"/>
        <v>1.0359560087304376E-2</v>
      </c>
      <c r="AV134" s="368">
        <f t="shared" si="195"/>
        <v>1.4099038760095883E-3</v>
      </c>
      <c r="AW134" s="368">
        <f t="shared" si="195"/>
        <v>-1.1612833157939595E-3</v>
      </c>
      <c r="AX134" s="368">
        <f t="shared" si="195"/>
        <v>0</v>
      </c>
      <c r="AY134" s="368">
        <f t="shared" si="195"/>
        <v>0</v>
      </c>
      <c r="AZ134" s="368">
        <f t="shared" si="195"/>
        <v>0</v>
      </c>
      <c r="BA134" s="368">
        <f t="shared" si="195"/>
        <v>0</v>
      </c>
      <c r="BB134" s="368">
        <f t="shared" si="195"/>
        <v>0</v>
      </c>
      <c r="BC134" s="368">
        <f t="shared" si="195"/>
        <v>0</v>
      </c>
      <c r="BD134" s="368">
        <f t="shared" si="195"/>
        <v>0</v>
      </c>
      <c r="BE134" s="368">
        <f t="shared" si="195"/>
        <v>0</v>
      </c>
      <c r="BF134" s="368">
        <f t="shared" si="195"/>
        <v>0</v>
      </c>
      <c r="BG134" s="368">
        <f t="shared" si="195"/>
        <v>0</v>
      </c>
      <c r="BH134" s="368">
        <f t="shared" si="195"/>
        <v>0</v>
      </c>
      <c r="BI134" s="368">
        <f t="shared" si="195"/>
        <v>0</v>
      </c>
      <c r="BJ134" s="368">
        <f t="shared" si="195"/>
        <v>0</v>
      </c>
      <c r="BK134" s="368">
        <f t="shared" si="195"/>
        <v>0</v>
      </c>
      <c r="BL134" s="368">
        <f t="shared" si="195"/>
        <v>0</v>
      </c>
      <c r="BM134" s="368">
        <f t="shared" si="195"/>
        <v>0</v>
      </c>
      <c r="BN134" s="368">
        <f t="shared" si="195"/>
        <v>0</v>
      </c>
      <c r="BO134" s="368">
        <f t="shared" si="195"/>
        <v>0</v>
      </c>
      <c r="BP134" s="368">
        <f t="shared" si="195"/>
        <v>0</v>
      </c>
      <c r="BQ134" s="368">
        <f t="shared" si="195"/>
        <v>0</v>
      </c>
      <c r="BR134" s="368" t="str">
        <f t="shared" si="195"/>
        <v/>
      </c>
      <c r="BS134" s="368" t="str">
        <f t="shared" si="195"/>
        <v/>
      </c>
      <c r="BT134" s="368" t="str">
        <f t="shared" ref="BT134:CD134" si="196">IF(NOT(ISNA(BT43)),IF(LEN(BT43)&gt;0,(BT43-$B43)/(rateShift*0.0001),""),"")</f>
        <v/>
      </c>
      <c r="BU134" s="368" t="str">
        <f t="shared" si="196"/>
        <v/>
      </c>
      <c r="BV134" s="368" t="str">
        <f t="shared" si="196"/>
        <v/>
      </c>
      <c r="BW134" s="368" t="str">
        <f t="shared" si="196"/>
        <v/>
      </c>
      <c r="BX134" s="368" t="str">
        <f t="shared" si="196"/>
        <v/>
      </c>
      <c r="BY134" s="368" t="str">
        <f t="shared" si="196"/>
        <v/>
      </c>
      <c r="BZ134" s="368" t="str">
        <f t="shared" si="196"/>
        <v/>
      </c>
      <c r="CA134" s="368" t="str">
        <f t="shared" si="196"/>
        <v/>
      </c>
      <c r="CB134" s="368" t="str">
        <f t="shared" si="196"/>
        <v/>
      </c>
      <c r="CC134" s="368" t="str">
        <f t="shared" si="196"/>
        <v/>
      </c>
      <c r="CD134" s="368" t="str">
        <f t="shared" si="196"/>
        <v/>
      </c>
      <c r="CE134" s="367">
        <f t="shared" ref="CE134:DJ134" si="197">IF(NOT(ISNA(CE43)),IF(LEN(CE43)&gt;0,(CE43-$C43)/(rateShift*0.0001),""),"")</f>
        <v>-1.8424813683429186E-4</v>
      </c>
      <c r="CF134" s="368">
        <f t="shared" si="197"/>
        <v>-6.1417649212941461E-5</v>
      </c>
      <c r="CG134" s="368">
        <f t="shared" si="197"/>
        <v>0</v>
      </c>
      <c r="CH134" s="368">
        <f t="shared" si="197"/>
        <v>0</v>
      </c>
      <c r="CI134" s="368">
        <f t="shared" si="197"/>
        <v>0</v>
      </c>
      <c r="CJ134" s="368">
        <f t="shared" si="197"/>
        <v>0</v>
      </c>
      <c r="CK134" s="368">
        <f t="shared" si="197"/>
        <v>0</v>
      </c>
      <c r="CL134" s="368">
        <f t="shared" si="197"/>
        <v>0</v>
      </c>
      <c r="CM134" s="368">
        <f t="shared" si="197"/>
        <v>0</v>
      </c>
      <c r="CN134" s="368">
        <f t="shared" si="197"/>
        <v>0</v>
      </c>
      <c r="CO134" s="368">
        <f t="shared" si="197"/>
        <v>0</v>
      </c>
      <c r="CP134" s="368">
        <f t="shared" si="197"/>
        <v>4.9339665686431999E-6</v>
      </c>
      <c r="CQ134" s="368">
        <f t="shared" si="197"/>
        <v>0</v>
      </c>
      <c r="CR134" s="368">
        <f t="shared" si="197"/>
        <v>0</v>
      </c>
      <c r="CS134" s="368">
        <f t="shared" si="197"/>
        <v>0</v>
      </c>
      <c r="CT134" s="368">
        <f t="shared" si="197"/>
        <v>0</v>
      </c>
      <c r="CU134" s="368">
        <f t="shared" si="197"/>
        <v>2.7264770302570795E-8</v>
      </c>
      <c r="CV134" s="368">
        <f t="shared" si="197"/>
        <v>-5.8153226609181097E-5</v>
      </c>
      <c r="CW134" s="368">
        <f t="shared" si="197"/>
        <v>0</v>
      </c>
      <c r="CX134" s="368">
        <f t="shared" si="197"/>
        <v>0</v>
      </c>
      <c r="CY134" s="368">
        <f t="shared" si="197"/>
        <v>0</v>
      </c>
      <c r="CZ134" s="368">
        <f t="shared" si="197"/>
        <v>0</v>
      </c>
      <c r="DA134" s="368">
        <f t="shared" si="197"/>
        <v>0</v>
      </c>
      <c r="DB134" s="368">
        <f t="shared" si="197"/>
        <v>1.2450816870568371E-5</v>
      </c>
      <c r="DC134" s="368">
        <f t="shared" si="197"/>
        <v>0</v>
      </c>
      <c r="DD134" s="368">
        <f t="shared" si="197"/>
        <v>0</v>
      </c>
      <c r="DE134" s="368">
        <f t="shared" si="197"/>
        <v>0</v>
      </c>
      <c r="DF134" s="368">
        <f t="shared" si="197"/>
        <v>0</v>
      </c>
      <c r="DG134" s="368">
        <f t="shared" si="197"/>
        <v>-3.6010014206611096E-5</v>
      </c>
      <c r="DH134" s="368">
        <f t="shared" si="197"/>
        <v>-8.9269812774545043E-5</v>
      </c>
      <c r="DI134" s="368">
        <f t="shared" si="197"/>
        <v>-1.1918920272621647E-4</v>
      </c>
      <c r="DJ134" s="368">
        <f t="shared" si="197"/>
        <v>-1.1865890964246617E-4</v>
      </c>
      <c r="DK134" s="368">
        <f t="shared" ref="DK134:EP134" si="198">IF(NOT(ISNA(DK43)),IF(LEN(DK43)&gt;0,(DK43-$C43)/(rateShift*0.0001),""),"")</f>
        <v>-1.0498351373997017E-4</v>
      </c>
      <c r="DL134" s="368">
        <f t="shared" si="198"/>
        <v>-8.6628597975590971E-5</v>
      </c>
      <c r="DM134" s="368">
        <f t="shared" si="198"/>
        <v>-7.2518594601556075E-5</v>
      </c>
      <c r="DN134" s="368">
        <f t="shared" si="198"/>
        <v>-4.6996611116623122E-5</v>
      </c>
      <c r="DO134" s="368">
        <f t="shared" si="198"/>
        <v>-3.8149300576190148E-5</v>
      </c>
      <c r="DP134" s="368">
        <f t="shared" si="198"/>
        <v>-1.0057718199951715E-5</v>
      </c>
      <c r="DQ134" s="368">
        <f t="shared" si="198"/>
        <v>1.9206264894461311E-5</v>
      </c>
      <c r="DR134" s="368">
        <f t="shared" si="198"/>
        <v>9.8385886143810553E-3</v>
      </c>
      <c r="DS134" s="368">
        <f t="shared" si="198"/>
        <v>-9.0890557029182917E-2</v>
      </c>
      <c r="DT134" s="368">
        <f t="shared" si="198"/>
        <v>-0.20629594787612698</v>
      </c>
      <c r="DU134" s="368">
        <f t="shared" si="198"/>
        <v>1.2522988593784146E-2</v>
      </c>
      <c r="DV134" s="368">
        <f t="shared" si="198"/>
        <v>9.5497317501719303E-5</v>
      </c>
      <c r="DW134" s="368">
        <f t="shared" si="198"/>
        <v>0</v>
      </c>
      <c r="DX134" s="368">
        <f t="shared" si="198"/>
        <v>0</v>
      </c>
      <c r="DY134" s="368">
        <f t="shared" si="198"/>
        <v>0</v>
      </c>
      <c r="DZ134" s="368">
        <f t="shared" si="198"/>
        <v>0</v>
      </c>
      <c r="EA134" s="368">
        <f t="shared" si="198"/>
        <v>0</v>
      </c>
      <c r="EB134" s="368">
        <f t="shared" si="198"/>
        <v>0</v>
      </c>
      <c r="EC134" s="368">
        <f t="shared" si="198"/>
        <v>0</v>
      </c>
      <c r="ED134" s="368">
        <f t="shared" si="198"/>
        <v>0</v>
      </c>
      <c r="EE134" s="368">
        <f t="shared" si="198"/>
        <v>0</v>
      </c>
      <c r="EF134" s="368">
        <f t="shared" si="198"/>
        <v>0</v>
      </c>
      <c r="EG134" s="368">
        <f t="shared" si="198"/>
        <v>0</v>
      </c>
      <c r="EH134" s="368">
        <f t="shared" si="198"/>
        <v>0</v>
      </c>
      <c r="EI134" s="368">
        <f t="shared" si="198"/>
        <v>0</v>
      </c>
      <c r="EJ134" s="368">
        <f t="shared" si="198"/>
        <v>0</v>
      </c>
      <c r="EK134" s="368">
        <f t="shared" si="198"/>
        <v>0</v>
      </c>
      <c r="EL134" s="368">
        <f t="shared" si="198"/>
        <v>0</v>
      </c>
      <c r="EM134" s="368">
        <f t="shared" si="198"/>
        <v>0</v>
      </c>
      <c r="EN134" s="368">
        <f t="shared" si="198"/>
        <v>0</v>
      </c>
      <c r="EO134" s="368" t="str">
        <f t="shared" si="198"/>
        <v/>
      </c>
      <c r="EP134" s="368" t="str">
        <f t="shared" si="198"/>
        <v/>
      </c>
      <c r="EQ134" s="368" t="str">
        <f t="shared" ref="EQ134:FA134" si="199">IF(NOT(ISNA(EQ43)),IF(LEN(EQ43)&gt;0,(EQ43-$C43)/(rateShift*0.0001),""),"")</f>
        <v/>
      </c>
      <c r="ER134" s="368" t="str">
        <f t="shared" si="199"/>
        <v/>
      </c>
      <c r="ES134" s="368" t="str">
        <f t="shared" si="199"/>
        <v/>
      </c>
      <c r="ET134" s="368" t="str">
        <f t="shared" si="199"/>
        <v/>
      </c>
      <c r="EU134" s="368" t="str">
        <f t="shared" si="199"/>
        <v/>
      </c>
      <c r="EV134" s="368" t="str">
        <f t="shared" si="199"/>
        <v/>
      </c>
      <c r="EW134" s="368" t="str">
        <f t="shared" si="199"/>
        <v/>
      </c>
      <c r="EX134" s="368" t="str">
        <f t="shared" si="199"/>
        <v/>
      </c>
      <c r="EY134" s="368" t="str">
        <f t="shared" si="199"/>
        <v/>
      </c>
      <c r="EZ134" s="368" t="str">
        <f t="shared" si="199"/>
        <v/>
      </c>
      <c r="FA134" s="369" t="str">
        <f t="shared" si="199"/>
        <v/>
      </c>
    </row>
    <row r="135" spans="6:157" x14ac:dyDescent="0.2">
      <c r="F135" s="238">
        <v>46206</v>
      </c>
      <c r="G135" s="238">
        <v>46391</v>
      </c>
      <c r="H135" s="367">
        <f t="shared" ref="H135:AM135" si="200">IF(NOT(ISNA(H44)),IF(LEN(H44)&gt;0,(H44-$B44)/(rateShift*0.0001),""),"")</f>
        <v>-2.2551405187698492E-13</v>
      </c>
      <c r="I135" s="368">
        <f t="shared" si="200"/>
        <v>0</v>
      </c>
      <c r="J135" s="368">
        <f t="shared" si="200"/>
        <v>0</v>
      </c>
      <c r="K135" s="368">
        <f t="shared" si="200"/>
        <v>0</v>
      </c>
      <c r="L135" s="368">
        <f t="shared" si="200"/>
        <v>0</v>
      </c>
      <c r="M135" s="368">
        <f t="shared" si="200"/>
        <v>0</v>
      </c>
      <c r="N135" s="368">
        <f t="shared" si="200"/>
        <v>0</v>
      </c>
      <c r="O135" s="368">
        <f t="shared" si="200"/>
        <v>0</v>
      </c>
      <c r="P135" s="368">
        <f t="shared" si="200"/>
        <v>0</v>
      </c>
      <c r="Q135" s="368">
        <f t="shared" si="200"/>
        <v>0</v>
      </c>
      <c r="R135" s="368">
        <f t="shared" si="200"/>
        <v>0</v>
      </c>
      <c r="S135" s="368">
        <f t="shared" si="200"/>
        <v>1.75353373557674E-4</v>
      </c>
      <c r="T135" s="368">
        <f t="shared" si="200"/>
        <v>0</v>
      </c>
      <c r="U135" s="368">
        <f t="shared" si="200"/>
        <v>0</v>
      </c>
      <c r="V135" s="368">
        <f t="shared" si="200"/>
        <v>0</v>
      </c>
      <c r="W135" s="368">
        <f t="shared" si="200"/>
        <v>0</v>
      </c>
      <c r="X135" s="368">
        <f t="shared" si="200"/>
        <v>9.6901374077584812E-7</v>
      </c>
      <c r="Y135" s="368">
        <f t="shared" si="200"/>
        <v>-1.4988822177701422E-3</v>
      </c>
      <c r="Z135" s="368">
        <f t="shared" si="200"/>
        <v>0</v>
      </c>
      <c r="AA135" s="368">
        <f t="shared" si="200"/>
        <v>0</v>
      </c>
      <c r="AB135" s="368">
        <f t="shared" si="200"/>
        <v>0</v>
      </c>
      <c r="AC135" s="368">
        <f t="shared" si="200"/>
        <v>0</v>
      </c>
      <c r="AD135" s="368">
        <f t="shared" si="200"/>
        <v>0</v>
      </c>
      <c r="AE135" s="368">
        <f t="shared" si="200"/>
        <v>4.4250248493193922E-4</v>
      </c>
      <c r="AF135" s="368">
        <f t="shared" si="200"/>
        <v>0</v>
      </c>
      <c r="AG135" s="368">
        <f t="shared" si="200"/>
        <v>0</v>
      </c>
      <c r="AH135" s="368">
        <f t="shared" si="200"/>
        <v>0</v>
      </c>
      <c r="AI135" s="368">
        <f t="shared" si="200"/>
        <v>0</v>
      </c>
      <c r="AJ135" s="368">
        <f t="shared" si="200"/>
        <v>-1.279797226198115E-3</v>
      </c>
      <c r="AK135" s="368">
        <f t="shared" si="200"/>
        <v>-2.0362318882936881E-3</v>
      </c>
      <c r="AL135" s="368">
        <f t="shared" si="200"/>
        <v>-2.5311792040128012E-3</v>
      </c>
      <c r="AM135" s="368">
        <f t="shared" si="200"/>
        <v>-2.0970716778194454E-3</v>
      </c>
      <c r="AN135" s="368">
        <f t="shared" ref="AN135:BS135" si="201">IF(NOT(ISNA(AN44)),IF(LEN(AN44)&gt;0,(AN44-$B44)/(rateShift*0.0001),""),"")</f>
        <v>-9.0033296052879908E-4</v>
      </c>
      <c r="AO135" s="368">
        <f t="shared" si="201"/>
        <v>3.3325747947690609E-4</v>
      </c>
      <c r="AP135" s="368">
        <f t="shared" si="201"/>
        <v>1.4097886973617191E-3</v>
      </c>
      <c r="AQ135" s="368">
        <f t="shared" si="201"/>
        <v>2.5812208521297508E-3</v>
      </c>
      <c r="AR135" s="368">
        <f t="shared" si="201"/>
        <v>3.8384674837764476E-3</v>
      </c>
      <c r="AS135" s="368">
        <f t="shared" si="201"/>
        <v>5.3716633942151037E-3</v>
      </c>
      <c r="AT135" s="368">
        <f t="shared" si="201"/>
        <v>7.0122994642526915E-3</v>
      </c>
      <c r="AU135" s="368">
        <f t="shared" si="201"/>
        <v>8.1014123284178785E-3</v>
      </c>
      <c r="AV135" s="368">
        <f t="shared" si="201"/>
        <v>9.3839365407528963E-3</v>
      </c>
      <c r="AW135" s="368">
        <f t="shared" si="201"/>
        <v>4.2665816175208038E-5</v>
      </c>
      <c r="AX135" s="368">
        <f t="shared" si="201"/>
        <v>-1.1911400141922934E-3</v>
      </c>
      <c r="AY135" s="368">
        <f t="shared" si="201"/>
        <v>9.1799761021971182E-6</v>
      </c>
      <c r="AZ135" s="368">
        <f t="shared" si="201"/>
        <v>0</v>
      </c>
      <c r="BA135" s="368">
        <f t="shared" si="201"/>
        <v>0</v>
      </c>
      <c r="BB135" s="368">
        <f t="shared" si="201"/>
        <v>0</v>
      </c>
      <c r="BC135" s="368">
        <f t="shared" si="201"/>
        <v>0</v>
      </c>
      <c r="BD135" s="368">
        <f t="shared" si="201"/>
        <v>0</v>
      </c>
      <c r="BE135" s="368">
        <f t="shared" si="201"/>
        <v>0</v>
      </c>
      <c r="BF135" s="368">
        <f t="shared" si="201"/>
        <v>0</v>
      </c>
      <c r="BG135" s="368">
        <f t="shared" si="201"/>
        <v>0</v>
      </c>
      <c r="BH135" s="368">
        <f t="shared" si="201"/>
        <v>0</v>
      </c>
      <c r="BI135" s="368">
        <f t="shared" si="201"/>
        <v>0</v>
      </c>
      <c r="BJ135" s="368">
        <f t="shared" si="201"/>
        <v>0</v>
      </c>
      <c r="BK135" s="368">
        <f t="shared" si="201"/>
        <v>0</v>
      </c>
      <c r="BL135" s="368">
        <f t="shared" si="201"/>
        <v>0</v>
      </c>
      <c r="BM135" s="368">
        <f t="shared" si="201"/>
        <v>0</v>
      </c>
      <c r="BN135" s="368">
        <f t="shared" si="201"/>
        <v>0</v>
      </c>
      <c r="BO135" s="368">
        <f t="shared" si="201"/>
        <v>0</v>
      </c>
      <c r="BP135" s="368">
        <f t="shared" si="201"/>
        <v>0</v>
      </c>
      <c r="BQ135" s="368">
        <f t="shared" si="201"/>
        <v>0</v>
      </c>
      <c r="BR135" s="368" t="str">
        <f t="shared" si="201"/>
        <v/>
      </c>
      <c r="BS135" s="368" t="str">
        <f t="shared" si="201"/>
        <v/>
      </c>
      <c r="BT135" s="368" t="str">
        <f t="shared" ref="BT135:CD135" si="202">IF(NOT(ISNA(BT44)),IF(LEN(BT44)&gt;0,(BT44-$B44)/(rateShift*0.0001),""),"")</f>
        <v/>
      </c>
      <c r="BU135" s="368" t="str">
        <f t="shared" si="202"/>
        <v/>
      </c>
      <c r="BV135" s="368" t="str">
        <f t="shared" si="202"/>
        <v/>
      </c>
      <c r="BW135" s="368" t="str">
        <f t="shared" si="202"/>
        <v/>
      </c>
      <c r="BX135" s="368" t="str">
        <f t="shared" si="202"/>
        <v/>
      </c>
      <c r="BY135" s="368" t="str">
        <f t="shared" si="202"/>
        <v/>
      </c>
      <c r="BZ135" s="368" t="str">
        <f t="shared" si="202"/>
        <v/>
      </c>
      <c r="CA135" s="368" t="str">
        <f t="shared" si="202"/>
        <v/>
      </c>
      <c r="CB135" s="368" t="str">
        <f t="shared" si="202"/>
        <v/>
      </c>
      <c r="CC135" s="368" t="str">
        <f t="shared" si="202"/>
        <v/>
      </c>
      <c r="CD135" s="368" t="str">
        <f t="shared" si="202"/>
        <v/>
      </c>
      <c r="CE135" s="367">
        <f t="shared" ref="CE135:DJ135" si="203">IF(NOT(ISNA(CE44)),IF(LEN(CE44)&gt;0,(CE44-$C44)/(rateShift*0.0001),""),"")</f>
        <v>-1.7013621419689762E-4</v>
      </c>
      <c r="CF135" s="368">
        <f t="shared" si="203"/>
        <v>-5.6713551129655704E-5</v>
      </c>
      <c r="CG135" s="368">
        <f t="shared" si="203"/>
        <v>0</v>
      </c>
      <c r="CH135" s="368">
        <f t="shared" si="203"/>
        <v>0</v>
      </c>
      <c r="CI135" s="368">
        <f t="shared" si="203"/>
        <v>0</v>
      </c>
      <c r="CJ135" s="368">
        <f t="shared" si="203"/>
        <v>0</v>
      </c>
      <c r="CK135" s="368">
        <f t="shared" si="203"/>
        <v>0</v>
      </c>
      <c r="CL135" s="368">
        <f t="shared" si="203"/>
        <v>0</v>
      </c>
      <c r="CM135" s="368">
        <f t="shared" si="203"/>
        <v>0</v>
      </c>
      <c r="CN135" s="368">
        <f t="shared" si="203"/>
        <v>0</v>
      </c>
      <c r="CO135" s="368">
        <f t="shared" si="203"/>
        <v>0</v>
      </c>
      <c r="CP135" s="368">
        <f t="shared" si="203"/>
        <v>4.3230790648662865E-6</v>
      </c>
      <c r="CQ135" s="368">
        <f t="shared" si="203"/>
        <v>0</v>
      </c>
      <c r="CR135" s="368">
        <f t="shared" si="203"/>
        <v>0</v>
      </c>
      <c r="CS135" s="368">
        <f t="shared" si="203"/>
        <v>0</v>
      </c>
      <c r="CT135" s="368">
        <f t="shared" si="203"/>
        <v>0</v>
      </c>
      <c r="CU135" s="368">
        <f t="shared" si="203"/>
        <v>2.3890230071987872E-8</v>
      </c>
      <c r="CV135" s="368">
        <f t="shared" si="203"/>
        <v>8.4325972125182114E-5</v>
      </c>
      <c r="CW135" s="368">
        <f t="shared" si="203"/>
        <v>0</v>
      </c>
      <c r="CX135" s="368">
        <f t="shared" si="203"/>
        <v>0</v>
      </c>
      <c r="CY135" s="368">
        <f t="shared" si="203"/>
        <v>0</v>
      </c>
      <c r="CZ135" s="368">
        <f t="shared" si="203"/>
        <v>0</v>
      </c>
      <c r="DA135" s="368">
        <f t="shared" si="203"/>
        <v>0</v>
      </c>
      <c r="DB135" s="368">
        <f t="shared" si="203"/>
        <v>1.0909244427953491E-5</v>
      </c>
      <c r="DC135" s="368">
        <f t="shared" si="203"/>
        <v>0</v>
      </c>
      <c r="DD135" s="368">
        <f t="shared" si="203"/>
        <v>0</v>
      </c>
      <c r="DE135" s="368">
        <f t="shared" si="203"/>
        <v>0</v>
      </c>
      <c r="DF135" s="368">
        <f t="shared" si="203"/>
        <v>0</v>
      </c>
      <c r="DG135" s="368">
        <f t="shared" si="203"/>
        <v>-3.1551507170823889E-5</v>
      </c>
      <c r="DH135" s="368">
        <f t="shared" si="203"/>
        <v>1.9249499150914007E-4</v>
      </c>
      <c r="DI135" s="368">
        <f t="shared" si="203"/>
        <v>3.0167752403803538E-4</v>
      </c>
      <c r="DJ135" s="368">
        <f t="shared" si="203"/>
        <v>4.4016757813278296E-4</v>
      </c>
      <c r="DK135" s="368">
        <f t="shared" ref="DK135:EP135" si="204">IF(NOT(ISNA(DK44)),IF(LEN(DK44)&gt;0,(DK44-$C44)/(rateShift*0.0001),""),"")</f>
        <v>5.8332700466831588E-4</v>
      </c>
      <c r="DL135" s="368">
        <f t="shared" si="204"/>
        <v>7.3726418950773032E-4</v>
      </c>
      <c r="DM135" s="368">
        <f t="shared" si="204"/>
        <v>8.8668619552603745E-4</v>
      </c>
      <c r="DN135" s="368">
        <f t="shared" si="204"/>
        <v>1.0489678791900103E-3</v>
      </c>
      <c r="DO135" s="368">
        <f t="shared" si="204"/>
        <v>1.2033044085972555E-3</v>
      </c>
      <c r="DP135" s="368">
        <f t="shared" si="204"/>
        <v>1.3591717598626651E-3</v>
      </c>
      <c r="DQ135" s="368">
        <f t="shared" si="204"/>
        <v>1.5282412043661486E-3</v>
      </c>
      <c r="DR135" s="368">
        <f t="shared" si="204"/>
        <v>1.7035252196893891E-3</v>
      </c>
      <c r="DS135" s="368">
        <f t="shared" si="204"/>
        <v>1.1858257384523424E-2</v>
      </c>
      <c r="DT135" s="368">
        <f t="shared" si="204"/>
        <v>-9.1780035306725932E-2</v>
      </c>
      <c r="DU135" s="368">
        <f t="shared" si="204"/>
        <v>-0.22491182191886061</v>
      </c>
      <c r="DV135" s="368">
        <f t="shared" si="204"/>
        <v>1.2776803740253972E-2</v>
      </c>
      <c r="DW135" s="368">
        <f t="shared" si="204"/>
        <v>0</v>
      </c>
      <c r="DX135" s="368">
        <f t="shared" si="204"/>
        <v>0</v>
      </c>
      <c r="DY135" s="368">
        <f t="shared" si="204"/>
        <v>0</v>
      </c>
      <c r="DZ135" s="368">
        <f t="shared" si="204"/>
        <v>0</v>
      </c>
      <c r="EA135" s="368">
        <f t="shared" si="204"/>
        <v>0</v>
      </c>
      <c r="EB135" s="368">
        <f t="shared" si="204"/>
        <v>0</v>
      </c>
      <c r="EC135" s="368">
        <f t="shared" si="204"/>
        <v>0</v>
      </c>
      <c r="ED135" s="368">
        <f t="shared" si="204"/>
        <v>0</v>
      </c>
      <c r="EE135" s="368">
        <f t="shared" si="204"/>
        <v>0</v>
      </c>
      <c r="EF135" s="368">
        <f t="shared" si="204"/>
        <v>0</v>
      </c>
      <c r="EG135" s="368">
        <f t="shared" si="204"/>
        <v>0</v>
      </c>
      <c r="EH135" s="368">
        <f t="shared" si="204"/>
        <v>0</v>
      </c>
      <c r="EI135" s="368">
        <f t="shared" si="204"/>
        <v>0</v>
      </c>
      <c r="EJ135" s="368">
        <f t="shared" si="204"/>
        <v>0</v>
      </c>
      <c r="EK135" s="368">
        <f t="shared" si="204"/>
        <v>0</v>
      </c>
      <c r="EL135" s="368">
        <f t="shared" si="204"/>
        <v>0</v>
      </c>
      <c r="EM135" s="368">
        <f t="shared" si="204"/>
        <v>0</v>
      </c>
      <c r="EN135" s="368">
        <f t="shared" si="204"/>
        <v>0</v>
      </c>
      <c r="EO135" s="368" t="str">
        <f t="shared" si="204"/>
        <v/>
      </c>
      <c r="EP135" s="368" t="str">
        <f t="shared" si="204"/>
        <v/>
      </c>
      <c r="EQ135" s="368" t="str">
        <f t="shared" ref="EQ135:FA135" si="205">IF(NOT(ISNA(EQ44)),IF(LEN(EQ44)&gt;0,(EQ44-$C44)/(rateShift*0.0001),""),"")</f>
        <v/>
      </c>
      <c r="ER135" s="368" t="str">
        <f t="shared" si="205"/>
        <v/>
      </c>
      <c r="ES135" s="368" t="str">
        <f t="shared" si="205"/>
        <v/>
      </c>
      <c r="ET135" s="368" t="str">
        <f t="shared" si="205"/>
        <v/>
      </c>
      <c r="EU135" s="368" t="str">
        <f t="shared" si="205"/>
        <v/>
      </c>
      <c r="EV135" s="368" t="str">
        <f t="shared" si="205"/>
        <v/>
      </c>
      <c r="EW135" s="368" t="str">
        <f t="shared" si="205"/>
        <v/>
      </c>
      <c r="EX135" s="368" t="str">
        <f t="shared" si="205"/>
        <v/>
      </c>
      <c r="EY135" s="368" t="str">
        <f t="shared" si="205"/>
        <v/>
      </c>
      <c r="EZ135" s="368" t="str">
        <f t="shared" si="205"/>
        <v/>
      </c>
      <c r="FA135" s="369" t="str">
        <f t="shared" si="205"/>
        <v/>
      </c>
    </row>
    <row r="136" spans="6:157" x14ac:dyDescent="0.2">
      <c r="F136" s="238">
        <v>46573</v>
      </c>
      <c r="G136" s="238">
        <v>46757</v>
      </c>
      <c r="H136" s="367">
        <f t="shared" ref="H136:AM136" si="206">IF(NOT(ISNA(H45)),IF(LEN(H45)&gt;0,(H45-$B45)/(rateShift*0.0001),""),"")</f>
        <v>-1.0408340855860843E-13</v>
      </c>
      <c r="I136" s="368">
        <f t="shared" si="206"/>
        <v>1.0408340855860843E-13</v>
      </c>
      <c r="J136" s="368">
        <f t="shared" si="206"/>
        <v>0</v>
      </c>
      <c r="K136" s="368">
        <f t="shared" si="206"/>
        <v>0</v>
      </c>
      <c r="L136" s="368">
        <f t="shared" si="206"/>
        <v>0</v>
      </c>
      <c r="M136" s="368">
        <f t="shared" si="206"/>
        <v>0</v>
      </c>
      <c r="N136" s="368">
        <f t="shared" si="206"/>
        <v>0</v>
      </c>
      <c r="O136" s="368">
        <f t="shared" si="206"/>
        <v>0</v>
      </c>
      <c r="P136" s="368">
        <f t="shared" si="206"/>
        <v>0</v>
      </c>
      <c r="Q136" s="368">
        <f t="shared" si="206"/>
        <v>0</v>
      </c>
      <c r="R136" s="368">
        <f t="shared" si="206"/>
        <v>0</v>
      </c>
      <c r="S136" s="368">
        <f t="shared" si="206"/>
        <v>1.6361581207935405E-4</v>
      </c>
      <c r="T136" s="368">
        <f t="shared" si="206"/>
        <v>0</v>
      </c>
      <c r="U136" s="368">
        <f t="shared" si="206"/>
        <v>0</v>
      </c>
      <c r="V136" s="368">
        <f t="shared" si="206"/>
        <v>0</v>
      </c>
      <c r="W136" s="368">
        <f t="shared" si="206"/>
        <v>0</v>
      </c>
      <c r="X136" s="368">
        <f t="shared" si="206"/>
        <v>9.0415130243881592E-7</v>
      </c>
      <c r="Y136" s="368">
        <f t="shared" si="206"/>
        <v>-1.4293589999103684E-3</v>
      </c>
      <c r="Z136" s="368">
        <f t="shared" si="206"/>
        <v>0</v>
      </c>
      <c r="AA136" s="368">
        <f t="shared" si="206"/>
        <v>0</v>
      </c>
      <c r="AB136" s="368">
        <f t="shared" si="206"/>
        <v>0</v>
      </c>
      <c r="AC136" s="368">
        <f t="shared" si="206"/>
        <v>0</v>
      </c>
      <c r="AD136" s="368">
        <f t="shared" si="206"/>
        <v>0</v>
      </c>
      <c r="AE136" s="368">
        <f t="shared" si="206"/>
        <v>4.128828659348549E-4</v>
      </c>
      <c r="AF136" s="368">
        <f t="shared" si="206"/>
        <v>0</v>
      </c>
      <c r="AG136" s="368">
        <f t="shared" si="206"/>
        <v>0</v>
      </c>
      <c r="AH136" s="368">
        <f t="shared" si="206"/>
        <v>0</v>
      </c>
      <c r="AI136" s="368">
        <f t="shared" si="206"/>
        <v>0</v>
      </c>
      <c r="AJ136" s="368">
        <f t="shared" si="206"/>
        <v>-1.1941319300219633E-3</v>
      </c>
      <c r="AK136" s="368">
        <f t="shared" si="206"/>
        <v>-1.9615819625388997E-3</v>
      </c>
      <c r="AL136" s="368">
        <f t="shared" si="206"/>
        <v>-2.4542324963613971E-3</v>
      </c>
      <c r="AM136" s="368">
        <f t="shared" si="206"/>
        <v>-2.0805387599374947E-3</v>
      </c>
      <c r="AN136" s="368">
        <f t="shared" ref="AN136:BS136" si="207">IF(NOT(ISNA(AN45)),IF(LEN(AN45)&gt;0,(AN45-$B45)/(rateShift*0.0001),""),"")</f>
        <v>-9.9385090272102738E-4</v>
      </c>
      <c r="AO136" s="368">
        <f t="shared" si="207"/>
        <v>1.2577390226531371E-4</v>
      </c>
      <c r="AP136" s="368">
        <f t="shared" si="207"/>
        <v>1.0990353134510134E-3</v>
      </c>
      <c r="AQ136" s="368">
        <f t="shared" si="207"/>
        <v>2.1603423549024225E-3</v>
      </c>
      <c r="AR136" s="368">
        <f t="shared" si="207"/>
        <v>3.2999036613488852E-3</v>
      </c>
      <c r="AS136" s="368">
        <f t="shared" si="207"/>
        <v>4.7005921933497563E-3</v>
      </c>
      <c r="AT136" s="368">
        <f t="shared" si="207"/>
        <v>6.1987504202699883E-3</v>
      </c>
      <c r="AU136" s="368">
        <f t="shared" si="207"/>
        <v>7.1803437812385795E-3</v>
      </c>
      <c r="AV136" s="368">
        <f t="shared" si="207"/>
        <v>7.4512957419503589E-3</v>
      </c>
      <c r="AW136" s="368">
        <f t="shared" si="207"/>
        <v>7.9339437781406064E-3</v>
      </c>
      <c r="AX136" s="368">
        <f t="shared" si="207"/>
        <v>-1.6972862998919369E-3</v>
      </c>
      <c r="AY136" s="368">
        <f t="shared" si="207"/>
        <v>-1.1308332638522434E-3</v>
      </c>
      <c r="AZ136" s="368">
        <f t="shared" si="207"/>
        <v>0</v>
      </c>
      <c r="BA136" s="368">
        <f t="shared" si="207"/>
        <v>0</v>
      </c>
      <c r="BB136" s="368">
        <f t="shared" si="207"/>
        <v>0</v>
      </c>
      <c r="BC136" s="368">
        <f t="shared" si="207"/>
        <v>0</v>
      </c>
      <c r="BD136" s="368">
        <f t="shared" si="207"/>
        <v>0</v>
      </c>
      <c r="BE136" s="368">
        <f t="shared" si="207"/>
        <v>0</v>
      </c>
      <c r="BF136" s="368">
        <f t="shared" si="207"/>
        <v>0</v>
      </c>
      <c r="BG136" s="368">
        <f t="shared" si="207"/>
        <v>0</v>
      </c>
      <c r="BH136" s="368">
        <f t="shared" si="207"/>
        <v>0</v>
      </c>
      <c r="BI136" s="368">
        <f t="shared" si="207"/>
        <v>0</v>
      </c>
      <c r="BJ136" s="368">
        <f t="shared" si="207"/>
        <v>0</v>
      </c>
      <c r="BK136" s="368">
        <f t="shared" si="207"/>
        <v>0</v>
      </c>
      <c r="BL136" s="368">
        <f t="shared" si="207"/>
        <v>0</v>
      </c>
      <c r="BM136" s="368">
        <f t="shared" si="207"/>
        <v>0</v>
      </c>
      <c r="BN136" s="368">
        <f t="shared" si="207"/>
        <v>0</v>
      </c>
      <c r="BO136" s="368">
        <f t="shared" si="207"/>
        <v>0</v>
      </c>
      <c r="BP136" s="368">
        <f t="shared" si="207"/>
        <v>0</v>
      </c>
      <c r="BQ136" s="368">
        <f t="shared" si="207"/>
        <v>0</v>
      </c>
      <c r="BR136" s="368" t="str">
        <f t="shared" si="207"/>
        <v/>
      </c>
      <c r="BS136" s="368" t="str">
        <f t="shared" si="207"/>
        <v/>
      </c>
      <c r="BT136" s="368" t="str">
        <f t="shared" ref="BT136:CD136" si="208">IF(NOT(ISNA(BT45)),IF(LEN(BT45)&gt;0,(BT45-$B45)/(rateShift*0.0001),""),"")</f>
        <v/>
      </c>
      <c r="BU136" s="368" t="str">
        <f t="shared" si="208"/>
        <v/>
      </c>
      <c r="BV136" s="368" t="str">
        <f t="shared" si="208"/>
        <v/>
      </c>
      <c r="BW136" s="368" t="str">
        <f t="shared" si="208"/>
        <v/>
      </c>
      <c r="BX136" s="368" t="str">
        <f t="shared" si="208"/>
        <v/>
      </c>
      <c r="BY136" s="368" t="str">
        <f t="shared" si="208"/>
        <v/>
      </c>
      <c r="BZ136" s="368" t="str">
        <f t="shared" si="208"/>
        <v/>
      </c>
      <c r="CA136" s="368" t="str">
        <f t="shared" si="208"/>
        <v/>
      </c>
      <c r="CB136" s="368" t="str">
        <f t="shared" si="208"/>
        <v/>
      </c>
      <c r="CC136" s="368" t="str">
        <f t="shared" si="208"/>
        <v/>
      </c>
      <c r="CD136" s="368" t="str">
        <f t="shared" si="208"/>
        <v/>
      </c>
      <c r="CE136" s="367">
        <f t="shared" ref="CE136:DJ136" si="209">IF(NOT(ISNA(CE45)),IF(LEN(CE45)&gt;0,(CE45-$C45)/(rateShift*0.0001),""),"")</f>
        <v>-1.5489818287403589E-4</v>
      </c>
      <c r="CF136" s="368">
        <f t="shared" si="209"/>
        <v>-5.1634075782375222E-5</v>
      </c>
      <c r="CG136" s="368">
        <f t="shared" si="209"/>
        <v>0</v>
      </c>
      <c r="CH136" s="368">
        <f t="shared" si="209"/>
        <v>0</v>
      </c>
      <c r="CI136" s="368">
        <f t="shared" si="209"/>
        <v>0</v>
      </c>
      <c r="CJ136" s="368">
        <f t="shared" si="209"/>
        <v>0</v>
      </c>
      <c r="CK136" s="368">
        <f t="shared" si="209"/>
        <v>0</v>
      </c>
      <c r="CL136" s="368">
        <f t="shared" si="209"/>
        <v>0</v>
      </c>
      <c r="CM136" s="368">
        <f t="shared" si="209"/>
        <v>0</v>
      </c>
      <c r="CN136" s="368">
        <f t="shared" si="209"/>
        <v>0</v>
      </c>
      <c r="CO136" s="368">
        <f t="shared" si="209"/>
        <v>0</v>
      </c>
      <c r="CP136" s="368">
        <f t="shared" si="209"/>
        <v>3.6639107893476908E-6</v>
      </c>
      <c r="CQ136" s="368">
        <f t="shared" si="209"/>
        <v>0</v>
      </c>
      <c r="CR136" s="368">
        <f t="shared" si="209"/>
        <v>0</v>
      </c>
      <c r="CS136" s="368">
        <f t="shared" si="209"/>
        <v>0</v>
      </c>
      <c r="CT136" s="368">
        <f t="shared" si="209"/>
        <v>0</v>
      </c>
      <c r="CU136" s="368">
        <f t="shared" si="209"/>
        <v>2.0245298493204444E-8</v>
      </c>
      <c r="CV136" s="368">
        <f t="shared" si="209"/>
        <v>2.0323663266208492E-4</v>
      </c>
      <c r="CW136" s="368">
        <f t="shared" si="209"/>
        <v>0</v>
      </c>
      <c r="CX136" s="368">
        <f t="shared" si="209"/>
        <v>0</v>
      </c>
      <c r="CY136" s="368">
        <f t="shared" si="209"/>
        <v>0</v>
      </c>
      <c r="CZ136" s="368">
        <f t="shared" si="209"/>
        <v>0</v>
      </c>
      <c r="DA136" s="368">
        <f t="shared" si="209"/>
        <v>0</v>
      </c>
      <c r="DB136" s="368">
        <f t="shared" si="209"/>
        <v>9.2458404474249356E-6</v>
      </c>
      <c r="DC136" s="368">
        <f t="shared" si="209"/>
        <v>0</v>
      </c>
      <c r="DD136" s="368">
        <f t="shared" si="209"/>
        <v>0</v>
      </c>
      <c r="DE136" s="368">
        <f t="shared" si="209"/>
        <v>0</v>
      </c>
      <c r="DF136" s="368">
        <f t="shared" si="209"/>
        <v>0</v>
      </c>
      <c r="DG136" s="368">
        <f t="shared" si="209"/>
        <v>-2.6740652973172852E-5</v>
      </c>
      <c r="DH136" s="368">
        <f t="shared" si="209"/>
        <v>4.2683071438398557E-4</v>
      </c>
      <c r="DI136" s="368">
        <f t="shared" si="209"/>
        <v>6.5124924867807077E-4</v>
      </c>
      <c r="DJ136" s="368">
        <f t="shared" si="209"/>
        <v>9.031033689974044E-4</v>
      </c>
      <c r="DK136" s="368">
        <f t="shared" ref="DK136:EP136" si="210">IF(NOT(ISNA(DK45)),IF(LEN(DK45)&gt;0,(DK45-$C45)/(rateShift*0.0001),""),"")</f>
        <v>1.1521712045027555E-3</v>
      </c>
      <c r="DL136" s="368">
        <f t="shared" si="210"/>
        <v>1.416913335931802E-3</v>
      </c>
      <c r="DM136" s="368">
        <f t="shared" si="210"/>
        <v>1.6770542038239966E-3</v>
      </c>
      <c r="DN136" s="368">
        <f t="shared" si="210"/>
        <v>1.9509532165479238E-3</v>
      </c>
      <c r="DO136" s="368">
        <f t="shared" si="210"/>
        <v>2.2244636704860099E-3</v>
      </c>
      <c r="DP136" s="368">
        <f t="shared" si="210"/>
        <v>2.4844162052790886E-3</v>
      </c>
      <c r="DQ136" s="368">
        <f t="shared" si="210"/>
        <v>2.767413402812724E-3</v>
      </c>
      <c r="DR136" s="368">
        <f t="shared" si="210"/>
        <v>3.0650591926507931E-3</v>
      </c>
      <c r="DS136" s="368">
        <f t="shared" si="210"/>
        <v>3.318185036807475E-3</v>
      </c>
      <c r="DT136" s="368">
        <f t="shared" si="210"/>
        <v>1.327962372524305E-2</v>
      </c>
      <c r="DU136" s="368">
        <f t="shared" si="210"/>
        <v>-8.7274922267385757E-2</v>
      </c>
      <c r="DV136" s="368">
        <f t="shared" si="210"/>
        <v>-0.24537971397429331</v>
      </c>
      <c r="DW136" s="368">
        <f t="shared" si="210"/>
        <v>1.2441838608736461E-2</v>
      </c>
      <c r="DX136" s="368">
        <f t="shared" si="210"/>
        <v>0</v>
      </c>
      <c r="DY136" s="368">
        <f t="shared" si="210"/>
        <v>0</v>
      </c>
      <c r="DZ136" s="368">
        <f t="shared" si="210"/>
        <v>0</v>
      </c>
      <c r="EA136" s="368">
        <f t="shared" si="210"/>
        <v>0</v>
      </c>
      <c r="EB136" s="368">
        <f t="shared" si="210"/>
        <v>0</v>
      </c>
      <c r="EC136" s="368">
        <f t="shared" si="210"/>
        <v>0</v>
      </c>
      <c r="ED136" s="368">
        <f t="shared" si="210"/>
        <v>0</v>
      </c>
      <c r="EE136" s="368">
        <f t="shared" si="210"/>
        <v>0</v>
      </c>
      <c r="EF136" s="368">
        <f t="shared" si="210"/>
        <v>0</v>
      </c>
      <c r="EG136" s="368">
        <f t="shared" si="210"/>
        <v>0</v>
      </c>
      <c r="EH136" s="368">
        <f t="shared" si="210"/>
        <v>0</v>
      </c>
      <c r="EI136" s="368">
        <f t="shared" si="210"/>
        <v>0</v>
      </c>
      <c r="EJ136" s="368">
        <f t="shared" si="210"/>
        <v>0</v>
      </c>
      <c r="EK136" s="368">
        <f t="shared" si="210"/>
        <v>0</v>
      </c>
      <c r="EL136" s="368">
        <f t="shared" si="210"/>
        <v>0</v>
      </c>
      <c r="EM136" s="368">
        <f t="shared" si="210"/>
        <v>0</v>
      </c>
      <c r="EN136" s="368">
        <f t="shared" si="210"/>
        <v>0</v>
      </c>
      <c r="EO136" s="368" t="str">
        <f t="shared" si="210"/>
        <v/>
      </c>
      <c r="EP136" s="368" t="str">
        <f t="shared" si="210"/>
        <v/>
      </c>
      <c r="EQ136" s="368" t="str">
        <f t="shared" ref="EQ136:FA136" si="211">IF(NOT(ISNA(EQ45)),IF(LEN(EQ45)&gt;0,(EQ45-$C45)/(rateShift*0.0001),""),"")</f>
        <v/>
      </c>
      <c r="ER136" s="368" t="str">
        <f t="shared" si="211"/>
        <v/>
      </c>
      <c r="ES136" s="368" t="str">
        <f t="shared" si="211"/>
        <v/>
      </c>
      <c r="ET136" s="368" t="str">
        <f t="shared" si="211"/>
        <v/>
      </c>
      <c r="EU136" s="368" t="str">
        <f t="shared" si="211"/>
        <v/>
      </c>
      <c r="EV136" s="368" t="str">
        <f t="shared" si="211"/>
        <v/>
      </c>
      <c r="EW136" s="368" t="str">
        <f t="shared" si="211"/>
        <v/>
      </c>
      <c r="EX136" s="368" t="str">
        <f t="shared" si="211"/>
        <v/>
      </c>
      <c r="EY136" s="368" t="str">
        <f t="shared" si="211"/>
        <v/>
      </c>
      <c r="EZ136" s="368" t="str">
        <f t="shared" si="211"/>
        <v/>
      </c>
      <c r="FA136" s="369" t="str">
        <f t="shared" si="211"/>
        <v/>
      </c>
    </row>
    <row r="137" spans="6:157" x14ac:dyDescent="0.2">
      <c r="F137" s="238">
        <v>46937</v>
      </c>
      <c r="G137" s="238">
        <v>47121</v>
      </c>
      <c r="H137" s="367">
        <f t="shared" ref="H137:AM137" si="212">IF(NOT(ISNA(H46)),IF(LEN(H46)&gt;0,(H46-$B46)/(rateShift*0.0001),""),"")</f>
        <v>-5.2041704279304213E-14</v>
      </c>
      <c r="I137" s="368">
        <f t="shared" si="212"/>
        <v>1.0408340855860843E-13</v>
      </c>
      <c r="J137" s="368">
        <f t="shared" si="212"/>
        <v>0</v>
      </c>
      <c r="K137" s="368">
        <f t="shared" si="212"/>
        <v>0</v>
      </c>
      <c r="L137" s="368">
        <f t="shared" si="212"/>
        <v>0</v>
      </c>
      <c r="M137" s="368">
        <f t="shared" si="212"/>
        <v>0</v>
      </c>
      <c r="N137" s="368">
        <f t="shared" si="212"/>
        <v>0</v>
      </c>
      <c r="O137" s="368">
        <f t="shared" si="212"/>
        <v>0</v>
      </c>
      <c r="P137" s="368">
        <f t="shared" si="212"/>
        <v>0</v>
      </c>
      <c r="Q137" s="368">
        <f t="shared" si="212"/>
        <v>0</v>
      </c>
      <c r="R137" s="368">
        <f t="shared" si="212"/>
        <v>0</v>
      </c>
      <c r="S137" s="368">
        <f t="shared" si="212"/>
        <v>1.5343161323053134E-4</v>
      </c>
      <c r="T137" s="368">
        <f t="shared" si="212"/>
        <v>0</v>
      </c>
      <c r="U137" s="368">
        <f t="shared" si="212"/>
        <v>0</v>
      </c>
      <c r="V137" s="368">
        <f t="shared" si="212"/>
        <v>0</v>
      </c>
      <c r="W137" s="368">
        <f t="shared" si="212"/>
        <v>0</v>
      </c>
      <c r="X137" s="368">
        <f t="shared" si="212"/>
        <v>8.4787274423625547E-7</v>
      </c>
      <c r="Y137" s="368">
        <f t="shared" si="212"/>
        <v>-1.3569730134520286E-3</v>
      </c>
      <c r="Z137" s="368">
        <f t="shared" si="212"/>
        <v>0</v>
      </c>
      <c r="AA137" s="368">
        <f t="shared" si="212"/>
        <v>0</v>
      </c>
      <c r="AB137" s="368">
        <f t="shared" si="212"/>
        <v>0</v>
      </c>
      <c r="AC137" s="368">
        <f t="shared" si="212"/>
        <v>0</v>
      </c>
      <c r="AD137" s="368">
        <f t="shared" si="212"/>
        <v>0</v>
      </c>
      <c r="AE137" s="368">
        <f t="shared" si="212"/>
        <v>3.8718314169378099E-4</v>
      </c>
      <c r="AF137" s="368">
        <f t="shared" si="212"/>
        <v>0</v>
      </c>
      <c r="AG137" s="368">
        <f t="shared" si="212"/>
        <v>0</v>
      </c>
      <c r="AH137" s="368">
        <f t="shared" si="212"/>
        <v>0</v>
      </c>
      <c r="AI137" s="368">
        <f t="shared" si="212"/>
        <v>0</v>
      </c>
      <c r="AJ137" s="368">
        <f t="shared" si="212"/>
        <v>-1.1198036793495791E-3</v>
      </c>
      <c r="AK137" s="368">
        <f t="shared" si="212"/>
        <v>-1.8726705695512602E-3</v>
      </c>
      <c r="AL137" s="368">
        <f t="shared" si="212"/>
        <v>-2.3512543709941491E-3</v>
      </c>
      <c r="AM137" s="368">
        <f t="shared" si="212"/>
        <v>-2.0177012896582802E-3</v>
      </c>
      <c r="AN137" s="368">
        <f t="shared" ref="AN137:BS137" si="213">IF(NOT(ISNA(AN46)),IF(LEN(AN46)&gt;0,(AN46-$B46)/(rateShift*0.0001),""),"")</f>
        <v>-1.0147731769639956E-3</v>
      </c>
      <c r="AO137" s="368">
        <f t="shared" si="213"/>
        <v>1.8261537698682773E-5</v>
      </c>
      <c r="AP137" s="368">
        <f t="shared" si="213"/>
        <v>9.1414159155561725E-4</v>
      </c>
      <c r="AQ137" s="368">
        <f t="shared" si="213"/>
        <v>1.8923147391929074E-3</v>
      </c>
      <c r="AR137" s="368">
        <f t="shared" si="213"/>
        <v>2.9428964974480276E-3</v>
      </c>
      <c r="AS137" s="368">
        <f t="shared" si="213"/>
        <v>4.2403145578476242E-3</v>
      </c>
      <c r="AT137" s="368">
        <f t="shared" si="213"/>
        <v>5.6276395563222004E-3</v>
      </c>
      <c r="AU137" s="368">
        <f t="shared" si="213"/>
        <v>6.5294966115382602E-3</v>
      </c>
      <c r="AV137" s="368">
        <f t="shared" si="213"/>
        <v>6.7653831645198004E-3</v>
      </c>
      <c r="AW137" s="368">
        <f t="shared" si="213"/>
        <v>6.3683151664030435E-3</v>
      </c>
      <c r="AX137" s="368">
        <f t="shared" si="213"/>
        <v>5.9874012958878453E-3</v>
      </c>
      <c r="AY137" s="368">
        <f t="shared" si="213"/>
        <v>-3.6174079207952625E-3</v>
      </c>
      <c r="AZ137" s="368">
        <f t="shared" si="213"/>
        <v>-1.0227033362189553E-3</v>
      </c>
      <c r="BA137" s="368">
        <f t="shared" si="213"/>
        <v>0</v>
      </c>
      <c r="BB137" s="368">
        <f t="shared" si="213"/>
        <v>0</v>
      </c>
      <c r="BC137" s="368">
        <f t="shared" si="213"/>
        <v>0</v>
      </c>
      <c r="BD137" s="368">
        <f t="shared" si="213"/>
        <v>0</v>
      </c>
      <c r="BE137" s="368">
        <f t="shared" si="213"/>
        <v>0</v>
      </c>
      <c r="BF137" s="368">
        <f t="shared" si="213"/>
        <v>0</v>
      </c>
      <c r="BG137" s="368">
        <f t="shared" si="213"/>
        <v>0</v>
      </c>
      <c r="BH137" s="368">
        <f t="shared" si="213"/>
        <v>0</v>
      </c>
      <c r="BI137" s="368">
        <f t="shared" si="213"/>
        <v>0</v>
      </c>
      <c r="BJ137" s="368">
        <f t="shared" si="213"/>
        <v>0</v>
      </c>
      <c r="BK137" s="368">
        <f t="shared" si="213"/>
        <v>0</v>
      </c>
      <c r="BL137" s="368">
        <f t="shared" si="213"/>
        <v>0</v>
      </c>
      <c r="BM137" s="368">
        <f t="shared" si="213"/>
        <v>0</v>
      </c>
      <c r="BN137" s="368">
        <f t="shared" si="213"/>
        <v>0</v>
      </c>
      <c r="BO137" s="368">
        <f t="shared" si="213"/>
        <v>0</v>
      </c>
      <c r="BP137" s="368">
        <f t="shared" si="213"/>
        <v>0</v>
      </c>
      <c r="BQ137" s="368">
        <f t="shared" si="213"/>
        <v>0</v>
      </c>
      <c r="BR137" s="368" t="str">
        <f t="shared" si="213"/>
        <v/>
      </c>
      <c r="BS137" s="368" t="str">
        <f t="shared" si="213"/>
        <v/>
      </c>
      <c r="BT137" s="368" t="str">
        <f t="shared" ref="BT137:CD137" si="214">IF(NOT(ISNA(BT46)),IF(LEN(BT46)&gt;0,(BT46-$B46)/(rateShift*0.0001),""),"")</f>
        <v/>
      </c>
      <c r="BU137" s="368" t="str">
        <f t="shared" si="214"/>
        <v/>
      </c>
      <c r="BV137" s="368" t="str">
        <f t="shared" si="214"/>
        <v/>
      </c>
      <c r="BW137" s="368" t="str">
        <f t="shared" si="214"/>
        <v/>
      </c>
      <c r="BX137" s="368" t="str">
        <f t="shared" si="214"/>
        <v/>
      </c>
      <c r="BY137" s="368" t="str">
        <f t="shared" si="214"/>
        <v/>
      </c>
      <c r="BZ137" s="368" t="str">
        <f t="shared" si="214"/>
        <v/>
      </c>
      <c r="CA137" s="368" t="str">
        <f t="shared" si="214"/>
        <v/>
      </c>
      <c r="CB137" s="368" t="str">
        <f t="shared" si="214"/>
        <v/>
      </c>
      <c r="CC137" s="368" t="str">
        <f t="shared" si="214"/>
        <v/>
      </c>
      <c r="CD137" s="368" t="str">
        <f t="shared" si="214"/>
        <v/>
      </c>
      <c r="CE137" s="367">
        <f t="shared" ref="CE137:DJ137" si="215">IF(NOT(ISNA(CE46)),IF(LEN(CE46)&gt;0,(CE46-$C46)/(rateShift*0.0001),""),"")</f>
        <v>-1.4216307147110752E-4</v>
      </c>
      <c r="CF137" s="368">
        <f t="shared" si="215"/>
        <v>-4.7388927851277352E-5</v>
      </c>
      <c r="CG137" s="368">
        <f t="shared" si="215"/>
        <v>0</v>
      </c>
      <c r="CH137" s="368">
        <f t="shared" si="215"/>
        <v>0</v>
      </c>
      <c r="CI137" s="368">
        <f t="shared" si="215"/>
        <v>0</v>
      </c>
      <c r="CJ137" s="368">
        <f t="shared" si="215"/>
        <v>0</v>
      </c>
      <c r="CK137" s="368">
        <f t="shared" si="215"/>
        <v>0</v>
      </c>
      <c r="CL137" s="368">
        <f t="shared" si="215"/>
        <v>0</v>
      </c>
      <c r="CM137" s="368">
        <f t="shared" si="215"/>
        <v>0</v>
      </c>
      <c r="CN137" s="368">
        <f t="shared" si="215"/>
        <v>0</v>
      </c>
      <c r="CO137" s="368">
        <f t="shared" si="215"/>
        <v>0</v>
      </c>
      <c r="CP137" s="368">
        <f t="shared" si="215"/>
        <v>3.156968176459829E-6</v>
      </c>
      <c r="CQ137" s="368">
        <f t="shared" si="215"/>
        <v>0</v>
      </c>
      <c r="CR137" s="368">
        <f t="shared" si="215"/>
        <v>0</v>
      </c>
      <c r="CS137" s="368">
        <f t="shared" si="215"/>
        <v>0</v>
      </c>
      <c r="CT137" s="368">
        <f t="shared" si="215"/>
        <v>0</v>
      </c>
      <c r="CU137" s="368">
        <f t="shared" si="215"/>
        <v>1.7444795608057007E-8</v>
      </c>
      <c r="CV137" s="368">
        <f t="shared" si="215"/>
        <v>2.8886251089016435E-4</v>
      </c>
      <c r="CW137" s="368">
        <f t="shared" si="215"/>
        <v>0</v>
      </c>
      <c r="CX137" s="368">
        <f t="shared" si="215"/>
        <v>0</v>
      </c>
      <c r="CY137" s="368">
        <f t="shared" si="215"/>
        <v>0</v>
      </c>
      <c r="CZ137" s="368">
        <f t="shared" si="215"/>
        <v>0</v>
      </c>
      <c r="DA137" s="368">
        <f t="shared" si="215"/>
        <v>0</v>
      </c>
      <c r="DB137" s="368">
        <f t="shared" si="215"/>
        <v>7.9665751426261089E-6</v>
      </c>
      <c r="DC137" s="368">
        <f t="shared" si="215"/>
        <v>0</v>
      </c>
      <c r="DD137" s="368">
        <f t="shared" si="215"/>
        <v>0</v>
      </c>
      <c r="DE137" s="368">
        <f t="shared" si="215"/>
        <v>0</v>
      </c>
      <c r="DF137" s="368">
        <f t="shared" si="215"/>
        <v>0</v>
      </c>
      <c r="DG137" s="368">
        <f t="shared" si="215"/>
        <v>-2.3040776526289664E-5</v>
      </c>
      <c r="DH137" s="368">
        <f t="shared" si="215"/>
        <v>5.9539518780515888E-4</v>
      </c>
      <c r="DI137" s="368">
        <f t="shared" si="215"/>
        <v>9.0260844224157588E-4</v>
      </c>
      <c r="DJ137" s="368">
        <f t="shared" si="215"/>
        <v>1.2356783089806367E-3</v>
      </c>
      <c r="DK137" s="368">
        <f t="shared" ref="DK137:EP137" si="216">IF(NOT(ISNA(DK46)),IF(LEN(DK46)&gt;0,(DK46-$C46)/(rateShift*0.0001),""),"")</f>
        <v>1.5605745608097965E-3</v>
      </c>
      <c r="DL137" s="368">
        <f t="shared" si="216"/>
        <v>1.9045982519068361E-3</v>
      </c>
      <c r="DM137" s="368">
        <f t="shared" si="216"/>
        <v>2.2439882859694171E-3</v>
      </c>
      <c r="DN137" s="368">
        <f t="shared" si="216"/>
        <v>2.5976528109268593E-3</v>
      </c>
      <c r="DO137" s="368">
        <f t="shared" si="216"/>
        <v>2.956557114148356E-3</v>
      </c>
      <c r="DP137" s="368">
        <f t="shared" si="216"/>
        <v>3.2909044885703898E-3</v>
      </c>
      <c r="DQ137" s="368">
        <f t="shared" si="216"/>
        <v>3.6553442834576233E-3</v>
      </c>
      <c r="DR137" s="368">
        <f t="shared" si="216"/>
        <v>4.0404359483679764E-3</v>
      </c>
      <c r="DS137" s="368">
        <f t="shared" si="216"/>
        <v>4.382608057088011E-3</v>
      </c>
      <c r="DT137" s="368">
        <f t="shared" si="216"/>
        <v>4.7309967189483604E-3</v>
      </c>
      <c r="DU137" s="368">
        <f t="shared" si="216"/>
        <v>1.5080470636592846E-2</v>
      </c>
      <c r="DV137" s="368">
        <f t="shared" si="216"/>
        <v>-8.5463750375859571E-2</v>
      </c>
      <c r="DW137" s="368">
        <f t="shared" si="216"/>
        <v>-0.26335608857949028</v>
      </c>
      <c r="DX137" s="368">
        <f t="shared" si="216"/>
        <v>1.1770121461519151E-2</v>
      </c>
      <c r="DY137" s="368">
        <f t="shared" si="216"/>
        <v>0</v>
      </c>
      <c r="DZ137" s="368">
        <f t="shared" si="216"/>
        <v>0</v>
      </c>
      <c r="EA137" s="368">
        <f t="shared" si="216"/>
        <v>0</v>
      </c>
      <c r="EB137" s="368">
        <f t="shared" si="216"/>
        <v>0</v>
      </c>
      <c r="EC137" s="368">
        <f t="shared" si="216"/>
        <v>0</v>
      </c>
      <c r="ED137" s="368">
        <f t="shared" si="216"/>
        <v>0</v>
      </c>
      <c r="EE137" s="368">
        <f t="shared" si="216"/>
        <v>0</v>
      </c>
      <c r="EF137" s="368">
        <f t="shared" si="216"/>
        <v>0</v>
      </c>
      <c r="EG137" s="368">
        <f t="shared" si="216"/>
        <v>0</v>
      </c>
      <c r="EH137" s="368">
        <f t="shared" si="216"/>
        <v>0</v>
      </c>
      <c r="EI137" s="368">
        <f t="shared" si="216"/>
        <v>0</v>
      </c>
      <c r="EJ137" s="368">
        <f t="shared" si="216"/>
        <v>0</v>
      </c>
      <c r="EK137" s="368">
        <f t="shared" si="216"/>
        <v>0</v>
      </c>
      <c r="EL137" s="368">
        <f t="shared" si="216"/>
        <v>0</v>
      </c>
      <c r="EM137" s="368">
        <f t="shared" si="216"/>
        <v>0</v>
      </c>
      <c r="EN137" s="368">
        <f t="shared" si="216"/>
        <v>0</v>
      </c>
      <c r="EO137" s="368" t="str">
        <f t="shared" si="216"/>
        <v/>
      </c>
      <c r="EP137" s="368" t="str">
        <f t="shared" si="216"/>
        <v/>
      </c>
      <c r="EQ137" s="368" t="str">
        <f t="shared" ref="EQ137:FA137" si="217">IF(NOT(ISNA(EQ46)),IF(LEN(EQ46)&gt;0,(EQ46-$C46)/(rateShift*0.0001),""),"")</f>
        <v/>
      </c>
      <c r="ER137" s="368" t="str">
        <f t="shared" si="217"/>
        <v/>
      </c>
      <c r="ES137" s="368" t="str">
        <f t="shared" si="217"/>
        <v/>
      </c>
      <c r="ET137" s="368" t="str">
        <f t="shared" si="217"/>
        <v/>
      </c>
      <c r="EU137" s="368" t="str">
        <f t="shared" si="217"/>
        <v/>
      </c>
      <c r="EV137" s="368" t="str">
        <f t="shared" si="217"/>
        <v/>
      </c>
      <c r="EW137" s="368" t="str">
        <f t="shared" si="217"/>
        <v/>
      </c>
      <c r="EX137" s="368" t="str">
        <f t="shared" si="217"/>
        <v/>
      </c>
      <c r="EY137" s="368" t="str">
        <f t="shared" si="217"/>
        <v/>
      </c>
      <c r="EZ137" s="368" t="str">
        <f t="shared" si="217"/>
        <v/>
      </c>
      <c r="FA137" s="369" t="str">
        <f t="shared" si="217"/>
        <v/>
      </c>
    </row>
    <row r="138" spans="6:157" x14ac:dyDescent="0.2">
      <c r="F138" s="238">
        <v>47302</v>
      </c>
      <c r="G138" s="238">
        <v>47486</v>
      </c>
      <c r="H138" s="367">
        <f t="shared" ref="H138:AM138" si="218">IF(NOT(ISNA(H47)),IF(LEN(H47)&gt;0,(H47-$B47)/(rateShift*0.0001),""),"")</f>
        <v>-5.2041704279304213E-14</v>
      </c>
      <c r="I138" s="368">
        <f t="shared" si="218"/>
        <v>1.3877787807814457E-13</v>
      </c>
      <c r="J138" s="368">
        <f t="shared" si="218"/>
        <v>0</v>
      </c>
      <c r="K138" s="368">
        <f t="shared" si="218"/>
        <v>0</v>
      </c>
      <c r="L138" s="368">
        <f t="shared" si="218"/>
        <v>0</v>
      </c>
      <c r="M138" s="368">
        <f t="shared" si="218"/>
        <v>0</v>
      </c>
      <c r="N138" s="368">
        <f t="shared" si="218"/>
        <v>0</v>
      </c>
      <c r="O138" s="368">
        <f t="shared" si="218"/>
        <v>0</v>
      </c>
      <c r="P138" s="368">
        <f t="shared" si="218"/>
        <v>0</v>
      </c>
      <c r="Q138" s="368">
        <f t="shared" si="218"/>
        <v>0</v>
      </c>
      <c r="R138" s="368">
        <f t="shared" si="218"/>
        <v>0</v>
      </c>
      <c r="S138" s="368">
        <f t="shared" si="218"/>
        <v>1.44416331445546E-4</v>
      </c>
      <c r="T138" s="368">
        <f t="shared" si="218"/>
        <v>0</v>
      </c>
      <c r="U138" s="368">
        <f t="shared" si="218"/>
        <v>0</v>
      </c>
      <c r="V138" s="368">
        <f t="shared" si="218"/>
        <v>0</v>
      </c>
      <c r="W138" s="368">
        <f t="shared" si="218"/>
        <v>0</v>
      </c>
      <c r="X138" s="368">
        <f t="shared" si="218"/>
        <v>7.9805379318842462E-7</v>
      </c>
      <c r="Y138" s="368">
        <f t="shared" si="218"/>
        <v>-1.2838336721152088E-3</v>
      </c>
      <c r="Z138" s="368">
        <f t="shared" si="218"/>
        <v>0</v>
      </c>
      <c r="AA138" s="368">
        <f t="shared" si="218"/>
        <v>0</v>
      </c>
      <c r="AB138" s="368">
        <f t="shared" si="218"/>
        <v>0</v>
      </c>
      <c r="AC138" s="368">
        <f t="shared" si="218"/>
        <v>0</v>
      </c>
      <c r="AD138" s="368">
        <f t="shared" si="218"/>
        <v>0</v>
      </c>
      <c r="AE138" s="368">
        <f t="shared" si="218"/>
        <v>3.6443316819151361E-4</v>
      </c>
      <c r="AF138" s="368">
        <f t="shared" si="218"/>
        <v>0</v>
      </c>
      <c r="AG138" s="368">
        <f t="shared" si="218"/>
        <v>0</v>
      </c>
      <c r="AH138" s="368">
        <f t="shared" si="218"/>
        <v>0</v>
      </c>
      <c r="AI138" s="368">
        <f t="shared" si="218"/>
        <v>0</v>
      </c>
      <c r="AJ138" s="368">
        <f t="shared" si="218"/>
        <v>-1.0540066405946569E-3</v>
      </c>
      <c r="AK138" s="368">
        <f t="shared" si="218"/>
        <v>-1.7758307004935026E-3</v>
      </c>
      <c r="AL138" s="368">
        <f t="shared" si="218"/>
        <v>-2.2328929034920453E-3</v>
      </c>
      <c r="AM138" s="368">
        <f t="shared" si="218"/>
        <v>-1.9256496743176588E-3</v>
      </c>
      <c r="AN138" s="368">
        <f t="shared" ref="AN138:BS138" si="219">IF(NOT(ISNA(AN47)),IF(LEN(AN47)&gt;0,(AN47-$B47)/(rateShift*0.0001),""),"")</f>
        <v>-9.8805975559321246E-4</v>
      </c>
      <c r="AO138" s="368">
        <f t="shared" si="219"/>
        <v>-2.2442428904839717E-5</v>
      </c>
      <c r="AP138" s="368">
        <f t="shared" si="219"/>
        <v>8.1411824569971314E-4</v>
      </c>
      <c r="AQ138" s="368">
        <f t="shared" si="219"/>
        <v>1.7280284180139216E-3</v>
      </c>
      <c r="AR138" s="368">
        <f t="shared" si="219"/>
        <v>2.7097051959537599E-3</v>
      </c>
      <c r="AS138" s="368">
        <f t="shared" si="219"/>
        <v>3.9244950689708291E-3</v>
      </c>
      <c r="AT138" s="368">
        <f t="shared" si="219"/>
        <v>5.2233144826399625E-3</v>
      </c>
      <c r="AU138" s="368">
        <f t="shared" si="219"/>
        <v>6.0647708464284245E-3</v>
      </c>
      <c r="AV138" s="368">
        <f t="shared" si="219"/>
        <v>6.2795615531074933E-3</v>
      </c>
      <c r="AW138" s="368">
        <f t="shared" si="219"/>
        <v>5.8984049853064158E-3</v>
      </c>
      <c r="AX138" s="368">
        <f t="shared" si="219"/>
        <v>4.7086111821387222E-3</v>
      </c>
      <c r="AY138" s="368">
        <f t="shared" si="219"/>
        <v>3.9774362093659976E-3</v>
      </c>
      <c r="AZ138" s="368">
        <f t="shared" si="219"/>
        <v>-5.2334097542378055E-3</v>
      </c>
      <c r="BA138" s="368">
        <f t="shared" si="219"/>
        <v>-9.7227257028417724E-4</v>
      </c>
      <c r="BB138" s="368">
        <f t="shared" si="219"/>
        <v>0</v>
      </c>
      <c r="BC138" s="368">
        <f t="shared" si="219"/>
        <v>0</v>
      </c>
      <c r="BD138" s="368">
        <f t="shared" si="219"/>
        <v>0</v>
      </c>
      <c r="BE138" s="368">
        <f t="shared" si="219"/>
        <v>0</v>
      </c>
      <c r="BF138" s="368">
        <f t="shared" si="219"/>
        <v>0</v>
      </c>
      <c r="BG138" s="368">
        <f t="shared" si="219"/>
        <v>0</v>
      </c>
      <c r="BH138" s="368">
        <f t="shared" si="219"/>
        <v>0</v>
      </c>
      <c r="BI138" s="368">
        <f t="shared" si="219"/>
        <v>0</v>
      </c>
      <c r="BJ138" s="368">
        <f t="shared" si="219"/>
        <v>0</v>
      </c>
      <c r="BK138" s="368">
        <f t="shared" si="219"/>
        <v>0</v>
      </c>
      <c r="BL138" s="368">
        <f t="shared" si="219"/>
        <v>0</v>
      </c>
      <c r="BM138" s="368">
        <f t="shared" si="219"/>
        <v>0</v>
      </c>
      <c r="BN138" s="368">
        <f t="shared" si="219"/>
        <v>0</v>
      </c>
      <c r="BO138" s="368">
        <f t="shared" si="219"/>
        <v>0</v>
      </c>
      <c r="BP138" s="368">
        <f t="shared" si="219"/>
        <v>0</v>
      </c>
      <c r="BQ138" s="368">
        <f t="shared" si="219"/>
        <v>0</v>
      </c>
      <c r="BR138" s="368" t="str">
        <f t="shared" si="219"/>
        <v/>
      </c>
      <c r="BS138" s="368" t="str">
        <f t="shared" si="219"/>
        <v/>
      </c>
      <c r="BT138" s="368" t="str">
        <f t="shared" ref="BT138:CD138" si="220">IF(NOT(ISNA(BT47)),IF(LEN(BT47)&gt;0,(BT47-$B47)/(rateShift*0.0001),""),"")</f>
        <v/>
      </c>
      <c r="BU138" s="368" t="str">
        <f t="shared" si="220"/>
        <v/>
      </c>
      <c r="BV138" s="368" t="str">
        <f t="shared" si="220"/>
        <v/>
      </c>
      <c r="BW138" s="368" t="str">
        <f t="shared" si="220"/>
        <v/>
      </c>
      <c r="BX138" s="368" t="str">
        <f t="shared" si="220"/>
        <v/>
      </c>
      <c r="BY138" s="368" t="str">
        <f t="shared" si="220"/>
        <v/>
      </c>
      <c r="BZ138" s="368" t="str">
        <f t="shared" si="220"/>
        <v/>
      </c>
      <c r="CA138" s="368" t="str">
        <f t="shared" si="220"/>
        <v/>
      </c>
      <c r="CB138" s="368" t="str">
        <f t="shared" si="220"/>
        <v/>
      </c>
      <c r="CC138" s="368" t="str">
        <f t="shared" si="220"/>
        <v/>
      </c>
      <c r="CD138" s="368" t="str">
        <f t="shared" si="220"/>
        <v/>
      </c>
      <c r="CE138" s="367">
        <f t="shared" ref="CE138:DJ138" si="221">IF(NOT(ISNA(CE47)),IF(LEN(CE47)&gt;0,(CE47-$C47)/(rateShift*0.0001),""),"")</f>
        <v>-1.3252224899049092E-4</v>
      </c>
      <c r="CF138" s="368">
        <f t="shared" si="221"/>
        <v>-4.4175236454946365E-5</v>
      </c>
      <c r="CG138" s="368">
        <f t="shared" si="221"/>
        <v>0</v>
      </c>
      <c r="CH138" s="368">
        <f t="shared" si="221"/>
        <v>0</v>
      </c>
      <c r="CI138" s="368">
        <f t="shared" si="221"/>
        <v>0</v>
      </c>
      <c r="CJ138" s="368">
        <f t="shared" si="221"/>
        <v>0</v>
      </c>
      <c r="CK138" s="368">
        <f t="shared" si="221"/>
        <v>0</v>
      </c>
      <c r="CL138" s="368">
        <f t="shared" si="221"/>
        <v>0</v>
      </c>
      <c r="CM138" s="368">
        <f t="shared" si="221"/>
        <v>0</v>
      </c>
      <c r="CN138" s="368">
        <f t="shared" si="221"/>
        <v>0</v>
      </c>
      <c r="CO138" s="368">
        <f t="shared" si="221"/>
        <v>0</v>
      </c>
      <c r="CP138" s="368">
        <f t="shared" si="221"/>
        <v>2.743835211121981E-6</v>
      </c>
      <c r="CQ138" s="368">
        <f t="shared" si="221"/>
        <v>0</v>
      </c>
      <c r="CR138" s="368">
        <f t="shared" si="221"/>
        <v>0</v>
      </c>
      <c r="CS138" s="368">
        <f t="shared" si="221"/>
        <v>0</v>
      </c>
      <c r="CT138" s="368">
        <f t="shared" si="221"/>
        <v>0</v>
      </c>
      <c r="CU138" s="368">
        <f t="shared" si="221"/>
        <v>1.5162940347757115E-8</v>
      </c>
      <c r="CV138" s="368">
        <f t="shared" si="221"/>
        <v>3.355701300861158E-4</v>
      </c>
      <c r="CW138" s="368">
        <f t="shared" si="221"/>
        <v>0</v>
      </c>
      <c r="CX138" s="368">
        <f t="shared" si="221"/>
        <v>0</v>
      </c>
      <c r="CY138" s="368">
        <f t="shared" si="221"/>
        <v>0</v>
      </c>
      <c r="CZ138" s="368">
        <f t="shared" si="221"/>
        <v>0</v>
      </c>
      <c r="DA138" s="368">
        <f t="shared" si="221"/>
        <v>0</v>
      </c>
      <c r="DB138" s="368">
        <f t="shared" si="221"/>
        <v>6.9240396229075518E-6</v>
      </c>
      <c r="DC138" s="368">
        <f t="shared" si="221"/>
        <v>0</v>
      </c>
      <c r="DD138" s="368">
        <f t="shared" si="221"/>
        <v>0</v>
      </c>
      <c r="DE138" s="368">
        <f t="shared" si="221"/>
        <v>0</v>
      </c>
      <c r="DF138" s="368">
        <f t="shared" si="221"/>
        <v>0</v>
      </c>
      <c r="DG138" s="368">
        <f t="shared" si="221"/>
        <v>-2.0025575156457087E-5</v>
      </c>
      <c r="DH138" s="368">
        <f t="shared" si="221"/>
        <v>6.8659419040842384E-4</v>
      </c>
      <c r="DI138" s="368">
        <f t="shared" si="221"/>
        <v>1.0381876288864667E-3</v>
      </c>
      <c r="DJ138" s="368">
        <f t="shared" si="221"/>
        <v>1.4139607905708229E-3</v>
      </c>
      <c r="DK138" s="368">
        <f t="shared" ref="DK138:EP138" si="222">IF(NOT(ISNA(DK47)),IF(LEN(DK47)&gt;0,(DK47-$C47)/(rateShift*0.0001),""),"")</f>
        <v>1.7782232046223423E-3</v>
      </c>
      <c r="DL138" s="368">
        <f t="shared" si="222"/>
        <v>2.1633440024267092E-3</v>
      </c>
      <c r="DM138" s="368">
        <f t="shared" si="222"/>
        <v>2.5439414907783842E-3</v>
      </c>
      <c r="DN138" s="368">
        <f t="shared" si="222"/>
        <v>2.9388605758511044E-3</v>
      </c>
      <c r="DO138" s="368">
        <f t="shared" si="222"/>
        <v>3.3422392278423252E-3</v>
      </c>
      <c r="DP138" s="368">
        <f t="shared" si="222"/>
        <v>3.714833748027363E-3</v>
      </c>
      <c r="DQ138" s="368">
        <f t="shared" si="222"/>
        <v>4.1211825305143002E-3</v>
      </c>
      <c r="DR138" s="368">
        <f t="shared" si="222"/>
        <v>4.5516127143187257E-3</v>
      </c>
      <c r="DS138" s="368">
        <f t="shared" si="222"/>
        <v>4.941021076471791E-3</v>
      </c>
      <c r="DT138" s="368">
        <f t="shared" si="222"/>
        <v>5.3389311991877686E-3</v>
      </c>
      <c r="DU138" s="368">
        <f t="shared" si="222"/>
        <v>5.7623397487632788E-3</v>
      </c>
      <c r="DV138" s="368">
        <f t="shared" si="222"/>
        <v>1.6315188329993346E-2</v>
      </c>
      <c r="DW138" s="368">
        <f t="shared" si="222"/>
        <v>-8.4438618932064502E-2</v>
      </c>
      <c r="DX138" s="368">
        <f t="shared" si="222"/>
        <v>-0.2790876215309594</v>
      </c>
      <c r="DY138" s="368">
        <f t="shared" si="222"/>
        <v>1.1257890669552628E-2</v>
      </c>
      <c r="DZ138" s="368">
        <f t="shared" si="222"/>
        <v>0</v>
      </c>
      <c r="EA138" s="368">
        <f t="shared" si="222"/>
        <v>0</v>
      </c>
      <c r="EB138" s="368">
        <f t="shared" si="222"/>
        <v>0</v>
      </c>
      <c r="EC138" s="368">
        <f t="shared" si="222"/>
        <v>0</v>
      </c>
      <c r="ED138" s="368">
        <f t="shared" si="222"/>
        <v>0</v>
      </c>
      <c r="EE138" s="368">
        <f t="shared" si="222"/>
        <v>0</v>
      </c>
      <c r="EF138" s="368">
        <f t="shared" si="222"/>
        <v>0</v>
      </c>
      <c r="EG138" s="368">
        <f t="shared" si="222"/>
        <v>0</v>
      </c>
      <c r="EH138" s="368">
        <f t="shared" si="222"/>
        <v>0</v>
      </c>
      <c r="EI138" s="368">
        <f t="shared" si="222"/>
        <v>0</v>
      </c>
      <c r="EJ138" s="368">
        <f t="shared" si="222"/>
        <v>0</v>
      </c>
      <c r="EK138" s="368">
        <f t="shared" si="222"/>
        <v>0</v>
      </c>
      <c r="EL138" s="368">
        <f t="shared" si="222"/>
        <v>0</v>
      </c>
      <c r="EM138" s="368">
        <f t="shared" si="222"/>
        <v>0</v>
      </c>
      <c r="EN138" s="368">
        <f t="shared" si="222"/>
        <v>0</v>
      </c>
      <c r="EO138" s="368" t="str">
        <f t="shared" si="222"/>
        <v/>
      </c>
      <c r="EP138" s="368" t="str">
        <f t="shared" si="222"/>
        <v/>
      </c>
      <c r="EQ138" s="368" t="str">
        <f t="shared" ref="EQ138:FA138" si="223">IF(NOT(ISNA(EQ47)),IF(LEN(EQ47)&gt;0,(EQ47-$C47)/(rateShift*0.0001),""),"")</f>
        <v/>
      </c>
      <c r="ER138" s="368" t="str">
        <f t="shared" si="223"/>
        <v/>
      </c>
      <c r="ES138" s="368" t="str">
        <f t="shared" si="223"/>
        <v/>
      </c>
      <c r="ET138" s="368" t="str">
        <f t="shared" si="223"/>
        <v/>
      </c>
      <c r="EU138" s="368" t="str">
        <f t="shared" si="223"/>
        <v/>
      </c>
      <c r="EV138" s="368" t="str">
        <f t="shared" si="223"/>
        <v/>
      </c>
      <c r="EW138" s="368" t="str">
        <f t="shared" si="223"/>
        <v/>
      </c>
      <c r="EX138" s="368" t="str">
        <f t="shared" si="223"/>
        <v/>
      </c>
      <c r="EY138" s="368" t="str">
        <f t="shared" si="223"/>
        <v/>
      </c>
      <c r="EZ138" s="368" t="str">
        <f t="shared" si="223"/>
        <v/>
      </c>
      <c r="FA138" s="369" t="str">
        <f t="shared" si="223"/>
        <v/>
      </c>
    </row>
    <row r="139" spans="6:157" x14ac:dyDescent="0.2">
      <c r="F139" s="238">
        <v>47667</v>
      </c>
      <c r="G139" s="238">
        <v>47851</v>
      </c>
      <c r="H139" s="367">
        <f t="shared" ref="H139:AM139" si="224">IF(NOT(ISNA(H48)),IF(LEN(H48)&gt;0,(H48-$B48)/(rateShift*0.0001),""),"")</f>
        <v>-1.9081958235744878E-13</v>
      </c>
      <c r="I139" s="368">
        <f t="shared" si="224"/>
        <v>8.6736173798840355E-14</v>
      </c>
      <c r="J139" s="368">
        <f t="shared" si="224"/>
        <v>0</v>
      </c>
      <c r="K139" s="368">
        <f t="shared" si="224"/>
        <v>0</v>
      </c>
      <c r="L139" s="368">
        <f t="shared" si="224"/>
        <v>0</v>
      </c>
      <c r="M139" s="368">
        <f t="shared" si="224"/>
        <v>0</v>
      </c>
      <c r="N139" s="368">
        <f t="shared" si="224"/>
        <v>0</v>
      </c>
      <c r="O139" s="368">
        <f t="shared" si="224"/>
        <v>0</v>
      </c>
      <c r="P139" s="368">
        <f t="shared" si="224"/>
        <v>0</v>
      </c>
      <c r="Q139" s="368">
        <f t="shared" si="224"/>
        <v>0</v>
      </c>
      <c r="R139" s="368">
        <f t="shared" si="224"/>
        <v>0</v>
      </c>
      <c r="S139" s="368">
        <f t="shared" si="224"/>
        <v>1.3640175535942212E-4</v>
      </c>
      <c r="T139" s="368">
        <f t="shared" si="224"/>
        <v>0</v>
      </c>
      <c r="U139" s="368">
        <f t="shared" si="224"/>
        <v>0</v>
      </c>
      <c r="V139" s="368">
        <f t="shared" si="224"/>
        <v>0</v>
      </c>
      <c r="W139" s="368">
        <f t="shared" si="224"/>
        <v>0</v>
      </c>
      <c r="X139" s="368">
        <f t="shared" si="224"/>
        <v>7.5376468955390408E-7</v>
      </c>
      <c r="Y139" s="368">
        <f t="shared" si="224"/>
        <v>-1.2134481261125152E-3</v>
      </c>
      <c r="Z139" s="368">
        <f t="shared" si="224"/>
        <v>0</v>
      </c>
      <c r="AA139" s="368">
        <f t="shared" si="224"/>
        <v>0</v>
      </c>
      <c r="AB139" s="368">
        <f t="shared" si="224"/>
        <v>0</v>
      </c>
      <c r="AC139" s="368">
        <f t="shared" si="224"/>
        <v>0</v>
      </c>
      <c r="AD139" s="368">
        <f t="shared" si="224"/>
        <v>0</v>
      </c>
      <c r="AE139" s="368">
        <f t="shared" si="224"/>
        <v>3.442084655497224E-4</v>
      </c>
      <c r="AF139" s="368">
        <f t="shared" si="224"/>
        <v>0</v>
      </c>
      <c r="AG139" s="368">
        <f t="shared" si="224"/>
        <v>0</v>
      </c>
      <c r="AH139" s="368">
        <f t="shared" si="224"/>
        <v>0</v>
      </c>
      <c r="AI139" s="368">
        <f t="shared" si="224"/>
        <v>0</v>
      </c>
      <c r="AJ139" s="368">
        <f t="shared" si="224"/>
        <v>-9.9551314268475632E-4</v>
      </c>
      <c r="AK139" s="368">
        <f t="shared" si="224"/>
        <v>-1.6790046076034515E-3</v>
      </c>
      <c r="AL139" s="368">
        <f t="shared" si="224"/>
        <v>-2.1115647842219476E-3</v>
      </c>
      <c r="AM139" s="368">
        <f t="shared" si="224"/>
        <v>-1.8222501318825024E-3</v>
      </c>
      <c r="AN139" s="368">
        <f t="shared" ref="AN139:BS139" si="225">IF(NOT(ISNA(AN48)),IF(LEN(AN48)&gt;0,(AN48-$B48)/(rateShift*0.0001),""),"")</f>
        <v>-9.3753156635636992E-4</v>
      </c>
      <c r="AO139" s="368">
        <f t="shared" si="225"/>
        <v>-2.6381381367651668E-5</v>
      </c>
      <c r="AP139" s="368">
        <f t="shared" si="225"/>
        <v>7.6287944345346248E-4</v>
      </c>
      <c r="AQ139" s="368">
        <f t="shared" si="225"/>
        <v>1.6251834212763216E-3</v>
      </c>
      <c r="AR139" s="368">
        <f t="shared" si="225"/>
        <v>2.5514416579844323E-3</v>
      </c>
      <c r="AS139" s="368">
        <f t="shared" si="225"/>
        <v>3.6979786045832075E-3</v>
      </c>
      <c r="AT139" s="368">
        <f t="shared" si="225"/>
        <v>4.9238039477074447E-3</v>
      </c>
      <c r="AU139" s="368">
        <f t="shared" si="225"/>
        <v>5.7175938662605563E-3</v>
      </c>
      <c r="AV139" s="368">
        <f t="shared" si="225"/>
        <v>5.9195173176401772E-3</v>
      </c>
      <c r="AW139" s="368">
        <f t="shared" si="225"/>
        <v>5.5585429604987358E-3</v>
      </c>
      <c r="AX139" s="368">
        <f t="shared" si="225"/>
        <v>4.4337090638127408E-3</v>
      </c>
      <c r="AY139" s="368">
        <f t="shared" si="225"/>
        <v>2.9278935226306757E-3</v>
      </c>
      <c r="AZ139" s="368">
        <f t="shared" si="225"/>
        <v>2.2991873019524711E-3</v>
      </c>
      <c r="BA139" s="368">
        <f t="shared" si="225"/>
        <v>-6.4307240083168182E-3</v>
      </c>
      <c r="BB139" s="368">
        <f t="shared" si="225"/>
        <v>-8.995989407914462E-4</v>
      </c>
      <c r="BC139" s="368">
        <f t="shared" si="225"/>
        <v>0</v>
      </c>
      <c r="BD139" s="368">
        <f t="shared" si="225"/>
        <v>0</v>
      </c>
      <c r="BE139" s="368">
        <f t="shared" si="225"/>
        <v>0</v>
      </c>
      <c r="BF139" s="368">
        <f t="shared" si="225"/>
        <v>0</v>
      </c>
      <c r="BG139" s="368">
        <f t="shared" si="225"/>
        <v>0</v>
      </c>
      <c r="BH139" s="368">
        <f t="shared" si="225"/>
        <v>0</v>
      </c>
      <c r="BI139" s="368">
        <f t="shared" si="225"/>
        <v>0</v>
      </c>
      <c r="BJ139" s="368">
        <f t="shared" si="225"/>
        <v>0</v>
      </c>
      <c r="BK139" s="368">
        <f t="shared" si="225"/>
        <v>0</v>
      </c>
      <c r="BL139" s="368">
        <f t="shared" si="225"/>
        <v>0</v>
      </c>
      <c r="BM139" s="368">
        <f t="shared" si="225"/>
        <v>0</v>
      </c>
      <c r="BN139" s="368">
        <f t="shared" si="225"/>
        <v>0</v>
      </c>
      <c r="BO139" s="368">
        <f t="shared" si="225"/>
        <v>0</v>
      </c>
      <c r="BP139" s="368">
        <f t="shared" si="225"/>
        <v>0</v>
      </c>
      <c r="BQ139" s="368">
        <f t="shared" si="225"/>
        <v>0</v>
      </c>
      <c r="BR139" s="368" t="str">
        <f t="shared" si="225"/>
        <v/>
      </c>
      <c r="BS139" s="368" t="str">
        <f t="shared" si="225"/>
        <v/>
      </c>
      <c r="BT139" s="368" t="str">
        <f t="shared" ref="BT139:CD139" si="226">IF(NOT(ISNA(BT48)),IF(LEN(BT48)&gt;0,(BT48-$B48)/(rateShift*0.0001),""),"")</f>
        <v/>
      </c>
      <c r="BU139" s="368" t="str">
        <f t="shared" si="226"/>
        <v/>
      </c>
      <c r="BV139" s="368" t="str">
        <f t="shared" si="226"/>
        <v/>
      </c>
      <c r="BW139" s="368" t="str">
        <f t="shared" si="226"/>
        <v/>
      </c>
      <c r="BX139" s="368" t="str">
        <f t="shared" si="226"/>
        <v/>
      </c>
      <c r="BY139" s="368" t="str">
        <f t="shared" si="226"/>
        <v/>
      </c>
      <c r="BZ139" s="368" t="str">
        <f t="shared" si="226"/>
        <v/>
      </c>
      <c r="CA139" s="368" t="str">
        <f t="shared" si="226"/>
        <v/>
      </c>
      <c r="CB139" s="368" t="str">
        <f t="shared" si="226"/>
        <v/>
      </c>
      <c r="CC139" s="368" t="str">
        <f t="shared" si="226"/>
        <v/>
      </c>
      <c r="CD139" s="368" t="str">
        <f t="shared" si="226"/>
        <v/>
      </c>
      <c r="CE139" s="367">
        <f t="shared" ref="CE139:DJ139" si="227">IF(NOT(ISNA(CE48)),IF(LEN(CE48)&gt;0,(CE48-$C48)/(rateShift*0.0001),""),"")</f>
        <v>-1.2574761169836801E-4</v>
      </c>
      <c r="CF139" s="368">
        <f t="shared" si="227"/>
        <v>-4.1916965020510899E-5</v>
      </c>
      <c r="CG139" s="368">
        <f t="shared" si="227"/>
        <v>0</v>
      </c>
      <c r="CH139" s="368">
        <f t="shared" si="227"/>
        <v>0</v>
      </c>
      <c r="CI139" s="368">
        <f t="shared" si="227"/>
        <v>0</v>
      </c>
      <c r="CJ139" s="368">
        <f t="shared" si="227"/>
        <v>0</v>
      </c>
      <c r="CK139" s="368">
        <f t="shared" si="227"/>
        <v>0</v>
      </c>
      <c r="CL139" s="368">
        <f t="shared" si="227"/>
        <v>0</v>
      </c>
      <c r="CM139" s="368">
        <f t="shared" si="227"/>
        <v>0</v>
      </c>
      <c r="CN139" s="368">
        <f t="shared" si="227"/>
        <v>0</v>
      </c>
      <c r="CO139" s="368">
        <f t="shared" si="227"/>
        <v>0</v>
      </c>
      <c r="CP139" s="368">
        <f t="shared" si="227"/>
        <v>2.4031008172969992E-6</v>
      </c>
      <c r="CQ139" s="368">
        <f t="shared" si="227"/>
        <v>0</v>
      </c>
      <c r="CR139" s="368">
        <f t="shared" si="227"/>
        <v>0</v>
      </c>
      <c r="CS139" s="368">
        <f t="shared" si="227"/>
        <v>0</v>
      </c>
      <c r="CT139" s="368">
        <f t="shared" si="227"/>
        <v>0</v>
      </c>
      <c r="CU139" s="368">
        <f t="shared" si="227"/>
        <v>1.3279785257558352E-8</v>
      </c>
      <c r="CV139" s="368">
        <f t="shared" si="227"/>
        <v>3.564757818531189E-4</v>
      </c>
      <c r="CW139" s="368">
        <f t="shared" si="227"/>
        <v>0</v>
      </c>
      <c r="CX139" s="368">
        <f t="shared" si="227"/>
        <v>0</v>
      </c>
      <c r="CY139" s="368">
        <f t="shared" si="227"/>
        <v>0</v>
      </c>
      <c r="CZ139" s="368">
        <f t="shared" si="227"/>
        <v>0</v>
      </c>
      <c r="DA139" s="368">
        <f t="shared" si="227"/>
        <v>0</v>
      </c>
      <c r="DB139" s="368">
        <f t="shared" si="227"/>
        <v>6.0642018229889461E-6</v>
      </c>
      <c r="DC139" s="368">
        <f t="shared" si="227"/>
        <v>0</v>
      </c>
      <c r="DD139" s="368">
        <f t="shared" si="227"/>
        <v>0</v>
      </c>
      <c r="DE139" s="368">
        <f t="shared" si="227"/>
        <v>0</v>
      </c>
      <c r="DF139" s="368">
        <f t="shared" si="227"/>
        <v>0</v>
      </c>
      <c r="DG139" s="368">
        <f t="shared" si="227"/>
        <v>-1.7538769143607413E-5</v>
      </c>
      <c r="DH139" s="368">
        <f t="shared" si="227"/>
        <v>7.2655759758392946E-4</v>
      </c>
      <c r="DI139" s="368">
        <f t="shared" si="227"/>
        <v>1.0971216914557741E-3</v>
      </c>
      <c r="DJ139" s="368">
        <f t="shared" si="227"/>
        <v>1.4902027862563616E-3</v>
      </c>
      <c r="DK139" s="368">
        <f t="shared" ref="DK139:EP139" si="228">IF(NOT(ISNA(DK48)),IF(LEN(DK48)&gt;0,(DK48-$C48)/(rateShift*0.0001),""),"")</f>
        <v>1.8697891326132504E-3</v>
      </c>
      <c r="DL139" s="368">
        <f t="shared" si="228"/>
        <v>2.2708518507361802E-3</v>
      </c>
      <c r="DM139" s="368">
        <f t="shared" si="228"/>
        <v>2.6675869944925434E-3</v>
      </c>
      <c r="DN139" s="368">
        <f t="shared" si="228"/>
        <v>3.0784329508627695E-3</v>
      </c>
      <c r="DO139" s="368">
        <f t="shared" si="228"/>
        <v>3.4992783234412406E-3</v>
      </c>
      <c r="DP139" s="368">
        <f t="shared" si="228"/>
        <v>3.8863309714896183E-3</v>
      </c>
      <c r="DQ139" s="368">
        <f t="shared" si="228"/>
        <v>4.308566927567134E-3</v>
      </c>
      <c r="DR139" s="368">
        <f t="shared" si="228"/>
        <v>4.7566464900661992E-3</v>
      </c>
      <c r="DS139" s="368">
        <f t="shared" si="228"/>
        <v>5.1656216335915078E-3</v>
      </c>
      <c r="DT139" s="368">
        <f t="shared" si="228"/>
        <v>5.584548470570494E-3</v>
      </c>
      <c r="DU139" s="368">
        <f t="shared" si="228"/>
        <v>6.0329428797772922E-3</v>
      </c>
      <c r="DV139" s="368">
        <f t="shared" si="228"/>
        <v>6.3986053264186715E-3</v>
      </c>
      <c r="DW139" s="368">
        <f t="shared" si="228"/>
        <v>1.7661901057369755E-2</v>
      </c>
      <c r="DX139" s="368">
        <f t="shared" si="228"/>
        <v>-8.5037243453579825E-2</v>
      </c>
      <c r="DY139" s="368">
        <f t="shared" si="228"/>
        <v>-0.2934891550267042</v>
      </c>
      <c r="DZ139" s="368">
        <f t="shared" si="228"/>
        <v>1.123723304233791E-2</v>
      </c>
      <c r="EA139" s="368">
        <f t="shared" si="228"/>
        <v>0</v>
      </c>
      <c r="EB139" s="368">
        <f t="shared" si="228"/>
        <v>0</v>
      </c>
      <c r="EC139" s="368">
        <f t="shared" si="228"/>
        <v>0</v>
      </c>
      <c r="ED139" s="368">
        <f t="shared" si="228"/>
        <v>0</v>
      </c>
      <c r="EE139" s="368">
        <f t="shared" si="228"/>
        <v>0</v>
      </c>
      <c r="EF139" s="368">
        <f t="shared" si="228"/>
        <v>0</v>
      </c>
      <c r="EG139" s="368">
        <f t="shared" si="228"/>
        <v>0</v>
      </c>
      <c r="EH139" s="368">
        <f t="shared" si="228"/>
        <v>0</v>
      </c>
      <c r="EI139" s="368">
        <f t="shared" si="228"/>
        <v>0</v>
      </c>
      <c r="EJ139" s="368">
        <f t="shared" si="228"/>
        <v>0</v>
      </c>
      <c r="EK139" s="368">
        <f t="shared" si="228"/>
        <v>0</v>
      </c>
      <c r="EL139" s="368">
        <f t="shared" si="228"/>
        <v>0</v>
      </c>
      <c r="EM139" s="368">
        <f t="shared" si="228"/>
        <v>0</v>
      </c>
      <c r="EN139" s="368">
        <f t="shared" si="228"/>
        <v>0</v>
      </c>
      <c r="EO139" s="368" t="str">
        <f t="shared" si="228"/>
        <v/>
      </c>
      <c r="EP139" s="368" t="str">
        <f t="shared" si="228"/>
        <v/>
      </c>
      <c r="EQ139" s="368" t="str">
        <f t="shared" ref="EQ139:FA139" si="229">IF(NOT(ISNA(EQ48)),IF(LEN(EQ48)&gt;0,(EQ48-$C48)/(rateShift*0.0001),""),"")</f>
        <v/>
      </c>
      <c r="ER139" s="368" t="str">
        <f t="shared" si="229"/>
        <v/>
      </c>
      <c r="ES139" s="368" t="str">
        <f t="shared" si="229"/>
        <v/>
      </c>
      <c r="ET139" s="368" t="str">
        <f t="shared" si="229"/>
        <v/>
      </c>
      <c r="EU139" s="368" t="str">
        <f t="shared" si="229"/>
        <v/>
      </c>
      <c r="EV139" s="368" t="str">
        <f t="shared" si="229"/>
        <v/>
      </c>
      <c r="EW139" s="368" t="str">
        <f t="shared" si="229"/>
        <v/>
      </c>
      <c r="EX139" s="368" t="str">
        <f t="shared" si="229"/>
        <v/>
      </c>
      <c r="EY139" s="368" t="str">
        <f t="shared" si="229"/>
        <v/>
      </c>
      <c r="EZ139" s="368" t="str">
        <f t="shared" si="229"/>
        <v/>
      </c>
      <c r="FA139" s="369" t="str">
        <f t="shared" si="229"/>
        <v/>
      </c>
    </row>
    <row r="140" spans="6:157" x14ac:dyDescent="0.2">
      <c r="F140" s="238">
        <v>48032</v>
      </c>
      <c r="G140" s="238">
        <v>48218</v>
      </c>
      <c r="H140" s="367">
        <f t="shared" ref="H140:AM140" si="230">IF(NOT(ISNA(H49)),IF(LEN(H49)&gt;0,(H49-$B49)/(rateShift*0.0001),""),"")</f>
        <v>-1.7347234759768071E-13</v>
      </c>
      <c r="I140" s="368">
        <f t="shared" si="230"/>
        <v>1.3877787807814457E-13</v>
      </c>
      <c r="J140" s="368">
        <f t="shared" si="230"/>
        <v>0</v>
      </c>
      <c r="K140" s="368">
        <f t="shared" si="230"/>
        <v>0</v>
      </c>
      <c r="L140" s="368">
        <f t="shared" si="230"/>
        <v>0</v>
      </c>
      <c r="M140" s="368">
        <f t="shared" si="230"/>
        <v>0</v>
      </c>
      <c r="N140" s="368">
        <f t="shared" si="230"/>
        <v>0</v>
      </c>
      <c r="O140" s="368">
        <f t="shared" si="230"/>
        <v>0</v>
      </c>
      <c r="P140" s="368">
        <f t="shared" si="230"/>
        <v>0</v>
      </c>
      <c r="Q140" s="368">
        <f t="shared" si="230"/>
        <v>0</v>
      </c>
      <c r="R140" s="368">
        <f t="shared" si="230"/>
        <v>0</v>
      </c>
      <c r="S140" s="368">
        <f t="shared" si="230"/>
        <v>1.2922999819559022E-4</v>
      </c>
      <c r="T140" s="368">
        <f t="shared" si="230"/>
        <v>0</v>
      </c>
      <c r="U140" s="368">
        <f t="shared" si="230"/>
        <v>0</v>
      </c>
      <c r="V140" s="368">
        <f t="shared" si="230"/>
        <v>0</v>
      </c>
      <c r="W140" s="368">
        <f t="shared" si="230"/>
        <v>0</v>
      </c>
      <c r="X140" s="368">
        <f t="shared" si="230"/>
        <v>7.1413314498003366E-7</v>
      </c>
      <c r="Y140" s="368">
        <f t="shared" si="230"/>
        <v>-1.1476710352030517E-3</v>
      </c>
      <c r="Z140" s="368">
        <f t="shared" si="230"/>
        <v>0</v>
      </c>
      <c r="AA140" s="368">
        <f t="shared" si="230"/>
        <v>0</v>
      </c>
      <c r="AB140" s="368">
        <f t="shared" si="230"/>
        <v>0</v>
      </c>
      <c r="AC140" s="368">
        <f t="shared" si="230"/>
        <v>0</v>
      </c>
      <c r="AD140" s="368">
        <f t="shared" si="230"/>
        <v>0</v>
      </c>
      <c r="AE140" s="368">
        <f t="shared" si="230"/>
        <v>3.2611060811829629E-4</v>
      </c>
      <c r="AF140" s="368">
        <f t="shared" si="230"/>
        <v>0</v>
      </c>
      <c r="AG140" s="368">
        <f t="shared" si="230"/>
        <v>0</v>
      </c>
      <c r="AH140" s="368">
        <f t="shared" si="230"/>
        <v>0</v>
      </c>
      <c r="AI140" s="368">
        <f t="shared" si="230"/>
        <v>0</v>
      </c>
      <c r="AJ140" s="368">
        <f t="shared" si="230"/>
        <v>-9.4317086545350759E-4</v>
      </c>
      <c r="AK140" s="368">
        <f t="shared" si="230"/>
        <v>-1.5867709834971322E-3</v>
      </c>
      <c r="AL140" s="368">
        <f t="shared" si="230"/>
        <v>-1.9946100489505458E-3</v>
      </c>
      <c r="AM140" s="368">
        <f t="shared" si="230"/>
        <v>-1.7184951161056117E-3</v>
      </c>
      <c r="AN140" s="368">
        <f t="shared" ref="AN140:BS140" si="231">IF(NOT(ISNA(AN49)),IF(LEN(AN49)&gt;0,(AN49-$B49)/(rateShift*0.0001),""),"")</f>
        <v>-8.7837303278104351E-4</v>
      </c>
      <c r="AO140" s="368">
        <f t="shared" si="231"/>
        <v>-1.3115684233122593E-5</v>
      </c>
      <c r="AP140" s="368">
        <f t="shared" si="231"/>
        <v>7.3664930653680183E-4</v>
      </c>
      <c r="AQ140" s="368">
        <f t="shared" si="231"/>
        <v>1.5556502300055619E-3</v>
      </c>
      <c r="AR140" s="368">
        <f t="shared" si="231"/>
        <v>2.4353573060617584E-3</v>
      </c>
      <c r="AS140" s="368">
        <f t="shared" si="231"/>
        <v>3.5235282164723658E-3</v>
      </c>
      <c r="AT140" s="368">
        <f t="shared" si="231"/>
        <v>4.6869968883464508E-3</v>
      </c>
      <c r="AU140" s="368">
        <f t="shared" si="231"/>
        <v>5.4412728314225112E-3</v>
      </c>
      <c r="AV140" s="368">
        <f t="shared" si="231"/>
        <v>5.6347471315797149E-3</v>
      </c>
      <c r="AW140" s="368">
        <f t="shared" si="231"/>
        <v>5.2949759602599622E-3</v>
      </c>
      <c r="AX140" s="368">
        <f t="shared" si="231"/>
        <v>4.2317336589568766E-3</v>
      </c>
      <c r="AY140" s="368">
        <f t="shared" si="231"/>
        <v>2.8070768576075877E-3</v>
      </c>
      <c r="AZ140" s="368">
        <f t="shared" si="231"/>
        <v>1.3772625352855006E-3</v>
      </c>
      <c r="BA140" s="368">
        <f t="shared" si="231"/>
        <v>1.0858960881182655E-3</v>
      </c>
      <c r="BB140" s="368">
        <f t="shared" si="231"/>
        <v>-7.1061479111310388E-3</v>
      </c>
      <c r="BC140" s="368">
        <f t="shared" si="231"/>
        <v>-8.7032039923842786E-4</v>
      </c>
      <c r="BD140" s="368">
        <f t="shared" si="231"/>
        <v>0</v>
      </c>
      <c r="BE140" s="368">
        <f t="shared" si="231"/>
        <v>0</v>
      </c>
      <c r="BF140" s="368">
        <f t="shared" si="231"/>
        <v>0</v>
      </c>
      <c r="BG140" s="368">
        <f t="shared" si="231"/>
        <v>0</v>
      </c>
      <c r="BH140" s="368">
        <f t="shared" si="231"/>
        <v>0</v>
      </c>
      <c r="BI140" s="368">
        <f t="shared" si="231"/>
        <v>0</v>
      </c>
      <c r="BJ140" s="368">
        <f t="shared" si="231"/>
        <v>0</v>
      </c>
      <c r="BK140" s="368">
        <f t="shared" si="231"/>
        <v>0</v>
      </c>
      <c r="BL140" s="368">
        <f t="shared" si="231"/>
        <v>0</v>
      </c>
      <c r="BM140" s="368">
        <f t="shared" si="231"/>
        <v>0</v>
      </c>
      <c r="BN140" s="368">
        <f t="shared" si="231"/>
        <v>0</v>
      </c>
      <c r="BO140" s="368">
        <f t="shared" si="231"/>
        <v>0</v>
      </c>
      <c r="BP140" s="368">
        <f t="shared" si="231"/>
        <v>0</v>
      </c>
      <c r="BQ140" s="368">
        <f t="shared" si="231"/>
        <v>0</v>
      </c>
      <c r="BR140" s="368" t="str">
        <f t="shared" si="231"/>
        <v/>
      </c>
      <c r="BS140" s="368" t="str">
        <f t="shared" si="231"/>
        <v/>
      </c>
      <c r="BT140" s="368" t="str">
        <f t="shared" ref="BT140:CD140" si="232">IF(NOT(ISNA(BT49)),IF(LEN(BT49)&gt;0,(BT49-$B49)/(rateShift*0.0001),""),"")</f>
        <v/>
      </c>
      <c r="BU140" s="368" t="str">
        <f t="shared" si="232"/>
        <v/>
      </c>
      <c r="BV140" s="368" t="str">
        <f t="shared" si="232"/>
        <v/>
      </c>
      <c r="BW140" s="368" t="str">
        <f t="shared" si="232"/>
        <v/>
      </c>
      <c r="BX140" s="368" t="str">
        <f t="shared" si="232"/>
        <v/>
      </c>
      <c r="BY140" s="368" t="str">
        <f t="shared" si="232"/>
        <v/>
      </c>
      <c r="BZ140" s="368" t="str">
        <f t="shared" si="232"/>
        <v/>
      </c>
      <c r="CA140" s="368" t="str">
        <f t="shared" si="232"/>
        <v/>
      </c>
      <c r="CB140" s="368" t="str">
        <f t="shared" si="232"/>
        <v/>
      </c>
      <c r="CC140" s="368" t="str">
        <f t="shared" si="232"/>
        <v/>
      </c>
      <c r="CD140" s="368" t="str">
        <f t="shared" si="232"/>
        <v/>
      </c>
      <c r="CE140" s="367">
        <f t="shared" ref="CE140:DJ140" si="233">IF(NOT(ISNA(CE49)),IF(LEN(CE49)&gt;0,(CE49-$C49)/(rateShift*0.0001),""),"")</f>
        <v>-1.2164056639556164E-4</v>
      </c>
      <c r="CF140" s="368">
        <f t="shared" si="233"/>
        <v>-4.054791368120203E-5</v>
      </c>
      <c r="CG140" s="368">
        <f t="shared" si="233"/>
        <v>0</v>
      </c>
      <c r="CH140" s="368">
        <f t="shared" si="233"/>
        <v>0</v>
      </c>
      <c r="CI140" s="368">
        <f t="shared" si="233"/>
        <v>0</v>
      </c>
      <c r="CJ140" s="368">
        <f t="shared" si="233"/>
        <v>0</v>
      </c>
      <c r="CK140" s="368">
        <f t="shared" si="233"/>
        <v>0</v>
      </c>
      <c r="CL140" s="368">
        <f t="shared" si="233"/>
        <v>0</v>
      </c>
      <c r="CM140" s="368">
        <f t="shared" si="233"/>
        <v>0</v>
      </c>
      <c r="CN140" s="368">
        <f t="shared" si="233"/>
        <v>0</v>
      </c>
      <c r="CO140" s="368">
        <f t="shared" si="233"/>
        <v>0</v>
      </c>
      <c r="CP140" s="368">
        <f t="shared" si="233"/>
        <v>2.1300934714002517E-6</v>
      </c>
      <c r="CQ140" s="368">
        <f t="shared" si="233"/>
        <v>0</v>
      </c>
      <c r="CR140" s="368">
        <f t="shared" si="233"/>
        <v>0</v>
      </c>
      <c r="CS140" s="368">
        <f t="shared" si="233"/>
        <v>0</v>
      </c>
      <c r="CT140" s="368">
        <f t="shared" si="233"/>
        <v>0</v>
      </c>
      <c r="CU140" s="368">
        <f t="shared" si="233"/>
        <v>1.1770289604084994E-8</v>
      </c>
      <c r="CV140" s="368">
        <f t="shared" si="233"/>
        <v>3.554197763617345E-4</v>
      </c>
      <c r="CW140" s="368">
        <f t="shared" si="233"/>
        <v>0</v>
      </c>
      <c r="CX140" s="368">
        <f t="shared" si="233"/>
        <v>0</v>
      </c>
      <c r="CY140" s="368">
        <f t="shared" si="233"/>
        <v>0</v>
      </c>
      <c r="CZ140" s="368">
        <f t="shared" si="233"/>
        <v>0</v>
      </c>
      <c r="DA140" s="368">
        <f t="shared" si="233"/>
        <v>0</v>
      </c>
      <c r="DB140" s="368">
        <f t="shared" si="233"/>
        <v>5.3752703677023561E-6</v>
      </c>
      <c r="DC140" s="368">
        <f t="shared" si="233"/>
        <v>0</v>
      </c>
      <c r="DD140" s="368">
        <f t="shared" si="233"/>
        <v>0</v>
      </c>
      <c r="DE140" s="368">
        <f t="shared" si="233"/>
        <v>0</v>
      </c>
      <c r="DF140" s="368">
        <f t="shared" si="233"/>
        <v>0</v>
      </c>
      <c r="DG140" s="368">
        <f t="shared" si="233"/>
        <v>-1.5546254951773197E-5</v>
      </c>
      <c r="DH140" s="368">
        <f t="shared" si="233"/>
        <v>7.2294472678278987E-4</v>
      </c>
      <c r="DI140" s="368">
        <f t="shared" si="233"/>
        <v>1.0908868343893763E-3</v>
      </c>
      <c r="DJ140" s="368">
        <f t="shared" si="233"/>
        <v>1.4797350314250252E-3</v>
      </c>
      <c r="DK140" s="368">
        <f t="shared" ref="DK140:EP140" si="234">IF(NOT(ISNA(DK49)),IF(LEN(DK49)&gt;0,(DK49-$C49)/(rateShift*0.0001),""),"")</f>
        <v>1.8542674591007918E-3</v>
      </c>
      <c r="DL140" s="368">
        <f t="shared" si="234"/>
        <v>2.2499569521904073E-3</v>
      </c>
      <c r="DM140" s="368">
        <f t="shared" si="234"/>
        <v>2.6415816166414086E-3</v>
      </c>
      <c r="DN140" s="368">
        <f t="shared" si="234"/>
        <v>3.0469038051449127E-3</v>
      </c>
      <c r="DO140" s="368">
        <f t="shared" si="234"/>
        <v>3.4623155283249052E-3</v>
      </c>
      <c r="DP140" s="368">
        <f t="shared" si="234"/>
        <v>3.8436825844281181E-3</v>
      </c>
      <c r="DQ140" s="368">
        <f t="shared" si="234"/>
        <v>4.2597694068120806E-3</v>
      </c>
      <c r="DR140" s="368">
        <f t="shared" si="234"/>
        <v>4.7020451832569671E-3</v>
      </c>
      <c r="DS140" s="368">
        <f t="shared" si="234"/>
        <v>5.1070864663226717E-3</v>
      </c>
      <c r="DT140" s="368">
        <f t="shared" si="234"/>
        <v>5.5228128667712817E-3</v>
      </c>
      <c r="DU140" s="368">
        <f t="shared" si="234"/>
        <v>5.9691470206350156E-3</v>
      </c>
      <c r="DV140" s="368">
        <f t="shared" si="234"/>
        <v>6.3339194646648556E-3</v>
      </c>
      <c r="DW140" s="368">
        <f t="shared" si="234"/>
        <v>6.7767349192209697E-3</v>
      </c>
      <c r="DX140" s="368">
        <f t="shared" si="234"/>
        <v>1.8467983489067405E-2</v>
      </c>
      <c r="DY140" s="368">
        <f t="shared" si="234"/>
        <v>-8.7095115591517835E-2</v>
      </c>
      <c r="DZ140" s="368">
        <f t="shared" si="234"/>
        <v>-0.30502144148740645</v>
      </c>
      <c r="EA140" s="368">
        <f t="shared" si="234"/>
        <v>1.0973964274926459E-2</v>
      </c>
      <c r="EB140" s="368">
        <f t="shared" si="234"/>
        <v>0</v>
      </c>
      <c r="EC140" s="368">
        <f t="shared" si="234"/>
        <v>0</v>
      </c>
      <c r="ED140" s="368">
        <f t="shared" si="234"/>
        <v>0</v>
      </c>
      <c r="EE140" s="368">
        <f t="shared" si="234"/>
        <v>0</v>
      </c>
      <c r="EF140" s="368">
        <f t="shared" si="234"/>
        <v>0</v>
      </c>
      <c r="EG140" s="368">
        <f t="shared" si="234"/>
        <v>0</v>
      </c>
      <c r="EH140" s="368">
        <f t="shared" si="234"/>
        <v>0</v>
      </c>
      <c r="EI140" s="368">
        <f t="shared" si="234"/>
        <v>0</v>
      </c>
      <c r="EJ140" s="368">
        <f t="shared" si="234"/>
        <v>0</v>
      </c>
      <c r="EK140" s="368">
        <f t="shared" si="234"/>
        <v>0</v>
      </c>
      <c r="EL140" s="368">
        <f t="shared" si="234"/>
        <v>0</v>
      </c>
      <c r="EM140" s="368">
        <f t="shared" si="234"/>
        <v>0</v>
      </c>
      <c r="EN140" s="368">
        <f t="shared" si="234"/>
        <v>0</v>
      </c>
      <c r="EO140" s="368" t="str">
        <f t="shared" si="234"/>
        <v/>
      </c>
      <c r="EP140" s="368" t="str">
        <f t="shared" si="234"/>
        <v/>
      </c>
      <c r="EQ140" s="368" t="str">
        <f t="shared" ref="EQ140:FA140" si="235">IF(NOT(ISNA(EQ49)),IF(LEN(EQ49)&gt;0,(EQ49-$C49)/(rateShift*0.0001),""),"")</f>
        <v/>
      </c>
      <c r="ER140" s="368" t="str">
        <f t="shared" si="235"/>
        <v/>
      </c>
      <c r="ES140" s="368" t="str">
        <f t="shared" si="235"/>
        <v/>
      </c>
      <c r="ET140" s="368" t="str">
        <f t="shared" si="235"/>
        <v/>
      </c>
      <c r="EU140" s="368" t="str">
        <f t="shared" si="235"/>
        <v/>
      </c>
      <c r="EV140" s="368" t="str">
        <f t="shared" si="235"/>
        <v/>
      </c>
      <c r="EW140" s="368" t="str">
        <f t="shared" si="235"/>
        <v/>
      </c>
      <c r="EX140" s="368" t="str">
        <f t="shared" si="235"/>
        <v/>
      </c>
      <c r="EY140" s="368" t="str">
        <f t="shared" si="235"/>
        <v/>
      </c>
      <c r="EZ140" s="368" t="str">
        <f t="shared" si="235"/>
        <v/>
      </c>
      <c r="FA140" s="369" t="str">
        <f t="shared" si="235"/>
        <v/>
      </c>
    </row>
    <row r="141" spans="6:157" x14ac:dyDescent="0.2">
      <c r="F141" s="238">
        <v>48400</v>
      </c>
      <c r="G141" s="238">
        <v>48584</v>
      </c>
      <c r="H141" s="367">
        <f t="shared" ref="H141:AM141" si="236">IF(NOT(ISNA(H50)),IF(LEN(H50)&gt;0,(H50-$B50)/(rateShift*0.0001),""),"")</f>
        <v>-2.7755575615628914E-13</v>
      </c>
      <c r="I141" s="368">
        <f t="shared" si="236"/>
        <v>8.6736173798840355E-14</v>
      </c>
      <c r="J141" s="368">
        <f t="shared" si="236"/>
        <v>0</v>
      </c>
      <c r="K141" s="368">
        <f t="shared" si="236"/>
        <v>0</v>
      </c>
      <c r="L141" s="368">
        <f t="shared" si="236"/>
        <v>0</v>
      </c>
      <c r="M141" s="368">
        <f t="shared" si="236"/>
        <v>0</v>
      </c>
      <c r="N141" s="368">
        <f t="shared" si="236"/>
        <v>0</v>
      </c>
      <c r="O141" s="368">
        <f t="shared" si="236"/>
        <v>0</v>
      </c>
      <c r="P141" s="368">
        <f t="shared" si="236"/>
        <v>0</v>
      </c>
      <c r="Q141" s="368">
        <f t="shared" si="236"/>
        <v>0</v>
      </c>
      <c r="R141" s="368">
        <f t="shared" si="236"/>
        <v>0</v>
      </c>
      <c r="S141" s="368">
        <f t="shared" si="236"/>
        <v>1.2272435448087982E-4</v>
      </c>
      <c r="T141" s="368">
        <f t="shared" si="236"/>
        <v>0</v>
      </c>
      <c r="U141" s="368">
        <f t="shared" si="236"/>
        <v>0</v>
      </c>
      <c r="V141" s="368">
        <f t="shared" si="236"/>
        <v>0</v>
      </c>
      <c r="W141" s="368">
        <f t="shared" si="236"/>
        <v>0</v>
      </c>
      <c r="X141" s="368">
        <f t="shared" si="236"/>
        <v>6.781824407608994E-7</v>
      </c>
      <c r="Y141" s="368">
        <f t="shared" si="236"/>
        <v>-1.0873770002299554E-3</v>
      </c>
      <c r="Z141" s="368">
        <f t="shared" si="236"/>
        <v>0</v>
      </c>
      <c r="AA141" s="368">
        <f t="shared" si="236"/>
        <v>0</v>
      </c>
      <c r="AB141" s="368">
        <f t="shared" si="236"/>
        <v>0</v>
      </c>
      <c r="AC141" s="368">
        <f t="shared" si="236"/>
        <v>0</v>
      </c>
      <c r="AD141" s="368">
        <f t="shared" si="236"/>
        <v>0</v>
      </c>
      <c r="AE141" s="368">
        <f t="shared" si="236"/>
        <v>3.0969368125521868E-4</v>
      </c>
      <c r="AF141" s="368">
        <f t="shared" si="236"/>
        <v>0</v>
      </c>
      <c r="AG141" s="368">
        <f t="shared" si="236"/>
        <v>0</v>
      </c>
      <c r="AH141" s="368">
        <f t="shared" si="236"/>
        <v>0</v>
      </c>
      <c r="AI141" s="368">
        <f t="shared" si="236"/>
        <v>0</v>
      </c>
      <c r="AJ141" s="368">
        <f t="shared" si="236"/>
        <v>-8.9569014368601207E-4</v>
      </c>
      <c r="AK141" s="368">
        <f t="shared" si="236"/>
        <v>-1.5018506675963661E-3</v>
      </c>
      <c r="AL141" s="368">
        <f t="shared" si="236"/>
        <v>-1.8866378581096355E-3</v>
      </c>
      <c r="AM141" s="368">
        <f t="shared" si="236"/>
        <v>-1.6218591973420071E-3</v>
      </c>
      <c r="AN141" s="368">
        <f t="shared" ref="AN141:BS141" si="237">IF(NOT(ISNA(AN50)),IF(LEN(AN50)&gt;0,(AN50-$B50)/(rateShift*0.0001),""),"")</f>
        <v>-8.2158263000134402E-4</v>
      </c>
      <c r="AO141" s="368">
        <f t="shared" si="237"/>
        <v>2.6826596152829119E-6</v>
      </c>
      <c r="AP141" s="368">
        <f t="shared" si="237"/>
        <v>7.1725472214345665E-4</v>
      </c>
      <c r="AQ141" s="368">
        <f t="shared" si="237"/>
        <v>1.4976192679733158E-3</v>
      </c>
      <c r="AR141" s="368">
        <f t="shared" si="237"/>
        <v>2.3357806053572738E-3</v>
      </c>
      <c r="AS141" s="368">
        <f t="shared" si="237"/>
        <v>3.3716140068230926E-3</v>
      </c>
      <c r="AT141" s="368">
        <f t="shared" si="237"/>
        <v>4.4791816826081354E-3</v>
      </c>
      <c r="AU141" s="368">
        <f t="shared" si="237"/>
        <v>5.1983174181174929E-3</v>
      </c>
      <c r="AV141" s="368">
        <f t="shared" si="237"/>
        <v>5.3848148623587833E-3</v>
      </c>
      <c r="AW141" s="368">
        <f t="shared" si="237"/>
        <v>5.0649823272845562E-3</v>
      </c>
      <c r="AX141" s="368">
        <f t="shared" si="237"/>
        <v>4.0583874572237832E-3</v>
      </c>
      <c r="AY141" s="368">
        <f t="shared" si="237"/>
        <v>2.7079799609121269E-3</v>
      </c>
      <c r="AZ141" s="368">
        <f t="shared" si="237"/>
        <v>1.3533597880040216E-3</v>
      </c>
      <c r="BA141" s="368">
        <f t="shared" si="237"/>
        <v>2.2394941874906427E-4</v>
      </c>
      <c r="BB141" s="368">
        <f t="shared" si="237"/>
        <v>5.1127629666428143E-4</v>
      </c>
      <c r="BC141" s="368">
        <f t="shared" si="237"/>
        <v>-7.4056297919185277E-3</v>
      </c>
      <c r="BD141" s="368">
        <f t="shared" si="237"/>
        <v>-8.3574245962961258E-4</v>
      </c>
      <c r="BE141" s="368">
        <f t="shared" si="237"/>
        <v>0</v>
      </c>
      <c r="BF141" s="368">
        <f t="shared" si="237"/>
        <v>0</v>
      </c>
      <c r="BG141" s="368">
        <f t="shared" si="237"/>
        <v>0</v>
      </c>
      <c r="BH141" s="368">
        <f t="shared" si="237"/>
        <v>0</v>
      </c>
      <c r="BI141" s="368">
        <f t="shared" si="237"/>
        <v>0</v>
      </c>
      <c r="BJ141" s="368">
        <f t="shared" si="237"/>
        <v>0</v>
      </c>
      <c r="BK141" s="368">
        <f t="shared" si="237"/>
        <v>0</v>
      </c>
      <c r="BL141" s="368">
        <f t="shared" si="237"/>
        <v>0</v>
      </c>
      <c r="BM141" s="368">
        <f t="shared" si="237"/>
        <v>0</v>
      </c>
      <c r="BN141" s="368">
        <f t="shared" si="237"/>
        <v>0</v>
      </c>
      <c r="BO141" s="368">
        <f t="shared" si="237"/>
        <v>0</v>
      </c>
      <c r="BP141" s="368">
        <f t="shared" si="237"/>
        <v>0</v>
      </c>
      <c r="BQ141" s="368">
        <f t="shared" si="237"/>
        <v>0</v>
      </c>
      <c r="BR141" s="368" t="str">
        <f t="shared" si="237"/>
        <v/>
      </c>
      <c r="BS141" s="368" t="str">
        <f t="shared" si="237"/>
        <v/>
      </c>
      <c r="BT141" s="368" t="str">
        <f t="shared" ref="BT141:CD141" si="238">IF(NOT(ISNA(BT50)),IF(LEN(BT50)&gt;0,(BT50-$B50)/(rateShift*0.0001),""),"")</f>
        <v/>
      </c>
      <c r="BU141" s="368" t="str">
        <f t="shared" si="238"/>
        <v/>
      </c>
      <c r="BV141" s="368" t="str">
        <f t="shared" si="238"/>
        <v/>
      </c>
      <c r="BW141" s="368" t="str">
        <f t="shared" si="238"/>
        <v/>
      </c>
      <c r="BX141" s="368" t="str">
        <f t="shared" si="238"/>
        <v/>
      </c>
      <c r="BY141" s="368" t="str">
        <f t="shared" si="238"/>
        <v/>
      </c>
      <c r="BZ141" s="368" t="str">
        <f t="shared" si="238"/>
        <v/>
      </c>
      <c r="CA141" s="368" t="str">
        <f t="shared" si="238"/>
        <v/>
      </c>
      <c r="CB141" s="368" t="str">
        <f t="shared" si="238"/>
        <v/>
      </c>
      <c r="CC141" s="368" t="str">
        <f t="shared" si="238"/>
        <v/>
      </c>
      <c r="CD141" s="368" t="str">
        <f t="shared" si="238"/>
        <v/>
      </c>
      <c r="CE141" s="367">
        <f t="shared" ref="CE141:DJ141" si="239">IF(NOT(ISNA(CE50)),IF(LEN(CE50)&gt;0,(CE50-$C50)/(rateShift*0.0001),""),"")</f>
        <v>-1.1953587016923228E-4</v>
      </c>
      <c r="CF141" s="368">
        <f t="shared" si="239"/>
        <v>-3.9846331893744757E-5</v>
      </c>
      <c r="CG141" s="368">
        <f t="shared" si="239"/>
        <v>0</v>
      </c>
      <c r="CH141" s="368">
        <f t="shared" si="239"/>
        <v>0</v>
      </c>
      <c r="CI141" s="368">
        <f t="shared" si="239"/>
        <v>0</v>
      </c>
      <c r="CJ141" s="368">
        <f t="shared" si="239"/>
        <v>0</v>
      </c>
      <c r="CK141" s="368">
        <f t="shared" si="239"/>
        <v>0</v>
      </c>
      <c r="CL141" s="368">
        <f t="shared" si="239"/>
        <v>0</v>
      </c>
      <c r="CM141" s="368">
        <f t="shared" si="239"/>
        <v>0</v>
      </c>
      <c r="CN141" s="368">
        <f t="shared" si="239"/>
        <v>0</v>
      </c>
      <c r="CO141" s="368">
        <f t="shared" si="239"/>
        <v>0</v>
      </c>
      <c r="CP141" s="368">
        <f t="shared" si="239"/>
        <v>1.8776868514897016E-6</v>
      </c>
      <c r="CQ141" s="368">
        <f t="shared" si="239"/>
        <v>0</v>
      </c>
      <c r="CR141" s="368">
        <f t="shared" si="239"/>
        <v>0</v>
      </c>
      <c r="CS141" s="368">
        <f t="shared" si="239"/>
        <v>0</v>
      </c>
      <c r="CT141" s="368">
        <f t="shared" si="239"/>
        <v>0</v>
      </c>
      <c r="CU141" s="368">
        <f t="shared" si="239"/>
        <v>1.0376786235832824E-8</v>
      </c>
      <c r="CV141" s="368">
        <f t="shared" si="239"/>
        <v>3.4864227645495238E-4</v>
      </c>
      <c r="CW141" s="368">
        <f t="shared" si="239"/>
        <v>0</v>
      </c>
      <c r="CX141" s="368">
        <f t="shared" si="239"/>
        <v>0</v>
      </c>
      <c r="CY141" s="368">
        <f t="shared" si="239"/>
        <v>0</v>
      </c>
      <c r="CZ141" s="368">
        <f t="shared" si="239"/>
        <v>0</v>
      </c>
      <c r="DA141" s="368">
        <f t="shared" si="239"/>
        <v>0</v>
      </c>
      <c r="DB141" s="368">
        <f t="shared" si="239"/>
        <v>4.7383270744549844E-6</v>
      </c>
      <c r="DC141" s="368">
        <f t="shared" si="239"/>
        <v>0</v>
      </c>
      <c r="DD141" s="368">
        <f t="shared" si="239"/>
        <v>0</v>
      </c>
      <c r="DE141" s="368">
        <f t="shared" si="239"/>
        <v>0</v>
      </c>
      <c r="DF141" s="368">
        <f t="shared" si="239"/>
        <v>0</v>
      </c>
      <c r="DG141" s="368">
        <f t="shared" si="239"/>
        <v>-1.3704098862643566E-5</v>
      </c>
      <c r="DH141" s="368">
        <f t="shared" si="239"/>
        <v>7.0799552480231565E-4</v>
      </c>
      <c r="DI141" s="368">
        <f t="shared" si="239"/>
        <v>1.0677072443190938E-3</v>
      </c>
      <c r="DJ141" s="368">
        <f t="shared" si="239"/>
        <v>1.4467803789719458E-3</v>
      </c>
      <c r="DK141" s="368">
        <f t="shared" ref="DK141:EP141" si="240">IF(NOT(ISNA(DK50)),IF(LEN(DK50)&gt;0,(DK50-$C50)/(rateShift*0.0001),""),"")</f>
        <v>1.8109590248747975E-3</v>
      </c>
      <c r="DL141" s="368">
        <f t="shared" si="240"/>
        <v>2.1957682123149164E-3</v>
      </c>
      <c r="DM141" s="368">
        <f t="shared" si="240"/>
        <v>2.5767906107476701E-3</v>
      </c>
      <c r="DN141" s="368">
        <f t="shared" si="240"/>
        <v>2.9711185468590112E-3</v>
      </c>
      <c r="DO141" s="368">
        <f t="shared" si="240"/>
        <v>3.3751061533256188E-3</v>
      </c>
      <c r="DP141" s="368">
        <f t="shared" si="240"/>
        <v>3.7455937064272138E-3</v>
      </c>
      <c r="DQ141" s="368">
        <f t="shared" si="240"/>
        <v>4.1498452295080784E-3</v>
      </c>
      <c r="DR141" s="368">
        <f t="shared" si="240"/>
        <v>4.5803563219343202E-3</v>
      </c>
      <c r="DS141" s="368">
        <f t="shared" si="240"/>
        <v>4.9752732325571841E-3</v>
      </c>
      <c r="DT141" s="368">
        <f t="shared" si="240"/>
        <v>5.3815122328781245E-3</v>
      </c>
      <c r="DU141" s="368">
        <f t="shared" si="240"/>
        <v>5.8187451828627806E-3</v>
      </c>
      <c r="DV141" s="368">
        <f t="shared" si="240"/>
        <v>6.1770342517017407E-3</v>
      </c>
      <c r="DW141" s="368">
        <f t="shared" si="240"/>
        <v>6.611321799751893E-3</v>
      </c>
      <c r="DX141" s="368">
        <f t="shared" si="240"/>
        <v>7.0407821573664764E-3</v>
      </c>
      <c r="DY141" s="368">
        <f t="shared" si="240"/>
        <v>1.983432279585931E-2</v>
      </c>
      <c r="DZ141" s="368">
        <f t="shared" si="240"/>
        <v>-9.1405252722722222E-2</v>
      </c>
      <c r="EA141" s="368">
        <f t="shared" si="240"/>
        <v>-0.31734193079741707</v>
      </c>
      <c r="EB141" s="368">
        <f t="shared" si="240"/>
        <v>1.1430892509316226E-2</v>
      </c>
      <c r="EC141" s="368">
        <f t="shared" si="240"/>
        <v>0</v>
      </c>
      <c r="ED141" s="368">
        <f t="shared" si="240"/>
        <v>0</v>
      </c>
      <c r="EE141" s="368">
        <f t="shared" si="240"/>
        <v>0</v>
      </c>
      <c r="EF141" s="368">
        <f t="shared" si="240"/>
        <v>0</v>
      </c>
      <c r="EG141" s="368">
        <f t="shared" si="240"/>
        <v>0</v>
      </c>
      <c r="EH141" s="368">
        <f t="shared" si="240"/>
        <v>0</v>
      </c>
      <c r="EI141" s="368">
        <f t="shared" si="240"/>
        <v>0</v>
      </c>
      <c r="EJ141" s="368">
        <f t="shared" si="240"/>
        <v>0</v>
      </c>
      <c r="EK141" s="368">
        <f t="shared" si="240"/>
        <v>0</v>
      </c>
      <c r="EL141" s="368">
        <f t="shared" si="240"/>
        <v>0</v>
      </c>
      <c r="EM141" s="368">
        <f t="shared" si="240"/>
        <v>0</v>
      </c>
      <c r="EN141" s="368">
        <f t="shared" si="240"/>
        <v>0</v>
      </c>
      <c r="EO141" s="368" t="str">
        <f t="shared" si="240"/>
        <v/>
      </c>
      <c r="EP141" s="368" t="str">
        <f t="shared" si="240"/>
        <v/>
      </c>
      <c r="EQ141" s="368" t="str">
        <f t="shared" ref="EQ141:FA141" si="241">IF(NOT(ISNA(EQ50)),IF(LEN(EQ50)&gt;0,(EQ50-$C50)/(rateShift*0.0001),""),"")</f>
        <v/>
      </c>
      <c r="ER141" s="368" t="str">
        <f t="shared" si="241"/>
        <v/>
      </c>
      <c r="ES141" s="368" t="str">
        <f t="shared" si="241"/>
        <v/>
      </c>
      <c r="ET141" s="368" t="str">
        <f t="shared" si="241"/>
        <v/>
      </c>
      <c r="EU141" s="368" t="str">
        <f t="shared" si="241"/>
        <v/>
      </c>
      <c r="EV141" s="368" t="str">
        <f t="shared" si="241"/>
        <v/>
      </c>
      <c r="EW141" s="368" t="str">
        <f t="shared" si="241"/>
        <v/>
      </c>
      <c r="EX141" s="368" t="str">
        <f t="shared" si="241"/>
        <v/>
      </c>
      <c r="EY141" s="368" t="str">
        <f t="shared" si="241"/>
        <v/>
      </c>
      <c r="EZ141" s="368" t="str">
        <f t="shared" si="241"/>
        <v/>
      </c>
      <c r="FA141" s="369" t="str">
        <f t="shared" si="241"/>
        <v/>
      </c>
    </row>
    <row r="142" spans="6:157" x14ac:dyDescent="0.2">
      <c r="F142" s="238">
        <v>48764</v>
      </c>
      <c r="G142" s="238">
        <v>48948</v>
      </c>
      <c r="H142" s="367">
        <f t="shared" ref="H142:AM142" si="242">IF(NOT(ISNA(H51)),IF(LEN(H51)&gt;0,(H51-$B51)/(rateShift*0.0001),""),"")</f>
        <v>-2.0816681711721685E-13</v>
      </c>
      <c r="I142" s="368">
        <f t="shared" si="242"/>
        <v>8.6736173798840355E-14</v>
      </c>
      <c r="J142" s="368">
        <f t="shared" si="242"/>
        <v>0</v>
      </c>
      <c r="K142" s="368">
        <f t="shared" si="242"/>
        <v>0</v>
      </c>
      <c r="L142" s="368">
        <f t="shared" si="242"/>
        <v>0</v>
      </c>
      <c r="M142" s="368">
        <f t="shared" si="242"/>
        <v>0</v>
      </c>
      <c r="N142" s="368">
        <f t="shared" si="242"/>
        <v>0</v>
      </c>
      <c r="O142" s="368">
        <f t="shared" si="242"/>
        <v>0</v>
      </c>
      <c r="P142" s="368">
        <f t="shared" si="242"/>
        <v>0</v>
      </c>
      <c r="Q142" s="368">
        <f t="shared" si="242"/>
        <v>0</v>
      </c>
      <c r="R142" s="368">
        <f t="shared" si="242"/>
        <v>0</v>
      </c>
      <c r="S142" s="368">
        <f t="shared" si="242"/>
        <v>1.1690399259745021E-4</v>
      </c>
      <c r="T142" s="368">
        <f t="shared" si="242"/>
        <v>0</v>
      </c>
      <c r="U142" s="368">
        <f t="shared" si="242"/>
        <v>0</v>
      </c>
      <c r="V142" s="368">
        <f t="shared" si="242"/>
        <v>0</v>
      </c>
      <c r="W142" s="368">
        <f t="shared" si="242"/>
        <v>0</v>
      </c>
      <c r="X142" s="368">
        <f t="shared" si="242"/>
        <v>6.4601884605663962E-7</v>
      </c>
      <c r="Y142" s="368">
        <f t="shared" si="242"/>
        <v>-1.0336268795041459E-3</v>
      </c>
      <c r="Z142" s="368">
        <f t="shared" si="242"/>
        <v>0</v>
      </c>
      <c r="AA142" s="368">
        <f t="shared" si="242"/>
        <v>0</v>
      </c>
      <c r="AB142" s="368">
        <f t="shared" si="242"/>
        <v>0</v>
      </c>
      <c r="AC142" s="368">
        <f t="shared" si="242"/>
        <v>0</v>
      </c>
      <c r="AD142" s="368">
        <f t="shared" si="242"/>
        <v>0</v>
      </c>
      <c r="AE142" s="368">
        <f t="shared" si="242"/>
        <v>2.9500605635418564E-4</v>
      </c>
      <c r="AF142" s="368">
        <f t="shared" si="242"/>
        <v>0</v>
      </c>
      <c r="AG142" s="368">
        <f t="shared" si="242"/>
        <v>0</v>
      </c>
      <c r="AH142" s="368">
        <f t="shared" si="242"/>
        <v>0</v>
      </c>
      <c r="AI142" s="368">
        <f t="shared" si="242"/>
        <v>0</v>
      </c>
      <c r="AJ142" s="368">
        <f t="shared" si="242"/>
        <v>-8.5321087577028276E-4</v>
      </c>
      <c r="AK142" s="368">
        <f t="shared" si="242"/>
        <v>-1.4262612807632025E-3</v>
      </c>
      <c r="AL142" s="368">
        <f t="shared" si="242"/>
        <v>-1.7906177163760917E-3</v>
      </c>
      <c r="AM142" s="368">
        <f t="shared" si="242"/>
        <v>-1.5361773521294086E-3</v>
      </c>
      <c r="AN142" s="368">
        <f t="shared" ref="AN142:BS142" si="243">IF(NOT(ISNA(AN51)),IF(LEN(AN51)&gt;0,(AN51-$B51)/(rateShift*0.0001),""),"")</f>
        <v>-7.717365103042384E-4</v>
      </c>
      <c r="AO142" s="368">
        <f t="shared" si="243"/>
        <v>1.5658261406231722E-5</v>
      </c>
      <c r="AP142" s="368">
        <f t="shared" si="243"/>
        <v>6.9854922110645923E-4</v>
      </c>
      <c r="AQ142" s="368">
        <f t="shared" si="243"/>
        <v>1.4441488655272949E-3</v>
      </c>
      <c r="AR142" s="368">
        <f t="shared" si="243"/>
        <v>2.2449308850237826E-3</v>
      </c>
      <c r="AS142" s="368">
        <f t="shared" si="243"/>
        <v>3.2337528789450065E-3</v>
      </c>
      <c r="AT142" s="368">
        <f t="shared" si="243"/>
        <v>4.2911036359297161E-3</v>
      </c>
      <c r="AU142" s="368">
        <f t="shared" si="243"/>
        <v>4.9785842254519708E-3</v>
      </c>
      <c r="AV142" s="368">
        <f t="shared" si="243"/>
        <v>5.1586280647684946E-3</v>
      </c>
      <c r="AW142" s="368">
        <f t="shared" si="243"/>
        <v>4.8564169972606375E-3</v>
      </c>
      <c r="AX142" s="368">
        <f t="shared" si="243"/>
        <v>3.9002635560808629E-3</v>
      </c>
      <c r="AY142" s="368">
        <f t="shared" si="243"/>
        <v>2.6160908593933496E-3</v>
      </c>
      <c r="AZ142" s="368">
        <f t="shared" si="243"/>
        <v>1.3284978181600515E-3</v>
      </c>
      <c r="BA142" s="368">
        <f t="shared" si="243"/>
        <v>2.5531644501711193E-4</v>
      </c>
      <c r="BB142" s="368">
        <f t="shared" si="243"/>
        <v>-3.7315150662117769E-4</v>
      </c>
      <c r="BC142" s="368">
        <f t="shared" si="243"/>
        <v>3.0959407145564333E-4</v>
      </c>
      <c r="BD142" s="368">
        <f t="shared" si="243"/>
        <v>-7.437554459376744E-3</v>
      </c>
      <c r="BE142" s="368">
        <f t="shared" si="243"/>
        <v>-8.033239070823206E-4</v>
      </c>
      <c r="BF142" s="368">
        <f t="shared" si="243"/>
        <v>0</v>
      </c>
      <c r="BG142" s="368">
        <f t="shared" si="243"/>
        <v>0</v>
      </c>
      <c r="BH142" s="368">
        <f t="shared" si="243"/>
        <v>0</v>
      </c>
      <c r="BI142" s="368">
        <f t="shared" si="243"/>
        <v>0</v>
      </c>
      <c r="BJ142" s="368">
        <f t="shared" si="243"/>
        <v>0</v>
      </c>
      <c r="BK142" s="368">
        <f t="shared" si="243"/>
        <v>0</v>
      </c>
      <c r="BL142" s="368">
        <f t="shared" si="243"/>
        <v>0</v>
      </c>
      <c r="BM142" s="368">
        <f t="shared" si="243"/>
        <v>0</v>
      </c>
      <c r="BN142" s="368">
        <f t="shared" si="243"/>
        <v>0</v>
      </c>
      <c r="BO142" s="368">
        <f t="shared" si="243"/>
        <v>0</v>
      </c>
      <c r="BP142" s="368">
        <f t="shared" si="243"/>
        <v>0</v>
      </c>
      <c r="BQ142" s="368">
        <f t="shared" si="243"/>
        <v>0</v>
      </c>
      <c r="BR142" s="368" t="str">
        <f t="shared" si="243"/>
        <v/>
      </c>
      <c r="BS142" s="368" t="str">
        <f t="shared" si="243"/>
        <v/>
      </c>
      <c r="BT142" s="368" t="str">
        <f t="shared" ref="BT142:CD142" si="244">IF(NOT(ISNA(BT51)),IF(LEN(BT51)&gt;0,(BT51-$B51)/(rateShift*0.0001),""),"")</f>
        <v/>
      </c>
      <c r="BU142" s="368" t="str">
        <f t="shared" si="244"/>
        <v/>
      </c>
      <c r="BV142" s="368" t="str">
        <f t="shared" si="244"/>
        <v/>
      </c>
      <c r="BW142" s="368" t="str">
        <f t="shared" si="244"/>
        <v/>
      </c>
      <c r="BX142" s="368" t="str">
        <f t="shared" si="244"/>
        <v/>
      </c>
      <c r="BY142" s="368" t="str">
        <f t="shared" si="244"/>
        <v/>
      </c>
      <c r="BZ142" s="368" t="str">
        <f t="shared" si="244"/>
        <v/>
      </c>
      <c r="CA142" s="368" t="str">
        <f t="shared" si="244"/>
        <v/>
      </c>
      <c r="CB142" s="368" t="str">
        <f t="shared" si="244"/>
        <v/>
      </c>
      <c r="CC142" s="368" t="str">
        <f t="shared" si="244"/>
        <v/>
      </c>
      <c r="CD142" s="368" t="str">
        <f t="shared" si="244"/>
        <v/>
      </c>
      <c r="CE142" s="367">
        <f t="shared" ref="CE142:DJ142" si="245">IF(NOT(ISNA(CE51)),IF(LEN(CE51)&gt;0,(CE51-$C51)/(rateShift*0.0001),""),"")</f>
        <v>-1.1747359722133477E-4</v>
      </c>
      <c r="CF142" s="368">
        <f t="shared" si="245"/>
        <v>-3.9158889594478885E-5</v>
      </c>
      <c r="CG142" s="368">
        <f t="shared" si="245"/>
        <v>0</v>
      </c>
      <c r="CH142" s="368">
        <f t="shared" si="245"/>
        <v>0</v>
      </c>
      <c r="CI142" s="368">
        <f t="shared" si="245"/>
        <v>0</v>
      </c>
      <c r="CJ142" s="368">
        <f t="shared" si="245"/>
        <v>0</v>
      </c>
      <c r="CK142" s="368">
        <f t="shared" si="245"/>
        <v>0</v>
      </c>
      <c r="CL142" s="368">
        <f t="shared" si="245"/>
        <v>0</v>
      </c>
      <c r="CM142" s="368">
        <f t="shared" si="245"/>
        <v>0</v>
      </c>
      <c r="CN142" s="368">
        <f t="shared" si="245"/>
        <v>0</v>
      </c>
      <c r="CO142" s="368">
        <f t="shared" si="245"/>
        <v>0</v>
      </c>
      <c r="CP142" s="368">
        <f t="shared" si="245"/>
        <v>1.6685201571081665E-6</v>
      </c>
      <c r="CQ142" s="368">
        <f t="shared" si="245"/>
        <v>0</v>
      </c>
      <c r="CR142" s="368">
        <f t="shared" si="245"/>
        <v>0</v>
      </c>
      <c r="CS142" s="368">
        <f t="shared" si="245"/>
        <v>0</v>
      </c>
      <c r="CT142" s="368">
        <f t="shared" si="245"/>
        <v>0</v>
      </c>
      <c r="CU142" s="368">
        <f t="shared" si="245"/>
        <v>9.2193180173394396E-9</v>
      </c>
      <c r="CV142" s="368">
        <f t="shared" si="245"/>
        <v>3.3972319782825389E-4</v>
      </c>
      <c r="CW142" s="368">
        <f t="shared" si="245"/>
        <v>0</v>
      </c>
      <c r="CX142" s="368">
        <f t="shared" si="245"/>
        <v>0</v>
      </c>
      <c r="CY142" s="368">
        <f t="shared" si="245"/>
        <v>0</v>
      </c>
      <c r="CZ142" s="368">
        <f t="shared" si="245"/>
        <v>0</v>
      </c>
      <c r="DA142" s="368">
        <f t="shared" si="245"/>
        <v>0</v>
      </c>
      <c r="DB142" s="368">
        <f t="shared" si="245"/>
        <v>4.2104912091611713E-6</v>
      </c>
      <c r="DC142" s="368">
        <f t="shared" si="245"/>
        <v>0</v>
      </c>
      <c r="DD142" s="368">
        <f t="shared" si="245"/>
        <v>0</v>
      </c>
      <c r="DE142" s="368">
        <f t="shared" si="245"/>
        <v>0</v>
      </c>
      <c r="DF142" s="368">
        <f t="shared" si="245"/>
        <v>0</v>
      </c>
      <c r="DG142" s="368">
        <f t="shared" si="245"/>
        <v>-1.2177506399091431E-5</v>
      </c>
      <c r="DH142" s="368">
        <f t="shared" si="245"/>
        <v>6.8899824025824008E-4</v>
      </c>
      <c r="DI142" s="368">
        <f t="shared" si="245"/>
        <v>1.0385839849767764E-3</v>
      </c>
      <c r="DJ142" s="368">
        <f t="shared" si="245"/>
        <v>1.4061890982706993E-3</v>
      </c>
      <c r="DK142" s="368">
        <f t="shared" ref="DK142:EP142" si="246">IF(NOT(ISNA(DK51)),IF(LEN(DK51)&gt;0,(DK51-$C51)/(rateShift*0.0001),""),"")</f>
        <v>1.7585830323733898E-3</v>
      </c>
      <c r="DL142" s="368">
        <f t="shared" si="246"/>
        <v>2.1310102394159203E-3</v>
      </c>
      <c r="DM142" s="368">
        <f t="shared" si="246"/>
        <v>2.4999005322681039E-3</v>
      </c>
      <c r="DN142" s="368">
        <f t="shared" si="246"/>
        <v>2.8817059711389037E-3</v>
      </c>
      <c r="DO142" s="368">
        <f t="shared" si="246"/>
        <v>3.2726435203120352E-3</v>
      </c>
      <c r="DP142" s="368">
        <f t="shared" si="246"/>
        <v>3.6309111520367587E-3</v>
      </c>
      <c r="DQ142" s="368">
        <f t="shared" si="246"/>
        <v>4.0218532725618678E-3</v>
      </c>
      <c r="DR142" s="368">
        <f t="shared" si="246"/>
        <v>4.4388869942756093E-3</v>
      </c>
      <c r="DS142" s="368">
        <f t="shared" si="246"/>
        <v>4.8218049415564568E-3</v>
      </c>
      <c r="DT142" s="368">
        <f t="shared" si="246"/>
        <v>5.2164648433813965E-3</v>
      </c>
      <c r="DU142" s="368">
        <f t="shared" si="246"/>
        <v>5.6420613177635137E-3</v>
      </c>
      <c r="DV142" s="368">
        <f t="shared" si="246"/>
        <v>5.991639488540576E-3</v>
      </c>
      <c r="DW142" s="368">
        <f t="shared" si="246"/>
        <v>6.4146624378751127E-3</v>
      </c>
      <c r="DX142" s="368">
        <f t="shared" si="246"/>
        <v>6.8328737912789345E-3</v>
      </c>
      <c r="DY142" s="368">
        <f t="shared" si="246"/>
        <v>7.2664226789462272E-3</v>
      </c>
      <c r="DZ142" s="368">
        <f t="shared" si="246"/>
        <v>2.092883173124456E-2</v>
      </c>
      <c r="EA142" s="368">
        <f t="shared" si="246"/>
        <v>-9.5151505567075967E-2</v>
      </c>
      <c r="EB142" s="368">
        <f t="shared" si="246"/>
        <v>-0.32854219629415043</v>
      </c>
      <c r="EC142" s="368">
        <f t="shared" si="246"/>
        <v>1.178224423845943E-2</v>
      </c>
      <c r="ED142" s="368">
        <f t="shared" si="246"/>
        <v>0</v>
      </c>
      <c r="EE142" s="368">
        <f t="shared" si="246"/>
        <v>0</v>
      </c>
      <c r="EF142" s="368">
        <f t="shared" si="246"/>
        <v>0</v>
      </c>
      <c r="EG142" s="368">
        <f t="shared" si="246"/>
        <v>0</v>
      </c>
      <c r="EH142" s="368">
        <f t="shared" si="246"/>
        <v>0</v>
      </c>
      <c r="EI142" s="368">
        <f t="shared" si="246"/>
        <v>0</v>
      </c>
      <c r="EJ142" s="368">
        <f t="shared" si="246"/>
        <v>0</v>
      </c>
      <c r="EK142" s="368">
        <f t="shared" si="246"/>
        <v>0</v>
      </c>
      <c r="EL142" s="368">
        <f t="shared" si="246"/>
        <v>0</v>
      </c>
      <c r="EM142" s="368">
        <f t="shared" si="246"/>
        <v>0</v>
      </c>
      <c r="EN142" s="368">
        <f t="shared" si="246"/>
        <v>0</v>
      </c>
      <c r="EO142" s="368" t="str">
        <f t="shared" si="246"/>
        <v/>
      </c>
      <c r="EP142" s="368" t="str">
        <f t="shared" si="246"/>
        <v/>
      </c>
      <c r="EQ142" s="368" t="str">
        <f t="shared" ref="EQ142:FA142" si="247">IF(NOT(ISNA(EQ51)),IF(LEN(EQ51)&gt;0,(EQ51-$C51)/(rateShift*0.0001),""),"")</f>
        <v/>
      </c>
      <c r="ER142" s="368" t="str">
        <f t="shared" si="247"/>
        <v/>
      </c>
      <c r="ES142" s="368" t="str">
        <f t="shared" si="247"/>
        <v/>
      </c>
      <c r="ET142" s="368" t="str">
        <f t="shared" si="247"/>
        <v/>
      </c>
      <c r="EU142" s="368" t="str">
        <f t="shared" si="247"/>
        <v/>
      </c>
      <c r="EV142" s="368" t="str">
        <f t="shared" si="247"/>
        <v/>
      </c>
      <c r="EW142" s="368" t="str">
        <f t="shared" si="247"/>
        <v/>
      </c>
      <c r="EX142" s="368" t="str">
        <f t="shared" si="247"/>
        <v/>
      </c>
      <c r="EY142" s="368" t="str">
        <f t="shared" si="247"/>
        <v/>
      </c>
      <c r="EZ142" s="368" t="str">
        <f t="shared" si="247"/>
        <v/>
      </c>
      <c r="FA142" s="369" t="str">
        <f t="shared" si="247"/>
        <v/>
      </c>
    </row>
    <row r="143" spans="6:157" x14ac:dyDescent="0.2">
      <c r="F143" s="238">
        <v>49128</v>
      </c>
      <c r="G143" s="238">
        <v>49312</v>
      </c>
      <c r="H143" s="367">
        <f t="shared" ref="H143:AM143" si="248">IF(NOT(ISNA(H52)),IF(LEN(H52)&gt;0,(H52-$B52)/(rateShift*0.0001),""),"")</f>
        <v>-1.214306433183765E-13</v>
      </c>
      <c r="I143" s="368">
        <f t="shared" si="248"/>
        <v>3.4694469519536142E-14</v>
      </c>
      <c r="J143" s="368">
        <f t="shared" si="248"/>
        <v>0</v>
      </c>
      <c r="K143" s="368">
        <f t="shared" si="248"/>
        <v>0</v>
      </c>
      <c r="L143" s="368">
        <f t="shared" si="248"/>
        <v>0</v>
      </c>
      <c r="M143" s="368">
        <f t="shared" si="248"/>
        <v>0</v>
      </c>
      <c r="N143" s="368">
        <f t="shared" si="248"/>
        <v>0</v>
      </c>
      <c r="O143" s="368">
        <f t="shared" si="248"/>
        <v>0</v>
      </c>
      <c r="P143" s="368">
        <f t="shared" si="248"/>
        <v>0</v>
      </c>
      <c r="Q143" s="368">
        <f t="shared" si="248"/>
        <v>0</v>
      </c>
      <c r="R143" s="368">
        <f t="shared" si="248"/>
        <v>0</v>
      </c>
      <c r="S143" s="368">
        <f t="shared" si="248"/>
        <v>1.1161037233309301E-4</v>
      </c>
      <c r="T143" s="368">
        <f t="shared" si="248"/>
        <v>0</v>
      </c>
      <c r="U143" s="368">
        <f t="shared" si="248"/>
        <v>0</v>
      </c>
      <c r="V143" s="368">
        <f t="shared" si="248"/>
        <v>0</v>
      </c>
      <c r="W143" s="368">
        <f t="shared" si="248"/>
        <v>0</v>
      </c>
      <c r="X143" s="368">
        <f t="shared" si="248"/>
        <v>6.1676596121995608E-7</v>
      </c>
      <c r="Y143" s="368">
        <f t="shared" si="248"/>
        <v>-9.8509238002919552E-4</v>
      </c>
      <c r="Z143" s="368">
        <f t="shared" si="248"/>
        <v>0</v>
      </c>
      <c r="AA143" s="368">
        <f t="shared" si="248"/>
        <v>0</v>
      </c>
      <c r="AB143" s="368">
        <f t="shared" si="248"/>
        <v>0</v>
      </c>
      <c r="AC143" s="368">
        <f t="shared" si="248"/>
        <v>0</v>
      </c>
      <c r="AD143" s="368">
        <f t="shared" si="248"/>
        <v>0</v>
      </c>
      <c r="AE143" s="368">
        <f t="shared" si="248"/>
        <v>2.8164765837265793E-4</v>
      </c>
      <c r="AF143" s="368">
        <f t="shared" si="248"/>
        <v>0</v>
      </c>
      <c r="AG143" s="368">
        <f t="shared" si="248"/>
        <v>0</v>
      </c>
      <c r="AH143" s="368">
        <f t="shared" si="248"/>
        <v>0</v>
      </c>
      <c r="AI143" s="368">
        <f t="shared" si="248"/>
        <v>0</v>
      </c>
      <c r="AJ143" s="368">
        <f t="shared" si="248"/>
        <v>-8.1457597255960024E-4</v>
      </c>
      <c r="AK143" s="368">
        <f t="shared" si="248"/>
        <v>-1.3582156072056151E-3</v>
      </c>
      <c r="AL143" s="368">
        <f t="shared" si="248"/>
        <v>-1.7043418145887279E-3</v>
      </c>
      <c r="AM143" s="368">
        <f t="shared" si="248"/>
        <v>-1.4596616593025302E-3</v>
      </c>
      <c r="AN143" s="368">
        <f t="shared" ref="AN143:BS143" si="249">IF(NOT(ISNA(AN52)),IF(LEN(AN52)&gt;0,(AN52-$B52)/(rateShift*0.0001),""),"")</f>
        <v>-7.2815482143884225E-4</v>
      </c>
      <c r="AO143" s="368">
        <f t="shared" si="249"/>
        <v>2.5348275214942539E-5</v>
      </c>
      <c r="AP143" s="368">
        <f t="shared" si="249"/>
        <v>6.7906941790193964E-4</v>
      </c>
      <c r="AQ143" s="368">
        <f t="shared" si="249"/>
        <v>1.3926887605306137E-3</v>
      </c>
      <c r="AR143" s="368">
        <f t="shared" si="249"/>
        <v>2.1590920312557216E-3</v>
      </c>
      <c r="AS143" s="368">
        <f t="shared" si="249"/>
        <v>3.104816455774817E-3</v>
      </c>
      <c r="AT143" s="368">
        <f t="shared" si="249"/>
        <v>4.1161225496078035E-3</v>
      </c>
      <c r="AU143" s="368">
        <f t="shared" si="249"/>
        <v>4.7744180297661087E-3</v>
      </c>
      <c r="AV143" s="368">
        <f t="shared" si="249"/>
        <v>4.9482068437481375E-3</v>
      </c>
      <c r="AW143" s="368">
        <f t="shared" si="249"/>
        <v>4.661627246646538E-3</v>
      </c>
      <c r="AX143" s="368">
        <f t="shared" si="249"/>
        <v>3.7509148508724222E-3</v>
      </c>
      <c r="AY143" s="368">
        <f t="shared" si="249"/>
        <v>2.5266300554029064E-3</v>
      </c>
      <c r="AZ143" s="368">
        <f t="shared" si="249"/>
        <v>1.2995496463316658E-3</v>
      </c>
      <c r="BA143" s="368">
        <f t="shared" si="249"/>
        <v>2.7707909862340063E-4</v>
      </c>
      <c r="BB143" s="368">
        <f t="shared" si="249"/>
        <v>-3.2077160242241498E-4</v>
      </c>
      <c r="BC143" s="368">
        <f t="shared" si="249"/>
        <v>-6.0667223536481352E-4</v>
      </c>
      <c r="BD143" s="368">
        <f t="shared" si="249"/>
        <v>3.4081580758960062E-4</v>
      </c>
      <c r="BE143" s="368">
        <f t="shared" si="249"/>
        <v>-7.3120202330814732E-3</v>
      </c>
      <c r="BF143" s="368">
        <f t="shared" si="249"/>
        <v>-8.2526127846357933E-4</v>
      </c>
      <c r="BG143" s="368">
        <f t="shared" si="249"/>
        <v>0</v>
      </c>
      <c r="BH143" s="368">
        <f t="shared" si="249"/>
        <v>0</v>
      </c>
      <c r="BI143" s="368">
        <f t="shared" si="249"/>
        <v>0</v>
      </c>
      <c r="BJ143" s="368">
        <f t="shared" si="249"/>
        <v>0</v>
      </c>
      <c r="BK143" s="368">
        <f t="shared" si="249"/>
        <v>0</v>
      </c>
      <c r="BL143" s="368">
        <f t="shared" si="249"/>
        <v>0</v>
      </c>
      <c r="BM143" s="368">
        <f t="shared" si="249"/>
        <v>0</v>
      </c>
      <c r="BN143" s="368">
        <f t="shared" si="249"/>
        <v>0</v>
      </c>
      <c r="BO143" s="368">
        <f t="shared" si="249"/>
        <v>0</v>
      </c>
      <c r="BP143" s="368">
        <f t="shared" si="249"/>
        <v>0</v>
      </c>
      <c r="BQ143" s="368">
        <f t="shared" si="249"/>
        <v>0</v>
      </c>
      <c r="BR143" s="368" t="str">
        <f t="shared" si="249"/>
        <v/>
      </c>
      <c r="BS143" s="368" t="str">
        <f t="shared" si="249"/>
        <v/>
      </c>
      <c r="BT143" s="368" t="str">
        <f t="shared" ref="BT143:CD143" si="250">IF(NOT(ISNA(BT52)),IF(LEN(BT52)&gt;0,(BT52-$B52)/(rateShift*0.0001),""),"")</f>
        <v/>
      </c>
      <c r="BU143" s="368" t="str">
        <f t="shared" si="250"/>
        <v/>
      </c>
      <c r="BV143" s="368" t="str">
        <f t="shared" si="250"/>
        <v/>
      </c>
      <c r="BW143" s="368" t="str">
        <f t="shared" si="250"/>
        <v/>
      </c>
      <c r="BX143" s="368" t="str">
        <f t="shared" si="250"/>
        <v/>
      </c>
      <c r="BY143" s="368" t="str">
        <f t="shared" si="250"/>
        <v/>
      </c>
      <c r="BZ143" s="368" t="str">
        <f t="shared" si="250"/>
        <v/>
      </c>
      <c r="CA143" s="368" t="str">
        <f t="shared" si="250"/>
        <v/>
      </c>
      <c r="CB143" s="368" t="str">
        <f t="shared" si="250"/>
        <v/>
      </c>
      <c r="CC143" s="368" t="str">
        <f t="shared" si="250"/>
        <v/>
      </c>
      <c r="CD143" s="368" t="str">
        <f t="shared" si="250"/>
        <v/>
      </c>
      <c r="CE143" s="367">
        <f t="shared" ref="CE143:DJ143" si="251">IF(NOT(ISNA(CE52)),IF(LEN(CE52)&gt;0,(CE52-$C52)/(rateShift*0.0001),""),"")</f>
        <v>-1.1503055680726904E-4</v>
      </c>
      <c r="CF143" s="368">
        <f t="shared" si="251"/>
        <v>-3.8344520119845682E-5</v>
      </c>
      <c r="CG143" s="368">
        <f t="shared" si="251"/>
        <v>0</v>
      </c>
      <c r="CH143" s="368">
        <f t="shared" si="251"/>
        <v>0</v>
      </c>
      <c r="CI143" s="368">
        <f t="shared" si="251"/>
        <v>0</v>
      </c>
      <c r="CJ143" s="368">
        <f t="shared" si="251"/>
        <v>0</v>
      </c>
      <c r="CK143" s="368">
        <f t="shared" si="251"/>
        <v>0</v>
      </c>
      <c r="CL143" s="368">
        <f t="shared" si="251"/>
        <v>0</v>
      </c>
      <c r="CM143" s="368">
        <f t="shared" si="251"/>
        <v>0</v>
      </c>
      <c r="CN143" s="368">
        <f t="shared" si="251"/>
        <v>0</v>
      </c>
      <c r="CO143" s="368">
        <f t="shared" si="251"/>
        <v>0</v>
      </c>
      <c r="CP143" s="368">
        <f t="shared" si="251"/>
        <v>1.4968817158012016E-6</v>
      </c>
      <c r="CQ143" s="368">
        <f t="shared" si="251"/>
        <v>0</v>
      </c>
      <c r="CR143" s="368">
        <f t="shared" si="251"/>
        <v>0</v>
      </c>
      <c r="CS143" s="368">
        <f t="shared" si="251"/>
        <v>0</v>
      </c>
      <c r="CT143" s="368">
        <f t="shared" si="251"/>
        <v>0</v>
      </c>
      <c r="CU143" s="368">
        <f t="shared" si="251"/>
        <v>8.2721416522213431E-9</v>
      </c>
      <c r="CV143" s="368">
        <f t="shared" si="251"/>
        <v>3.3318001657969831E-4</v>
      </c>
      <c r="CW143" s="368">
        <f t="shared" si="251"/>
        <v>0</v>
      </c>
      <c r="CX143" s="368">
        <f t="shared" si="251"/>
        <v>0</v>
      </c>
      <c r="CY143" s="368">
        <f t="shared" si="251"/>
        <v>0</v>
      </c>
      <c r="CZ143" s="368">
        <f t="shared" si="251"/>
        <v>0</v>
      </c>
      <c r="DA143" s="368">
        <f t="shared" si="251"/>
        <v>0</v>
      </c>
      <c r="DB143" s="368">
        <f t="shared" si="251"/>
        <v>3.7773676114100097E-6</v>
      </c>
      <c r="DC143" s="368">
        <f t="shared" si="251"/>
        <v>0</v>
      </c>
      <c r="DD143" s="368">
        <f t="shared" si="251"/>
        <v>0</v>
      </c>
      <c r="DE143" s="368">
        <f t="shared" si="251"/>
        <v>0</v>
      </c>
      <c r="DF143" s="368">
        <f t="shared" si="251"/>
        <v>0</v>
      </c>
      <c r="DG143" s="368">
        <f t="shared" si="251"/>
        <v>-1.092482857650845E-5</v>
      </c>
      <c r="DH143" s="368">
        <f t="shared" si="251"/>
        <v>6.7496161396118914E-4</v>
      </c>
      <c r="DI143" s="368">
        <f t="shared" si="251"/>
        <v>1.0170145095696193E-3</v>
      </c>
      <c r="DJ143" s="368">
        <f t="shared" si="251"/>
        <v>1.3759802349518763E-3</v>
      </c>
      <c r="DK143" s="368">
        <f t="shared" ref="DK143:EP143" si="252">IF(NOT(ISNA(DK52)),IF(LEN(DK52)&gt;0,(DK52-$C52)/(rateShift*0.0001),""),"")</f>
        <v>1.7194758747656608E-3</v>
      </c>
      <c r="DL143" s="368">
        <f t="shared" si="252"/>
        <v>2.0825334323595207E-3</v>
      </c>
      <c r="DM143" s="368">
        <f t="shared" si="252"/>
        <v>2.4422542072022324E-3</v>
      </c>
      <c r="DN143" s="368">
        <f t="shared" si="252"/>
        <v>2.8145461439255115E-3</v>
      </c>
      <c r="DO143" s="368">
        <f t="shared" si="252"/>
        <v>3.1956561977533604E-3</v>
      </c>
      <c r="DP143" s="368">
        <f t="shared" si="252"/>
        <v>3.5446470052734325E-3</v>
      </c>
      <c r="DQ143" s="368">
        <f t="shared" si="252"/>
        <v>3.9254899251387615E-3</v>
      </c>
      <c r="DR143" s="368">
        <f t="shared" si="252"/>
        <v>4.3322845014528988E-3</v>
      </c>
      <c r="DS143" s="368">
        <f t="shared" si="252"/>
        <v>4.7062588336491129E-3</v>
      </c>
      <c r="DT143" s="368">
        <f t="shared" si="252"/>
        <v>5.0922899186549991E-3</v>
      </c>
      <c r="DU143" s="368">
        <f t="shared" si="252"/>
        <v>5.5093009911424962E-3</v>
      </c>
      <c r="DV143" s="368">
        <f t="shared" si="252"/>
        <v>5.8524398561729529E-3</v>
      </c>
      <c r="DW143" s="368">
        <f t="shared" si="252"/>
        <v>6.2672766495616705E-3</v>
      </c>
      <c r="DX143" s="368">
        <f t="shared" si="252"/>
        <v>6.6772055117795409E-3</v>
      </c>
      <c r="DY143" s="368">
        <f t="shared" si="252"/>
        <v>7.10161451362816E-3</v>
      </c>
      <c r="DZ143" s="368">
        <f t="shared" si="252"/>
        <v>7.6028107294946051E-3</v>
      </c>
      <c r="EA143" s="368">
        <f t="shared" si="252"/>
        <v>2.1648040049787251E-2</v>
      </c>
      <c r="EB143" s="368">
        <f t="shared" si="252"/>
        <v>-9.8991350830713101E-2</v>
      </c>
      <c r="EC143" s="368">
        <f t="shared" si="252"/>
        <v>-0.3385955782822091</v>
      </c>
      <c r="ED143" s="368">
        <f t="shared" si="252"/>
        <v>1.1788008720016452E-2</v>
      </c>
      <c r="EE143" s="368">
        <f t="shared" si="252"/>
        <v>0</v>
      </c>
      <c r="EF143" s="368">
        <f t="shared" si="252"/>
        <v>0</v>
      </c>
      <c r="EG143" s="368">
        <f t="shared" si="252"/>
        <v>0</v>
      </c>
      <c r="EH143" s="368">
        <f t="shared" si="252"/>
        <v>0</v>
      </c>
      <c r="EI143" s="368">
        <f t="shared" si="252"/>
        <v>0</v>
      </c>
      <c r="EJ143" s="368">
        <f t="shared" si="252"/>
        <v>0</v>
      </c>
      <c r="EK143" s="368">
        <f t="shared" si="252"/>
        <v>0</v>
      </c>
      <c r="EL143" s="368">
        <f t="shared" si="252"/>
        <v>0</v>
      </c>
      <c r="EM143" s="368">
        <f t="shared" si="252"/>
        <v>0</v>
      </c>
      <c r="EN143" s="368">
        <f t="shared" si="252"/>
        <v>0</v>
      </c>
      <c r="EO143" s="368" t="str">
        <f t="shared" si="252"/>
        <v/>
      </c>
      <c r="EP143" s="368" t="str">
        <f t="shared" si="252"/>
        <v/>
      </c>
      <c r="EQ143" s="368" t="str">
        <f t="shared" ref="EQ143:FA143" si="253">IF(NOT(ISNA(EQ52)),IF(LEN(EQ52)&gt;0,(EQ52-$C52)/(rateShift*0.0001),""),"")</f>
        <v/>
      </c>
      <c r="ER143" s="368" t="str">
        <f t="shared" si="253"/>
        <v/>
      </c>
      <c r="ES143" s="368" t="str">
        <f t="shared" si="253"/>
        <v/>
      </c>
      <c r="ET143" s="368" t="str">
        <f t="shared" si="253"/>
        <v/>
      </c>
      <c r="EU143" s="368" t="str">
        <f t="shared" si="253"/>
        <v/>
      </c>
      <c r="EV143" s="368" t="str">
        <f t="shared" si="253"/>
        <v/>
      </c>
      <c r="EW143" s="368" t="str">
        <f t="shared" si="253"/>
        <v/>
      </c>
      <c r="EX143" s="368" t="str">
        <f t="shared" si="253"/>
        <v/>
      </c>
      <c r="EY143" s="368" t="str">
        <f t="shared" si="253"/>
        <v/>
      </c>
      <c r="EZ143" s="368" t="str">
        <f t="shared" si="253"/>
        <v/>
      </c>
      <c r="FA143" s="369" t="str">
        <f t="shared" si="253"/>
        <v/>
      </c>
    </row>
    <row r="144" spans="6:157" x14ac:dyDescent="0.2">
      <c r="F144" s="238">
        <v>49493</v>
      </c>
      <c r="G144" s="238">
        <v>49677</v>
      </c>
      <c r="H144" s="367">
        <f t="shared" ref="H144:AM144" si="254">IF(NOT(ISNA(H53)),IF(LEN(H53)&gt;0,(H53-$B53)/(rateShift*0.0001),""),"")</f>
        <v>-8.6736173798840355E-14</v>
      </c>
      <c r="I144" s="368">
        <f t="shared" si="254"/>
        <v>5.2041704279304213E-14</v>
      </c>
      <c r="J144" s="368">
        <f t="shared" si="254"/>
        <v>0</v>
      </c>
      <c r="K144" s="368">
        <f t="shared" si="254"/>
        <v>0</v>
      </c>
      <c r="L144" s="368">
        <f t="shared" si="254"/>
        <v>0</v>
      </c>
      <c r="M144" s="368">
        <f t="shared" si="254"/>
        <v>0</v>
      </c>
      <c r="N144" s="368">
        <f t="shared" si="254"/>
        <v>0</v>
      </c>
      <c r="O144" s="368">
        <f t="shared" si="254"/>
        <v>0</v>
      </c>
      <c r="P144" s="368">
        <f t="shared" si="254"/>
        <v>0</v>
      </c>
      <c r="Q144" s="368">
        <f t="shared" si="254"/>
        <v>0</v>
      </c>
      <c r="R144" s="368">
        <f t="shared" si="254"/>
        <v>0</v>
      </c>
      <c r="S144" s="368">
        <f t="shared" si="254"/>
        <v>1.0676239264179044E-4</v>
      </c>
      <c r="T144" s="368">
        <f t="shared" si="254"/>
        <v>0</v>
      </c>
      <c r="U144" s="368">
        <f t="shared" si="254"/>
        <v>0</v>
      </c>
      <c r="V144" s="368">
        <f t="shared" si="254"/>
        <v>0</v>
      </c>
      <c r="W144" s="368">
        <f t="shared" si="254"/>
        <v>0</v>
      </c>
      <c r="X144" s="368">
        <f t="shared" si="254"/>
        <v>5.8997572452423874E-7</v>
      </c>
      <c r="Y144" s="368">
        <f t="shared" si="254"/>
        <v>-9.4073224828072899E-4</v>
      </c>
      <c r="Z144" s="368">
        <f t="shared" si="254"/>
        <v>0</v>
      </c>
      <c r="AA144" s="368">
        <f t="shared" si="254"/>
        <v>0</v>
      </c>
      <c r="AB144" s="368">
        <f t="shared" si="254"/>
        <v>0</v>
      </c>
      <c r="AC144" s="368">
        <f t="shared" si="254"/>
        <v>0</v>
      </c>
      <c r="AD144" s="368">
        <f t="shared" si="254"/>
        <v>0</v>
      </c>
      <c r="AE144" s="368">
        <f t="shared" si="254"/>
        <v>2.6941383004727704E-4</v>
      </c>
      <c r="AF144" s="368">
        <f t="shared" si="254"/>
        <v>0</v>
      </c>
      <c r="AG144" s="368">
        <f t="shared" si="254"/>
        <v>0</v>
      </c>
      <c r="AH144" s="368">
        <f t="shared" si="254"/>
        <v>0</v>
      </c>
      <c r="AI144" s="368">
        <f t="shared" si="254"/>
        <v>0</v>
      </c>
      <c r="AJ144" s="368">
        <f t="shared" si="254"/>
        <v>-7.791935279811979E-4</v>
      </c>
      <c r="AK144" s="368">
        <f t="shared" si="254"/>
        <v>-1.2960754557610199E-3</v>
      </c>
      <c r="AL144" s="368">
        <f t="shared" si="254"/>
        <v>-1.6255947296768547E-3</v>
      </c>
      <c r="AM144" s="368">
        <f t="shared" si="254"/>
        <v>-1.3899432268864309E-3</v>
      </c>
      <c r="AN144" s="368">
        <f t="shared" ref="AN144:BS144" si="255">IF(NOT(ISNA(AN53)),IF(LEN(AN53)&gt;0,(AN53-$B53)/(rateShift*0.0001),""),"")</f>
        <v>-6.8868389586571044E-4</v>
      </c>
      <c r="AO144" s="368">
        <f t="shared" si="255"/>
        <v>3.3690476745201758E-5</v>
      </c>
      <c r="AP144" s="368">
        <f t="shared" si="255"/>
        <v>6.6060777183588049E-4</v>
      </c>
      <c r="AQ144" s="368">
        <f t="shared" si="255"/>
        <v>1.3448479228156396E-3</v>
      </c>
      <c r="AR144" s="368">
        <f t="shared" si="255"/>
        <v>2.0796702751048335E-3</v>
      </c>
      <c r="AS144" s="368">
        <f t="shared" si="255"/>
        <v>2.9858394207972483E-3</v>
      </c>
      <c r="AT144" s="368">
        <f t="shared" si="255"/>
        <v>3.9548832581060012E-3</v>
      </c>
      <c r="AU144" s="368">
        <f t="shared" si="255"/>
        <v>4.5863510762453319E-3</v>
      </c>
      <c r="AV144" s="368">
        <f t="shared" si="255"/>
        <v>4.7543143050915448E-3</v>
      </c>
      <c r="AW144" s="368">
        <f t="shared" si="255"/>
        <v>4.4819506428601941E-3</v>
      </c>
      <c r="AX144" s="368">
        <f t="shared" si="255"/>
        <v>3.6127441270170091E-3</v>
      </c>
      <c r="AY144" s="368">
        <f t="shared" si="255"/>
        <v>2.4432167198933097E-3</v>
      </c>
      <c r="AZ144" s="368">
        <f t="shared" si="255"/>
        <v>1.2714416863963962E-3</v>
      </c>
      <c r="BA144" s="368">
        <f t="shared" si="255"/>
        <v>2.9530467324928589E-4</v>
      </c>
      <c r="BB144" s="368">
        <f t="shared" si="255"/>
        <v>-2.7461674429254956E-4</v>
      </c>
      <c r="BC144" s="368">
        <f t="shared" si="255"/>
        <v>-5.4586611888604586E-4</v>
      </c>
      <c r="BD144" s="368">
        <f t="shared" si="255"/>
        <v>-5.9084401813833121E-4</v>
      </c>
      <c r="BE144" s="368">
        <f t="shared" si="255"/>
        <v>5.2920046971285939E-4</v>
      </c>
      <c r="BF144" s="368">
        <f t="shared" si="255"/>
        <v>-7.3898280732349886E-3</v>
      </c>
      <c r="BG144" s="368">
        <f t="shared" si="255"/>
        <v>-8.2222553545244215E-4</v>
      </c>
      <c r="BH144" s="368">
        <f t="shared" si="255"/>
        <v>0</v>
      </c>
      <c r="BI144" s="368">
        <f t="shared" si="255"/>
        <v>0</v>
      </c>
      <c r="BJ144" s="368">
        <f t="shared" si="255"/>
        <v>0</v>
      </c>
      <c r="BK144" s="368">
        <f t="shared" si="255"/>
        <v>0</v>
      </c>
      <c r="BL144" s="368">
        <f t="shared" si="255"/>
        <v>0</v>
      </c>
      <c r="BM144" s="368">
        <f t="shared" si="255"/>
        <v>0</v>
      </c>
      <c r="BN144" s="368">
        <f t="shared" si="255"/>
        <v>0</v>
      </c>
      <c r="BO144" s="368">
        <f t="shared" si="255"/>
        <v>0</v>
      </c>
      <c r="BP144" s="368">
        <f t="shared" si="255"/>
        <v>0</v>
      </c>
      <c r="BQ144" s="368">
        <f t="shared" si="255"/>
        <v>0</v>
      </c>
      <c r="BR144" s="368" t="str">
        <f t="shared" si="255"/>
        <v/>
      </c>
      <c r="BS144" s="368" t="str">
        <f t="shared" si="255"/>
        <v/>
      </c>
      <c r="BT144" s="368" t="str">
        <f t="shared" ref="BT144:CD144" si="256">IF(NOT(ISNA(BT53)),IF(LEN(BT53)&gt;0,(BT53-$B53)/(rateShift*0.0001),""),"")</f>
        <v/>
      </c>
      <c r="BU144" s="368" t="str">
        <f t="shared" si="256"/>
        <v/>
      </c>
      <c r="BV144" s="368" t="str">
        <f t="shared" si="256"/>
        <v/>
      </c>
      <c r="BW144" s="368" t="str">
        <f t="shared" si="256"/>
        <v/>
      </c>
      <c r="BX144" s="368" t="str">
        <f t="shared" si="256"/>
        <v/>
      </c>
      <c r="BY144" s="368" t="str">
        <f t="shared" si="256"/>
        <v/>
      </c>
      <c r="BZ144" s="368" t="str">
        <f t="shared" si="256"/>
        <v/>
      </c>
      <c r="CA144" s="368" t="str">
        <f t="shared" si="256"/>
        <v/>
      </c>
      <c r="CB144" s="368" t="str">
        <f t="shared" si="256"/>
        <v/>
      </c>
      <c r="CC144" s="368" t="str">
        <f t="shared" si="256"/>
        <v/>
      </c>
      <c r="CD144" s="368" t="str">
        <f t="shared" si="256"/>
        <v/>
      </c>
      <c r="CE144" s="367">
        <f t="shared" ref="CE144:DJ144" si="257">IF(NOT(ISNA(CE53)),IF(LEN(CE53)&gt;0,(CE53-$C53)/(rateShift*0.0001),""),"")</f>
        <v>-1.1220389764879379E-4</v>
      </c>
      <c r="CF144" s="368">
        <f t="shared" si="257"/>
        <v>-3.740227669246643E-5</v>
      </c>
      <c r="CG144" s="368">
        <f t="shared" si="257"/>
        <v>0</v>
      </c>
      <c r="CH144" s="368">
        <f t="shared" si="257"/>
        <v>0</v>
      </c>
      <c r="CI144" s="368">
        <f t="shared" si="257"/>
        <v>0</v>
      </c>
      <c r="CJ144" s="368">
        <f t="shared" si="257"/>
        <v>0</v>
      </c>
      <c r="CK144" s="368">
        <f t="shared" si="257"/>
        <v>0</v>
      </c>
      <c r="CL144" s="368">
        <f t="shared" si="257"/>
        <v>0</v>
      </c>
      <c r="CM144" s="368">
        <f t="shared" si="257"/>
        <v>0</v>
      </c>
      <c r="CN144" s="368">
        <f t="shared" si="257"/>
        <v>0</v>
      </c>
      <c r="CO144" s="368">
        <f t="shared" si="257"/>
        <v>0</v>
      </c>
      <c r="CP144" s="368">
        <f t="shared" si="257"/>
        <v>1.3510459331150804E-6</v>
      </c>
      <c r="CQ144" s="368">
        <f t="shared" si="257"/>
        <v>0</v>
      </c>
      <c r="CR144" s="368">
        <f t="shared" si="257"/>
        <v>0</v>
      </c>
      <c r="CS144" s="368">
        <f t="shared" si="257"/>
        <v>0</v>
      </c>
      <c r="CT144" s="368">
        <f t="shared" si="257"/>
        <v>0</v>
      </c>
      <c r="CU144" s="368">
        <f t="shared" si="257"/>
        <v>7.4645584852151003E-9</v>
      </c>
      <c r="CV144" s="368">
        <f t="shared" si="257"/>
        <v>3.2629447940454859E-4</v>
      </c>
      <c r="CW144" s="368">
        <f t="shared" si="257"/>
        <v>0</v>
      </c>
      <c r="CX144" s="368">
        <f t="shared" si="257"/>
        <v>0</v>
      </c>
      <c r="CY144" s="368">
        <f t="shared" si="257"/>
        <v>0</v>
      </c>
      <c r="CZ144" s="368">
        <f t="shared" si="257"/>
        <v>0</v>
      </c>
      <c r="DA144" s="368">
        <f t="shared" si="257"/>
        <v>0</v>
      </c>
      <c r="DB144" s="368">
        <f t="shared" si="257"/>
        <v>3.4093543092861278E-6</v>
      </c>
      <c r="DC144" s="368">
        <f t="shared" si="257"/>
        <v>0</v>
      </c>
      <c r="DD144" s="368">
        <f t="shared" si="257"/>
        <v>0</v>
      </c>
      <c r="DE144" s="368">
        <f t="shared" si="257"/>
        <v>0</v>
      </c>
      <c r="DF144" s="368">
        <f t="shared" si="257"/>
        <v>0</v>
      </c>
      <c r="DG144" s="368">
        <f t="shared" si="257"/>
        <v>-9.8604738783814039E-6</v>
      </c>
      <c r="DH144" s="368">
        <f t="shared" si="257"/>
        <v>6.603816211838559E-4</v>
      </c>
      <c r="DI144" s="368">
        <f t="shared" si="257"/>
        <v>9.947069361335853E-4</v>
      </c>
      <c r="DJ144" s="368">
        <f t="shared" si="257"/>
        <v>1.3449647415144511E-3</v>
      </c>
      <c r="DK144" s="368">
        <f t="shared" ref="DK144:EP144" si="258">IF(NOT(ISNA(DK53)),IF(LEN(DK53)&gt;0,(DK53-$C53)/(rateShift*0.0001),""),"")</f>
        <v>1.6796280175295636E-3</v>
      </c>
      <c r="DL144" s="368">
        <f t="shared" si="258"/>
        <v>2.0333734653248808E-3</v>
      </c>
      <c r="DM144" s="368">
        <f t="shared" si="258"/>
        <v>2.3839597191894352E-3</v>
      </c>
      <c r="DN144" s="368">
        <f t="shared" si="258"/>
        <v>2.7467685498241273E-3</v>
      </c>
      <c r="DO144" s="368">
        <f t="shared" si="258"/>
        <v>3.1181203815656977E-3</v>
      </c>
      <c r="DP144" s="368">
        <f t="shared" si="258"/>
        <v>3.4579410197570215E-3</v>
      </c>
      <c r="DQ144" s="368">
        <f t="shared" si="258"/>
        <v>3.8287969652932297E-3</v>
      </c>
      <c r="DR144" s="368">
        <f t="shared" si="258"/>
        <v>4.225352223984416E-3</v>
      </c>
      <c r="DS144" s="368">
        <f t="shared" si="258"/>
        <v>4.5903206386411349E-3</v>
      </c>
      <c r="DT144" s="368">
        <f t="shared" si="258"/>
        <v>4.9675275827498755E-3</v>
      </c>
      <c r="DU144" s="368">
        <f t="shared" si="258"/>
        <v>5.375601293900259E-3</v>
      </c>
      <c r="DV144" s="368">
        <f t="shared" si="258"/>
        <v>5.7118707243522526E-3</v>
      </c>
      <c r="DW144" s="368">
        <f t="shared" si="258"/>
        <v>6.1181216479220396E-3</v>
      </c>
      <c r="DX144" s="368">
        <f t="shared" si="258"/>
        <v>6.5193913236817613E-3</v>
      </c>
      <c r="DY144" s="368">
        <f t="shared" si="258"/>
        <v>6.934379008496569E-3</v>
      </c>
      <c r="DZ144" s="368">
        <f t="shared" si="258"/>
        <v>7.4240488605673005E-3</v>
      </c>
      <c r="EA144" s="368">
        <f t="shared" si="258"/>
        <v>7.7824603404632459E-3</v>
      </c>
      <c r="EB144" s="368">
        <f t="shared" si="258"/>
        <v>2.2723208897464098E-2</v>
      </c>
      <c r="EC144" s="368">
        <f t="shared" si="258"/>
        <v>-0.10249731037442755</v>
      </c>
      <c r="ED144" s="368">
        <f t="shared" si="258"/>
        <v>-0.34848485518032546</v>
      </c>
      <c r="EE144" s="368">
        <f t="shared" si="258"/>
        <v>1.2258917889461721E-2</v>
      </c>
      <c r="EF144" s="368">
        <f t="shared" si="258"/>
        <v>0</v>
      </c>
      <c r="EG144" s="368">
        <f t="shared" si="258"/>
        <v>0</v>
      </c>
      <c r="EH144" s="368">
        <f t="shared" si="258"/>
        <v>0</v>
      </c>
      <c r="EI144" s="368">
        <f t="shared" si="258"/>
        <v>0</v>
      </c>
      <c r="EJ144" s="368">
        <f t="shared" si="258"/>
        <v>0</v>
      </c>
      <c r="EK144" s="368">
        <f t="shared" si="258"/>
        <v>0</v>
      </c>
      <c r="EL144" s="368">
        <f t="shared" si="258"/>
        <v>0</v>
      </c>
      <c r="EM144" s="368">
        <f t="shared" si="258"/>
        <v>0</v>
      </c>
      <c r="EN144" s="368">
        <f t="shared" si="258"/>
        <v>0</v>
      </c>
      <c r="EO144" s="368" t="str">
        <f t="shared" si="258"/>
        <v/>
      </c>
      <c r="EP144" s="368" t="str">
        <f t="shared" si="258"/>
        <v/>
      </c>
      <c r="EQ144" s="368" t="str">
        <f t="shared" ref="EQ144:FA144" si="259">IF(NOT(ISNA(EQ53)),IF(LEN(EQ53)&gt;0,(EQ53-$C53)/(rateShift*0.0001),""),"")</f>
        <v/>
      </c>
      <c r="ER144" s="368" t="str">
        <f t="shared" si="259"/>
        <v/>
      </c>
      <c r="ES144" s="368" t="str">
        <f t="shared" si="259"/>
        <v/>
      </c>
      <c r="ET144" s="368" t="str">
        <f t="shared" si="259"/>
        <v/>
      </c>
      <c r="EU144" s="368" t="str">
        <f t="shared" si="259"/>
        <v/>
      </c>
      <c r="EV144" s="368" t="str">
        <f t="shared" si="259"/>
        <v/>
      </c>
      <c r="EW144" s="368" t="str">
        <f t="shared" si="259"/>
        <v/>
      </c>
      <c r="EX144" s="368" t="str">
        <f t="shared" si="259"/>
        <v/>
      </c>
      <c r="EY144" s="368" t="str">
        <f t="shared" si="259"/>
        <v/>
      </c>
      <c r="EZ144" s="368" t="str">
        <f t="shared" si="259"/>
        <v/>
      </c>
      <c r="FA144" s="369" t="str">
        <f t="shared" si="259"/>
        <v/>
      </c>
    </row>
    <row r="145" spans="6:157" x14ac:dyDescent="0.2">
      <c r="F145" s="238">
        <v>49859</v>
      </c>
      <c r="G145" s="238">
        <v>50045</v>
      </c>
      <c r="H145" s="367">
        <f t="shared" ref="H145:AM145" si="260">IF(NOT(ISNA(H54)),IF(LEN(H54)&gt;0,(H54-$B54)/(rateShift*0.0001),""),"")</f>
        <v>-1.5612511283791264E-13</v>
      </c>
      <c r="I145" s="368">
        <f t="shared" si="260"/>
        <v>-1.7347234759768071E-14</v>
      </c>
      <c r="J145" s="368">
        <f t="shared" si="260"/>
        <v>0</v>
      </c>
      <c r="K145" s="368">
        <f t="shared" si="260"/>
        <v>0</v>
      </c>
      <c r="L145" s="368">
        <f t="shared" si="260"/>
        <v>0</v>
      </c>
      <c r="M145" s="368">
        <f t="shared" si="260"/>
        <v>0</v>
      </c>
      <c r="N145" s="368">
        <f t="shared" si="260"/>
        <v>0</v>
      </c>
      <c r="O145" s="368">
        <f t="shared" si="260"/>
        <v>0</v>
      </c>
      <c r="P145" s="368">
        <f t="shared" si="260"/>
        <v>0</v>
      </c>
      <c r="Q145" s="368">
        <f t="shared" si="260"/>
        <v>0</v>
      </c>
      <c r="R145" s="368">
        <f t="shared" si="260"/>
        <v>0</v>
      </c>
      <c r="S145" s="368">
        <f t="shared" si="260"/>
        <v>1.0230636275643246E-4</v>
      </c>
      <c r="T145" s="368">
        <f t="shared" si="260"/>
        <v>0</v>
      </c>
      <c r="U145" s="368">
        <f t="shared" si="260"/>
        <v>0</v>
      </c>
      <c r="V145" s="368">
        <f t="shared" si="260"/>
        <v>0</v>
      </c>
      <c r="W145" s="368">
        <f t="shared" si="260"/>
        <v>0</v>
      </c>
      <c r="X145" s="368">
        <f t="shared" si="260"/>
        <v>5.6535139417168701E-7</v>
      </c>
      <c r="Y145" s="368">
        <f t="shared" si="260"/>
        <v>-8.9998737880583879E-4</v>
      </c>
      <c r="Z145" s="368">
        <f t="shared" si="260"/>
        <v>0</v>
      </c>
      <c r="AA145" s="368">
        <f t="shared" si="260"/>
        <v>0</v>
      </c>
      <c r="AB145" s="368">
        <f t="shared" si="260"/>
        <v>0</v>
      </c>
      <c r="AC145" s="368">
        <f t="shared" si="260"/>
        <v>0</v>
      </c>
      <c r="AD145" s="368">
        <f t="shared" si="260"/>
        <v>0</v>
      </c>
      <c r="AE145" s="368">
        <f t="shared" si="260"/>
        <v>2.5816908333364808E-4</v>
      </c>
      <c r="AF145" s="368">
        <f t="shared" si="260"/>
        <v>0</v>
      </c>
      <c r="AG145" s="368">
        <f t="shared" si="260"/>
        <v>0</v>
      </c>
      <c r="AH145" s="368">
        <f t="shared" si="260"/>
        <v>0</v>
      </c>
      <c r="AI145" s="368">
        <f t="shared" si="260"/>
        <v>0</v>
      </c>
      <c r="AJ145" s="368">
        <f t="shared" si="260"/>
        <v>-7.4667168652869931E-4</v>
      </c>
      <c r="AK145" s="368">
        <f t="shared" si="260"/>
        <v>-1.2390169103725091E-3</v>
      </c>
      <c r="AL145" s="368">
        <f t="shared" si="260"/>
        <v>-1.5533007447117442E-3</v>
      </c>
      <c r="AM145" s="368">
        <f t="shared" si="260"/>
        <v>-1.3259772400561753E-3</v>
      </c>
      <c r="AN145" s="368">
        <f t="shared" ref="AN145:BS145" si="261">IF(NOT(ISNA(AN54)),IF(LEN(AN54)&gt;0,(AN54-$B54)/(rateShift*0.0001),""),"")</f>
        <v>-6.5254803517308946E-4</v>
      </c>
      <c r="AO145" s="368">
        <f t="shared" si="261"/>
        <v>4.1184931350718434E-5</v>
      </c>
      <c r="AP145" s="368">
        <f t="shared" si="261"/>
        <v>6.434362102847313E-4</v>
      </c>
      <c r="AQ145" s="368">
        <f t="shared" si="261"/>
        <v>1.3006428394718439E-3</v>
      </c>
      <c r="AR145" s="368">
        <f t="shared" si="261"/>
        <v>2.0064060529852157E-3</v>
      </c>
      <c r="AS145" s="368">
        <f t="shared" si="261"/>
        <v>2.8761899300254468E-3</v>
      </c>
      <c r="AT145" s="368">
        <f t="shared" si="261"/>
        <v>3.8063577697394768E-3</v>
      </c>
      <c r="AU145" s="368">
        <f t="shared" si="261"/>
        <v>4.4131346319149778E-3</v>
      </c>
      <c r="AV145" s="368">
        <f t="shared" si="261"/>
        <v>4.5757114821957934E-3</v>
      </c>
      <c r="AW145" s="368">
        <f t="shared" si="261"/>
        <v>4.316381981041284E-3</v>
      </c>
      <c r="AX145" s="368">
        <f t="shared" si="261"/>
        <v>3.4852899279472216E-3</v>
      </c>
      <c r="AY145" s="368">
        <f t="shared" si="261"/>
        <v>2.3660641247300052E-3</v>
      </c>
      <c r="AZ145" s="368">
        <f t="shared" si="261"/>
        <v>1.2450861312449102E-3</v>
      </c>
      <c r="BA145" s="368">
        <f t="shared" si="261"/>
        <v>3.1150142508831746E-4</v>
      </c>
      <c r="BB145" s="368">
        <f t="shared" si="261"/>
        <v>-2.3278471867130279E-4</v>
      </c>
      <c r="BC145" s="368">
        <f t="shared" si="261"/>
        <v>-4.9060809704723485E-4</v>
      </c>
      <c r="BD145" s="368">
        <f t="shared" si="261"/>
        <v>-5.3208572667676202E-4</v>
      </c>
      <c r="BE145" s="368">
        <f t="shared" si="261"/>
        <v>-4.4336087813220959E-4</v>
      </c>
      <c r="BF145" s="368">
        <f t="shared" si="261"/>
        <v>5.2696752093905896E-4</v>
      </c>
      <c r="BG145" s="368">
        <f t="shared" si="261"/>
        <v>-7.4356706372159798E-3</v>
      </c>
      <c r="BH145" s="368">
        <f t="shared" si="261"/>
        <v>-8.3526958795723805E-4</v>
      </c>
      <c r="BI145" s="368">
        <f t="shared" si="261"/>
        <v>0</v>
      </c>
      <c r="BJ145" s="368">
        <f t="shared" si="261"/>
        <v>0</v>
      </c>
      <c r="BK145" s="368">
        <f t="shared" si="261"/>
        <v>0</v>
      </c>
      <c r="BL145" s="368">
        <f t="shared" si="261"/>
        <v>0</v>
      </c>
      <c r="BM145" s="368">
        <f t="shared" si="261"/>
        <v>0</v>
      </c>
      <c r="BN145" s="368">
        <f t="shared" si="261"/>
        <v>0</v>
      </c>
      <c r="BO145" s="368">
        <f t="shared" si="261"/>
        <v>0</v>
      </c>
      <c r="BP145" s="368">
        <f t="shared" si="261"/>
        <v>0</v>
      </c>
      <c r="BQ145" s="368">
        <f t="shared" si="261"/>
        <v>0</v>
      </c>
      <c r="BR145" s="368" t="str">
        <f t="shared" si="261"/>
        <v/>
      </c>
      <c r="BS145" s="368" t="str">
        <f t="shared" si="261"/>
        <v/>
      </c>
      <c r="BT145" s="368" t="str">
        <f t="shared" ref="BT145:CD145" si="262">IF(NOT(ISNA(BT54)),IF(LEN(BT54)&gt;0,(BT54-$B54)/(rateShift*0.0001),""),"")</f>
        <v/>
      </c>
      <c r="BU145" s="368" t="str">
        <f t="shared" si="262"/>
        <v/>
      </c>
      <c r="BV145" s="368" t="str">
        <f t="shared" si="262"/>
        <v/>
      </c>
      <c r="BW145" s="368" t="str">
        <f t="shared" si="262"/>
        <v/>
      </c>
      <c r="BX145" s="368" t="str">
        <f t="shared" si="262"/>
        <v/>
      </c>
      <c r="BY145" s="368" t="str">
        <f t="shared" si="262"/>
        <v/>
      </c>
      <c r="BZ145" s="368" t="str">
        <f t="shared" si="262"/>
        <v/>
      </c>
      <c r="CA145" s="368" t="str">
        <f t="shared" si="262"/>
        <v/>
      </c>
      <c r="CB145" s="368" t="str">
        <f t="shared" si="262"/>
        <v/>
      </c>
      <c r="CC145" s="368" t="str">
        <f t="shared" si="262"/>
        <v/>
      </c>
      <c r="CD145" s="368" t="str">
        <f t="shared" si="262"/>
        <v/>
      </c>
      <c r="CE145" s="367">
        <f t="shared" ref="CE145:DJ145" si="263">IF(NOT(ISNA(CE54)),IF(LEN(CE54)&gt;0,(CE54-$C54)/(rateShift*0.0001),""),"")</f>
        <v>-1.0897574270057886E-4</v>
      </c>
      <c r="CF145" s="368">
        <f t="shared" si="263"/>
        <v>-3.6326195645280945E-5</v>
      </c>
      <c r="CG145" s="368">
        <f t="shared" si="263"/>
        <v>0</v>
      </c>
      <c r="CH145" s="368">
        <f t="shared" si="263"/>
        <v>0</v>
      </c>
      <c r="CI145" s="368">
        <f t="shared" si="263"/>
        <v>0</v>
      </c>
      <c r="CJ145" s="368">
        <f t="shared" si="263"/>
        <v>0</v>
      </c>
      <c r="CK145" s="368">
        <f t="shared" si="263"/>
        <v>0</v>
      </c>
      <c r="CL145" s="368">
        <f t="shared" si="263"/>
        <v>0</v>
      </c>
      <c r="CM145" s="368">
        <f t="shared" si="263"/>
        <v>0</v>
      </c>
      <c r="CN145" s="368">
        <f t="shared" si="263"/>
        <v>0</v>
      </c>
      <c r="CO145" s="368">
        <f t="shared" si="263"/>
        <v>0</v>
      </c>
      <c r="CP145" s="368">
        <f t="shared" si="263"/>
        <v>1.1687736715948471E-6</v>
      </c>
      <c r="CQ145" s="368">
        <f t="shared" si="263"/>
        <v>0</v>
      </c>
      <c r="CR145" s="368">
        <f t="shared" si="263"/>
        <v>0</v>
      </c>
      <c r="CS145" s="368">
        <f t="shared" si="263"/>
        <v>0</v>
      </c>
      <c r="CT145" s="368">
        <f t="shared" si="263"/>
        <v>0</v>
      </c>
      <c r="CU145" s="368">
        <f t="shared" si="263"/>
        <v>6.4581586606271557E-9</v>
      </c>
      <c r="CV145" s="368">
        <f t="shared" si="263"/>
        <v>3.2607079258895055E-4</v>
      </c>
      <c r="CW145" s="368">
        <f t="shared" si="263"/>
        <v>0</v>
      </c>
      <c r="CX145" s="368">
        <f t="shared" si="263"/>
        <v>0</v>
      </c>
      <c r="CY145" s="368">
        <f t="shared" si="263"/>
        <v>0</v>
      </c>
      <c r="CZ145" s="368">
        <f t="shared" si="263"/>
        <v>0</v>
      </c>
      <c r="DA145" s="368">
        <f t="shared" si="263"/>
        <v>0</v>
      </c>
      <c r="DB145" s="368">
        <f t="shared" si="263"/>
        <v>2.9493881816000656E-6</v>
      </c>
      <c r="DC145" s="368">
        <f t="shared" si="263"/>
        <v>0</v>
      </c>
      <c r="DD145" s="368">
        <f t="shared" si="263"/>
        <v>0</v>
      </c>
      <c r="DE145" s="368">
        <f t="shared" si="263"/>
        <v>0</v>
      </c>
      <c r="DF145" s="368">
        <f t="shared" si="263"/>
        <v>0</v>
      </c>
      <c r="DG145" s="368">
        <f t="shared" si="263"/>
        <v>-8.5301695394723875E-6</v>
      </c>
      <c r="DH145" s="368">
        <f t="shared" si="263"/>
        <v>6.5893275237247084E-4</v>
      </c>
      <c r="DI145" s="368">
        <f t="shared" si="263"/>
        <v>9.9198927528895697E-4</v>
      </c>
      <c r="DJ145" s="368">
        <f t="shared" si="263"/>
        <v>1.3399040471942514E-3</v>
      </c>
      <c r="DK145" s="368">
        <f t="shared" ref="DK145:EP145" si="264">IF(NOT(ISNA(DK54)),IF(LEN(DK54)&gt;0,(DK54-$C54)/(rateShift*0.0001),""),"")</f>
        <v>1.6716677026570176E-3</v>
      </c>
      <c r="DL145" s="368">
        <f t="shared" si="264"/>
        <v>2.0223163609001116E-3</v>
      </c>
      <c r="DM145" s="368">
        <f t="shared" si="264"/>
        <v>2.3699782811335141E-3</v>
      </c>
      <c r="DN145" s="368">
        <f t="shared" si="264"/>
        <v>2.7295811696678718E-3</v>
      </c>
      <c r="DO145" s="368">
        <f t="shared" si="264"/>
        <v>3.097842906623488E-3</v>
      </c>
      <c r="DP145" s="368">
        <f t="shared" si="264"/>
        <v>3.434333800530695E-3</v>
      </c>
      <c r="DQ145" s="368">
        <f t="shared" si="264"/>
        <v>3.8015945608062957E-3</v>
      </c>
      <c r="DR145" s="368">
        <f t="shared" si="264"/>
        <v>4.1947966367486544E-3</v>
      </c>
      <c r="DS145" s="368">
        <f t="shared" si="264"/>
        <v>4.5576860394948293E-3</v>
      </c>
      <c r="DT145" s="368">
        <f t="shared" si="264"/>
        <v>4.9332978823302814E-3</v>
      </c>
      <c r="DU145" s="368">
        <f t="shared" si="264"/>
        <v>5.3405934637325292E-3</v>
      </c>
      <c r="DV145" s="368">
        <f t="shared" si="264"/>
        <v>5.6767258340383042E-3</v>
      </c>
      <c r="DW145" s="368">
        <f t="shared" si="264"/>
        <v>6.0829219726901695E-3</v>
      </c>
      <c r="DX145" s="368">
        <f t="shared" si="264"/>
        <v>6.4836194847272405E-3</v>
      </c>
      <c r="DY145" s="368">
        <f t="shared" si="264"/>
        <v>6.8972950071494177E-3</v>
      </c>
      <c r="DZ145" s="368">
        <f t="shared" si="264"/>
        <v>7.3845010893202473E-3</v>
      </c>
      <c r="EA145" s="368">
        <f t="shared" si="264"/>
        <v>7.7412949413616094E-3</v>
      </c>
      <c r="EB145" s="368">
        <f t="shared" si="264"/>
        <v>8.1859679846359862E-3</v>
      </c>
      <c r="EC145" s="368">
        <f t="shared" si="264"/>
        <v>2.2814842766186172E-2</v>
      </c>
      <c r="ED145" s="368">
        <f t="shared" si="264"/>
        <v>-9.9431119160962866E-2</v>
      </c>
      <c r="EE145" s="368">
        <f t="shared" si="264"/>
        <v>-0.36668955887266158</v>
      </c>
      <c r="EF145" s="368">
        <f t="shared" si="264"/>
        <v>1.3263229485032876E-2</v>
      </c>
      <c r="EG145" s="368">
        <f t="shared" si="264"/>
        <v>1.0078365670664058E-4</v>
      </c>
      <c r="EH145" s="368">
        <f t="shared" si="264"/>
        <v>0</v>
      </c>
      <c r="EI145" s="368">
        <f t="shared" si="264"/>
        <v>0</v>
      </c>
      <c r="EJ145" s="368">
        <f t="shared" si="264"/>
        <v>0</v>
      </c>
      <c r="EK145" s="368">
        <f t="shared" si="264"/>
        <v>0</v>
      </c>
      <c r="EL145" s="368">
        <f t="shared" si="264"/>
        <v>0</v>
      </c>
      <c r="EM145" s="368">
        <f t="shared" si="264"/>
        <v>0</v>
      </c>
      <c r="EN145" s="368">
        <f t="shared" si="264"/>
        <v>0</v>
      </c>
      <c r="EO145" s="368" t="str">
        <f t="shared" si="264"/>
        <v/>
      </c>
      <c r="EP145" s="368" t="str">
        <f t="shared" si="264"/>
        <v/>
      </c>
      <c r="EQ145" s="368" t="str">
        <f t="shared" ref="EQ145:FA145" si="265">IF(NOT(ISNA(EQ54)),IF(LEN(EQ54)&gt;0,(EQ54-$C54)/(rateShift*0.0001),""),"")</f>
        <v/>
      </c>
      <c r="ER145" s="368" t="str">
        <f t="shared" si="265"/>
        <v/>
      </c>
      <c r="ES145" s="368" t="str">
        <f t="shared" si="265"/>
        <v/>
      </c>
      <c r="ET145" s="368" t="str">
        <f t="shared" si="265"/>
        <v/>
      </c>
      <c r="EU145" s="368" t="str">
        <f t="shared" si="265"/>
        <v/>
      </c>
      <c r="EV145" s="368" t="str">
        <f t="shared" si="265"/>
        <v/>
      </c>
      <c r="EW145" s="368" t="str">
        <f t="shared" si="265"/>
        <v/>
      </c>
      <c r="EX145" s="368" t="str">
        <f t="shared" si="265"/>
        <v/>
      </c>
      <c r="EY145" s="368" t="str">
        <f t="shared" si="265"/>
        <v/>
      </c>
      <c r="EZ145" s="368" t="str">
        <f t="shared" si="265"/>
        <v/>
      </c>
      <c r="FA145" s="369" t="str">
        <f t="shared" si="265"/>
        <v/>
      </c>
    </row>
    <row r="146" spans="6:157" x14ac:dyDescent="0.2">
      <c r="F146" s="238">
        <v>50224</v>
      </c>
      <c r="G146" s="238">
        <v>50409</v>
      </c>
      <c r="H146" s="367">
        <f t="shared" ref="H146:AM146" si="266">IF(NOT(ISNA(H55)),IF(LEN(H55)&gt;0,(H55-$B55)/(rateShift*0.0001),""),"")</f>
        <v>-2.0816681711721685E-13</v>
      </c>
      <c r="I146" s="368">
        <f t="shared" si="266"/>
        <v>-5.2041704279304213E-14</v>
      </c>
      <c r="J146" s="368">
        <f t="shared" si="266"/>
        <v>0</v>
      </c>
      <c r="K146" s="368">
        <f t="shared" si="266"/>
        <v>0</v>
      </c>
      <c r="L146" s="368">
        <f t="shared" si="266"/>
        <v>0</v>
      </c>
      <c r="M146" s="368">
        <f t="shared" si="266"/>
        <v>0</v>
      </c>
      <c r="N146" s="368">
        <f t="shared" si="266"/>
        <v>0</v>
      </c>
      <c r="O146" s="368">
        <f t="shared" si="266"/>
        <v>0</v>
      </c>
      <c r="P146" s="368">
        <f t="shared" si="266"/>
        <v>0</v>
      </c>
      <c r="Q146" s="368">
        <f t="shared" si="266"/>
        <v>0</v>
      </c>
      <c r="R146" s="368">
        <f t="shared" si="266"/>
        <v>0</v>
      </c>
      <c r="S146" s="368">
        <f t="shared" si="266"/>
        <v>9.8216260905475972E-5</v>
      </c>
      <c r="T146" s="368">
        <f t="shared" si="266"/>
        <v>0</v>
      </c>
      <c r="U146" s="368">
        <f t="shared" si="266"/>
        <v>0</v>
      </c>
      <c r="V146" s="368">
        <f t="shared" si="266"/>
        <v>0</v>
      </c>
      <c r="W146" s="368">
        <f t="shared" si="266"/>
        <v>0</v>
      </c>
      <c r="X146" s="368">
        <f t="shared" si="266"/>
        <v>5.4274921362784667E-7</v>
      </c>
      <c r="Y146" s="368">
        <f t="shared" si="266"/>
        <v>-8.6212010606823153E-4</v>
      </c>
      <c r="Z146" s="368">
        <f t="shared" si="266"/>
        <v>0</v>
      </c>
      <c r="AA146" s="368">
        <f t="shared" si="266"/>
        <v>0</v>
      </c>
      <c r="AB146" s="368">
        <f t="shared" si="266"/>
        <v>0</v>
      </c>
      <c r="AC146" s="368">
        <f t="shared" si="266"/>
        <v>0</v>
      </c>
      <c r="AD146" s="368">
        <f t="shared" si="266"/>
        <v>0</v>
      </c>
      <c r="AE146" s="368">
        <f t="shared" si="266"/>
        <v>2.478477521480893E-4</v>
      </c>
      <c r="AF146" s="368">
        <f t="shared" si="266"/>
        <v>0</v>
      </c>
      <c r="AG146" s="368">
        <f t="shared" si="266"/>
        <v>0</v>
      </c>
      <c r="AH146" s="368">
        <f t="shared" si="266"/>
        <v>0</v>
      </c>
      <c r="AI146" s="368">
        <f t="shared" si="266"/>
        <v>0</v>
      </c>
      <c r="AJ146" s="368">
        <f t="shared" si="266"/>
        <v>-7.1682053003410684E-4</v>
      </c>
      <c r="AK146" s="368">
        <f t="shared" si="266"/>
        <v>-1.185706746762577E-3</v>
      </c>
      <c r="AL146" s="368">
        <f t="shared" si="266"/>
        <v>-1.485537509497703E-3</v>
      </c>
      <c r="AM146" s="368">
        <f t="shared" si="266"/>
        <v>-1.2653812950409737E-3</v>
      </c>
      <c r="AN146" s="368">
        <f t="shared" ref="AN146:BS146" si="267">IF(NOT(ISNA(AN55)),IF(LEN(AN55)&gt;0,(AN55-$B55)/(rateShift*0.0001),""),"")</f>
        <v>-6.1704165612089246E-4</v>
      </c>
      <c r="AO146" s="368">
        <f t="shared" si="267"/>
        <v>5.0879201581033318E-5</v>
      </c>
      <c r="AP146" s="368">
        <f t="shared" si="267"/>
        <v>6.3096452618260912E-4</v>
      </c>
      <c r="AQ146" s="368">
        <f t="shared" si="267"/>
        <v>1.2638399667606881E-3</v>
      </c>
      <c r="AR146" s="368">
        <f t="shared" si="267"/>
        <v>1.9434399116044498E-3</v>
      </c>
      <c r="AS146" s="368">
        <f t="shared" si="267"/>
        <v>2.7802807522209205E-3</v>
      </c>
      <c r="AT146" s="368">
        <f t="shared" si="267"/>
        <v>3.6752616009404215E-3</v>
      </c>
      <c r="AU146" s="368">
        <f t="shared" si="267"/>
        <v>4.2599017131481065E-3</v>
      </c>
      <c r="AV146" s="368">
        <f t="shared" si="267"/>
        <v>4.4180482837788415E-3</v>
      </c>
      <c r="AW146" s="368">
        <f t="shared" si="267"/>
        <v>4.1712096284299283E-3</v>
      </c>
      <c r="AX146" s="368">
        <f t="shared" si="267"/>
        <v>3.3756827126987798E-3</v>
      </c>
      <c r="AY146" s="368">
        <f t="shared" si="267"/>
        <v>2.3030983145599926E-3</v>
      </c>
      <c r="AZ146" s="368">
        <f t="shared" si="267"/>
        <v>1.2293437468349766E-3</v>
      </c>
      <c r="BA146" s="368">
        <f t="shared" si="267"/>
        <v>3.3538961321730176E-4</v>
      </c>
      <c r="BB146" s="368">
        <f t="shared" si="267"/>
        <v>-1.8478190104767589E-4</v>
      </c>
      <c r="BC146" s="368">
        <f t="shared" si="267"/>
        <v>-4.2961626282519982E-4</v>
      </c>
      <c r="BD146" s="368">
        <f t="shared" si="267"/>
        <v>-4.673675862466864E-4</v>
      </c>
      <c r="BE146" s="368">
        <f t="shared" si="267"/>
        <v>-3.7970218774718845E-4</v>
      </c>
      <c r="BF146" s="368">
        <f t="shared" si="267"/>
        <v>-4.3060891869589613E-4</v>
      </c>
      <c r="BG146" s="368">
        <f t="shared" si="267"/>
        <v>4.8785988642982558E-4</v>
      </c>
      <c r="BH146" s="368">
        <f t="shared" si="267"/>
        <v>-7.7306993699795268E-3</v>
      </c>
      <c r="BI146" s="368">
        <f t="shared" si="267"/>
        <v>-8.0805994775653978E-4</v>
      </c>
      <c r="BJ146" s="368">
        <f t="shared" si="267"/>
        <v>6.8444058407002295E-6</v>
      </c>
      <c r="BK146" s="368">
        <f t="shared" si="267"/>
        <v>0</v>
      </c>
      <c r="BL146" s="368">
        <f t="shared" si="267"/>
        <v>0</v>
      </c>
      <c r="BM146" s="368">
        <f t="shared" si="267"/>
        <v>0</v>
      </c>
      <c r="BN146" s="368">
        <f t="shared" si="267"/>
        <v>0</v>
      </c>
      <c r="BO146" s="368">
        <f t="shared" si="267"/>
        <v>0</v>
      </c>
      <c r="BP146" s="368">
        <f t="shared" si="267"/>
        <v>0</v>
      </c>
      <c r="BQ146" s="368">
        <f t="shared" si="267"/>
        <v>0</v>
      </c>
      <c r="BR146" s="368" t="str">
        <f t="shared" si="267"/>
        <v/>
      </c>
      <c r="BS146" s="368" t="str">
        <f t="shared" si="267"/>
        <v/>
      </c>
      <c r="BT146" s="368" t="str">
        <f t="shared" ref="BT146:CD146" si="268">IF(NOT(ISNA(BT55)),IF(LEN(BT55)&gt;0,(BT55-$B55)/(rateShift*0.0001),""),"")</f>
        <v/>
      </c>
      <c r="BU146" s="368" t="str">
        <f t="shared" si="268"/>
        <v/>
      </c>
      <c r="BV146" s="368" t="str">
        <f t="shared" si="268"/>
        <v/>
      </c>
      <c r="BW146" s="368" t="str">
        <f t="shared" si="268"/>
        <v/>
      </c>
      <c r="BX146" s="368" t="str">
        <f t="shared" si="268"/>
        <v/>
      </c>
      <c r="BY146" s="368" t="str">
        <f t="shared" si="268"/>
        <v/>
      </c>
      <c r="BZ146" s="368" t="str">
        <f t="shared" si="268"/>
        <v/>
      </c>
      <c r="CA146" s="368" t="str">
        <f t="shared" si="268"/>
        <v/>
      </c>
      <c r="CB146" s="368" t="str">
        <f t="shared" si="268"/>
        <v/>
      </c>
      <c r="CC146" s="368" t="str">
        <f t="shared" si="268"/>
        <v/>
      </c>
      <c r="CD146" s="368" t="str">
        <f t="shared" si="268"/>
        <v/>
      </c>
      <c r="CE146" s="367">
        <f t="shared" ref="CE146:DJ146" si="269">IF(NOT(ISNA(CE55)),IF(LEN(CE55)&gt;0,(CE55-$C55)/(rateShift*0.0001),""),"")</f>
        <v>-1.0569980619934416E-4</v>
      </c>
      <c r="CF146" s="368">
        <f t="shared" si="269"/>
        <v>-3.5234188301355718E-5</v>
      </c>
      <c r="CG146" s="368">
        <f t="shared" si="269"/>
        <v>0</v>
      </c>
      <c r="CH146" s="368">
        <f t="shared" si="269"/>
        <v>0</v>
      </c>
      <c r="CI146" s="368">
        <f t="shared" si="269"/>
        <v>0</v>
      </c>
      <c r="CJ146" s="368">
        <f t="shared" si="269"/>
        <v>0</v>
      </c>
      <c r="CK146" s="368">
        <f t="shared" si="269"/>
        <v>0</v>
      </c>
      <c r="CL146" s="368">
        <f t="shared" si="269"/>
        <v>0</v>
      </c>
      <c r="CM146" s="368">
        <f t="shared" si="269"/>
        <v>0</v>
      </c>
      <c r="CN146" s="368">
        <f t="shared" si="269"/>
        <v>0</v>
      </c>
      <c r="CO146" s="368">
        <f t="shared" si="269"/>
        <v>0</v>
      </c>
      <c r="CP146" s="368">
        <f t="shared" si="269"/>
        <v>1.0995903666766171E-6</v>
      </c>
      <c r="CQ146" s="368">
        <f t="shared" si="269"/>
        <v>0</v>
      </c>
      <c r="CR146" s="368">
        <f t="shared" si="269"/>
        <v>0</v>
      </c>
      <c r="CS146" s="368">
        <f t="shared" si="269"/>
        <v>0</v>
      </c>
      <c r="CT146" s="368">
        <f t="shared" si="269"/>
        <v>0</v>
      </c>
      <c r="CU146" s="368">
        <f t="shared" si="269"/>
        <v>6.0758776482261467E-9</v>
      </c>
      <c r="CV146" s="368">
        <f t="shared" si="269"/>
        <v>3.2283518086248519E-4</v>
      </c>
      <c r="CW146" s="368">
        <f t="shared" si="269"/>
        <v>0</v>
      </c>
      <c r="CX146" s="368">
        <f t="shared" si="269"/>
        <v>0</v>
      </c>
      <c r="CY146" s="368">
        <f t="shared" si="269"/>
        <v>0</v>
      </c>
      <c r="CZ146" s="368">
        <f t="shared" si="269"/>
        <v>0</v>
      </c>
      <c r="DA146" s="368">
        <f t="shared" si="269"/>
        <v>0</v>
      </c>
      <c r="DB146" s="368">
        <f t="shared" si="269"/>
        <v>2.7748019073431385E-6</v>
      </c>
      <c r="DC146" s="368">
        <f t="shared" si="269"/>
        <v>0</v>
      </c>
      <c r="DD146" s="368">
        <f t="shared" si="269"/>
        <v>0</v>
      </c>
      <c r="DE146" s="368">
        <f t="shared" si="269"/>
        <v>0</v>
      </c>
      <c r="DF146" s="368">
        <f t="shared" si="269"/>
        <v>0</v>
      </c>
      <c r="DG146" s="368">
        <f t="shared" si="269"/>
        <v>-8.0252237407568705E-6</v>
      </c>
      <c r="DH146" s="368">
        <f t="shared" si="269"/>
        <v>6.5207779919619624E-4</v>
      </c>
      <c r="DI146" s="368">
        <f t="shared" si="269"/>
        <v>9.8149925476138933E-4</v>
      </c>
      <c r="DJ146" s="368">
        <f t="shared" si="269"/>
        <v>1.3252652741099075E-3</v>
      </c>
      <c r="DK146" s="368">
        <f t="shared" ref="DK146:EP146" si="270">IF(NOT(ISNA(DK55)),IF(LEN(DK55)&gt;0,(DK55-$C55)/(rateShift*0.0001),""),"")</f>
        <v>1.6529167640253611E-3</v>
      </c>
      <c r="DL146" s="368">
        <f t="shared" si="270"/>
        <v>1.9991799809007671E-3</v>
      </c>
      <c r="DM146" s="368">
        <f t="shared" si="270"/>
        <v>2.3425396717974972E-3</v>
      </c>
      <c r="DN146" s="368">
        <f t="shared" si="270"/>
        <v>2.6975788812617918E-3</v>
      </c>
      <c r="DO146" s="368">
        <f t="shared" si="270"/>
        <v>3.0613429479169757E-3</v>
      </c>
      <c r="DP146" s="368">
        <f t="shared" si="270"/>
        <v>3.3935086304198725E-3</v>
      </c>
      <c r="DQ146" s="368">
        <f t="shared" si="270"/>
        <v>3.7560638685950332E-3</v>
      </c>
      <c r="DR146" s="368">
        <f t="shared" si="270"/>
        <v>4.1443058181999531E-3</v>
      </c>
      <c r="DS146" s="368">
        <f t="shared" si="270"/>
        <v>4.5030925415606715E-3</v>
      </c>
      <c r="DT146" s="368">
        <f t="shared" si="270"/>
        <v>4.8745524693256936E-3</v>
      </c>
      <c r="DU146" s="368">
        <f t="shared" si="270"/>
        <v>5.2776505726596923E-3</v>
      </c>
      <c r="DV146" s="368">
        <f t="shared" si="270"/>
        <v>5.610368736495841E-3</v>
      </c>
      <c r="DW146" s="368">
        <f t="shared" si="270"/>
        <v>6.0127082141415295E-3</v>
      </c>
      <c r="DX146" s="368">
        <f t="shared" si="270"/>
        <v>6.4093347926404143E-3</v>
      </c>
      <c r="DY146" s="368">
        <f t="shared" si="270"/>
        <v>6.8185785901449941E-3</v>
      </c>
      <c r="DZ146" s="368">
        <f t="shared" si="270"/>
        <v>7.3001545318127081E-3</v>
      </c>
      <c r="EA146" s="368">
        <f t="shared" si="270"/>
        <v>7.6530868221326431E-3</v>
      </c>
      <c r="EB146" s="368">
        <f t="shared" si="270"/>
        <v>8.0926279487966019E-3</v>
      </c>
      <c r="EC146" s="368">
        <f t="shared" si="270"/>
        <v>8.5637265260542217E-3</v>
      </c>
      <c r="ED146" s="368">
        <f t="shared" si="270"/>
        <v>2.39964797883567E-2</v>
      </c>
      <c r="EE146" s="368">
        <f t="shared" si="270"/>
        <v>-0.10448621418424238</v>
      </c>
      <c r="EF146" s="368">
        <f t="shared" si="270"/>
        <v>-0.37435655010393737</v>
      </c>
      <c r="EG146" s="368">
        <f t="shared" si="270"/>
        <v>1.2811327157104951E-2</v>
      </c>
      <c r="EH146" s="368">
        <f t="shared" si="270"/>
        <v>0</v>
      </c>
      <c r="EI146" s="368">
        <f t="shared" si="270"/>
        <v>0</v>
      </c>
      <c r="EJ146" s="368">
        <f t="shared" si="270"/>
        <v>0</v>
      </c>
      <c r="EK146" s="368">
        <f t="shared" si="270"/>
        <v>0</v>
      </c>
      <c r="EL146" s="368">
        <f t="shared" si="270"/>
        <v>0</v>
      </c>
      <c r="EM146" s="368">
        <f t="shared" si="270"/>
        <v>0</v>
      </c>
      <c r="EN146" s="368">
        <f t="shared" si="270"/>
        <v>0</v>
      </c>
      <c r="EO146" s="368" t="str">
        <f t="shared" si="270"/>
        <v/>
      </c>
      <c r="EP146" s="368" t="str">
        <f t="shared" si="270"/>
        <v/>
      </c>
      <c r="EQ146" s="368" t="str">
        <f t="shared" ref="EQ146:FA146" si="271">IF(NOT(ISNA(EQ55)),IF(LEN(EQ55)&gt;0,(EQ55-$C55)/(rateShift*0.0001),""),"")</f>
        <v/>
      </c>
      <c r="ER146" s="368" t="str">
        <f t="shared" si="271"/>
        <v/>
      </c>
      <c r="ES146" s="368" t="str">
        <f t="shared" si="271"/>
        <v/>
      </c>
      <c r="ET146" s="368" t="str">
        <f t="shared" si="271"/>
        <v/>
      </c>
      <c r="EU146" s="368" t="str">
        <f t="shared" si="271"/>
        <v/>
      </c>
      <c r="EV146" s="368" t="str">
        <f t="shared" si="271"/>
        <v/>
      </c>
      <c r="EW146" s="368" t="str">
        <f t="shared" si="271"/>
        <v/>
      </c>
      <c r="EX146" s="368" t="str">
        <f t="shared" si="271"/>
        <v/>
      </c>
      <c r="EY146" s="368" t="str">
        <f t="shared" si="271"/>
        <v/>
      </c>
      <c r="EZ146" s="368" t="str">
        <f t="shared" si="271"/>
        <v/>
      </c>
      <c r="FA146" s="369" t="str">
        <f t="shared" si="271"/>
        <v/>
      </c>
    </row>
    <row r="147" spans="6:157" x14ac:dyDescent="0.2">
      <c r="F147" s="238">
        <v>50591</v>
      </c>
      <c r="G147" s="238">
        <v>50775</v>
      </c>
      <c r="H147" s="367">
        <f t="shared" ref="H147:AM147" si="272">IF(NOT(ISNA(H56)),IF(LEN(H56)&gt;0,(H56-$B56)/(rateShift*0.0001),""),"")</f>
        <v>-6.9388939039072284E-14</v>
      </c>
      <c r="I147" s="368">
        <f t="shared" si="272"/>
        <v>0</v>
      </c>
      <c r="J147" s="368">
        <f t="shared" si="272"/>
        <v>0</v>
      </c>
      <c r="K147" s="368">
        <f t="shared" si="272"/>
        <v>0</v>
      </c>
      <c r="L147" s="368">
        <f t="shared" si="272"/>
        <v>0</v>
      </c>
      <c r="M147" s="368">
        <f t="shared" si="272"/>
        <v>0</v>
      </c>
      <c r="N147" s="368">
        <f t="shared" si="272"/>
        <v>0</v>
      </c>
      <c r="O147" s="368">
        <f t="shared" si="272"/>
        <v>0</v>
      </c>
      <c r="P147" s="368">
        <f t="shared" si="272"/>
        <v>0</v>
      </c>
      <c r="Q147" s="368">
        <f t="shared" si="272"/>
        <v>0</v>
      </c>
      <c r="R147" s="368">
        <f t="shared" si="272"/>
        <v>0</v>
      </c>
      <c r="S147" s="368">
        <f t="shared" si="272"/>
        <v>9.442242349111396E-5</v>
      </c>
      <c r="T147" s="368">
        <f t="shared" si="272"/>
        <v>0</v>
      </c>
      <c r="U147" s="368">
        <f t="shared" si="272"/>
        <v>0</v>
      </c>
      <c r="V147" s="368">
        <f t="shared" si="272"/>
        <v>0</v>
      </c>
      <c r="W147" s="368">
        <f t="shared" si="272"/>
        <v>0</v>
      </c>
      <c r="X147" s="368">
        <f t="shared" si="272"/>
        <v>5.2178424775339849E-7</v>
      </c>
      <c r="Y147" s="368">
        <f t="shared" si="272"/>
        <v>-8.2663640148250561E-4</v>
      </c>
      <c r="Z147" s="368">
        <f t="shared" si="272"/>
        <v>0</v>
      </c>
      <c r="AA147" s="368">
        <f t="shared" si="272"/>
        <v>0</v>
      </c>
      <c r="AB147" s="368">
        <f t="shared" si="272"/>
        <v>0</v>
      </c>
      <c r="AC147" s="368">
        <f t="shared" si="272"/>
        <v>0</v>
      </c>
      <c r="AD147" s="368">
        <f t="shared" si="272"/>
        <v>0</v>
      </c>
      <c r="AE147" s="368">
        <f t="shared" si="272"/>
        <v>2.3827404120949081E-4</v>
      </c>
      <c r="AF147" s="368">
        <f t="shared" si="272"/>
        <v>0</v>
      </c>
      <c r="AG147" s="368">
        <f t="shared" si="272"/>
        <v>0</v>
      </c>
      <c r="AH147" s="368">
        <f t="shared" si="272"/>
        <v>0</v>
      </c>
      <c r="AI147" s="368">
        <f t="shared" si="272"/>
        <v>0</v>
      </c>
      <c r="AJ147" s="368">
        <f t="shared" si="272"/>
        <v>-6.8913162613870593E-4</v>
      </c>
      <c r="AK147" s="368">
        <f t="shared" si="272"/>
        <v>-1.1355390159249745E-3</v>
      </c>
      <c r="AL147" s="368">
        <f t="shared" si="272"/>
        <v>-1.4216039724047891E-3</v>
      </c>
      <c r="AM147" s="368">
        <f t="shared" si="272"/>
        <v>-1.2077301076753033E-3</v>
      </c>
      <c r="AN147" s="368">
        <f t="shared" ref="AN147:BS147" si="273">IF(NOT(ISNA(AN56)),IF(LEN(AN56)&gt;0,(AN56-$B56)/(rateShift*0.0001),""),"")</f>
        <v>-5.8231345644726984E-4</v>
      </c>
      <c r="AO147" s="368">
        <f t="shared" si="273"/>
        <v>6.2031143902019359E-5</v>
      </c>
      <c r="AP147" s="368">
        <f t="shared" si="273"/>
        <v>6.2192012659570417E-4</v>
      </c>
      <c r="AQ147" s="368">
        <f t="shared" si="273"/>
        <v>1.2325967901904988E-3</v>
      </c>
      <c r="AR147" s="368">
        <f t="shared" si="273"/>
        <v>1.88831957343219E-3</v>
      </c>
      <c r="AS147" s="368">
        <f t="shared" si="273"/>
        <v>2.6949521132919874E-3</v>
      </c>
      <c r="AT147" s="368">
        <f t="shared" si="273"/>
        <v>3.5576756529133446E-3</v>
      </c>
      <c r="AU147" s="368">
        <f t="shared" si="273"/>
        <v>4.1221863912241363E-3</v>
      </c>
      <c r="AV147" s="368">
        <f t="shared" si="273"/>
        <v>4.2766178409703315E-3</v>
      </c>
      <c r="AW147" s="368">
        <f t="shared" si="273"/>
        <v>4.0417696143407733E-3</v>
      </c>
      <c r="AX147" s="368">
        <f t="shared" si="273"/>
        <v>3.2796771528252611E-3</v>
      </c>
      <c r="AY147" s="368">
        <f t="shared" si="273"/>
        <v>2.2507166037508131E-3</v>
      </c>
      <c r="AZ147" s="368">
        <f t="shared" si="273"/>
        <v>1.2212236255582098E-3</v>
      </c>
      <c r="BA147" s="368">
        <f t="shared" si="273"/>
        <v>3.6446878202978095E-4</v>
      </c>
      <c r="BB147" s="368">
        <f t="shared" si="273"/>
        <v>-1.3288639091890708E-4</v>
      </c>
      <c r="BC147" s="368">
        <f t="shared" si="273"/>
        <v>-3.6516210399212268E-4</v>
      </c>
      <c r="BD147" s="368">
        <f t="shared" si="273"/>
        <v>-3.9906296581473932E-4</v>
      </c>
      <c r="BE147" s="368">
        <f t="shared" si="273"/>
        <v>-3.1190649724469055E-4</v>
      </c>
      <c r="BF147" s="368">
        <f t="shared" si="273"/>
        <v>-3.5775107369573345E-4</v>
      </c>
      <c r="BG147" s="368">
        <f t="shared" si="273"/>
        <v>-4.6110807566321355E-4</v>
      </c>
      <c r="BH147" s="368">
        <f t="shared" si="273"/>
        <v>1.7328319489376409E-4</v>
      </c>
      <c r="BI147" s="368">
        <f t="shared" si="273"/>
        <v>-7.878474706148747E-3</v>
      </c>
      <c r="BJ147" s="368">
        <f t="shared" si="273"/>
        <v>-8.4199804380527543E-4</v>
      </c>
      <c r="BK147" s="368">
        <f t="shared" si="273"/>
        <v>0</v>
      </c>
      <c r="BL147" s="368">
        <f t="shared" si="273"/>
        <v>0</v>
      </c>
      <c r="BM147" s="368">
        <f t="shared" si="273"/>
        <v>0</v>
      </c>
      <c r="BN147" s="368">
        <f t="shared" si="273"/>
        <v>0</v>
      </c>
      <c r="BO147" s="368">
        <f t="shared" si="273"/>
        <v>0</v>
      </c>
      <c r="BP147" s="368">
        <f t="shared" si="273"/>
        <v>0</v>
      </c>
      <c r="BQ147" s="368">
        <f t="shared" si="273"/>
        <v>0</v>
      </c>
      <c r="BR147" s="368" t="str">
        <f t="shared" si="273"/>
        <v/>
      </c>
      <c r="BS147" s="368" t="str">
        <f t="shared" si="273"/>
        <v/>
      </c>
      <c r="BT147" s="368" t="str">
        <f t="shared" ref="BT147:CD147" si="274">IF(NOT(ISNA(BT56)),IF(LEN(BT56)&gt;0,(BT56-$B56)/(rateShift*0.0001),""),"")</f>
        <v/>
      </c>
      <c r="BU147" s="368" t="str">
        <f t="shared" si="274"/>
        <v/>
      </c>
      <c r="BV147" s="368" t="str">
        <f t="shared" si="274"/>
        <v/>
      </c>
      <c r="BW147" s="368" t="str">
        <f t="shared" si="274"/>
        <v/>
      </c>
      <c r="BX147" s="368" t="str">
        <f t="shared" si="274"/>
        <v/>
      </c>
      <c r="BY147" s="368" t="str">
        <f t="shared" si="274"/>
        <v/>
      </c>
      <c r="BZ147" s="368" t="str">
        <f t="shared" si="274"/>
        <v/>
      </c>
      <c r="CA147" s="368" t="str">
        <f t="shared" si="274"/>
        <v/>
      </c>
      <c r="CB147" s="368" t="str">
        <f t="shared" si="274"/>
        <v/>
      </c>
      <c r="CC147" s="368" t="str">
        <f t="shared" si="274"/>
        <v/>
      </c>
      <c r="CD147" s="368" t="str">
        <f t="shared" si="274"/>
        <v/>
      </c>
      <c r="CE147" s="367">
        <f t="shared" ref="CE147:DJ147" si="275">IF(NOT(ISNA(CE56)),IF(LEN(CE56)&gt;0,(CE56-$C56)/(rateShift*0.0001),""),"")</f>
        <v>-1.0304696837146188E-4</v>
      </c>
      <c r="CF147" s="368">
        <f t="shared" si="275"/>
        <v>-3.4349887595777617E-5</v>
      </c>
      <c r="CG147" s="368">
        <f t="shared" si="275"/>
        <v>0</v>
      </c>
      <c r="CH147" s="368">
        <f t="shared" si="275"/>
        <v>0</v>
      </c>
      <c r="CI147" s="368">
        <f t="shared" si="275"/>
        <v>0</v>
      </c>
      <c r="CJ147" s="368">
        <f t="shared" si="275"/>
        <v>0</v>
      </c>
      <c r="CK147" s="368">
        <f t="shared" si="275"/>
        <v>0</v>
      </c>
      <c r="CL147" s="368">
        <f t="shared" si="275"/>
        <v>0</v>
      </c>
      <c r="CM147" s="368">
        <f t="shared" si="275"/>
        <v>0</v>
      </c>
      <c r="CN147" s="368">
        <f t="shared" si="275"/>
        <v>0</v>
      </c>
      <c r="CO147" s="368">
        <f t="shared" si="275"/>
        <v>0</v>
      </c>
      <c r="CP147" s="368">
        <f t="shared" si="275"/>
        <v>9.9166581196685755E-7</v>
      </c>
      <c r="CQ147" s="368">
        <f t="shared" si="275"/>
        <v>0</v>
      </c>
      <c r="CR147" s="368">
        <f t="shared" si="275"/>
        <v>0</v>
      </c>
      <c r="CS147" s="368">
        <f t="shared" si="275"/>
        <v>0</v>
      </c>
      <c r="CT147" s="368">
        <f t="shared" si="275"/>
        <v>0</v>
      </c>
      <c r="CU147" s="368">
        <f t="shared" si="275"/>
        <v>5.4796098214460187E-9</v>
      </c>
      <c r="CV147" s="368">
        <f t="shared" si="275"/>
        <v>3.1733109856837971E-4</v>
      </c>
      <c r="CW147" s="368">
        <f t="shared" si="275"/>
        <v>0</v>
      </c>
      <c r="CX147" s="368">
        <f t="shared" si="275"/>
        <v>0</v>
      </c>
      <c r="CY147" s="368">
        <f t="shared" si="275"/>
        <v>0</v>
      </c>
      <c r="CZ147" s="368">
        <f t="shared" si="275"/>
        <v>0</v>
      </c>
      <c r="DA147" s="368">
        <f t="shared" si="275"/>
        <v>0</v>
      </c>
      <c r="DB147" s="368">
        <f t="shared" si="275"/>
        <v>2.5024625774361375E-6</v>
      </c>
      <c r="DC147" s="368">
        <f t="shared" si="275"/>
        <v>0</v>
      </c>
      <c r="DD147" s="368">
        <f t="shared" si="275"/>
        <v>0</v>
      </c>
      <c r="DE147" s="368">
        <f t="shared" si="275"/>
        <v>0</v>
      </c>
      <c r="DF147" s="368">
        <f t="shared" si="275"/>
        <v>0</v>
      </c>
      <c r="DG147" s="368">
        <f t="shared" si="275"/>
        <v>-7.2375782624034546E-6</v>
      </c>
      <c r="DH147" s="368">
        <f t="shared" si="275"/>
        <v>6.4047055207093473E-4</v>
      </c>
      <c r="DI147" s="368">
        <f t="shared" si="275"/>
        <v>9.6376443704110359E-4</v>
      </c>
      <c r="DJ147" s="368">
        <f t="shared" si="275"/>
        <v>1.3006530969091046E-3</v>
      </c>
      <c r="DK147" s="368">
        <f t="shared" ref="DK147:EP147" si="276">IF(NOT(ISNA(DK56)),IF(LEN(DK56)&gt;0,(DK56-$C56)/(rateShift*0.0001),""),"")</f>
        <v>1.6213881666362479E-3</v>
      </c>
      <c r="DL147" s="368">
        <f t="shared" si="276"/>
        <v>1.960344058757682E-3</v>
      </c>
      <c r="DM147" s="368">
        <f t="shared" si="276"/>
        <v>2.2965299685973745E-3</v>
      </c>
      <c r="DN147" s="368">
        <f t="shared" si="276"/>
        <v>2.6440966065070792E-3</v>
      </c>
      <c r="DO147" s="368">
        <f t="shared" si="276"/>
        <v>3.0002292604643099E-3</v>
      </c>
      <c r="DP147" s="368">
        <f t="shared" si="276"/>
        <v>3.3252107317725127E-3</v>
      </c>
      <c r="DQ147" s="368">
        <f t="shared" si="276"/>
        <v>3.6799419993963772E-3</v>
      </c>
      <c r="DR147" s="368">
        <f t="shared" si="276"/>
        <v>4.0600988593809256E-3</v>
      </c>
      <c r="DS147" s="368">
        <f t="shared" si="276"/>
        <v>4.4118204795169647E-3</v>
      </c>
      <c r="DT147" s="368">
        <f t="shared" si="276"/>
        <v>4.7762902832381576E-3</v>
      </c>
      <c r="DU147" s="368">
        <f t="shared" si="276"/>
        <v>5.172269341314345E-3</v>
      </c>
      <c r="DV147" s="368">
        <f t="shared" si="276"/>
        <v>5.4994278256368517E-3</v>
      </c>
      <c r="DW147" s="368">
        <f t="shared" si="276"/>
        <v>5.8949541580002179E-3</v>
      </c>
      <c r="DX147" s="368">
        <f t="shared" si="276"/>
        <v>6.2846727716652645E-3</v>
      </c>
      <c r="DY147" s="368">
        <f t="shared" si="276"/>
        <v>6.686434237193617E-3</v>
      </c>
      <c r="DZ147" s="368">
        <f t="shared" si="276"/>
        <v>7.1588272051829882E-3</v>
      </c>
      <c r="EA147" s="368">
        <f t="shared" si="276"/>
        <v>7.5049969292841079E-3</v>
      </c>
      <c r="EB147" s="368">
        <f t="shared" si="276"/>
        <v>7.9359318265036921E-3</v>
      </c>
      <c r="EC147" s="368">
        <f t="shared" si="276"/>
        <v>8.3979348711529789E-3</v>
      </c>
      <c r="ED147" s="368">
        <f t="shared" si="276"/>
        <v>8.8702601069162723E-3</v>
      </c>
      <c r="EE147" s="368">
        <f t="shared" si="276"/>
        <v>2.4486896530668059E-2</v>
      </c>
      <c r="EF147" s="368">
        <f t="shared" si="276"/>
        <v>-0.10565964465014503</v>
      </c>
      <c r="EG147" s="368">
        <f t="shared" si="276"/>
        <v>-0.38597966159127983</v>
      </c>
      <c r="EH147" s="368">
        <f t="shared" si="276"/>
        <v>1.2903563307220187E-2</v>
      </c>
      <c r="EI147" s="368">
        <f t="shared" si="276"/>
        <v>0</v>
      </c>
      <c r="EJ147" s="368">
        <f t="shared" si="276"/>
        <v>0</v>
      </c>
      <c r="EK147" s="368">
        <f t="shared" si="276"/>
        <v>0</v>
      </c>
      <c r="EL147" s="368">
        <f t="shared" si="276"/>
        <v>0</v>
      </c>
      <c r="EM147" s="368">
        <f t="shared" si="276"/>
        <v>0</v>
      </c>
      <c r="EN147" s="368">
        <f t="shared" si="276"/>
        <v>0</v>
      </c>
      <c r="EO147" s="368" t="str">
        <f t="shared" si="276"/>
        <v/>
      </c>
      <c r="EP147" s="368" t="str">
        <f t="shared" si="276"/>
        <v/>
      </c>
      <c r="EQ147" s="368" t="str">
        <f t="shared" ref="EQ147:FA147" si="277">IF(NOT(ISNA(EQ56)),IF(LEN(EQ56)&gt;0,(EQ56-$C56)/(rateShift*0.0001),""),"")</f>
        <v/>
      </c>
      <c r="ER147" s="368" t="str">
        <f t="shared" si="277"/>
        <v/>
      </c>
      <c r="ES147" s="368" t="str">
        <f t="shared" si="277"/>
        <v/>
      </c>
      <c r="ET147" s="368" t="str">
        <f t="shared" si="277"/>
        <v/>
      </c>
      <c r="EU147" s="368" t="str">
        <f t="shared" si="277"/>
        <v/>
      </c>
      <c r="EV147" s="368" t="str">
        <f t="shared" si="277"/>
        <v/>
      </c>
      <c r="EW147" s="368" t="str">
        <f t="shared" si="277"/>
        <v/>
      </c>
      <c r="EX147" s="368" t="str">
        <f t="shared" si="277"/>
        <v/>
      </c>
      <c r="EY147" s="368" t="str">
        <f t="shared" si="277"/>
        <v/>
      </c>
      <c r="EZ147" s="368" t="str">
        <f t="shared" si="277"/>
        <v/>
      </c>
      <c r="FA147" s="369" t="str">
        <f t="shared" si="277"/>
        <v/>
      </c>
    </row>
    <row r="148" spans="6:157" x14ac:dyDescent="0.2">
      <c r="F148" s="238">
        <v>50955</v>
      </c>
      <c r="G148" s="238">
        <v>51139</v>
      </c>
      <c r="H148" s="367">
        <f t="shared" ref="H148:AM148" si="278">IF(NOT(ISNA(H57)),IF(LEN(H57)&gt;0,(H57-$B57)/(rateShift*0.0001),""),"")</f>
        <v>-1.3877787807814457E-13</v>
      </c>
      <c r="I148" s="368">
        <f t="shared" si="278"/>
        <v>-1.3877787807814457E-13</v>
      </c>
      <c r="J148" s="368">
        <f t="shared" si="278"/>
        <v>0</v>
      </c>
      <c r="K148" s="368">
        <f t="shared" si="278"/>
        <v>0</v>
      </c>
      <c r="L148" s="368">
        <f t="shared" si="278"/>
        <v>0</v>
      </c>
      <c r="M148" s="368">
        <f t="shared" si="278"/>
        <v>0</v>
      </c>
      <c r="N148" s="368">
        <f t="shared" si="278"/>
        <v>0</v>
      </c>
      <c r="O148" s="368">
        <f t="shared" si="278"/>
        <v>0</v>
      </c>
      <c r="P148" s="368">
        <f t="shared" si="278"/>
        <v>0</v>
      </c>
      <c r="Q148" s="368">
        <f t="shared" si="278"/>
        <v>0</v>
      </c>
      <c r="R148" s="368">
        <f t="shared" si="278"/>
        <v>0</v>
      </c>
      <c r="S148" s="368">
        <f t="shared" si="278"/>
        <v>9.0938787871558402E-5</v>
      </c>
      <c r="T148" s="368">
        <f t="shared" si="278"/>
        <v>0</v>
      </c>
      <c r="U148" s="368">
        <f t="shared" si="278"/>
        <v>0</v>
      </c>
      <c r="V148" s="368">
        <f t="shared" si="278"/>
        <v>0</v>
      </c>
      <c r="W148" s="368">
        <f t="shared" si="278"/>
        <v>0</v>
      </c>
      <c r="X148" s="368">
        <f t="shared" si="278"/>
        <v>5.0253337949279775E-7</v>
      </c>
      <c r="Y148" s="368">
        <f t="shared" si="278"/>
        <v>-7.9396615761118117E-4</v>
      </c>
      <c r="Z148" s="368">
        <f t="shared" si="278"/>
        <v>0</v>
      </c>
      <c r="AA148" s="368">
        <f t="shared" si="278"/>
        <v>0</v>
      </c>
      <c r="AB148" s="368">
        <f t="shared" si="278"/>
        <v>0</v>
      </c>
      <c r="AC148" s="368">
        <f t="shared" si="278"/>
        <v>0</v>
      </c>
      <c r="AD148" s="368">
        <f t="shared" si="278"/>
        <v>0</v>
      </c>
      <c r="AE148" s="368">
        <f t="shared" si="278"/>
        <v>2.2948312188020292E-4</v>
      </c>
      <c r="AF148" s="368">
        <f t="shared" si="278"/>
        <v>0</v>
      </c>
      <c r="AG148" s="368">
        <f t="shared" si="278"/>
        <v>0</v>
      </c>
      <c r="AH148" s="368">
        <f t="shared" si="278"/>
        <v>0</v>
      </c>
      <c r="AI148" s="368">
        <f t="shared" si="278"/>
        <v>0</v>
      </c>
      <c r="AJ148" s="368">
        <f t="shared" si="278"/>
        <v>-6.6370669772608526E-4</v>
      </c>
      <c r="AK148" s="368">
        <f t="shared" si="278"/>
        <v>-1.0892974276928424E-3</v>
      </c>
      <c r="AL148" s="368">
        <f t="shared" si="278"/>
        <v>-1.3626342054533225E-3</v>
      </c>
      <c r="AM148" s="368">
        <f t="shared" si="278"/>
        <v>-1.1544396008068836E-3</v>
      </c>
      <c r="AN148" s="368">
        <f t="shared" ref="AN148:BS148" si="279">IF(NOT(ISNA(AN57)),IF(LEN(AN57)&gt;0,(AN57-$B57)/(rateShift*0.0001),""),"")</f>
        <v>-5.4998624411661812E-4</v>
      </c>
      <c r="AO148" s="368">
        <f t="shared" si="279"/>
        <v>7.279933109463621E-5</v>
      </c>
      <c r="AP148" s="368">
        <f t="shared" si="279"/>
        <v>6.1423232453408638E-4</v>
      </c>
      <c r="AQ148" s="368">
        <f t="shared" si="279"/>
        <v>1.2046157170549077E-3</v>
      </c>
      <c r="AR148" s="368">
        <f t="shared" si="279"/>
        <v>1.8385092758789467E-3</v>
      </c>
      <c r="AS148" s="368">
        <f t="shared" si="279"/>
        <v>2.6174886991192636E-3</v>
      </c>
      <c r="AT148" s="368">
        <f t="shared" si="279"/>
        <v>3.4506855750744692E-3</v>
      </c>
      <c r="AU148" s="368">
        <f t="shared" si="279"/>
        <v>3.9968115197672183E-3</v>
      </c>
      <c r="AV148" s="368">
        <f t="shared" si="279"/>
        <v>4.1479280546777297E-3</v>
      </c>
      <c r="AW148" s="368">
        <f t="shared" si="279"/>
        <v>3.9241887246112273E-3</v>
      </c>
      <c r="AX148" s="368">
        <f t="shared" si="279"/>
        <v>3.1929058728376314E-3</v>
      </c>
      <c r="AY148" s="368">
        <f t="shared" si="279"/>
        <v>2.2040904533449091E-3</v>
      </c>
      <c r="AZ148" s="368">
        <f t="shared" si="279"/>
        <v>1.2153522559871233E-3</v>
      </c>
      <c r="BA148" s="368">
        <f t="shared" si="279"/>
        <v>3.928625292096144E-4</v>
      </c>
      <c r="BB148" s="368">
        <f t="shared" si="279"/>
        <v>-8.3432232234059711E-5</v>
      </c>
      <c r="BC148" s="368">
        <f t="shared" si="279"/>
        <v>-3.0405141059411389E-4</v>
      </c>
      <c r="BD148" s="368">
        <f t="shared" si="279"/>
        <v>-3.3432022671087136E-4</v>
      </c>
      <c r="BE148" s="368">
        <f t="shared" si="279"/>
        <v>-2.4751523924199104E-4</v>
      </c>
      <c r="BF148" s="368">
        <f t="shared" si="279"/>
        <v>-2.8858693596270357E-4</v>
      </c>
      <c r="BG148" s="368">
        <f t="shared" si="279"/>
        <v>-3.8506732994922355E-4</v>
      </c>
      <c r="BH148" s="368">
        <f t="shared" si="279"/>
        <v>-7.5772822315245403E-4</v>
      </c>
      <c r="BI148" s="368">
        <f t="shared" si="279"/>
        <v>1.1254941093691295E-5</v>
      </c>
      <c r="BJ148" s="368">
        <f t="shared" si="279"/>
        <v>-8.0559235461283296E-3</v>
      </c>
      <c r="BK148" s="368">
        <f t="shared" si="279"/>
        <v>-8.0352960559609832E-4</v>
      </c>
      <c r="BL148" s="368">
        <f t="shared" si="279"/>
        <v>0</v>
      </c>
      <c r="BM148" s="368">
        <f t="shared" si="279"/>
        <v>0</v>
      </c>
      <c r="BN148" s="368">
        <f t="shared" si="279"/>
        <v>0</v>
      </c>
      <c r="BO148" s="368">
        <f t="shared" si="279"/>
        <v>0</v>
      </c>
      <c r="BP148" s="368">
        <f t="shared" si="279"/>
        <v>0</v>
      </c>
      <c r="BQ148" s="368">
        <f t="shared" si="279"/>
        <v>0</v>
      </c>
      <c r="BR148" s="368" t="str">
        <f t="shared" si="279"/>
        <v/>
      </c>
      <c r="BS148" s="368" t="str">
        <f t="shared" si="279"/>
        <v/>
      </c>
      <c r="BT148" s="368" t="str">
        <f t="shared" ref="BT148:CD148" si="280">IF(NOT(ISNA(BT57)),IF(LEN(BT57)&gt;0,(BT57-$B57)/(rateShift*0.0001),""),"")</f>
        <v/>
      </c>
      <c r="BU148" s="368" t="str">
        <f t="shared" si="280"/>
        <v/>
      </c>
      <c r="BV148" s="368" t="str">
        <f t="shared" si="280"/>
        <v/>
      </c>
      <c r="BW148" s="368" t="str">
        <f t="shared" si="280"/>
        <v/>
      </c>
      <c r="BX148" s="368" t="str">
        <f t="shared" si="280"/>
        <v/>
      </c>
      <c r="BY148" s="368" t="str">
        <f t="shared" si="280"/>
        <v/>
      </c>
      <c r="BZ148" s="368" t="str">
        <f t="shared" si="280"/>
        <v/>
      </c>
      <c r="CA148" s="368" t="str">
        <f t="shared" si="280"/>
        <v/>
      </c>
      <c r="CB148" s="368" t="str">
        <f t="shared" si="280"/>
        <v/>
      </c>
      <c r="CC148" s="368" t="str">
        <f t="shared" si="280"/>
        <v/>
      </c>
      <c r="CD148" s="368" t="str">
        <f t="shared" si="280"/>
        <v/>
      </c>
      <c r="CE148" s="367">
        <f t="shared" ref="CE148:DJ148" si="281">IF(NOT(ISNA(CE57)),IF(LEN(CE57)&gt;0,(CE57-$C57)/(rateShift*0.0001),""),"")</f>
        <v>-1.0119985927384278E-4</v>
      </c>
      <c r="CF148" s="368">
        <f t="shared" si="281"/>
        <v>-3.3734166805451937E-5</v>
      </c>
      <c r="CG148" s="368">
        <f t="shared" si="281"/>
        <v>0</v>
      </c>
      <c r="CH148" s="368">
        <f t="shared" si="281"/>
        <v>0</v>
      </c>
      <c r="CI148" s="368">
        <f t="shared" si="281"/>
        <v>0</v>
      </c>
      <c r="CJ148" s="368">
        <f t="shared" si="281"/>
        <v>0</v>
      </c>
      <c r="CK148" s="368">
        <f t="shared" si="281"/>
        <v>0</v>
      </c>
      <c r="CL148" s="368">
        <f t="shared" si="281"/>
        <v>0</v>
      </c>
      <c r="CM148" s="368">
        <f t="shared" si="281"/>
        <v>0</v>
      </c>
      <c r="CN148" s="368">
        <f t="shared" si="281"/>
        <v>0</v>
      </c>
      <c r="CO148" s="368">
        <f t="shared" si="281"/>
        <v>0</v>
      </c>
      <c r="CP148" s="368">
        <f t="shared" si="281"/>
        <v>9.0486959071489625E-7</v>
      </c>
      <c r="CQ148" s="368">
        <f t="shared" si="281"/>
        <v>0</v>
      </c>
      <c r="CR148" s="368">
        <f t="shared" si="281"/>
        <v>0</v>
      </c>
      <c r="CS148" s="368">
        <f t="shared" si="281"/>
        <v>0</v>
      </c>
      <c r="CT148" s="368">
        <f t="shared" si="281"/>
        <v>0</v>
      </c>
      <c r="CU148" s="368">
        <f t="shared" si="281"/>
        <v>4.9999501067210517E-9</v>
      </c>
      <c r="CV148" s="368">
        <f t="shared" si="281"/>
        <v>3.0728685510190978E-4</v>
      </c>
      <c r="CW148" s="368">
        <f t="shared" si="281"/>
        <v>0</v>
      </c>
      <c r="CX148" s="368">
        <f t="shared" si="281"/>
        <v>0</v>
      </c>
      <c r="CY148" s="368">
        <f t="shared" si="281"/>
        <v>0</v>
      </c>
      <c r="CZ148" s="368">
        <f t="shared" si="281"/>
        <v>0</v>
      </c>
      <c r="DA148" s="368">
        <f t="shared" si="281"/>
        <v>0</v>
      </c>
      <c r="DB148" s="368">
        <f t="shared" si="281"/>
        <v>2.283427101915092E-6</v>
      </c>
      <c r="DC148" s="368">
        <f t="shared" si="281"/>
        <v>0</v>
      </c>
      <c r="DD148" s="368">
        <f t="shared" si="281"/>
        <v>0</v>
      </c>
      <c r="DE148" s="368">
        <f t="shared" si="281"/>
        <v>0</v>
      </c>
      <c r="DF148" s="368">
        <f t="shared" si="281"/>
        <v>0</v>
      </c>
      <c r="DG148" s="368">
        <f t="shared" si="281"/>
        <v>-6.6040803901878942E-6</v>
      </c>
      <c r="DH148" s="368">
        <f t="shared" si="281"/>
        <v>6.1989384126694136E-4</v>
      </c>
      <c r="DI148" s="368">
        <f t="shared" si="281"/>
        <v>9.326370965442865E-4</v>
      </c>
      <c r="DJ148" s="368">
        <f t="shared" si="281"/>
        <v>1.2582830712613846E-3</v>
      </c>
      <c r="DK148" s="368">
        <f t="shared" ref="DK148:EP148" si="282">IF(NOT(ISNA(DK57)),IF(LEN(DK57)&gt;0,(DK57-$C57)/(rateShift*0.0001),""),"")</f>
        <v>1.5679886954892558E-3</v>
      </c>
      <c r="DL148" s="368">
        <f t="shared" si="282"/>
        <v>1.8953427431689374E-3</v>
      </c>
      <c r="DM148" s="368">
        <f t="shared" si="282"/>
        <v>2.2200676149958937E-3</v>
      </c>
      <c r="DN148" s="368">
        <f t="shared" si="282"/>
        <v>2.5558536313578795E-3</v>
      </c>
      <c r="DO148" s="368">
        <f t="shared" si="282"/>
        <v>2.8997214857485326E-3</v>
      </c>
      <c r="DP148" s="368">
        <f t="shared" si="282"/>
        <v>3.2134765212774724E-3</v>
      </c>
      <c r="DQ148" s="368">
        <f t="shared" si="282"/>
        <v>3.5559594506982817E-3</v>
      </c>
      <c r="DR148" s="368">
        <f t="shared" si="282"/>
        <v>3.9233184072340332E-3</v>
      </c>
      <c r="DS148" s="368">
        <f t="shared" si="282"/>
        <v>4.2631738610826586E-3</v>
      </c>
      <c r="DT148" s="368">
        <f t="shared" si="282"/>
        <v>4.6156996312551879E-3</v>
      </c>
      <c r="DU148" s="368">
        <f t="shared" si="282"/>
        <v>4.9989874898424824E-3</v>
      </c>
      <c r="DV148" s="368">
        <f t="shared" si="282"/>
        <v>5.3160587283173494E-3</v>
      </c>
      <c r="DW148" s="368">
        <f t="shared" si="282"/>
        <v>5.6989066109496694E-3</v>
      </c>
      <c r="DX148" s="368">
        <f t="shared" si="282"/>
        <v>6.0761999788345317E-3</v>
      </c>
      <c r="DY148" s="368">
        <f t="shared" si="282"/>
        <v>6.4649318052591165E-3</v>
      </c>
      <c r="DZ148" s="368">
        <f t="shared" si="282"/>
        <v>6.92198683377096E-3</v>
      </c>
      <c r="EA148" s="368">
        <f t="shared" si="282"/>
        <v>7.2565272082793925E-3</v>
      </c>
      <c r="EB148" s="368">
        <f t="shared" si="282"/>
        <v>7.6731321599528279E-3</v>
      </c>
      <c r="EC148" s="368">
        <f t="shared" si="282"/>
        <v>8.1198487851368017E-3</v>
      </c>
      <c r="ED148" s="368">
        <f t="shared" si="282"/>
        <v>8.5767984692175503E-3</v>
      </c>
      <c r="EE148" s="368">
        <f t="shared" si="282"/>
        <v>8.9951971745955844E-3</v>
      </c>
      <c r="EF148" s="368">
        <f t="shared" si="282"/>
        <v>2.5903772633145694E-2</v>
      </c>
      <c r="EG148" s="368">
        <f t="shared" si="282"/>
        <v>-0.10975835633524923</v>
      </c>
      <c r="EH148" s="368">
        <f t="shared" si="282"/>
        <v>-0.39405570121930733</v>
      </c>
      <c r="EI148" s="368">
        <f t="shared" si="282"/>
        <v>1.3293842870019598E-2</v>
      </c>
      <c r="EJ148" s="368">
        <f t="shared" si="282"/>
        <v>0</v>
      </c>
      <c r="EK148" s="368">
        <f t="shared" si="282"/>
        <v>0</v>
      </c>
      <c r="EL148" s="368">
        <f t="shared" si="282"/>
        <v>0</v>
      </c>
      <c r="EM148" s="368">
        <f t="shared" si="282"/>
        <v>0</v>
      </c>
      <c r="EN148" s="368">
        <f t="shared" si="282"/>
        <v>0</v>
      </c>
      <c r="EO148" s="368" t="str">
        <f t="shared" si="282"/>
        <v/>
      </c>
      <c r="EP148" s="368" t="str">
        <f t="shared" si="282"/>
        <v/>
      </c>
      <c r="EQ148" s="368" t="str">
        <f t="shared" ref="EQ148:FA148" si="283">IF(NOT(ISNA(EQ57)),IF(LEN(EQ57)&gt;0,(EQ57-$C57)/(rateShift*0.0001),""),"")</f>
        <v/>
      </c>
      <c r="ER148" s="368" t="str">
        <f t="shared" si="283"/>
        <v/>
      </c>
      <c r="ES148" s="368" t="str">
        <f t="shared" si="283"/>
        <v/>
      </c>
      <c r="ET148" s="368" t="str">
        <f t="shared" si="283"/>
        <v/>
      </c>
      <c r="EU148" s="368" t="str">
        <f t="shared" si="283"/>
        <v/>
      </c>
      <c r="EV148" s="368" t="str">
        <f t="shared" si="283"/>
        <v/>
      </c>
      <c r="EW148" s="368" t="str">
        <f t="shared" si="283"/>
        <v/>
      </c>
      <c r="EX148" s="368" t="str">
        <f t="shared" si="283"/>
        <v/>
      </c>
      <c r="EY148" s="368" t="str">
        <f t="shared" si="283"/>
        <v/>
      </c>
      <c r="EZ148" s="368" t="str">
        <f t="shared" si="283"/>
        <v/>
      </c>
      <c r="FA148" s="369" t="str">
        <f t="shared" si="283"/>
        <v/>
      </c>
    </row>
    <row r="149" spans="6:157" x14ac:dyDescent="0.2">
      <c r="F149" s="238">
        <v>51320</v>
      </c>
      <c r="G149" s="238">
        <v>51504</v>
      </c>
      <c r="H149" s="367">
        <f t="shared" ref="H149:AM149" si="284">IF(NOT(ISNA(H58)),IF(LEN(H58)&gt;0,(H58-$B58)/(rateShift*0.0001),""),"")</f>
        <v>0</v>
      </c>
      <c r="I149" s="368">
        <f t="shared" si="284"/>
        <v>-3.4694469519536142E-14</v>
      </c>
      <c r="J149" s="368">
        <f t="shared" si="284"/>
        <v>0</v>
      </c>
      <c r="K149" s="368">
        <f t="shared" si="284"/>
        <v>0</v>
      </c>
      <c r="L149" s="368">
        <f t="shared" si="284"/>
        <v>0</v>
      </c>
      <c r="M149" s="368">
        <f t="shared" si="284"/>
        <v>0</v>
      </c>
      <c r="N149" s="368">
        <f t="shared" si="284"/>
        <v>0</v>
      </c>
      <c r="O149" s="368">
        <f t="shared" si="284"/>
        <v>0</v>
      </c>
      <c r="P149" s="368">
        <f t="shared" si="284"/>
        <v>0</v>
      </c>
      <c r="Q149" s="368">
        <f t="shared" si="284"/>
        <v>0</v>
      </c>
      <c r="R149" s="368">
        <f t="shared" si="284"/>
        <v>0</v>
      </c>
      <c r="S149" s="368">
        <f t="shared" si="284"/>
        <v>8.7694325620613078E-5</v>
      </c>
      <c r="T149" s="368">
        <f t="shared" si="284"/>
        <v>0</v>
      </c>
      <c r="U149" s="368">
        <f t="shared" si="284"/>
        <v>0</v>
      </c>
      <c r="V149" s="368">
        <f t="shared" si="284"/>
        <v>0</v>
      </c>
      <c r="W149" s="368">
        <f t="shared" si="284"/>
        <v>0</v>
      </c>
      <c r="X149" s="368">
        <f t="shared" si="284"/>
        <v>4.8460428378471754E-7</v>
      </c>
      <c r="Y149" s="368">
        <f t="shared" si="284"/>
        <v>-7.6387219443904697E-4</v>
      </c>
      <c r="Z149" s="368">
        <f t="shared" si="284"/>
        <v>0</v>
      </c>
      <c r="AA149" s="368">
        <f t="shared" si="284"/>
        <v>0</v>
      </c>
      <c r="AB149" s="368">
        <f t="shared" si="284"/>
        <v>0</v>
      </c>
      <c r="AC149" s="368">
        <f t="shared" si="284"/>
        <v>0</v>
      </c>
      <c r="AD149" s="368">
        <f t="shared" si="284"/>
        <v>0</v>
      </c>
      <c r="AE149" s="368">
        <f t="shared" si="284"/>
        <v>2.212957537356397E-4</v>
      </c>
      <c r="AF149" s="368">
        <f t="shared" si="284"/>
        <v>0</v>
      </c>
      <c r="AG149" s="368">
        <f t="shared" si="284"/>
        <v>0</v>
      </c>
      <c r="AH149" s="368">
        <f t="shared" si="284"/>
        <v>0</v>
      </c>
      <c r="AI149" s="368">
        <f t="shared" si="284"/>
        <v>0</v>
      </c>
      <c r="AJ149" s="368">
        <f t="shared" si="284"/>
        <v>-6.4002734789098126E-4</v>
      </c>
      <c r="AK149" s="368">
        <f t="shared" si="284"/>
        <v>-1.0468975192128027E-3</v>
      </c>
      <c r="AL149" s="368">
        <f t="shared" si="284"/>
        <v>-1.3087135383553494E-3</v>
      </c>
      <c r="AM149" s="368">
        <f t="shared" si="284"/>
        <v>-1.1061475528942322E-3</v>
      </c>
      <c r="AN149" s="368">
        <f t="shared" ref="AN149:BS149" si="285">IF(NOT(ISNA(AN58)),IF(LEN(AN58)&gt;0,(AN58-$B58)/(rateShift*0.0001),""),"")</f>
        <v>-5.2154210819846392E-4</v>
      </c>
      <c r="AO149" s="368">
        <f t="shared" si="285"/>
        <v>8.0824994735245737E-5</v>
      </c>
      <c r="AP149" s="368">
        <f t="shared" si="285"/>
        <v>6.0473148606743354E-4</v>
      </c>
      <c r="AQ149" s="368">
        <f t="shared" si="285"/>
        <v>1.1758716599030716E-3</v>
      </c>
      <c r="AR149" s="368">
        <f t="shared" si="285"/>
        <v>1.7890721246138774E-3</v>
      </c>
      <c r="AS149" s="368">
        <f t="shared" si="285"/>
        <v>2.5419737397815168E-3</v>
      </c>
      <c r="AT149" s="368">
        <f t="shared" si="285"/>
        <v>3.3473178372503409E-3</v>
      </c>
      <c r="AU149" s="368">
        <f t="shared" si="285"/>
        <v>3.8759465350972355E-3</v>
      </c>
      <c r="AV149" s="368">
        <f t="shared" si="285"/>
        <v>4.0236101488295983E-3</v>
      </c>
      <c r="AW149" s="368">
        <f t="shared" si="285"/>
        <v>3.8098419962231955E-3</v>
      </c>
      <c r="AX149" s="368">
        <f t="shared" si="285"/>
        <v>3.1068403346344586E-3</v>
      </c>
      <c r="AY149" s="368">
        <f t="shared" si="285"/>
        <v>2.1550790287733212E-3</v>
      </c>
      <c r="AZ149" s="368">
        <f t="shared" si="285"/>
        <v>1.203872133440087E-3</v>
      </c>
      <c r="BA149" s="368">
        <f t="shared" si="285"/>
        <v>4.1288753669516121E-4</v>
      </c>
      <c r="BB149" s="368">
        <f t="shared" si="285"/>
        <v>-4.4208659823186114E-5</v>
      </c>
      <c r="BC149" s="368">
        <f t="shared" si="285"/>
        <v>-2.5444515569170156E-4</v>
      </c>
      <c r="BD149" s="368">
        <f t="shared" si="285"/>
        <v>-2.816966837397572E-4</v>
      </c>
      <c r="BE149" s="368">
        <f t="shared" si="285"/>
        <v>-1.956584647945514E-4</v>
      </c>
      <c r="BF149" s="368">
        <f t="shared" si="285"/>
        <v>-2.3275774356512624E-4</v>
      </c>
      <c r="BG149" s="368">
        <f t="shared" si="285"/>
        <v>-3.2330358371371326E-4</v>
      </c>
      <c r="BH149" s="368">
        <f t="shared" si="285"/>
        <v>-6.8023042670839473E-4</v>
      </c>
      <c r="BI149" s="368">
        <f t="shared" si="285"/>
        <v>-9.826978017608845E-4</v>
      </c>
      <c r="BJ149" s="368">
        <f t="shared" si="285"/>
        <v>-6.3389855690931807E-5</v>
      </c>
      <c r="BK149" s="368">
        <f t="shared" si="285"/>
        <v>-7.8643936568187356E-3</v>
      </c>
      <c r="BL149" s="368">
        <f t="shared" si="285"/>
        <v>-8.3074334562491248E-4</v>
      </c>
      <c r="BM149" s="368">
        <f t="shared" si="285"/>
        <v>0</v>
      </c>
      <c r="BN149" s="368">
        <f t="shared" si="285"/>
        <v>0</v>
      </c>
      <c r="BO149" s="368">
        <f t="shared" si="285"/>
        <v>0</v>
      </c>
      <c r="BP149" s="368">
        <f t="shared" si="285"/>
        <v>0</v>
      </c>
      <c r="BQ149" s="368">
        <f t="shared" si="285"/>
        <v>0</v>
      </c>
      <c r="BR149" s="368" t="str">
        <f t="shared" si="285"/>
        <v/>
      </c>
      <c r="BS149" s="368" t="str">
        <f t="shared" si="285"/>
        <v/>
      </c>
      <c r="BT149" s="368" t="str">
        <f t="shared" ref="BT149:CD149" si="286">IF(NOT(ISNA(BT58)),IF(LEN(BT58)&gt;0,(BT58-$B58)/(rateShift*0.0001),""),"")</f>
        <v/>
      </c>
      <c r="BU149" s="368" t="str">
        <f t="shared" si="286"/>
        <v/>
      </c>
      <c r="BV149" s="368" t="str">
        <f t="shared" si="286"/>
        <v/>
      </c>
      <c r="BW149" s="368" t="str">
        <f t="shared" si="286"/>
        <v/>
      </c>
      <c r="BX149" s="368" t="str">
        <f t="shared" si="286"/>
        <v/>
      </c>
      <c r="BY149" s="368" t="str">
        <f t="shared" si="286"/>
        <v/>
      </c>
      <c r="BZ149" s="368" t="str">
        <f t="shared" si="286"/>
        <v/>
      </c>
      <c r="CA149" s="368" t="str">
        <f t="shared" si="286"/>
        <v/>
      </c>
      <c r="CB149" s="368" t="str">
        <f t="shared" si="286"/>
        <v/>
      </c>
      <c r="CC149" s="368" t="str">
        <f t="shared" si="286"/>
        <v/>
      </c>
      <c r="CD149" s="368" t="str">
        <f t="shared" si="286"/>
        <v/>
      </c>
      <c r="CE149" s="367">
        <f t="shared" ref="CE149:DJ149" si="287">IF(NOT(ISNA(CE58)),IF(LEN(CE58)&gt;0,(CE58-$C58)/(rateShift*0.0001),""),"")</f>
        <v>-1.0011382889363318E-4</v>
      </c>
      <c r="CF149" s="368">
        <f t="shared" si="287"/>
        <v>-3.3372148855112527E-5</v>
      </c>
      <c r="CG149" s="368">
        <f t="shared" si="287"/>
        <v>0</v>
      </c>
      <c r="CH149" s="368">
        <f t="shared" si="287"/>
        <v>0</v>
      </c>
      <c r="CI149" s="368">
        <f t="shared" si="287"/>
        <v>0</v>
      </c>
      <c r="CJ149" s="368">
        <f t="shared" si="287"/>
        <v>0</v>
      </c>
      <c r="CK149" s="368">
        <f t="shared" si="287"/>
        <v>0</v>
      </c>
      <c r="CL149" s="368">
        <f t="shared" si="287"/>
        <v>0</v>
      </c>
      <c r="CM149" s="368">
        <f t="shared" si="287"/>
        <v>0</v>
      </c>
      <c r="CN149" s="368">
        <f t="shared" si="287"/>
        <v>0</v>
      </c>
      <c r="CO149" s="368">
        <f t="shared" si="287"/>
        <v>0</v>
      </c>
      <c r="CP149" s="368">
        <f t="shared" si="287"/>
        <v>8.2342760214515476E-7</v>
      </c>
      <c r="CQ149" s="368">
        <f t="shared" si="287"/>
        <v>0</v>
      </c>
      <c r="CR149" s="368">
        <f t="shared" si="287"/>
        <v>0</v>
      </c>
      <c r="CS149" s="368">
        <f t="shared" si="287"/>
        <v>0</v>
      </c>
      <c r="CT149" s="368">
        <f t="shared" si="287"/>
        <v>0</v>
      </c>
      <c r="CU149" s="368">
        <f t="shared" si="287"/>
        <v>4.5512812268944103E-9</v>
      </c>
      <c r="CV149" s="368">
        <f t="shared" si="287"/>
        <v>2.9889021686477224E-4</v>
      </c>
      <c r="CW149" s="368">
        <f t="shared" si="287"/>
        <v>0</v>
      </c>
      <c r="CX149" s="368">
        <f t="shared" si="287"/>
        <v>0</v>
      </c>
      <c r="CY149" s="368">
        <f t="shared" si="287"/>
        <v>0</v>
      </c>
      <c r="CZ149" s="368">
        <f t="shared" si="287"/>
        <v>0</v>
      </c>
      <c r="DA149" s="368">
        <f t="shared" si="287"/>
        <v>0</v>
      </c>
      <c r="DB149" s="368">
        <f t="shared" si="287"/>
        <v>2.0779102136853078E-6</v>
      </c>
      <c r="DC149" s="368">
        <f t="shared" si="287"/>
        <v>0</v>
      </c>
      <c r="DD149" s="368">
        <f t="shared" si="287"/>
        <v>0</v>
      </c>
      <c r="DE149" s="368">
        <f t="shared" si="287"/>
        <v>0</v>
      </c>
      <c r="DF149" s="368">
        <f t="shared" si="287"/>
        <v>0</v>
      </c>
      <c r="DG149" s="368">
        <f t="shared" si="287"/>
        <v>-6.0096908092305279E-6</v>
      </c>
      <c r="DH149" s="368">
        <f t="shared" si="287"/>
        <v>6.0264364751955179E-4</v>
      </c>
      <c r="DI149" s="368">
        <f t="shared" si="287"/>
        <v>9.0651603511932022E-4</v>
      </c>
      <c r="DJ149" s="368">
        <f t="shared" si="287"/>
        <v>1.2226749077429155E-3</v>
      </c>
      <c r="DK149" s="368">
        <f t="shared" ref="DK149:EP149" si="288">IF(NOT(ISNA(DK58)),IF(LEN(DK58)&gt;0,(DK58-$C58)/(rateShift*0.0001),""),"")</f>
        <v>1.5230155323616573E-3</v>
      </c>
      <c r="DL149" s="368">
        <f t="shared" si="288"/>
        <v>1.8405308470793164E-3</v>
      </c>
      <c r="DM149" s="368">
        <f t="shared" si="288"/>
        <v>2.1555432796419721E-3</v>
      </c>
      <c r="DN149" s="368">
        <f t="shared" si="288"/>
        <v>2.4813645616104246E-3</v>
      </c>
      <c r="DO149" s="368">
        <f t="shared" si="288"/>
        <v>2.8148119497403701E-3</v>
      </c>
      <c r="DP149" s="368">
        <f t="shared" si="288"/>
        <v>3.1190318353687546E-3</v>
      </c>
      <c r="DQ149" s="368">
        <f t="shared" si="288"/>
        <v>3.4511120989080823E-3</v>
      </c>
      <c r="DR149" s="368">
        <f t="shared" si="288"/>
        <v>3.8076617077647396E-3</v>
      </c>
      <c r="DS149" s="368">
        <f t="shared" si="288"/>
        <v>4.1374681881978237E-3</v>
      </c>
      <c r="DT149" s="368">
        <f t="shared" si="288"/>
        <v>4.4799438511308742E-3</v>
      </c>
      <c r="DU149" s="368">
        <f t="shared" si="288"/>
        <v>4.8525967038214046E-3</v>
      </c>
      <c r="DV149" s="368">
        <f t="shared" si="288"/>
        <v>5.1612944353390117E-3</v>
      </c>
      <c r="DW149" s="368">
        <f t="shared" si="288"/>
        <v>5.533502768651638E-3</v>
      </c>
      <c r="DX149" s="368">
        <f t="shared" si="288"/>
        <v>5.9003947458675932E-3</v>
      </c>
      <c r="DY149" s="368">
        <f t="shared" si="288"/>
        <v>6.278184160922809E-3</v>
      </c>
      <c r="DZ149" s="368">
        <f t="shared" si="288"/>
        <v>6.7223732021053084E-3</v>
      </c>
      <c r="EA149" s="368">
        <f t="shared" si="288"/>
        <v>7.0470670770171606E-3</v>
      </c>
      <c r="EB149" s="368">
        <f t="shared" si="288"/>
        <v>7.4515822405703258E-3</v>
      </c>
      <c r="EC149" s="368">
        <f t="shared" si="288"/>
        <v>7.8854135409853199E-3</v>
      </c>
      <c r="ED149" s="368">
        <f t="shared" si="288"/>
        <v>8.3294626868502669E-3</v>
      </c>
      <c r="EE149" s="368">
        <f t="shared" si="288"/>
        <v>8.7357604796819976E-3</v>
      </c>
      <c r="EF149" s="368">
        <f t="shared" si="288"/>
        <v>9.2245098295626327E-3</v>
      </c>
      <c r="EG149" s="368">
        <f t="shared" si="288"/>
        <v>2.6436705203736893E-2</v>
      </c>
      <c r="EH149" s="368">
        <f t="shared" si="288"/>
        <v>-0.11341915629690773</v>
      </c>
      <c r="EI149" s="368">
        <f t="shared" si="288"/>
        <v>-0.40391839537337082</v>
      </c>
      <c r="EJ149" s="368">
        <f t="shared" si="288"/>
        <v>1.322958972562599E-2</v>
      </c>
      <c r="EK149" s="368">
        <f t="shared" si="288"/>
        <v>0</v>
      </c>
      <c r="EL149" s="368">
        <f t="shared" si="288"/>
        <v>0</v>
      </c>
      <c r="EM149" s="368">
        <f t="shared" si="288"/>
        <v>0</v>
      </c>
      <c r="EN149" s="368">
        <f t="shared" si="288"/>
        <v>0</v>
      </c>
      <c r="EO149" s="368" t="str">
        <f t="shared" si="288"/>
        <v/>
      </c>
      <c r="EP149" s="368" t="str">
        <f t="shared" si="288"/>
        <v/>
      </c>
      <c r="EQ149" s="368" t="str">
        <f t="shared" ref="EQ149:FA149" si="289">IF(NOT(ISNA(EQ58)),IF(LEN(EQ58)&gt;0,(EQ58-$C58)/(rateShift*0.0001),""),"")</f>
        <v/>
      </c>
      <c r="ER149" s="368" t="str">
        <f t="shared" si="289"/>
        <v/>
      </c>
      <c r="ES149" s="368" t="str">
        <f t="shared" si="289"/>
        <v/>
      </c>
      <c r="ET149" s="368" t="str">
        <f t="shared" si="289"/>
        <v/>
      </c>
      <c r="EU149" s="368" t="str">
        <f t="shared" si="289"/>
        <v/>
      </c>
      <c r="EV149" s="368" t="str">
        <f t="shared" si="289"/>
        <v/>
      </c>
      <c r="EW149" s="368" t="str">
        <f t="shared" si="289"/>
        <v/>
      </c>
      <c r="EX149" s="368" t="str">
        <f t="shared" si="289"/>
        <v/>
      </c>
      <c r="EY149" s="368" t="str">
        <f t="shared" si="289"/>
        <v/>
      </c>
      <c r="EZ149" s="368" t="str">
        <f t="shared" si="289"/>
        <v/>
      </c>
      <c r="FA149" s="369" t="str">
        <f t="shared" si="289"/>
        <v/>
      </c>
    </row>
    <row r="150" spans="6:157" x14ac:dyDescent="0.2">
      <c r="F150" s="238">
        <v>51685</v>
      </c>
      <c r="G150" s="238">
        <v>51869</v>
      </c>
      <c r="H150" s="367">
        <f t="shared" ref="H150:AM150" si="290">IF(NOT(ISNA(H59)),IF(LEN(H59)&gt;0,(H59-$B59)/(rateShift*0.0001),""),"")</f>
        <v>0</v>
      </c>
      <c r="I150" s="368">
        <f t="shared" si="290"/>
        <v>-1.0408340855860843E-13</v>
      </c>
      <c r="J150" s="368">
        <f t="shared" si="290"/>
        <v>0</v>
      </c>
      <c r="K150" s="368">
        <f t="shared" si="290"/>
        <v>0</v>
      </c>
      <c r="L150" s="368">
        <f t="shared" si="290"/>
        <v>0</v>
      </c>
      <c r="M150" s="368">
        <f t="shared" si="290"/>
        <v>0</v>
      </c>
      <c r="N150" s="368">
        <f t="shared" si="290"/>
        <v>0</v>
      </c>
      <c r="O150" s="368">
        <f t="shared" si="290"/>
        <v>0</v>
      </c>
      <c r="P150" s="368">
        <f t="shared" si="290"/>
        <v>0</v>
      </c>
      <c r="Q150" s="368">
        <f t="shared" si="290"/>
        <v>0</v>
      </c>
      <c r="R150" s="368">
        <f t="shared" si="290"/>
        <v>0</v>
      </c>
      <c r="S150" s="368">
        <f t="shared" si="290"/>
        <v>8.4673257554762626E-5</v>
      </c>
      <c r="T150" s="368">
        <f t="shared" si="290"/>
        <v>0</v>
      </c>
      <c r="U150" s="368">
        <f t="shared" si="290"/>
        <v>0</v>
      </c>
      <c r="V150" s="368">
        <f t="shared" si="290"/>
        <v>0</v>
      </c>
      <c r="W150" s="368">
        <f t="shared" si="290"/>
        <v>0</v>
      </c>
      <c r="X150" s="368">
        <f t="shared" si="290"/>
        <v>4.6790965199661194E-7</v>
      </c>
      <c r="Y150" s="368">
        <f t="shared" si="290"/>
        <v>-7.3620718236966365E-4</v>
      </c>
      <c r="Z150" s="368">
        <f t="shared" si="290"/>
        <v>0</v>
      </c>
      <c r="AA150" s="368">
        <f t="shared" si="290"/>
        <v>0</v>
      </c>
      <c r="AB150" s="368">
        <f t="shared" si="290"/>
        <v>0</v>
      </c>
      <c r="AC150" s="368">
        <f t="shared" si="290"/>
        <v>0</v>
      </c>
      <c r="AD150" s="368">
        <f t="shared" si="290"/>
        <v>0</v>
      </c>
      <c r="AE150" s="368">
        <f t="shared" si="290"/>
        <v>2.1367211871375913E-4</v>
      </c>
      <c r="AF150" s="368">
        <f t="shared" si="290"/>
        <v>0</v>
      </c>
      <c r="AG150" s="368">
        <f t="shared" si="290"/>
        <v>0</v>
      </c>
      <c r="AH150" s="368">
        <f t="shared" si="290"/>
        <v>0</v>
      </c>
      <c r="AI150" s="368">
        <f t="shared" si="290"/>
        <v>0</v>
      </c>
      <c r="AJ150" s="368">
        <f t="shared" si="290"/>
        <v>-6.1797841639094075E-4</v>
      </c>
      <c r="AK150" s="368">
        <f t="shared" si="290"/>
        <v>-1.0081311390373882E-3</v>
      </c>
      <c r="AL150" s="368">
        <f t="shared" si="290"/>
        <v>-1.2595768166846766E-3</v>
      </c>
      <c r="AM150" s="368">
        <f t="shared" si="290"/>
        <v>-1.0626152367396169E-3</v>
      </c>
      <c r="AN150" s="368">
        <f t="shared" ref="AN150:BS150" si="291">IF(NOT(ISNA(AN59)),IF(LEN(AN59)&gt;0,(AN59-$B59)/(rateShift*0.0001),""),"")</f>
        <v>-4.9683786008947184E-4</v>
      </c>
      <c r="AO150" s="368">
        <f t="shared" si="291"/>
        <v>8.6153014028367281E-5</v>
      </c>
      <c r="AP150" s="368">
        <f t="shared" si="291"/>
        <v>5.9337823871477569E-4</v>
      </c>
      <c r="AQ150" s="368">
        <f t="shared" si="291"/>
        <v>1.1462325758514191E-3</v>
      </c>
      <c r="AR150" s="368">
        <f t="shared" si="291"/>
        <v>1.7397765857476988E-3</v>
      </c>
      <c r="AS150" s="368">
        <f t="shared" si="291"/>
        <v>2.4680498159068698E-3</v>
      </c>
      <c r="AT150" s="368">
        <f t="shared" si="291"/>
        <v>3.2470805937621916E-3</v>
      </c>
      <c r="AU150" s="368">
        <f t="shared" si="291"/>
        <v>3.7590154679939536E-3</v>
      </c>
      <c r="AV150" s="368">
        <f t="shared" si="291"/>
        <v>3.9030725508711062E-3</v>
      </c>
      <c r="AW150" s="368">
        <f t="shared" si="291"/>
        <v>3.6981874439005746E-3</v>
      </c>
      <c r="AX150" s="368">
        <f t="shared" si="291"/>
        <v>3.021077303738684E-3</v>
      </c>
      <c r="AY150" s="368">
        <f t="shared" si="291"/>
        <v>2.1034601131557362E-3</v>
      </c>
      <c r="AZ150" s="368">
        <f t="shared" si="291"/>
        <v>1.1867449686668585E-3</v>
      </c>
      <c r="BA150" s="368">
        <f t="shared" si="291"/>
        <v>4.2465992432585975E-4</v>
      </c>
      <c r="BB150" s="368">
        <f t="shared" si="291"/>
        <v>-1.5004970842225074E-5</v>
      </c>
      <c r="BC150" s="368">
        <f t="shared" si="291"/>
        <v>-2.1608094358943619E-4</v>
      </c>
      <c r="BD150" s="368">
        <f t="shared" si="291"/>
        <v>-2.4091402378231819E-4</v>
      </c>
      <c r="BE150" s="368">
        <f t="shared" si="291"/>
        <v>-1.5606030774953372E-4</v>
      </c>
      <c r="BF150" s="368">
        <f t="shared" si="291"/>
        <v>-1.8996692852449315E-4</v>
      </c>
      <c r="BG150" s="368">
        <f t="shared" si="291"/>
        <v>-2.7549025297113339E-4</v>
      </c>
      <c r="BH150" s="368">
        <f t="shared" si="291"/>
        <v>-6.1825864618864079E-4</v>
      </c>
      <c r="BI150" s="368">
        <f t="shared" si="291"/>
        <v>-9.0813756254554123E-4</v>
      </c>
      <c r="BJ150" s="368">
        <f t="shared" si="291"/>
        <v>-1.0780422768363884E-3</v>
      </c>
      <c r="BK150" s="368">
        <f t="shared" si="291"/>
        <v>2.1853250514736189E-4</v>
      </c>
      <c r="BL150" s="368">
        <f t="shared" si="291"/>
        <v>-7.7458073047265152E-3</v>
      </c>
      <c r="BM150" s="368">
        <f t="shared" si="291"/>
        <v>-8.3266431199699453E-4</v>
      </c>
      <c r="BN150" s="368">
        <f t="shared" si="291"/>
        <v>0</v>
      </c>
      <c r="BO150" s="368">
        <f t="shared" si="291"/>
        <v>0</v>
      </c>
      <c r="BP150" s="368">
        <f t="shared" si="291"/>
        <v>0</v>
      </c>
      <c r="BQ150" s="368">
        <f t="shared" si="291"/>
        <v>0</v>
      </c>
      <c r="BR150" s="368" t="str">
        <f t="shared" si="291"/>
        <v/>
      </c>
      <c r="BS150" s="368" t="str">
        <f t="shared" si="291"/>
        <v/>
      </c>
      <c r="BT150" s="368" t="str">
        <f t="shared" ref="BT150:CD150" si="292">IF(NOT(ISNA(BT59)),IF(LEN(BT59)&gt;0,(BT59-$B59)/(rateShift*0.0001),""),"")</f>
        <v/>
      </c>
      <c r="BU150" s="368" t="str">
        <f t="shared" si="292"/>
        <v/>
      </c>
      <c r="BV150" s="368" t="str">
        <f t="shared" si="292"/>
        <v/>
      </c>
      <c r="BW150" s="368" t="str">
        <f t="shared" si="292"/>
        <v/>
      </c>
      <c r="BX150" s="368" t="str">
        <f t="shared" si="292"/>
        <v/>
      </c>
      <c r="BY150" s="368" t="str">
        <f t="shared" si="292"/>
        <v/>
      </c>
      <c r="BZ150" s="368" t="str">
        <f t="shared" si="292"/>
        <v/>
      </c>
      <c r="CA150" s="368" t="str">
        <f t="shared" si="292"/>
        <v/>
      </c>
      <c r="CB150" s="368" t="str">
        <f t="shared" si="292"/>
        <v/>
      </c>
      <c r="CC150" s="368" t="str">
        <f t="shared" si="292"/>
        <v/>
      </c>
      <c r="CD150" s="368" t="str">
        <f t="shared" si="292"/>
        <v/>
      </c>
      <c r="CE150" s="367">
        <f t="shared" ref="CE150:DJ150" si="293">IF(NOT(ISNA(CE59)),IF(LEN(CE59)&gt;0,(CE59-$C59)/(rateShift*0.0001),""),"")</f>
        <v>-9.9724017984387237E-5</v>
      </c>
      <c r="CF150" s="368">
        <f t="shared" si="293"/>
        <v>-3.3242206513503514E-5</v>
      </c>
      <c r="CG150" s="368">
        <f t="shared" si="293"/>
        <v>0</v>
      </c>
      <c r="CH150" s="368">
        <f t="shared" si="293"/>
        <v>0</v>
      </c>
      <c r="CI150" s="368">
        <f t="shared" si="293"/>
        <v>0</v>
      </c>
      <c r="CJ150" s="368">
        <f t="shared" si="293"/>
        <v>0</v>
      </c>
      <c r="CK150" s="368">
        <f t="shared" si="293"/>
        <v>0</v>
      </c>
      <c r="CL150" s="368">
        <f t="shared" si="293"/>
        <v>0</v>
      </c>
      <c r="CM150" s="368">
        <f t="shared" si="293"/>
        <v>0</v>
      </c>
      <c r="CN150" s="368">
        <f t="shared" si="293"/>
        <v>0</v>
      </c>
      <c r="CO150" s="368">
        <f t="shared" si="293"/>
        <v>0</v>
      </c>
      <c r="CP150" s="368">
        <f t="shared" si="293"/>
        <v>7.5341316518873214E-7</v>
      </c>
      <c r="CQ150" s="368">
        <f t="shared" si="293"/>
        <v>0</v>
      </c>
      <c r="CR150" s="368">
        <f t="shared" si="293"/>
        <v>0</v>
      </c>
      <c r="CS150" s="368">
        <f t="shared" si="293"/>
        <v>0</v>
      </c>
      <c r="CT150" s="368">
        <f t="shared" si="293"/>
        <v>0</v>
      </c>
      <c r="CU150" s="368">
        <f t="shared" si="293"/>
        <v>4.163787370448091E-9</v>
      </c>
      <c r="CV150" s="368">
        <f t="shared" si="293"/>
        <v>2.8704491055776826E-4</v>
      </c>
      <c r="CW150" s="368">
        <f t="shared" si="293"/>
        <v>0</v>
      </c>
      <c r="CX150" s="368">
        <f t="shared" si="293"/>
        <v>0</v>
      </c>
      <c r="CY150" s="368">
        <f t="shared" si="293"/>
        <v>0</v>
      </c>
      <c r="CZ150" s="368">
        <f t="shared" si="293"/>
        <v>0</v>
      </c>
      <c r="DA150" s="368">
        <f t="shared" si="293"/>
        <v>0</v>
      </c>
      <c r="DB150" s="368">
        <f t="shared" si="293"/>
        <v>1.9012313164784578E-6</v>
      </c>
      <c r="DC150" s="368">
        <f t="shared" si="293"/>
        <v>0</v>
      </c>
      <c r="DD150" s="368">
        <f t="shared" si="293"/>
        <v>0</v>
      </c>
      <c r="DE150" s="368">
        <f t="shared" si="293"/>
        <v>0</v>
      </c>
      <c r="DF150" s="368">
        <f t="shared" si="293"/>
        <v>0</v>
      </c>
      <c r="DG150" s="368">
        <f t="shared" si="293"/>
        <v>-5.4987029426273315E-6</v>
      </c>
      <c r="DH150" s="368">
        <f t="shared" si="293"/>
        <v>5.7855496743246249E-4</v>
      </c>
      <c r="DI150" s="368">
        <f t="shared" si="293"/>
        <v>8.7017031361741326E-4</v>
      </c>
      <c r="DJ150" s="368">
        <f t="shared" si="293"/>
        <v>1.1734763000984666E-3</v>
      </c>
      <c r="DK150" s="368">
        <f t="shared" ref="DK150:EP150" si="294">IF(NOT(ISNA(DK59)),IF(LEN(DK59)&gt;0,(DK59-$C59)/(rateShift*0.0001),""),"")</f>
        <v>1.4612562135741386E-3</v>
      </c>
      <c r="DL150" s="368">
        <f t="shared" si="294"/>
        <v>1.765598005203442E-3</v>
      </c>
      <c r="DM150" s="368">
        <f t="shared" si="294"/>
        <v>2.0675731149562282E-3</v>
      </c>
      <c r="DN150" s="368">
        <f t="shared" si="294"/>
        <v>2.3800891391437262E-3</v>
      </c>
      <c r="DO150" s="368">
        <f t="shared" si="294"/>
        <v>2.6995171926915557E-3</v>
      </c>
      <c r="DP150" s="368">
        <f t="shared" si="294"/>
        <v>2.9910530212513831E-3</v>
      </c>
      <c r="DQ150" s="368">
        <f t="shared" si="294"/>
        <v>3.3092848939191705E-3</v>
      </c>
      <c r="DR150" s="368">
        <f t="shared" si="294"/>
        <v>3.6513770059615203E-3</v>
      </c>
      <c r="DS150" s="368">
        <f t="shared" si="294"/>
        <v>3.9674311225288555E-3</v>
      </c>
      <c r="DT150" s="368">
        <f t="shared" si="294"/>
        <v>4.2960597443353343E-3</v>
      </c>
      <c r="DU150" s="368">
        <f t="shared" si="294"/>
        <v>4.6538320401003086E-3</v>
      </c>
      <c r="DV150" s="368">
        <f t="shared" si="294"/>
        <v>4.9507332492825656E-3</v>
      </c>
      <c r="DW150" s="368">
        <f t="shared" si="294"/>
        <v>5.3078394651046024E-3</v>
      </c>
      <c r="DX150" s="368">
        <f t="shared" si="294"/>
        <v>5.6601316734440632E-3</v>
      </c>
      <c r="DY150" s="368">
        <f t="shared" si="294"/>
        <v>6.022738882260556E-3</v>
      </c>
      <c r="DZ150" s="368">
        <f t="shared" si="294"/>
        <v>6.4493476526709254E-3</v>
      </c>
      <c r="EA150" s="368">
        <f t="shared" si="294"/>
        <v>6.7604488542764157E-3</v>
      </c>
      <c r="EB150" s="368">
        <f t="shared" si="294"/>
        <v>7.1484690234921433E-3</v>
      </c>
      <c r="EC150" s="368">
        <f t="shared" si="294"/>
        <v>7.5646572834497244E-3</v>
      </c>
      <c r="ED150" s="368">
        <f t="shared" si="294"/>
        <v>7.9911567815293266E-3</v>
      </c>
      <c r="EE150" s="368">
        <f t="shared" si="294"/>
        <v>8.3806004626089947E-3</v>
      </c>
      <c r="EF150" s="368">
        <f t="shared" si="294"/>
        <v>8.8495752027621666E-3</v>
      </c>
      <c r="EG150" s="368">
        <f t="shared" si="294"/>
        <v>9.2054154896339946E-3</v>
      </c>
      <c r="EH150" s="368">
        <f t="shared" si="294"/>
        <v>2.780348131145409E-2</v>
      </c>
      <c r="EI150" s="368">
        <f t="shared" si="294"/>
        <v>-0.12047440348091597</v>
      </c>
      <c r="EJ150" s="368">
        <f t="shared" si="294"/>
        <v>-0.3882868009333264</v>
      </c>
      <c r="EK150" s="368">
        <f t="shared" si="294"/>
        <v>3.2312521169430147E-3</v>
      </c>
      <c r="EL150" s="368">
        <f t="shared" si="294"/>
        <v>1.5045405277538948E-5</v>
      </c>
      <c r="EM150" s="368">
        <f t="shared" si="294"/>
        <v>4.3112414679913336E-8</v>
      </c>
      <c r="EN150" s="368">
        <f t="shared" si="294"/>
        <v>5.1690422775418909E-10</v>
      </c>
      <c r="EO150" s="368" t="str">
        <f t="shared" si="294"/>
        <v/>
      </c>
      <c r="EP150" s="368" t="str">
        <f t="shared" si="294"/>
        <v/>
      </c>
      <c r="EQ150" s="368" t="str">
        <f t="shared" ref="EQ150:FA150" si="295">IF(NOT(ISNA(EQ59)),IF(LEN(EQ59)&gt;0,(EQ59-$C59)/(rateShift*0.0001),""),"")</f>
        <v/>
      </c>
      <c r="ER150" s="368" t="str">
        <f t="shared" si="295"/>
        <v/>
      </c>
      <c r="ES150" s="368" t="str">
        <f t="shared" si="295"/>
        <v/>
      </c>
      <c r="ET150" s="368" t="str">
        <f t="shared" si="295"/>
        <v/>
      </c>
      <c r="EU150" s="368" t="str">
        <f t="shared" si="295"/>
        <v/>
      </c>
      <c r="EV150" s="368" t="str">
        <f t="shared" si="295"/>
        <v/>
      </c>
      <c r="EW150" s="368" t="str">
        <f t="shared" si="295"/>
        <v/>
      </c>
      <c r="EX150" s="368" t="str">
        <f t="shared" si="295"/>
        <v/>
      </c>
      <c r="EY150" s="368" t="str">
        <f t="shared" si="295"/>
        <v/>
      </c>
      <c r="EZ150" s="368" t="str">
        <f t="shared" si="295"/>
        <v/>
      </c>
      <c r="FA150" s="369" t="str">
        <f t="shared" si="295"/>
        <v/>
      </c>
    </row>
    <row r="151" spans="6:157" x14ac:dyDescent="0.2">
      <c r="F151" s="238">
        <v>52050</v>
      </c>
      <c r="G151" s="238">
        <v>52236</v>
      </c>
      <c r="H151" s="367">
        <f t="shared" ref="H151:AM151" si="296">IF(NOT(ISNA(H60)),IF(LEN(H60)&gt;0,(H60-$B60)/(rateShift*0.0001),""),"")</f>
        <v>1.214306433183765E-13</v>
      </c>
      <c r="I151" s="368">
        <f t="shared" si="296"/>
        <v>-3.4694469519536142E-14</v>
      </c>
      <c r="J151" s="368">
        <f t="shared" si="296"/>
        <v>0</v>
      </c>
      <c r="K151" s="368">
        <f t="shared" si="296"/>
        <v>0</v>
      </c>
      <c r="L151" s="368">
        <f t="shared" si="296"/>
        <v>0</v>
      </c>
      <c r="M151" s="368">
        <f t="shared" si="296"/>
        <v>0</v>
      </c>
      <c r="N151" s="368">
        <f t="shared" si="296"/>
        <v>0</v>
      </c>
      <c r="O151" s="368">
        <f t="shared" si="296"/>
        <v>0</v>
      </c>
      <c r="P151" s="368">
        <f t="shared" si="296"/>
        <v>0</v>
      </c>
      <c r="Q151" s="368">
        <f t="shared" si="296"/>
        <v>0</v>
      </c>
      <c r="R151" s="368">
        <f t="shared" si="296"/>
        <v>0</v>
      </c>
      <c r="S151" s="368">
        <f t="shared" si="296"/>
        <v>8.1853405338450091E-5</v>
      </c>
      <c r="T151" s="368">
        <f t="shared" si="296"/>
        <v>0</v>
      </c>
      <c r="U151" s="368">
        <f t="shared" si="296"/>
        <v>0</v>
      </c>
      <c r="V151" s="368">
        <f t="shared" si="296"/>
        <v>0</v>
      </c>
      <c r="W151" s="368">
        <f t="shared" si="296"/>
        <v>0</v>
      </c>
      <c r="X151" s="368">
        <f t="shared" si="296"/>
        <v>4.5232702999831176E-7</v>
      </c>
      <c r="Y151" s="368">
        <f t="shared" si="296"/>
        <v>-7.1106399872344905E-4</v>
      </c>
      <c r="Z151" s="368">
        <f t="shared" si="296"/>
        <v>0</v>
      </c>
      <c r="AA151" s="368">
        <f t="shared" si="296"/>
        <v>0</v>
      </c>
      <c r="AB151" s="368">
        <f t="shared" si="296"/>
        <v>0</v>
      </c>
      <c r="AC151" s="368">
        <f t="shared" si="296"/>
        <v>0</v>
      </c>
      <c r="AD151" s="368">
        <f t="shared" si="296"/>
        <v>0</v>
      </c>
      <c r="AE151" s="368">
        <f t="shared" si="296"/>
        <v>2.0655624983004217E-4</v>
      </c>
      <c r="AF151" s="368">
        <f t="shared" si="296"/>
        <v>0</v>
      </c>
      <c r="AG151" s="368">
        <f t="shared" si="296"/>
        <v>0</v>
      </c>
      <c r="AH151" s="368">
        <f t="shared" si="296"/>
        <v>0</v>
      </c>
      <c r="AI151" s="368">
        <f t="shared" si="296"/>
        <v>0</v>
      </c>
      <c r="AJ151" s="368">
        <f t="shared" si="296"/>
        <v>-5.9739803628250376E-4</v>
      </c>
      <c r="AK151" s="368">
        <f t="shared" si="296"/>
        <v>-9.7330597375114292E-4</v>
      </c>
      <c r="AL151" s="368">
        <f t="shared" si="296"/>
        <v>-1.2157518225995589E-3</v>
      </c>
      <c r="AM151" s="368">
        <f t="shared" si="296"/>
        <v>-1.0247128310464371E-3</v>
      </c>
      <c r="AN151" s="368">
        <f t="shared" ref="AN151:BS151" si="297">IF(NOT(ISNA(AN60)),IF(LEN(AN60)&gt;0,(AN60-$B60)/(rateShift*0.0001),""),"")</f>
        <v>-4.7716959062846231E-4</v>
      </c>
      <c r="AO151" s="368">
        <f t="shared" si="297"/>
        <v>8.7043446096723986E-5</v>
      </c>
      <c r="AP151" s="368">
        <f t="shared" si="297"/>
        <v>5.7801032859322587E-4</v>
      </c>
      <c r="AQ151" s="368">
        <f t="shared" si="297"/>
        <v>1.1130972811350393E-3</v>
      </c>
      <c r="AR151" s="368">
        <f t="shared" si="297"/>
        <v>1.6875550510817017E-3</v>
      </c>
      <c r="AS151" s="368">
        <f t="shared" si="297"/>
        <v>2.3921814448595036E-3</v>
      </c>
      <c r="AT151" s="368">
        <f t="shared" si="297"/>
        <v>3.1459314216858436E-3</v>
      </c>
      <c r="AU151" s="368">
        <f t="shared" si="297"/>
        <v>3.6415207455529897E-3</v>
      </c>
      <c r="AV151" s="368">
        <f t="shared" si="297"/>
        <v>3.781466368993347E-3</v>
      </c>
      <c r="AW151" s="368">
        <f t="shared" si="297"/>
        <v>3.5841083306960286E-3</v>
      </c>
      <c r="AX151" s="368">
        <f t="shared" si="297"/>
        <v>2.9303231976855748E-3</v>
      </c>
      <c r="AY151" s="368">
        <f t="shared" si="297"/>
        <v>2.0438936618183412E-3</v>
      </c>
      <c r="AZ151" s="368">
        <f t="shared" si="297"/>
        <v>1.1585059181071222E-3</v>
      </c>
      <c r="BA151" s="368">
        <f t="shared" si="297"/>
        <v>4.2256513180932709E-4</v>
      </c>
      <c r="BB151" s="368">
        <f t="shared" si="297"/>
        <v>-1.6771339525489815E-6</v>
      </c>
      <c r="BC151" s="368">
        <f t="shared" si="297"/>
        <v>-1.9516782081077655E-4</v>
      </c>
      <c r="BD151" s="368">
        <f t="shared" si="297"/>
        <v>-2.1848827387940806E-4</v>
      </c>
      <c r="BE151" s="368">
        <f t="shared" si="297"/>
        <v>-1.3563573623628922E-4</v>
      </c>
      <c r="BF151" s="368">
        <f t="shared" si="297"/>
        <v>-1.6752589251586847E-4</v>
      </c>
      <c r="BG151" s="368">
        <f t="shared" si="297"/>
        <v>-2.493189311426891E-4</v>
      </c>
      <c r="BH151" s="368">
        <f t="shared" si="297"/>
        <v>-5.7980924344711027E-4</v>
      </c>
      <c r="BI151" s="368">
        <f t="shared" si="297"/>
        <v>-8.5902946245913769E-4</v>
      </c>
      <c r="BJ151" s="368">
        <f t="shared" si="297"/>
        <v>-1.0225161770766045E-3</v>
      </c>
      <c r="BK151" s="368">
        <f t="shared" si="297"/>
        <v>-8.9357677767604171E-4</v>
      </c>
      <c r="BL151" s="368">
        <f t="shared" si="297"/>
        <v>6.3954005735319952E-4</v>
      </c>
      <c r="BM151" s="368">
        <f t="shared" si="297"/>
        <v>-8.8861238116584584E-3</v>
      </c>
      <c r="BN151" s="368">
        <f t="shared" si="297"/>
        <v>-2.0068904860864878E-4</v>
      </c>
      <c r="BO151" s="368">
        <f t="shared" si="297"/>
        <v>-9.3445104085154718E-7</v>
      </c>
      <c r="BP151" s="368">
        <f t="shared" si="297"/>
        <v>-2.6776324213440006E-9</v>
      </c>
      <c r="BQ151" s="368">
        <f t="shared" si="297"/>
        <v>-3.2057689836051395E-11</v>
      </c>
      <c r="BR151" s="368" t="str">
        <f t="shared" si="297"/>
        <v/>
      </c>
      <c r="BS151" s="368" t="str">
        <f t="shared" si="297"/>
        <v/>
      </c>
      <c r="BT151" s="368" t="str">
        <f t="shared" ref="BT151:CD151" si="298">IF(NOT(ISNA(BT60)),IF(LEN(BT60)&gt;0,(BT60-$B60)/(rateShift*0.0001),""),"")</f>
        <v/>
      </c>
      <c r="BU151" s="368" t="str">
        <f t="shared" si="298"/>
        <v/>
      </c>
      <c r="BV151" s="368" t="str">
        <f t="shared" si="298"/>
        <v/>
      </c>
      <c r="BW151" s="368" t="str">
        <f t="shared" si="298"/>
        <v/>
      </c>
      <c r="BX151" s="368" t="str">
        <f t="shared" si="298"/>
        <v/>
      </c>
      <c r="BY151" s="368" t="str">
        <f t="shared" si="298"/>
        <v/>
      </c>
      <c r="BZ151" s="368" t="str">
        <f t="shared" si="298"/>
        <v/>
      </c>
      <c r="CA151" s="368" t="str">
        <f t="shared" si="298"/>
        <v/>
      </c>
      <c r="CB151" s="368" t="str">
        <f t="shared" si="298"/>
        <v/>
      </c>
      <c r="CC151" s="368" t="str">
        <f t="shared" si="298"/>
        <v/>
      </c>
      <c r="CD151" s="368" t="str">
        <f t="shared" si="298"/>
        <v/>
      </c>
      <c r="CE151" s="367">
        <f t="shared" ref="CE151:DJ151" si="299">IF(NOT(ISNA(CE60)),IF(LEN(CE60)&gt;0,(CE60-$C60)/(rateShift*0.0001),""),"")</f>
        <v>-9.9708476180432326E-5</v>
      </c>
      <c r="CF151" s="368">
        <f t="shared" si="299"/>
        <v>-3.3237026941454473E-5</v>
      </c>
      <c r="CG151" s="368">
        <f t="shared" si="299"/>
        <v>0</v>
      </c>
      <c r="CH151" s="368">
        <f t="shared" si="299"/>
        <v>0</v>
      </c>
      <c r="CI151" s="368">
        <f t="shared" si="299"/>
        <v>0</v>
      </c>
      <c r="CJ151" s="368">
        <f t="shared" si="299"/>
        <v>0</v>
      </c>
      <c r="CK151" s="368">
        <f t="shared" si="299"/>
        <v>0</v>
      </c>
      <c r="CL151" s="368">
        <f t="shared" si="299"/>
        <v>0</v>
      </c>
      <c r="CM151" s="368">
        <f t="shared" si="299"/>
        <v>0</v>
      </c>
      <c r="CN151" s="368">
        <f t="shared" si="299"/>
        <v>0</v>
      </c>
      <c r="CO151" s="368">
        <f t="shared" si="299"/>
        <v>0</v>
      </c>
      <c r="CP151" s="368">
        <f t="shared" si="299"/>
        <v>6.6640410203988587E-7</v>
      </c>
      <c r="CQ151" s="368">
        <f t="shared" si="299"/>
        <v>0</v>
      </c>
      <c r="CR151" s="368">
        <f t="shared" si="299"/>
        <v>0</v>
      </c>
      <c r="CS151" s="368">
        <f t="shared" si="299"/>
        <v>0</v>
      </c>
      <c r="CT151" s="368">
        <f t="shared" si="299"/>
        <v>0</v>
      </c>
      <c r="CU151" s="368">
        <f t="shared" si="299"/>
        <v>3.6834597871848729E-9</v>
      </c>
      <c r="CV151" s="368">
        <f t="shared" si="299"/>
        <v>2.7509856389412723E-4</v>
      </c>
      <c r="CW151" s="368">
        <f t="shared" si="299"/>
        <v>0</v>
      </c>
      <c r="CX151" s="368">
        <f t="shared" si="299"/>
        <v>0</v>
      </c>
      <c r="CY151" s="368">
        <f t="shared" si="299"/>
        <v>0</v>
      </c>
      <c r="CZ151" s="368">
        <f t="shared" si="299"/>
        <v>0</v>
      </c>
      <c r="DA151" s="368">
        <f t="shared" si="299"/>
        <v>0</v>
      </c>
      <c r="DB151" s="368">
        <f t="shared" si="299"/>
        <v>1.6816615201059593E-6</v>
      </c>
      <c r="DC151" s="368">
        <f t="shared" si="299"/>
        <v>0</v>
      </c>
      <c r="DD151" s="368">
        <f t="shared" si="299"/>
        <v>0</v>
      </c>
      <c r="DE151" s="368">
        <f t="shared" si="299"/>
        <v>0</v>
      </c>
      <c r="DF151" s="368">
        <f t="shared" si="299"/>
        <v>0</v>
      </c>
      <c r="DG151" s="368">
        <f t="shared" si="299"/>
        <v>-4.8636651043404422E-6</v>
      </c>
      <c r="DH151" s="368">
        <f t="shared" si="299"/>
        <v>5.5417072644323162E-4</v>
      </c>
      <c r="DI151" s="368">
        <f t="shared" si="299"/>
        <v>8.3333046040079406E-4</v>
      </c>
      <c r="DJ151" s="368">
        <f t="shared" si="299"/>
        <v>1.1235066255284309E-3</v>
      </c>
      <c r="DK151" s="368">
        <f t="shared" ref="DK151:EP151" si="300">IF(NOT(ISNA(DK60)),IF(LEN(DK60)&gt;0,(DK60-$C60)/(rateShift*0.0001),""),"")</f>
        <v>1.3983549086802466E-3</v>
      </c>
      <c r="DL151" s="368">
        <f t="shared" si="300"/>
        <v>1.6891523210802589E-3</v>
      </c>
      <c r="DM151" s="368">
        <f t="shared" si="300"/>
        <v>1.9777362159772993E-3</v>
      </c>
      <c r="DN151" s="368">
        <f t="shared" si="300"/>
        <v>2.2766110514479965E-3</v>
      </c>
      <c r="DO151" s="368">
        <f t="shared" si="300"/>
        <v>2.5815981273720479E-3</v>
      </c>
      <c r="DP151" s="368">
        <f t="shared" si="300"/>
        <v>2.8600638869811373E-3</v>
      </c>
      <c r="DQ151" s="368">
        <f t="shared" si="300"/>
        <v>3.1640273067887192E-3</v>
      </c>
      <c r="DR151" s="368">
        <f t="shared" si="300"/>
        <v>3.491323841021271E-3</v>
      </c>
      <c r="DS151" s="368">
        <f t="shared" si="300"/>
        <v>3.7932796726446172E-3</v>
      </c>
      <c r="DT151" s="368">
        <f t="shared" si="300"/>
        <v>4.1078225043907068E-3</v>
      </c>
      <c r="DU151" s="368">
        <f t="shared" si="300"/>
        <v>4.4505403323704534E-3</v>
      </c>
      <c r="DV151" s="368">
        <f t="shared" si="300"/>
        <v>4.7356395989264083E-3</v>
      </c>
      <c r="DW151" s="368">
        <f t="shared" si="300"/>
        <v>5.0774527190610569E-3</v>
      </c>
      <c r="DX151" s="368">
        <f t="shared" si="300"/>
        <v>5.4149941247985667E-3</v>
      </c>
      <c r="DY151" s="368">
        <f t="shared" si="300"/>
        <v>5.7621970646262038E-3</v>
      </c>
      <c r="DZ151" s="368">
        <f t="shared" si="300"/>
        <v>6.1709789936012505E-3</v>
      </c>
      <c r="EA151" s="368">
        <f t="shared" si="300"/>
        <v>6.468155845339163E-3</v>
      </c>
      <c r="EB151" s="368">
        <f t="shared" si="300"/>
        <v>6.8393362544737213E-3</v>
      </c>
      <c r="EC151" s="368">
        <f t="shared" si="300"/>
        <v>7.2375346083994319E-3</v>
      </c>
      <c r="ED151" s="368">
        <f t="shared" si="300"/>
        <v>7.6462295964425941E-3</v>
      </c>
      <c r="EE151" s="368">
        <f t="shared" si="300"/>
        <v>8.0184680202946557E-3</v>
      </c>
      <c r="EF151" s="368">
        <f t="shared" si="300"/>
        <v>8.467324675289975E-3</v>
      </c>
      <c r="EG151" s="368">
        <f t="shared" si="300"/>
        <v>8.8079071714451673E-3</v>
      </c>
      <c r="EH151" s="368">
        <f t="shared" si="300"/>
        <v>9.2532479599276296E-3</v>
      </c>
      <c r="EI151" s="368">
        <f t="shared" si="300"/>
        <v>0.1859424223114251</v>
      </c>
      <c r="EJ151" s="368">
        <f t="shared" si="300"/>
        <v>-0.55383388911338027</v>
      </c>
      <c r="EK151" s="368">
        <f t="shared" si="300"/>
        <v>-6.7290233136067107E-2</v>
      </c>
      <c r="EL151" s="368">
        <f t="shared" si="300"/>
        <v>6.4317801530371088E-3</v>
      </c>
      <c r="EM151" s="368">
        <f t="shared" si="300"/>
        <v>1.8431725078496553E-5</v>
      </c>
      <c r="EN151" s="368">
        <f t="shared" si="300"/>
        <v>2.2089286996762603E-7</v>
      </c>
      <c r="EO151" s="368" t="str">
        <f t="shared" si="300"/>
        <v/>
      </c>
      <c r="EP151" s="368" t="str">
        <f t="shared" si="300"/>
        <v/>
      </c>
      <c r="EQ151" s="368" t="str">
        <f t="shared" ref="EQ151:FA151" si="301">IF(NOT(ISNA(EQ60)),IF(LEN(EQ60)&gt;0,(EQ60-$C60)/(rateShift*0.0001),""),"")</f>
        <v/>
      </c>
      <c r="ER151" s="368" t="str">
        <f t="shared" si="301"/>
        <v/>
      </c>
      <c r="ES151" s="368" t="str">
        <f t="shared" si="301"/>
        <v/>
      </c>
      <c r="ET151" s="368" t="str">
        <f t="shared" si="301"/>
        <v/>
      </c>
      <c r="EU151" s="368" t="str">
        <f t="shared" si="301"/>
        <v/>
      </c>
      <c r="EV151" s="368" t="str">
        <f t="shared" si="301"/>
        <v/>
      </c>
      <c r="EW151" s="368" t="str">
        <f t="shared" si="301"/>
        <v/>
      </c>
      <c r="EX151" s="368" t="str">
        <f t="shared" si="301"/>
        <v/>
      </c>
      <c r="EY151" s="368" t="str">
        <f t="shared" si="301"/>
        <v/>
      </c>
      <c r="EZ151" s="368" t="str">
        <f t="shared" si="301"/>
        <v/>
      </c>
      <c r="FA151" s="369" t="str">
        <f t="shared" si="301"/>
        <v/>
      </c>
    </row>
    <row r="152" spans="6:157" x14ac:dyDescent="0.2">
      <c r="F152" s="238">
        <v>52415</v>
      </c>
      <c r="G152" s="238">
        <v>52600</v>
      </c>
      <c r="H152" s="367">
        <f t="shared" ref="H152:AM152" si="302">IF(NOT(ISNA(H61)),IF(LEN(H61)&gt;0,(H61-$B61)/(rateShift*0.0001),""),"")</f>
        <v>1.0408340855860843E-13</v>
      </c>
      <c r="I152" s="368">
        <f t="shared" si="302"/>
        <v>-6.9388939039072284E-14</v>
      </c>
      <c r="J152" s="368">
        <f t="shared" si="302"/>
        <v>0</v>
      </c>
      <c r="K152" s="368">
        <f t="shared" si="302"/>
        <v>0</v>
      </c>
      <c r="L152" s="368">
        <f t="shared" si="302"/>
        <v>0</v>
      </c>
      <c r="M152" s="368">
        <f t="shared" si="302"/>
        <v>0</v>
      </c>
      <c r="N152" s="368">
        <f t="shared" si="302"/>
        <v>0</v>
      </c>
      <c r="O152" s="368">
        <f t="shared" si="302"/>
        <v>0</v>
      </c>
      <c r="P152" s="368">
        <f t="shared" si="302"/>
        <v>0</v>
      </c>
      <c r="Q152" s="368">
        <f t="shared" si="302"/>
        <v>0</v>
      </c>
      <c r="R152" s="368">
        <f t="shared" si="302"/>
        <v>0</v>
      </c>
      <c r="S152" s="368">
        <f t="shared" si="302"/>
        <v>7.9214310111375141E-5</v>
      </c>
      <c r="T152" s="368">
        <f t="shared" si="302"/>
        <v>0</v>
      </c>
      <c r="U152" s="368">
        <f t="shared" si="302"/>
        <v>0</v>
      </c>
      <c r="V152" s="368">
        <f t="shared" si="302"/>
        <v>0</v>
      </c>
      <c r="W152" s="368">
        <f t="shared" si="302"/>
        <v>0</v>
      </c>
      <c r="X152" s="368">
        <f t="shared" si="302"/>
        <v>4.3774326177747902E-7</v>
      </c>
      <c r="Y152" s="368">
        <f t="shared" si="302"/>
        <v>-6.883280437471051E-4</v>
      </c>
      <c r="Z152" s="368">
        <f t="shared" si="302"/>
        <v>0</v>
      </c>
      <c r="AA152" s="368">
        <f t="shared" si="302"/>
        <v>0</v>
      </c>
      <c r="AB152" s="368">
        <f t="shared" si="302"/>
        <v>0</v>
      </c>
      <c r="AC152" s="368">
        <f t="shared" si="302"/>
        <v>0</v>
      </c>
      <c r="AD152" s="368">
        <f t="shared" si="302"/>
        <v>0</v>
      </c>
      <c r="AE152" s="368">
        <f t="shared" si="302"/>
        <v>1.9989651923318918E-4</v>
      </c>
      <c r="AF152" s="368">
        <f t="shared" si="302"/>
        <v>0</v>
      </c>
      <c r="AG152" s="368">
        <f t="shared" si="302"/>
        <v>0</v>
      </c>
      <c r="AH152" s="368">
        <f t="shared" si="302"/>
        <v>0</v>
      </c>
      <c r="AI152" s="368">
        <f t="shared" si="302"/>
        <v>0</v>
      </c>
      <c r="AJ152" s="368">
        <f t="shared" si="302"/>
        <v>-5.7813689080879471E-4</v>
      </c>
      <c r="AK152" s="368">
        <f t="shared" si="302"/>
        <v>-9.4230507606887781E-4</v>
      </c>
      <c r="AL152" s="368">
        <f t="shared" si="302"/>
        <v>-1.1771241920609243E-3</v>
      </c>
      <c r="AM152" s="368">
        <f t="shared" si="302"/>
        <v>-9.9243791218048272E-4</v>
      </c>
      <c r="AN152" s="368">
        <f t="shared" ref="AN152:BS152" si="303">IF(NOT(ISNA(AN61)),IF(LEN(AN61)&gt;0,(AN61-$B61)/(rateShift*0.0001),""),"")</f>
        <v>-4.6273315356532008E-4</v>
      </c>
      <c r="AO152" s="368">
        <f t="shared" si="303"/>
        <v>8.3095085152973258E-5</v>
      </c>
      <c r="AP152" s="368">
        <f t="shared" si="303"/>
        <v>5.5803988114472292E-4</v>
      </c>
      <c r="AQ152" s="368">
        <f t="shared" si="303"/>
        <v>1.0756792950296357E-3</v>
      </c>
      <c r="AR152" s="368">
        <f t="shared" si="303"/>
        <v>1.6314086284142937E-3</v>
      </c>
      <c r="AS152" s="368">
        <f t="shared" si="303"/>
        <v>2.3131323935096648E-3</v>
      </c>
      <c r="AT152" s="368">
        <f t="shared" si="303"/>
        <v>3.0423787696250149E-3</v>
      </c>
      <c r="AU152" s="368">
        <f t="shared" si="303"/>
        <v>3.521776181358155E-3</v>
      </c>
      <c r="AV152" s="368">
        <f t="shared" si="303"/>
        <v>3.6570009814135274E-3</v>
      </c>
      <c r="AW152" s="368">
        <f t="shared" si="303"/>
        <v>3.4657923268788249E-3</v>
      </c>
      <c r="AX152" s="368">
        <f t="shared" si="303"/>
        <v>2.8328508323849366E-3</v>
      </c>
      <c r="AY152" s="368">
        <f t="shared" si="303"/>
        <v>1.974810913234204E-3</v>
      </c>
      <c r="AZ152" s="368">
        <f t="shared" si="303"/>
        <v>1.117726669431357E-3</v>
      </c>
      <c r="BA152" s="368">
        <f t="shared" si="303"/>
        <v>4.0528160886316167E-4</v>
      </c>
      <c r="BB152" s="368">
        <f t="shared" si="303"/>
        <v>-5.5194441551942308E-6</v>
      </c>
      <c r="BC152" s="368">
        <f t="shared" si="303"/>
        <v>-1.9304111044046723E-4</v>
      </c>
      <c r="BD152" s="368">
        <f t="shared" si="303"/>
        <v>-2.1581843961254732E-4</v>
      </c>
      <c r="BE152" s="368">
        <f t="shared" si="303"/>
        <v>-1.3588769706696091E-4</v>
      </c>
      <c r="BF152" s="368">
        <f t="shared" si="303"/>
        <v>-1.6701916729852662E-4</v>
      </c>
      <c r="BG152" s="368">
        <f t="shared" si="303"/>
        <v>-2.4644235221971122E-4</v>
      </c>
      <c r="BH152" s="368">
        <f t="shared" si="303"/>
        <v>-5.6653981993573521E-4</v>
      </c>
      <c r="BI152" s="368">
        <f t="shared" si="303"/>
        <v>-8.3706274908029732E-4</v>
      </c>
      <c r="BJ152" s="368">
        <f t="shared" si="303"/>
        <v>-9.9550909102991136E-4</v>
      </c>
      <c r="BK152" s="368">
        <f t="shared" si="303"/>
        <v>-8.7101666308361803E-4</v>
      </c>
      <c r="BL152" s="368">
        <f t="shared" si="303"/>
        <v>2.940036996530726E-3</v>
      </c>
      <c r="BM152" s="368">
        <f t="shared" si="303"/>
        <v>-8.5383500602990992E-3</v>
      </c>
      <c r="BN152" s="368">
        <f t="shared" si="303"/>
        <v>-1.9527481740291841E-3</v>
      </c>
      <c r="BO152" s="368">
        <f t="shared" si="303"/>
        <v>2.1840929747066196E-4</v>
      </c>
      <c r="BP152" s="368">
        <f t="shared" si="303"/>
        <v>6.2592439911690612E-7</v>
      </c>
      <c r="BQ152" s="368">
        <f t="shared" si="303"/>
        <v>7.5013606437579483E-9</v>
      </c>
      <c r="BR152" s="368" t="str">
        <f t="shared" si="303"/>
        <v/>
      </c>
      <c r="BS152" s="368" t="str">
        <f t="shared" si="303"/>
        <v/>
      </c>
      <c r="BT152" s="368" t="str">
        <f t="shared" ref="BT152:CD152" si="304">IF(NOT(ISNA(BT61)),IF(LEN(BT61)&gt;0,(BT61-$B61)/(rateShift*0.0001),""),"")</f>
        <v/>
      </c>
      <c r="BU152" s="368" t="str">
        <f t="shared" si="304"/>
        <v/>
      </c>
      <c r="BV152" s="368" t="str">
        <f t="shared" si="304"/>
        <v/>
      </c>
      <c r="BW152" s="368" t="str">
        <f t="shared" si="304"/>
        <v/>
      </c>
      <c r="BX152" s="368" t="str">
        <f t="shared" si="304"/>
        <v/>
      </c>
      <c r="BY152" s="368" t="str">
        <f t="shared" si="304"/>
        <v/>
      </c>
      <c r="BZ152" s="368" t="str">
        <f t="shared" si="304"/>
        <v/>
      </c>
      <c r="CA152" s="368" t="str">
        <f t="shared" si="304"/>
        <v/>
      </c>
      <c r="CB152" s="368" t="str">
        <f t="shared" si="304"/>
        <v/>
      </c>
      <c r="CC152" s="368" t="str">
        <f t="shared" si="304"/>
        <v/>
      </c>
      <c r="CD152" s="368" t="str">
        <f t="shared" si="304"/>
        <v/>
      </c>
      <c r="CE152" s="367">
        <f t="shared" ref="CE152:DJ152" si="305">IF(NOT(ISNA(CE61)),IF(LEN(CE61)&gt;0,(CE61-$C61)/(rateShift*0.0001),""),"")</f>
        <v>-9.9690628278456539E-5</v>
      </c>
      <c r="CF152" s="368">
        <f t="shared" si="305"/>
        <v>-3.3231076718501229E-5</v>
      </c>
      <c r="CG152" s="368">
        <f t="shared" si="305"/>
        <v>0</v>
      </c>
      <c r="CH152" s="368">
        <f t="shared" si="305"/>
        <v>0</v>
      </c>
      <c r="CI152" s="368">
        <f t="shared" si="305"/>
        <v>0</v>
      </c>
      <c r="CJ152" s="368">
        <f t="shared" si="305"/>
        <v>0</v>
      </c>
      <c r="CK152" s="368">
        <f t="shared" si="305"/>
        <v>0</v>
      </c>
      <c r="CL152" s="368">
        <f t="shared" si="305"/>
        <v>0</v>
      </c>
      <c r="CM152" s="368">
        <f t="shared" si="305"/>
        <v>0</v>
      </c>
      <c r="CN152" s="368">
        <f t="shared" si="305"/>
        <v>0</v>
      </c>
      <c r="CO152" s="368">
        <f t="shared" si="305"/>
        <v>0</v>
      </c>
      <c r="CP152" s="368">
        <f t="shared" si="305"/>
        <v>6.3650167601847496E-7</v>
      </c>
      <c r="CQ152" s="368">
        <f t="shared" si="305"/>
        <v>0</v>
      </c>
      <c r="CR152" s="368">
        <f t="shared" si="305"/>
        <v>0</v>
      </c>
      <c r="CS152" s="368">
        <f t="shared" si="305"/>
        <v>0</v>
      </c>
      <c r="CT152" s="368">
        <f t="shared" si="305"/>
        <v>0</v>
      </c>
      <c r="CU152" s="368">
        <f t="shared" si="305"/>
        <v>3.5177416535248085E-9</v>
      </c>
      <c r="CV152" s="368">
        <f t="shared" si="305"/>
        <v>2.6233245013773665E-4</v>
      </c>
      <c r="CW152" s="368">
        <f t="shared" si="305"/>
        <v>0</v>
      </c>
      <c r="CX152" s="368">
        <f t="shared" si="305"/>
        <v>0</v>
      </c>
      <c r="CY152" s="368">
        <f t="shared" si="305"/>
        <v>0</v>
      </c>
      <c r="CZ152" s="368">
        <f t="shared" si="305"/>
        <v>0</v>
      </c>
      <c r="DA152" s="368">
        <f t="shared" si="305"/>
        <v>0</v>
      </c>
      <c r="DB152" s="368">
        <f t="shared" si="305"/>
        <v>1.6062063137867177E-6</v>
      </c>
      <c r="DC152" s="368">
        <f t="shared" si="305"/>
        <v>0</v>
      </c>
      <c r="DD152" s="368">
        <f t="shared" si="305"/>
        <v>0</v>
      </c>
      <c r="DE152" s="368">
        <f t="shared" si="305"/>
        <v>0</v>
      </c>
      <c r="DF152" s="368">
        <f t="shared" si="305"/>
        <v>0</v>
      </c>
      <c r="DG152" s="368">
        <f t="shared" si="305"/>
        <v>-4.6454365614650994E-6</v>
      </c>
      <c r="DH152" s="368">
        <f t="shared" si="305"/>
        <v>5.2845972285664455E-4</v>
      </c>
      <c r="DI152" s="368">
        <f t="shared" si="305"/>
        <v>7.9467075494651929E-4</v>
      </c>
      <c r="DJ152" s="368">
        <f t="shared" si="305"/>
        <v>1.0715245650928101E-3</v>
      </c>
      <c r="DK152" s="368">
        <f t="shared" ref="DK152:EP152" si="306">IF(NOT(ISNA(DK61)),IF(LEN(DK61)&gt;0,(DK61-$C61)/(rateShift*0.0001),""),"")</f>
        <v>1.333505111134406E-3</v>
      </c>
      <c r="DL152" s="368">
        <f t="shared" si="306"/>
        <v>1.6108219265745238E-3</v>
      </c>
      <c r="DM152" s="368">
        <f t="shared" si="306"/>
        <v>1.8860292668333029E-3</v>
      </c>
      <c r="DN152" s="368">
        <f t="shared" si="306"/>
        <v>2.1713101763364689E-3</v>
      </c>
      <c r="DO152" s="368">
        <f t="shared" si="306"/>
        <v>2.4618976023158684E-3</v>
      </c>
      <c r="DP152" s="368">
        <f t="shared" si="306"/>
        <v>2.7274713556429964E-3</v>
      </c>
      <c r="DQ152" s="368">
        <f t="shared" si="306"/>
        <v>3.0173491419663301E-3</v>
      </c>
      <c r="DR152" s="368">
        <f t="shared" si="306"/>
        <v>3.3298422796434329E-3</v>
      </c>
      <c r="DS152" s="368">
        <f t="shared" si="306"/>
        <v>3.6174322171414475E-3</v>
      </c>
      <c r="DT152" s="368">
        <f t="shared" si="306"/>
        <v>3.9173873478143967E-3</v>
      </c>
      <c r="DU152" s="368">
        <f t="shared" si="306"/>
        <v>4.2441929473755607E-3</v>
      </c>
      <c r="DV152" s="368">
        <f t="shared" si="306"/>
        <v>4.5165605279656046E-3</v>
      </c>
      <c r="DW152" s="368">
        <f t="shared" si="306"/>
        <v>4.8420362982939252E-3</v>
      </c>
      <c r="DX152" s="368">
        <f t="shared" si="306"/>
        <v>5.1639176570743295E-3</v>
      </c>
      <c r="DY152" s="368">
        <f t="shared" si="306"/>
        <v>5.495016371396752E-3</v>
      </c>
      <c r="DZ152" s="368">
        <f t="shared" si="306"/>
        <v>5.8853918833822599E-3</v>
      </c>
      <c r="EA152" s="368">
        <f t="shared" si="306"/>
        <v>6.1682584300871979E-3</v>
      </c>
      <c r="EB152" s="368">
        <f t="shared" si="306"/>
        <v>6.5222301446135611E-3</v>
      </c>
      <c r="EC152" s="368">
        <f t="shared" si="306"/>
        <v>6.9019569517211193E-3</v>
      </c>
      <c r="ED152" s="368">
        <f t="shared" si="306"/>
        <v>7.292352110985223E-3</v>
      </c>
      <c r="EE152" s="368">
        <f t="shared" si="306"/>
        <v>7.6466902168732809E-3</v>
      </c>
      <c r="EF152" s="368">
        <f t="shared" si="306"/>
        <v>8.074713363035585E-3</v>
      </c>
      <c r="EG152" s="368">
        <f t="shared" si="306"/>
        <v>8.3995316418547517E-3</v>
      </c>
      <c r="EH152" s="368">
        <f t="shared" si="306"/>
        <v>8.8249553050791241E-3</v>
      </c>
      <c r="EI152" s="368">
        <f t="shared" si="306"/>
        <v>0.24501712319061064</v>
      </c>
      <c r="EJ152" s="368">
        <f t="shared" si="306"/>
        <v>-0.47629604246453638</v>
      </c>
      <c r="EK152" s="368">
        <f t="shared" si="306"/>
        <v>-0.20422652332559471</v>
      </c>
      <c r="EL152" s="368">
        <f t="shared" si="306"/>
        <v>2.4349448470104701E-2</v>
      </c>
      <c r="EM152" s="368">
        <f t="shared" si="306"/>
        <v>6.9767328442216225E-5</v>
      </c>
      <c r="EN152" s="368">
        <f t="shared" si="306"/>
        <v>8.3611511811354511E-7</v>
      </c>
      <c r="EO152" s="368" t="str">
        <f t="shared" si="306"/>
        <v/>
      </c>
      <c r="EP152" s="368" t="str">
        <f t="shared" si="306"/>
        <v/>
      </c>
      <c r="EQ152" s="368" t="str">
        <f t="shared" ref="EQ152:FA152" si="307">IF(NOT(ISNA(EQ61)),IF(LEN(EQ61)&gt;0,(EQ61-$C61)/(rateShift*0.0001),""),"")</f>
        <v/>
      </c>
      <c r="ER152" s="368" t="str">
        <f t="shared" si="307"/>
        <v/>
      </c>
      <c r="ES152" s="368" t="str">
        <f t="shared" si="307"/>
        <v/>
      </c>
      <c r="ET152" s="368" t="str">
        <f t="shared" si="307"/>
        <v/>
      </c>
      <c r="EU152" s="368" t="str">
        <f t="shared" si="307"/>
        <v/>
      </c>
      <c r="EV152" s="368" t="str">
        <f t="shared" si="307"/>
        <v/>
      </c>
      <c r="EW152" s="368" t="str">
        <f t="shared" si="307"/>
        <v/>
      </c>
      <c r="EX152" s="368" t="str">
        <f t="shared" si="307"/>
        <v/>
      </c>
      <c r="EY152" s="368" t="str">
        <f t="shared" si="307"/>
        <v/>
      </c>
      <c r="EZ152" s="368" t="str">
        <f t="shared" si="307"/>
        <v/>
      </c>
      <c r="FA152" s="369" t="str">
        <f t="shared" si="307"/>
        <v/>
      </c>
    </row>
    <row r="153" spans="6:157" x14ac:dyDescent="0.2">
      <c r="F153" s="238">
        <v>52782</v>
      </c>
      <c r="G153" s="238">
        <v>52966</v>
      </c>
      <c r="H153" s="367">
        <f t="shared" ref="H153:AM153" si="308">IF(NOT(ISNA(H62)),IF(LEN(H62)&gt;0,(H62-$B62)/(rateShift*0.0001),""),"")</f>
        <v>2.4286128663675299E-13</v>
      </c>
      <c r="I153" s="368">
        <f t="shared" si="308"/>
        <v>3.4694469519536142E-14</v>
      </c>
      <c r="J153" s="368">
        <f t="shared" si="308"/>
        <v>0</v>
      </c>
      <c r="K153" s="368">
        <f t="shared" si="308"/>
        <v>0</v>
      </c>
      <c r="L153" s="368">
        <f t="shared" si="308"/>
        <v>0</v>
      </c>
      <c r="M153" s="368">
        <f t="shared" si="308"/>
        <v>0</v>
      </c>
      <c r="N153" s="368">
        <f t="shared" si="308"/>
        <v>0</v>
      </c>
      <c r="O153" s="368">
        <f t="shared" si="308"/>
        <v>0</v>
      </c>
      <c r="P153" s="368">
        <f t="shared" si="308"/>
        <v>0</v>
      </c>
      <c r="Q153" s="368">
        <f t="shared" si="308"/>
        <v>0</v>
      </c>
      <c r="R153" s="368">
        <f t="shared" si="308"/>
        <v>0</v>
      </c>
      <c r="S153" s="368">
        <f t="shared" si="308"/>
        <v>7.6727845760987679E-5</v>
      </c>
      <c r="T153" s="368">
        <f t="shared" si="308"/>
        <v>0</v>
      </c>
      <c r="U153" s="368">
        <f t="shared" si="308"/>
        <v>0</v>
      </c>
      <c r="V153" s="368">
        <f t="shared" si="308"/>
        <v>0</v>
      </c>
      <c r="W153" s="368">
        <f t="shared" si="308"/>
        <v>0</v>
      </c>
      <c r="X153" s="368">
        <f t="shared" si="308"/>
        <v>4.2400293345790097E-7</v>
      </c>
      <c r="Y153" s="368">
        <f t="shared" si="308"/>
        <v>-6.6776717908695327E-4</v>
      </c>
      <c r="Z153" s="368">
        <f t="shared" si="308"/>
        <v>0</v>
      </c>
      <c r="AA153" s="368">
        <f t="shared" si="308"/>
        <v>0</v>
      </c>
      <c r="AB153" s="368">
        <f t="shared" si="308"/>
        <v>0</v>
      </c>
      <c r="AC153" s="368">
        <f t="shared" si="308"/>
        <v>0</v>
      </c>
      <c r="AD153" s="368">
        <f t="shared" si="308"/>
        <v>0</v>
      </c>
      <c r="AE153" s="368">
        <f t="shared" si="308"/>
        <v>1.9362195121525039E-4</v>
      </c>
      <c r="AF153" s="368">
        <f t="shared" si="308"/>
        <v>0</v>
      </c>
      <c r="AG153" s="368">
        <f t="shared" si="308"/>
        <v>0</v>
      </c>
      <c r="AH153" s="368">
        <f t="shared" si="308"/>
        <v>0</v>
      </c>
      <c r="AI153" s="368">
        <f t="shared" si="308"/>
        <v>0</v>
      </c>
      <c r="AJ153" s="368">
        <f t="shared" si="308"/>
        <v>-5.5998970495407807E-4</v>
      </c>
      <c r="AK153" s="368">
        <f t="shared" si="308"/>
        <v>-9.1481840510873602E-4</v>
      </c>
      <c r="AL153" s="368">
        <f t="shared" si="308"/>
        <v>-1.1433127803175958E-3</v>
      </c>
      <c r="AM153" s="368">
        <f t="shared" si="308"/>
        <v>-9.654874811963754E-4</v>
      </c>
      <c r="AN153" s="368">
        <f t="shared" ref="AN153:BS153" si="309">IF(NOT(ISNA(AN62)),IF(LEN(AN62)&gt;0,(AN62-$B62)/(rateShift*0.0001),""),"")</f>
        <v>-4.5342545877680163E-4</v>
      </c>
      <c r="AO153" s="368">
        <f t="shared" si="309"/>
        <v>7.4204724673926359E-5</v>
      </c>
      <c r="AP153" s="368">
        <f t="shared" si="309"/>
        <v>5.3318263259355403E-4</v>
      </c>
      <c r="AQ153" s="368">
        <f t="shared" si="309"/>
        <v>1.03349775938677E-3</v>
      </c>
      <c r="AR153" s="368">
        <f t="shared" si="309"/>
        <v>1.5706459759699809E-3</v>
      </c>
      <c r="AS153" s="368">
        <f t="shared" si="309"/>
        <v>2.2299573641457182E-3</v>
      </c>
      <c r="AT153" s="368">
        <f t="shared" si="309"/>
        <v>2.9352054123008009E-3</v>
      </c>
      <c r="AU153" s="368">
        <f t="shared" si="309"/>
        <v>3.398380304005244E-3</v>
      </c>
      <c r="AV153" s="368">
        <f t="shared" si="309"/>
        <v>3.528213695404292E-3</v>
      </c>
      <c r="AW153" s="368">
        <f t="shared" si="309"/>
        <v>3.3418308327190505E-3</v>
      </c>
      <c r="AX153" s="368">
        <f t="shared" si="309"/>
        <v>2.7274611499872314E-3</v>
      </c>
      <c r="AY153" s="368">
        <f t="shared" si="309"/>
        <v>1.8953048170657072E-3</v>
      </c>
      <c r="AZ153" s="368">
        <f t="shared" si="309"/>
        <v>1.0637891567806534E-3</v>
      </c>
      <c r="BA153" s="368">
        <f t="shared" si="309"/>
        <v>3.7242926040001456E-4</v>
      </c>
      <c r="BB153" s="368">
        <f t="shared" si="309"/>
        <v>-2.6781439114997863E-5</v>
      </c>
      <c r="BC153" s="368">
        <f t="shared" si="309"/>
        <v>-2.0990155774960884E-4</v>
      </c>
      <c r="BD153" s="368">
        <f t="shared" si="309"/>
        <v>-2.3311026942085533E-4</v>
      </c>
      <c r="BE153" s="368">
        <f t="shared" si="309"/>
        <v>-1.570664875071015E-4</v>
      </c>
      <c r="BF153" s="368">
        <f t="shared" si="309"/>
        <v>-1.8870338590326607E-4</v>
      </c>
      <c r="BG153" s="368">
        <f t="shared" si="309"/>
        <v>-2.6710667231852336E-4</v>
      </c>
      <c r="BH153" s="368">
        <f t="shared" si="309"/>
        <v>-5.7859937407228612E-4</v>
      </c>
      <c r="BI153" s="368">
        <f t="shared" si="309"/>
        <v>-8.4231005729323849E-4</v>
      </c>
      <c r="BJ153" s="368">
        <f t="shared" si="309"/>
        <v>-9.9705230812915935E-4</v>
      </c>
      <c r="BK153" s="368">
        <f t="shared" si="309"/>
        <v>-8.7806451515987094E-4</v>
      </c>
      <c r="BL153" s="368">
        <f t="shared" si="309"/>
        <v>2.1840821769897323E-3</v>
      </c>
      <c r="BM153" s="368">
        <f t="shared" si="309"/>
        <v>-5.4621074426115801E-3</v>
      </c>
      <c r="BN153" s="368">
        <f t="shared" si="309"/>
        <v>-3.9610070523728169E-3</v>
      </c>
      <c r="BO153" s="368">
        <f t="shared" si="309"/>
        <v>4.7736328419659135E-4</v>
      </c>
      <c r="BP153" s="368">
        <f t="shared" si="309"/>
        <v>1.3680189446529933E-6</v>
      </c>
      <c r="BQ153" s="368">
        <f t="shared" si="309"/>
        <v>1.6394923613161083E-8</v>
      </c>
      <c r="BR153" s="368" t="str">
        <f t="shared" si="309"/>
        <v/>
      </c>
      <c r="BS153" s="368" t="str">
        <f t="shared" si="309"/>
        <v/>
      </c>
      <c r="BT153" s="368" t="str">
        <f t="shared" ref="BT153:CD153" si="310">IF(NOT(ISNA(BT62)),IF(LEN(BT62)&gt;0,(BT62-$B62)/(rateShift*0.0001),""),"")</f>
        <v/>
      </c>
      <c r="BU153" s="368" t="str">
        <f t="shared" si="310"/>
        <v/>
      </c>
      <c r="BV153" s="368" t="str">
        <f t="shared" si="310"/>
        <v/>
      </c>
      <c r="BW153" s="368" t="str">
        <f t="shared" si="310"/>
        <v/>
      </c>
      <c r="BX153" s="368" t="str">
        <f t="shared" si="310"/>
        <v/>
      </c>
      <c r="BY153" s="368" t="str">
        <f t="shared" si="310"/>
        <v/>
      </c>
      <c r="BZ153" s="368" t="str">
        <f t="shared" si="310"/>
        <v/>
      </c>
      <c r="CA153" s="368" t="str">
        <f t="shared" si="310"/>
        <v/>
      </c>
      <c r="CB153" s="368" t="str">
        <f t="shared" si="310"/>
        <v/>
      </c>
      <c r="CC153" s="368" t="str">
        <f t="shared" si="310"/>
        <v/>
      </c>
      <c r="CD153" s="368" t="str">
        <f t="shared" si="310"/>
        <v/>
      </c>
      <c r="CE153" s="367">
        <f t="shared" ref="CE153:DJ153" si="311">IF(NOT(ISNA(CE62)),IF(LEN(CE62)&gt;0,(CE62-$C62)/(rateShift*0.0001),""),"")</f>
        <v>-9.945633120019004E-5</v>
      </c>
      <c r="CF153" s="368">
        <f t="shared" si="311"/>
        <v>-3.3152976787464983E-5</v>
      </c>
      <c r="CG153" s="368">
        <f t="shared" si="311"/>
        <v>0</v>
      </c>
      <c r="CH153" s="368">
        <f t="shared" si="311"/>
        <v>0</v>
      </c>
      <c r="CI153" s="368">
        <f t="shared" si="311"/>
        <v>0</v>
      </c>
      <c r="CJ153" s="368">
        <f t="shared" si="311"/>
        <v>0</v>
      </c>
      <c r="CK153" s="368">
        <f t="shared" si="311"/>
        <v>0</v>
      </c>
      <c r="CL153" s="368">
        <f t="shared" si="311"/>
        <v>0</v>
      </c>
      <c r="CM153" s="368">
        <f t="shared" si="311"/>
        <v>0</v>
      </c>
      <c r="CN153" s="368">
        <f t="shared" si="311"/>
        <v>0</v>
      </c>
      <c r="CO153" s="368">
        <f t="shared" si="311"/>
        <v>0</v>
      </c>
      <c r="CP153" s="368">
        <f t="shared" si="311"/>
        <v>5.7986383056318758E-7</v>
      </c>
      <c r="CQ153" s="368">
        <f t="shared" si="311"/>
        <v>0</v>
      </c>
      <c r="CR153" s="368">
        <f t="shared" si="311"/>
        <v>0</v>
      </c>
      <c r="CS153" s="368">
        <f t="shared" si="311"/>
        <v>0</v>
      </c>
      <c r="CT153" s="368">
        <f t="shared" si="311"/>
        <v>0</v>
      </c>
      <c r="CU153" s="368">
        <f t="shared" si="311"/>
        <v>3.205283261031866E-9</v>
      </c>
      <c r="CV153" s="368">
        <f t="shared" si="311"/>
        <v>2.5445873848110867E-4</v>
      </c>
      <c r="CW153" s="368">
        <f t="shared" si="311"/>
        <v>0</v>
      </c>
      <c r="CX153" s="368">
        <f t="shared" si="311"/>
        <v>0</v>
      </c>
      <c r="CY153" s="368">
        <f t="shared" si="311"/>
        <v>0</v>
      </c>
      <c r="CZ153" s="368">
        <f t="shared" si="311"/>
        <v>0</v>
      </c>
      <c r="DA153" s="368">
        <f t="shared" si="311"/>
        <v>0</v>
      </c>
      <c r="DB153" s="368">
        <f t="shared" si="311"/>
        <v>1.4632790725638278E-6</v>
      </c>
      <c r="DC153" s="368">
        <f t="shared" si="311"/>
        <v>0</v>
      </c>
      <c r="DD153" s="368">
        <f t="shared" si="311"/>
        <v>0</v>
      </c>
      <c r="DE153" s="368">
        <f t="shared" si="311"/>
        <v>0</v>
      </c>
      <c r="DF153" s="368">
        <f t="shared" si="311"/>
        <v>0</v>
      </c>
      <c r="DG153" s="368">
        <f t="shared" si="311"/>
        <v>-4.2320647333782269E-6</v>
      </c>
      <c r="DH153" s="368">
        <f t="shared" si="311"/>
        <v>5.1239221942646351E-4</v>
      </c>
      <c r="DI153" s="368">
        <f t="shared" si="311"/>
        <v>7.7039795314849668E-4</v>
      </c>
      <c r="DJ153" s="368">
        <f t="shared" si="311"/>
        <v>1.0386077937962757E-3</v>
      </c>
      <c r="DK153" s="368">
        <f t="shared" ref="DK153:EP153" si="312">IF(NOT(ISNA(DK62)),IF(LEN(DK62)&gt;0,(DK62-$C62)/(rateShift*0.0001),""),"")</f>
        <v>1.292074180442998E-3</v>
      </c>
      <c r="DL153" s="368">
        <f t="shared" si="312"/>
        <v>1.5604751771227526E-3</v>
      </c>
      <c r="DM153" s="368">
        <f t="shared" si="312"/>
        <v>1.8268670054239627E-3</v>
      </c>
      <c r="DN153" s="368">
        <f t="shared" si="312"/>
        <v>2.1031717335490835E-3</v>
      </c>
      <c r="DO153" s="368">
        <f t="shared" si="312"/>
        <v>2.3842492834214024E-3</v>
      </c>
      <c r="DP153" s="368">
        <f t="shared" si="312"/>
        <v>2.6412209531718328E-3</v>
      </c>
      <c r="DQ153" s="368">
        <f t="shared" si="312"/>
        <v>2.92170762607874E-3</v>
      </c>
      <c r="DR153" s="368">
        <f t="shared" si="312"/>
        <v>3.2244654930412703E-3</v>
      </c>
      <c r="DS153" s="368">
        <f t="shared" si="312"/>
        <v>3.5027663035456374E-3</v>
      </c>
      <c r="DT153" s="368">
        <f t="shared" si="312"/>
        <v>3.7934428791675662E-3</v>
      </c>
      <c r="DU153" s="368">
        <f t="shared" si="312"/>
        <v>4.110328051358525E-3</v>
      </c>
      <c r="DV153" s="368">
        <f t="shared" si="312"/>
        <v>4.3749225519303797E-3</v>
      </c>
      <c r="DW153" s="368">
        <f t="shared" si="312"/>
        <v>4.690312389457954E-3</v>
      </c>
      <c r="DX153" s="368">
        <f t="shared" si="312"/>
        <v>5.0024728307559302E-3</v>
      </c>
      <c r="DY153" s="368">
        <f t="shared" si="312"/>
        <v>5.3234227932741351E-3</v>
      </c>
      <c r="DZ153" s="368">
        <f t="shared" si="312"/>
        <v>5.702063570426491E-3</v>
      </c>
      <c r="EA153" s="368">
        <f t="shared" si="312"/>
        <v>5.9757519290954547E-3</v>
      </c>
      <c r="EB153" s="368">
        <f t="shared" si="312"/>
        <v>6.318633619306277E-3</v>
      </c>
      <c r="EC153" s="368">
        <f t="shared" si="312"/>
        <v>6.6865118540475332E-3</v>
      </c>
      <c r="ED153" s="368">
        <f t="shared" si="312"/>
        <v>7.0651893059603399E-3</v>
      </c>
      <c r="EE153" s="368">
        <f t="shared" si="312"/>
        <v>7.4081844308147848E-3</v>
      </c>
      <c r="EF153" s="368">
        <f t="shared" si="312"/>
        <v>7.8229552227544047E-3</v>
      </c>
      <c r="EG153" s="368">
        <f t="shared" si="312"/>
        <v>8.1377237572729383E-3</v>
      </c>
      <c r="EH153" s="368">
        <f t="shared" si="312"/>
        <v>8.550294356216015E-3</v>
      </c>
      <c r="EI153" s="368">
        <f t="shared" si="312"/>
        <v>0.18126428190743532</v>
      </c>
      <c r="EJ153" s="368">
        <f t="shared" si="312"/>
        <v>-0.30840094861738115</v>
      </c>
      <c r="EK153" s="368">
        <f t="shared" si="312"/>
        <v>-0.35871593910139637</v>
      </c>
      <c r="EL153" s="368">
        <f t="shared" si="312"/>
        <v>4.0414088594009634E-2</v>
      </c>
      <c r="EM153" s="368">
        <f t="shared" si="312"/>
        <v>1.157792676401842E-4</v>
      </c>
      <c r="EN153" s="368">
        <f t="shared" si="312"/>
        <v>1.3875364572590865E-6</v>
      </c>
      <c r="EO153" s="368" t="str">
        <f t="shared" si="312"/>
        <v/>
      </c>
      <c r="EP153" s="368" t="str">
        <f t="shared" si="312"/>
        <v/>
      </c>
      <c r="EQ153" s="368" t="str">
        <f t="shared" ref="EQ153:FA153" si="313">IF(NOT(ISNA(EQ62)),IF(LEN(EQ62)&gt;0,(EQ62-$C62)/(rateShift*0.0001),""),"")</f>
        <v/>
      </c>
      <c r="ER153" s="368" t="str">
        <f t="shared" si="313"/>
        <v/>
      </c>
      <c r="ES153" s="368" t="str">
        <f t="shared" si="313"/>
        <v/>
      </c>
      <c r="ET153" s="368" t="str">
        <f t="shared" si="313"/>
        <v/>
      </c>
      <c r="EU153" s="368" t="str">
        <f t="shared" si="313"/>
        <v/>
      </c>
      <c r="EV153" s="368" t="str">
        <f t="shared" si="313"/>
        <v/>
      </c>
      <c r="EW153" s="368" t="str">
        <f t="shared" si="313"/>
        <v/>
      </c>
      <c r="EX153" s="368" t="str">
        <f t="shared" si="313"/>
        <v/>
      </c>
      <c r="EY153" s="368" t="str">
        <f t="shared" si="313"/>
        <v/>
      </c>
      <c r="EZ153" s="368" t="str">
        <f t="shared" si="313"/>
        <v/>
      </c>
      <c r="FA153" s="369" t="str">
        <f t="shared" si="313"/>
        <v/>
      </c>
    </row>
    <row r="154" spans="6:157" x14ac:dyDescent="0.2">
      <c r="F154" s="238">
        <v>53146</v>
      </c>
      <c r="G154" s="238">
        <v>53330</v>
      </c>
      <c r="H154" s="367">
        <f t="shared" ref="H154:AM154" si="314">IF(NOT(ISNA(H63)),IF(LEN(H63)&gt;0,(H63-$B63)/(rateShift*0.0001),""),"")</f>
        <v>2.0816681711721685E-13</v>
      </c>
      <c r="I154" s="368">
        <f t="shared" si="314"/>
        <v>-3.4694469519536142E-14</v>
      </c>
      <c r="J154" s="368">
        <f t="shared" si="314"/>
        <v>0</v>
      </c>
      <c r="K154" s="368">
        <f t="shared" si="314"/>
        <v>0</v>
      </c>
      <c r="L154" s="368">
        <f t="shared" si="314"/>
        <v>0</v>
      </c>
      <c r="M154" s="368">
        <f t="shared" si="314"/>
        <v>0</v>
      </c>
      <c r="N154" s="368">
        <f t="shared" si="314"/>
        <v>0</v>
      </c>
      <c r="O154" s="368">
        <f t="shared" si="314"/>
        <v>0</v>
      </c>
      <c r="P154" s="368">
        <f t="shared" si="314"/>
        <v>0</v>
      </c>
      <c r="Q154" s="368">
        <f t="shared" si="314"/>
        <v>0</v>
      </c>
      <c r="R154" s="368">
        <f t="shared" si="314"/>
        <v>0</v>
      </c>
      <c r="S154" s="368">
        <f t="shared" si="314"/>
        <v>7.4411334542029417E-5</v>
      </c>
      <c r="T154" s="368">
        <f t="shared" si="314"/>
        <v>0</v>
      </c>
      <c r="U154" s="368">
        <f t="shared" si="314"/>
        <v>0</v>
      </c>
      <c r="V154" s="368">
        <f t="shared" si="314"/>
        <v>0</v>
      </c>
      <c r="W154" s="368">
        <f t="shared" si="314"/>
        <v>0</v>
      </c>
      <c r="X154" s="368">
        <f t="shared" si="314"/>
        <v>4.1120174973374723E-7</v>
      </c>
      <c r="Y154" s="368">
        <f t="shared" si="314"/>
        <v>-6.4917432637812134E-4</v>
      </c>
      <c r="Z154" s="368">
        <f t="shared" si="314"/>
        <v>0</v>
      </c>
      <c r="AA154" s="368">
        <f t="shared" si="314"/>
        <v>0</v>
      </c>
      <c r="AB154" s="368">
        <f t="shared" si="314"/>
        <v>0</v>
      </c>
      <c r="AC154" s="368">
        <f t="shared" si="314"/>
        <v>0</v>
      </c>
      <c r="AD154" s="368">
        <f t="shared" si="314"/>
        <v>0</v>
      </c>
      <c r="AE154" s="368">
        <f t="shared" si="314"/>
        <v>1.8777625825777688E-4</v>
      </c>
      <c r="AF154" s="368">
        <f t="shared" si="314"/>
        <v>0</v>
      </c>
      <c r="AG154" s="368">
        <f t="shared" si="314"/>
        <v>0</v>
      </c>
      <c r="AH154" s="368">
        <f t="shared" si="314"/>
        <v>0</v>
      </c>
      <c r="AI154" s="368">
        <f t="shared" si="314"/>
        <v>0</v>
      </c>
      <c r="AJ154" s="368">
        <f t="shared" si="314"/>
        <v>-5.4308290354382338E-4</v>
      </c>
      <c r="AK154" s="368">
        <f t="shared" si="314"/>
        <v>-8.9033641827163112E-4</v>
      </c>
      <c r="AL154" s="368">
        <f t="shared" si="314"/>
        <v>-1.1135014885144123E-3</v>
      </c>
      <c r="AM154" s="368">
        <f t="shared" si="314"/>
        <v>-9.4264103821239953E-4</v>
      </c>
      <c r="AN154" s="368">
        <f t="shared" ref="AN154:BS154" si="315">IF(NOT(ISNA(AN63)),IF(LEN(AN63)&gt;0,(AN63-$B63)/(rateShift*0.0001),""),"")</f>
        <v>-4.4756261490322413E-4</v>
      </c>
      <c r="AO154" s="368">
        <f t="shared" si="315"/>
        <v>6.2540020454027179E-5</v>
      </c>
      <c r="AP154" s="368">
        <f t="shared" si="315"/>
        <v>5.0607238084171557E-4</v>
      </c>
      <c r="AQ154" s="368">
        <f t="shared" si="315"/>
        <v>9.8966786758747372E-4</v>
      </c>
      <c r="AR154" s="368">
        <f t="shared" si="315"/>
        <v>1.5088929333252621E-3</v>
      </c>
      <c r="AS154" s="368">
        <f t="shared" si="315"/>
        <v>2.1467781210690595E-3</v>
      </c>
      <c r="AT154" s="368">
        <f t="shared" si="315"/>
        <v>2.8290716824579121E-3</v>
      </c>
      <c r="AU154" s="368">
        <f t="shared" si="315"/>
        <v>3.2765002267592935E-3</v>
      </c>
      <c r="AV154" s="368">
        <f t="shared" si="315"/>
        <v>3.4006935765475144E-3</v>
      </c>
      <c r="AW154" s="368">
        <f t="shared" si="315"/>
        <v>3.218173508165445E-3</v>
      </c>
      <c r="AX154" s="368">
        <f t="shared" si="315"/>
        <v>2.6204087190742631E-3</v>
      </c>
      <c r="AY154" s="368">
        <f t="shared" si="315"/>
        <v>1.8118014332747789E-3</v>
      </c>
      <c r="AZ154" s="368">
        <f t="shared" si="315"/>
        <v>1.0033886082075338E-3</v>
      </c>
      <c r="BA154" s="368">
        <f t="shared" si="315"/>
        <v>3.3098474530590671E-4</v>
      </c>
      <c r="BB154" s="368">
        <f t="shared" si="315"/>
        <v>-5.8130005236439741E-5</v>
      </c>
      <c r="BC154" s="368">
        <f t="shared" si="315"/>
        <v>-2.3794905866861282E-4</v>
      </c>
      <c r="BD154" s="368">
        <f t="shared" si="315"/>
        <v>-2.6217643209203167E-4</v>
      </c>
      <c r="BE154" s="368">
        <f t="shared" si="315"/>
        <v>-1.9049579436450359E-4</v>
      </c>
      <c r="BF154" s="368">
        <f t="shared" si="315"/>
        <v>-2.2340174743104568E-4</v>
      </c>
      <c r="BG154" s="368">
        <f t="shared" si="315"/>
        <v>-3.0164837778665077E-4</v>
      </c>
      <c r="BH154" s="368">
        <f t="shared" si="315"/>
        <v>-6.0590075016270228E-4</v>
      </c>
      <c r="BI154" s="368">
        <f t="shared" si="315"/>
        <v>-8.6416882233431025E-4</v>
      </c>
      <c r="BJ154" s="368">
        <f t="shared" si="315"/>
        <v>-1.0161435708144761E-3</v>
      </c>
      <c r="BK154" s="368">
        <f t="shared" si="315"/>
        <v>-9.0314440469654866E-4</v>
      </c>
      <c r="BL154" s="368">
        <f t="shared" si="315"/>
        <v>1.6312177813365691E-4</v>
      </c>
      <c r="BM154" s="368">
        <f t="shared" si="315"/>
        <v>-1.7250811651901843E-3</v>
      </c>
      <c r="BN154" s="368">
        <f t="shared" si="315"/>
        <v>-5.1669998542454298E-3</v>
      </c>
      <c r="BO154" s="368">
        <f t="shared" si="315"/>
        <v>5.1680317188912417E-4</v>
      </c>
      <c r="BP154" s="368">
        <f t="shared" si="315"/>
        <v>1.4809402835991303E-6</v>
      </c>
      <c r="BQ154" s="368">
        <f t="shared" si="315"/>
        <v>1.774821609124011E-8</v>
      </c>
      <c r="BR154" s="368" t="str">
        <f t="shared" si="315"/>
        <v/>
      </c>
      <c r="BS154" s="368" t="str">
        <f t="shared" si="315"/>
        <v/>
      </c>
      <c r="BT154" s="368" t="str">
        <f t="shared" ref="BT154:CD154" si="316">IF(NOT(ISNA(BT63)),IF(LEN(BT63)&gt;0,(BT63-$B63)/(rateShift*0.0001),""),"")</f>
        <v/>
      </c>
      <c r="BU154" s="368" t="str">
        <f t="shared" si="316"/>
        <v/>
      </c>
      <c r="BV154" s="368" t="str">
        <f t="shared" si="316"/>
        <v/>
      </c>
      <c r="BW154" s="368" t="str">
        <f t="shared" si="316"/>
        <v/>
      </c>
      <c r="BX154" s="368" t="str">
        <f t="shared" si="316"/>
        <v/>
      </c>
      <c r="BY154" s="368" t="str">
        <f t="shared" si="316"/>
        <v/>
      </c>
      <c r="BZ154" s="368" t="str">
        <f t="shared" si="316"/>
        <v/>
      </c>
      <c r="CA154" s="368" t="str">
        <f t="shared" si="316"/>
        <v/>
      </c>
      <c r="CB154" s="368" t="str">
        <f t="shared" si="316"/>
        <v/>
      </c>
      <c r="CC154" s="368" t="str">
        <f t="shared" si="316"/>
        <v/>
      </c>
      <c r="CD154" s="368" t="str">
        <f t="shared" si="316"/>
        <v/>
      </c>
      <c r="CE154" s="367">
        <f t="shared" ref="CE154:DJ154" si="317">IF(NOT(ISNA(CE63)),IF(LEN(CE63)&gt;0,(CE63-$C63)/(rateShift*0.0001),""),"")</f>
        <v>-9.910264163991156E-5</v>
      </c>
      <c r="CF154" s="368">
        <f t="shared" si="317"/>
        <v>-3.303507428546737E-5</v>
      </c>
      <c r="CG154" s="368">
        <f t="shared" si="317"/>
        <v>0</v>
      </c>
      <c r="CH154" s="368">
        <f t="shared" si="317"/>
        <v>0</v>
      </c>
      <c r="CI154" s="368">
        <f t="shared" si="317"/>
        <v>0</v>
      </c>
      <c r="CJ154" s="368">
        <f t="shared" si="317"/>
        <v>0</v>
      </c>
      <c r="CK154" s="368">
        <f t="shared" si="317"/>
        <v>0</v>
      </c>
      <c r="CL154" s="368">
        <f t="shared" si="317"/>
        <v>0</v>
      </c>
      <c r="CM154" s="368">
        <f t="shared" si="317"/>
        <v>0</v>
      </c>
      <c r="CN154" s="368">
        <f t="shared" si="317"/>
        <v>0</v>
      </c>
      <c r="CO154" s="368">
        <f t="shared" si="317"/>
        <v>0</v>
      </c>
      <c r="CP154" s="368">
        <f t="shared" si="317"/>
        <v>5.3513116680947714E-7</v>
      </c>
      <c r="CQ154" s="368">
        <f t="shared" si="317"/>
        <v>0</v>
      </c>
      <c r="CR154" s="368">
        <f t="shared" si="317"/>
        <v>0</v>
      </c>
      <c r="CS154" s="368">
        <f t="shared" si="317"/>
        <v>0</v>
      </c>
      <c r="CT154" s="368">
        <f t="shared" si="317"/>
        <v>0</v>
      </c>
      <c r="CU154" s="368">
        <f t="shared" si="317"/>
        <v>2.9582933325222882E-9</v>
      </c>
      <c r="CV154" s="368">
        <f t="shared" si="317"/>
        <v>2.4613161737040146E-4</v>
      </c>
      <c r="CW154" s="368">
        <f t="shared" si="317"/>
        <v>0</v>
      </c>
      <c r="CX154" s="368">
        <f t="shared" si="317"/>
        <v>0</v>
      </c>
      <c r="CY154" s="368">
        <f t="shared" si="317"/>
        <v>0</v>
      </c>
      <c r="CZ154" s="368">
        <f t="shared" si="317"/>
        <v>0</v>
      </c>
      <c r="DA154" s="368">
        <f t="shared" si="317"/>
        <v>0</v>
      </c>
      <c r="DB154" s="368">
        <f t="shared" si="317"/>
        <v>1.3503982741053244E-6</v>
      </c>
      <c r="DC154" s="368">
        <f t="shared" si="317"/>
        <v>0</v>
      </c>
      <c r="DD154" s="368">
        <f t="shared" si="317"/>
        <v>0</v>
      </c>
      <c r="DE154" s="368">
        <f t="shared" si="317"/>
        <v>0</v>
      </c>
      <c r="DF154" s="368">
        <f t="shared" si="317"/>
        <v>0</v>
      </c>
      <c r="DG154" s="368">
        <f t="shared" si="317"/>
        <v>-3.9055931579101699E-6</v>
      </c>
      <c r="DH154" s="368">
        <f t="shared" si="317"/>
        <v>4.9548278977136484E-4</v>
      </c>
      <c r="DI154" s="368">
        <f t="shared" si="317"/>
        <v>7.4489767887785108E-4</v>
      </c>
      <c r="DJ154" s="368">
        <f t="shared" si="317"/>
        <v>1.0041328190203008E-3</v>
      </c>
      <c r="DK154" s="368">
        <f t="shared" ref="DK154:EP154" si="318">IF(NOT(ISNA(DK63)),IF(LEN(DK63)&gt;0,(DK63-$C63)/(rateShift*0.0001),""),"")</f>
        <v>1.2488267360933475E-3</v>
      </c>
      <c r="DL154" s="368">
        <f t="shared" si="318"/>
        <v>1.5080373695370436E-3</v>
      </c>
      <c r="DM154" s="368">
        <f t="shared" si="318"/>
        <v>1.7653305253804291E-3</v>
      </c>
      <c r="DN154" s="368">
        <f t="shared" si="318"/>
        <v>2.0323721040740178E-3</v>
      </c>
      <c r="DO154" s="368">
        <f t="shared" si="318"/>
        <v>2.3036469904477025E-3</v>
      </c>
      <c r="DP154" s="368">
        <f t="shared" si="318"/>
        <v>2.5517793771166059E-3</v>
      </c>
      <c r="DQ154" s="368">
        <f t="shared" si="318"/>
        <v>2.8226135201283448E-3</v>
      </c>
      <c r="DR154" s="368">
        <f t="shared" si="318"/>
        <v>3.115308498868527E-3</v>
      </c>
      <c r="DS154" s="368">
        <f t="shared" si="318"/>
        <v>3.3839627116769022E-3</v>
      </c>
      <c r="DT154" s="368">
        <f t="shared" si="318"/>
        <v>3.6649381258101188E-3</v>
      </c>
      <c r="DU154" s="368">
        <f t="shared" si="318"/>
        <v>3.9713740291897476E-3</v>
      </c>
      <c r="DV154" s="368">
        <f t="shared" si="318"/>
        <v>4.2277064245688917E-3</v>
      </c>
      <c r="DW154" s="368">
        <f t="shared" si="318"/>
        <v>4.5324427265947681E-3</v>
      </c>
      <c r="DX154" s="368">
        <f t="shared" si="318"/>
        <v>4.8343471754832418E-3</v>
      </c>
      <c r="DY154" s="368">
        <f t="shared" si="318"/>
        <v>5.14464977923422E-3</v>
      </c>
      <c r="DZ154" s="368">
        <f t="shared" si="318"/>
        <v>5.5110209679683914E-3</v>
      </c>
      <c r="EA154" s="368">
        <f t="shared" si="318"/>
        <v>5.7751528574710026E-3</v>
      </c>
      <c r="EB154" s="368">
        <f t="shared" si="318"/>
        <v>6.1064949673662189E-3</v>
      </c>
      <c r="EC154" s="368">
        <f t="shared" si="318"/>
        <v>6.4620234868119353E-3</v>
      </c>
      <c r="ED154" s="368">
        <f t="shared" si="318"/>
        <v>6.8284666982724312E-3</v>
      </c>
      <c r="EE154" s="368">
        <f t="shared" si="318"/>
        <v>7.1595983632075783E-3</v>
      </c>
      <c r="EF154" s="368">
        <f t="shared" si="318"/>
        <v>7.5605139643417779E-3</v>
      </c>
      <c r="EG154" s="368">
        <f t="shared" si="318"/>
        <v>7.8647832195063994E-3</v>
      </c>
      <c r="EH154" s="368">
        <f t="shared" si="318"/>
        <v>8.2639720195513272E-3</v>
      </c>
      <c r="EI154" s="368">
        <f t="shared" si="318"/>
        <v>7.5532134332038231E-2</v>
      </c>
      <c r="EJ154" s="368">
        <f t="shared" si="318"/>
        <v>-0.12244444625987734</v>
      </c>
      <c r="EK154" s="368">
        <f t="shared" si="318"/>
        <v>-0.48376368750374998</v>
      </c>
      <c r="EL154" s="368">
        <f t="shared" si="318"/>
        <v>4.0191230529194877E-2</v>
      </c>
      <c r="EM154" s="368">
        <f t="shared" si="318"/>
        <v>1.1514148242491862E-4</v>
      </c>
      <c r="EN154" s="368">
        <f t="shared" si="318"/>
        <v>1.379891400796196E-6</v>
      </c>
      <c r="EO154" s="368" t="str">
        <f t="shared" si="318"/>
        <v/>
      </c>
      <c r="EP154" s="368" t="str">
        <f t="shared" si="318"/>
        <v/>
      </c>
      <c r="EQ154" s="368" t="str">
        <f t="shared" ref="EQ154:FA154" si="319">IF(NOT(ISNA(EQ63)),IF(LEN(EQ63)&gt;0,(EQ63-$C63)/(rateShift*0.0001),""),"")</f>
        <v/>
      </c>
      <c r="ER154" s="368" t="str">
        <f t="shared" si="319"/>
        <v/>
      </c>
      <c r="ES154" s="368" t="str">
        <f t="shared" si="319"/>
        <v/>
      </c>
      <c r="ET154" s="368" t="str">
        <f t="shared" si="319"/>
        <v/>
      </c>
      <c r="EU154" s="368" t="str">
        <f t="shared" si="319"/>
        <v/>
      </c>
      <c r="EV154" s="368" t="str">
        <f t="shared" si="319"/>
        <v/>
      </c>
      <c r="EW154" s="368" t="str">
        <f t="shared" si="319"/>
        <v/>
      </c>
      <c r="EX154" s="368" t="str">
        <f t="shared" si="319"/>
        <v/>
      </c>
      <c r="EY154" s="368" t="str">
        <f t="shared" si="319"/>
        <v/>
      </c>
      <c r="EZ154" s="368" t="str">
        <f t="shared" si="319"/>
        <v/>
      </c>
      <c r="FA154" s="369" t="str">
        <f t="shared" si="319"/>
        <v/>
      </c>
    </row>
    <row r="155" spans="6:157" x14ac:dyDescent="0.2">
      <c r="F155" s="238">
        <v>53511</v>
      </c>
      <c r="G155" s="238">
        <v>53695</v>
      </c>
      <c r="H155" s="367">
        <f t="shared" ref="H155:AM155" si="320">IF(NOT(ISNA(H64)),IF(LEN(H64)&gt;0,(H64-$B64)/(rateShift*0.0001),""),"")</f>
        <v>1.7347234759768071E-13</v>
      </c>
      <c r="I155" s="368">
        <f t="shared" si="320"/>
        <v>3.4694469519536142E-14</v>
      </c>
      <c r="J155" s="368">
        <f t="shared" si="320"/>
        <v>0</v>
      </c>
      <c r="K155" s="368">
        <f t="shared" si="320"/>
        <v>0</v>
      </c>
      <c r="L155" s="368">
        <f t="shared" si="320"/>
        <v>0</v>
      </c>
      <c r="M155" s="368">
        <f t="shared" si="320"/>
        <v>0</v>
      </c>
      <c r="N155" s="368">
        <f t="shared" si="320"/>
        <v>0</v>
      </c>
      <c r="O155" s="368">
        <f t="shared" si="320"/>
        <v>0</v>
      </c>
      <c r="P155" s="368">
        <f t="shared" si="320"/>
        <v>0</v>
      </c>
      <c r="Q155" s="368">
        <f t="shared" si="320"/>
        <v>0</v>
      </c>
      <c r="R155" s="368">
        <f t="shared" si="320"/>
        <v>0</v>
      </c>
      <c r="S155" s="368">
        <f t="shared" si="320"/>
        <v>7.2224693864475498E-5</v>
      </c>
      <c r="T155" s="368">
        <f t="shared" si="320"/>
        <v>0</v>
      </c>
      <c r="U155" s="368">
        <f t="shared" si="320"/>
        <v>0</v>
      </c>
      <c r="V155" s="368">
        <f t="shared" si="320"/>
        <v>0</v>
      </c>
      <c r="W155" s="368">
        <f t="shared" si="320"/>
        <v>0</v>
      </c>
      <c r="X155" s="368">
        <f t="shared" si="320"/>
        <v>3.9911825580607463E-7</v>
      </c>
      <c r="Y155" s="368">
        <f t="shared" si="320"/>
        <v>-6.3220704024299912E-4</v>
      </c>
      <c r="Z155" s="368">
        <f t="shared" si="320"/>
        <v>0</v>
      </c>
      <c r="AA155" s="368">
        <f t="shared" si="320"/>
        <v>0</v>
      </c>
      <c r="AB155" s="368">
        <f t="shared" si="320"/>
        <v>0</v>
      </c>
      <c r="AC155" s="368">
        <f t="shared" si="320"/>
        <v>0</v>
      </c>
      <c r="AD155" s="368">
        <f t="shared" si="320"/>
        <v>0</v>
      </c>
      <c r="AE155" s="368">
        <f t="shared" si="320"/>
        <v>1.8225829248597059E-4</v>
      </c>
      <c r="AF155" s="368">
        <f t="shared" si="320"/>
        <v>0</v>
      </c>
      <c r="AG155" s="368">
        <f t="shared" si="320"/>
        <v>0</v>
      </c>
      <c r="AH155" s="368">
        <f t="shared" si="320"/>
        <v>0</v>
      </c>
      <c r="AI155" s="368">
        <f t="shared" si="320"/>
        <v>0</v>
      </c>
      <c r="AJ155" s="368">
        <f t="shared" si="320"/>
        <v>-5.2712394837950427E-4</v>
      </c>
      <c r="AK155" s="368">
        <f t="shared" si="320"/>
        <v>-8.6839401345142897E-4</v>
      </c>
      <c r="AL155" s="368">
        <f t="shared" si="320"/>
        <v>-1.0871122502024988E-3</v>
      </c>
      <c r="AM155" s="368">
        <f t="shared" si="320"/>
        <v>-9.2341996287340078E-4</v>
      </c>
      <c r="AN155" s="368">
        <f t="shared" ref="AN155:BS155" si="321">IF(NOT(ISNA(AN64)),IF(LEN(AN64)&gt;0,(AN64-$B64)/(rateShift*0.0001),""),"")</f>
        <v>-4.4493967914574495E-4</v>
      </c>
      <c r="AO155" s="368">
        <f t="shared" si="321"/>
        <v>4.8023764964710836E-5</v>
      </c>
      <c r="AP155" s="368">
        <f t="shared" si="321"/>
        <v>4.7638566961008544E-4</v>
      </c>
      <c r="AQ155" s="368">
        <f t="shared" si="321"/>
        <v>9.4359813549577121E-4</v>
      </c>
      <c r="AR155" s="368">
        <f t="shared" si="321"/>
        <v>1.4452705316032877E-3</v>
      </c>
      <c r="AS155" s="368">
        <f t="shared" si="321"/>
        <v>2.0623650648712855E-3</v>
      </c>
      <c r="AT155" s="368">
        <f t="shared" si="321"/>
        <v>2.7223727798453279E-3</v>
      </c>
      <c r="AU155" s="368">
        <f t="shared" si="321"/>
        <v>3.1542818873867007E-3</v>
      </c>
      <c r="AV155" s="368">
        <f t="shared" si="321"/>
        <v>3.272511831260011E-3</v>
      </c>
      <c r="AW155" s="368">
        <f t="shared" si="321"/>
        <v>3.0929817293988415E-3</v>
      </c>
      <c r="AX155" s="368">
        <f t="shared" si="321"/>
        <v>2.510167937692237E-3</v>
      </c>
      <c r="AY155" s="368">
        <f t="shared" si="321"/>
        <v>1.7232033034525474E-3</v>
      </c>
      <c r="AZ155" s="368">
        <f t="shared" si="321"/>
        <v>9.3585392810235923E-4</v>
      </c>
      <c r="BA155" s="368">
        <f t="shared" si="321"/>
        <v>2.8063031473277156E-4</v>
      </c>
      <c r="BB155" s="368">
        <f t="shared" si="321"/>
        <v>-9.968232531076815E-5</v>
      </c>
      <c r="BC155" s="368">
        <f t="shared" si="321"/>
        <v>-2.7721438556130296E-4</v>
      </c>
      <c r="BD155" s="368">
        <f t="shared" si="321"/>
        <v>-3.0304242846015961E-4</v>
      </c>
      <c r="BE155" s="368">
        <f t="shared" si="321"/>
        <v>-2.362492758714585E-4</v>
      </c>
      <c r="BF155" s="368">
        <f t="shared" si="321"/>
        <v>-2.7118045222568332E-4</v>
      </c>
      <c r="BG155" s="368">
        <f t="shared" si="321"/>
        <v>-3.5010192319870348E-4</v>
      </c>
      <c r="BH155" s="368">
        <f t="shared" si="321"/>
        <v>-6.483243130718519E-4</v>
      </c>
      <c r="BI155" s="368">
        <f t="shared" si="321"/>
        <v>-9.0239191573998623E-4</v>
      </c>
      <c r="BJ155" s="368">
        <f t="shared" si="321"/>
        <v>-1.0524626893257394E-3</v>
      </c>
      <c r="BK155" s="368">
        <f t="shared" si="321"/>
        <v>-9.4600829399216213E-4</v>
      </c>
      <c r="BL155" s="368">
        <f t="shared" si="321"/>
        <v>-1.6181865339359724E-3</v>
      </c>
      <c r="BM155" s="368">
        <f t="shared" si="321"/>
        <v>1.1965522982507193E-3</v>
      </c>
      <c r="BN155" s="368">
        <f t="shared" si="321"/>
        <v>-4.7552626039962242E-3</v>
      </c>
      <c r="BO155" s="368">
        <f t="shared" si="321"/>
        <v>1.6982153924413601E-4</v>
      </c>
      <c r="BP155" s="368">
        <f t="shared" si="321"/>
        <v>4.8641125849346878E-7</v>
      </c>
      <c r="BQ155" s="368">
        <f t="shared" si="321"/>
        <v>5.8294341576115016E-9</v>
      </c>
      <c r="BR155" s="368" t="str">
        <f t="shared" si="321"/>
        <v/>
      </c>
      <c r="BS155" s="368" t="str">
        <f t="shared" si="321"/>
        <v/>
      </c>
      <c r="BT155" s="368" t="str">
        <f t="shared" ref="BT155:CD155" si="322">IF(NOT(ISNA(BT64)),IF(LEN(BT64)&gt;0,(BT64-$B64)/(rateShift*0.0001),""),"")</f>
        <v/>
      </c>
      <c r="BU155" s="368" t="str">
        <f t="shared" si="322"/>
        <v/>
      </c>
      <c r="BV155" s="368" t="str">
        <f t="shared" si="322"/>
        <v/>
      </c>
      <c r="BW155" s="368" t="str">
        <f t="shared" si="322"/>
        <v/>
      </c>
      <c r="BX155" s="368" t="str">
        <f t="shared" si="322"/>
        <v/>
      </c>
      <c r="BY155" s="368" t="str">
        <f t="shared" si="322"/>
        <v/>
      </c>
      <c r="BZ155" s="368" t="str">
        <f t="shared" si="322"/>
        <v/>
      </c>
      <c r="CA155" s="368" t="str">
        <f t="shared" si="322"/>
        <v/>
      </c>
      <c r="CB155" s="368" t="str">
        <f t="shared" si="322"/>
        <v/>
      </c>
      <c r="CC155" s="368" t="str">
        <f t="shared" si="322"/>
        <v/>
      </c>
      <c r="CD155" s="368" t="str">
        <f t="shared" si="322"/>
        <v/>
      </c>
      <c r="CE155" s="367">
        <f t="shared" ref="CE155:DJ155" si="323">IF(NOT(ISNA(CE64)),IF(LEN(CE64)&gt;0,(CE64-$C64)/(rateShift*0.0001),""),"")</f>
        <v>-9.8601297829695178E-5</v>
      </c>
      <c r="CF155" s="368">
        <f t="shared" si="323"/>
        <v>-3.2867958172852485E-5</v>
      </c>
      <c r="CG155" s="368">
        <f t="shared" si="323"/>
        <v>0</v>
      </c>
      <c r="CH155" s="368">
        <f t="shared" si="323"/>
        <v>0</v>
      </c>
      <c r="CI155" s="368">
        <f t="shared" si="323"/>
        <v>0</v>
      </c>
      <c r="CJ155" s="368">
        <f t="shared" si="323"/>
        <v>0</v>
      </c>
      <c r="CK155" s="368">
        <f t="shared" si="323"/>
        <v>0</v>
      </c>
      <c r="CL155" s="368">
        <f t="shared" si="323"/>
        <v>0</v>
      </c>
      <c r="CM155" s="368">
        <f t="shared" si="323"/>
        <v>0</v>
      </c>
      <c r="CN155" s="368">
        <f t="shared" si="323"/>
        <v>0</v>
      </c>
      <c r="CO155" s="368">
        <f t="shared" si="323"/>
        <v>0</v>
      </c>
      <c r="CP155" s="368">
        <f t="shared" si="323"/>
        <v>4.9315222044876705E-7</v>
      </c>
      <c r="CQ155" s="368">
        <f t="shared" si="323"/>
        <v>0</v>
      </c>
      <c r="CR155" s="368">
        <f t="shared" si="323"/>
        <v>0</v>
      </c>
      <c r="CS155" s="368">
        <f t="shared" si="323"/>
        <v>0</v>
      </c>
      <c r="CT155" s="368">
        <f t="shared" si="323"/>
        <v>0</v>
      </c>
      <c r="CU155" s="368">
        <f t="shared" si="323"/>
        <v>2.7251031292641059E-9</v>
      </c>
      <c r="CV155" s="368">
        <f t="shared" si="323"/>
        <v>2.3877259450882926E-4</v>
      </c>
      <c r="CW155" s="368">
        <f t="shared" si="323"/>
        <v>0</v>
      </c>
      <c r="CX155" s="368">
        <f t="shared" si="323"/>
        <v>0</v>
      </c>
      <c r="CY155" s="368">
        <f t="shared" si="323"/>
        <v>0</v>
      </c>
      <c r="CZ155" s="368">
        <f t="shared" si="323"/>
        <v>0</v>
      </c>
      <c r="DA155" s="368">
        <f t="shared" si="323"/>
        <v>0</v>
      </c>
      <c r="DB155" s="368">
        <f t="shared" si="323"/>
        <v>1.2444633257918669E-6</v>
      </c>
      <c r="DC155" s="368">
        <f t="shared" si="323"/>
        <v>0</v>
      </c>
      <c r="DD155" s="368">
        <f t="shared" si="323"/>
        <v>0</v>
      </c>
      <c r="DE155" s="368">
        <f t="shared" si="323"/>
        <v>0</v>
      </c>
      <c r="DF155" s="368">
        <f t="shared" si="323"/>
        <v>0</v>
      </c>
      <c r="DG155" s="368">
        <f t="shared" si="323"/>
        <v>-3.5992091338560295E-6</v>
      </c>
      <c r="DH155" s="368">
        <f t="shared" si="323"/>
        <v>4.8052576459567398E-4</v>
      </c>
      <c r="DI155" s="368">
        <f t="shared" si="323"/>
        <v>7.223345285019972E-4</v>
      </c>
      <c r="DJ155" s="368">
        <f t="shared" si="323"/>
        <v>9.7360756224490475E-4</v>
      </c>
      <c r="DK155" s="368">
        <f t="shared" ref="DK155:EP155" si="324">IF(NOT(ISNA(DK64)),IF(LEN(DK64)&gt;0,(DK64-$C64)/(rateShift*0.0001),""),"")</f>
        <v>1.210515170151083E-3</v>
      </c>
      <c r="DL155" s="368">
        <f t="shared" si="324"/>
        <v>1.4615654052307914E-3</v>
      </c>
      <c r="DM155" s="368">
        <f t="shared" si="324"/>
        <v>1.7107814416841838E-3</v>
      </c>
      <c r="DN155" s="368">
        <f t="shared" si="324"/>
        <v>1.9695921436597291E-3</v>
      </c>
      <c r="DO155" s="368">
        <f t="shared" si="324"/>
        <v>2.2321705171919615E-3</v>
      </c>
      <c r="DP155" s="368">
        <f t="shared" si="324"/>
        <v>2.4724492180862312E-3</v>
      </c>
      <c r="DQ155" s="368">
        <f t="shared" si="324"/>
        <v>2.7347078904345345E-3</v>
      </c>
      <c r="DR155" s="368">
        <f t="shared" si="324"/>
        <v>3.0184615653228858E-3</v>
      </c>
      <c r="DS155" s="368">
        <f t="shared" si="324"/>
        <v>3.2785726300152418E-3</v>
      </c>
      <c r="DT155" s="368">
        <f t="shared" si="324"/>
        <v>3.5509566498857781E-3</v>
      </c>
      <c r="DU155" s="368">
        <f t="shared" si="324"/>
        <v>3.8481515719692577E-3</v>
      </c>
      <c r="DV155" s="368">
        <f t="shared" si="324"/>
        <v>4.0971745601803278E-3</v>
      </c>
      <c r="DW155" s="368">
        <f t="shared" si="324"/>
        <v>4.3925075517148304E-3</v>
      </c>
      <c r="DX155" s="368">
        <f t="shared" si="324"/>
        <v>4.6853443032724568E-3</v>
      </c>
      <c r="DY155" s="368">
        <f t="shared" si="324"/>
        <v>4.9862234791347299E-3</v>
      </c>
      <c r="DZ155" s="368">
        <f t="shared" si="324"/>
        <v>5.3417127294109329E-3</v>
      </c>
      <c r="EA155" s="368">
        <f t="shared" si="324"/>
        <v>5.5973902698784606E-3</v>
      </c>
      <c r="EB155" s="368">
        <f t="shared" si="324"/>
        <v>5.9185037539800922E-3</v>
      </c>
      <c r="EC155" s="368">
        <f t="shared" si="324"/>
        <v>6.2630892224725676E-3</v>
      </c>
      <c r="ED155" s="368">
        <f t="shared" si="324"/>
        <v>6.6186759999954659E-3</v>
      </c>
      <c r="EE155" s="368">
        <f t="shared" si="324"/>
        <v>6.9393204163697292E-3</v>
      </c>
      <c r="EF155" s="368">
        <f t="shared" si="324"/>
        <v>7.3279661650868522E-3</v>
      </c>
      <c r="EG155" s="368">
        <f t="shared" si="324"/>
        <v>7.6229349916124428E-3</v>
      </c>
      <c r="EH155" s="368">
        <f t="shared" si="324"/>
        <v>8.010242319575131E-3</v>
      </c>
      <c r="EI155" s="368">
        <f t="shared" si="324"/>
        <v>4.4248182852306417E-3</v>
      </c>
      <c r="EJ155" s="368">
        <f t="shared" si="324"/>
        <v>1.1425380448655889E-2</v>
      </c>
      <c r="EK155" s="368">
        <f t="shared" si="324"/>
        <v>-0.54027566768497481</v>
      </c>
      <c r="EL155" s="368">
        <f t="shared" si="324"/>
        <v>1.0833113940570543E-2</v>
      </c>
      <c r="EM155" s="368">
        <f t="shared" si="324"/>
        <v>3.1048833244035068E-5</v>
      </c>
      <c r="EN155" s="368">
        <f t="shared" si="324"/>
        <v>3.7209901826429359E-7</v>
      </c>
      <c r="EO155" s="368" t="str">
        <f t="shared" si="324"/>
        <v/>
      </c>
      <c r="EP155" s="368" t="str">
        <f t="shared" si="324"/>
        <v/>
      </c>
      <c r="EQ155" s="368" t="str">
        <f t="shared" ref="EQ155:FA155" si="325">IF(NOT(ISNA(EQ64)),IF(LEN(EQ64)&gt;0,(EQ64-$C64)/(rateShift*0.0001),""),"")</f>
        <v/>
      </c>
      <c r="ER155" s="368" t="str">
        <f t="shared" si="325"/>
        <v/>
      </c>
      <c r="ES155" s="368" t="str">
        <f t="shared" si="325"/>
        <v/>
      </c>
      <c r="ET155" s="368" t="str">
        <f t="shared" si="325"/>
        <v/>
      </c>
      <c r="EU155" s="368" t="str">
        <f t="shared" si="325"/>
        <v/>
      </c>
      <c r="EV155" s="368" t="str">
        <f t="shared" si="325"/>
        <v/>
      </c>
      <c r="EW155" s="368" t="str">
        <f t="shared" si="325"/>
        <v/>
      </c>
      <c r="EX155" s="368" t="str">
        <f t="shared" si="325"/>
        <v/>
      </c>
      <c r="EY155" s="368" t="str">
        <f t="shared" si="325"/>
        <v/>
      </c>
      <c r="EZ155" s="368" t="str">
        <f t="shared" si="325"/>
        <v/>
      </c>
      <c r="FA155" s="369" t="str">
        <f t="shared" si="325"/>
        <v/>
      </c>
    </row>
    <row r="156" spans="6:157" x14ac:dyDescent="0.2">
      <c r="F156" s="238">
        <v>53876</v>
      </c>
      <c r="G156" s="238">
        <v>54060</v>
      </c>
      <c r="H156" s="367">
        <f t="shared" ref="H156:AM156" si="326">IF(NOT(ISNA(H65)),IF(LEN(H65)&gt;0,(H65-$B65)/(rateShift*0.0001),""),"")</f>
        <v>6.9388939039072284E-14</v>
      </c>
      <c r="I156" s="368">
        <f t="shared" si="326"/>
        <v>-5.2041704279304213E-14</v>
      </c>
      <c r="J156" s="368">
        <f t="shared" si="326"/>
        <v>0</v>
      </c>
      <c r="K156" s="368">
        <f t="shared" si="326"/>
        <v>0</v>
      </c>
      <c r="L156" s="368">
        <f t="shared" si="326"/>
        <v>0</v>
      </c>
      <c r="M156" s="368">
        <f t="shared" si="326"/>
        <v>0</v>
      </c>
      <c r="N156" s="368">
        <f t="shared" si="326"/>
        <v>0</v>
      </c>
      <c r="O156" s="368">
        <f t="shared" si="326"/>
        <v>0</v>
      </c>
      <c r="P156" s="368">
        <f t="shared" si="326"/>
        <v>0</v>
      </c>
      <c r="Q156" s="368">
        <f t="shared" si="326"/>
        <v>0</v>
      </c>
      <c r="R156" s="368">
        <f t="shared" si="326"/>
        <v>0</v>
      </c>
      <c r="S156" s="368">
        <f t="shared" si="326"/>
        <v>7.016289573641421E-5</v>
      </c>
      <c r="T156" s="368">
        <f t="shared" si="326"/>
        <v>0</v>
      </c>
      <c r="U156" s="368">
        <f t="shared" si="326"/>
        <v>0</v>
      </c>
      <c r="V156" s="368">
        <f t="shared" si="326"/>
        <v>0</v>
      </c>
      <c r="W156" s="368">
        <f t="shared" si="326"/>
        <v>0</v>
      </c>
      <c r="X156" s="368">
        <f t="shared" si="326"/>
        <v>3.87724661404798E-7</v>
      </c>
      <c r="Y156" s="368">
        <f t="shared" si="326"/>
        <v>-6.1672092929038191E-4</v>
      </c>
      <c r="Z156" s="368">
        <f t="shared" si="326"/>
        <v>0</v>
      </c>
      <c r="AA156" s="368">
        <f t="shared" si="326"/>
        <v>0</v>
      </c>
      <c r="AB156" s="368">
        <f t="shared" si="326"/>
        <v>0</v>
      </c>
      <c r="AC156" s="368">
        <f t="shared" si="326"/>
        <v>0</v>
      </c>
      <c r="AD156" s="368">
        <f t="shared" si="326"/>
        <v>0</v>
      </c>
      <c r="AE156" s="368">
        <f t="shared" si="326"/>
        <v>1.7705536549048051E-4</v>
      </c>
      <c r="AF156" s="368">
        <f t="shared" si="326"/>
        <v>0</v>
      </c>
      <c r="AG156" s="368">
        <f t="shared" si="326"/>
        <v>0</v>
      </c>
      <c r="AH156" s="368">
        <f t="shared" si="326"/>
        <v>0</v>
      </c>
      <c r="AI156" s="368">
        <f t="shared" si="326"/>
        <v>0</v>
      </c>
      <c r="AJ156" s="368">
        <f t="shared" si="326"/>
        <v>-5.1207614225334819E-4</v>
      </c>
      <c r="AK156" s="368">
        <f t="shared" si="326"/>
        <v>-8.4872986510359238E-4</v>
      </c>
      <c r="AL156" s="368">
        <f t="shared" si="326"/>
        <v>-1.0637680484919254E-3</v>
      </c>
      <c r="AM156" s="368">
        <f t="shared" si="326"/>
        <v>-9.0735647703676925E-4</v>
      </c>
      <c r="AN156" s="368">
        <f t="shared" ref="AN156:BS156" si="327">IF(NOT(ISNA(AN65)),IF(LEN(AN65)&gt;0,(AN65-$B65)/(rateShift*0.0001),""),"")</f>
        <v>-4.4502460288045609E-4</v>
      </c>
      <c r="AO156" s="368">
        <f t="shared" si="327"/>
        <v>3.1255977389621492E-5</v>
      </c>
      <c r="AP156" s="368">
        <f t="shared" si="327"/>
        <v>4.447943896188078E-4</v>
      </c>
      <c r="AQ156" s="368">
        <f t="shared" si="327"/>
        <v>8.9603123887629921E-4</v>
      </c>
      <c r="AR156" s="368">
        <f t="shared" si="327"/>
        <v>1.3805957919249545E-3</v>
      </c>
      <c r="AS156" s="368">
        <f t="shared" si="327"/>
        <v>1.9775896145657335E-3</v>
      </c>
      <c r="AT156" s="368">
        <f t="shared" si="327"/>
        <v>2.6160405888070448E-3</v>
      </c>
      <c r="AU156" s="368">
        <f t="shared" si="327"/>
        <v>3.0327398677608419E-3</v>
      </c>
      <c r="AV156" s="368">
        <f t="shared" si="327"/>
        <v>3.1447850136132049E-3</v>
      </c>
      <c r="AW156" s="368">
        <f t="shared" si="327"/>
        <v>2.9674975049465147E-3</v>
      </c>
      <c r="AX156" s="368">
        <f t="shared" si="327"/>
        <v>2.3981458309105252E-3</v>
      </c>
      <c r="AY156" s="368">
        <f t="shared" si="327"/>
        <v>1.63107296332482E-3</v>
      </c>
      <c r="AZ156" s="368">
        <f t="shared" si="327"/>
        <v>8.6293071070719929E-4</v>
      </c>
      <c r="BA156" s="368">
        <f t="shared" si="327"/>
        <v>2.232799080521819E-4</v>
      </c>
      <c r="BB156" s="368">
        <f t="shared" si="327"/>
        <v>-1.4937270984352602E-4</v>
      </c>
      <c r="BC156" s="368">
        <f t="shared" si="327"/>
        <v>-3.2547698536333769E-4</v>
      </c>
      <c r="BD156" s="368">
        <f t="shared" si="327"/>
        <v>-3.5337572574720144E-4</v>
      </c>
      <c r="BE156" s="368">
        <f t="shared" si="327"/>
        <v>-2.9186669778941132E-4</v>
      </c>
      <c r="BF156" s="368">
        <f t="shared" si="327"/>
        <v>-3.2943443415908713E-4</v>
      </c>
      <c r="BG156" s="368">
        <f t="shared" si="327"/>
        <v>-4.0971535960818151E-4</v>
      </c>
      <c r="BH156" s="368">
        <f t="shared" si="327"/>
        <v>-7.0295868110845094E-4</v>
      </c>
      <c r="BI156" s="368">
        <f t="shared" si="327"/>
        <v>-9.5388898321835391E-4</v>
      </c>
      <c r="BJ156" s="368">
        <f t="shared" si="327"/>
        <v>-1.1027869460666917E-3</v>
      </c>
      <c r="BK156" s="368">
        <f t="shared" si="327"/>
        <v>-1.0032876084260789E-3</v>
      </c>
      <c r="BL156" s="368">
        <f t="shared" si="327"/>
        <v>-2.0050465872334389E-3</v>
      </c>
      <c r="BM156" s="368">
        <f t="shared" si="327"/>
        <v>2.1693482418240484E-3</v>
      </c>
      <c r="BN156" s="368">
        <f t="shared" si="327"/>
        <v>-2.3129120247343538E-3</v>
      </c>
      <c r="BO156" s="368">
        <f t="shared" si="327"/>
        <v>-5.9076560011972479E-4</v>
      </c>
      <c r="BP156" s="368">
        <f t="shared" si="327"/>
        <v>-1.6932776708555863E-6</v>
      </c>
      <c r="BQ156" s="368">
        <f t="shared" si="327"/>
        <v>-2.0292673791333371E-8</v>
      </c>
      <c r="BR156" s="368" t="str">
        <f t="shared" si="327"/>
        <v/>
      </c>
      <c r="BS156" s="368" t="str">
        <f t="shared" si="327"/>
        <v/>
      </c>
      <c r="BT156" s="368" t="str">
        <f t="shared" ref="BT156:CD156" si="328">IF(NOT(ISNA(BT65)),IF(LEN(BT65)&gt;0,(BT65-$B65)/(rateShift*0.0001),""),"")</f>
        <v/>
      </c>
      <c r="BU156" s="368" t="str">
        <f t="shared" si="328"/>
        <v/>
      </c>
      <c r="BV156" s="368" t="str">
        <f t="shared" si="328"/>
        <v/>
      </c>
      <c r="BW156" s="368" t="str">
        <f t="shared" si="328"/>
        <v/>
      </c>
      <c r="BX156" s="368" t="str">
        <f t="shared" si="328"/>
        <v/>
      </c>
      <c r="BY156" s="368" t="str">
        <f t="shared" si="328"/>
        <v/>
      </c>
      <c r="BZ156" s="368" t="str">
        <f t="shared" si="328"/>
        <v/>
      </c>
      <c r="CA156" s="368" t="str">
        <f t="shared" si="328"/>
        <v/>
      </c>
      <c r="CB156" s="368" t="str">
        <f t="shared" si="328"/>
        <v/>
      </c>
      <c r="CC156" s="368" t="str">
        <f t="shared" si="328"/>
        <v/>
      </c>
      <c r="CD156" s="368" t="str">
        <f t="shared" si="328"/>
        <v/>
      </c>
      <c r="CE156" s="367">
        <f t="shared" ref="CE156:DJ156" si="329">IF(NOT(ISNA(CE65)),IF(LEN(CE65)&gt;0,(CE65-$C65)/(rateShift*0.0001),""),"")</f>
        <v>-9.7923462567817143E-5</v>
      </c>
      <c r="CF156" s="368">
        <f t="shared" si="329"/>
        <v>-3.2642007152805519E-5</v>
      </c>
      <c r="CG156" s="368">
        <f t="shared" si="329"/>
        <v>0</v>
      </c>
      <c r="CH156" s="368">
        <f t="shared" si="329"/>
        <v>0</v>
      </c>
      <c r="CI156" s="368">
        <f t="shared" si="329"/>
        <v>0</v>
      </c>
      <c r="CJ156" s="368">
        <f t="shared" si="329"/>
        <v>0</v>
      </c>
      <c r="CK156" s="368">
        <f t="shared" si="329"/>
        <v>0</v>
      </c>
      <c r="CL156" s="368">
        <f t="shared" si="329"/>
        <v>0</v>
      </c>
      <c r="CM156" s="368">
        <f t="shared" si="329"/>
        <v>0</v>
      </c>
      <c r="CN156" s="368">
        <f t="shared" si="329"/>
        <v>0</v>
      </c>
      <c r="CO156" s="368">
        <f t="shared" si="329"/>
        <v>0</v>
      </c>
      <c r="CP156" s="368">
        <f t="shared" si="329"/>
        <v>4.5756823677245428E-7</v>
      </c>
      <c r="CQ156" s="368">
        <f t="shared" si="329"/>
        <v>0</v>
      </c>
      <c r="CR156" s="368">
        <f t="shared" si="329"/>
        <v>0</v>
      </c>
      <c r="CS156" s="368">
        <f t="shared" si="329"/>
        <v>0</v>
      </c>
      <c r="CT156" s="368">
        <f t="shared" si="329"/>
        <v>0</v>
      </c>
      <c r="CU156" s="368">
        <f t="shared" si="329"/>
        <v>2.5282553828276377E-9</v>
      </c>
      <c r="CV156" s="368">
        <f t="shared" si="329"/>
        <v>2.3098973364263364E-4</v>
      </c>
      <c r="CW156" s="368">
        <f t="shared" si="329"/>
        <v>0</v>
      </c>
      <c r="CX156" s="368">
        <f t="shared" si="329"/>
        <v>0</v>
      </c>
      <c r="CY156" s="368">
        <f t="shared" si="329"/>
        <v>0</v>
      </c>
      <c r="CZ156" s="368">
        <f t="shared" si="329"/>
        <v>0</v>
      </c>
      <c r="DA156" s="368">
        <f t="shared" si="329"/>
        <v>0</v>
      </c>
      <c r="DB156" s="368">
        <f t="shared" si="329"/>
        <v>1.1546672298856642E-6</v>
      </c>
      <c r="DC156" s="368">
        <f t="shared" si="329"/>
        <v>0</v>
      </c>
      <c r="DD156" s="368">
        <f t="shared" si="329"/>
        <v>0</v>
      </c>
      <c r="DE156" s="368">
        <f t="shared" si="329"/>
        <v>0</v>
      </c>
      <c r="DF156" s="368">
        <f t="shared" si="329"/>
        <v>0</v>
      </c>
      <c r="DG156" s="368">
        <f t="shared" si="329"/>
        <v>-3.3395045669765144E-6</v>
      </c>
      <c r="DH156" s="368">
        <f t="shared" si="329"/>
        <v>4.647557300292704E-4</v>
      </c>
      <c r="DI156" s="368">
        <f t="shared" si="329"/>
        <v>6.9857082801542958E-4</v>
      </c>
      <c r="DJ156" s="368">
        <f t="shared" si="329"/>
        <v>9.4151709596236588E-4</v>
      </c>
      <c r="DK156" s="368">
        <f t="shared" ref="DK156:EP156" si="330">IF(NOT(ISNA(DK65)),IF(LEN(DK65)&gt;0,(DK65-$C65)/(rateShift*0.0001),""),"")</f>
        <v>1.1703278235321996E-3</v>
      </c>
      <c r="DL156" s="368">
        <f t="shared" si="330"/>
        <v>1.4128865207484187E-3</v>
      </c>
      <c r="DM156" s="368">
        <f t="shared" si="330"/>
        <v>1.6536906837991139E-3</v>
      </c>
      <c r="DN156" s="368">
        <f t="shared" si="330"/>
        <v>1.9039238657609509E-3</v>
      </c>
      <c r="DO156" s="368">
        <f t="shared" si="330"/>
        <v>2.1574592257156411E-3</v>
      </c>
      <c r="DP156" s="368">
        <f t="shared" si="330"/>
        <v>2.3895816126436736E-3</v>
      </c>
      <c r="DQ156" s="368">
        <f t="shared" si="330"/>
        <v>2.642933229586239E-3</v>
      </c>
      <c r="DR156" s="368">
        <f t="shared" si="330"/>
        <v>2.917357220201186E-3</v>
      </c>
      <c r="DS156" s="368">
        <f t="shared" si="330"/>
        <v>3.1685449240499014E-3</v>
      </c>
      <c r="DT156" s="368">
        <f t="shared" si="330"/>
        <v>3.4319076184889663E-3</v>
      </c>
      <c r="DU156" s="368">
        <f t="shared" si="330"/>
        <v>3.7193542574281979E-3</v>
      </c>
      <c r="DV156" s="368">
        <f t="shared" si="330"/>
        <v>3.9606108548709273E-3</v>
      </c>
      <c r="DW156" s="368">
        <f t="shared" si="330"/>
        <v>4.2460179868267223E-3</v>
      </c>
      <c r="DX156" s="368">
        <f t="shared" si="330"/>
        <v>4.5292791088329121E-3</v>
      </c>
      <c r="DY156" s="368">
        <f t="shared" si="330"/>
        <v>4.8202419440993016E-3</v>
      </c>
      <c r="DZ156" s="368">
        <f t="shared" si="330"/>
        <v>5.1642911956528703E-3</v>
      </c>
      <c r="EA156" s="368">
        <f t="shared" si="330"/>
        <v>5.4111274026998057E-3</v>
      </c>
      <c r="EB156" s="368">
        <f t="shared" si="330"/>
        <v>5.7215329402147269E-3</v>
      </c>
      <c r="EC156" s="368">
        <f t="shared" si="330"/>
        <v>6.0546504981103672E-3</v>
      </c>
      <c r="ED156" s="368">
        <f t="shared" si="330"/>
        <v>6.3988319136398797E-3</v>
      </c>
      <c r="EE156" s="368">
        <f t="shared" si="330"/>
        <v>6.7084773433621209E-3</v>
      </c>
      <c r="EF156" s="368">
        <f t="shared" si="330"/>
        <v>7.0842400807461653E-3</v>
      </c>
      <c r="EG156" s="368">
        <f t="shared" si="330"/>
        <v>7.3694471398964151E-3</v>
      </c>
      <c r="EH156" s="368">
        <f t="shared" si="330"/>
        <v>7.7442940326147292E-3</v>
      </c>
      <c r="EI156" s="368">
        <f t="shared" si="330"/>
        <v>-3.9923513563133728E-3</v>
      </c>
      <c r="EJ156" s="368">
        <f t="shared" si="330"/>
        <v>6.0627621296218195E-2</v>
      </c>
      <c r="EK156" s="368">
        <f t="shared" si="330"/>
        <v>-0.49821646986771689</v>
      </c>
      <c r="EL156" s="368">
        <f t="shared" si="330"/>
        <v>-7.1154282498568297E-2</v>
      </c>
      <c r="EM156" s="368">
        <f t="shared" si="330"/>
        <v>3.9941439158950459E-3</v>
      </c>
      <c r="EN156" s="368">
        <f t="shared" si="330"/>
        <v>4.7870522676060623E-5</v>
      </c>
      <c r="EO156" s="368" t="str">
        <f t="shared" si="330"/>
        <v/>
      </c>
      <c r="EP156" s="368" t="str">
        <f t="shared" si="330"/>
        <v/>
      </c>
      <c r="EQ156" s="368" t="str">
        <f t="shared" ref="EQ156:FA156" si="331">IF(NOT(ISNA(EQ65)),IF(LEN(EQ65)&gt;0,(EQ65-$C65)/(rateShift*0.0001),""),"")</f>
        <v/>
      </c>
      <c r="ER156" s="368" t="str">
        <f t="shared" si="331"/>
        <v/>
      </c>
      <c r="ES156" s="368" t="str">
        <f t="shared" si="331"/>
        <v/>
      </c>
      <c r="ET156" s="368" t="str">
        <f t="shared" si="331"/>
        <v/>
      </c>
      <c r="EU156" s="368" t="str">
        <f t="shared" si="331"/>
        <v/>
      </c>
      <c r="EV156" s="368" t="str">
        <f t="shared" si="331"/>
        <v/>
      </c>
      <c r="EW156" s="368" t="str">
        <f t="shared" si="331"/>
        <v/>
      </c>
      <c r="EX156" s="368" t="str">
        <f t="shared" si="331"/>
        <v/>
      </c>
      <c r="EY156" s="368" t="str">
        <f t="shared" si="331"/>
        <v/>
      </c>
      <c r="EZ156" s="368" t="str">
        <f t="shared" si="331"/>
        <v/>
      </c>
      <c r="FA156" s="369" t="str">
        <f t="shared" si="331"/>
        <v/>
      </c>
    </row>
    <row r="157" spans="6:157" x14ac:dyDescent="0.2">
      <c r="F157" s="238">
        <v>54242</v>
      </c>
      <c r="G157" s="238">
        <v>54427</v>
      </c>
      <c r="H157" s="367">
        <f t="shared" ref="H157:AM157" si="332">IF(NOT(ISNA(H66)),IF(LEN(H66)&gt;0,(H66-$B66)/(rateShift*0.0001),""),"")</f>
        <v>1.7347234759768071E-13</v>
      </c>
      <c r="I157" s="368">
        <f t="shared" si="332"/>
        <v>-5.2041704279304213E-14</v>
      </c>
      <c r="J157" s="368">
        <f t="shared" si="332"/>
        <v>0</v>
      </c>
      <c r="K157" s="368">
        <f t="shared" si="332"/>
        <v>0</v>
      </c>
      <c r="L157" s="368">
        <f t="shared" si="332"/>
        <v>0</v>
      </c>
      <c r="M157" s="368">
        <f t="shared" si="332"/>
        <v>0</v>
      </c>
      <c r="N157" s="368">
        <f t="shared" si="332"/>
        <v>0</v>
      </c>
      <c r="O157" s="368">
        <f t="shared" si="332"/>
        <v>0</v>
      </c>
      <c r="P157" s="368">
        <f t="shared" si="332"/>
        <v>0</v>
      </c>
      <c r="Q157" s="368">
        <f t="shared" si="332"/>
        <v>0</v>
      </c>
      <c r="R157" s="368">
        <f t="shared" si="332"/>
        <v>0</v>
      </c>
      <c r="S157" s="368">
        <f t="shared" si="332"/>
        <v>6.821035642562423E-5</v>
      </c>
      <c r="T157" s="368">
        <f t="shared" si="332"/>
        <v>0</v>
      </c>
      <c r="U157" s="368">
        <f t="shared" si="332"/>
        <v>0</v>
      </c>
      <c r="V157" s="368">
        <f t="shared" si="332"/>
        <v>0</v>
      </c>
      <c r="W157" s="368">
        <f t="shared" si="332"/>
        <v>0</v>
      </c>
      <c r="X157" s="368">
        <f t="shared" si="332"/>
        <v>3.7693480281486558E-7</v>
      </c>
      <c r="Y157" s="368">
        <f t="shared" si="332"/>
        <v>-6.0257059786295031E-4</v>
      </c>
      <c r="Z157" s="368">
        <f t="shared" si="332"/>
        <v>0</v>
      </c>
      <c r="AA157" s="368">
        <f t="shared" si="332"/>
        <v>0</v>
      </c>
      <c r="AB157" s="368">
        <f t="shared" si="332"/>
        <v>0</v>
      </c>
      <c r="AC157" s="368">
        <f t="shared" si="332"/>
        <v>0</v>
      </c>
      <c r="AD157" s="368">
        <f t="shared" si="332"/>
        <v>0</v>
      </c>
      <c r="AE157" s="368">
        <f t="shared" si="332"/>
        <v>1.7212815200950971E-4</v>
      </c>
      <c r="AF157" s="368">
        <f t="shared" si="332"/>
        <v>0</v>
      </c>
      <c r="AG157" s="368">
        <f t="shared" si="332"/>
        <v>0</v>
      </c>
      <c r="AH157" s="368">
        <f t="shared" si="332"/>
        <v>0</v>
      </c>
      <c r="AI157" s="368">
        <f t="shared" si="332"/>
        <v>0</v>
      </c>
      <c r="AJ157" s="368">
        <f t="shared" si="332"/>
        <v>-4.9782574949516767E-4</v>
      </c>
      <c r="AK157" s="368">
        <f t="shared" si="332"/>
        <v>-8.3113861898756469E-4</v>
      </c>
      <c r="AL157" s="368">
        <f t="shared" si="332"/>
        <v>-1.0432073428365274E-3</v>
      </c>
      <c r="AM157" s="368">
        <f t="shared" si="332"/>
        <v>-8.9421521295290907E-4</v>
      </c>
      <c r="AN157" s="368">
        <f t="shared" ref="AN157:BS157" si="333">IF(NOT(ISNA(AN66)),IF(LEN(AN66)&gt;0,(AN66-$B66)/(rateShift*0.0001),""),"")</f>
        <v>-4.4767652215491061E-4</v>
      </c>
      <c r="AO157" s="368">
        <f t="shared" si="333"/>
        <v>1.2280314352214328E-5</v>
      </c>
      <c r="AP157" s="368">
        <f t="shared" si="333"/>
        <v>4.1125887605131251E-4</v>
      </c>
      <c r="AQ157" s="368">
        <f t="shared" si="333"/>
        <v>8.4683595391252253E-4</v>
      </c>
      <c r="AR157" s="368">
        <f t="shared" si="333"/>
        <v>1.314639028974357E-3</v>
      </c>
      <c r="AS157" s="368">
        <f t="shared" si="333"/>
        <v>1.8920976531042188E-3</v>
      </c>
      <c r="AT157" s="368">
        <f t="shared" si="333"/>
        <v>2.5095881121990626E-3</v>
      </c>
      <c r="AU157" s="368">
        <f t="shared" si="333"/>
        <v>2.9113040762168696E-3</v>
      </c>
      <c r="AV157" s="368">
        <f t="shared" si="333"/>
        <v>3.0169273879110392E-3</v>
      </c>
      <c r="AW157" s="368">
        <f t="shared" si="333"/>
        <v>2.8411839492203939E-3</v>
      </c>
      <c r="AX157" s="368">
        <f t="shared" si="333"/>
        <v>2.2839424065890235E-3</v>
      </c>
      <c r="AY157" s="368">
        <f t="shared" si="333"/>
        <v>1.5351892405229828E-3</v>
      </c>
      <c r="AZ157" s="368">
        <f t="shared" si="333"/>
        <v>7.8457914911428395E-4</v>
      </c>
      <c r="BA157" s="368">
        <f t="shared" si="333"/>
        <v>1.5904608236319562E-4</v>
      </c>
      <c r="BB157" s="368">
        <f t="shared" si="333"/>
        <v>-2.0699532636558882E-4</v>
      </c>
      <c r="BC157" s="368">
        <f t="shared" si="333"/>
        <v>-3.8247995971796289E-4</v>
      </c>
      <c r="BD157" s="368">
        <f t="shared" si="333"/>
        <v>-4.1290398834423203E-4</v>
      </c>
      <c r="BE157" s="368">
        <f t="shared" si="333"/>
        <v>-3.5707828568987132E-4</v>
      </c>
      <c r="BF157" s="368">
        <f t="shared" si="333"/>
        <v>-3.9787363168009016E-4</v>
      </c>
      <c r="BG157" s="368">
        <f t="shared" si="333"/>
        <v>-4.801689358971406E-4</v>
      </c>
      <c r="BH157" s="368">
        <f t="shared" si="333"/>
        <v>-7.694073411376734E-4</v>
      </c>
      <c r="BI157" s="368">
        <f t="shared" si="333"/>
        <v>-1.0181942509263076E-3</v>
      </c>
      <c r="BJ157" s="368">
        <f t="shared" si="333"/>
        <v>-1.16660727042181E-3</v>
      </c>
      <c r="BK157" s="368">
        <f t="shared" si="333"/>
        <v>-1.0744825216027487E-3</v>
      </c>
      <c r="BL157" s="368">
        <f t="shared" si="333"/>
        <v>-1.911668395752214E-3</v>
      </c>
      <c r="BM157" s="368">
        <f t="shared" si="333"/>
        <v>1.8807287052377553E-3</v>
      </c>
      <c r="BN157" s="368">
        <f t="shared" si="333"/>
        <v>1.7676148293156724E-3</v>
      </c>
      <c r="BO157" s="368">
        <f t="shared" si="333"/>
        <v>-1.9273893141560916E-3</v>
      </c>
      <c r="BP157" s="368">
        <f t="shared" si="333"/>
        <v>1.1484551773119356E-4</v>
      </c>
      <c r="BQ157" s="368">
        <f t="shared" si="333"/>
        <v>1.3764750103617551E-6</v>
      </c>
      <c r="BR157" s="368" t="str">
        <f t="shared" si="333"/>
        <v/>
      </c>
      <c r="BS157" s="368" t="str">
        <f t="shared" si="333"/>
        <v/>
      </c>
      <c r="BT157" s="368" t="str">
        <f t="shared" ref="BT157:CD157" si="334">IF(NOT(ISNA(BT66)),IF(LEN(BT66)&gt;0,(BT66-$B66)/(rateShift*0.0001),""),"")</f>
        <v/>
      </c>
      <c r="BU157" s="368" t="str">
        <f t="shared" si="334"/>
        <v/>
      </c>
      <c r="BV157" s="368" t="str">
        <f t="shared" si="334"/>
        <v/>
      </c>
      <c r="BW157" s="368" t="str">
        <f t="shared" si="334"/>
        <v/>
      </c>
      <c r="BX157" s="368" t="str">
        <f t="shared" si="334"/>
        <v/>
      </c>
      <c r="BY157" s="368" t="str">
        <f t="shared" si="334"/>
        <v/>
      </c>
      <c r="BZ157" s="368" t="str">
        <f t="shared" si="334"/>
        <v/>
      </c>
      <c r="CA157" s="368" t="str">
        <f t="shared" si="334"/>
        <v/>
      </c>
      <c r="CB157" s="368" t="str">
        <f t="shared" si="334"/>
        <v/>
      </c>
      <c r="CC157" s="368" t="str">
        <f t="shared" si="334"/>
        <v/>
      </c>
      <c r="CD157" s="368" t="str">
        <f t="shared" si="334"/>
        <v/>
      </c>
      <c r="CE157" s="367">
        <f t="shared" ref="CE157:DJ157" si="335">IF(NOT(ISNA(CE66)),IF(LEN(CE66)&gt;0,(CE66-$C66)/(rateShift*0.0001),""),"")</f>
        <v>-9.6836549829185103E-5</v>
      </c>
      <c r="CF157" s="368">
        <f t="shared" si="335"/>
        <v>-3.2279691419834222E-5</v>
      </c>
      <c r="CG157" s="368">
        <f t="shared" si="335"/>
        <v>0</v>
      </c>
      <c r="CH157" s="368">
        <f t="shared" si="335"/>
        <v>0</v>
      </c>
      <c r="CI157" s="368">
        <f t="shared" si="335"/>
        <v>0</v>
      </c>
      <c r="CJ157" s="368">
        <f t="shared" si="335"/>
        <v>0</v>
      </c>
      <c r="CK157" s="368">
        <f t="shared" si="335"/>
        <v>0</v>
      </c>
      <c r="CL157" s="368">
        <f t="shared" si="335"/>
        <v>0</v>
      </c>
      <c r="CM157" s="368">
        <f t="shared" si="335"/>
        <v>0</v>
      </c>
      <c r="CN157" s="368">
        <f t="shared" si="335"/>
        <v>0</v>
      </c>
      <c r="CO157" s="368">
        <f t="shared" si="335"/>
        <v>0</v>
      </c>
      <c r="CP157" s="368">
        <f t="shared" si="335"/>
        <v>4.2255289545156671E-7</v>
      </c>
      <c r="CQ157" s="368">
        <f t="shared" si="335"/>
        <v>0</v>
      </c>
      <c r="CR157" s="368">
        <f t="shared" si="335"/>
        <v>0</v>
      </c>
      <c r="CS157" s="368">
        <f t="shared" si="335"/>
        <v>0</v>
      </c>
      <c r="CT157" s="368">
        <f t="shared" si="335"/>
        <v>0</v>
      </c>
      <c r="CU157" s="368">
        <f t="shared" si="335"/>
        <v>2.3359439382808489E-9</v>
      </c>
      <c r="CV157" s="368">
        <f t="shared" si="335"/>
        <v>2.2733522367542058E-4</v>
      </c>
      <c r="CW157" s="368">
        <f t="shared" si="335"/>
        <v>0</v>
      </c>
      <c r="CX157" s="368">
        <f t="shared" si="335"/>
        <v>0</v>
      </c>
      <c r="CY157" s="368">
        <f t="shared" si="335"/>
        <v>0</v>
      </c>
      <c r="CZ157" s="368">
        <f t="shared" si="335"/>
        <v>0</v>
      </c>
      <c r="DA157" s="368">
        <f t="shared" si="335"/>
        <v>0</v>
      </c>
      <c r="DB157" s="368">
        <f t="shared" si="335"/>
        <v>1.0663047528280956E-6</v>
      </c>
      <c r="DC157" s="368">
        <f t="shared" si="335"/>
        <v>0</v>
      </c>
      <c r="DD157" s="368">
        <f t="shared" si="335"/>
        <v>0</v>
      </c>
      <c r="DE157" s="368">
        <f t="shared" si="335"/>
        <v>0</v>
      </c>
      <c r="DF157" s="368">
        <f t="shared" si="335"/>
        <v>0</v>
      </c>
      <c r="DG157" s="368">
        <f t="shared" si="335"/>
        <v>-3.0839442631547254E-6</v>
      </c>
      <c r="DH157" s="368">
        <f t="shared" si="335"/>
        <v>4.5725020179042397E-4</v>
      </c>
      <c r="DI157" s="368">
        <f t="shared" si="335"/>
        <v>6.8720685744358412E-4</v>
      </c>
      <c r="DJ157" s="368">
        <f t="shared" si="335"/>
        <v>9.260264822487374E-4</v>
      </c>
      <c r="DK157" s="368">
        <f t="shared" ref="DK157:EP157" si="336">IF(NOT(ISNA(DK66)),IF(LEN(DK66)&gt;0,(DK66-$C66)/(rateShift*0.0001),""),"")</f>
        <v>1.1507700142365102E-3</v>
      </c>
      <c r="DL157" s="368">
        <f t="shared" si="336"/>
        <v>1.3890533565735774E-3</v>
      </c>
      <c r="DM157" s="368">
        <f t="shared" si="336"/>
        <v>1.6256366912586334E-3</v>
      </c>
      <c r="DN157" s="368">
        <f t="shared" si="336"/>
        <v>1.8715349465667219E-3</v>
      </c>
      <c r="DO157" s="368">
        <f t="shared" si="336"/>
        <v>2.1205466908900267E-3</v>
      </c>
      <c r="DP157" s="368">
        <f t="shared" si="336"/>
        <v>2.3485261473575603E-3</v>
      </c>
      <c r="DQ157" s="368">
        <f t="shared" si="336"/>
        <v>2.5973580655442446E-3</v>
      </c>
      <c r="DR157" s="368">
        <f t="shared" si="336"/>
        <v>2.8670777427533545E-3</v>
      </c>
      <c r="DS157" s="368">
        <f t="shared" si="336"/>
        <v>3.1139030585384392E-3</v>
      </c>
      <c r="DT157" s="368">
        <f t="shared" si="336"/>
        <v>3.372894740840196E-3</v>
      </c>
      <c r="DU157" s="368">
        <f t="shared" si="336"/>
        <v>3.6557140459508169E-3</v>
      </c>
      <c r="DV157" s="368">
        <f t="shared" si="336"/>
        <v>3.8933164505858264E-3</v>
      </c>
      <c r="DW157" s="368">
        <f t="shared" si="336"/>
        <v>4.1741013937640625E-3</v>
      </c>
      <c r="DX157" s="368">
        <f t="shared" si="336"/>
        <v>4.4528361274869671E-3</v>
      </c>
      <c r="DY157" s="368">
        <f t="shared" si="336"/>
        <v>4.7390388413330597E-3</v>
      </c>
      <c r="DZ157" s="368">
        <f t="shared" si="336"/>
        <v>5.0774828883569378E-3</v>
      </c>
      <c r="EA157" s="368">
        <f t="shared" si="336"/>
        <v>5.3200468728802075E-3</v>
      </c>
      <c r="EB157" s="368">
        <f t="shared" si="336"/>
        <v>5.6251958166671223E-3</v>
      </c>
      <c r="EC157" s="368">
        <f t="shared" si="336"/>
        <v>5.9527104543256187E-3</v>
      </c>
      <c r="ED157" s="368">
        <f t="shared" si="336"/>
        <v>6.2912703913554219E-3</v>
      </c>
      <c r="EE157" s="368">
        <f t="shared" si="336"/>
        <v>6.5956637078107977E-3</v>
      </c>
      <c r="EF157" s="368">
        <f t="shared" si="336"/>
        <v>6.9651853329324304E-3</v>
      </c>
      <c r="EG157" s="368">
        <f t="shared" si="336"/>
        <v>7.245649085311015E-3</v>
      </c>
      <c r="EH157" s="368">
        <f t="shared" si="336"/>
        <v>7.6143057768218031E-3</v>
      </c>
      <c r="EI157" s="368">
        <f t="shared" si="336"/>
        <v>-4.1921401955011262E-3</v>
      </c>
      <c r="EJ157" s="368">
        <f t="shared" si="336"/>
        <v>7.0622980954566927E-2</v>
      </c>
      <c r="EK157" s="368">
        <f t="shared" si="336"/>
        <v>-0.38037210843958924</v>
      </c>
      <c r="EL157" s="368">
        <f t="shared" si="336"/>
        <v>-0.21580801257664595</v>
      </c>
      <c r="EM157" s="368">
        <f t="shared" si="336"/>
        <v>1.5986258919279198E-2</v>
      </c>
      <c r="EN157" s="368">
        <f t="shared" si="336"/>
        <v>1.9157446746152773E-4</v>
      </c>
      <c r="EO157" s="368" t="str">
        <f t="shared" si="336"/>
        <v/>
      </c>
      <c r="EP157" s="368" t="str">
        <f t="shared" si="336"/>
        <v/>
      </c>
      <c r="EQ157" s="368" t="str">
        <f t="shared" ref="EQ157:FA157" si="337">IF(NOT(ISNA(EQ66)),IF(LEN(EQ66)&gt;0,(EQ66-$C66)/(rateShift*0.0001),""),"")</f>
        <v/>
      </c>
      <c r="ER157" s="368" t="str">
        <f t="shared" si="337"/>
        <v/>
      </c>
      <c r="ES157" s="368" t="str">
        <f t="shared" si="337"/>
        <v/>
      </c>
      <c r="ET157" s="368" t="str">
        <f t="shared" si="337"/>
        <v/>
      </c>
      <c r="EU157" s="368" t="str">
        <f t="shared" si="337"/>
        <v/>
      </c>
      <c r="EV157" s="368" t="str">
        <f t="shared" si="337"/>
        <v/>
      </c>
      <c r="EW157" s="368" t="str">
        <f t="shared" si="337"/>
        <v/>
      </c>
      <c r="EX157" s="368" t="str">
        <f t="shared" si="337"/>
        <v/>
      </c>
      <c r="EY157" s="368" t="str">
        <f t="shared" si="337"/>
        <v/>
      </c>
      <c r="EZ157" s="368" t="str">
        <f t="shared" si="337"/>
        <v/>
      </c>
      <c r="FA157" s="369" t="str">
        <f t="shared" si="337"/>
        <v/>
      </c>
    </row>
    <row r="158" spans="6:157" x14ac:dyDescent="0.2">
      <c r="F158" s="238">
        <v>54609</v>
      </c>
      <c r="G158" s="238">
        <v>54793</v>
      </c>
      <c r="H158" s="367">
        <f t="shared" ref="H158:AM158" si="338">IF(NOT(ISNA(H67)),IF(LEN(H67)&gt;0,(H67-$B67)/(rateShift*0.0001),""),"")</f>
        <v>2.2551405187698492E-13</v>
      </c>
      <c r="I158" s="368">
        <f t="shared" si="338"/>
        <v>1.7347234759768071E-14</v>
      </c>
      <c r="J158" s="368">
        <f t="shared" si="338"/>
        <v>0</v>
      </c>
      <c r="K158" s="368">
        <f t="shared" si="338"/>
        <v>0</v>
      </c>
      <c r="L158" s="368">
        <f t="shared" si="338"/>
        <v>0</v>
      </c>
      <c r="M158" s="368">
        <f t="shared" si="338"/>
        <v>0</v>
      </c>
      <c r="N158" s="368">
        <f t="shared" si="338"/>
        <v>0</v>
      </c>
      <c r="O158" s="368">
        <f t="shared" si="338"/>
        <v>0</v>
      </c>
      <c r="P158" s="368">
        <f t="shared" si="338"/>
        <v>0</v>
      </c>
      <c r="Q158" s="368">
        <f t="shared" si="338"/>
        <v>0</v>
      </c>
      <c r="R158" s="368">
        <f t="shared" si="338"/>
        <v>0</v>
      </c>
      <c r="S158" s="368">
        <f t="shared" si="338"/>
        <v>6.6358635062574445E-5</v>
      </c>
      <c r="T158" s="368">
        <f t="shared" si="338"/>
        <v>0</v>
      </c>
      <c r="U158" s="368">
        <f t="shared" si="338"/>
        <v>0</v>
      </c>
      <c r="V158" s="368">
        <f t="shared" si="338"/>
        <v>0</v>
      </c>
      <c r="W158" s="368">
        <f t="shared" si="338"/>
        <v>0</v>
      </c>
      <c r="X158" s="368">
        <f t="shared" si="338"/>
        <v>3.6670205066924311E-7</v>
      </c>
      <c r="Y158" s="368">
        <f t="shared" si="338"/>
        <v>-5.8937225292862716E-4</v>
      </c>
      <c r="Z158" s="368">
        <f t="shared" si="338"/>
        <v>0</v>
      </c>
      <c r="AA158" s="368">
        <f t="shared" si="338"/>
        <v>0</v>
      </c>
      <c r="AB158" s="368">
        <f t="shared" si="338"/>
        <v>0</v>
      </c>
      <c r="AC158" s="368">
        <f t="shared" si="338"/>
        <v>0</v>
      </c>
      <c r="AD158" s="368">
        <f t="shared" si="338"/>
        <v>0</v>
      </c>
      <c r="AE158" s="368">
        <f t="shared" si="338"/>
        <v>1.6745535163370517E-4</v>
      </c>
      <c r="AF158" s="368">
        <f t="shared" si="338"/>
        <v>0</v>
      </c>
      <c r="AG158" s="368">
        <f t="shared" si="338"/>
        <v>0</v>
      </c>
      <c r="AH158" s="368">
        <f t="shared" si="338"/>
        <v>0</v>
      </c>
      <c r="AI158" s="368">
        <f t="shared" si="338"/>
        <v>0</v>
      </c>
      <c r="AJ158" s="368">
        <f t="shared" si="338"/>
        <v>-4.8431116577221656E-4</v>
      </c>
      <c r="AK158" s="368">
        <f t="shared" si="338"/>
        <v>-8.1489862243516731E-4</v>
      </c>
      <c r="AL158" s="368">
        <f t="shared" si="338"/>
        <v>-1.0243727457948104E-3</v>
      </c>
      <c r="AM158" s="368">
        <f t="shared" si="338"/>
        <v>-8.8264240322849519E-4</v>
      </c>
      <c r="AN158" s="368">
        <f t="shared" ref="AN158:BS158" si="339">IF(NOT(ISNA(AN67)),IF(LEN(AN67)&gt;0,(AN67-$B67)/(rateShift*0.0001),""),"")</f>
        <v>-4.5129642738117592E-4</v>
      </c>
      <c r="AO158" s="368">
        <f t="shared" si="339"/>
        <v>-7.0460227930002617E-6</v>
      </c>
      <c r="AP158" s="368">
        <f t="shared" si="339"/>
        <v>3.7790023443839971E-4</v>
      </c>
      <c r="AQ158" s="368">
        <f t="shared" si="339"/>
        <v>7.9839796395669849E-4</v>
      </c>
      <c r="AR158" s="368">
        <f t="shared" si="339"/>
        <v>1.2500644332689992E-3</v>
      </c>
      <c r="AS158" s="368">
        <f t="shared" si="339"/>
        <v>1.8087818454658178E-3</v>
      </c>
      <c r="AT158" s="368">
        <f t="shared" si="339"/>
        <v>2.4061594206502279E-3</v>
      </c>
      <c r="AU158" s="368">
        <f t="shared" si="339"/>
        <v>2.7934165699496083E-3</v>
      </c>
      <c r="AV158" s="368">
        <f t="shared" si="339"/>
        <v>2.8927071222401013E-3</v>
      </c>
      <c r="AW158" s="368">
        <f t="shared" si="339"/>
        <v>2.7181789505510701E-3</v>
      </c>
      <c r="AX158" s="368">
        <f t="shared" si="339"/>
        <v>2.1721478554552476E-3</v>
      </c>
      <c r="AY158" s="368">
        <f t="shared" si="339"/>
        <v>1.4405456919518167E-3</v>
      </c>
      <c r="AZ158" s="368">
        <f t="shared" si="339"/>
        <v>7.0628035506864473E-4</v>
      </c>
      <c r="BA158" s="368">
        <f t="shared" si="339"/>
        <v>9.3865438217238806E-5</v>
      </c>
      <c r="BB158" s="368">
        <f t="shared" si="339"/>
        <v>-2.661823610833336E-4</v>
      </c>
      <c r="BC158" s="368">
        <f t="shared" si="339"/>
        <v>-4.4139431731177181E-4</v>
      </c>
      <c r="BD158" s="368">
        <f t="shared" si="339"/>
        <v>-4.744554836511039E-4</v>
      </c>
      <c r="BE158" s="368">
        <f t="shared" si="339"/>
        <v>-4.2431149378796551E-4</v>
      </c>
      <c r="BF158" s="368">
        <f t="shared" si="339"/>
        <v>-4.6848178135439067E-4</v>
      </c>
      <c r="BG158" s="368">
        <f t="shared" si="339"/>
        <v>-5.5300009627057278E-4</v>
      </c>
      <c r="BH158" s="368">
        <f t="shared" si="339"/>
        <v>-8.3874529349658999E-4</v>
      </c>
      <c r="BI158" s="368">
        <f t="shared" si="339"/>
        <v>-1.0858550966719172E-3</v>
      </c>
      <c r="BJ158" s="368">
        <f t="shared" si="339"/>
        <v>-1.2340770787211408E-3</v>
      </c>
      <c r="BK158" s="368">
        <f t="shared" si="339"/>
        <v>-1.1492850791883225E-3</v>
      </c>
      <c r="BL158" s="368">
        <f t="shared" si="339"/>
        <v>-1.8085339002944789E-3</v>
      </c>
      <c r="BM158" s="368">
        <f t="shared" si="339"/>
        <v>1.104844899960794E-3</v>
      </c>
      <c r="BN158" s="368">
        <f t="shared" si="339"/>
        <v>5.9853482899281663E-3</v>
      </c>
      <c r="BO158" s="368">
        <f t="shared" si="339"/>
        <v>-2.8933811600101444E-3</v>
      </c>
      <c r="BP158" s="368">
        <f t="shared" si="339"/>
        <v>2.0493758088116487E-4</v>
      </c>
      <c r="BQ158" s="368">
        <f t="shared" si="339"/>
        <v>2.4560862718625565E-6</v>
      </c>
      <c r="BR158" s="368" t="str">
        <f t="shared" si="339"/>
        <v/>
      </c>
      <c r="BS158" s="368" t="str">
        <f t="shared" si="339"/>
        <v/>
      </c>
      <c r="BT158" s="368" t="str">
        <f t="shared" ref="BT158:CD158" si="340">IF(NOT(ISNA(BT67)),IF(LEN(BT67)&gt;0,(BT67-$B67)/(rateShift*0.0001),""),"")</f>
        <v/>
      </c>
      <c r="BU158" s="368" t="str">
        <f t="shared" si="340"/>
        <v/>
      </c>
      <c r="BV158" s="368" t="str">
        <f t="shared" si="340"/>
        <v/>
      </c>
      <c r="BW158" s="368" t="str">
        <f t="shared" si="340"/>
        <v/>
      </c>
      <c r="BX158" s="368" t="str">
        <f t="shared" si="340"/>
        <v/>
      </c>
      <c r="BY158" s="368" t="str">
        <f t="shared" si="340"/>
        <v/>
      </c>
      <c r="BZ158" s="368" t="str">
        <f t="shared" si="340"/>
        <v/>
      </c>
      <c r="CA158" s="368" t="str">
        <f t="shared" si="340"/>
        <v/>
      </c>
      <c r="CB158" s="368" t="str">
        <f t="shared" si="340"/>
        <v/>
      </c>
      <c r="CC158" s="368" t="str">
        <f t="shared" si="340"/>
        <v/>
      </c>
      <c r="CD158" s="368" t="str">
        <f t="shared" si="340"/>
        <v/>
      </c>
      <c r="CE158" s="367">
        <f t="shared" ref="CE158:DJ158" si="341">IF(NOT(ISNA(CE67)),IF(LEN(CE67)&gt;0,(CE67-$C67)/(rateShift*0.0001),""),"")</f>
        <v>-9.53222768947104E-5</v>
      </c>
      <c r="CF158" s="368">
        <f t="shared" si="341"/>
        <v>-3.1774920316446353E-5</v>
      </c>
      <c r="CG158" s="368">
        <f t="shared" si="341"/>
        <v>0</v>
      </c>
      <c r="CH158" s="368">
        <f t="shared" si="341"/>
        <v>0</v>
      </c>
      <c r="CI158" s="368">
        <f t="shared" si="341"/>
        <v>0</v>
      </c>
      <c r="CJ158" s="368">
        <f t="shared" si="341"/>
        <v>0</v>
      </c>
      <c r="CK158" s="368">
        <f t="shared" si="341"/>
        <v>0</v>
      </c>
      <c r="CL158" s="368">
        <f t="shared" si="341"/>
        <v>0</v>
      </c>
      <c r="CM158" s="368">
        <f t="shared" si="341"/>
        <v>0</v>
      </c>
      <c r="CN158" s="368">
        <f t="shared" si="341"/>
        <v>0</v>
      </c>
      <c r="CO158" s="368">
        <f t="shared" si="341"/>
        <v>0</v>
      </c>
      <c r="CP158" s="368">
        <f t="shared" si="341"/>
        <v>3.8856938500142491E-7</v>
      </c>
      <c r="CQ158" s="368">
        <f t="shared" si="341"/>
        <v>0</v>
      </c>
      <c r="CR158" s="368">
        <f t="shared" si="341"/>
        <v>0</v>
      </c>
      <c r="CS158" s="368">
        <f t="shared" si="341"/>
        <v>0</v>
      </c>
      <c r="CT158" s="368">
        <f t="shared" si="341"/>
        <v>0</v>
      </c>
      <c r="CU158" s="368">
        <f t="shared" si="341"/>
        <v>2.1489320739531692E-9</v>
      </c>
      <c r="CV158" s="368">
        <f t="shared" si="341"/>
        <v>2.2359192451519572E-4</v>
      </c>
      <c r="CW158" s="368">
        <f t="shared" si="341"/>
        <v>0</v>
      </c>
      <c r="CX158" s="368">
        <f t="shared" si="341"/>
        <v>0</v>
      </c>
      <c r="CY158" s="368">
        <f t="shared" si="341"/>
        <v>0</v>
      </c>
      <c r="CZ158" s="368">
        <f t="shared" si="341"/>
        <v>0</v>
      </c>
      <c r="DA158" s="368">
        <f t="shared" si="341"/>
        <v>0</v>
      </c>
      <c r="DB158" s="368">
        <f t="shared" si="341"/>
        <v>9.8054979934258935E-7</v>
      </c>
      <c r="DC158" s="368">
        <f t="shared" si="341"/>
        <v>0</v>
      </c>
      <c r="DD158" s="368">
        <f t="shared" si="341"/>
        <v>0</v>
      </c>
      <c r="DE158" s="368">
        <f t="shared" si="341"/>
        <v>0</v>
      </c>
      <c r="DF158" s="368">
        <f t="shared" si="341"/>
        <v>0</v>
      </c>
      <c r="DG158" s="368">
        <f t="shared" si="341"/>
        <v>-2.835921115995621E-6</v>
      </c>
      <c r="DH158" s="368">
        <f t="shared" si="341"/>
        <v>4.4957267780927623E-4</v>
      </c>
      <c r="DI158" s="368">
        <f t="shared" si="341"/>
        <v>6.7558794242077169E-4</v>
      </c>
      <c r="DJ158" s="368">
        <f t="shared" si="341"/>
        <v>9.1019082054319411E-4</v>
      </c>
      <c r="DK158" s="368">
        <f t="shared" ref="DK158:EP158" si="342">IF(NOT(ISNA(DK67)),IF(LEN(DK67)&gt;0,(DK67-$C67)/(rateShift*0.0001),""),"")</f>
        <v>1.1308074800240459E-3</v>
      </c>
      <c r="DL158" s="368">
        <f t="shared" si="342"/>
        <v>1.3647414354167609E-3</v>
      </c>
      <c r="DM158" s="368">
        <f t="shared" si="342"/>
        <v>1.5970292496260419E-3</v>
      </c>
      <c r="DN158" s="368">
        <f t="shared" si="342"/>
        <v>1.8384949781579535E-3</v>
      </c>
      <c r="DO158" s="368">
        <f t="shared" si="342"/>
        <v>2.0829259880610074E-3</v>
      </c>
      <c r="DP158" s="368">
        <f t="shared" si="342"/>
        <v>2.3066928829702793E-3</v>
      </c>
      <c r="DQ158" s="368">
        <f t="shared" si="342"/>
        <v>2.5509298939678515E-3</v>
      </c>
      <c r="DR158" s="368">
        <f t="shared" si="342"/>
        <v>2.8158303138660357E-3</v>
      </c>
      <c r="DS158" s="368">
        <f t="shared" si="342"/>
        <v>3.0582385791497191E-3</v>
      </c>
      <c r="DT158" s="368">
        <f t="shared" si="342"/>
        <v>3.3127668249734177E-3</v>
      </c>
      <c r="DU158" s="368">
        <f t="shared" si="342"/>
        <v>3.5908525267743657E-3</v>
      </c>
      <c r="DV158" s="368">
        <f t="shared" si="342"/>
        <v>3.8246666521357664E-3</v>
      </c>
      <c r="DW158" s="368">
        <f t="shared" si="342"/>
        <v>4.1007569049223563E-3</v>
      </c>
      <c r="DX158" s="368">
        <f t="shared" si="342"/>
        <v>4.3748581910092732E-3</v>
      </c>
      <c r="DY158" s="368">
        <f t="shared" si="342"/>
        <v>4.6561956124329534E-3</v>
      </c>
      <c r="DZ158" s="368">
        <f t="shared" si="342"/>
        <v>4.9888714006175033E-3</v>
      </c>
      <c r="EA158" s="368">
        <f t="shared" si="342"/>
        <v>5.2271204772913471E-3</v>
      </c>
      <c r="EB158" s="368">
        <f t="shared" si="342"/>
        <v>5.5269083230544136E-3</v>
      </c>
      <c r="EC158" s="368">
        <f t="shared" si="342"/>
        <v>5.8487068265670322E-3</v>
      </c>
      <c r="ED158" s="368">
        <f t="shared" si="342"/>
        <v>6.1814758542388937E-3</v>
      </c>
      <c r="EE158" s="368">
        <f t="shared" si="342"/>
        <v>6.4805568433193989E-3</v>
      </c>
      <c r="EF158" s="368">
        <f t="shared" si="342"/>
        <v>6.843706829469387E-3</v>
      </c>
      <c r="EG158" s="368">
        <f t="shared" si="342"/>
        <v>7.1193255120078486E-3</v>
      </c>
      <c r="EH158" s="368">
        <f t="shared" si="342"/>
        <v>7.4816089804669028E-3</v>
      </c>
      <c r="EI158" s="368">
        <f t="shared" si="342"/>
        <v>-3.8899838449447249E-3</v>
      </c>
      <c r="EJ158" s="368">
        <f t="shared" si="342"/>
        <v>5.9998873125476776E-2</v>
      </c>
      <c r="EK158" s="368">
        <f t="shared" si="342"/>
        <v>-0.22628475346608659</v>
      </c>
      <c r="EL158" s="368">
        <f t="shared" si="342"/>
        <v>-0.37821566221582154</v>
      </c>
      <c r="EM158" s="368">
        <f t="shared" si="342"/>
        <v>2.6751497527932253E-2</v>
      </c>
      <c r="EN158" s="368">
        <f t="shared" si="342"/>
        <v>3.2054709236777057E-4</v>
      </c>
      <c r="EO158" s="368" t="str">
        <f t="shared" si="342"/>
        <v/>
      </c>
      <c r="EP158" s="368" t="str">
        <f t="shared" si="342"/>
        <v/>
      </c>
      <c r="EQ158" s="368" t="str">
        <f t="shared" ref="EQ158:FA158" si="343">IF(NOT(ISNA(EQ67)),IF(LEN(EQ67)&gt;0,(EQ67-$C67)/(rateShift*0.0001),""),"")</f>
        <v/>
      </c>
      <c r="ER158" s="368" t="str">
        <f t="shared" si="343"/>
        <v/>
      </c>
      <c r="ES158" s="368" t="str">
        <f t="shared" si="343"/>
        <v/>
      </c>
      <c r="ET158" s="368" t="str">
        <f t="shared" si="343"/>
        <v/>
      </c>
      <c r="EU158" s="368" t="str">
        <f t="shared" si="343"/>
        <v/>
      </c>
      <c r="EV158" s="368" t="str">
        <f t="shared" si="343"/>
        <v/>
      </c>
      <c r="EW158" s="368" t="str">
        <f t="shared" si="343"/>
        <v/>
      </c>
      <c r="EX158" s="368" t="str">
        <f t="shared" si="343"/>
        <v/>
      </c>
      <c r="EY158" s="368" t="str">
        <f t="shared" si="343"/>
        <v/>
      </c>
      <c r="EZ158" s="368" t="str">
        <f t="shared" si="343"/>
        <v/>
      </c>
      <c r="FA158" s="369" t="str">
        <f t="shared" si="343"/>
        <v/>
      </c>
    </row>
    <row r="159" spans="6:157" x14ac:dyDescent="0.2">
      <c r="F159" s="238">
        <v>54973</v>
      </c>
      <c r="G159" s="238">
        <v>55157</v>
      </c>
      <c r="H159" s="367">
        <f t="shared" ref="H159:AM159" si="344">IF(NOT(ISNA(H68)),IF(LEN(H68)&gt;0,(H68-$B68)/(rateShift*0.0001),""),"")</f>
        <v>2.0816681711721685E-13</v>
      </c>
      <c r="I159" s="368">
        <f t="shared" si="344"/>
        <v>6.9388939039072284E-14</v>
      </c>
      <c r="J159" s="368">
        <f t="shared" si="344"/>
        <v>0</v>
      </c>
      <c r="K159" s="368">
        <f t="shared" si="344"/>
        <v>0</v>
      </c>
      <c r="L159" s="368">
        <f t="shared" si="344"/>
        <v>0</v>
      </c>
      <c r="M159" s="368">
        <f t="shared" si="344"/>
        <v>0</v>
      </c>
      <c r="N159" s="368">
        <f t="shared" si="344"/>
        <v>0</v>
      </c>
      <c r="O159" s="368">
        <f t="shared" si="344"/>
        <v>0</v>
      </c>
      <c r="P159" s="368">
        <f t="shared" si="344"/>
        <v>0</v>
      </c>
      <c r="Q159" s="368">
        <f t="shared" si="344"/>
        <v>0</v>
      </c>
      <c r="R159" s="368">
        <f t="shared" si="344"/>
        <v>0</v>
      </c>
      <c r="S159" s="368">
        <f t="shared" si="344"/>
        <v>6.4618882172212677E-5</v>
      </c>
      <c r="T159" s="368">
        <f t="shared" si="344"/>
        <v>0</v>
      </c>
      <c r="U159" s="368">
        <f t="shared" si="344"/>
        <v>0</v>
      </c>
      <c r="V159" s="368">
        <f t="shared" si="344"/>
        <v>0</v>
      </c>
      <c r="W159" s="368">
        <f t="shared" si="344"/>
        <v>0</v>
      </c>
      <c r="X159" s="368">
        <f t="shared" si="344"/>
        <v>3.5708807438750156E-7</v>
      </c>
      <c r="Y159" s="368">
        <f t="shared" si="344"/>
        <v>-5.7713202397668972E-4</v>
      </c>
      <c r="Z159" s="368">
        <f t="shared" si="344"/>
        <v>0</v>
      </c>
      <c r="AA159" s="368">
        <f t="shared" si="344"/>
        <v>0</v>
      </c>
      <c r="AB159" s="368">
        <f t="shared" si="344"/>
        <v>0</v>
      </c>
      <c r="AC159" s="368">
        <f t="shared" si="344"/>
        <v>0</v>
      </c>
      <c r="AD159" s="368">
        <f t="shared" si="344"/>
        <v>0</v>
      </c>
      <c r="AE159" s="368">
        <f t="shared" si="344"/>
        <v>1.6306510261868135E-4</v>
      </c>
      <c r="AF159" s="368">
        <f t="shared" si="344"/>
        <v>0</v>
      </c>
      <c r="AG159" s="368">
        <f t="shared" si="344"/>
        <v>0</v>
      </c>
      <c r="AH159" s="368">
        <f t="shared" si="344"/>
        <v>0</v>
      </c>
      <c r="AI159" s="368">
        <f t="shared" si="344"/>
        <v>0</v>
      </c>
      <c r="AJ159" s="368">
        <f t="shared" si="344"/>
        <v>-4.7161377145568673E-4</v>
      </c>
      <c r="AK159" s="368">
        <f t="shared" si="344"/>
        <v>-7.9996089067183029E-4</v>
      </c>
      <c r="AL159" s="368">
        <f t="shared" si="344"/>
        <v>-1.0071574871144129E-3</v>
      </c>
      <c r="AM159" s="368">
        <f t="shared" si="344"/>
        <v>-8.724128963688571E-4</v>
      </c>
      <c r="AN159" s="368">
        <f t="shared" ref="AN159:BS159" si="345">IF(NOT(ISNA(AN68)),IF(LEN(AN68)&gt;0,(AN68-$B68)/(rateShift*0.0001),""),"")</f>
        <v>-4.5549638467284881E-4</v>
      </c>
      <c r="AO159" s="368">
        <f t="shared" si="345"/>
        <v>-2.6165777843034643E-5</v>
      </c>
      <c r="AP159" s="368">
        <f t="shared" si="345"/>
        <v>3.4543452620897086E-4</v>
      </c>
      <c r="AQ159" s="368">
        <f t="shared" si="345"/>
        <v>7.5159963560181287E-4</v>
      </c>
      <c r="AR159" s="368">
        <f t="shared" si="345"/>
        <v>1.1879313725933482E-3</v>
      </c>
      <c r="AS159" s="368">
        <f t="shared" si="345"/>
        <v>1.7288855538519221E-3</v>
      </c>
      <c r="AT159" s="368">
        <f t="shared" si="345"/>
        <v>2.3071967460153164E-3</v>
      </c>
      <c r="AU159" s="368">
        <f t="shared" si="345"/>
        <v>2.680689063609687E-3</v>
      </c>
      <c r="AV159" s="368">
        <f t="shared" si="345"/>
        <v>2.7738545729447117E-3</v>
      </c>
      <c r="AW159" s="368">
        <f t="shared" si="345"/>
        <v>2.6002880846275056E-3</v>
      </c>
      <c r="AX159" s="368">
        <f t="shared" si="345"/>
        <v>2.0645911765100611E-3</v>
      </c>
      <c r="AY159" s="368">
        <f t="shared" si="345"/>
        <v>1.3489416617398775E-3</v>
      </c>
      <c r="AZ159" s="368">
        <f t="shared" si="345"/>
        <v>6.2982893549862196E-4</v>
      </c>
      <c r="BA159" s="368">
        <f t="shared" si="345"/>
        <v>2.9543268127013578E-5</v>
      </c>
      <c r="BB159" s="368">
        <f t="shared" si="345"/>
        <v>-3.2507307637374971E-4</v>
      </c>
      <c r="BC159" s="368">
        <f t="shared" si="345"/>
        <v>-5.0025680785326099E-4</v>
      </c>
      <c r="BD159" s="368">
        <f t="shared" si="345"/>
        <v>-5.3597059741783415E-4</v>
      </c>
      <c r="BE159" s="368">
        <f t="shared" si="345"/>
        <v>-4.9137578552946315E-4</v>
      </c>
      <c r="BF159" s="368">
        <f t="shared" si="345"/>
        <v>-5.3894397278320127E-4</v>
      </c>
      <c r="BG159" s="368">
        <f t="shared" si="345"/>
        <v>-6.2577720073495047E-4</v>
      </c>
      <c r="BH159" s="368">
        <f t="shared" si="345"/>
        <v>-9.0846063728958204E-4</v>
      </c>
      <c r="BI159" s="368">
        <f t="shared" si="345"/>
        <v>-1.1542518690323134E-3</v>
      </c>
      <c r="BJ159" s="368">
        <f t="shared" si="345"/>
        <v>-1.3024887853679834E-3</v>
      </c>
      <c r="BK159" s="368">
        <f t="shared" si="345"/>
        <v>-1.2248315124641085E-3</v>
      </c>
      <c r="BL159" s="368">
        <f t="shared" si="345"/>
        <v>-1.7060184140556267E-3</v>
      </c>
      <c r="BM159" s="368">
        <f t="shared" si="345"/>
        <v>2.1486575810247821E-4</v>
      </c>
      <c r="BN159" s="368">
        <f t="shared" si="345"/>
        <v>9.2918665300055492E-3</v>
      </c>
      <c r="BO159" s="368">
        <f t="shared" si="345"/>
        <v>-2.5874847449890159E-3</v>
      </c>
      <c r="BP159" s="368">
        <f t="shared" si="345"/>
        <v>1.2304893761902469E-4</v>
      </c>
      <c r="BQ159" s="368">
        <f t="shared" si="345"/>
        <v>1.4740565018600549E-6</v>
      </c>
      <c r="BR159" s="368" t="str">
        <f t="shared" si="345"/>
        <v/>
      </c>
      <c r="BS159" s="368" t="str">
        <f t="shared" si="345"/>
        <v/>
      </c>
      <c r="BT159" s="368" t="str">
        <f t="shared" ref="BT159:CD159" si="346">IF(NOT(ISNA(BT68)),IF(LEN(BT68)&gt;0,(BT68-$B68)/(rateShift*0.0001),""),"")</f>
        <v/>
      </c>
      <c r="BU159" s="368" t="str">
        <f t="shared" si="346"/>
        <v/>
      </c>
      <c r="BV159" s="368" t="str">
        <f t="shared" si="346"/>
        <v/>
      </c>
      <c r="BW159" s="368" t="str">
        <f t="shared" si="346"/>
        <v/>
      </c>
      <c r="BX159" s="368" t="str">
        <f t="shared" si="346"/>
        <v/>
      </c>
      <c r="BY159" s="368" t="str">
        <f t="shared" si="346"/>
        <v/>
      </c>
      <c r="BZ159" s="368" t="str">
        <f t="shared" si="346"/>
        <v/>
      </c>
      <c r="CA159" s="368" t="str">
        <f t="shared" si="346"/>
        <v/>
      </c>
      <c r="CB159" s="368" t="str">
        <f t="shared" si="346"/>
        <v/>
      </c>
      <c r="CC159" s="368" t="str">
        <f t="shared" si="346"/>
        <v/>
      </c>
      <c r="CD159" s="368" t="str">
        <f t="shared" si="346"/>
        <v/>
      </c>
      <c r="CE159" s="367">
        <f t="shared" ref="CE159:DJ159" si="347">IF(NOT(ISNA(CE68)),IF(LEN(CE68)&gt;0,(CE68-$C68)/(rateShift*0.0001),""),"")</f>
        <v>-9.3429545280909743E-5</v>
      </c>
      <c r="CF159" s="368">
        <f t="shared" si="347"/>
        <v>-3.1143996869278934E-5</v>
      </c>
      <c r="CG159" s="368">
        <f t="shared" si="347"/>
        <v>0</v>
      </c>
      <c r="CH159" s="368">
        <f t="shared" si="347"/>
        <v>0</v>
      </c>
      <c r="CI159" s="368">
        <f t="shared" si="347"/>
        <v>0</v>
      </c>
      <c r="CJ159" s="368">
        <f t="shared" si="347"/>
        <v>0</v>
      </c>
      <c r="CK159" s="368">
        <f t="shared" si="347"/>
        <v>0</v>
      </c>
      <c r="CL159" s="368">
        <f t="shared" si="347"/>
        <v>0</v>
      </c>
      <c r="CM159" s="368">
        <f t="shared" si="347"/>
        <v>0</v>
      </c>
      <c r="CN159" s="368">
        <f t="shared" si="347"/>
        <v>0</v>
      </c>
      <c r="CO159" s="368">
        <f t="shared" si="347"/>
        <v>0</v>
      </c>
      <c r="CP159" s="368">
        <f t="shared" si="347"/>
        <v>3.5890581305542124E-7</v>
      </c>
      <c r="CQ159" s="368">
        <f t="shared" si="347"/>
        <v>0</v>
      </c>
      <c r="CR159" s="368">
        <f t="shared" si="347"/>
        <v>0</v>
      </c>
      <c r="CS159" s="368">
        <f t="shared" si="347"/>
        <v>0</v>
      </c>
      <c r="CT159" s="368">
        <f t="shared" si="347"/>
        <v>0</v>
      </c>
      <c r="CU159" s="368">
        <f t="shared" si="347"/>
        <v>1.9832920028495238E-9</v>
      </c>
      <c r="CV159" s="368">
        <f t="shared" si="347"/>
        <v>2.2092135370209431E-4</v>
      </c>
      <c r="CW159" s="368">
        <f t="shared" si="347"/>
        <v>0</v>
      </c>
      <c r="CX159" s="368">
        <f t="shared" si="347"/>
        <v>0</v>
      </c>
      <c r="CY159" s="368">
        <f t="shared" si="347"/>
        <v>0</v>
      </c>
      <c r="CZ159" s="368">
        <f t="shared" si="347"/>
        <v>0</v>
      </c>
      <c r="DA159" s="368">
        <f t="shared" si="347"/>
        <v>0</v>
      </c>
      <c r="DB159" s="368">
        <f t="shared" si="347"/>
        <v>9.0569448642219275E-7</v>
      </c>
      <c r="DC159" s="368">
        <f t="shared" si="347"/>
        <v>0</v>
      </c>
      <c r="DD159" s="368">
        <f t="shared" si="347"/>
        <v>0</v>
      </c>
      <c r="DE159" s="368">
        <f t="shared" si="347"/>
        <v>0</v>
      </c>
      <c r="DF159" s="368">
        <f t="shared" si="347"/>
        <v>0</v>
      </c>
      <c r="DG159" s="368">
        <f t="shared" si="347"/>
        <v>-2.619430080827434E-6</v>
      </c>
      <c r="DH159" s="368">
        <f t="shared" si="347"/>
        <v>4.4406555549034166E-4</v>
      </c>
      <c r="DI159" s="368">
        <f t="shared" si="347"/>
        <v>6.6723786191526246E-4</v>
      </c>
      <c r="DJ159" s="368">
        <f t="shared" si="347"/>
        <v>8.9875367941319451E-4</v>
      </c>
      <c r="DK159" s="368">
        <f t="shared" ref="DK159:EP159" si="348">IF(NOT(ISNA(DK68)),IF(LEN(DK68)&gt;0,(DK68-$C68)/(rateShift*0.0001),""),"")</f>
        <v>1.1163618267306941E-3</v>
      </c>
      <c r="DL159" s="368">
        <f t="shared" si="348"/>
        <v>1.3471077739326404E-3</v>
      </c>
      <c r="DM159" s="368">
        <f t="shared" si="348"/>
        <v>1.5762508300595085E-3</v>
      </c>
      <c r="DN159" s="368">
        <f t="shared" si="348"/>
        <v>1.8144346671054162E-3</v>
      </c>
      <c r="DO159" s="368">
        <f t="shared" si="348"/>
        <v>2.0555446248165382E-3</v>
      </c>
      <c r="DP159" s="368">
        <f t="shared" si="348"/>
        <v>2.2762120803140884E-3</v>
      </c>
      <c r="DQ159" s="368">
        <f t="shared" si="348"/>
        <v>2.5170710049680217E-3</v>
      </c>
      <c r="DR159" s="368">
        <f t="shared" si="348"/>
        <v>2.778396783467349E-3</v>
      </c>
      <c r="DS159" s="368">
        <f t="shared" si="348"/>
        <v>3.017643077423901E-3</v>
      </c>
      <c r="DT159" s="368">
        <f t="shared" si="348"/>
        <v>3.2689468898450258E-3</v>
      </c>
      <c r="DU159" s="368">
        <f t="shared" si="348"/>
        <v>3.5436419507962891E-3</v>
      </c>
      <c r="DV159" s="368">
        <f t="shared" si="348"/>
        <v>3.7746959553625753E-3</v>
      </c>
      <c r="DW159" s="368">
        <f t="shared" si="348"/>
        <v>4.0475008008383773E-3</v>
      </c>
      <c r="DX159" s="368">
        <f t="shared" si="348"/>
        <v>4.3182873238518937E-3</v>
      </c>
      <c r="DY159" s="368">
        <f t="shared" si="348"/>
        <v>4.5961227538703769E-3</v>
      </c>
      <c r="DZ159" s="368">
        <f t="shared" si="348"/>
        <v>4.9245531569524353E-3</v>
      </c>
      <c r="EA159" s="368">
        <f t="shared" si="348"/>
        <v>5.1597465358221156E-3</v>
      </c>
      <c r="EB159" s="368">
        <f t="shared" si="348"/>
        <v>5.4556415996290242E-3</v>
      </c>
      <c r="EC159" s="368">
        <f t="shared" si="348"/>
        <v>5.7732980820318636E-3</v>
      </c>
      <c r="ED159" s="368">
        <f t="shared" si="348"/>
        <v>6.1017847604108444E-3</v>
      </c>
      <c r="EE159" s="368">
        <f t="shared" si="348"/>
        <v>6.3971199444970428E-3</v>
      </c>
      <c r="EF159" s="368">
        <f t="shared" si="348"/>
        <v>6.7556691023002574E-3</v>
      </c>
      <c r="EG159" s="368">
        <f t="shared" si="348"/>
        <v>7.0277804195204019E-3</v>
      </c>
      <c r="EH159" s="368">
        <f t="shared" si="348"/>
        <v>7.3853356153188998E-3</v>
      </c>
      <c r="EI159" s="368">
        <f t="shared" si="348"/>
        <v>-3.435782279324201E-3</v>
      </c>
      <c r="EJ159" s="368">
        <f t="shared" si="348"/>
        <v>4.2633721671269872E-2</v>
      </c>
      <c r="EK159" s="368">
        <f t="shared" si="348"/>
        <v>-7.6845749653435547E-2</v>
      </c>
      <c r="EL159" s="368">
        <f t="shared" si="348"/>
        <v>-0.51595071862560804</v>
      </c>
      <c r="EM159" s="368">
        <f t="shared" si="348"/>
        <v>2.6816189319317854E-2</v>
      </c>
      <c r="EN159" s="368">
        <f t="shared" si="348"/>
        <v>3.2132432000765709E-4</v>
      </c>
      <c r="EO159" s="368" t="str">
        <f t="shared" si="348"/>
        <v/>
      </c>
      <c r="EP159" s="368" t="str">
        <f t="shared" si="348"/>
        <v/>
      </c>
      <c r="EQ159" s="368" t="str">
        <f t="shared" ref="EQ159:FA159" si="349">IF(NOT(ISNA(EQ68)),IF(LEN(EQ68)&gt;0,(EQ68-$C68)/(rateShift*0.0001),""),"")</f>
        <v/>
      </c>
      <c r="ER159" s="368" t="str">
        <f t="shared" si="349"/>
        <v/>
      </c>
      <c r="ES159" s="368" t="str">
        <f t="shared" si="349"/>
        <v/>
      </c>
      <c r="ET159" s="368" t="str">
        <f t="shared" si="349"/>
        <v/>
      </c>
      <c r="EU159" s="368" t="str">
        <f t="shared" si="349"/>
        <v/>
      </c>
      <c r="EV159" s="368" t="str">
        <f t="shared" si="349"/>
        <v/>
      </c>
      <c r="EW159" s="368" t="str">
        <f t="shared" si="349"/>
        <v/>
      </c>
      <c r="EX159" s="368" t="str">
        <f t="shared" si="349"/>
        <v/>
      </c>
      <c r="EY159" s="368" t="str">
        <f t="shared" si="349"/>
        <v/>
      </c>
      <c r="EZ159" s="368" t="str">
        <f t="shared" si="349"/>
        <v/>
      </c>
      <c r="FA159" s="369" t="str">
        <f t="shared" si="349"/>
        <v/>
      </c>
    </row>
    <row r="160" spans="6:157" x14ac:dyDescent="0.2">
      <c r="F160" s="238">
        <v>55337</v>
      </c>
      <c r="G160" s="238">
        <v>55521</v>
      </c>
      <c r="H160" s="367">
        <f t="shared" ref="H160:AM160" si="350">IF(NOT(ISNA(H69)),IF(LEN(H69)&gt;0,(H69-$B69)/(rateShift*0.0001),""),"")</f>
        <v>2.0816681711721685E-13</v>
      </c>
      <c r="I160" s="368">
        <f t="shared" si="350"/>
        <v>-5.2041704279304213E-14</v>
      </c>
      <c r="J160" s="368">
        <f t="shared" si="350"/>
        <v>0</v>
      </c>
      <c r="K160" s="368">
        <f t="shared" si="350"/>
        <v>0</v>
      </c>
      <c r="L160" s="368">
        <f t="shared" si="350"/>
        <v>0</v>
      </c>
      <c r="M160" s="368">
        <f t="shared" si="350"/>
        <v>0</v>
      </c>
      <c r="N160" s="368">
        <f t="shared" si="350"/>
        <v>0</v>
      </c>
      <c r="O160" s="368">
        <f t="shared" si="350"/>
        <v>0</v>
      </c>
      <c r="P160" s="368">
        <f t="shared" si="350"/>
        <v>0</v>
      </c>
      <c r="Q160" s="368">
        <f t="shared" si="350"/>
        <v>0</v>
      </c>
      <c r="R160" s="368">
        <f t="shared" si="350"/>
        <v>0</v>
      </c>
      <c r="S160" s="368">
        <f t="shared" si="350"/>
        <v>6.2967964419013978E-5</v>
      </c>
      <c r="T160" s="368">
        <f t="shared" si="350"/>
        <v>0</v>
      </c>
      <c r="U160" s="368">
        <f t="shared" si="350"/>
        <v>0</v>
      </c>
      <c r="V160" s="368">
        <f t="shared" si="350"/>
        <v>0</v>
      </c>
      <c r="W160" s="368">
        <f t="shared" si="350"/>
        <v>0</v>
      </c>
      <c r="X160" s="368">
        <f t="shared" si="350"/>
        <v>3.4796499015499194E-7</v>
      </c>
      <c r="Y160" s="368">
        <f t="shared" si="350"/>
        <v>-5.6554512998033268E-4</v>
      </c>
      <c r="Z160" s="368">
        <f t="shared" si="350"/>
        <v>0</v>
      </c>
      <c r="AA160" s="368">
        <f t="shared" si="350"/>
        <v>0</v>
      </c>
      <c r="AB160" s="368">
        <f t="shared" si="350"/>
        <v>0</v>
      </c>
      <c r="AC160" s="368">
        <f t="shared" si="350"/>
        <v>0</v>
      </c>
      <c r="AD160" s="368">
        <f t="shared" si="350"/>
        <v>0</v>
      </c>
      <c r="AE160" s="368">
        <f t="shared" si="350"/>
        <v>1.5889902811941359E-4</v>
      </c>
      <c r="AF160" s="368">
        <f t="shared" si="350"/>
        <v>0</v>
      </c>
      <c r="AG160" s="368">
        <f t="shared" si="350"/>
        <v>0</v>
      </c>
      <c r="AH160" s="368">
        <f t="shared" si="350"/>
        <v>0</v>
      </c>
      <c r="AI160" s="368">
        <f t="shared" si="350"/>
        <v>0</v>
      </c>
      <c r="AJ160" s="368">
        <f t="shared" si="350"/>
        <v>-4.5956473028116451E-4</v>
      </c>
      <c r="AK160" s="368">
        <f t="shared" si="350"/>
        <v>-7.8584259089603536E-4</v>
      </c>
      <c r="AL160" s="368">
        <f t="shared" si="350"/>
        <v>-9.9090630463136153E-4</v>
      </c>
      <c r="AM160" s="368">
        <f t="shared" si="350"/>
        <v>-8.6281971491131149E-4</v>
      </c>
      <c r="AN160" s="368">
        <f t="shared" ref="AN160:BS160" si="351">IF(NOT(ISNA(AN69)),IF(LEN(AN69)&gt;0,(AN69-$B69)/(rateShift*0.0001),""),"")</f>
        <v>-4.5962328153528742E-4</v>
      </c>
      <c r="AO160" s="368">
        <f t="shared" si="351"/>
        <v>-4.4479500794364357E-5</v>
      </c>
      <c r="AP160" s="368">
        <f t="shared" si="351"/>
        <v>3.1442762457936646E-4</v>
      </c>
      <c r="AQ160" s="368">
        <f t="shared" si="351"/>
        <v>7.0696256123520262E-4</v>
      </c>
      <c r="AR160" s="368">
        <f t="shared" si="351"/>
        <v>1.1287120095515579E-3</v>
      </c>
      <c r="AS160" s="368">
        <f t="shared" si="351"/>
        <v>1.6527825004788999E-3</v>
      </c>
      <c r="AT160" s="368">
        <f t="shared" si="351"/>
        <v>2.2129708484447397E-3</v>
      </c>
      <c r="AU160" s="368">
        <f t="shared" si="351"/>
        <v>2.5733690161774958E-3</v>
      </c>
      <c r="AV160" s="368">
        <f t="shared" si="351"/>
        <v>2.6606914987556407E-3</v>
      </c>
      <c r="AW160" s="368">
        <f t="shared" si="351"/>
        <v>2.4880057157387891E-3</v>
      </c>
      <c r="AX160" s="368">
        <f t="shared" si="351"/>
        <v>1.9620802102666979E-3</v>
      </c>
      <c r="AY160" s="368">
        <f t="shared" si="351"/>
        <v>1.2615398659217292E-3</v>
      </c>
      <c r="AZ160" s="368">
        <f t="shared" si="351"/>
        <v>5.5677030676853922E-4</v>
      </c>
      <c r="BA160" s="368">
        <f t="shared" si="351"/>
        <v>-3.2040083468298786E-5</v>
      </c>
      <c r="BB160" s="368">
        <f t="shared" si="351"/>
        <v>-3.8153766057993921E-4</v>
      </c>
      <c r="BC160" s="368">
        <f t="shared" si="351"/>
        <v>-5.5673535202110935E-4</v>
      </c>
      <c r="BD160" s="368">
        <f t="shared" si="351"/>
        <v>-5.9499688924088967E-4</v>
      </c>
      <c r="BE160" s="368">
        <f t="shared" si="351"/>
        <v>-5.5570524777268093E-4</v>
      </c>
      <c r="BF160" s="368">
        <f t="shared" si="351"/>
        <v>-6.0653800188978368E-4</v>
      </c>
      <c r="BG160" s="368">
        <f t="shared" si="351"/>
        <v>-6.9560846423233347E-4</v>
      </c>
      <c r="BH160" s="368">
        <f t="shared" si="351"/>
        <v>-9.7542498573091607E-4</v>
      </c>
      <c r="BI160" s="368">
        <f t="shared" si="351"/>
        <v>-1.2200104623077968E-3</v>
      </c>
      <c r="BJ160" s="368">
        <f t="shared" si="351"/>
        <v>-1.3682959760195901E-3</v>
      </c>
      <c r="BK160" s="368">
        <f t="shared" si="351"/>
        <v>-1.2974530690101904E-3</v>
      </c>
      <c r="BL160" s="368">
        <f t="shared" si="351"/>
        <v>-1.6108030349674951E-3</v>
      </c>
      <c r="BM160" s="368">
        <f t="shared" si="351"/>
        <v>-5.3260453025325005E-4</v>
      </c>
      <c r="BN160" s="368">
        <f t="shared" si="351"/>
        <v>1.1148747397406872E-2</v>
      </c>
      <c r="BO160" s="368">
        <f t="shared" si="351"/>
        <v>-6.8601788701105892E-4</v>
      </c>
      <c r="BP160" s="368">
        <f t="shared" si="351"/>
        <v>-1.781862841825077E-4</v>
      </c>
      <c r="BQ160" s="368">
        <f t="shared" si="351"/>
        <v>-2.1369258272618818E-6</v>
      </c>
      <c r="BR160" s="368" t="str">
        <f t="shared" si="351"/>
        <v/>
      </c>
      <c r="BS160" s="368" t="str">
        <f t="shared" si="351"/>
        <v/>
      </c>
      <c r="BT160" s="368" t="str">
        <f t="shared" ref="BT160:CD160" si="352">IF(NOT(ISNA(BT69)),IF(LEN(BT69)&gt;0,(BT69-$B69)/(rateShift*0.0001),""),"")</f>
        <v/>
      </c>
      <c r="BU160" s="368" t="str">
        <f t="shared" si="352"/>
        <v/>
      </c>
      <c r="BV160" s="368" t="str">
        <f t="shared" si="352"/>
        <v/>
      </c>
      <c r="BW160" s="368" t="str">
        <f t="shared" si="352"/>
        <v/>
      </c>
      <c r="BX160" s="368" t="str">
        <f t="shared" si="352"/>
        <v/>
      </c>
      <c r="BY160" s="368" t="str">
        <f t="shared" si="352"/>
        <v/>
      </c>
      <c r="BZ160" s="368" t="str">
        <f t="shared" si="352"/>
        <v/>
      </c>
      <c r="CA160" s="368" t="str">
        <f t="shared" si="352"/>
        <v/>
      </c>
      <c r="CB160" s="368" t="str">
        <f t="shared" si="352"/>
        <v/>
      </c>
      <c r="CC160" s="368" t="str">
        <f t="shared" si="352"/>
        <v/>
      </c>
      <c r="CD160" s="368" t="str">
        <f t="shared" si="352"/>
        <v/>
      </c>
      <c r="CE160" s="367">
        <f t="shared" ref="CE160:DJ160" si="353">IF(NOT(ISNA(CE69)),IF(LEN(CE69)&gt;0,(CE69-$C69)/(rateShift*0.0001),""),"")</f>
        <v>-9.1248368826180037E-5</v>
      </c>
      <c r="CF160" s="368">
        <f t="shared" si="353"/>
        <v>-3.0416918081477284E-5</v>
      </c>
      <c r="CG160" s="368">
        <f t="shared" si="353"/>
        <v>0</v>
      </c>
      <c r="CH160" s="368">
        <f t="shared" si="353"/>
        <v>0</v>
      </c>
      <c r="CI160" s="368">
        <f t="shared" si="353"/>
        <v>0</v>
      </c>
      <c r="CJ160" s="368">
        <f t="shared" si="353"/>
        <v>0</v>
      </c>
      <c r="CK160" s="368">
        <f t="shared" si="353"/>
        <v>0</v>
      </c>
      <c r="CL160" s="368">
        <f t="shared" si="353"/>
        <v>0</v>
      </c>
      <c r="CM160" s="368">
        <f t="shared" si="353"/>
        <v>0</v>
      </c>
      <c r="CN160" s="368">
        <f t="shared" si="353"/>
        <v>0</v>
      </c>
      <c r="CO160" s="368">
        <f t="shared" si="353"/>
        <v>0</v>
      </c>
      <c r="CP160" s="368">
        <f t="shared" si="353"/>
        <v>3.3560873698157412E-7</v>
      </c>
      <c r="CQ160" s="368">
        <f t="shared" si="353"/>
        <v>0</v>
      </c>
      <c r="CR160" s="368">
        <f t="shared" si="353"/>
        <v>0</v>
      </c>
      <c r="CS160" s="368">
        <f t="shared" si="353"/>
        <v>0</v>
      </c>
      <c r="CT160" s="368">
        <f t="shared" si="353"/>
        <v>0</v>
      </c>
      <c r="CU160" s="368">
        <f t="shared" si="353"/>
        <v>1.8544107222018269E-9</v>
      </c>
      <c r="CV160" s="368">
        <f t="shared" si="353"/>
        <v>2.1770223632491814E-4</v>
      </c>
      <c r="CW160" s="368">
        <f t="shared" si="353"/>
        <v>0</v>
      </c>
      <c r="CX160" s="368">
        <f t="shared" si="353"/>
        <v>0</v>
      </c>
      <c r="CY160" s="368">
        <f t="shared" si="353"/>
        <v>0</v>
      </c>
      <c r="CZ160" s="368">
        <f t="shared" si="353"/>
        <v>0</v>
      </c>
      <c r="DA160" s="368">
        <f t="shared" si="353"/>
        <v>0</v>
      </c>
      <c r="DB160" s="368">
        <f t="shared" si="353"/>
        <v>8.4690515884944251E-7</v>
      </c>
      <c r="DC160" s="368">
        <f t="shared" si="353"/>
        <v>0</v>
      </c>
      <c r="DD160" s="368">
        <f t="shared" si="353"/>
        <v>0</v>
      </c>
      <c r="DE160" s="368">
        <f t="shared" si="353"/>
        <v>0</v>
      </c>
      <c r="DF160" s="368">
        <f t="shared" si="353"/>
        <v>0</v>
      </c>
      <c r="DG160" s="368">
        <f t="shared" si="353"/>
        <v>-2.4494062160484997E-6</v>
      </c>
      <c r="DH160" s="368">
        <f t="shared" si="353"/>
        <v>4.3749568531294136E-4</v>
      </c>
      <c r="DI160" s="368">
        <f t="shared" si="353"/>
        <v>6.5731250770487137E-4</v>
      </c>
      <c r="DJ160" s="368">
        <f t="shared" si="353"/>
        <v>8.8524448296073421E-4</v>
      </c>
      <c r="DK160" s="368">
        <f t="shared" ref="DK160:EP160" si="354">IF(NOT(ISNA(DK69)),IF(LEN(DK69)&gt;0,(DK69-$C69)/(rateShift*0.0001),""),"")</f>
        <v>1.0994165955662688E-3</v>
      </c>
      <c r="DL160" s="368">
        <f t="shared" si="354"/>
        <v>1.3265159267816101E-3</v>
      </c>
      <c r="DM160" s="368">
        <f t="shared" si="354"/>
        <v>1.5520526721636563E-3</v>
      </c>
      <c r="DN160" s="368">
        <f t="shared" si="354"/>
        <v>1.7864695783971485E-3</v>
      </c>
      <c r="DO160" s="368">
        <f t="shared" si="354"/>
        <v>2.0237854429956681E-3</v>
      </c>
      <c r="DP160" s="368">
        <f t="shared" si="354"/>
        <v>2.2409288824576379E-3</v>
      </c>
      <c r="DQ160" s="368">
        <f t="shared" si="354"/>
        <v>2.4779453241651622E-3</v>
      </c>
      <c r="DR160" s="368">
        <f t="shared" si="354"/>
        <v>2.7351539023424964E-3</v>
      </c>
      <c r="DS160" s="368">
        <f t="shared" si="354"/>
        <v>2.9707341983684771E-3</v>
      </c>
      <c r="DT160" s="368">
        <f t="shared" si="354"/>
        <v>3.2182430223341718E-3</v>
      </c>
      <c r="DU160" s="368">
        <f t="shared" si="354"/>
        <v>3.4888858310884452E-3</v>
      </c>
      <c r="DV160" s="368">
        <f t="shared" si="354"/>
        <v>3.7165791767854867E-3</v>
      </c>
      <c r="DW160" s="368">
        <f t="shared" si="354"/>
        <v>3.9854342221996159E-3</v>
      </c>
      <c r="DX160" s="368">
        <f t="shared" si="354"/>
        <v>4.2522454119387626E-3</v>
      </c>
      <c r="DY160" s="368">
        <f t="shared" si="354"/>
        <v>4.525930012138496E-3</v>
      </c>
      <c r="DZ160" s="368">
        <f t="shared" si="354"/>
        <v>4.8493591940645953E-3</v>
      </c>
      <c r="EA160" s="368">
        <f t="shared" si="354"/>
        <v>5.0809922016482878E-3</v>
      </c>
      <c r="EB160" s="368">
        <f t="shared" si="354"/>
        <v>5.372350191526834E-3</v>
      </c>
      <c r="EC160" s="368">
        <f t="shared" si="354"/>
        <v>5.6851626648816295E-3</v>
      </c>
      <c r="ED160" s="368">
        <f t="shared" si="354"/>
        <v>6.0086179030308801E-3</v>
      </c>
      <c r="EE160" s="368">
        <f t="shared" si="354"/>
        <v>6.2995463564596149E-3</v>
      </c>
      <c r="EF160" s="368">
        <f t="shared" si="354"/>
        <v>6.6526813223988929E-3</v>
      </c>
      <c r="EG160" s="368">
        <f t="shared" si="354"/>
        <v>6.9206709864006594E-3</v>
      </c>
      <c r="EH160" s="368">
        <f t="shared" si="354"/>
        <v>7.2727009676424453E-3</v>
      </c>
      <c r="EI160" s="368">
        <f t="shared" si="354"/>
        <v>-3.1068361035224701E-3</v>
      </c>
      <c r="EJ160" s="368">
        <f t="shared" si="354"/>
        <v>3.0634457515764726E-2</v>
      </c>
      <c r="EK160" s="368">
        <f t="shared" si="354"/>
        <v>3.1644110075942228E-2</v>
      </c>
      <c r="EL160" s="368">
        <f t="shared" si="354"/>
        <v>-0.58931029898660714</v>
      </c>
      <c r="EM160" s="368">
        <f t="shared" si="354"/>
        <v>7.5164277717545969E-3</v>
      </c>
      <c r="EN160" s="368">
        <f t="shared" si="354"/>
        <v>9.0094130697493391E-5</v>
      </c>
      <c r="EO160" s="368" t="str">
        <f t="shared" si="354"/>
        <v/>
      </c>
      <c r="EP160" s="368" t="str">
        <f t="shared" si="354"/>
        <v/>
      </c>
      <c r="EQ160" s="368" t="str">
        <f t="shared" ref="EQ160:FA160" si="355">IF(NOT(ISNA(EQ69)),IF(LEN(EQ69)&gt;0,(EQ69-$C69)/(rateShift*0.0001),""),"")</f>
        <v/>
      </c>
      <c r="ER160" s="368" t="str">
        <f t="shared" si="355"/>
        <v/>
      </c>
      <c r="ES160" s="368" t="str">
        <f t="shared" si="355"/>
        <v/>
      </c>
      <c r="ET160" s="368" t="str">
        <f t="shared" si="355"/>
        <v/>
      </c>
      <c r="EU160" s="368" t="str">
        <f t="shared" si="355"/>
        <v/>
      </c>
      <c r="EV160" s="368" t="str">
        <f t="shared" si="355"/>
        <v/>
      </c>
      <c r="EW160" s="368" t="str">
        <f t="shared" si="355"/>
        <v/>
      </c>
      <c r="EX160" s="368" t="str">
        <f t="shared" si="355"/>
        <v/>
      </c>
      <c r="EY160" s="368" t="str">
        <f t="shared" si="355"/>
        <v/>
      </c>
      <c r="EZ160" s="368" t="str">
        <f t="shared" si="355"/>
        <v/>
      </c>
      <c r="FA160" s="369" t="str">
        <f t="shared" si="355"/>
        <v/>
      </c>
    </row>
    <row r="161" spans="6:157" x14ac:dyDescent="0.2">
      <c r="F161" s="238">
        <v>55703</v>
      </c>
      <c r="G161" s="238">
        <v>55887</v>
      </c>
      <c r="H161" s="367">
        <f t="shared" ref="H161:AM161" si="356">IF(NOT(ISNA(H70)),IF(LEN(H70)&gt;0,(H70-$B70)/(rateShift*0.0001),""),"")</f>
        <v>2.2551405187698492E-13</v>
      </c>
      <c r="I161" s="368">
        <f t="shared" si="356"/>
        <v>-6.9388939039072284E-14</v>
      </c>
      <c r="J161" s="368">
        <f t="shared" si="356"/>
        <v>0</v>
      </c>
      <c r="K161" s="368">
        <f t="shared" si="356"/>
        <v>0</v>
      </c>
      <c r="L161" s="368">
        <f t="shared" si="356"/>
        <v>0</v>
      </c>
      <c r="M161" s="368">
        <f t="shared" si="356"/>
        <v>0</v>
      </c>
      <c r="N161" s="368">
        <f t="shared" si="356"/>
        <v>0</v>
      </c>
      <c r="O161" s="368">
        <f t="shared" si="356"/>
        <v>0</v>
      </c>
      <c r="P161" s="368">
        <f t="shared" si="356"/>
        <v>0</v>
      </c>
      <c r="Q161" s="368">
        <f t="shared" si="356"/>
        <v>0</v>
      </c>
      <c r="R161" s="368">
        <f t="shared" si="356"/>
        <v>0</v>
      </c>
      <c r="S161" s="368">
        <f t="shared" si="356"/>
        <v>6.1390844699471536E-5</v>
      </c>
      <c r="T161" s="368">
        <f t="shared" si="356"/>
        <v>0</v>
      </c>
      <c r="U161" s="368">
        <f t="shared" si="356"/>
        <v>0</v>
      </c>
      <c r="V161" s="368">
        <f t="shared" si="356"/>
        <v>0</v>
      </c>
      <c r="W161" s="368">
        <f t="shared" si="356"/>
        <v>0</v>
      </c>
      <c r="X161" s="368">
        <f t="shared" si="356"/>
        <v>3.3924973941168446E-7</v>
      </c>
      <c r="Y161" s="368">
        <f t="shared" si="356"/>
        <v>-5.5447287969356829E-4</v>
      </c>
      <c r="Z161" s="368">
        <f t="shared" si="356"/>
        <v>0</v>
      </c>
      <c r="AA161" s="368">
        <f t="shared" si="356"/>
        <v>0</v>
      </c>
      <c r="AB161" s="368">
        <f t="shared" si="356"/>
        <v>0</v>
      </c>
      <c r="AC161" s="368">
        <f t="shared" si="356"/>
        <v>0</v>
      </c>
      <c r="AD161" s="368">
        <f t="shared" si="356"/>
        <v>0</v>
      </c>
      <c r="AE161" s="368">
        <f t="shared" si="356"/>
        <v>1.5491918237825475E-4</v>
      </c>
      <c r="AF161" s="368">
        <f t="shared" si="356"/>
        <v>0</v>
      </c>
      <c r="AG161" s="368">
        <f t="shared" si="356"/>
        <v>0</v>
      </c>
      <c r="AH161" s="368">
        <f t="shared" si="356"/>
        <v>0</v>
      </c>
      <c r="AI161" s="368">
        <f t="shared" si="356"/>
        <v>0</v>
      </c>
      <c r="AJ161" s="368">
        <f t="shared" si="356"/>
        <v>-4.4805429668531849E-4</v>
      </c>
      <c r="AK161" s="368">
        <f t="shared" si="356"/>
        <v>-7.7234878288062747E-4</v>
      </c>
      <c r="AL161" s="368">
        <f t="shared" si="356"/>
        <v>-9.753716480320751E-4</v>
      </c>
      <c r="AM161" s="368">
        <f t="shared" si="356"/>
        <v>-8.5364219066727531E-4</v>
      </c>
      <c r="AN161" s="368">
        <f t="shared" ref="AN161:BS161" si="357">IF(NOT(ISNA(AN70)),IF(LEN(AN70)&gt;0,(AN70-$B70)/(rateShift*0.0001),""),"")</f>
        <v>-4.6354920294616742E-4</v>
      </c>
      <c r="AO161" s="368">
        <f t="shared" si="357"/>
        <v>-6.1954708099887235E-5</v>
      </c>
      <c r="AP161" s="368">
        <f t="shared" si="357"/>
        <v>2.848299893859485E-4</v>
      </c>
      <c r="AQ161" s="368">
        <f t="shared" si="357"/>
        <v>6.6434721281496967E-4</v>
      </c>
      <c r="AR161" s="368">
        <f t="shared" si="357"/>
        <v>1.0721700520119337E-3</v>
      </c>
      <c r="AS161" s="368">
        <f t="shared" si="357"/>
        <v>1.5801147710582664E-3</v>
      </c>
      <c r="AT161" s="368">
        <f t="shared" si="357"/>
        <v>2.1229938939465454E-3</v>
      </c>
      <c r="AU161" s="368">
        <f t="shared" si="357"/>
        <v>2.4708866265370222E-3</v>
      </c>
      <c r="AV161" s="368">
        <f t="shared" si="357"/>
        <v>2.552631226913904E-3</v>
      </c>
      <c r="AW161" s="368">
        <f t="shared" si="357"/>
        <v>2.3807905017055042E-3</v>
      </c>
      <c r="AX161" s="368">
        <f t="shared" si="357"/>
        <v>1.8642037155278124E-3</v>
      </c>
      <c r="AY161" s="368">
        <f t="shared" si="357"/>
        <v>1.178100019361833E-3</v>
      </c>
      <c r="AZ161" s="368">
        <f t="shared" si="357"/>
        <v>4.8703711686901019E-4</v>
      </c>
      <c r="BA161" s="368">
        <f t="shared" si="357"/>
        <v>-9.0806912336760526E-5</v>
      </c>
      <c r="BB161" s="368">
        <f t="shared" si="357"/>
        <v>-4.3541040987971069E-4</v>
      </c>
      <c r="BC161" s="368">
        <f t="shared" si="357"/>
        <v>-6.1061722836028287E-4</v>
      </c>
      <c r="BD161" s="368">
        <f t="shared" si="357"/>
        <v>-6.5130852537620409E-4</v>
      </c>
      <c r="BE161" s="368">
        <f t="shared" si="357"/>
        <v>-6.1707863504775751E-4</v>
      </c>
      <c r="BF161" s="368">
        <f t="shared" si="357"/>
        <v>-6.7102532570403883E-4</v>
      </c>
      <c r="BG161" s="368">
        <f t="shared" si="357"/>
        <v>-7.6222893101440814E-4</v>
      </c>
      <c r="BH161" s="368">
        <f t="shared" si="357"/>
        <v>-1.0393015581998399E-3</v>
      </c>
      <c r="BI161" s="368">
        <f t="shared" si="357"/>
        <v>-1.2827298456752345E-3</v>
      </c>
      <c r="BJ161" s="368">
        <f t="shared" si="357"/>
        <v>-1.4310577911395839E-3</v>
      </c>
      <c r="BK161" s="368">
        <f t="shared" si="357"/>
        <v>-1.3667202321439309E-3</v>
      </c>
      <c r="BL161" s="368">
        <f t="shared" si="357"/>
        <v>-1.5257225546676245E-3</v>
      </c>
      <c r="BM161" s="368">
        <f t="shared" si="357"/>
        <v>-1.0066368323451147E-3</v>
      </c>
      <c r="BN161" s="368">
        <f t="shared" si="357"/>
        <v>1.1372755206757318E-2</v>
      </c>
      <c r="BO161" s="368">
        <f t="shared" si="357"/>
        <v>2.869478067536041E-3</v>
      </c>
      <c r="BP161" s="368">
        <f t="shared" si="357"/>
        <v>-6.8206693565678322E-4</v>
      </c>
      <c r="BQ161" s="368">
        <f t="shared" si="357"/>
        <v>-8.1761226261578557E-6</v>
      </c>
      <c r="BR161" s="368" t="str">
        <f t="shared" si="357"/>
        <v/>
      </c>
      <c r="BS161" s="368" t="str">
        <f t="shared" si="357"/>
        <v/>
      </c>
      <c r="BT161" s="368" t="str">
        <f t="shared" ref="BT161:CD161" si="358">IF(NOT(ISNA(BT70)),IF(LEN(BT70)&gt;0,(BT70-$B70)/(rateShift*0.0001),""),"")</f>
        <v/>
      </c>
      <c r="BU161" s="368" t="str">
        <f t="shared" si="358"/>
        <v/>
      </c>
      <c r="BV161" s="368" t="str">
        <f t="shared" si="358"/>
        <v/>
      </c>
      <c r="BW161" s="368" t="str">
        <f t="shared" si="358"/>
        <v/>
      </c>
      <c r="BX161" s="368" t="str">
        <f t="shared" si="358"/>
        <v/>
      </c>
      <c r="BY161" s="368" t="str">
        <f t="shared" si="358"/>
        <v/>
      </c>
      <c r="BZ161" s="368" t="str">
        <f t="shared" si="358"/>
        <v/>
      </c>
      <c r="CA161" s="368" t="str">
        <f t="shared" si="358"/>
        <v/>
      </c>
      <c r="CB161" s="368" t="str">
        <f t="shared" si="358"/>
        <v/>
      </c>
      <c r="CC161" s="368" t="str">
        <f t="shared" si="358"/>
        <v/>
      </c>
      <c r="CD161" s="368" t="str">
        <f t="shared" si="358"/>
        <v/>
      </c>
      <c r="CE161" s="367">
        <f t="shared" ref="CE161:DJ161" si="359">IF(NOT(ISNA(CE70)),IF(LEN(CE70)&gt;0,(CE70-$C70)/(rateShift*0.0001),""),"")</f>
        <v>-8.6996437232908508E-5</v>
      </c>
      <c r="CF161" s="368">
        <f t="shared" si="359"/>
        <v>-2.8999569603310738E-5</v>
      </c>
      <c r="CG161" s="368">
        <f t="shared" si="359"/>
        <v>0</v>
      </c>
      <c r="CH161" s="368">
        <f t="shared" si="359"/>
        <v>0</v>
      </c>
      <c r="CI161" s="368">
        <f t="shared" si="359"/>
        <v>0</v>
      </c>
      <c r="CJ161" s="368">
        <f t="shared" si="359"/>
        <v>0</v>
      </c>
      <c r="CK161" s="368">
        <f t="shared" si="359"/>
        <v>0</v>
      </c>
      <c r="CL161" s="368">
        <f t="shared" si="359"/>
        <v>0</v>
      </c>
      <c r="CM161" s="368">
        <f t="shared" si="359"/>
        <v>0</v>
      </c>
      <c r="CN161" s="368">
        <f t="shared" si="359"/>
        <v>0</v>
      </c>
      <c r="CO161" s="368">
        <f t="shared" si="359"/>
        <v>0</v>
      </c>
      <c r="CP161" s="368">
        <f t="shared" si="359"/>
        <v>4.7300870078398338E-6</v>
      </c>
      <c r="CQ161" s="368">
        <f t="shared" si="359"/>
        <v>0</v>
      </c>
      <c r="CR161" s="368">
        <f t="shared" si="359"/>
        <v>0</v>
      </c>
      <c r="CS161" s="368">
        <f t="shared" si="359"/>
        <v>0</v>
      </c>
      <c r="CT161" s="368">
        <f t="shared" si="359"/>
        <v>0</v>
      </c>
      <c r="CU161" s="368">
        <f t="shared" si="359"/>
        <v>2.6138969461131367E-8</v>
      </c>
      <c r="CV161" s="368">
        <f t="shared" si="359"/>
        <v>1.8566436053510382E-4</v>
      </c>
      <c r="CW161" s="368">
        <f t="shared" si="359"/>
        <v>0</v>
      </c>
      <c r="CX161" s="368">
        <f t="shared" si="359"/>
        <v>0</v>
      </c>
      <c r="CY161" s="368">
        <f t="shared" si="359"/>
        <v>0</v>
      </c>
      <c r="CZ161" s="368">
        <f t="shared" si="359"/>
        <v>0</v>
      </c>
      <c r="DA161" s="368">
        <f t="shared" si="359"/>
        <v>0</v>
      </c>
      <c r="DB161" s="368">
        <f t="shared" si="359"/>
        <v>1.1936324611008797E-5</v>
      </c>
      <c r="DC161" s="368">
        <f t="shared" si="359"/>
        <v>0</v>
      </c>
      <c r="DD161" s="368">
        <f t="shared" si="359"/>
        <v>0</v>
      </c>
      <c r="DE161" s="368">
        <f t="shared" si="359"/>
        <v>0</v>
      </c>
      <c r="DF161" s="368">
        <f t="shared" si="359"/>
        <v>0</v>
      </c>
      <c r="DG161" s="368">
        <f t="shared" si="359"/>
        <v>-3.4522009313697755E-5</v>
      </c>
      <c r="DH161" s="368">
        <f t="shared" si="359"/>
        <v>3.9752276373428153E-4</v>
      </c>
      <c r="DI161" s="368">
        <f t="shared" si="359"/>
        <v>6.1046560712735287E-4</v>
      </c>
      <c r="DJ161" s="368">
        <f t="shared" si="359"/>
        <v>8.5479595081892901E-4</v>
      </c>
      <c r="DK161" s="368">
        <f t="shared" ref="DK161:EP161" si="360">IF(NOT(ISNA(DK70)),IF(LEN(DK70)&gt;0,(DK70-$C70)/(rateShift*0.0001),""),"")</f>
        <v>1.1044326587474063E-3</v>
      </c>
      <c r="DL161" s="368">
        <f t="shared" si="360"/>
        <v>1.3680798915081949E-3</v>
      </c>
      <c r="DM161" s="368">
        <f t="shared" si="360"/>
        <v>1.6261941551947573E-3</v>
      </c>
      <c r="DN161" s="368">
        <f t="shared" si="360"/>
        <v>1.8954519520521934E-3</v>
      </c>
      <c r="DO161" s="368">
        <f t="shared" si="360"/>
        <v>2.1704999023704902E-3</v>
      </c>
      <c r="DP161" s="368">
        <f t="shared" si="360"/>
        <v>2.431418159561452E-3</v>
      </c>
      <c r="DQ161" s="368">
        <f t="shared" si="360"/>
        <v>2.715410402521351E-3</v>
      </c>
      <c r="DR161" s="368">
        <f t="shared" si="360"/>
        <v>3.0058330433967856E-3</v>
      </c>
      <c r="DS161" s="368">
        <f t="shared" si="360"/>
        <v>3.2559549150140005E-3</v>
      </c>
      <c r="DT161" s="368">
        <f t="shared" si="360"/>
        <v>3.499774795523436E-3</v>
      </c>
      <c r="DU161" s="368">
        <f t="shared" si="360"/>
        <v>3.7429346297530863E-3</v>
      </c>
      <c r="DV161" s="368">
        <f t="shared" si="360"/>
        <v>3.9287994023622791E-3</v>
      </c>
      <c r="DW161" s="368">
        <f t="shared" si="360"/>
        <v>4.1583344865918359E-3</v>
      </c>
      <c r="DX161" s="368">
        <f t="shared" si="360"/>
        <v>4.393135322354122E-3</v>
      </c>
      <c r="DY161" s="368">
        <f t="shared" si="360"/>
        <v>4.6517006317692289E-3</v>
      </c>
      <c r="DZ161" s="368">
        <f t="shared" si="360"/>
        <v>4.9730192473729229E-3</v>
      </c>
      <c r="EA161" s="368">
        <f t="shared" si="360"/>
        <v>5.2105555942930787E-3</v>
      </c>
      <c r="EB161" s="368">
        <f t="shared" si="360"/>
        <v>5.5144536397020577E-3</v>
      </c>
      <c r="EC161" s="368">
        <f t="shared" si="360"/>
        <v>5.8342665967044821E-3</v>
      </c>
      <c r="ED161" s="368">
        <f t="shared" si="360"/>
        <v>6.1614608427417589E-3</v>
      </c>
      <c r="EE161" s="368">
        <f t="shared" si="360"/>
        <v>6.4436250302862819E-3</v>
      </c>
      <c r="EF161" s="368">
        <f t="shared" si="360"/>
        <v>6.7916428058562017E-3</v>
      </c>
      <c r="EG161" s="368">
        <f t="shared" si="360"/>
        <v>7.058284915090543E-3</v>
      </c>
      <c r="EH161" s="368">
        <f t="shared" si="360"/>
        <v>7.4260332537205709E-3</v>
      </c>
      <c r="EI161" s="368">
        <f t="shared" si="360"/>
        <v>-3.2878144099086903E-3</v>
      </c>
      <c r="EJ161" s="368">
        <f t="shared" si="360"/>
        <v>3.0181687867697482E-2</v>
      </c>
      <c r="EK161" s="368">
        <f t="shared" si="360"/>
        <v>7.9309802162750784E-2</v>
      </c>
      <c r="EL161" s="368">
        <f t="shared" si="360"/>
        <v>-0.61108400563286347</v>
      </c>
      <c r="EM161" s="368">
        <f t="shared" si="360"/>
        <v>-6.0290348269202709E-3</v>
      </c>
      <c r="EN161" s="368">
        <f t="shared" si="360"/>
        <v>-2.335687780061213E-3</v>
      </c>
      <c r="EO161" s="368" t="str">
        <f t="shared" si="360"/>
        <v/>
      </c>
      <c r="EP161" s="368" t="str">
        <f t="shared" si="360"/>
        <v/>
      </c>
      <c r="EQ161" s="368" t="str">
        <f t="shared" ref="EQ161:FA161" si="361">IF(NOT(ISNA(EQ70)),IF(LEN(EQ70)&gt;0,(EQ70-$C70)/(rateShift*0.0001),""),"")</f>
        <v/>
      </c>
      <c r="ER161" s="368" t="str">
        <f t="shared" si="361"/>
        <v/>
      </c>
      <c r="ES161" s="368" t="str">
        <f t="shared" si="361"/>
        <v/>
      </c>
      <c r="ET161" s="368" t="str">
        <f t="shared" si="361"/>
        <v/>
      </c>
      <c r="EU161" s="368" t="str">
        <f t="shared" si="361"/>
        <v/>
      </c>
      <c r="EV161" s="368" t="str">
        <f t="shared" si="361"/>
        <v/>
      </c>
      <c r="EW161" s="368" t="str">
        <f t="shared" si="361"/>
        <v/>
      </c>
      <c r="EX161" s="368" t="str">
        <f t="shared" si="361"/>
        <v/>
      </c>
      <c r="EY161" s="368" t="str">
        <f t="shared" si="361"/>
        <v/>
      </c>
      <c r="EZ161" s="368" t="str">
        <f t="shared" si="361"/>
        <v/>
      </c>
      <c r="FA161" s="369" t="str">
        <f t="shared" si="361"/>
        <v/>
      </c>
    </row>
    <row r="162" spans="6:157" x14ac:dyDescent="0.2">
      <c r="F162" s="238">
        <v>59355</v>
      </c>
      <c r="G162" s="238">
        <v>59539</v>
      </c>
      <c r="H162" s="367">
        <f t="shared" ref="H162:AM162" si="362">IF(NOT(ISNA(H71)),IF(LEN(H71)&gt;0,(H71-$B71)/(rateShift*0.0001),""),"")</f>
        <v>1.5612511283791264E-13</v>
      </c>
      <c r="I162" s="368">
        <f t="shared" si="362"/>
        <v>-2.7755575615628914E-13</v>
      </c>
      <c r="J162" s="368">
        <f t="shared" si="362"/>
        <v>0</v>
      </c>
      <c r="K162" s="368">
        <f t="shared" si="362"/>
        <v>0</v>
      </c>
      <c r="L162" s="368">
        <f t="shared" si="362"/>
        <v>0</v>
      </c>
      <c r="M162" s="368">
        <f t="shared" si="362"/>
        <v>0</v>
      </c>
      <c r="N162" s="368">
        <f t="shared" si="362"/>
        <v>0</v>
      </c>
      <c r="O162" s="368">
        <f t="shared" si="362"/>
        <v>0</v>
      </c>
      <c r="P162" s="368">
        <f t="shared" si="362"/>
        <v>0</v>
      </c>
      <c r="Q162" s="368">
        <f t="shared" si="362"/>
        <v>0</v>
      </c>
      <c r="R162" s="368">
        <f t="shared" si="362"/>
        <v>0</v>
      </c>
      <c r="S162" s="368">
        <f t="shared" si="362"/>
        <v>4.9018474869433337E-5</v>
      </c>
      <c r="T162" s="368">
        <f t="shared" si="362"/>
        <v>0</v>
      </c>
      <c r="U162" s="368">
        <f t="shared" si="362"/>
        <v>0</v>
      </c>
      <c r="V162" s="368">
        <f t="shared" si="362"/>
        <v>0</v>
      </c>
      <c r="W162" s="368">
        <f t="shared" si="362"/>
        <v>0</v>
      </c>
      <c r="X162" s="368">
        <f t="shared" si="362"/>
        <v>2.7087927387259292E-7</v>
      </c>
      <c r="Y162" s="368">
        <f t="shared" si="362"/>
        <v>-4.6247456879713877E-4</v>
      </c>
      <c r="Z162" s="368">
        <f t="shared" si="362"/>
        <v>0</v>
      </c>
      <c r="AA162" s="368">
        <f t="shared" si="362"/>
        <v>0</v>
      </c>
      <c r="AB162" s="368">
        <f t="shared" si="362"/>
        <v>0</v>
      </c>
      <c r="AC162" s="368">
        <f t="shared" si="362"/>
        <v>0</v>
      </c>
      <c r="AD162" s="368">
        <f t="shared" si="362"/>
        <v>0</v>
      </c>
      <c r="AE162" s="368">
        <f t="shared" si="362"/>
        <v>1.2369763069744466E-4</v>
      </c>
      <c r="AF162" s="368">
        <f t="shared" si="362"/>
        <v>0</v>
      </c>
      <c r="AG162" s="368">
        <f t="shared" si="362"/>
        <v>0</v>
      </c>
      <c r="AH162" s="368">
        <f t="shared" si="362"/>
        <v>0</v>
      </c>
      <c r="AI162" s="368">
        <f t="shared" si="362"/>
        <v>0</v>
      </c>
      <c r="AJ162" s="368">
        <f t="shared" si="362"/>
        <v>-3.5775592235193221E-4</v>
      </c>
      <c r="AK162" s="368">
        <f t="shared" si="362"/>
        <v>-6.5621030963247673E-4</v>
      </c>
      <c r="AL162" s="368">
        <f t="shared" si="362"/>
        <v>-8.3808103627097674E-4</v>
      </c>
      <c r="AM162" s="368">
        <f t="shared" si="362"/>
        <v>-7.6099443913069109E-4</v>
      </c>
      <c r="AN162" s="368">
        <f t="shared" ref="AN162:BS162" si="363">IF(NOT(ISNA(AN71)),IF(LEN(AN71)&gt;0,(AN71-$B71)/(rateShift*0.0001),""),"")</f>
        <v>-4.6870239510735101E-4</v>
      </c>
      <c r="AO162" s="368">
        <f t="shared" si="363"/>
        <v>-1.6816564465602091E-4</v>
      </c>
      <c r="AP162" s="368">
        <f t="shared" si="363"/>
        <v>8.8724388530581066E-5</v>
      </c>
      <c r="AQ162" s="368">
        <f t="shared" si="363"/>
        <v>3.7140594299697738E-4</v>
      </c>
      <c r="AR162" s="368">
        <f t="shared" si="363"/>
        <v>6.7556867216697625E-4</v>
      </c>
      <c r="AS162" s="368">
        <f t="shared" si="363"/>
        <v>1.0619909727137278E-3</v>
      </c>
      <c r="AT162" s="368">
        <f t="shared" si="363"/>
        <v>1.4745270553173651E-3</v>
      </c>
      <c r="AU162" s="368">
        <f t="shared" si="363"/>
        <v>1.7300866705406703E-3</v>
      </c>
      <c r="AV162" s="368">
        <f t="shared" si="363"/>
        <v>1.7737140746605651E-3</v>
      </c>
      <c r="AW162" s="368">
        <f t="shared" si="363"/>
        <v>1.6142839612785786E-3</v>
      </c>
      <c r="AX162" s="368">
        <f t="shared" si="363"/>
        <v>1.1773277113803771E-3</v>
      </c>
      <c r="AY162" s="368">
        <f t="shared" si="363"/>
        <v>6.0963269607819393E-4</v>
      </c>
      <c r="AZ162" s="368">
        <f t="shared" si="363"/>
        <v>3.2661743639555985E-5</v>
      </c>
      <c r="BA162" s="368">
        <f t="shared" si="363"/>
        <v>-4.5287069391428125E-4</v>
      </c>
      <c r="BB162" s="368">
        <f t="shared" si="363"/>
        <v>-7.5266894238035231E-4</v>
      </c>
      <c r="BC162" s="368">
        <f t="shared" si="363"/>
        <v>-9.206546492356027E-4</v>
      </c>
      <c r="BD162" s="368">
        <f t="shared" si="363"/>
        <v>-9.7476723174075297E-4</v>
      </c>
      <c r="BE162" s="368">
        <f t="shared" si="363"/>
        <v>-9.7347246244897101E-4</v>
      </c>
      <c r="BF162" s="368">
        <f t="shared" si="363"/>
        <v>-1.0445595246405537E-3</v>
      </c>
      <c r="BG162" s="368">
        <f t="shared" si="363"/>
        <v>-1.1452619952910525E-3</v>
      </c>
      <c r="BH162" s="368">
        <f t="shared" si="363"/>
        <v>-1.3937107423700468E-3</v>
      </c>
      <c r="BI162" s="368">
        <f t="shared" si="363"/>
        <v>-1.6198062285574522E-3</v>
      </c>
      <c r="BJ162" s="368">
        <f t="shared" si="363"/>
        <v>-1.7622273208381389E-3</v>
      </c>
      <c r="BK162" s="368">
        <f t="shared" si="363"/>
        <v>-1.7410802810938208E-3</v>
      </c>
      <c r="BL162" s="368">
        <f t="shared" si="363"/>
        <v>-9.4472612358065255E-4</v>
      </c>
      <c r="BM162" s="368">
        <f t="shared" si="363"/>
        <v>-3.4166542523146604E-3</v>
      </c>
      <c r="BN162" s="368">
        <f t="shared" si="363"/>
        <v>2.3107240788682037E-3</v>
      </c>
      <c r="BO162" s="368">
        <f t="shared" si="363"/>
        <v>2.1606894042309338E-2</v>
      </c>
      <c r="BP162" s="368">
        <f t="shared" si="363"/>
        <v>1.2301766491619459E-2</v>
      </c>
      <c r="BQ162" s="368">
        <f t="shared" si="363"/>
        <v>-2.0208464138193882E-3</v>
      </c>
      <c r="BR162" s="368" t="str">
        <f t="shared" si="363"/>
        <v/>
      </c>
      <c r="BS162" s="368" t="str">
        <f t="shared" si="363"/>
        <v/>
      </c>
      <c r="BT162" s="368" t="str">
        <f t="shared" ref="BT162:CD162" si="364">IF(NOT(ISNA(BT71)),IF(LEN(BT71)&gt;0,(BT71-$B71)/(rateShift*0.0001),""),"")</f>
        <v/>
      </c>
      <c r="BU162" s="368" t="str">
        <f t="shared" si="364"/>
        <v/>
      </c>
      <c r="BV162" s="368" t="str">
        <f t="shared" si="364"/>
        <v/>
      </c>
      <c r="BW162" s="368" t="str">
        <f t="shared" si="364"/>
        <v/>
      </c>
      <c r="BX162" s="368" t="str">
        <f t="shared" si="364"/>
        <v/>
      </c>
      <c r="BY162" s="368" t="str">
        <f t="shared" si="364"/>
        <v/>
      </c>
      <c r="BZ162" s="368" t="str">
        <f t="shared" si="364"/>
        <v/>
      </c>
      <c r="CA162" s="368" t="str">
        <f t="shared" si="364"/>
        <v/>
      </c>
      <c r="CB162" s="368" t="str">
        <f t="shared" si="364"/>
        <v/>
      </c>
      <c r="CC162" s="368" t="str">
        <f t="shared" si="364"/>
        <v/>
      </c>
      <c r="CD162" s="368" t="str">
        <f t="shared" si="364"/>
        <v/>
      </c>
      <c r="CE162" s="367">
        <f t="shared" ref="CE162:DJ162" si="365">IF(NOT(ISNA(CE71)),IF(LEN(CE71)&gt;0,(CE71-$C71)/(rateShift*0.0001),""),"")</f>
        <v>-6.9919715095859147E-5</v>
      </c>
      <c r="CF162" s="368">
        <f t="shared" si="365"/>
        <v>-2.3307179528378463E-5</v>
      </c>
      <c r="CG162" s="368">
        <f t="shared" si="365"/>
        <v>0</v>
      </c>
      <c r="CH162" s="368">
        <f t="shared" si="365"/>
        <v>0</v>
      </c>
      <c r="CI162" s="368">
        <f t="shared" si="365"/>
        <v>0</v>
      </c>
      <c r="CJ162" s="368">
        <f t="shared" si="365"/>
        <v>0</v>
      </c>
      <c r="CK162" s="368">
        <f t="shared" si="365"/>
        <v>0</v>
      </c>
      <c r="CL162" s="368">
        <f t="shared" si="365"/>
        <v>0</v>
      </c>
      <c r="CM162" s="368">
        <f t="shared" si="365"/>
        <v>0</v>
      </c>
      <c r="CN162" s="368">
        <f t="shared" si="365"/>
        <v>0</v>
      </c>
      <c r="CO162" s="368">
        <f t="shared" si="365"/>
        <v>0</v>
      </c>
      <c r="CP162" s="368">
        <f t="shared" si="365"/>
        <v>2.4708314387555941E-6</v>
      </c>
      <c r="CQ162" s="368">
        <f t="shared" si="365"/>
        <v>0</v>
      </c>
      <c r="CR162" s="368">
        <f t="shared" si="365"/>
        <v>0</v>
      </c>
      <c r="CS162" s="368">
        <f t="shared" si="365"/>
        <v>0</v>
      </c>
      <c r="CT162" s="368">
        <f t="shared" si="365"/>
        <v>0</v>
      </c>
      <c r="CU162" s="368">
        <f t="shared" si="365"/>
        <v>1.3654407465812923E-8</v>
      </c>
      <c r="CV162" s="368">
        <f t="shared" si="365"/>
        <v>1.700259515645397E-4</v>
      </c>
      <c r="CW162" s="368">
        <f t="shared" si="365"/>
        <v>0</v>
      </c>
      <c r="CX162" s="368">
        <f t="shared" si="365"/>
        <v>0</v>
      </c>
      <c r="CY162" s="368">
        <f t="shared" si="365"/>
        <v>0</v>
      </c>
      <c r="CZ162" s="368">
        <f t="shared" si="365"/>
        <v>0</v>
      </c>
      <c r="DA162" s="368">
        <f t="shared" si="365"/>
        <v>0</v>
      </c>
      <c r="DB162" s="368">
        <f t="shared" si="365"/>
        <v>6.2351204147687023E-6</v>
      </c>
      <c r="DC162" s="368">
        <f t="shared" si="365"/>
        <v>0</v>
      </c>
      <c r="DD162" s="368">
        <f t="shared" si="365"/>
        <v>0</v>
      </c>
      <c r="DE162" s="368">
        <f t="shared" si="365"/>
        <v>0</v>
      </c>
      <c r="DF162" s="368">
        <f t="shared" si="365"/>
        <v>0</v>
      </c>
      <c r="DG162" s="368">
        <f t="shared" si="365"/>
        <v>-1.8033092345770552E-5</v>
      </c>
      <c r="DH162" s="368">
        <f t="shared" si="365"/>
        <v>3.538178563414901E-4</v>
      </c>
      <c r="DI162" s="368">
        <f t="shared" si="365"/>
        <v>5.3815709870168316E-4</v>
      </c>
      <c r="DJ162" s="368">
        <f t="shared" si="365"/>
        <v>7.4092556577066981E-4</v>
      </c>
      <c r="DK162" s="368">
        <f t="shared" ref="DK162:EP162" si="366">IF(NOT(ISNA(DK71)),IF(LEN(DK71)&gt;0,(DK71-$C71)/(rateShift*0.0001),""),"")</f>
        <v>9.4155441471288626E-4</v>
      </c>
      <c r="DL162" s="368">
        <f t="shared" si="366"/>
        <v>1.1536969644985323E-3</v>
      </c>
      <c r="DM162" s="368">
        <f t="shared" si="366"/>
        <v>1.3625302544041651E-3</v>
      </c>
      <c r="DN162" s="368">
        <f t="shared" si="366"/>
        <v>1.5799372472292961E-3</v>
      </c>
      <c r="DO162" s="368">
        <f t="shared" si="366"/>
        <v>1.8015320051023576E-3</v>
      </c>
      <c r="DP162" s="368">
        <f t="shared" si="366"/>
        <v>2.0087549056340553E-3</v>
      </c>
      <c r="DQ162" s="368">
        <f t="shared" si="366"/>
        <v>2.2345494597123677E-3</v>
      </c>
      <c r="DR162" s="368">
        <f t="shared" si="366"/>
        <v>2.4705580760168988E-3</v>
      </c>
      <c r="DS162" s="368">
        <f t="shared" si="366"/>
        <v>2.67919741597962E-3</v>
      </c>
      <c r="DT162" s="368">
        <f t="shared" si="366"/>
        <v>2.8887720984055454E-3</v>
      </c>
      <c r="DU162" s="368">
        <f t="shared" si="366"/>
        <v>3.1062867651525383E-3</v>
      </c>
      <c r="DV162" s="368">
        <f t="shared" si="366"/>
        <v>3.2797174499745591E-3</v>
      </c>
      <c r="DW162" s="368">
        <f t="shared" si="366"/>
        <v>3.4900656188229656E-3</v>
      </c>
      <c r="DX162" s="368">
        <f t="shared" si="366"/>
        <v>3.7020503405697791E-3</v>
      </c>
      <c r="DY162" s="368">
        <f t="shared" si="366"/>
        <v>3.9283012900296482E-3</v>
      </c>
      <c r="DZ162" s="368">
        <f t="shared" si="366"/>
        <v>4.2032178744922516E-3</v>
      </c>
      <c r="EA162" s="368">
        <f t="shared" si="366"/>
        <v>4.4042783495842203E-3</v>
      </c>
      <c r="EB162" s="368">
        <f t="shared" si="366"/>
        <v>4.6593718341231272E-3</v>
      </c>
      <c r="EC162" s="368">
        <f t="shared" si="366"/>
        <v>4.9300417391713591E-3</v>
      </c>
      <c r="ED162" s="368">
        <f t="shared" si="366"/>
        <v>5.207834842787043E-3</v>
      </c>
      <c r="EE162" s="368">
        <f t="shared" si="366"/>
        <v>5.4523074280790618E-3</v>
      </c>
      <c r="EF162" s="368">
        <f t="shared" si="366"/>
        <v>5.751400896604128E-3</v>
      </c>
      <c r="EG162" s="368">
        <f t="shared" si="366"/>
        <v>5.9796168397872884E-3</v>
      </c>
      <c r="EH162" s="368">
        <f t="shared" si="366"/>
        <v>6.2877293079133256E-3</v>
      </c>
      <c r="EI162" s="368">
        <f t="shared" si="366"/>
        <v>-2.7337544381868251E-3</v>
      </c>
      <c r="EJ162" s="368">
        <f t="shared" si="366"/>
        <v>2.5542821582196298E-2</v>
      </c>
      <c r="EK162" s="368">
        <f t="shared" si="366"/>
        <v>3.8356106951348626E-2</v>
      </c>
      <c r="EL162" s="368">
        <f t="shared" si="366"/>
        <v>9.8232054938258984E-2</v>
      </c>
      <c r="EM162" s="368">
        <f t="shared" si="366"/>
        <v>-0.64532398176235861</v>
      </c>
      <c r="EN162" s="368">
        <f t="shared" si="366"/>
        <v>-1.3694091729864882E-2</v>
      </c>
      <c r="EO162" s="368" t="str">
        <f t="shared" si="366"/>
        <v/>
      </c>
      <c r="EP162" s="368" t="str">
        <f t="shared" si="366"/>
        <v/>
      </c>
      <c r="EQ162" s="368" t="str">
        <f t="shared" ref="EQ162:FA162" si="367">IF(NOT(ISNA(EQ71)),IF(LEN(EQ71)&gt;0,(EQ71-$C71)/(rateShift*0.0001),""),"")</f>
        <v/>
      </c>
      <c r="ER162" s="368" t="str">
        <f t="shared" si="367"/>
        <v/>
      </c>
      <c r="ES162" s="368" t="str">
        <f t="shared" si="367"/>
        <v/>
      </c>
      <c r="ET162" s="368" t="str">
        <f t="shared" si="367"/>
        <v/>
      </c>
      <c r="EU162" s="368" t="str">
        <f t="shared" si="367"/>
        <v/>
      </c>
      <c r="EV162" s="368" t="str">
        <f t="shared" si="367"/>
        <v/>
      </c>
      <c r="EW162" s="368" t="str">
        <f t="shared" si="367"/>
        <v/>
      </c>
      <c r="EX162" s="368" t="str">
        <f t="shared" si="367"/>
        <v/>
      </c>
      <c r="EY162" s="368" t="str">
        <f t="shared" si="367"/>
        <v/>
      </c>
      <c r="EZ162" s="368" t="str">
        <f t="shared" si="367"/>
        <v/>
      </c>
      <c r="FA162" s="369" t="str">
        <f t="shared" si="367"/>
        <v/>
      </c>
    </row>
    <row r="163" spans="6:157" x14ac:dyDescent="0.2">
      <c r="F163" s="238">
        <v>63009</v>
      </c>
      <c r="G163" s="238">
        <v>63193</v>
      </c>
      <c r="H163" s="367">
        <f t="shared" ref="H163:AM163" si="368">IF(NOT(ISNA(H72)),IF(LEN(H72)&gt;0,(H72-$B72)/(rateShift*0.0001),""),"")</f>
        <v>0</v>
      </c>
      <c r="I163" s="368">
        <f t="shared" si="368"/>
        <v>-1.7347234759768071E-14</v>
      </c>
      <c r="J163" s="368">
        <f t="shared" si="368"/>
        <v>0</v>
      </c>
      <c r="K163" s="368">
        <f t="shared" si="368"/>
        <v>0</v>
      </c>
      <c r="L163" s="368">
        <f t="shared" si="368"/>
        <v>0</v>
      </c>
      <c r="M163" s="368">
        <f t="shared" si="368"/>
        <v>0</v>
      </c>
      <c r="N163" s="368">
        <f t="shared" si="368"/>
        <v>0</v>
      </c>
      <c r="O163" s="368">
        <f t="shared" si="368"/>
        <v>0</v>
      </c>
      <c r="P163" s="368">
        <f t="shared" si="368"/>
        <v>0</v>
      </c>
      <c r="Q163" s="368">
        <f t="shared" si="368"/>
        <v>0</v>
      </c>
      <c r="R163" s="368">
        <f t="shared" si="368"/>
        <v>0</v>
      </c>
      <c r="S163" s="368">
        <f t="shared" si="368"/>
        <v>4.0791395469752523E-5</v>
      </c>
      <c r="T163" s="368">
        <f t="shared" si="368"/>
        <v>0</v>
      </c>
      <c r="U163" s="368">
        <f t="shared" si="368"/>
        <v>0</v>
      </c>
      <c r="V163" s="368">
        <f t="shared" si="368"/>
        <v>0</v>
      </c>
      <c r="W163" s="368">
        <f t="shared" si="368"/>
        <v>0</v>
      </c>
      <c r="X163" s="368">
        <f t="shared" si="368"/>
        <v>2.2541581448654036E-7</v>
      </c>
      <c r="Y163" s="368">
        <f t="shared" si="368"/>
        <v>-4.0160138744041451E-4</v>
      </c>
      <c r="Z163" s="368">
        <f t="shared" si="368"/>
        <v>0</v>
      </c>
      <c r="AA163" s="368">
        <f t="shared" si="368"/>
        <v>0</v>
      </c>
      <c r="AB163" s="368">
        <f t="shared" si="368"/>
        <v>0</v>
      </c>
      <c r="AC163" s="368">
        <f t="shared" si="368"/>
        <v>0</v>
      </c>
      <c r="AD163" s="368">
        <f t="shared" si="368"/>
        <v>0</v>
      </c>
      <c r="AE163" s="368">
        <f t="shared" si="368"/>
        <v>1.029366782610841E-4</v>
      </c>
      <c r="AF163" s="368">
        <f t="shared" si="368"/>
        <v>0</v>
      </c>
      <c r="AG163" s="368">
        <f t="shared" si="368"/>
        <v>0</v>
      </c>
      <c r="AH163" s="368">
        <f t="shared" si="368"/>
        <v>0</v>
      </c>
      <c r="AI163" s="368">
        <f t="shared" si="368"/>
        <v>0</v>
      </c>
      <c r="AJ163" s="368">
        <f t="shared" si="368"/>
        <v>-2.9771149262849961E-4</v>
      </c>
      <c r="AK163" s="368">
        <f t="shared" si="368"/>
        <v>-5.7958694978793579E-4</v>
      </c>
      <c r="AL163" s="368">
        <f t="shared" si="368"/>
        <v>-7.4769431068419379E-4</v>
      </c>
      <c r="AM163" s="368">
        <f t="shared" si="368"/>
        <v>-7.0060511381947466E-4</v>
      </c>
      <c r="AN163" s="368">
        <f t="shared" ref="AN163:BS163" si="369">IF(NOT(ISNA(AN72)),IF(LEN(AN72)&gt;0,(AN72-$B72)/(rateShift*0.0001),""),"")</f>
        <v>-4.7363477024067735E-4</v>
      </c>
      <c r="AO163" s="368">
        <f t="shared" si="369"/>
        <v>-2.4060420702673446E-4</v>
      </c>
      <c r="AP163" s="368">
        <f t="shared" si="369"/>
        <v>-4.3795691673925718E-5</v>
      </c>
      <c r="AQ163" s="368">
        <f t="shared" si="369"/>
        <v>1.7417435846031615E-4</v>
      </c>
      <c r="AR163" s="368">
        <f t="shared" si="369"/>
        <v>4.0908923564647592E-4</v>
      </c>
      <c r="AS163" s="368">
        <f t="shared" si="369"/>
        <v>7.1441153281365244E-4</v>
      </c>
      <c r="AT163" s="368">
        <f t="shared" si="369"/>
        <v>1.0399555340316613E-3</v>
      </c>
      <c r="AU163" s="368">
        <f t="shared" si="369"/>
        <v>1.2337652105162689E-3</v>
      </c>
      <c r="AV163" s="368">
        <f t="shared" si="369"/>
        <v>1.2517289300732759E-3</v>
      </c>
      <c r="AW163" s="368">
        <f t="shared" si="369"/>
        <v>1.1002119816930223E-3</v>
      </c>
      <c r="AX163" s="368">
        <f t="shared" si="369"/>
        <v>7.1583315188611385E-4</v>
      </c>
      <c r="AY163" s="368">
        <f t="shared" si="369"/>
        <v>2.2655349152245208E-4</v>
      </c>
      <c r="AZ163" s="368">
        <f t="shared" si="369"/>
        <v>-2.7491880537702795E-4</v>
      </c>
      <c r="BA163" s="368">
        <f t="shared" si="369"/>
        <v>-6.9943678822695365E-4</v>
      </c>
      <c r="BB163" s="368">
        <f t="shared" si="369"/>
        <v>-9.6981782979344011E-4</v>
      </c>
      <c r="BC163" s="368">
        <f t="shared" si="369"/>
        <v>-1.1334503888064951E-3</v>
      </c>
      <c r="BD163" s="368">
        <f t="shared" si="369"/>
        <v>-1.1967986928047847E-3</v>
      </c>
      <c r="BE163" s="368">
        <f t="shared" si="369"/>
        <v>-1.2178018916550459E-3</v>
      </c>
      <c r="BF163" s="368">
        <f t="shared" si="369"/>
        <v>-1.3007139507657806E-3</v>
      </c>
      <c r="BG163" s="368">
        <f t="shared" si="369"/>
        <v>-1.4081816752595233E-3</v>
      </c>
      <c r="BH163" s="368">
        <f t="shared" si="369"/>
        <v>-1.6379895265497546E-3</v>
      </c>
      <c r="BI163" s="368">
        <f t="shared" si="369"/>
        <v>-1.8530431548750836E-3</v>
      </c>
      <c r="BJ163" s="368">
        <f t="shared" si="369"/>
        <v>-1.9919036669570345E-3</v>
      </c>
      <c r="BK163" s="368">
        <f t="shared" si="369"/>
        <v>-1.9999639024742555E-3</v>
      </c>
      <c r="BL163" s="368">
        <f t="shared" si="369"/>
        <v>-5.539849147993825E-4</v>
      </c>
      <c r="BM163" s="368">
        <f t="shared" si="369"/>
        <v>-5.0677555962254373E-3</v>
      </c>
      <c r="BN163" s="368">
        <f t="shared" si="369"/>
        <v>-1.371312103818495E-3</v>
      </c>
      <c r="BO163" s="368">
        <f t="shared" si="369"/>
        <v>8.6671117693719324E-3</v>
      </c>
      <c r="BP163" s="368">
        <f t="shared" si="369"/>
        <v>3.4331839915396206E-2</v>
      </c>
      <c r="BQ163" s="368">
        <f t="shared" si="369"/>
        <v>1.0543439487552264E-2</v>
      </c>
      <c r="BR163" s="368" t="str">
        <f t="shared" si="369"/>
        <v/>
      </c>
      <c r="BS163" s="368" t="str">
        <f t="shared" si="369"/>
        <v/>
      </c>
      <c r="BT163" s="368" t="str">
        <f t="shared" ref="BT163:CD163" si="370">IF(NOT(ISNA(BT72)),IF(LEN(BT72)&gt;0,(BT72-$B72)/(rateShift*0.0001),""),"")</f>
        <v/>
      </c>
      <c r="BU163" s="368" t="str">
        <f t="shared" si="370"/>
        <v/>
      </c>
      <c r="BV163" s="368" t="str">
        <f t="shared" si="370"/>
        <v/>
      </c>
      <c r="BW163" s="368" t="str">
        <f t="shared" si="370"/>
        <v/>
      </c>
      <c r="BX163" s="368" t="str">
        <f t="shared" si="370"/>
        <v/>
      </c>
      <c r="BY163" s="368" t="str">
        <f t="shared" si="370"/>
        <v/>
      </c>
      <c r="BZ163" s="368" t="str">
        <f t="shared" si="370"/>
        <v/>
      </c>
      <c r="CA163" s="368" t="str">
        <f t="shared" si="370"/>
        <v/>
      </c>
      <c r="CB163" s="368" t="str">
        <f t="shared" si="370"/>
        <v/>
      </c>
      <c r="CC163" s="368" t="str">
        <f t="shared" si="370"/>
        <v/>
      </c>
      <c r="CD163" s="368" t="str">
        <f t="shared" si="370"/>
        <v/>
      </c>
      <c r="CE163" s="367">
        <f t="shared" ref="CE163:DJ163" si="371">IF(NOT(ISNA(CE72)),IF(LEN(CE72)&gt;0,(CE72-$C72)/(rateShift*0.0001),""),"")</f>
        <v>-5.1407992767218968E-5</v>
      </c>
      <c r="CF163" s="368">
        <f t="shared" si="371"/>
        <v>-1.713644503208156E-5</v>
      </c>
      <c r="CG163" s="368">
        <f t="shared" si="371"/>
        <v>0</v>
      </c>
      <c r="CH163" s="368">
        <f t="shared" si="371"/>
        <v>0</v>
      </c>
      <c r="CI163" s="368">
        <f t="shared" si="371"/>
        <v>0</v>
      </c>
      <c r="CJ163" s="368">
        <f t="shared" si="371"/>
        <v>0</v>
      </c>
      <c r="CK163" s="368">
        <f t="shared" si="371"/>
        <v>0</v>
      </c>
      <c r="CL163" s="368">
        <f t="shared" si="371"/>
        <v>0</v>
      </c>
      <c r="CM163" s="368">
        <f t="shared" si="371"/>
        <v>0</v>
      </c>
      <c r="CN163" s="368">
        <f t="shared" si="371"/>
        <v>0</v>
      </c>
      <c r="CO163" s="368">
        <f t="shared" si="371"/>
        <v>0</v>
      </c>
      <c r="CP163" s="368">
        <f t="shared" si="371"/>
        <v>1.0528252514588332E-5</v>
      </c>
      <c r="CQ163" s="368">
        <f t="shared" si="371"/>
        <v>0</v>
      </c>
      <c r="CR163" s="368">
        <f t="shared" si="371"/>
        <v>0</v>
      </c>
      <c r="CS163" s="368">
        <f t="shared" si="371"/>
        <v>0</v>
      </c>
      <c r="CT163" s="368">
        <f t="shared" si="371"/>
        <v>0</v>
      </c>
      <c r="CU163" s="368">
        <f t="shared" si="371"/>
        <v>5.8179242673483955E-8</v>
      </c>
      <c r="CV163" s="368">
        <f t="shared" si="371"/>
        <v>6.6863603065750454E-5</v>
      </c>
      <c r="CW163" s="368">
        <f t="shared" si="371"/>
        <v>0</v>
      </c>
      <c r="CX163" s="368">
        <f t="shared" si="371"/>
        <v>0</v>
      </c>
      <c r="CY163" s="368">
        <f t="shared" si="371"/>
        <v>0</v>
      </c>
      <c r="CZ163" s="368">
        <f t="shared" si="371"/>
        <v>0</v>
      </c>
      <c r="DA163" s="368">
        <f t="shared" si="371"/>
        <v>0</v>
      </c>
      <c r="DB163" s="368">
        <f t="shared" si="371"/>
        <v>2.6567940195933171E-5</v>
      </c>
      <c r="DC163" s="368">
        <f t="shared" si="371"/>
        <v>0</v>
      </c>
      <c r="DD163" s="368">
        <f t="shared" si="371"/>
        <v>0</v>
      </c>
      <c r="DE163" s="368">
        <f t="shared" si="371"/>
        <v>0</v>
      </c>
      <c r="DF163" s="368">
        <f t="shared" si="371"/>
        <v>0</v>
      </c>
      <c r="DG163" s="368">
        <f t="shared" si="371"/>
        <v>-7.6839287870868189E-5</v>
      </c>
      <c r="DH163" s="368">
        <f t="shared" si="371"/>
        <v>1.9163590626695981E-4</v>
      </c>
      <c r="DI163" s="368">
        <f t="shared" si="371"/>
        <v>3.1891264169834482E-4</v>
      </c>
      <c r="DJ163" s="368">
        <f t="shared" si="371"/>
        <v>5.0625885977297058E-4</v>
      </c>
      <c r="DK163" s="368">
        <f t="shared" ref="DK163:EP163" si="372">IF(NOT(ISNA(DK72)),IF(LEN(DK72)&gt;0,(DK72-$C72)/(rateShift*0.0001),""),"")</f>
        <v>7.2900363398253204E-4</v>
      </c>
      <c r="DL163" s="368">
        <f t="shared" si="372"/>
        <v>9.6289507012323888E-4</v>
      </c>
      <c r="DM163" s="368">
        <f t="shared" si="372"/>
        <v>1.1864558377514683E-3</v>
      </c>
      <c r="DN163" s="368">
        <f t="shared" si="372"/>
        <v>1.4214717260338169E-3</v>
      </c>
      <c r="DO163" s="368">
        <f t="shared" si="372"/>
        <v>1.6644518131998798E-3</v>
      </c>
      <c r="DP163" s="368">
        <f t="shared" si="372"/>
        <v>1.9088230356414937E-3</v>
      </c>
      <c r="DQ163" s="368">
        <f t="shared" si="372"/>
        <v>2.17365237881878E-3</v>
      </c>
      <c r="DR163" s="368">
        <f t="shared" si="372"/>
        <v>2.4198686869114985E-3</v>
      </c>
      <c r="DS163" s="368">
        <f t="shared" si="372"/>
        <v>2.6071743420078008E-3</v>
      </c>
      <c r="DT163" s="368">
        <f t="shared" si="372"/>
        <v>2.7599902560453138E-3</v>
      </c>
      <c r="DU163" s="368">
        <f t="shared" si="372"/>
        <v>2.8720608265730627E-3</v>
      </c>
      <c r="DV163" s="368">
        <f t="shared" si="372"/>
        <v>2.9231518814797769E-3</v>
      </c>
      <c r="DW163" s="368">
        <f t="shared" si="372"/>
        <v>3.0056561371900881E-3</v>
      </c>
      <c r="DX163" s="368">
        <f t="shared" si="372"/>
        <v>3.1046232767863863E-3</v>
      </c>
      <c r="DY163" s="368">
        <f t="shared" si="372"/>
        <v>3.2477006728284102E-3</v>
      </c>
      <c r="DZ163" s="368">
        <f t="shared" si="372"/>
        <v>3.454495931124249E-3</v>
      </c>
      <c r="EA163" s="368">
        <f t="shared" si="372"/>
        <v>3.6187380621308801E-3</v>
      </c>
      <c r="EB163" s="368">
        <f t="shared" si="372"/>
        <v>3.8382352592286964E-3</v>
      </c>
      <c r="EC163" s="368">
        <f t="shared" si="372"/>
        <v>4.0587213149265514E-3</v>
      </c>
      <c r="ED163" s="368">
        <f t="shared" si="372"/>
        <v>4.2793937919194738E-3</v>
      </c>
      <c r="EE163" s="368">
        <f t="shared" si="372"/>
        <v>4.4477651061020432E-3</v>
      </c>
      <c r="EF163" s="368">
        <f t="shared" si="372"/>
        <v>4.6661148662974217E-3</v>
      </c>
      <c r="EG163" s="368">
        <f t="shared" si="372"/>
        <v>4.8378253484325506E-3</v>
      </c>
      <c r="EH163" s="368">
        <f t="shared" si="372"/>
        <v>5.1053504279219633E-3</v>
      </c>
      <c r="EI163" s="368">
        <f t="shared" si="372"/>
        <v>-2.5113757107448134E-3</v>
      </c>
      <c r="EJ163" s="368">
        <f t="shared" si="372"/>
        <v>2.136809145578903E-2</v>
      </c>
      <c r="EK163" s="368">
        <f t="shared" si="372"/>
        <v>3.3678159529295683E-2</v>
      </c>
      <c r="EL163" s="368">
        <f t="shared" si="372"/>
        <v>6.4750853672216821E-2</v>
      </c>
      <c r="EM163" s="368">
        <f t="shared" si="372"/>
        <v>0.20418953576048329</v>
      </c>
      <c r="EN163" s="368">
        <f t="shared" si="372"/>
        <v>-0.78119757732728745</v>
      </c>
      <c r="EO163" s="368" t="str">
        <f t="shared" si="372"/>
        <v/>
      </c>
      <c r="EP163" s="368" t="str">
        <f t="shared" si="372"/>
        <v/>
      </c>
      <c r="EQ163" s="368" t="str">
        <f t="shared" ref="EQ163:FA163" si="373">IF(NOT(ISNA(EQ72)),IF(LEN(EQ72)&gt;0,(EQ72-$C72)/(rateShift*0.0001),""),"")</f>
        <v/>
      </c>
      <c r="ER163" s="368" t="str">
        <f t="shared" si="373"/>
        <v/>
      </c>
      <c r="ES163" s="368" t="str">
        <f t="shared" si="373"/>
        <v/>
      </c>
      <c r="ET163" s="368" t="str">
        <f t="shared" si="373"/>
        <v/>
      </c>
      <c r="EU163" s="368" t="str">
        <f t="shared" si="373"/>
        <v/>
      </c>
      <c r="EV163" s="368" t="str">
        <f t="shared" si="373"/>
        <v/>
      </c>
      <c r="EW163" s="368" t="str">
        <f t="shared" si="373"/>
        <v/>
      </c>
      <c r="EX163" s="368" t="str">
        <f t="shared" si="373"/>
        <v/>
      </c>
      <c r="EY163" s="368" t="str">
        <f t="shared" si="373"/>
        <v/>
      </c>
      <c r="EZ163" s="368" t="str">
        <f t="shared" si="373"/>
        <v/>
      </c>
      <c r="FA163" s="369" t="str">
        <f t="shared" si="373"/>
        <v/>
      </c>
    </row>
    <row r="164" spans="6:157" x14ac:dyDescent="0.2">
      <c r="F164" s="238" t="e">
        <v>#N/A</v>
      </c>
      <c r="G164" s="238" t="str">
        <v/>
      </c>
      <c r="H164" s="367" t="str">
        <f t="shared" ref="H164:AM164" si="374">IF(NOT(ISNA(H73)),IF(LEN(H73)&gt;0,(H73-$B73)/(rateShift*0.0001),""),"")</f>
        <v/>
      </c>
      <c r="I164" s="368" t="str">
        <f t="shared" si="374"/>
        <v/>
      </c>
      <c r="J164" s="368" t="str">
        <f t="shared" si="374"/>
        <v/>
      </c>
      <c r="K164" s="368" t="str">
        <f t="shared" si="374"/>
        <v/>
      </c>
      <c r="L164" s="368" t="str">
        <f t="shared" si="374"/>
        <v/>
      </c>
      <c r="M164" s="368" t="str">
        <f t="shared" si="374"/>
        <v/>
      </c>
      <c r="N164" s="368" t="str">
        <f t="shared" si="374"/>
        <v/>
      </c>
      <c r="O164" s="368" t="str">
        <f t="shared" si="374"/>
        <v/>
      </c>
      <c r="P164" s="368" t="str">
        <f t="shared" si="374"/>
        <v/>
      </c>
      <c r="Q164" s="368" t="str">
        <f t="shared" si="374"/>
        <v/>
      </c>
      <c r="R164" s="368" t="str">
        <f t="shared" si="374"/>
        <v/>
      </c>
      <c r="S164" s="368" t="str">
        <f t="shared" si="374"/>
        <v/>
      </c>
      <c r="T164" s="368" t="str">
        <f t="shared" si="374"/>
        <v/>
      </c>
      <c r="U164" s="368" t="str">
        <f t="shared" si="374"/>
        <v/>
      </c>
      <c r="V164" s="368" t="str">
        <f t="shared" si="374"/>
        <v/>
      </c>
      <c r="W164" s="368" t="str">
        <f t="shared" si="374"/>
        <v/>
      </c>
      <c r="X164" s="368" t="str">
        <f t="shared" si="374"/>
        <v/>
      </c>
      <c r="Y164" s="368" t="str">
        <f t="shared" si="374"/>
        <v/>
      </c>
      <c r="Z164" s="368" t="str">
        <f t="shared" si="374"/>
        <v/>
      </c>
      <c r="AA164" s="368" t="str">
        <f t="shared" si="374"/>
        <v/>
      </c>
      <c r="AB164" s="368" t="str">
        <f t="shared" si="374"/>
        <v/>
      </c>
      <c r="AC164" s="368" t="str">
        <f t="shared" si="374"/>
        <v/>
      </c>
      <c r="AD164" s="368" t="str">
        <f t="shared" si="374"/>
        <v/>
      </c>
      <c r="AE164" s="368" t="str">
        <f t="shared" si="374"/>
        <v/>
      </c>
      <c r="AF164" s="368" t="str">
        <f t="shared" si="374"/>
        <v/>
      </c>
      <c r="AG164" s="368" t="str">
        <f t="shared" si="374"/>
        <v/>
      </c>
      <c r="AH164" s="368" t="str">
        <f t="shared" si="374"/>
        <v/>
      </c>
      <c r="AI164" s="368" t="str">
        <f t="shared" si="374"/>
        <v/>
      </c>
      <c r="AJ164" s="368" t="str">
        <f t="shared" si="374"/>
        <v/>
      </c>
      <c r="AK164" s="368" t="str">
        <f t="shared" si="374"/>
        <v/>
      </c>
      <c r="AL164" s="368" t="str">
        <f t="shared" si="374"/>
        <v/>
      </c>
      <c r="AM164" s="368" t="str">
        <f t="shared" si="374"/>
        <v/>
      </c>
      <c r="AN164" s="368" t="str">
        <f t="shared" ref="AN164:BS164" si="375">IF(NOT(ISNA(AN73)),IF(LEN(AN73)&gt;0,(AN73-$B73)/(rateShift*0.0001),""),"")</f>
        <v/>
      </c>
      <c r="AO164" s="368" t="str">
        <f t="shared" si="375"/>
        <v/>
      </c>
      <c r="AP164" s="368" t="str">
        <f t="shared" si="375"/>
        <v/>
      </c>
      <c r="AQ164" s="368" t="str">
        <f t="shared" si="375"/>
        <v/>
      </c>
      <c r="AR164" s="368" t="str">
        <f t="shared" si="375"/>
        <v/>
      </c>
      <c r="AS164" s="368" t="str">
        <f t="shared" si="375"/>
        <v/>
      </c>
      <c r="AT164" s="368" t="str">
        <f t="shared" si="375"/>
        <v/>
      </c>
      <c r="AU164" s="368" t="str">
        <f t="shared" si="375"/>
        <v/>
      </c>
      <c r="AV164" s="368" t="str">
        <f t="shared" si="375"/>
        <v/>
      </c>
      <c r="AW164" s="368" t="str">
        <f t="shared" si="375"/>
        <v/>
      </c>
      <c r="AX164" s="368" t="str">
        <f t="shared" si="375"/>
        <v/>
      </c>
      <c r="AY164" s="368" t="str">
        <f t="shared" si="375"/>
        <v/>
      </c>
      <c r="AZ164" s="368" t="str">
        <f t="shared" si="375"/>
        <v/>
      </c>
      <c r="BA164" s="368" t="str">
        <f t="shared" si="375"/>
        <v/>
      </c>
      <c r="BB164" s="368" t="str">
        <f t="shared" si="375"/>
        <v/>
      </c>
      <c r="BC164" s="368" t="str">
        <f t="shared" si="375"/>
        <v/>
      </c>
      <c r="BD164" s="368" t="str">
        <f t="shared" si="375"/>
        <v/>
      </c>
      <c r="BE164" s="368" t="str">
        <f t="shared" si="375"/>
        <v/>
      </c>
      <c r="BF164" s="368" t="str">
        <f t="shared" si="375"/>
        <v/>
      </c>
      <c r="BG164" s="368" t="str">
        <f t="shared" si="375"/>
        <v/>
      </c>
      <c r="BH164" s="368" t="str">
        <f t="shared" si="375"/>
        <v/>
      </c>
      <c r="BI164" s="368" t="str">
        <f t="shared" si="375"/>
        <v/>
      </c>
      <c r="BJ164" s="368" t="str">
        <f t="shared" si="375"/>
        <v/>
      </c>
      <c r="BK164" s="368" t="str">
        <f t="shared" si="375"/>
        <v/>
      </c>
      <c r="BL164" s="368" t="str">
        <f t="shared" si="375"/>
        <v/>
      </c>
      <c r="BM164" s="368" t="str">
        <f t="shared" si="375"/>
        <v/>
      </c>
      <c r="BN164" s="368" t="str">
        <f t="shared" si="375"/>
        <v/>
      </c>
      <c r="BO164" s="368" t="str">
        <f t="shared" si="375"/>
        <v/>
      </c>
      <c r="BP164" s="368" t="str">
        <f t="shared" si="375"/>
        <v/>
      </c>
      <c r="BQ164" s="368" t="str">
        <f t="shared" si="375"/>
        <v/>
      </c>
      <c r="BR164" s="368" t="str">
        <f t="shared" si="375"/>
        <v/>
      </c>
      <c r="BS164" s="368" t="str">
        <f t="shared" si="375"/>
        <v/>
      </c>
      <c r="BT164" s="368" t="str">
        <f t="shared" ref="BT164:CD164" si="376">IF(NOT(ISNA(BT73)),IF(LEN(BT73)&gt;0,(BT73-$B73)/(rateShift*0.0001),""),"")</f>
        <v/>
      </c>
      <c r="BU164" s="368" t="str">
        <f t="shared" si="376"/>
        <v/>
      </c>
      <c r="BV164" s="368" t="str">
        <f t="shared" si="376"/>
        <v/>
      </c>
      <c r="BW164" s="368" t="str">
        <f t="shared" si="376"/>
        <v/>
      </c>
      <c r="BX164" s="368" t="str">
        <f t="shared" si="376"/>
        <v/>
      </c>
      <c r="BY164" s="368" t="str">
        <f t="shared" si="376"/>
        <v/>
      </c>
      <c r="BZ164" s="368" t="str">
        <f t="shared" si="376"/>
        <v/>
      </c>
      <c r="CA164" s="368" t="str">
        <f t="shared" si="376"/>
        <v/>
      </c>
      <c r="CB164" s="368" t="str">
        <f t="shared" si="376"/>
        <v/>
      </c>
      <c r="CC164" s="368" t="str">
        <f t="shared" si="376"/>
        <v/>
      </c>
      <c r="CD164" s="368" t="str">
        <f t="shared" si="376"/>
        <v/>
      </c>
      <c r="CE164" s="367" t="str">
        <f t="shared" ref="CE164:DJ164" si="377">IF(NOT(ISNA(CE73)),IF(LEN(CE73)&gt;0,(CE73-$C73)/(rateShift*0.0001),""),"")</f>
        <v/>
      </c>
      <c r="CF164" s="368" t="str">
        <f t="shared" si="377"/>
        <v/>
      </c>
      <c r="CG164" s="368" t="str">
        <f t="shared" si="377"/>
        <v/>
      </c>
      <c r="CH164" s="368" t="str">
        <f t="shared" si="377"/>
        <v/>
      </c>
      <c r="CI164" s="368" t="str">
        <f t="shared" si="377"/>
        <v/>
      </c>
      <c r="CJ164" s="368" t="str">
        <f t="shared" si="377"/>
        <v/>
      </c>
      <c r="CK164" s="368" t="str">
        <f t="shared" si="377"/>
        <v/>
      </c>
      <c r="CL164" s="368" t="str">
        <f t="shared" si="377"/>
        <v/>
      </c>
      <c r="CM164" s="368" t="str">
        <f t="shared" si="377"/>
        <v/>
      </c>
      <c r="CN164" s="368" t="str">
        <f t="shared" si="377"/>
        <v/>
      </c>
      <c r="CO164" s="368" t="str">
        <f t="shared" si="377"/>
        <v/>
      </c>
      <c r="CP164" s="368" t="str">
        <f t="shared" si="377"/>
        <v/>
      </c>
      <c r="CQ164" s="368" t="str">
        <f t="shared" si="377"/>
        <v/>
      </c>
      <c r="CR164" s="368" t="str">
        <f t="shared" si="377"/>
        <v/>
      </c>
      <c r="CS164" s="368" t="str">
        <f t="shared" si="377"/>
        <v/>
      </c>
      <c r="CT164" s="368" t="str">
        <f t="shared" si="377"/>
        <v/>
      </c>
      <c r="CU164" s="368" t="str">
        <f t="shared" si="377"/>
        <v/>
      </c>
      <c r="CV164" s="368" t="str">
        <f t="shared" si="377"/>
        <v/>
      </c>
      <c r="CW164" s="368" t="str">
        <f t="shared" si="377"/>
        <v/>
      </c>
      <c r="CX164" s="368" t="str">
        <f t="shared" si="377"/>
        <v/>
      </c>
      <c r="CY164" s="368" t="str">
        <f t="shared" si="377"/>
        <v/>
      </c>
      <c r="CZ164" s="368" t="str">
        <f t="shared" si="377"/>
        <v/>
      </c>
      <c r="DA164" s="368" t="str">
        <f t="shared" si="377"/>
        <v/>
      </c>
      <c r="DB164" s="368" t="str">
        <f t="shared" si="377"/>
        <v/>
      </c>
      <c r="DC164" s="368" t="str">
        <f t="shared" si="377"/>
        <v/>
      </c>
      <c r="DD164" s="368" t="str">
        <f t="shared" si="377"/>
        <v/>
      </c>
      <c r="DE164" s="368" t="str">
        <f t="shared" si="377"/>
        <v/>
      </c>
      <c r="DF164" s="368" t="str">
        <f t="shared" si="377"/>
        <v/>
      </c>
      <c r="DG164" s="368" t="str">
        <f t="shared" si="377"/>
        <v/>
      </c>
      <c r="DH164" s="368" t="str">
        <f t="shared" si="377"/>
        <v/>
      </c>
      <c r="DI164" s="368" t="str">
        <f t="shared" si="377"/>
        <v/>
      </c>
      <c r="DJ164" s="368" t="str">
        <f t="shared" si="377"/>
        <v/>
      </c>
      <c r="DK164" s="368" t="str">
        <f t="shared" ref="DK164:EP164" si="378">IF(NOT(ISNA(DK73)),IF(LEN(DK73)&gt;0,(DK73-$C73)/(rateShift*0.0001),""),"")</f>
        <v/>
      </c>
      <c r="DL164" s="368" t="str">
        <f t="shared" si="378"/>
        <v/>
      </c>
      <c r="DM164" s="368" t="str">
        <f t="shared" si="378"/>
        <v/>
      </c>
      <c r="DN164" s="368" t="str">
        <f t="shared" si="378"/>
        <v/>
      </c>
      <c r="DO164" s="368" t="str">
        <f t="shared" si="378"/>
        <v/>
      </c>
      <c r="DP164" s="368" t="str">
        <f t="shared" si="378"/>
        <v/>
      </c>
      <c r="DQ164" s="368" t="str">
        <f t="shared" si="378"/>
        <v/>
      </c>
      <c r="DR164" s="368" t="str">
        <f t="shared" si="378"/>
        <v/>
      </c>
      <c r="DS164" s="368" t="str">
        <f t="shared" si="378"/>
        <v/>
      </c>
      <c r="DT164" s="368" t="str">
        <f t="shared" si="378"/>
        <v/>
      </c>
      <c r="DU164" s="368" t="str">
        <f t="shared" si="378"/>
        <v/>
      </c>
      <c r="DV164" s="368" t="str">
        <f t="shared" si="378"/>
        <v/>
      </c>
      <c r="DW164" s="368" t="str">
        <f t="shared" si="378"/>
        <v/>
      </c>
      <c r="DX164" s="368" t="str">
        <f t="shared" si="378"/>
        <v/>
      </c>
      <c r="DY164" s="368" t="str">
        <f t="shared" si="378"/>
        <v/>
      </c>
      <c r="DZ164" s="368" t="str">
        <f t="shared" si="378"/>
        <v/>
      </c>
      <c r="EA164" s="368" t="str">
        <f t="shared" si="378"/>
        <v/>
      </c>
      <c r="EB164" s="368" t="str">
        <f t="shared" si="378"/>
        <v/>
      </c>
      <c r="EC164" s="368" t="str">
        <f t="shared" si="378"/>
        <v/>
      </c>
      <c r="ED164" s="368" t="str">
        <f t="shared" si="378"/>
        <v/>
      </c>
      <c r="EE164" s="368" t="str">
        <f t="shared" si="378"/>
        <v/>
      </c>
      <c r="EF164" s="368" t="str">
        <f t="shared" si="378"/>
        <v/>
      </c>
      <c r="EG164" s="368" t="str">
        <f t="shared" si="378"/>
        <v/>
      </c>
      <c r="EH164" s="368" t="str">
        <f t="shared" si="378"/>
        <v/>
      </c>
      <c r="EI164" s="368" t="str">
        <f t="shared" si="378"/>
        <v/>
      </c>
      <c r="EJ164" s="368" t="str">
        <f t="shared" si="378"/>
        <v/>
      </c>
      <c r="EK164" s="368" t="str">
        <f t="shared" si="378"/>
        <v/>
      </c>
      <c r="EL164" s="368" t="str">
        <f t="shared" si="378"/>
        <v/>
      </c>
      <c r="EM164" s="368" t="str">
        <f t="shared" si="378"/>
        <v/>
      </c>
      <c r="EN164" s="368" t="str">
        <f t="shared" si="378"/>
        <v/>
      </c>
      <c r="EO164" s="368" t="str">
        <f t="shared" si="378"/>
        <v/>
      </c>
      <c r="EP164" s="368" t="str">
        <f t="shared" si="378"/>
        <v/>
      </c>
      <c r="EQ164" s="368" t="str">
        <f t="shared" ref="EQ164:FA164" si="379">IF(NOT(ISNA(EQ73)),IF(LEN(EQ73)&gt;0,(EQ73-$C73)/(rateShift*0.0001),""),"")</f>
        <v/>
      </c>
      <c r="ER164" s="368" t="str">
        <f t="shared" si="379"/>
        <v/>
      </c>
      <c r="ES164" s="368" t="str">
        <f t="shared" si="379"/>
        <v/>
      </c>
      <c r="ET164" s="368" t="str">
        <f t="shared" si="379"/>
        <v/>
      </c>
      <c r="EU164" s="368" t="str">
        <f t="shared" si="379"/>
        <v/>
      </c>
      <c r="EV164" s="368" t="str">
        <f t="shared" si="379"/>
        <v/>
      </c>
      <c r="EW164" s="368" t="str">
        <f t="shared" si="379"/>
        <v/>
      </c>
      <c r="EX164" s="368" t="str">
        <f t="shared" si="379"/>
        <v/>
      </c>
      <c r="EY164" s="368" t="str">
        <f t="shared" si="379"/>
        <v/>
      </c>
      <c r="EZ164" s="368" t="str">
        <f t="shared" si="379"/>
        <v/>
      </c>
      <c r="FA164" s="369" t="str">
        <f t="shared" si="379"/>
        <v/>
      </c>
    </row>
    <row r="165" spans="6:157" x14ac:dyDescent="0.2">
      <c r="F165" s="238" t="e">
        <v>#N/A</v>
      </c>
      <c r="G165" s="238" t="str">
        <v/>
      </c>
      <c r="H165" s="367" t="str">
        <f t="shared" ref="H165:AM165" si="380">IF(NOT(ISNA(H74)),IF(LEN(H74)&gt;0,(H74-$B74)/(rateShift*0.0001),""),"")</f>
        <v/>
      </c>
      <c r="I165" s="368" t="str">
        <f t="shared" si="380"/>
        <v/>
      </c>
      <c r="J165" s="368" t="str">
        <f t="shared" si="380"/>
        <v/>
      </c>
      <c r="K165" s="368" t="str">
        <f t="shared" si="380"/>
        <v/>
      </c>
      <c r="L165" s="368" t="str">
        <f t="shared" si="380"/>
        <v/>
      </c>
      <c r="M165" s="368" t="str">
        <f t="shared" si="380"/>
        <v/>
      </c>
      <c r="N165" s="368" t="str">
        <f t="shared" si="380"/>
        <v/>
      </c>
      <c r="O165" s="368" t="str">
        <f t="shared" si="380"/>
        <v/>
      </c>
      <c r="P165" s="368" t="str">
        <f t="shared" si="380"/>
        <v/>
      </c>
      <c r="Q165" s="368" t="str">
        <f t="shared" si="380"/>
        <v/>
      </c>
      <c r="R165" s="368" t="str">
        <f t="shared" si="380"/>
        <v/>
      </c>
      <c r="S165" s="368" t="str">
        <f t="shared" si="380"/>
        <v/>
      </c>
      <c r="T165" s="368" t="str">
        <f t="shared" si="380"/>
        <v/>
      </c>
      <c r="U165" s="368" t="str">
        <f t="shared" si="380"/>
        <v/>
      </c>
      <c r="V165" s="368" t="str">
        <f t="shared" si="380"/>
        <v/>
      </c>
      <c r="W165" s="368" t="str">
        <f t="shared" si="380"/>
        <v/>
      </c>
      <c r="X165" s="368" t="str">
        <f t="shared" si="380"/>
        <v/>
      </c>
      <c r="Y165" s="368" t="str">
        <f t="shared" si="380"/>
        <v/>
      </c>
      <c r="Z165" s="368" t="str">
        <f t="shared" si="380"/>
        <v/>
      </c>
      <c r="AA165" s="368" t="str">
        <f t="shared" si="380"/>
        <v/>
      </c>
      <c r="AB165" s="368" t="str">
        <f t="shared" si="380"/>
        <v/>
      </c>
      <c r="AC165" s="368" t="str">
        <f t="shared" si="380"/>
        <v/>
      </c>
      <c r="AD165" s="368" t="str">
        <f t="shared" si="380"/>
        <v/>
      </c>
      <c r="AE165" s="368" t="str">
        <f t="shared" si="380"/>
        <v/>
      </c>
      <c r="AF165" s="368" t="str">
        <f t="shared" si="380"/>
        <v/>
      </c>
      <c r="AG165" s="368" t="str">
        <f t="shared" si="380"/>
        <v/>
      </c>
      <c r="AH165" s="368" t="str">
        <f t="shared" si="380"/>
        <v/>
      </c>
      <c r="AI165" s="368" t="str">
        <f t="shared" si="380"/>
        <v/>
      </c>
      <c r="AJ165" s="368" t="str">
        <f t="shared" si="380"/>
        <v/>
      </c>
      <c r="AK165" s="368" t="str">
        <f t="shared" si="380"/>
        <v/>
      </c>
      <c r="AL165" s="368" t="str">
        <f t="shared" si="380"/>
        <v/>
      </c>
      <c r="AM165" s="368" t="str">
        <f t="shared" si="380"/>
        <v/>
      </c>
      <c r="AN165" s="368" t="str">
        <f t="shared" ref="AN165:BS165" si="381">IF(NOT(ISNA(AN74)),IF(LEN(AN74)&gt;0,(AN74-$B74)/(rateShift*0.0001),""),"")</f>
        <v/>
      </c>
      <c r="AO165" s="368" t="str">
        <f t="shared" si="381"/>
        <v/>
      </c>
      <c r="AP165" s="368" t="str">
        <f t="shared" si="381"/>
        <v/>
      </c>
      <c r="AQ165" s="368" t="str">
        <f t="shared" si="381"/>
        <v/>
      </c>
      <c r="AR165" s="368" t="str">
        <f t="shared" si="381"/>
        <v/>
      </c>
      <c r="AS165" s="368" t="str">
        <f t="shared" si="381"/>
        <v/>
      </c>
      <c r="AT165" s="368" t="str">
        <f t="shared" si="381"/>
        <v/>
      </c>
      <c r="AU165" s="368" t="str">
        <f t="shared" si="381"/>
        <v/>
      </c>
      <c r="AV165" s="368" t="str">
        <f t="shared" si="381"/>
        <v/>
      </c>
      <c r="AW165" s="368" t="str">
        <f t="shared" si="381"/>
        <v/>
      </c>
      <c r="AX165" s="368" t="str">
        <f t="shared" si="381"/>
        <v/>
      </c>
      <c r="AY165" s="368" t="str">
        <f t="shared" si="381"/>
        <v/>
      </c>
      <c r="AZ165" s="368" t="str">
        <f t="shared" si="381"/>
        <v/>
      </c>
      <c r="BA165" s="368" t="str">
        <f t="shared" si="381"/>
        <v/>
      </c>
      <c r="BB165" s="368" t="str">
        <f t="shared" si="381"/>
        <v/>
      </c>
      <c r="BC165" s="368" t="str">
        <f t="shared" si="381"/>
        <v/>
      </c>
      <c r="BD165" s="368" t="str">
        <f t="shared" si="381"/>
        <v/>
      </c>
      <c r="BE165" s="368" t="str">
        <f t="shared" si="381"/>
        <v/>
      </c>
      <c r="BF165" s="368" t="str">
        <f t="shared" si="381"/>
        <v/>
      </c>
      <c r="BG165" s="368" t="str">
        <f t="shared" si="381"/>
        <v/>
      </c>
      <c r="BH165" s="368" t="str">
        <f t="shared" si="381"/>
        <v/>
      </c>
      <c r="BI165" s="368" t="str">
        <f t="shared" si="381"/>
        <v/>
      </c>
      <c r="BJ165" s="368" t="str">
        <f t="shared" si="381"/>
        <v/>
      </c>
      <c r="BK165" s="368" t="str">
        <f t="shared" si="381"/>
        <v/>
      </c>
      <c r="BL165" s="368" t="str">
        <f t="shared" si="381"/>
        <v/>
      </c>
      <c r="BM165" s="368" t="str">
        <f t="shared" si="381"/>
        <v/>
      </c>
      <c r="BN165" s="368" t="str">
        <f t="shared" si="381"/>
        <v/>
      </c>
      <c r="BO165" s="368" t="str">
        <f t="shared" si="381"/>
        <v/>
      </c>
      <c r="BP165" s="368" t="str">
        <f t="shared" si="381"/>
        <v/>
      </c>
      <c r="BQ165" s="368" t="str">
        <f t="shared" si="381"/>
        <v/>
      </c>
      <c r="BR165" s="368" t="str">
        <f t="shared" si="381"/>
        <v/>
      </c>
      <c r="BS165" s="368" t="str">
        <f t="shared" si="381"/>
        <v/>
      </c>
      <c r="BT165" s="368" t="str">
        <f t="shared" ref="BT165:CD165" si="382">IF(NOT(ISNA(BT74)),IF(LEN(BT74)&gt;0,(BT74-$B74)/(rateShift*0.0001),""),"")</f>
        <v/>
      </c>
      <c r="BU165" s="368" t="str">
        <f t="shared" si="382"/>
        <v/>
      </c>
      <c r="BV165" s="368" t="str">
        <f t="shared" si="382"/>
        <v/>
      </c>
      <c r="BW165" s="368" t="str">
        <f t="shared" si="382"/>
        <v/>
      </c>
      <c r="BX165" s="368" t="str">
        <f t="shared" si="382"/>
        <v/>
      </c>
      <c r="BY165" s="368" t="str">
        <f t="shared" si="382"/>
        <v/>
      </c>
      <c r="BZ165" s="368" t="str">
        <f t="shared" si="382"/>
        <v/>
      </c>
      <c r="CA165" s="368" t="str">
        <f t="shared" si="382"/>
        <v/>
      </c>
      <c r="CB165" s="368" t="str">
        <f t="shared" si="382"/>
        <v/>
      </c>
      <c r="CC165" s="368" t="str">
        <f t="shared" si="382"/>
        <v/>
      </c>
      <c r="CD165" s="368" t="str">
        <f t="shared" si="382"/>
        <v/>
      </c>
      <c r="CE165" s="367" t="str">
        <f t="shared" ref="CE165:DJ165" si="383">IF(NOT(ISNA(CE74)),IF(LEN(CE74)&gt;0,(CE74-$C74)/(rateShift*0.0001),""),"")</f>
        <v/>
      </c>
      <c r="CF165" s="368" t="str">
        <f t="shared" si="383"/>
        <v/>
      </c>
      <c r="CG165" s="368" t="str">
        <f t="shared" si="383"/>
        <v/>
      </c>
      <c r="CH165" s="368" t="str">
        <f t="shared" si="383"/>
        <v/>
      </c>
      <c r="CI165" s="368" t="str">
        <f t="shared" si="383"/>
        <v/>
      </c>
      <c r="CJ165" s="368" t="str">
        <f t="shared" si="383"/>
        <v/>
      </c>
      <c r="CK165" s="368" t="str">
        <f t="shared" si="383"/>
        <v/>
      </c>
      <c r="CL165" s="368" t="str">
        <f t="shared" si="383"/>
        <v/>
      </c>
      <c r="CM165" s="368" t="str">
        <f t="shared" si="383"/>
        <v/>
      </c>
      <c r="CN165" s="368" t="str">
        <f t="shared" si="383"/>
        <v/>
      </c>
      <c r="CO165" s="368" t="str">
        <f t="shared" si="383"/>
        <v/>
      </c>
      <c r="CP165" s="368" t="str">
        <f t="shared" si="383"/>
        <v/>
      </c>
      <c r="CQ165" s="368" t="str">
        <f t="shared" si="383"/>
        <v/>
      </c>
      <c r="CR165" s="368" t="str">
        <f t="shared" si="383"/>
        <v/>
      </c>
      <c r="CS165" s="368" t="str">
        <f t="shared" si="383"/>
        <v/>
      </c>
      <c r="CT165" s="368" t="str">
        <f t="shared" si="383"/>
        <v/>
      </c>
      <c r="CU165" s="368" t="str">
        <f t="shared" si="383"/>
        <v/>
      </c>
      <c r="CV165" s="368" t="str">
        <f t="shared" si="383"/>
        <v/>
      </c>
      <c r="CW165" s="368" t="str">
        <f t="shared" si="383"/>
        <v/>
      </c>
      <c r="CX165" s="368" t="str">
        <f t="shared" si="383"/>
        <v/>
      </c>
      <c r="CY165" s="368" t="str">
        <f t="shared" si="383"/>
        <v/>
      </c>
      <c r="CZ165" s="368" t="str">
        <f t="shared" si="383"/>
        <v/>
      </c>
      <c r="DA165" s="368" t="str">
        <f t="shared" si="383"/>
        <v/>
      </c>
      <c r="DB165" s="368" t="str">
        <f t="shared" si="383"/>
        <v/>
      </c>
      <c r="DC165" s="368" t="str">
        <f t="shared" si="383"/>
        <v/>
      </c>
      <c r="DD165" s="368" t="str">
        <f t="shared" si="383"/>
        <v/>
      </c>
      <c r="DE165" s="368" t="str">
        <f t="shared" si="383"/>
        <v/>
      </c>
      <c r="DF165" s="368" t="str">
        <f t="shared" si="383"/>
        <v/>
      </c>
      <c r="DG165" s="368" t="str">
        <f t="shared" si="383"/>
        <v/>
      </c>
      <c r="DH165" s="368" t="str">
        <f t="shared" si="383"/>
        <v/>
      </c>
      <c r="DI165" s="368" t="str">
        <f t="shared" si="383"/>
        <v/>
      </c>
      <c r="DJ165" s="368" t="str">
        <f t="shared" si="383"/>
        <v/>
      </c>
      <c r="DK165" s="368" t="str">
        <f t="shared" ref="DK165:EP165" si="384">IF(NOT(ISNA(DK74)),IF(LEN(DK74)&gt;0,(DK74-$C74)/(rateShift*0.0001),""),"")</f>
        <v/>
      </c>
      <c r="DL165" s="368" t="str">
        <f t="shared" si="384"/>
        <v/>
      </c>
      <c r="DM165" s="368" t="str">
        <f t="shared" si="384"/>
        <v/>
      </c>
      <c r="DN165" s="368" t="str">
        <f t="shared" si="384"/>
        <v/>
      </c>
      <c r="DO165" s="368" t="str">
        <f t="shared" si="384"/>
        <v/>
      </c>
      <c r="DP165" s="368" t="str">
        <f t="shared" si="384"/>
        <v/>
      </c>
      <c r="DQ165" s="368" t="str">
        <f t="shared" si="384"/>
        <v/>
      </c>
      <c r="DR165" s="368" t="str">
        <f t="shared" si="384"/>
        <v/>
      </c>
      <c r="DS165" s="368" t="str">
        <f t="shared" si="384"/>
        <v/>
      </c>
      <c r="DT165" s="368" t="str">
        <f t="shared" si="384"/>
        <v/>
      </c>
      <c r="DU165" s="368" t="str">
        <f t="shared" si="384"/>
        <v/>
      </c>
      <c r="DV165" s="368" t="str">
        <f t="shared" si="384"/>
        <v/>
      </c>
      <c r="DW165" s="368" t="str">
        <f t="shared" si="384"/>
        <v/>
      </c>
      <c r="DX165" s="368" t="str">
        <f t="shared" si="384"/>
        <v/>
      </c>
      <c r="DY165" s="368" t="str">
        <f t="shared" si="384"/>
        <v/>
      </c>
      <c r="DZ165" s="368" t="str">
        <f t="shared" si="384"/>
        <v/>
      </c>
      <c r="EA165" s="368" t="str">
        <f t="shared" si="384"/>
        <v/>
      </c>
      <c r="EB165" s="368" t="str">
        <f t="shared" si="384"/>
        <v/>
      </c>
      <c r="EC165" s="368" t="str">
        <f t="shared" si="384"/>
        <v/>
      </c>
      <c r="ED165" s="368" t="str">
        <f t="shared" si="384"/>
        <v/>
      </c>
      <c r="EE165" s="368" t="str">
        <f t="shared" si="384"/>
        <v/>
      </c>
      <c r="EF165" s="368" t="str">
        <f t="shared" si="384"/>
        <v/>
      </c>
      <c r="EG165" s="368" t="str">
        <f t="shared" si="384"/>
        <v/>
      </c>
      <c r="EH165" s="368" t="str">
        <f t="shared" si="384"/>
        <v/>
      </c>
      <c r="EI165" s="368" t="str">
        <f t="shared" si="384"/>
        <v/>
      </c>
      <c r="EJ165" s="368" t="str">
        <f t="shared" si="384"/>
        <v/>
      </c>
      <c r="EK165" s="368" t="str">
        <f t="shared" si="384"/>
        <v/>
      </c>
      <c r="EL165" s="368" t="str">
        <f t="shared" si="384"/>
        <v/>
      </c>
      <c r="EM165" s="368" t="str">
        <f t="shared" si="384"/>
        <v/>
      </c>
      <c r="EN165" s="368" t="str">
        <f t="shared" si="384"/>
        <v/>
      </c>
      <c r="EO165" s="368" t="str">
        <f t="shared" si="384"/>
        <v/>
      </c>
      <c r="EP165" s="368" t="str">
        <f t="shared" si="384"/>
        <v/>
      </c>
      <c r="EQ165" s="368" t="str">
        <f t="shared" ref="EQ165:FA165" si="385">IF(NOT(ISNA(EQ74)),IF(LEN(EQ74)&gt;0,(EQ74-$C74)/(rateShift*0.0001),""),"")</f>
        <v/>
      </c>
      <c r="ER165" s="368" t="str">
        <f t="shared" si="385"/>
        <v/>
      </c>
      <c r="ES165" s="368" t="str">
        <f t="shared" si="385"/>
        <v/>
      </c>
      <c r="ET165" s="368" t="str">
        <f t="shared" si="385"/>
        <v/>
      </c>
      <c r="EU165" s="368" t="str">
        <f t="shared" si="385"/>
        <v/>
      </c>
      <c r="EV165" s="368" t="str">
        <f t="shared" si="385"/>
        <v/>
      </c>
      <c r="EW165" s="368" t="str">
        <f t="shared" si="385"/>
        <v/>
      </c>
      <c r="EX165" s="368" t="str">
        <f t="shared" si="385"/>
        <v/>
      </c>
      <c r="EY165" s="368" t="str">
        <f t="shared" si="385"/>
        <v/>
      </c>
      <c r="EZ165" s="368" t="str">
        <f t="shared" si="385"/>
        <v/>
      </c>
      <c r="FA165" s="369" t="str">
        <f t="shared" si="385"/>
        <v/>
      </c>
    </row>
    <row r="166" spans="6:157" x14ac:dyDescent="0.2">
      <c r="F166" s="238" t="e">
        <v>#N/A</v>
      </c>
      <c r="G166" s="238" t="str">
        <v/>
      </c>
      <c r="H166" s="367" t="str">
        <f t="shared" ref="H166:AM166" si="386">IF(NOT(ISNA(H75)),IF(LEN(H75)&gt;0,(H75-$B75)/(rateShift*0.0001),""),"")</f>
        <v/>
      </c>
      <c r="I166" s="368" t="str">
        <f t="shared" si="386"/>
        <v/>
      </c>
      <c r="J166" s="368" t="str">
        <f t="shared" si="386"/>
        <v/>
      </c>
      <c r="K166" s="368" t="str">
        <f t="shared" si="386"/>
        <v/>
      </c>
      <c r="L166" s="368" t="str">
        <f t="shared" si="386"/>
        <v/>
      </c>
      <c r="M166" s="368" t="str">
        <f t="shared" si="386"/>
        <v/>
      </c>
      <c r="N166" s="368" t="str">
        <f t="shared" si="386"/>
        <v/>
      </c>
      <c r="O166" s="368" t="str">
        <f t="shared" si="386"/>
        <v/>
      </c>
      <c r="P166" s="368" t="str">
        <f t="shared" si="386"/>
        <v/>
      </c>
      <c r="Q166" s="368" t="str">
        <f t="shared" si="386"/>
        <v/>
      </c>
      <c r="R166" s="368" t="str">
        <f t="shared" si="386"/>
        <v/>
      </c>
      <c r="S166" s="368" t="str">
        <f t="shared" si="386"/>
        <v/>
      </c>
      <c r="T166" s="368" t="str">
        <f t="shared" si="386"/>
        <v/>
      </c>
      <c r="U166" s="368" t="str">
        <f t="shared" si="386"/>
        <v/>
      </c>
      <c r="V166" s="368" t="str">
        <f t="shared" si="386"/>
        <v/>
      </c>
      <c r="W166" s="368" t="str">
        <f t="shared" si="386"/>
        <v/>
      </c>
      <c r="X166" s="368" t="str">
        <f t="shared" si="386"/>
        <v/>
      </c>
      <c r="Y166" s="368" t="str">
        <f t="shared" si="386"/>
        <v/>
      </c>
      <c r="Z166" s="368" t="str">
        <f t="shared" si="386"/>
        <v/>
      </c>
      <c r="AA166" s="368" t="str">
        <f t="shared" si="386"/>
        <v/>
      </c>
      <c r="AB166" s="368" t="str">
        <f t="shared" si="386"/>
        <v/>
      </c>
      <c r="AC166" s="368" t="str">
        <f t="shared" si="386"/>
        <v/>
      </c>
      <c r="AD166" s="368" t="str">
        <f t="shared" si="386"/>
        <v/>
      </c>
      <c r="AE166" s="368" t="str">
        <f t="shared" si="386"/>
        <v/>
      </c>
      <c r="AF166" s="368" t="str">
        <f t="shared" si="386"/>
        <v/>
      </c>
      <c r="AG166" s="368" t="str">
        <f t="shared" si="386"/>
        <v/>
      </c>
      <c r="AH166" s="368" t="str">
        <f t="shared" si="386"/>
        <v/>
      </c>
      <c r="AI166" s="368" t="str">
        <f t="shared" si="386"/>
        <v/>
      </c>
      <c r="AJ166" s="368" t="str">
        <f t="shared" si="386"/>
        <v/>
      </c>
      <c r="AK166" s="368" t="str">
        <f t="shared" si="386"/>
        <v/>
      </c>
      <c r="AL166" s="368" t="str">
        <f t="shared" si="386"/>
        <v/>
      </c>
      <c r="AM166" s="368" t="str">
        <f t="shared" si="386"/>
        <v/>
      </c>
      <c r="AN166" s="368" t="str">
        <f t="shared" ref="AN166:BS166" si="387">IF(NOT(ISNA(AN75)),IF(LEN(AN75)&gt;0,(AN75-$B75)/(rateShift*0.0001),""),"")</f>
        <v/>
      </c>
      <c r="AO166" s="368" t="str">
        <f t="shared" si="387"/>
        <v/>
      </c>
      <c r="AP166" s="368" t="str">
        <f t="shared" si="387"/>
        <v/>
      </c>
      <c r="AQ166" s="368" t="str">
        <f t="shared" si="387"/>
        <v/>
      </c>
      <c r="AR166" s="368" t="str">
        <f t="shared" si="387"/>
        <v/>
      </c>
      <c r="AS166" s="368" t="str">
        <f t="shared" si="387"/>
        <v/>
      </c>
      <c r="AT166" s="368" t="str">
        <f t="shared" si="387"/>
        <v/>
      </c>
      <c r="AU166" s="368" t="str">
        <f t="shared" si="387"/>
        <v/>
      </c>
      <c r="AV166" s="368" t="str">
        <f t="shared" si="387"/>
        <v/>
      </c>
      <c r="AW166" s="368" t="str">
        <f t="shared" si="387"/>
        <v/>
      </c>
      <c r="AX166" s="368" t="str">
        <f t="shared" si="387"/>
        <v/>
      </c>
      <c r="AY166" s="368" t="str">
        <f t="shared" si="387"/>
        <v/>
      </c>
      <c r="AZ166" s="368" t="str">
        <f t="shared" si="387"/>
        <v/>
      </c>
      <c r="BA166" s="368" t="str">
        <f t="shared" si="387"/>
        <v/>
      </c>
      <c r="BB166" s="368" t="str">
        <f t="shared" si="387"/>
        <v/>
      </c>
      <c r="BC166" s="368" t="str">
        <f t="shared" si="387"/>
        <v/>
      </c>
      <c r="BD166" s="368" t="str">
        <f t="shared" si="387"/>
        <v/>
      </c>
      <c r="BE166" s="368" t="str">
        <f t="shared" si="387"/>
        <v/>
      </c>
      <c r="BF166" s="368" t="str">
        <f t="shared" si="387"/>
        <v/>
      </c>
      <c r="BG166" s="368" t="str">
        <f t="shared" si="387"/>
        <v/>
      </c>
      <c r="BH166" s="368" t="str">
        <f t="shared" si="387"/>
        <v/>
      </c>
      <c r="BI166" s="368" t="str">
        <f t="shared" si="387"/>
        <v/>
      </c>
      <c r="BJ166" s="368" t="str">
        <f t="shared" si="387"/>
        <v/>
      </c>
      <c r="BK166" s="368" t="str">
        <f t="shared" si="387"/>
        <v/>
      </c>
      <c r="BL166" s="368" t="str">
        <f t="shared" si="387"/>
        <v/>
      </c>
      <c r="BM166" s="368" t="str">
        <f t="shared" si="387"/>
        <v/>
      </c>
      <c r="BN166" s="368" t="str">
        <f t="shared" si="387"/>
        <v/>
      </c>
      <c r="BO166" s="368" t="str">
        <f t="shared" si="387"/>
        <v/>
      </c>
      <c r="BP166" s="368" t="str">
        <f t="shared" si="387"/>
        <v/>
      </c>
      <c r="BQ166" s="368" t="str">
        <f t="shared" si="387"/>
        <v/>
      </c>
      <c r="BR166" s="368" t="str">
        <f t="shared" si="387"/>
        <v/>
      </c>
      <c r="BS166" s="368" t="str">
        <f t="shared" si="387"/>
        <v/>
      </c>
      <c r="BT166" s="368" t="str">
        <f t="shared" ref="BT166:CD166" si="388">IF(NOT(ISNA(BT75)),IF(LEN(BT75)&gt;0,(BT75-$B75)/(rateShift*0.0001),""),"")</f>
        <v/>
      </c>
      <c r="BU166" s="368" t="str">
        <f t="shared" si="388"/>
        <v/>
      </c>
      <c r="BV166" s="368" t="str">
        <f t="shared" si="388"/>
        <v/>
      </c>
      <c r="BW166" s="368" t="str">
        <f t="shared" si="388"/>
        <v/>
      </c>
      <c r="BX166" s="368" t="str">
        <f t="shared" si="388"/>
        <v/>
      </c>
      <c r="BY166" s="368" t="str">
        <f t="shared" si="388"/>
        <v/>
      </c>
      <c r="BZ166" s="368" t="str">
        <f t="shared" si="388"/>
        <v/>
      </c>
      <c r="CA166" s="368" t="str">
        <f t="shared" si="388"/>
        <v/>
      </c>
      <c r="CB166" s="368" t="str">
        <f t="shared" si="388"/>
        <v/>
      </c>
      <c r="CC166" s="368" t="str">
        <f t="shared" si="388"/>
        <v/>
      </c>
      <c r="CD166" s="368" t="str">
        <f t="shared" si="388"/>
        <v/>
      </c>
      <c r="CE166" s="367" t="str">
        <f t="shared" ref="CE166:DJ166" si="389">IF(NOT(ISNA(CE75)),IF(LEN(CE75)&gt;0,(CE75-$C75)/(rateShift*0.0001),""),"")</f>
        <v/>
      </c>
      <c r="CF166" s="368" t="str">
        <f t="shared" si="389"/>
        <v/>
      </c>
      <c r="CG166" s="368" t="str">
        <f t="shared" si="389"/>
        <v/>
      </c>
      <c r="CH166" s="368" t="str">
        <f t="shared" si="389"/>
        <v/>
      </c>
      <c r="CI166" s="368" t="str">
        <f t="shared" si="389"/>
        <v/>
      </c>
      <c r="CJ166" s="368" t="str">
        <f t="shared" si="389"/>
        <v/>
      </c>
      <c r="CK166" s="368" t="str">
        <f t="shared" si="389"/>
        <v/>
      </c>
      <c r="CL166" s="368" t="str">
        <f t="shared" si="389"/>
        <v/>
      </c>
      <c r="CM166" s="368" t="str">
        <f t="shared" si="389"/>
        <v/>
      </c>
      <c r="CN166" s="368" t="str">
        <f t="shared" si="389"/>
        <v/>
      </c>
      <c r="CO166" s="368" t="str">
        <f t="shared" si="389"/>
        <v/>
      </c>
      <c r="CP166" s="368" t="str">
        <f t="shared" si="389"/>
        <v/>
      </c>
      <c r="CQ166" s="368" t="str">
        <f t="shared" si="389"/>
        <v/>
      </c>
      <c r="CR166" s="368" t="str">
        <f t="shared" si="389"/>
        <v/>
      </c>
      <c r="CS166" s="368" t="str">
        <f t="shared" si="389"/>
        <v/>
      </c>
      <c r="CT166" s="368" t="str">
        <f t="shared" si="389"/>
        <v/>
      </c>
      <c r="CU166" s="368" t="str">
        <f t="shared" si="389"/>
        <v/>
      </c>
      <c r="CV166" s="368" t="str">
        <f t="shared" si="389"/>
        <v/>
      </c>
      <c r="CW166" s="368" t="str">
        <f t="shared" si="389"/>
        <v/>
      </c>
      <c r="CX166" s="368" t="str">
        <f t="shared" si="389"/>
        <v/>
      </c>
      <c r="CY166" s="368" t="str">
        <f t="shared" si="389"/>
        <v/>
      </c>
      <c r="CZ166" s="368" t="str">
        <f t="shared" si="389"/>
        <v/>
      </c>
      <c r="DA166" s="368" t="str">
        <f t="shared" si="389"/>
        <v/>
      </c>
      <c r="DB166" s="368" t="str">
        <f t="shared" si="389"/>
        <v/>
      </c>
      <c r="DC166" s="368" t="str">
        <f t="shared" si="389"/>
        <v/>
      </c>
      <c r="DD166" s="368" t="str">
        <f t="shared" si="389"/>
        <v/>
      </c>
      <c r="DE166" s="368" t="str">
        <f t="shared" si="389"/>
        <v/>
      </c>
      <c r="DF166" s="368" t="str">
        <f t="shared" si="389"/>
        <v/>
      </c>
      <c r="DG166" s="368" t="str">
        <f t="shared" si="389"/>
        <v/>
      </c>
      <c r="DH166" s="368" t="str">
        <f t="shared" si="389"/>
        <v/>
      </c>
      <c r="DI166" s="368" t="str">
        <f t="shared" si="389"/>
        <v/>
      </c>
      <c r="DJ166" s="368" t="str">
        <f t="shared" si="389"/>
        <v/>
      </c>
      <c r="DK166" s="368" t="str">
        <f t="shared" ref="DK166:EP166" si="390">IF(NOT(ISNA(DK75)),IF(LEN(DK75)&gt;0,(DK75-$C75)/(rateShift*0.0001),""),"")</f>
        <v/>
      </c>
      <c r="DL166" s="368" t="str">
        <f t="shared" si="390"/>
        <v/>
      </c>
      <c r="DM166" s="368" t="str">
        <f t="shared" si="390"/>
        <v/>
      </c>
      <c r="DN166" s="368" t="str">
        <f t="shared" si="390"/>
        <v/>
      </c>
      <c r="DO166" s="368" t="str">
        <f t="shared" si="390"/>
        <v/>
      </c>
      <c r="DP166" s="368" t="str">
        <f t="shared" si="390"/>
        <v/>
      </c>
      <c r="DQ166" s="368" t="str">
        <f t="shared" si="390"/>
        <v/>
      </c>
      <c r="DR166" s="368" t="str">
        <f t="shared" si="390"/>
        <v/>
      </c>
      <c r="DS166" s="368" t="str">
        <f t="shared" si="390"/>
        <v/>
      </c>
      <c r="DT166" s="368" t="str">
        <f t="shared" si="390"/>
        <v/>
      </c>
      <c r="DU166" s="368" t="str">
        <f t="shared" si="390"/>
        <v/>
      </c>
      <c r="DV166" s="368" t="str">
        <f t="shared" si="390"/>
        <v/>
      </c>
      <c r="DW166" s="368" t="str">
        <f t="shared" si="390"/>
        <v/>
      </c>
      <c r="DX166" s="368" t="str">
        <f t="shared" si="390"/>
        <v/>
      </c>
      <c r="DY166" s="368" t="str">
        <f t="shared" si="390"/>
        <v/>
      </c>
      <c r="DZ166" s="368" t="str">
        <f t="shared" si="390"/>
        <v/>
      </c>
      <c r="EA166" s="368" t="str">
        <f t="shared" si="390"/>
        <v/>
      </c>
      <c r="EB166" s="368" t="str">
        <f t="shared" si="390"/>
        <v/>
      </c>
      <c r="EC166" s="368" t="str">
        <f t="shared" si="390"/>
        <v/>
      </c>
      <c r="ED166" s="368" t="str">
        <f t="shared" si="390"/>
        <v/>
      </c>
      <c r="EE166" s="368" t="str">
        <f t="shared" si="390"/>
        <v/>
      </c>
      <c r="EF166" s="368" t="str">
        <f t="shared" si="390"/>
        <v/>
      </c>
      <c r="EG166" s="368" t="str">
        <f t="shared" si="390"/>
        <v/>
      </c>
      <c r="EH166" s="368" t="str">
        <f t="shared" si="390"/>
        <v/>
      </c>
      <c r="EI166" s="368" t="str">
        <f t="shared" si="390"/>
        <v/>
      </c>
      <c r="EJ166" s="368" t="str">
        <f t="shared" si="390"/>
        <v/>
      </c>
      <c r="EK166" s="368" t="str">
        <f t="shared" si="390"/>
        <v/>
      </c>
      <c r="EL166" s="368" t="str">
        <f t="shared" si="390"/>
        <v/>
      </c>
      <c r="EM166" s="368" t="str">
        <f t="shared" si="390"/>
        <v/>
      </c>
      <c r="EN166" s="368" t="str">
        <f t="shared" si="390"/>
        <v/>
      </c>
      <c r="EO166" s="368" t="str">
        <f t="shared" si="390"/>
        <v/>
      </c>
      <c r="EP166" s="368" t="str">
        <f t="shared" si="390"/>
        <v/>
      </c>
      <c r="EQ166" s="368" t="str">
        <f t="shared" ref="EQ166:FA166" si="391">IF(NOT(ISNA(EQ75)),IF(LEN(EQ75)&gt;0,(EQ75-$C75)/(rateShift*0.0001),""),"")</f>
        <v/>
      </c>
      <c r="ER166" s="368" t="str">
        <f t="shared" si="391"/>
        <v/>
      </c>
      <c r="ES166" s="368" t="str">
        <f t="shared" si="391"/>
        <v/>
      </c>
      <c r="ET166" s="368" t="str">
        <f t="shared" si="391"/>
        <v/>
      </c>
      <c r="EU166" s="368" t="str">
        <f t="shared" si="391"/>
        <v/>
      </c>
      <c r="EV166" s="368" t="str">
        <f t="shared" si="391"/>
        <v/>
      </c>
      <c r="EW166" s="368" t="str">
        <f t="shared" si="391"/>
        <v/>
      </c>
      <c r="EX166" s="368" t="str">
        <f t="shared" si="391"/>
        <v/>
      </c>
      <c r="EY166" s="368" t="str">
        <f t="shared" si="391"/>
        <v/>
      </c>
      <c r="EZ166" s="368" t="str">
        <f t="shared" si="391"/>
        <v/>
      </c>
      <c r="FA166" s="369" t="str">
        <f t="shared" si="391"/>
        <v/>
      </c>
    </row>
    <row r="167" spans="6:157" x14ac:dyDescent="0.2">
      <c r="F167" s="238" t="e">
        <v>#N/A</v>
      </c>
      <c r="G167" s="238" t="str">
        <v/>
      </c>
      <c r="H167" s="367" t="str">
        <f t="shared" ref="H167:AM167" si="392">IF(NOT(ISNA(H76)),IF(LEN(H76)&gt;0,(H76-$B76)/(rateShift*0.0001),""),"")</f>
        <v/>
      </c>
      <c r="I167" s="368" t="str">
        <f t="shared" si="392"/>
        <v/>
      </c>
      <c r="J167" s="368" t="str">
        <f t="shared" si="392"/>
        <v/>
      </c>
      <c r="K167" s="368" t="str">
        <f t="shared" si="392"/>
        <v/>
      </c>
      <c r="L167" s="368" t="str">
        <f t="shared" si="392"/>
        <v/>
      </c>
      <c r="M167" s="368" t="str">
        <f t="shared" si="392"/>
        <v/>
      </c>
      <c r="N167" s="368" t="str">
        <f t="shared" si="392"/>
        <v/>
      </c>
      <c r="O167" s="368" t="str">
        <f t="shared" si="392"/>
        <v/>
      </c>
      <c r="P167" s="368" t="str">
        <f t="shared" si="392"/>
        <v/>
      </c>
      <c r="Q167" s="368" t="str">
        <f t="shared" si="392"/>
        <v/>
      </c>
      <c r="R167" s="368" t="str">
        <f t="shared" si="392"/>
        <v/>
      </c>
      <c r="S167" s="368" t="str">
        <f t="shared" si="392"/>
        <v/>
      </c>
      <c r="T167" s="368" t="str">
        <f t="shared" si="392"/>
        <v/>
      </c>
      <c r="U167" s="368" t="str">
        <f t="shared" si="392"/>
        <v/>
      </c>
      <c r="V167" s="368" t="str">
        <f t="shared" si="392"/>
        <v/>
      </c>
      <c r="W167" s="368" t="str">
        <f t="shared" si="392"/>
        <v/>
      </c>
      <c r="X167" s="368" t="str">
        <f t="shared" si="392"/>
        <v/>
      </c>
      <c r="Y167" s="368" t="str">
        <f t="shared" si="392"/>
        <v/>
      </c>
      <c r="Z167" s="368" t="str">
        <f t="shared" si="392"/>
        <v/>
      </c>
      <c r="AA167" s="368" t="str">
        <f t="shared" si="392"/>
        <v/>
      </c>
      <c r="AB167" s="368" t="str">
        <f t="shared" si="392"/>
        <v/>
      </c>
      <c r="AC167" s="368" t="str">
        <f t="shared" si="392"/>
        <v/>
      </c>
      <c r="AD167" s="368" t="str">
        <f t="shared" si="392"/>
        <v/>
      </c>
      <c r="AE167" s="368" t="str">
        <f t="shared" si="392"/>
        <v/>
      </c>
      <c r="AF167" s="368" t="str">
        <f t="shared" si="392"/>
        <v/>
      </c>
      <c r="AG167" s="368" t="str">
        <f t="shared" si="392"/>
        <v/>
      </c>
      <c r="AH167" s="368" t="str">
        <f t="shared" si="392"/>
        <v/>
      </c>
      <c r="AI167" s="368" t="str">
        <f t="shared" si="392"/>
        <v/>
      </c>
      <c r="AJ167" s="368" t="str">
        <f t="shared" si="392"/>
        <v/>
      </c>
      <c r="AK167" s="368" t="str">
        <f t="shared" si="392"/>
        <v/>
      </c>
      <c r="AL167" s="368" t="str">
        <f t="shared" si="392"/>
        <v/>
      </c>
      <c r="AM167" s="368" t="str">
        <f t="shared" si="392"/>
        <v/>
      </c>
      <c r="AN167" s="368" t="str">
        <f t="shared" ref="AN167:BS167" si="393">IF(NOT(ISNA(AN76)),IF(LEN(AN76)&gt;0,(AN76-$B76)/(rateShift*0.0001),""),"")</f>
        <v/>
      </c>
      <c r="AO167" s="368" t="str">
        <f t="shared" si="393"/>
        <v/>
      </c>
      <c r="AP167" s="368" t="str">
        <f t="shared" si="393"/>
        <v/>
      </c>
      <c r="AQ167" s="368" t="str">
        <f t="shared" si="393"/>
        <v/>
      </c>
      <c r="AR167" s="368" t="str">
        <f t="shared" si="393"/>
        <v/>
      </c>
      <c r="AS167" s="368" t="str">
        <f t="shared" si="393"/>
        <v/>
      </c>
      <c r="AT167" s="368" t="str">
        <f t="shared" si="393"/>
        <v/>
      </c>
      <c r="AU167" s="368" t="str">
        <f t="shared" si="393"/>
        <v/>
      </c>
      <c r="AV167" s="368" t="str">
        <f t="shared" si="393"/>
        <v/>
      </c>
      <c r="AW167" s="368" t="str">
        <f t="shared" si="393"/>
        <v/>
      </c>
      <c r="AX167" s="368" t="str">
        <f t="shared" si="393"/>
        <v/>
      </c>
      <c r="AY167" s="368" t="str">
        <f t="shared" si="393"/>
        <v/>
      </c>
      <c r="AZ167" s="368" t="str">
        <f t="shared" si="393"/>
        <v/>
      </c>
      <c r="BA167" s="368" t="str">
        <f t="shared" si="393"/>
        <v/>
      </c>
      <c r="BB167" s="368" t="str">
        <f t="shared" si="393"/>
        <v/>
      </c>
      <c r="BC167" s="368" t="str">
        <f t="shared" si="393"/>
        <v/>
      </c>
      <c r="BD167" s="368" t="str">
        <f t="shared" si="393"/>
        <v/>
      </c>
      <c r="BE167" s="368" t="str">
        <f t="shared" si="393"/>
        <v/>
      </c>
      <c r="BF167" s="368" t="str">
        <f t="shared" si="393"/>
        <v/>
      </c>
      <c r="BG167" s="368" t="str">
        <f t="shared" si="393"/>
        <v/>
      </c>
      <c r="BH167" s="368" t="str">
        <f t="shared" si="393"/>
        <v/>
      </c>
      <c r="BI167" s="368" t="str">
        <f t="shared" si="393"/>
        <v/>
      </c>
      <c r="BJ167" s="368" t="str">
        <f t="shared" si="393"/>
        <v/>
      </c>
      <c r="BK167" s="368" t="str">
        <f t="shared" si="393"/>
        <v/>
      </c>
      <c r="BL167" s="368" t="str">
        <f t="shared" si="393"/>
        <v/>
      </c>
      <c r="BM167" s="368" t="str">
        <f t="shared" si="393"/>
        <v/>
      </c>
      <c r="BN167" s="368" t="str">
        <f t="shared" si="393"/>
        <v/>
      </c>
      <c r="BO167" s="368" t="str">
        <f t="shared" si="393"/>
        <v/>
      </c>
      <c r="BP167" s="368" t="str">
        <f t="shared" si="393"/>
        <v/>
      </c>
      <c r="BQ167" s="368" t="str">
        <f t="shared" si="393"/>
        <v/>
      </c>
      <c r="BR167" s="368" t="str">
        <f t="shared" si="393"/>
        <v/>
      </c>
      <c r="BS167" s="368" t="str">
        <f t="shared" si="393"/>
        <v/>
      </c>
      <c r="BT167" s="368" t="str">
        <f t="shared" ref="BT167:CD167" si="394">IF(NOT(ISNA(BT76)),IF(LEN(BT76)&gt;0,(BT76-$B76)/(rateShift*0.0001),""),"")</f>
        <v/>
      </c>
      <c r="BU167" s="368" t="str">
        <f t="shared" si="394"/>
        <v/>
      </c>
      <c r="BV167" s="368" t="str">
        <f t="shared" si="394"/>
        <v/>
      </c>
      <c r="BW167" s="368" t="str">
        <f t="shared" si="394"/>
        <v/>
      </c>
      <c r="BX167" s="368" t="str">
        <f t="shared" si="394"/>
        <v/>
      </c>
      <c r="BY167" s="368" t="str">
        <f t="shared" si="394"/>
        <v/>
      </c>
      <c r="BZ167" s="368" t="str">
        <f t="shared" si="394"/>
        <v/>
      </c>
      <c r="CA167" s="368" t="str">
        <f t="shared" si="394"/>
        <v/>
      </c>
      <c r="CB167" s="368" t="str">
        <f t="shared" si="394"/>
        <v/>
      </c>
      <c r="CC167" s="368" t="str">
        <f t="shared" si="394"/>
        <v/>
      </c>
      <c r="CD167" s="368" t="str">
        <f t="shared" si="394"/>
        <v/>
      </c>
      <c r="CE167" s="367" t="str">
        <f t="shared" ref="CE167:DJ167" si="395">IF(NOT(ISNA(CE76)),IF(LEN(CE76)&gt;0,(CE76-$C76)/(rateShift*0.0001),""),"")</f>
        <v/>
      </c>
      <c r="CF167" s="368" t="str">
        <f t="shared" si="395"/>
        <v/>
      </c>
      <c r="CG167" s="368" t="str">
        <f t="shared" si="395"/>
        <v/>
      </c>
      <c r="CH167" s="368" t="str">
        <f t="shared" si="395"/>
        <v/>
      </c>
      <c r="CI167" s="368" t="str">
        <f t="shared" si="395"/>
        <v/>
      </c>
      <c r="CJ167" s="368" t="str">
        <f t="shared" si="395"/>
        <v/>
      </c>
      <c r="CK167" s="368" t="str">
        <f t="shared" si="395"/>
        <v/>
      </c>
      <c r="CL167" s="368" t="str">
        <f t="shared" si="395"/>
        <v/>
      </c>
      <c r="CM167" s="368" t="str">
        <f t="shared" si="395"/>
        <v/>
      </c>
      <c r="CN167" s="368" t="str">
        <f t="shared" si="395"/>
        <v/>
      </c>
      <c r="CO167" s="368" t="str">
        <f t="shared" si="395"/>
        <v/>
      </c>
      <c r="CP167" s="368" t="str">
        <f t="shared" si="395"/>
        <v/>
      </c>
      <c r="CQ167" s="368" t="str">
        <f t="shared" si="395"/>
        <v/>
      </c>
      <c r="CR167" s="368" t="str">
        <f t="shared" si="395"/>
        <v/>
      </c>
      <c r="CS167" s="368" t="str">
        <f t="shared" si="395"/>
        <v/>
      </c>
      <c r="CT167" s="368" t="str">
        <f t="shared" si="395"/>
        <v/>
      </c>
      <c r="CU167" s="368" t="str">
        <f t="shared" si="395"/>
        <v/>
      </c>
      <c r="CV167" s="368" t="str">
        <f t="shared" si="395"/>
        <v/>
      </c>
      <c r="CW167" s="368" t="str">
        <f t="shared" si="395"/>
        <v/>
      </c>
      <c r="CX167" s="368" t="str">
        <f t="shared" si="395"/>
        <v/>
      </c>
      <c r="CY167" s="368" t="str">
        <f t="shared" si="395"/>
        <v/>
      </c>
      <c r="CZ167" s="368" t="str">
        <f t="shared" si="395"/>
        <v/>
      </c>
      <c r="DA167" s="368" t="str">
        <f t="shared" si="395"/>
        <v/>
      </c>
      <c r="DB167" s="368" t="str">
        <f t="shared" si="395"/>
        <v/>
      </c>
      <c r="DC167" s="368" t="str">
        <f t="shared" si="395"/>
        <v/>
      </c>
      <c r="DD167" s="368" t="str">
        <f t="shared" si="395"/>
        <v/>
      </c>
      <c r="DE167" s="368" t="str">
        <f t="shared" si="395"/>
        <v/>
      </c>
      <c r="DF167" s="368" t="str">
        <f t="shared" si="395"/>
        <v/>
      </c>
      <c r="DG167" s="368" t="str">
        <f t="shared" si="395"/>
        <v/>
      </c>
      <c r="DH167" s="368" t="str">
        <f t="shared" si="395"/>
        <v/>
      </c>
      <c r="DI167" s="368" t="str">
        <f t="shared" si="395"/>
        <v/>
      </c>
      <c r="DJ167" s="368" t="str">
        <f t="shared" si="395"/>
        <v/>
      </c>
      <c r="DK167" s="368" t="str">
        <f t="shared" ref="DK167:EP167" si="396">IF(NOT(ISNA(DK76)),IF(LEN(DK76)&gt;0,(DK76-$C76)/(rateShift*0.0001),""),"")</f>
        <v/>
      </c>
      <c r="DL167" s="368" t="str">
        <f t="shared" si="396"/>
        <v/>
      </c>
      <c r="DM167" s="368" t="str">
        <f t="shared" si="396"/>
        <v/>
      </c>
      <c r="DN167" s="368" t="str">
        <f t="shared" si="396"/>
        <v/>
      </c>
      <c r="DO167" s="368" t="str">
        <f t="shared" si="396"/>
        <v/>
      </c>
      <c r="DP167" s="368" t="str">
        <f t="shared" si="396"/>
        <v/>
      </c>
      <c r="DQ167" s="368" t="str">
        <f t="shared" si="396"/>
        <v/>
      </c>
      <c r="DR167" s="368" t="str">
        <f t="shared" si="396"/>
        <v/>
      </c>
      <c r="DS167" s="368" t="str">
        <f t="shared" si="396"/>
        <v/>
      </c>
      <c r="DT167" s="368" t="str">
        <f t="shared" si="396"/>
        <v/>
      </c>
      <c r="DU167" s="368" t="str">
        <f t="shared" si="396"/>
        <v/>
      </c>
      <c r="DV167" s="368" t="str">
        <f t="shared" si="396"/>
        <v/>
      </c>
      <c r="DW167" s="368" t="str">
        <f t="shared" si="396"/>
        <v/>
      </c>
      <c r="DX167" s="368" t="str">
        <f t="shared" si="396"/>
        <v/>
      </c>
      <c r="DY167" s="368" t="str">
        <f t="shared" si="396"/>
        <v/>
      </c>
      <c r="DZ167" s="368" t="str">
        <f t="shared" si="396"/>
        <v/>
      </c>
      <c r="EA167" s="368" t="str">
        <f t="shared" si="396"/>
        <v/>
      </c>
      <c r="EB167" s="368" t="str">
        <f t="shared" si="396"/>
        <v/>
      </c>
      <c r="EC167" s="368" t="str">
        <f t="shared" si="396"/>
        <v/>
      </c>
      <c r="ED167" s="368" t="str">
        <f t="shared" si="396"/>
        <v/>
      </c>
      <c r="EE167" s="368" t="str">
        <f t="shared" si="396"/>
        <v/>
      </c>
      <c r="EF167" s="368" t="str">
        <f t="shared" si="396"/>
        <v/>
      </c>
      <c r="EG167" s="368" t="str">
        <f t="shared" si="396"/>
        <v/>
      </c>
      <c r="EH167" s="368" t="str">
        <f t="shared" si="396"/>
        <v/>
      </c>
      <c r="EI167" s="368" t="str">
        <f t="shared" si="396"/>
        <v/>
      </c>
      <c r="EJ167" s="368" t="str">
        <f t="shared" si="396"/>
        <v/>
      </c>
      <c r="EK167" s="368" t="str">
        <f t="shared" si="396"/>
        <v/>
      </c>
      <c r="EL167" s="368" t="str">
        <f t="shared" si="396"/>
        <v/>
      </c>
      <c r="EM167" s="368" t="str">
        <f t="shared" si="396"/>
        <v/>
      </c>
      <c r="EN167" s="368" t="str">
        <f t="shared" si="396"/>
        <v/>
      </c>
      <c r="EO167" s="368" t="str">
        <f t="shared" si="396"/>
        <v/>
      </c>
      <c r="EP167" s="368" t="str">
        <f t="shared" si="396"/>
        <v/>
      </c>
      <c r="EQ167" s="368" t="str">
        <f t="shared" ref="EQ167:FA167" si="397">IF(NOT(ISNA(EQ76)),IF(LEN(EQ76)&gt;0,(EQ76-$C76)/(rateShift*0.0001),""),"")</f>
        <v/>
      </c>
      <c r="ER167" s="368" t="str">
        <f t="shared" si="397"/>
        <v/>
      </c>
      <c r="ES167" s="368" t="str">
        <f t="shared" si="397"/>
        <v/>
      </c>
      <c r="ET167" s="368" t="str">
        <f t="shared" si="397"/>
        <v/>
      </c>
      <c r="EU167" s="368" t="str">
        <f t="shared" si="397"/>
        <v/>
      </c>
      <c r="EV167" s="368" t="str">
        <f t="shared" si="397"/>
        <v/>
      </c>
      <c r="EW167" s="368" t="str">
        <f t="shared" si="397"/>
        <v/>
      </c>
      <c r="EX167" s="368" t="str">
        <f t="shared" si="397"/>
        <v/>
      </c>
      <c r="EY167" s="368" t="str">
        <f t="shared" si="397"/>
        <v/>
      </c>
      <c r="EZ167" s="368" t="str">
        <f t="shared" si="397"/>
        <v/>
      </c>
      <c r="FA167" s="369" t="str">
        <f t="shared" si="397"/>
        <v/>
      </c>
    </row>
    <row r="168" spans="6:157" x14ac:dyDescent="0.2">
      <c r="F168" s="238" t="e">
        <v>#N/A</v>
      </c>
      <c r="G168" s="238" t="str">
        <v/>
      </c>
      <c r="H168" s="367" t="str">
        <f t="shared" ref="H168:AM168" si="398">IF(NOT(ISNA(H77)),IF(LEN(H77)&gt;0,(H77-$B77)/(rateShift*0.0001),""),"")</f>
        <v/>
      </c>
      <c r="I168" s="368" t="str">
        <f t="shared" si="398"/>
        <v/>
      </c>
      <c r="J168" s="368" t="str">
        <f t="shared" si="398"/>
        <v/>
      </c>
      <c r="K168" s="368" t="str">
        <f t="shared" si="398"/>
        <v/>
      </c>
      <c r="L168" s="368" t="str">
        <f t="shared" si="398"/>
        <v/>
      </c>
      <c r="M168" s="368" t="str">
        <f t="shared" si="398"/>
        <v/>
      </c>
      <c r="N168" s="368" t="str">
        <f t="shared" si="398"/>
        <v/>
      </c>
      <c r="O168" s="368" t="str">
        <f t="shared" si="398"/>
        <v/>
      </c>
      <c r="P168" s="368" t="str">
        <f t="shared" si="398"/>
        <v/>
      </c>
      <c r="Q168" s="368" t="str">
        <f t="shared" si="398"/>
        <v/>
      </c>
      <c r="R168" s="368" t="str">
        <f t="shared" si="398"/>
        <v/>
      </c>
      <c r="S168" s="368" t="str">
        <f t="shared" si="398"/>
        <v/>
      </c>
      <c r="T168" s="368" t="str">
        <f t="shared" si="398"/>
        <v/>
      </c>
      <c r="U168" s="368" t="str">
        <f t="shared" si="398"/>
        <v/>
      </c>
      <c r="V168" s="368" t="str">
        <f t="shared" si="398"/>
        <v/>
      </c>
      <c r="W168" s="368" t="str">
        <f t="shared" si="398"/>
        <v/>
      </c>
      <c r="X168" s="368" t="str">
        <f t="shared" si="398"/>
        <v/>
      </c>
      <c r="Y168" s="368" t="str">
        <f t="shared" si="398"/>
        <v/>
      </c>
      <c r="Z168" s="368" t="str">
        <f t="shared" si="398"/>
        <v/>
      </c>
      <c r="AA168" s="368" t="str">
        <f t="shared" si="398"/>
        <v/>
      </c>
      <c r="AB168" s="368" t="str">
        <f t="shared" si="398"/>
        <v/>
      </c>
      <c r="AC168" s="368" t="str">
        <f t="shared" si="398"/>
        <v/>
      </c>
      <c r="AD168" s="368" t="str">
        <f t="shared" si="398"/>
        <v/>
      </c>
      <c r="AE168" s="368" t="str">
        <f t="shared" si="398"/>
        <v/>
      </c>
      <c r="AF168" s="368" t="str">
        <f t="shared" si="398"/>
        <v/>
      </c>
      <c r="AG168" s="368" t="str">
        <f t="shared" si="398"/>
        <v/>
      </c>
      <c r="AH168" s="368" t="str">
        <f t="shared" si="398"/>
        <v/>
      </c>
      <c r="AI168" s="368" t="str">
        <f t="shared" si="398"/>
        <v/>
      </c>
      <c r="AJ168" s="368" t="str">
        <f t="shared" si="398"/>
        <v/>
      </c>
      <c r="AK168" s="368" t="str">
        <f t="shared" si="398"/>
        <v/>
      </c>
      <c r="AL168" s="368" t="str">
        <f t="shared" si="398"/>
        <v/>
      </c>
      <c r="AM168" s="368" t="str">
        <f t="shared" si="398"/>
        <v/>
      </c>
      <c r="AN168" s="368" t="str">
        <f t="shared" ref="AN168:BS168" si="399">IF(NOT(ISNA(AN77)),IF(LEN(AN77)&gt;0,(AN77-$B77)/(rateShift*0.0001),""),"")</f>
        <v/>
      </c>
      <c r="AO168" s="368" t="str">
        <f t="shared" si="399"/>
        <v/>
      </c>
      <c r="AP168" s="368" t="str">
        <f t="shared" si="399"/>
        <v/>
      </c>
      <c r="AQ168" s="368" t="str">
        <f t="shared" si="399"/>
        <v/>
      </c>
      <c r="AR168" s="368" t="str">
        <f t="shared" si="399"/>
        <v/>
      </c>
      <c r="AS168" s="368" t="str">
        <f t="shared" si="399"/>
        <v/>
      </c>
      <c r="AT168" s="368" t="str">
        <f t="shared" si="399"/>
        <v/>
      </c>
      <c r="AU168" s="368" t="str">
        <f t="shared" si="399"/>
        <v/>
      </c>
      <c r="AV168" s="368" t="str">
        <f t="shared" si="399"/>
        <v/>
      </c>
      <c r="AW168" s="368" t="str">
        <f t="shared" si="399"/>
        <v/>
      </c>
      <c r="AX168" s="368" t="str">
        <f t="shared" si="399"/>
        <v/>
      </c>
      <c r="AY168" s="368" t="str">
        <f t="shared" si="399"/>
        <v/>
      </c>
      <c r="AZ168" s="368" t="str">
        <f t="shared" si="399"/>
        <v/>
      </c>
      <c r="BA168" s="368" t="str">
        <f t="shared" si="399"/>
        <v/>
      </c>
      <c r="BB168" s="368" t="str">
        <f t="shared" si="399"/>
        <v/>
      </c>
      <c r="BC168" s="368" t="str">
        <f t="shared" si="399"/>
        <v/>
      </c>
      <c r="BD168" s="368" t="str">
        <f t="shared" si="399"/>
        <v/>
      </c>
      <c r="BE168" s="368" t="str">
        <f t="shared" si="399"/>
        <v/>
      </c>
      <c r="BF168" s="368" t="str">
        <f t="shared" si="399"/>
        <v/>
      </c>
      <c r="BG168" s="368" t="str">
        <f t="shared" si="399"/>
        <v/>
      </c>
      <c r="BH168" s="368" t="str">
        <f t="shared" si="399"/>
        <v/>
      </c>
      <c r="BI168" s="368" t="str">
        <f t="shared" si="399"/>
        <v/>
      </c>
      <c r="BJ168" s="368" t="str">
        <f t="shared" si="399"/>
        <v/>
      </c>
      <c r="BK168" s="368" t="str">
        <f t="shared" si="399"/>
        <v/>
      </c>
      <c r="BL168" s="368" t="str">
        <f t="shared" si="399"/>
        <v/>
      </c>
      <c r="BM168" s="368" t="str">
        <f t="shared" si="399"/>
        <v/>
      </c>
      <c r="BN168" s="368" t="str">
        <f t="shared" si="399"/>
        <v/>
      </c>
      <c r="BO168" s="368" t="str">
        <f t="shared" si="399"/>
        <v/>
      </c>
      <c r="BP168" s="368" t="str">
        <f t="shared" si="399"/>
        <v/>
      </c>
      <c r="BQ168" s="368" t="str">
        <f t="shared" si="399"/>
        <v/>
      </c>
      <c r="BR168" s="368" t="str">
        <f t="shared" si="399"/>
        <v/>
      </c>
      <c r="BS168" s="368" t="str">
        <f t="shared" si="399"/>
        <v/>
      </c>
      <c r="BT168" s="368" t="str">
        <f t="shared" ref="BT168:CD168" si="400">IF(NOT(ISNA(BT77)),IF(LEN(BT77)&gt;0,(BT77-$B77)/(rateShift*0.0001),""),"")</f>
        <v/>
      </c>
      <c r="BU168" s="368" t="str">
        <f t="shared" si="400"/>
        <v/>
      </c>
      <c r="BV168" s="368" t="str">
        <f t="shared" si="400"/>
        <v/>
      </c>
      <c r="BW168" s="368" t="str">
        <f t="shared" si="400"/>
        <v/>
      </c>
      <c r="BX168" s="368" t="str">
        <f t="shared" si="400"/>
        <v/>
      </c>
      <c r="BY168" s="368" t="str">
        <f t="shared" si="400"/>
        <v/>
      </c>
      <c r="BZ168" s="368" t="str">
        <f t="shared" si="400"/>
        <v/>
      </c>
      <c r="CA168" s="368" t="str">
        <f t="shared" si="400"/>
        <v/>
      </c>
      <c r="CB168" s="368" t="str">
        <f t="shared" si="400"/>
        <v/>
      </c>
      <c r="CC168" s="368" t="str">
        <f t="shared" si="400"/>
        <v/>
      </c>
      <c r="CD168" s="368" t="str">
        <f t="shared" si="400"/>
        <v/>
      </c>
      <c r="CE168" s="367" t="str">
        <f t="shared" ref="CE168:DJ168" si="401">IF(NOT(ISNA(CE77)),IF(LEN(CE77)&gt;0,(CE77-$C77)/(rateShift*0.0001),""),"")</f>
        <v/>
      </c>
      <c r="CF168" s="368" t="str">
        <f t="shared" si="401"/>
        <v/>
      </c>
      <c r="CG168" s="368" t="str">
        <f t="shared" si="401"/>
        <v/>
      </c>
      <c r="CH168" s="368" t="str">
        <f t="shared" si="401"/>
        <v/>
      </c>
      <c r="CI168" s="368" t="str">
        <f t="shared" si="401"/>
        <v/>
      </c>
      <c r="CJ168" s="368" t="str">
        <f t="shared" si="401"/>
        <v/>
      </c>
      <c r="CK168" s="368" t="str">
        <f t="shared" si="401"/>
        <v/>
      </c>
      <c r="CL168" s="368" t="str">
        <f t="shared" si="401"/>
        <v/>
      </c>
      <c r="CM168" s="368" t="str">
        <f t="shared" si="401"/>
        <v/>
      </c>
      <c r="CN168" s="368" t="str">
        <f t="shared" si="401"/>
        <v/>
      </c>
      <c r="CO168" s="368" t="str">
        <f t="shared" si="401"/>
        <v/>
      </c>
      <c r="CP168" s="368" t="str">
        <f t="shared" si="401"/>
        <v/>
      </c>
      <c r="CQ168" s="368" t="str">
        <f t="shared" si="401"/>
        <v/>
      </c>
      <c r="CR168" s="368" t="str">
        <f t="shared" si="401"/>
        <v/>
      </c>
      <c r="CS168" s="368" t="str">
        <f t="shared" si="401"/>
        <v/>
      </c>
      <c r="CT168" s="368" t="str">
        <f t="shared" si="401"/>
        <v/>
      </c>
      <c r="CU168" s="368" t="str">
        <f t="shared" si="401"/>
        <v/>
      </c>
      <c r="CV168" s="368" t="str">
        <f t="shared" si="401"/>
        <v/>
      </c>
      <c r="CW168" s="368" t="str">
        <f t="shared" si="401"/>
        <v/>
      </c>
      <c r="CX168" s="368" t="str">
        <f t="shared" si="401"/>
        <v/>
      </c>
      <c r="CY168" s="368" t="str">
        <f t="shared" si="401"/>
        <v/>
      </c>
      <c r="CZ168" s="368" t="str">
        <f t="shared" si="401"/>
        <v/>
      </c>
      <c r="DA168" s="368" t="str">
        <f t="shared" si="401"/>
        <v/>
      </c>
      <c r="DB168" s="368" t="str">
        <f t="shared" si="401"/>
        <v/>
      </c>
      <c r="DC168" s="368" t="str">
        <f t="shared" si="401"/>
        <v/>
      </c>
      <c r="DD168" s="368" t="str">
        <f t="shared" si="401"/>
        <v/>
      </c>
      <c r="DE168" s="368" t="str">
        <f t="shared" si="401"/>
        <v/>
      </c>
      <c r="DF168" s="368" t="str">
        <f t="shared" si="401"/>
        <v/>
      </c>
      <c r="DG168" s="368" t="str">
        <f t="shared" si="401"/>
        <v/>
      </c>
      <c r="DH168" s="368" t="str">
        <f t="shared" si="401"/>
        <v/>
      </c>
      <c r="DI168" s="368" t="str">
        <f t="shared" si="401"/>
        <v/>
      </c>
      <c r="DJ168" s="368" t="str">
        <f t="shared" si="401"/>
        <v/>
      </c>
      <c r="DK168" s="368" t="str">
        <f t="shared" ref="DK168:EP168" si="402">IF(NOT(ISNA(DK77)),IF(LEN(DK77)&gt;0,(DK77-$C77)/(rateShift*0.0001),""),"")</f>
        <v/>
      </c>
      <c r="DL168" s="368" t="str">
        <f t="shared" si="402"/>
        <v/>
      </c>
      <c r="DM168" s="368" t="str">
        <f t="shared" si="402"/>
        <v/>
      </c>
      <c r="DN168" s="368" t="str">
        <f t="shared" si="402"/>
        <v/>
      </c>
      <c r="DO168" s="368" t="str">
        <f t="shared" si="402"/>
        <v/>
      </c>
      <c r="DP168" s="368" t="str">
        <f t="shared" si="402"/>
        <v/>
      </c>
      <c r="DQ168" s="368" t="str">
        <f t="shared" si="402"/>
        <v/>
      </c>
      <c r="DR168" s="368" t="str">
        <f t="shared" si="402"/>
        <v/>
      </c>
      <c r="DS168" s="368" t="str">
        <f t="shared" si="402"/>
        <v/>
      </c>
      <c r="DT168" s="368" t="str">
        <f t="shared" si="402"/>
        <v/>
      </c>
      <c r="DU168" s="368" t="str">
        <f t="shared" si="402"/>
        <v/>
      </c>
      <c r="DV168" s="368" t="str">
        <f t="shared" si="402"/>
        <v/>
      </c>
      <c r="DW168" s="368" t="str">
        <f t="shared" si="402"/>
        <v/>
      </c>
      <c r="DX168" s="368" t="str">
        <f t="shared" si="402"/>
        <v/>
      </c>
      <c r="DY168" s="368" t="str">
        <f t="shared" si="402"/>
        <v/>
      </c>
      <c r="DZ168" s="368" t="str">
        <f t="shared" si="402"/>
        <v/>
      </c>
      <c r="EA168" s="368" t="str">
        <f t="shared" si="402"/>
        <v/>
      </c>
      <c r="EB168" s="368" t="str">
        <f t="shared" si="402"/>
        <v/>
      </c>
      <c r="EC168" s="368" t="str">
        <f t="shared" si="402"/>
        <v/>
      </c>
      <c r="ED168" s="368" t="str">
        <f t="shared" si="402"/>
        <v/>
      </c>
      <c r="EE168" s="368" t="str">
        <f t="shared" si="402"/>
        <v/>
      </c>
      <c r="EF168" s="368" t="str">
        <f t="shared" si="402"/>
        <v/>
      </c>
      <c r="EG168" s="368" t="str">
        <f t="shared" si="402"/>
        <v/>
      </c>
      <c r="EH168" s="368" t="str">
        <f t="shared" si="402"/>
        <v/>
      </c>
      <c r="EI168" s="368" t="str">
        <f t="shared" si="402"/>
        <v/>
      </c>
      <c r="EJ168" s="368" t="str">
        <f t="shared" si="402"/>
        <v/>
      </c>
      <c r="EK168" s="368" t="str">
        <f t="shared" si="402"/>
        <v/>
      </c>
      <c r="EL168" s="368" t="str">
        <f t="shared" si="402"/>
        <v/>
      </c>
      <c r="EM168" s="368" t="str">
        <f t="shared" si="402"/>
        <v/>
      </c>
      <c r="EN168" s="368" t="str">
        <f t="shared" si="402"/>
        <v/>
      </c>
      <c r="EO168" s="368" t="str">
        <f t="shared" si="402"/>
        <v/>
      </c>
      <c r="EP168" s="368" t="str">
        <f t="shared" si="402"/>
        <v/>
      </c>
      <c r="EQ168" s="368" t="str">
        <f t="shared" ref="EQ168:FA168" si="403">IF(NOT(ISNA(EQ77)),IF(LEN(EQ77)&gt;0,(EQ77-$C77)/(rateShift*0.0001),""),"")</f>
        <v/>
      </c>
      <c r="ER168" s="368" t="str">
        <f t="shared" si="403"/>
        <v/>
      </c>
      <c r="ES168" s="368" t="str">
        <f t="shared" si="403"/>
        <v/>
      </c>
      <c r="ET168" s="368" t="str">
        <f t="shared" si="403"/>
        <v/>
      </c>
      <c r="EU168" s="368" t="str">
        <f t="shared" si="403"/>
        <v/>
      </c>
      <c r="EV168" s="368" t="str">
        <f t="shared" si="403"/>
        <v/>
      </c>
      <c r="EW168" s="368" t="str">
        <f t="shared" si="403"/>
        <v/>
      </c>
      <c r="EX168" s="368" t="str">
        <f t="shared" si="403"/>
        <v/>
      </c>
      <c r="EY168" s="368" t="str">
        <f t="shared" si="403"/>
        <v/>
      </c>
      <c r="EZ168" s="368" t="str">
        <f t="shared" si="403"/>
        <v/>
      </c>
      <c r="FA168" s="369" t="str">
        <f t="shared" si="403"/>
        <v/>
      </c>
    </row>
    <row r="169" spans="6:157" x14ac:dyDescent="0.2">
      <c r="F169" s="238" t="e">
        <v>#N/A</v>
      </c>
      <c r="G169" s="238" t="str">
        <v/>
      </c>
      <c r="H169" s="367" t="str">
        <f t="shared" ref="H169:AM169" si="404">IF(NOT(ISNA(H78)),IF(LEN(H78)&gt;0,(H78-$B78)/(rateShift*0.0001),""),"")</f>
        <v/>
      </c>
      <c r="I169" s="368" t="str">
        <f t="shared" si="404"/>
        <v/>
      </c>
      <c r="J169" s="368" t="str">
        <f t="shared" si="404"/>
        <v/>
      </c>
      <c r="K169" s="368" t="str">
        <f t="shared" si="404"/>
        <v/>
      </c>
      <c r="L169" s="368" t="str">
        <f t="shared" si="404"/>
        <v/>
      </c>
      <c r="M169" s="368" t="str">
        <f t="shared" si="404"/>
        <v/>
      </c>
      <c r="N169" s="368" t="str">
        <f t="shared" si="404"/>
        <v/>
      </c>
      <c r="O169" s="368" t="str">
        <f t="shared" si="404"/>
        <v/>
      </c>
      <c r="P169" s="368" t="str">
        <f t="shared" si="404"/>
        <v/>
      </c>
      <c r="Q169" s="368" t="str">
        <f t="shared" si="404"/>
        <v/>
      </c>
      <c r="R169" s="368" t="str">
        <f t="shared" si="404"/>
        <v/>
      </c>
      <c r="S169" s="368" t="str">
        <f t="shared" si="404"/>
        <v/>
      </c>
      <c r="T169" s="368" t="str">
        <f t="shared" si="404"/>
        <v/>
      </c>
      <c r="U169" s="368" t="str">
        <f t="shared" si="404"/>
        <v/>
      </c>
      <c r="V169" s="368" t="str">
        <f t="shared" si="404"/>
        <v/>
      </c>
      <c r="W169" s="368" t="str">
        <f t="shared" si="404"/>
        <v/>
      </c>
      <c r="X169" s="368" t="str">
        <f t="shared" si="404"/>
        <v/>
      </c>
      <c r="Y169" s="368" t="str">
        <f t="shared" si="404"/>
        <v/>
      </c>
      <c r="Z169" s="368" t="str">
        <f t="shared" si="404"/>
        <v/>
      </c>
      <c r="AA169" s="368" t="str">
        <f t="shared" si="404"/>
        <v/>
      </c>
      <c r="AB169" s="368" t="str">
        <f t="shared" si="404"/>
        <v/>
      </c>
      <c r="AC169" s="368" t="str">
        <f t="shared" si="404"/>
        <v/>
      </c>
      <c r="AD169" s="368" t="str">
        <f t="shared" si="404"/>
        <v/>
      </c>
      <c r="AE169" s="368" t="str">
        <f t="shared" si="404"/>
        <v/>
      </c>
      <c r="AF169" s="368" t="str">
        <f t="shared" si="404"/>
        <v/>
      </c>
      <c r="AG169" s="368" t="str">
        <f t="shared" si="404"/>
        <v/>
      </c>
      <c r="AH169" s="368" t="str">
        <f t="shared" si="404"/>
        <v/>
      </c>
      <c r="AI169" s="368" t="str">
        <f t="shared" si="404"/>
        <v/>
      </c>
      <c r="AJ169" s="368" t="str">
        <f t="shared" si="404"/>
        <v/>
      </c>
      <c r="AK169" s="368" t="str">
        <f t="shared" si="404"/>
        <v/>
      </c>
      <c r="AL169" s="368" t="str">
        <f t="shared" si="404"/>
        <v/>
      </c>
      <c r="AM169" s="368" t="str">
        <f t="shared" si="404"/>
        <v/>
      </c>
      <c r="AN169" s="368" t="str">
        <f t="shared" ref="AN169:BS169" si="405">IF(NOT(ISNA(AN78)),IF(LEN(AN78)&gt;0,(AN78-$B78)/(rateShift*0.0001),""),"")</f>
        <v/>
      </c>
      <c r="AO169" s="368" t="str">
        <f t="shared" si="405"/>
        <v/>
      </c>
      <c r="AP169" s="368" t="str">
        <f t="shared" si="405"/>
        <v/>
      </c>
      <c r="AQ169" s="368" t="str">
        <f t="shared" si="405"/>
        <v/>
      </c>
      <c r="AR169" s="368" t="str">
        <f t="shared" si="405"/>
        <v/>
      </c>
      <c r="AS169" s="368" t="str">
        <f t="shared" si="405"/>
        <v/>
      </c>
      <c r="AT169" s="368" t="str">
        <f t="shared" si="405"/>
        <v/>
      </c>
      <c r="AU169" s="368" t="str">
        <f t="shared" si="405"/>
        <v/>
      </c>
      <c r="AV169" s="368" t="str">
        <f t="shared" si="405"/>
        <v/>
      </c>
      <c r="AW169" s="368" t="str">
        <f t="shared" si="405"/>
        <v/>
      </c>
      <c r="AX169" s="368" t="str">
        <f t="shared" si="405"/>
        <v/>
      </c>
      <c r="AY169" s="368" t="str">
        <f t="shared" si="405"/>
        <v/>
      </c>
      <c r="AZ169" s="368" t="str">
        <f t="shared" si="405"/>
        <v/>
      </c>
      <c r="BA169" s="368" t="str">
        <f t="shared" si="405"/>
        <v/>
      </c>
      <c r="BB169" s="368" t="str">
        <f t="shared" si="405"/>
        <v/>
      </c>
      <c r="BC169" s="368" t="str">
        <f t="shared" si="405"/>
        <v/>
      </c>
      <c r="BD169" s="368" t="str">
        <f t="shared" si="405"/>
        <v/>
      </c>
      <c r="BE169" s="368" t="str">
        <f t="shared" si="405"/>
        <v/>
      </c>
      <c r="BF169" s="368" t="str">
        <f t="shared" si="405"/>
        <v/>
      </c>
      <c r="BG169" s="368" t="str">
        <f t="shared" si="405"/>
        <v/>
      </c>
      <c r="BH169" s="368" t="str">
        <f t="shared" si="405"/>
        <v/>
      </c>
      <c r="BI169" s="368" t="str">
        <f t="shared" si="405"/>
        <v/>
      </c>
      <c r="BJ169" s="368" t="str">
        <f t="shared" si="405"/>
        <v/>
      </c>
      <c r="BK169" s="368" t="str">
        <f t="shared" si="405"/>
        <v/>
      </c>
      <c r="BL169" s="368" t="str">
        <f t="shared" si="405"/>
        <v/>
      </c>
      <c r="BM169" s="368" t="str">
        <f t="shared" si="405"/>
        <v/>
      </c>
      <c r="BN169" s="368" t="str">
        <f t="shared" si="405"/>
        <v/>
      </c>
      <c r="BO169" s="368" t="str">
        <f t="shared" si="405"/>
        <v/>
      </c>
      <c r="BP169" s="368" t="str">
        <f t="shared" si="405"/>
        <v/>
      </c>
      <c r="BQ169" s="368" t="str">
        <f t="shared" si="405"/>
        <v/>
      </c>
      <c r="BR169" s="368" t="str">
        <f t="shared" si="405"/>
        <v/>
      </c>
      <c r="BS169" s="368" t="str">
        <f t="shared" si="405"/>
        <v/>
      </c>
      <c r="BT169" s="368" t="str">
        <f t="shared" ref="BT169:CD169" si="406">IF(NOT(ISNA(BT78)),IF(LEN(BT78)&gt;0,(BT78-$B78)/(rateShift*0.0001),""),"")</f>
        <v/>
      </c>
      <c r="BU169" s="368" t="str">
        <f t="shared" si="406"/>
        <v/>
      </c>
      <c r="BV169" s="368" t="str">
        <f t="shared" si="406"/>
        <v/>
      </c>
      <c r="BW169" s="368" t="str">
        <f t="shared" si="406"/>
        <v/>
      </c>
      <c r="BX169" s="368" t="str">
        <f t="shared" si="406"/>
        <v/>
      </c>
      <c r="BY169" s="368" t="str">
        <f t="shared" si="406"/>
        <v/>
      </c>
      <c r="BZ169" s="368" t="str">
        <f t="shared" si="406"/>
        <v/>
      </c>
      <c r="CA169" s="368" t="str">
        <f t="shared" si="406"/>
        <v/>
      </c>
      <c r="CB169" s="368" t="str">
        <f t="shared" si="406"/>
        <v/>
      </c>
      <c r="CC169" s="368" t="str">
        <f t="shared" si="406"/>
        <v/>
      </c>
      <c r="CD169" s="368" t="str">
        <f t="shared" si="406"/>
        <v/>
      </c>
      <c r="CE169" s="367" t="str">
        <f t="shared" ref="CE169:DJ169" si="407">IF(NOT(ISNA(CE78)),IF(LEN(CE78)&gt;0,(CE78-$C78)/(rateShift*0.0001),""),"")</f>
        <v/>
      </c>
      <c r="CF169" s="368" t="str">
        <f t="shared" si="407"/>
        <v/>
      </c>
      <c r="CG169" s="368" t="str">
        <f t="shared" si="407"/>
        <v/>
      </c>
      <c r="CH169" s="368" t="str">
        <f t="shared" si="407"/>
        <v/>
      </c>
      <c r="CI169" s="368" t="str">
        <f t="shared" si="407"/>
        <v/>
      </c>
      <c r="CJ169" s="368" t="str">
        <f t="shared" si="407"/>
        <v/>
      </c>
      <c r="CK169" s="368" t="str">
        <f t="shared" si="407"/>
        <v/>
      </c>
      <c r="CL169" s="368" t="str">
        <f t="shared" si="407"/>
        <v/>
      </c>
      <c r="CM169" s="368" t="str">
        <f t="shared" si="407"/>
        <v/>
      </c>
      <c r="CN169" s="368" t="str">
        <f t="shared" si="407"/>
        <v/>
      </c>
      <c r="CO169" s="368" t="str">
        <f t="shared" si="407"/>
        <v/>
      </c>
      <c r="CP169" s="368" t="str">
        <f t="shared" si="407"/>
        <v/>
      </c>
      <c r="CQ169" s="368" t="str">
        <f t="shared" si="407"/>
        <v/>
      </c>
      <c r="CR169" s="368" t="str">
        <f t="shared" si="407"/>
        <v/>
      </c>
      <c r="CS169" s="368" t="str">
        <f t="shared" si="407"/>
        <v/>
      </c>
      <c r="CT169" s="368" t="str">
        <f t="shared" si="407"/>
        <v/>
      </c>
      <c r="CU169" s="368" t="str">
        <f t="shared" si="407"/>
        <v/>
      </c>
      <c r="CV169" s="368" t="str">
        <f t="shared" si="407"/>
        <v/>
      </c>
      <c r="CW169" s="368" t="str">
        <f t="shared" si="407"/>
        <v/>
      </c>
      <c r="CX169" s="368" t="str">
        <f t="shared" si="407"/>
        <v/>
      </c>
      <c r="CY169" s="368" t="str">
        <f t="shared" si="407"/>
        <v/>
      </c>
      <c r="CZ169" s="368" t="str">
        <f t="shared" si="407"/>
        <v/>
      </c>
      <c r="DA169" s="368" t="str">
        <f t="shared" si="407"/>
        <v/>
      </c>
      <c r="DB169" s="368" t="str">
        <f t="shared" si="407"/>
        <v/>
      </c>
      <c r="DC169" s="368" t="str">
        <f t="shared" si="407"/>
        <v/>
      </c>
      <c r="DD169" s="368" t="str">
        <f t="shared" si="407"/>
        <v/>
      </c>
      <c r="DE169" s="368" t="str">
        <f t="shared" si="407"/>
        <v/>
      </c>
      <c r="DF169" s="368" t="str">
        <f t="shared" si="407"/>
        <v/>
      </c>
      <c r="DG169" s="368" t="str">
        <f t="shared" si="407"/>
        <v/>
      </c>
      <c r="DH169" s="368" t="str">
        <f t="shared" si="407"/>
        <v/>
      </c>
      <c r="DI169" s="368" t="str">
        <f t="shared" si="407"/>
        <v/>
      </c>
      <c r="DJ169" s="368" t="str">
        <f t="shared" si="407"/>
        <v/>
      </c>
      <c r="DK169" s="368" t="str">
        <f t="shared" ref="DK169:EP169" si="408">IF(NOT(ISNA(DK78)),IF(LEN(DK78)&gt;0,(DK78-$C78)/(rateShift*0.0001),""),"")</f>
        <v/>
      </c>
      <c r="DL169" s="368" t="str">
        <f t="shared" si="408"/>
        <v/>
      </c>
      <c r="DM169" s="368" t="str">
        <f t="shared" si="408"/>
        <v/>
      </c>
      <c r="DN169" s="368" t="str">
        <f t="shared" si="408"/>
        <v/>
      </c>
      <c r="DO169" s="368" t="str">
        <f t="shared" si="408"/>
        <v/>
      </c>
      <c r="DP169" s="368" t="str">
        <f t="shared" si="408"/>
        <v/>
      </c>
      <c r="DQ169" s="368" t="str">
        <f t="shared" si="408"/>
        <v/>
      </c>
      <c r="DR169" s="368" t="str">
        <f t="shared" si="408"/>
        <v/>
      </c>
      <c r="DS169" s="368" t="str">
        <f t="shared" si="408"/>
        <v/>
      </c>
      <c r="DT169" s="368" t="str">
        <f t="shared" si="408"/>
        <v/>
      </c>
      <c r="DU169" s="368" t="str">
        <f t="shared" si="408"/>
        <v/>
      </c>
      <c r="DV169" s="368" t="str">
        <f t="shared" si="408"/>
        <v/>
      </c>
      <c r="DW169" s="368" t="str">
        <f t="shared" si="408"/>
        <v/>
      </c>
      <c r="DX169" s="368" t="str">
        <f t="shared" si="408"/>
        <v/>
      </c>
      <c r="DY169" s="368" t="str">
        <f t="shared" si="408"/>
        <v/>
      </c>
      <c r="DZ169" s="368" t="str">
        <f t="shared" si="408"/>
        <v/>
      </c>
      <c r="EA169" s="368" t="str">
        <f t="shared" si="408"/>
        <v/>
      </c>
      <c r="EB169" s="368" t="str">
        <f t="shared" si="408"/>
        <v/>
      </c>
      <c r="EC169" s="368" t="str">
        <f t="shared" si="408"/>
        <v/>
      </c>
      <c r="ED169" s="368" t="str">
        <f t="shared" si="408"/>
        <v/>
      </c>
      <c r="EE169" s="368" t="str">
        <f t="shared" si="408"/>
        <v/>
      </c>
      <c r="EF169" s="368" t="str">
        <f t="shared" si="408"/>
        <v/>
      </c>
      <c r="EG169" s="368" t="str">
        <f t="shared" si="408"/>
        <v/>
      </c>
      <c r="EH169" s="368" t="str">
        <f t="shared" si="408"/>
        <v/>
      </c>
      <c r="EI169" s="368" t="str">
        <f t="shared" si="408"/>
        <v/>
      </c>
      <c r="EJ169" s="368" t="str">
        <f t="shared" si="408"/>
        <v/>
      </c>
      <c r="EK169" s="368" t="str">
        <f t="shared" si="408"/>
        <v/>
      </c>
      <c r="EL169" s="368" t="str">
        <f t="shared" si="408"/>
        <v/>
      </c>
      <c r="EM169" s="368" t="str">
        <f t="shared" si="408"/>
        <v/>
      </c>
      <c r="EN169" s="368" t="str">
        <f t="shared" si="408"/>
        <v/>
      </c>
      <c r="EO169" s="368" t="str">
        <f t="shared" si="408"/>
        <v/>
      </c>
      <c r="EP169" s="368" t="str">
        <f t="shared" si="408"/>
        <v/>
      </c>
      <c r="EQ169" s="368" t="str">
        <f t="shared" ref="EQ169:FA169" si="409">IF(NOT(ISNA(EQ78)),IF(LEN(EQ78)&gt;0,(EQ78-$C78)/(rateShift*0.0001),""),"")</f>
        <v/>
      </c>
      <c r="ER169" s="368" t="str">
        <f t="shared" si="409"/>
        <v/>
      </c>
      <c r="ES169" s="368" t="str">
        <f t="shared" si="409"/>
        <v/>
      </c>
      <c r="ET169" s="368" t="str">
        <f t="shared" si="409"/>
        <v/>
      </c>
      <c r="EU169" s="368" t="str">
        <f t="shared" si="409"/>
        <v/>
      </c>
      <c r="EV169" s="368" t="str">
        <f t="shared" si="409"/>
        <v/>
      </c>
      <c r="EW169" s="368" t="str">
        <f t="shared" si="409"/>
        <v/>
      </c>
      <c r="EX169" s="368" t="str">
        <f t="shared" si="409"/>
        <v/>
      </c>
      <c r="EY169" s="368" t="str">
        <f t="shared" si="409"/>
        <v/>
      </c>
      <c r="EZ169" s="368" t="str">
        <f t="shared" si="409"/>
        <v/>
      </c>
      <c r="FA169" s="369" t="str">
        <f t="shared" si="409"/>
        <v/>
      </c>
    </row>
    <row r="170" spans="6:157" x14ac:dyDescent="0.2">
      <c r="F170" s="238" t="e">
        <v>#N/A</v>
      </c>
      <c r="G170" s="238" t="str">
        <v/>
      </c>
      <c r="H170" s="367" t="str">
        <f t="shared" ref="H170:AM170" si="410">IF(NOT(ISNA(H79)),IF(LEN(H79)&gt;0,(H79-$B79)/(rateShift*0.0001),""),"")</f>
        <v/>
      </c>
      <c r="I170" s="368" t="str">
        <f t="shared" si="410"/>
        <v/>
      </c>
      <c r="J170" s="368" t="str">
        <f t="shared" si="410"/>
        <v/>
      </c>
      <c r="K170" s="368" t="str">
        <f t="shared" si="410"/>
        <v/>
      </c>
      <c r="L170" s="368" t="str">
        <f t="shared" si="410"/>
        <v/>
      </c>
      <c r="M170" s="368" t="str">
        <f t="shared" si="410"/>
        <v/>
      </c>
      <c r="N170" s="368" t="str">
        <f t="shared" si="410"/>
        <v/>
      </c>
      <c r="O170" s="368" t="str">
        <f t="shared" si="410"/>
        <v/>
      </c>
      <c r="P170" s="368" t="str">
        <f t="shared" si="410"/>
        <v/>
      </c>
      <c r="Q170" s="368" t="str">
        <f t="shared" si="410"/>
        <v/>
      </c>
      <c r="R170" s="368" t="str">
        <f t="shared" si="410"/>
        <v/>
      </c>
      <c r="S170" s="368" t="str">
        <f t="shared" si="410"/>
        <v/>
      </c>
      <c r="T170" s="368" t="str">
        <f t="shared" si="410"/>
        <v/>
      </c>
      <c r="U170" s="368" t="str">
        <f t="shared" si="410"/>
        <v/>
      </c>
      <c r="V170" s="368" t="str">
        <f t="shared" si="410"/>
        <v/>
      </c>
      <c r="W170" s="368" t="str">
        <f t="shared" si="410"/>
        <v/>
      </c>
      <c r="X170" s="368" t="str">
        <f t="shared" si="410"/>
        <v/>
      </c>
      <c r="Y170" s="368" t="str">
        <f t="shared" si="410"/>
        <v/>
      </c>
      <c r="Z170" s="368" t="str">
        <f t="shared" si="410"/>
        <v/>
      </c>
      <c r="AA170" s="368" t="str">
        <f t="shared" si="410"/>
        <v/>
      </c>
      <c r="AB170" s="368" t="str">
        <f t="shared" si="410"/>
        <v/>
      </c>
      <c r="AC170" s="368" t="str">
        <f t="shared" si="410"/>
        <v/>
      </c>
      <c r="AD170" s="368" t="str">
        <f t="shared" si="410"/>
        <v/>
      </c>
      <c r="AE170" s="368" t="str">
        <f t="shared" si="410"/>
        <v/>
      </c>
      <c r="AF170" s="368" t="str">
        <f t="shared" si="410"/>
        <v/>
      </c>
      <c r="AG170" s="368" t="str">
        <f t="shared" si="410"/>
        <v/>
      </c>
      <c r="AH170" s="368" t="str">
        <f t="shared" si="410"/>
        <v/>
      </c>
      <c r="AI170" s="368" t="str">
        <f t="shared" si="410"/>
        <v/>
      </c>
      <c r="AJ170" s="368" t="str">
        <f t="shared" si="410"/>
        <v/>
      </c>
      <c r="AK170" s="368" t="str">
        <f t="shared" si="410"/>
        <v/>
      </c>
      <c r="AL170" s="368" t="str">
        <f t="shared" si="410"/>
        <v/>
      </c>
      <c r="AM170" s="368" t="str">
        <f t="shared" si="410"/>
        <v/>
      </c>
      <c r="AN170" s="368" t="str">
        <f t="shared" ref="AN170:BS170" si="411">IF(NOT(ISNA(AN79)),IF(LEN(AN79)&gt;0,(AN79-$B79)/(rateShift*0.0001),""),"")</f>
        <v/>
      </c>
      <c r="AO170" s="368" t="str">
        <f t="shared" si="411"/>
        <v/>
      </c>
      <c r="AP170" s="368" t="str">
        <f t="shared" si="411"/>
        <v/>
      </c>
      <c r="AQ170" s="368" t="str">
        <f t="shared" si="411"/>
        <v/>
      </c>
      <c r="AR170" s="368" t="str">
        <f t="shared" si="411"/>
        <v/>
      </c>
      <c r="AS170" s="368" t="str">
        <f t="shared" si="411"/>
        <v/>
      </c>
      <c r="AT170" s="368" t="str">
        <f t="shared" si="411"/>
        <v/>
      </c>
      <c r="AU170" s="368" t="str">
        <f t="shared" si="411"/>
        <v/>
      </c>
      <c r="AV170" s="368" t="str">
        <f t="shared" si="411"/>
        <v/>
      </c>
      <c r="AW170" s="368" t="str">
        <f t="shared" si="411"/>
        <v/>
      </c>
      <c r="AX170" s="368" t="str">
        <f t="shared" si="411"/>
        <v/>
      </c>
      <c r="AY170" s="368" t="str">
        <f t="shared" si="411"/>
        <v/>
      </c>
      <c r="AZ170" s="368" t="str">
        <f t="shared" si="411"/>
        <v/>
      </c>
      <c r="BA170" s="368" t="str">
        <f t="shared" si="411"/>
        <v/>
      </c>
      <c r="BB170" s="368" t="str">
        <f t="shared" si="411"/>
        <v/>
      </c>
      <c r="BC170" s="368" t="str">
        <f t="shared" si="411"/>
        <v/>
      </c>
      <c r="BD170" s="368" t="str">
        <f t="shared" si="411"/>
        <v/>
      </c>
      <c r="BE170" s="368" t="str">
        <f t="shared" si="411"/>
        <v/>
      </c>
      <c r="BF170" s="368" t="str">
        <f t="shared" si="411"/>
        <v/>
      </c>
      <c r="BG170" s="368" t="str">
        <f t="shared" si="411"/>
        <v/>
      </c>
      <c r="BH170" s="368" t="str">
        <f t="shared" si="411"/>
        <v/>
      </c>
      <c r="BI170" s="368" t="str">
        <f t="shared" si="411"/>
        <v/>
      </c>
      <c r="BJ170" s="368" t="str">
        <f t="shared" si="411"/>
        <v/>
      </c>
      <c r="BK170" s="368" t="str">
        <f t="shared" si="411"/>
        <v/>
      </c>
      <c r="BL170" s="368" t="str">
        <f t="shared" si="411"/>
        <v/>
      </c>
      <c r="BM170" s="368" t="str">
        <f t="shared" si="411"/>
        <v/>
      </c>
      <c r="BN170" s="368" t="str">
        <f t="shared" si="411"/>
        <v/>
      </c>
      <c r="BO170" s="368" t="str">
        <f t="shared" si="411"/>
        <v/>
      </c>
      <c r="BP170" s="368" t="str">
        <f t="shared" si="411"/>
        <v/>
      </c>
      <c r="BQ170" s="368" t="str">
        <f t="shared" si="411"/>
        <v/>
      </c>
      <c r="BR170" s="368" t="str">
        <f t="shared" si="411"/>
        <v/>
      </c>
      <c r="BS170" s="368" t="str">
        <f t="shared" si="411"/>
        <v/>
      </c>
      <c r="BT170" s="368" t="str">
        <f t="shared" ref="BT170:CD170" si="412">IF(NOT(ISNA(BT79)),IF(LEN(BT79)&gt;0,(BT79-$B79)/(rateShift*0.0001),""),"")</f>
        <v/>
      </c>
      <c r="BU170" s="368" t="str">
        <f t="shared" si="412"/>
        <v/>
      </c>
      <c r="BV170" s="368" t="str">
        <f t="shared" si="412"/>
        <v/>
      </c>
      <c r="BW170" s="368" t="str">
        <f t="shared" si="412"/>
        <v/>
      </c>
      <c r="BX170" s="368" t="str">
        <f t="shared" si="412"/>
        <v/>
      </c>
      <c r="BY170" s="368" t="str">
        <f t="shared" si="412"/>
        <v/>
      </c>
      <c r="BZ170" s="368" t="str">
        <f t="shared" si="412"/>
        <v/>
      </c>
      <c r="CA170" s="368" t="str">
        <f t="shared" si="412"/>
        <v/>
      </c>
      <c r="CB170" s="368" t="str">
        <f t="shared" si="412"/>
        <v/>
      </c>
      <c r="CC170" s="368" t="str">
        <f t="shared" si="412"/>
        <v/>
      </c>
      <c r="CD170" s="368" t="str">
        <f t="shared" si="412"/>
        <v/>
      </c>
      <c r="CE170" s="367" t="str">
        <f t="shared" ref="CE170:DJ170" si="413">IF(NOT(ISNA(CE79)),IF(LEN(CE79)&gt;0,(CE79-$C79)/(rateShift*0.0001),""),"")</f>
        <v/>
      </c>
      <c r="CF170" s="368" t="str">
        <f t="shared" si="413"/>
        <v/>
      </c>
      <c r="CG170" s="368" t="str">
        <f t="shared" si="413"/>
        <v/>
      </c>
      <c r="CH170" s="368" t="str">
        <f t="shared" si="413"/>
        <v/>
      </c>
      <c r="CI170" s="368" t="str">
        <f t="shared" si="413"/>
        <v/>
      </c>
      <c r="CJ170" s="368" t="str">
        <f t="shared" si="413"/>
        <v/>
      </c>
      <c r="CK170" s="368" t="str">
        <f t="shared" si="413"/>
        <v/>
      </c>
      <c r="CL170" s="368" t="str">
        <f t="shared" si="413"/>
        <v/>
      </c>
      <c r="CM170" s="368" t="str">
        <f t="shared" si="413"/>
        <v/>
      </c>
      <c r="CN170" s="368" t="str">
        <f t="shared" si="413"/>
        <v/>
      </c>
      <c r="CO170" s="368" t="str">
        <f t="shared" si="413"/>
        <v/>
      </c>
      <c r="CP170" s="368" t="str">
        <f t="shared" si="413"/>
        <v/>
      </c>
      <c r="CQ170" s="368" t="str">
        <f t="shared" si="413"/>
        <v/>
      </c>
      <c r="CR170" s="368" t="str">
        <f t="shared" si="413"/>
        <v/>
      </c>
      <c r="CS170" s="368" t="str">
        <f t="shared" si="413"/>
        <v/>
      </c>
      <c r="CT170" s="368" t="str">
        <f t="shared" si="413"/>
        <v/>
      </c>
      <c r="CU170" s="368" t="str">
        <f t="shared" si="413"/>
        <v/>
      </c>
      <c r="CV170" s="368" t="str">
        <f t="shared" si="413"/>
        <v/>
      </c>
      <c r="CW170" s="368" t="str">
        <f t="shared" si="413"/>
        <v/>
      </c>
      <c r="CX170" s="368" t="str">
        <f t="shared" si="413"/>
        <v/>
      </c>
      <c r="CY170" s="368" t="str">
        <f t="shared" si="413"/>
        <v/>
      </c>
      <c r="CZ170" s="368" t="str">
        <f t="shared" si="413"/>
        <v/>
      </c>
      <c r="DA170" s="368" t="str">
        <f t="shared" si="413"/>
        <v/>
      </c>
      <c r="DB170" s="368" t="str">
        <f t="shared" si="413"/>
        <v/>
      </c>
      <c r="DC170" s="368" t="str">
        <f t="shared" si="413"/>
        <v/>
      </c>
      <c r="DD170" s="368" t="str">
        <f t="shared" si="413"/>
        <v/>
      </c>
      <c r="DE170" s="368" t="str">
        <f t="shared" si="413"/>
        <v/>
      </c>
      <c r="DF170" s="368" t="str">
        <f t="shared" si="413"/>
        <v/>
      </c>
      <c r="DG170" s="368" t="str">
        <f t="shared" si="413"/>
        <v/>
      </c>
      <c r="DH170" s="368" t="str">
        <f t="shared" si="413"/>
        <v/>
      </c>
      <c r="DI170" s="368" t="str">
        <f t="shared" si="413"/>
        <v/>
      </c>
      <c r="DJ170" s="368" t="str">
        <f t="shared" si="413"/>
        <v/>
      </c>
      <c r="DK170" s="368" t="str">
        <f t="shared" ref="DK170:EP170" si="414">IF(NOT(ISNA(DK79)),IF(LEN(DK79)&gt;0,(DK79-$C79)/(rateShift*0.0001),""),"")</f>
        <v/>
      </c>
      <c r="DL170" s="368" t="str">
        <f t="shared" si="414"/>
        <v/>
      </c>
      <c r="DM170" s="368" t="str">
        <f t="shared" si="414"/>
        <v/>
      </c>
      <c r="DN170" s="368" t="str">
        <f t="shared" si="414"/>
        <v/>
      </c>
      <c r="DO170" s="368" t="str">
        <f t="shared" si="414"/>
        <v/>
      </c>
      <c r="DP170" s="368" t="str">
        <f t="shared" si="414"/>
        <v/>
      </c>
      <c r="DQ170" s="368" t="str">
        <f t="shared" si="414"/>
        <v/>
      </c>
      <c r="DR170" s="368" t="str">
        <f t="shared" si="414"/>
        <v/>
      </c>
      <c r="DS170" s="368" t="str">
        <f t="shared" si="414"/>
        <v/>
      </c>
      <c r="DT170" s="368" t="str">
        <f t="shared" si="414"/>
        <v/>
      </c>
      <c r="DU170" s="368" t="str">
        <f t="shared" si="414"/>
        <v/>
      </c>
      <c r="DV170" s="368" t="str">
        <f t="shared" si="414"/>
        <v/>
      </c>
      <c r="DW170" s="368" t="str">
        <f t="shared" si="414"/>
        <v/>
      </c>
      <c r="DX170" s="368" t="str">
        <f t="shared" si="414"/>
        <v/>
      </c>
      <c r="DY170" s="368" t="str">
        <f t="shared" si="414"/>
        <v/>
      </c>
      <c r="DZ170" s="368" t="str">
        <f t="shared" si="414"/>
        <v/>
      </c>
      <c r="EA170" s="368" t="str">
        <f t="shared" si="414"/>
        <v/>
      </c>
      <c r="EB170" s="368" t="str">
        <f t="shared" si="414"/>
        <v/>
      </c>
      <c r="EC170" s="368" t="str">
        <f t="shared" si="414"/>
        <v/>
      </c>
      <c r="ED170" s="368" t="str">
        <f t="shared" si="414"/>
        <v/>
      </c>
      <c r="EE170" s="368" t="str">
        <f t="shared" si="414"/>
        <v/>
      </c>
      <c r="EF170" s="368" t="str">
        <f t="shared" si="414"/>
        <v/>
      </c>
      <c r="EG170" s="368" t="str">
        <f t="shared" si="414"/>
        <v/>
      </c>
      <c r="EH170" s="368" t="str">
        <f t="shared" si="414"/>
        <v/>
      </c>
      <c r="EI170" s="368" t="str">
        <f t="shared" si="414"/>
        <v/>
      </c>
      <c r="EJ170" s="368" t="str">
        <f t="shared" si="414"/>
        <v/>
      </c>
      <c r="EK170" s="368" t="str">
        <f t="shared" si="414"/>
        <v/>
      </c>
      <c r="EL170" s="368" t="str">
        <f t="shared" si="414"/>
        <v/>
      </c>
      <c r="EM170" s="368" t="str">
        <f t="shared" si="414"/>
        <v/>
      </c>
      <c r="EN170" s="368" t="str">
        <f t="shared" si="414"/>
        <v/>
      </c>
      <c r="EO170" s="368" t="str">
        <f t="shared" si="414"/>
        <v/>
      </c>
      <c r="EP170" s="368" t="str">
        <f t="shared" si="414"/>
        <v/>
      </c>
      <c r="EQ170" s="368" t="str">
        <f t="shared" ref="EQ170:FA170" si="415">IF(NOT(ISNA(EQ79)),IF(LEN(EQ79)&gt;0,(EQ79-$C79)/(rateShift*0.0001),""),"")</f>
        <v/>
      </c>
      <c r="ER170" s="368" t="str">
        <f t="shared" si="415"/>
        <v/>
      </c>
      <c r="ES170" s="368" t="str">
        <f t="shared" si="415"/>
        <v/>
      </c>
      <c r="ET170" s="368" t="str">
        <f t="shared" si="415"/>
        <v/>
      </c>
      <c r="EU170" s="368" t="str">
        <f t="shared" si="415"/>
        <v/>
      </c>
      <c r="EV170" s="368" t="str">
        <f t="shared" si="415"/>
        <v/>
      </c>
      <c r="EW170" s="368" t="str">
        <f t="shared" si="415"/>
        <v/>
      </c>
      <c r="EX170" s="368" t="str">
        <f t="shared" si="415"/>
        <v/>
      </c>
      <c r="EY170" s="368" t="str">
        <f t="shared" si="415"/>
        <v/>
      </c>
      <c r="EZ170" s="368" t="str">
        <f t="shared" si="415"/>
        <v/>
      </c>
      <c r="FA170" s="369" t="str">
        <f t="shared" si="415"/>
        <v/>
      </c>
    </row>
    <row r="171" spans="6:157" x14ac:dyDescent="0.2">
      <c r="F171" s="238" t="e">
        <v>#N/A</v>
      </c>
      <c r="G171" s="238" t="str">
        <v/>
      </c>
      <c r="H171" s="367" t="str">
        <f t="shared" ref="H171:AM171" si="416">IF(NOT(ISNA(H80)),IF(LEN(H80)&gt;0,(H80-$B80)/(rateShift*0.0001),""),"")</f>
        <v/>
      </c>
      <c r="I171" s="368" t="str">
        <f t="shared" si="416"/>
        <v/>
      </c>
      <c r="J171" s="368" t="str">
        <f t="shared" si="416"/>
        <v/>
      </c>
      <c r="K171" s="368" t="str">
        <f t="shared" si="416"/>
        <v/>
      </c>
      <c r="L171" s="368" t="str">
        <f t="shared" si="416"/>
        <v/>
      </c>
      <c r="M171" s="368" t="str">
        <f t="shared" si="416"/>
        <v/>
      </c>
      <c r="N171" s="368" t="str">
        <f t="shared" si="416"/>
        <v/>
      </c>
      <c r="O171" s="368" t="str">
        <f t="shared" si="416"/>
        <v/>
      </c>
      <c r="P171" s="368" t="str">
        <f t="shared" si="416"/>
        <v/>
      </c>
      <c r="Q171" s="368" t="str">
        <f t="shared" si="416"/>
        <v/>
      </c>
      <c r="R171" s="368" t="str">
        <f t="shared" si="416"/>
        <v/>
      </c>
      <c r="S171" s="368" t="str">
        <f t="shared" si="416"/>
        <v/>
      </c>
      <c r="T171" s="368" t="str">
        <f t="shared" si="416"/>
        <v/>
      </c>
      <c r="U171" s="368" t="str">
        <f t="shared" si="416"/>
        <v/>
      </c>
      <c r="V171" s="368" t="str">
        <f t="shared" si="416"/>
        <v/>
      </c>
      <c r="W171" s="368" t="str">
        <f t="shared" si="416"/>
        <v/>
      </c>
      <c r="X171" s="368" t="str">
        <f t="shared" si="416"/>
        <v/>
      </c>
      <c r="Y171" s="368" t="str">
        <f t="shared" si="416"/>
        <v/>
      </c>
      <c r="Z171" s="368" t="str">
        <f t="shared" si="416"/>
        <v/>
      </c>
      <c r="AA171" s="368" t="str">
        <f t="shared" si="416"/>
        <v/>
      </c>
      <c r="AB171" s="368" t="str">
        <f t="shared" si="416"/>
        <v/>
      </c>
      <c r="AC171" s="368" t="str">
        <f t="shared" si="416"/>
        <v/>
      </c>
      <c r="AD171" s="368" t="str">
        <f t="shared" si="416"/>
        <v/>
      </c>
      <c r="AE171" s="368" t="str">
        <f t="shared" si="416"/>
        <v/>
      </c>
      <c r="AF171" s="368" t="str">
        <f t="shared" si="416"/>
        <v/>
      </c>
      <c r="AG171" s="368" t="str">
        <f t="shared" si="416"/>
        <v/>
      </c>
      <c r="AH171" s="368" t="str">
        <f t="shared" si="416"/>
        <v/>
      </c>
      <c r="AI171" s="368" t="str">
        <f t="shared" si="416"/>
        <v/>
      </c>
      <c r="AJ171" s="368" t="str">
        <f t="shared" si="416"/>
        <v/>
      </c>
      <c r="AK171" s="368" t="str">
        <f t="shared" si="416"/>
        <v/>
      </c>
      <c r="AL171" s="368" t="str">
        <f t="shared" si="416"/>
        <v/>
      </c>
      <c r="AM171" s="368" t="str">
        <f t="shared" si="416"/>
        <v/>
      </c>
      <c r="AN171" s="368" t="str">
        <f t="shared" ref="AN171:BS171" si="417">IF(NOT(ISNA(AN80)),IF(LEN(AN80)&gt;0,(AN80-$B80)/(rateShift*0.0001),""),"")</f>
        <v/>
      </c>
      <c r="AO171" s="368" t="str">
        <f t="shared" si="417"/>
        <v/>
      </c>
      <c r="AP171" s="368" t="str">
        <f t="shared" si="417"/>
        <v/>
      </c>
      <c r="AQ171" s="368" t="str">
        <f t="shared" si="417"/>
        <v/>
      </c>
      <c r="AR171" s="368" t="str">
        <f t="shared" si="417"/>
        <v/>
      </c>
      <c r="AS171" s="368" t="str">
        <f t="shared" si="417"/>
        <v/>
      </c>
      <c r="AT171" s="368" t="str">
        <f t="shared" si="417"/>
        <v/>
      </c>
      <c r="AU171" s="368" t="str">
        <f t="shared" si="417"/>
        <v/>
      </c>
      <c r="AV171" s="368" t="str">
        <f t="shared" si="417"/>
        <v/>
      </c>
      <c r="AW171" s="368" t="str">
        <f t="shared" si="417"/>
        <v/>
      </c>
      <c r="AX171" s="368" t="str">
        <f t="shared" si="417"/>
        <v/>
      </c>
      <c r="AY171" s="368" t="str">
        <f t="shared" si="417"/>
        <v/>
      </c>
      <c r="AZ171" s="368" t="str">
        <f t="shared" si="417"/>
        <v/>
      </c>
      <c r="BA171" s="368" t="str">
        <f t="shared" si="417"/>
        <v/>
      </c>
      <c r="BB171" s="368" t="str">
        <f t="shared" si="417"/>
        <v/>
      </c>
      <c r="BC171" s="368" t="str">
        <f t="shared" si="417"/>
        <v/>
      </c>
      <c r="BD171" s="368" t="str">
        <f t="shared" si="417"/>
        <v/>
      </c>
      <c r="BE171" s="368" t="str">
        <f t="shared" si="417"/>
        <v/>
      </c>
      <c r="BF171" s="368" t="str">
        <f t="shared" si="417"/>
        <v/>
      </c>
      <c r="BG171" s="368" t="str">
        <f t="shared" si="417"/>
        <v/>
      </c>
      <c r="BH171" s="368" t="str">
        <f t="shared" si="417"/>
        <v/>
      </c>
      <c r="BI171" s="368" t="str">
        <f t="shared" si="417"/>
        <v/>
      </c>
      <c r="BJ171" s="368" t="str">
        <f t="shared" si="417"/>
        <v/>
      </c>
      <c r="BK171" s="368" t="str">
        <f t="shared" si="417"/>
        <v/>
      </c>
      <c r="BL171" s="368" t="str">
        <f t="shared" si="417"/>
        <v/>
      </c>
      <c r="BM171" s="368" t="str">
        <f t="shared" si="417"/>
        <v/>
      </c>
      <c r="BN171" s="368" t="str">
        <f t="shared" si="417"/>
        <v/>
      </c>
      <c r="BO171" s="368" t="str">
        <f t="shared" si="417"/>
        <v/>
      </c>
      <c r="BP171" s="368" t="str">
        <f t="shared" si="417"/>
        <v/>
      </c>
      <c r="BQ171" s="368" t="str">
        <f t="shared" si="417"/>
        <v/>
      </c>
      <c r="BR171" s="368" t="str">
        <f t="shared" si="417"/>
        <v/>
      </c>
      <c r="BS171" s="368" t="str">
        <f t="shared" si="417"/>
        <v/>
      </c>
      <c r="BT171" s="368" t="str">
        <f t="shared" ref="BT171:CD171" si="418">IF(NOT(ISNA(BT80)),IF(LEN(BT80)&gt;0,(BT80-$B80)/(rateShift*0.0001),""),"")</f>
        <v/>
      </c>
      <c r="BU171" s="368" t="str">
        <f t="shared" si="418"/>
        <v/>
      </c>
      <c r="BV171" s="368" t="str">
        <f t="shared" si="418"/>
        <v/>
      </c>
      <c r="BW171" s="368" t="str">
        <f t="shared" si="418"/>
        <v/>
      </c>
      <c r="BX171" s="368" t="str">
        <f t="shared" si="418"/>
        <v/>
      </c>
      <c r="BY171" s="368" t="str">
        <f t="shared" si="418"/>
        <v/>
      </c>
      <c r="BZ171" s="368" t="str">
        <f t="shared" si="418"/>
        <v/>
      </c>
      <c r="CA171" s="368" t="str">
        <f t="shared" si="418"/>
        <v/>
      </c>
      <c r="CB171" s="368" t="str">
        <f t="shared" si="418"/>
        <v/>
      </c>
      <c r="CC171" s="368" t="str">
        <f t="shared" si="418"/>
        <v/>
      </c>
      <c r="CD171" s="368" t="str">
        <f t="shared" si="418"/>
        <v/>
      </c>
      <c r="CE171" s="367" t="str">
        <f t="shared" ref="CE171:DJ171" si="419">IF(NOT(ISNA(CE80)),IF(LEN(CE80)&gt;0,(CE80-$C80)/(rateShift*0.0001),""),"")</f>
        <v/>
      </c>
      <c r="CF171" s="368" t="str">
        <f t="shared" si="419"/>
        <v/>
      </c>
      <c r="CG171" s="368" t="str">
        <f t="shared" si="419"/>
        <v/>
      </c>
      <c r="CH171" s="368" t="str">
        <f t="shared" si="419"/>
        <v/>
      </c>
      <c r="CI171" s="368" t="str">
        <f t="shared" si="419"/>
        <v/>
      </c>
      <c r="CJ171" s="368" t="str">
        <f t="shared" si="419"/>
        <v/>
      </c>
      <c r="CK171" s="368" t="str">
        <f t="shared" si="419"/>
        <v/>
      </c>
      <c r="CL171" s="368" t="str">
        <f t="shared" si="419"/>
        <v/>
      </c>
      <c r="CM171" s="368" t="str">
        <f t="shared" si="419"/>
        <v/>
      </c>
      <c r="CN171" s="368" t="str">
        <f t="shared" si="419"/>
        <v/>
      </c>
      <c r="CO171" s="368" t="str">
        <f t="shared" si="419"/>
        <v/>
      </c>
      <c r="CP171" s="368" t="str">
        <f t="shared" si="419"/>
        <v/>
      </c>
      <c r="CQ171" s="368" t="str">
        <f t="shared" si="419"/>
        <v/>
      </c>
      <c r="CR171" s="368" t="str">
        <f t="shared" si="419"/>
        <v/>
      </c>
      <c r="CS171" s="368" t="str">
        <f t="shared" si="419"/>
        <v/>
      </c>
      <c r="CT171" s="368" t="str">
        <f t="shared" si="419"/>
        <v/>
      </c>
      <c r="CU171" s="368" t="str">
        <f t="shared" si="419"/>
        <v/>
      </c>
      <c r="CV171" s="368" t="str">
        <f t="shared" si="419"/>
        <v/>
      </c>
      <c r="CW171" s="368" t="str">
        <f t="shared" si="419"/>
        <v/>
      </c>
      <c r="CX171" s="368" t="str">
        <f t="shared" si="419"/>
        <v/>
      </c>
      <c r="CY171" s="368" t="str">
        <f t="shared" si="419"/>
        <v/>
      </c>
      <c r="CZ171" s="368" t="str">
        <f t="shared" si="419"/>
        <v/>
      </c>
      <c r="DA171" s="368" t="str">
        <f t="shared" si="419"/>
        <v/>
      </c>
      <c r="DB171" s="368" t="str">
        <f t="shared" si="419"/>
        <v/>
      </c>
      <c r="DC171" s="368" t="str">
        <f t="shared" si="419"/>
        <v/>
      </c>
      <c r="DD171" s="368" t="str">
        <f t="shared" si="419"/>
        <v/>
      </c>
      <c r="DE171" s="368" t="str">
        <f t="shared" si="419"/>
        <v/>
      </c>
      <c r="DF171" s="368" t="str">
        <f t="shared" si="419"/>
        <v/>
      </c>
      <c r="DG171" s="368" t="str">
        <f t="shared" si="419"/>
        <v/>
      </c>
      <c r="DH171" s="368" t="str">
        <f t="shared" si="419"/>
        <v/>
      </c>
      <c r="DI171" s="368" t="str">
        <f t="shared" si="419"/>
        <v/>
      </c>
      <c r="DJ171" s="368" t="str">
        <f t="shared" si="419"/>
        <v/>
      </c>
      <c r="DK171" s="368" t="str">
        <f t="shared" ref="DK171:EP171" si="420">IF(NOT(ISNA(DK80)),IF(LEN(DK80)&gt;0,(DK80-$C80)/(rateShift*0.0001),""),"")</f>
        <v/>
      </c>
      <c r="DL171" s="368" t="str">
        <f t="shared" si="420"/>
        <v/>
      </c>
      <c r="DM171" s="368" t="str">
        <f t="shared" si="420"/>
        <v/>
      </c>
      <c r="DN171" s="368" t="str">
        <f t="shared" si="420"/>
        <v/>
      </c>
      <c r="DO171" s="368" t="str">
        <f t="shared" si="420"/>
        <v/>
      </c>
      <c r="DP171" s="368" t="str">
        <f t="shared" si="420"/>
        <v/>
      </c>
      <c r="DQ171" s="368" t="str">
        <f t="shared" si="420"/>
        <v/>
      </c>
      <c r="DR171" s="368" t="str">
        <f t="shared" si="420"/>
        <v/>
      </c>
      <c r="DS171" s="368" t="str">
        <f t="shared" si="420"/>
        <v/>
      </c>
      <c r="DT171" s="368" t="str">
        <f t="shared" si="420"/>
        <v/>
      </c>
      <c r="DU171" s="368" t="str">
        <f t="shared" si="420"/>
        <v/>
      </c>
      <c r="DV171" s="368" t="str">
        <f t="shared" si="420"/>
        <v/>
      </c>
      <c r="DW171" s="368" t="str">
        <f t="shared" si="420"/>
        <v/>
      </c>
      <c r="DX171" s="368" t="str">
        <f t="shared" si="420"/>
        <v/>
      </c>
      <c r="DY171" s="368" t="str">
        <f t="shared" si="420"/>
        <v/>
      </c>
      <c r="DZ171" s="368" t="str">
        <f t="shared" si="420"/>
        <v/>
      </c>
      <c r="EA171" s="368" t="str">
        <f t="shared" si="420"/>
        <v/>
      </c>
      <c r="EB171" s="368" t="str">
        <f t="shared" si="420"/>
        <v/>
      </c>
      <c r="EC171" s="368" t="str">
        <f t="shared" si="420"/>
        <v/>
      </c>
      <c r="ED171" s="368" t="str">
        <f t="shared" si="420"/>
        <v/>
      </c>
      <c r="EE171" s="368" t="str">
        <f t="shared" si="420"/>
        <v/>
      </c>
      <c r="EF171" s="368" t="str">
        <f t="shared" si="420"/>
        <v/>
      </c>
      <c r="EG171" s="368" t="str">
        <f t="shared" si="420"/>
        <v/>
      </c>
      <c r="EH171" s="368" t="str">
        <f t="shared" si="420"/>
        <v/>
      </c>
      <c r="EI171" s="368" t="str">
        <f t="shared" si="420"/>
        <v/>
      </c>
      <c r="EJ171" s="368" t="str">
        <f t="shared" si="420"/>
        <v/>
      </c>
      <c r="EK171" s="368" t="str">
        <f t="shared" si="420"/>
        <v/>
      </c>
      <c r="EL171" s="368" t="str">
        <f t="shared" si="420"/>
        <v/>
      </c>
      <c r="EM171" s="368" t="str">
        <f t="shared" si="420"/>
        <v/>
      </c>
      <c r="EN171" s="368" t="str">
        <f t="shared" si="420"/>
        <v/>
      </c>
      <c r="EO171" s="368" t="str">
        <f t="shared" si="420"/>
        <v/>
      </c>
      <c r="EP171" s="368" t="str">
        <f t="shared" si="420"/>
        <v/>
      </c>
      <c r="EQ171" s="368" t="str">
        <f t="shared" ref="EQ171:FA171" si="421">IF(NOT(ISNA(EQ80)),IF(LEN(EQ80)&gt;0,(EQ80-$C80)/(rateShift*0.0001),""),"")</f>
        <v/>
      </c>
      <c r="ER171" s="368" t="str">
        <f t="shared" si="421"/>
        <v/>
      </c>
      <c r="ES171" s="368" t="str">
        <f t="shared" si="421"/>
        <v/>
      </c>
      <c r="ET171" s="368" t="str">
        <f t="shared" si="421"/>
        <v/>
      </c>
      <c r="EU171" s="368" t="str">
        <f t="shared" si="421"/>
        <v/>
      </c>
      <c r="EV171" s="368" t="str">
        <f t="shared" si="421"/>
        <v/>
      </c>
      <c r="EW171" s="368" t="str">
        <f t="shared" si="421"/>
        <v/>
      </c>
      <c r="EX171" s="368" t="str">
        <f t="shared" si="421"/>
        <v/>
      </c>
      <c r="EY171" s="368" t="str">
        <f t="shared" si="421"/>
        <v/>
      </c>
      <c r="EZ171" s="368" t="str">
        <f t="shared" si="421"/>
        <v/>
      </c>
      <c r="FA171" s="369" t="str">
        <f t="shared" si="421"/>
        <v/>
      </c>
    </row>
    <row r="172" spans="6:157" x14ac:dyDescent="0.2">
      <c r="F172" s="238" t="e">
        <v>#N/A</v>
      </c>
      <c r="G172" s="238" t="str">
        <v/>
      </c>
      <c r="H172" s="367" t="str">
        <f t="shared" ref="H172:AM172" si="422">IF(NOT(ISNA(H81)),IF(LEN(H81)&gt;0,(H81-$B81)/(rateShift*0.0001),""),"")</f>
        <v/>
      </c>
      <c r="I172" s="368" t="str">
        <f t="shared" si="422"/>
        <v/>
      </c>
      <c r="J172" s="368" t="str">
        <f t="shared" si="422"/>
        <v/>
      </c>
      <c r="K172" s="368" t="str">
        <f t="shared" si="422"/>
        <v/>
      </c>
      <c r="L172" s="368" t="str">
        <f t="shared" si="422"/>
        <v/>
      </c>
      <c r="M172" s="368" t="str">
        <f t="shared" si="422"/>
        <v/>
      </c>
      <c r="N172" s="368" t="str">
        <f t="shared" si="422"/>
        <v/>
      </c>
      <c r="O172" s="368" t="str">
        <f t="shared" si="422"/>
        <v/>
      </c>
      <c r="P172" s="368" t="str">
        <f t="shared" si="422"/>
        <v/>
      </c>
      <c r="Q172" s="368" t="str">
        <f t="shared" si="422"/>
        <v/>
      </c>
      <c r="R172" s="368" t="str">
        <f t="shared" si="422"/>
        <v/>
      </c>
      <c r="S172" s="368" t="str">
        <f t="shared" si="422"/>
        <v/>
      </c>
      <c r="T172" s="368" t="str">
        <f t="shared" si="422"/>
        <v/>
      </c>
      <c r="U172" s="368" t="str">
        <f t="shared" si="422"/>
        <v/>
      </c>
      <c r="V172" s="368" t="str">
        <f t="shared" si="422"/>
        <v/>
      </c>
      <c r="W172" s="368" t="str">
        <f t="shared" si="422"/>
        <v/>
      </c>
      <c r="X172" s="368" t="str">
        <f t="shared" si="422"/>
        <v/>
      </c>
      <c r="Y172" s="368" t="str">
        <f t="shared" si="422"/>
        <v/>
      </c>
      <c r="Z172" s="368" t="str">
        <f t="shared" si="422"/>
        <v/>
      </c>
      <c r="AA172" s="368" t="str">
        <f t="shared" si="422"/>
        <v/>
      </c>
      <c r="AB172" s="368" t="str">
        <f t="shared" si="422"/>
        <v/>
      </c>
      <c r="AC172" s="368" t="str">
        <f t="shared" si="422"/>
        <v/>
      </c>
      <c r="AD172" s="368" t="str">
        <f t="shared" si="422"/>
        <v/>
      </c>
      <c r="AE172" s="368" t="str">
        <f t="shared" si="422"/>
        <v/>
      </c>
      <c r="AF172" s="368" t="str">
        <f t="shared" si="422"/>
        <v/>
      </c>
      <c r="AG172" s="368" t="str">
        <f t="shared" si="422"/>
        <v/>
      </c>
      <c r="AH172" s="368" t="str">
        <f t="shared" si="422"/>
        <v/>
      </c>
      <c r="AI172" s="368" t="str">
        <f t="shared" si="422"/>
        <v/>
      </c>
      <c r="AJ172" s="368" t="str">
        <f t="shared" si="422"/>
        <v/>
      </c>
      <c r="AK172" s="368" t="str">
        <f t="shared" si="422"/>
        <v/>
      </c>
      <c r="AL172" s="368" t="str">
        <f t="shared" si="422"/>
        <v/>
      </c>
      <c r="AM172" s="368" t="str">
        <f t="shared" si="422"/>
        <v/>
      </c>
      <c r="AN172" s="368" t="str">
        <f t="shared" ref="AN172:BS172" si="423">IF(NOT(ISNA(AN81)),IF(LEN(AN81)&gt;0,(AN81-$B81)/(rateShift*0.0001),""),"")</f>
        <v/>
      </c>
      <c r="AO172" s="368" t="str">
        <f t="shared" si="423"/>
        <v/>
      </c>
      <c r="AP172" s="368" t="str">
        <f t="shared" si="423"/>
        <v/>
      </c>
      <c r="AQ172" s="368" t="str">
        <f t="shared" si="423"/>
        <v/>
      </c>
      <c r="AR172" s="368" t="str">
        <f t="shared" si="423"/>
        <v/>
      </c>
      <c r="AS172" s="368" t="str">
        <f t="shared" si="423"/>
        <v/>
      </c>
      <c r="AT172" s="368" t="str">
        <f t="shared" si="423"/>
        <v/>
      </c>
      <c r="AU172" s="368" t="str">
        <f t="shared" si="423"/>
        <v/>
      </c>
      <c r="AV172" s="368" t="str">
        <f t="shared" si="423"/>
        <v/>
      </c>
      <c r="AW172" s="368" t="str">
        <f t="shared" si="423"/>
        <v/>
      </c>
      <c r="AX172" s="368" t="str">
        <f t="shared" si="423"/>
        <v/>
      </c>
      <c r="AY172" s="368" t="str">
        <f t="shared" si="423"/>
        <v/>
      </c>
      <c r="AZ172" s="368" t="str">
        <f t="shared" si="423"/>
        <v/>
      </c>
      <c r="BA172" s="368" t="str">
        <f t="shared" si="423"/>
        <v/>
      </c>
      <c r="BB172" s="368" t="str">
        <f t="shared" si="423"/>
        <v/>
      </c>
      <c r="BC172" s="368" t="str">
        <f t="shared" si="423"/>
        <v/>
      </c>
      <c r="BD172" s="368" t="str">
        <f t="shared" si="423"/>
        <v/>
      </c>
      <c r="BE172" s="368" t="str">
        <f t="shared" si="423"/>
        <v/>
      </c>
      <c r="BF172" s="368" t="str">
        <f t="shared" si="423"/>
        <v/>
      </c>
      <c r="BG172" s="368" t="str">
        <f t="shared" si="423"/>
        <v/>
      </c>
      <c r="BH172" s="368" t="str">
        <f t="shared" si="423"/>
        <v/>
      </c>
      <c r="BI172" s="368" t="str">
        <f t="shared" si="423"/>
        <v/>
      </c>
      <c r="BJ172" s="368" t="str">
        <f t="shared" si="423"/>
        <v/>
      </c>
      <c r="BK172" s="368" t="str">
        <f t="shared" si="423"/>
        <v/>
      </c>
      <c r="BL172" s="368" t="str">
        <f t="shared" si="423"/>
        <v/>
      </c>
      <c r="BM172" s="368" t="str">
        <f t="shared" si="423"/>
        <v/>
      </c>
      <c r="BN172" s="368" t="str">
        <f t="shared" si="423"/>
        <v/>
      </c>
      <c r="BO172" s="368" t="str">
        <f t="shared" si="423"/>
        <v/>
      </c>
      <c r="BP172" s="368" t="str">
        <f t="shared" si="423"/>
        <v/>
      </c>
      <c r="BQ172" s="368" t="str">
        <f t="shared" si="423"/>
        <v/>
      </c>
      <c r="BR172" s="368" t="str">
        <f t="shared" si="423"/>
        <v/>
      </c>
      <c r="BS172" s="368" t="str">
        <f t="shared" si="423"/>
        <v/>
      </c>
      <c r="BT172" s="368" t="str">
        <f t="shared" ref="BT172:CD172" si="424">IF(NOT(ISNA(BT81)),IF(LEN(BT81)&gt;0,(BT81-$B81)/(rateShift*0.0001),""),"")</f>
        <v/>
      </c>
      <c r="BU172" s="368" t="str">
        <f t="shared" si="424"/>
        <v/>
      </c>
      <c r="BV172" s="368" t="str">
        <f t="shared" si="424"/>
        <v/>
      </c>
      <c r="BW172" s="368" t="str">
        <f t="shared" si="424"/>
        <v/>
      </c>
      <c r="BX172" s="368" t="str">
        <f t="shared" si="424"/>
        <v/>
      </c>
      <c r="BY172" s="368" t="str">
        <f t="shared" si="424"/>
        <v/>
      </c>
      <c r="BZ172" s="368" t="str">
        <f t="shared" si="424"/>
        <v/>
      </c>
      <c r="CA172" s="368" t="str">
        <f t="shared" si="424"/>
        <v/>
      </c>
      <c r="CB172" s="368" t="str">
        <f t="shared" si="424"/>
        <v/>
      </c>
      <c r="CC172" s="368" t="str">
        <f t="shared" si="424"/>
        <v/>
      </c>
      <c r="CD172" s="368" t="str">
        <f t="shared" si="424"/>
        <v/>
      </c>
      <c r="CE172" s="367" t="str">
        <f t="shared" ref="CE172:DJ172" si="425">IF(NOT(ISNA(CE81)),IF(LEN(CE81)&gt;0,(CE81-$C81)/(rateShift*0.0001),""),"")</f>
        <v/>
      </c>
      <c r="CF172" s="368" t="str">
        <f t="shared" si="425"/>
        <v/>
      </c>
      <c r="CG172" s="368" t="str">
        <f t="shared" si="425"/>
        <v/>
      </c>
      <c r="CH172" s="368" t="str">
        <f t="shared" si="425"/>
        <v/>
      </c>
      <c r="CI172" s="368" t="str">
        <f t="shared" si="425"/>
        <v/>
      </c>
      <c r="CJ172" s="368" t="str">
        <f t="shared" si="425"/>
        <v/>
      </c>
      <c r="CK172" s="368" t="str">
        <f t="shared" si="425"/>
        <v/>
      </c>
      <c r="CL172" s="368" t="str">
        <f t="shared" si="425"/>
        <v/>
      </c>
      <c r="CM172" s="368" t="str">
        <f t="shared" si="425"/>
        <v/>
      </c>
      <c r="CN172" s="368" t="str">
        <f t="shared" si="425"/>
        <v/>
      </c>
      <c r="CO172" s="368" t="str">
        <f t="shared" si="425"/>
        <v/>
      </c>
      <c r="CP172" s="368" t="str">
        <f t="shared" si="425"/>
        <v/>
      </c>
      <c r="CQ172" s="368" t="str">
        <f t="shared" si="425"/>
        <v/>
      </c>
      <c r="CR172" s="368" t="str">
        <f t="shared" si="425"/>
        <v/>
      </c>
      <c r="CS172" s="368" t="str">
        <f t="shared" si="425"/>
        <v/>
      </c>
      <c r="CT172" s="368" t="str">
        <f t="shared" si="425"/>
        <v/>
      </c>
      <c r="CU172" s="368" t="str">
        <f t="shared" si="425"/>
        <v/>
      </c>
      <c r="CV172" s="368" t="str">
        <f t="shared" si="425"/>
        <v/>
      </c>
      <c r="CW172" s="368" t="str">
        <f t="shared" si="425"/>
        <v/>
      </c>
      <c r="CX172" s="368" t="str">
        <f t="shared" si="425"/>
        <v/>
      </c>
      <c r="CY172" s="368" t="str">
        <f t="shared" si="425"/>
        <v/>
      </c>
      <c r="CZ172" s="368" t="str">
        <f t="shared" si="425"/>
        <v/>
      </c>
      <c r="DA172" s="368" t="str">
        <f t="shared" si="425"/>
        <v/>
      </c>
      <c r="DB172" s="368" t="str">
        <f t="shared" si="425"/>
        <v/>
      </c>
      <c r="DC172" s="368" t="str">
        <f t="shared" si="425"/>
        <v/>
      </c>
      <c r="DD172" s="368" t="str">
        <f t="shared" si="425"/>
        <v/>
      </c>
      <c r="DE172" s="368" t="str">
        <f t="shared" si="425"/>
        <v/>
      </c>
      <c r="DF172" s="368" t="str">
        <f t="shared" si="425"/>
        <v/>
      </c>
      <c r="DG172" s="368" t="str">
        <f t="shared" si="425"/>
        <v/>
      </c>
      <c r="DH172" s="368" t="str">
        <f t="shared" si="425"/>
        <v/>
      </c>
      <c r="DI172" s="368" t="str">
        <f t="shared" si="425"/>
        <v/>
      </c>
      <c r="DJ172" s="368" t="str">
        <f t="shared" si="425"/>
        <v/>
      </c>
      <c r="DK172" s="368" t="str">
        <f t="shared" ref="DK172:EP172" si="426">IF(NOT(ISNA(DK81)),IF(LEN(DK81)&gt;0,(DK81-$C81)/(rateShift*0.0001),""),"")</f>
        <v/>
      </c>
      <c r="DL172" s="368" t="str">
        <f t="shared" si="426"/>
        <v/>
      </c>
      <c r="DM172" s="368" t="str">
        <f t="shared" si="426"/>
        <v/>
      </c>
      <c r="DN172" s="368" t="str">
        <f t="shared" si="426"/>
        <v/>
      </c>
      <c r="DO172" s="368" t="str">
        <f t="shared" si="426"/>
        <v/>
      </c>
      <c r="DP172" s="368" t="str">
        <f t="shared" si="426"/>
        <v/>
      </c>
      <c r="DQ172" s="368" t="str">
        <f t="shared" si="426"/>
        <v/>
      </c>
      <c r="DR172" s="368" t="str">
        <f t="shared" si="426"/>
        <v/>
      </c>
      <c r="DS172" s="368" t="str">
        <f t="shared" si="426"/>
        <v/>
      </c>
      <c r="DT172" s="368" t="str">
        <f t="shared" si="426"/>
        <v/>
      </c>
      <c r="DU172" s="368" t="str">
        <f t="shared" si="426"/>
        <v/>
      </c>
      <c r="DV172" s="368" t="str">
        <f t="shared" si="426"/>
        <v/>
      </c>
      <c r="DW172" s="368" t="str">
        <f t="shared" si="426"/>
        <v/>
      </c>
      <c r="DX172" s="368" t="str">
        <f t="shared" si="426"/>
        <v/>
      </c>
      <c r="DY172" s="368" t="str">
        <f t="shared" si="426"/>
        <v/>
      </c>
      <c r="DZ172" s="368" t="str">
        <f t="shared" si="426"/>
        <v/>
      </c>
      <c r="EA172" s="368" t="str">
        <f t="shared" si="426"/>
        <v/>
      </c>
      <c r="EB172" s="368" t="str">
        <f t="shared" si="426"/>
        <v/>
      </c>
      <c r="EC172" s="368" t="str">
        <f t="shared" si="426"/>
        <v/>
      </c>
      <c r="ED172" s="368" t="str">
        <f t="shared" si="426"/>
        <v/>
      </c>
      <c r="EE172" s="368" t="str">
        <f t="shared" si="426"/>
        <v/>
      </c>
      <c r="EF172" s="368" t="str">
        <f t="shared" si="426"/>
        <v/>
      </c>
      <c r="EG172" s="368" t="str">
        <f t="shared" si="426"/>
        <v/>
      </c>
      <c r="EH172" s="368" t="str">
        <f t="shared" si="426"/>
        <v/>
      </c>
      <c r="EI172" s="368" t="str">
        <f t="shared" si="426"/>
        <v/>
      </c>
      <c r="EJ172" s="368" t="str">
        <f t="shared" si="426"/>
        <v/>
      </c>
      <c r="EK172" s="368" t="str">
        <f t="shared" si="426"/>
        <v/>
      </c>
      <c r="EL172" s="368" t="str">
        <f t="shared" si="426"/>
        <v/>
      </c>
      <c r="EM172" s="368" t="str">
        <f t="shared" si="426"/>
        <v/>
      </c>
      <c r="EN172" s="368" t="str">
        <f t="shared" si="426"/>
        <v/>
      </c>
      <c r="EO172" s="368" t="str">
        <f t="shared" si="426"/>
        <v/>
      </c>
      <c r="EP172" s="368" t="str">
        <f t="shared" si="426"/>
        <v/>
      </c>
      <c r="EQ172" s="368" t="str">
        <f t="shared" ref="EQ172:FA172" si="427">IF(NOT(ISNA(EQ81)),IF(LEN(EQ81)&gt;0,(EQ81-$C81)/(rateShift*0.0001),""),"")</f>
        <v/>
      </c>
      <c r="ER172" s="368" t="str">
        <f t="shared" si="427"/>
        <v/>
      </c>
      <c r="ES172" s="368" t="str">
        <f t="shared" si="427"/>
        <v/>
      </c>
      <c r="ET172" s="368" t="str">
        <f t="shared" si="427"/>
        <v/>
      </c>
      <c r="EU172" s="368" t="str">
        <f t="shared" si="427"/>
        <v/>
      </c>
      <c r="EV172" s="368" t="str">
        <f t="shared" si="427"/>
        <v/>
      </c>
      <c r="EW172" s="368" t="str">
        <f t="shared" si="427"/>
        <v/>
      </c>
      <c r="EX172" s="368" t="str">
        <f t="shared" si="427"/>
        <v/>
      </c>
      <c r="EY172" s="368" t="str">
        <f t="shared" si="427"/>
        <v/>
      </c>
      <c r="EZ172" s="368" t="str">
        <f t="shared" si="427"/>
        <v/>
      </c>
      <c r="FA172" s="369" t="str">
        <f t="shared" si="427"/>
        <v/>
      </c>
    </row>
    <row r="173" spans="6:157" x14ac:dyDescent="0.2">
      <c r="F173" s="238" t="e">
        <v>#N/A</v>
      </c>
      <c r="G173" s="238" t="str">
        <v/>
      </c>
      <c r="H173" s="367" t="str">
        <f t="shared" ref="H173:AM173" si="428">IF(NOT(ISNA(H82)),IF(LEN(H82)&gt;0,(H82-$B82)/(rateShift*0.0001),""),"")</f>
        <v/>
      </c>
      <c r="I173" s="368" t="str">
        <f t="shared" si="428"/>
        <v/>
      </c>
      <c r="J173" s="368" t="str">
        <f t="shared" si="428"/>
        <v/>
      </c>
      <c r="K173" s="368" t="str">
        <f t="shared" si="428"/>
        <v/>
      </c>
      <c r="L173" s="368" t="str">
        <f t="shared" si="428"/>
        <v/>
      </c>
      <c r="M173" s="368" t="str">
        <f t="shared" si="428"/>
        <v/>
      </c>
      <c r="N173" s="368" t="str">
        <f t="shared" si="428"/>
        <v/>
      </c>
      <c r="O173" s="368" t="str">
        <f t="shared" si="428"/>
        <v/>
      </c>
      <c r="P173" s="368" t="str">
        <f t="shared" si="428"/>
        <v/>
      </c>
      <c r="Q173" s="368" t="str">
        <f t="shared" si="428"/>
        <v/>
      </c>
      <c r="R173" s="368" t="str">
        <f t="shared" si="428"/>
        <v/>
      </c>
      <c r="S173" s="368" t="str">
        <f t="shared" si="428"/>
        <v/>
      </c>
      <c r="T173" s="368" t="str">
        <f t="shared" si="428"/>
        <v/>
      </c>
      <c r="U173" s="368" t="str">
        <f t="shared" si="428"/>
        <v/>
      </c>
      <c r="V173" s="368" t="str">
        <f t="shared" si="428"/>
        <v/>
      </c>
      <c r="W173" s="368" t="str">
        <f t="shared" si="428"/>
        <v/>
      </c>
      <c r="X173" s="368" t="str">
        <f t="shared" si="428"/>
        <v/>
      </c>
      <c r="Y173" s="368" t="str">
        <f t="shared" si="428"/>
        <v/>
      </c>
      <c r="Z173" s="368" t="str">
        <f t="shared" si="428"/>
        <v/>
      </c>
      <c r="AA173" s="368" t="str">
        <f t="shared" si="428"/>
        <v/>
      </c>
      <c r="AB173" s="368" t="str">
        <f t="shared" si="428"/>
        <v/>
      </c>
      <c r="AC173" s="368" t="str">
        <f t="shared" si="428"/>
        <v/>
      </c>
      <c r="AD173" s="368" t="str">
        <f t="shared" si="428"/>
        <v/>
      </c>
      <c r="AE173" s="368" t="str">
        <f t="shared" si="428"/>
        <v/>
      </c>
      <c r="AF173" s="368" t="str">
        <f t="shared" si="428"/>
        <v/>
      </c>
      <c r="AG173" s="368" t="str">
        <f t="shared" si="428"/>
        <v/>
      </c>
      <c r="AH173" s="368" t="str">
        <f t="shared" si="428"/>
        <v/>
      </c>
      <c r="AI173" s="368" t="str">
        <f t="shared" si="428"/>
        <v/>
      </c>
      <c r="AJ173" s="368" t="str">
        <f t="shared" si="428"/>
        <v/>
      </c>
      <c r="AK173" s="368" t="str">
        <f t="shared" si="428"/>
        <v/>
      </c>
      <c r="AL173" s="368" t="str">
        <f t="shared" si="428"/>
        <v/>
      </c>
      <c r="AM173" s="368" t="str">
        <f t="shared" si="428"/>
        <v/>
      </c>
      <c r="AN173" s="368" t="str">
        <f t="shared" ref="AN173:BS173" si="429">IF(NOT(ISNA(AN82)),IF(LEN(AN82)&gt;0,(AN82-$B82)/(rateShift*0.0001),""),"")</f>
        <v/>
      </c>
      <c r="AO173" s="368" t="str">
        <f t="shared" si="429"/>
        <v/>
      </c>
      <c r="AP173" s="368" t="str">
        <f t="shared" si="429"/>
        <v/>
      </c>
      <c r="AQ173" s="368" t="str">
        <f t="shared" si="429"/>
        <v/>
      </c>
      <c r="AR173" s="368" t="str">
        <f t="shared" si="429"/>
        <v/>
      </c>
      <c r="AS173" s="368" t="str">
        <f t="shared" si="429"/>
        <v/>
      </c>
      <c r="AT173" s="368" t="str">
        <f t="shared" si="429"/>
        <v/>
      </c>
      <c r="AU173" s="368" t="str">
        <f t="shared" si="429"/>
        <v/>
      </c>
      <c r="AV173" s="368" t="str">
        <f t="shared" si="429"/>
        <v/>
      </c>
      <c r="AW173" s="368" t="str">
        <f t="shared" si="429"/>
        <v/>
      </c>
      <c r="AX173" s="368" t="str">
        <f t="shared" si="429"/>
        <v/>
      </c>
      <c r="AY173" s="368" t="str">
        <f t="shared" si="429"/>
        <v/>
      </c>
      <c r="AZ173" s="368" t="str">
        <f t="shared" si="429"/>
        <v/>
      </c>
      <c r="BA173" s="368" t="str">
        <f t="shared" si="429"/>
        <v/>
      </c>
      <c r="BB173" s="368" t="str">
        <f t="shared" si="429"/>
        <v/>
      </c>
      <c r="BC173" s="368" t="str">
        <f t="shared" si="429"/>
        <v/>
      </c>
      <c r="BD173" s="368" t="str">
        <f t="shared" si="429"/>
        <v/>
      </c>
      <c r="BE173" s="368" t="str">
        <f t="shared" si="429"/>
        <v/>
      </c>
      <c r="BF173" s="368" t="str">
        <f t="shared" si="429"/>
        <v/>
      </c>
      <c r="BG173" s="368" t="str">
        <f t="shared" si="429"/>
        <v/>
      </c>
      <c r="BH173" s="368" t="str">
        <f t="shared" si="429"/>
        <v/>
      </c>
      <c r="BI173" s="368" t="str">
        <f t="shared" si="429"/>
        <v/>
      </c>
      <c r="BJ173" s="368" t="str">
        <f t="shared" si="429"/>
        <v/>
      </c>
      <c r="BK173" s="368" t="str">
        <f t="shared" si="429"/>
        <v/>
      </c>
      <c r="BL173" s="368" t="str">
        <f t="shared" si="429"/>
        <v/>
      </c>
      <c r="BM173" s="368" t="str">
        <f t="shared" si="429"/>
        <v/>
      </c>
      <c r="BN173" s="368" t="str">
        <f t="shared" si="429"/>
        <v/>
      </c>
      <c r="BO173" s="368" t="str">
        <f t="shared" si="429"/>
        <v/>
      </c>
      <c r="BP173" s="368" t="str">
        <f t="shared" si="429"/>
        <v/>
      </c>
      <c r="BQ173" s="368" t="str">
        <f t="shared" si="429"/>
        <v/>
      </c>
      <c r="BR173" s="368" t="str">
        <f t="shared" si="429"/>
        <v/>
      </c>
      <c r="BS173" s="368" t="str">
        <f t="shared" si="429"/>
        <v/>
      </c>
      <c r="BT173" s="368" t="str">
        <f t="shared" ref="BT173:CD173" si="430">IF(NOT(ISNA(BT82)),IF(LEN(BT82)&gt;0,(BT82-$B82)/(rateShift*0.0001),""),"")</f>
        <v/>
      </c>
      <c r="BU173" s="368" t="str">
        <f t="shared" si="430"/>
        <v/>
      </c>
      <c r="BV173" s="368" t="str">
        <f t="shared" si="430"/>
        <v/>
      </c>
      <c r="BW173" s="368" t="str">
        <f t="shared" si="430"/>
        <v/>
      </c>
      <c r="BX173" s="368" t="str">
        <f t="shared" si="430"/>
        <v/>
      </c>
      <c r="BY173" s="368" t="str">
        <f t="shared" si="430"/>
        <v/>
      </c>
      <c r="BZ173" s="368" t="str">
        <f t="shared" si="430"/>
        <v/>
      </c>
      <c r="CA173" s="368" t="str">
        <f t="shared" si="430"/>
        <v/>
      </c>
      <c r="CB173" s="368" t="str">
        <f t="shared" si="430"/>
        <v/>
      </c>
      <c r="CC173" s="368" t="str">
        <f t="shared" si="430"/>
        <v/>
      </c>
      <c r="CD173" s="368" t="str">
        <f t="shared" si="430"/>
        <v/>
      </c>
      <c r="CE173" s="367" t="str">
        <f t="shared" ref="CE173:DJ173" si="431">IF(NOT(ISNA(CE82)),IF(LEN(CE82)&gt;0,(CE82-$C82)/(rateShift*0.0001),""),"")</f>
        <v/>
      </c>
      <c r="CF173" s="368" t="str">
        <f t="shared" si="431"/>
        <v/>
      </c>
      <c r="CG173" s="368" t="str">
        <f t="shared" si="431"/>
        <v/>
      </c>
      <c r="CH173" s="368" t="str">
        <f t="shared" si="431"/>
        <v/>
      </c>
      <c r="CI173" s="368" t="str">
        <f t="shared" si="431"/>
        <v/>
      </c>
      <c r="CJ173" s="368" t="str">
        <f t="shared" si="431"/>
        <v/>
      </c>
      <c r="CK173" s="368" t="str">
        <f t="shared" si="431"/>
        <v/>
      </c>
      <c r="CL173" s="368" t="str">
        <f t="shared" si="431"/>
        <v/>
      </c>
      <c r="CM173" s="368" t="str">
        <f t="shared" si="431"/>
        <v/>
      </c>
      <c r="CN173" s="368" t="str">
        <f t="shared" si="431"/>
        <v/>
      </c>
      <c r="CO173" s="368" t="str">
        <f t="shared" si="431"/>
        <v/>
      </c>
      <c r="CP173" s="368" t="str">
        <f t="shared" si="431"/>
        <v/>
      </c>
      <c r="CQ173" s="368" t="str">
        <f t="shared" si="431"/>
        <v/>
      </c>
      <c r="CR173" s="368" t="str">
        <f t="shared" si="431"/>
        <v/>
      </c>
      <c r="CS173" s="368" t="str">
        <f t="shared" si="431"/>
        <v/>
      </c>
      <c r="CT173" s="368" t="str">
        <f t="shared" si="431"/>
        <v/>
      </c>
      <c r="CU173" s="368" t="str">
        <f t="shared" si="431"/>
        <v/>
      </c>
      <c r="CV173" s="368" t="str">
        <f t="shared" si="431"/>
        <v/>
      </c>
      <c r="CW173" s="368" t="str">
        <f t="shared" si="431"/>
        <v/>
      </c>
      <c r="CX173" s="368" t="str">
        <f t="shared" si="431"/>
        <v/>
      </c>
      <c r="CY173" s="368" t="str">
        <f t="shared" si="431"/>
        <v/>
      </c>
      <c r="CZ173" s="368" t="str">
        <f t="shared" si="431"/>
        <v/>
      </c>
      <c r="DA173" s="368" t="str">
        <f t="shared" si="431"/>
        <v/>
      </c>
      <c r="DB173" s="368" t="str">
        <f t="shared" si="431"/>
        <v/>
      </c>
      <c r="DC173" s="368" t="str">
        <f t="shared" si="431"/>
        <v/>
      </c>
      <c r="DD173" s="368" t="str">
        <f t="shared" si="431"/>
        <v/>
      </c>
      <c r="DE173" s="368" t="str">
        <f t="shared" si="431"/>
        <v/>
      </c>
      <c r="DF173" s="368" t="str">
        <f t="shared" si="431"/>
        <v/>
      </c>
      <c r="DG173" s="368" t="str">
        <f t="shared" si="431"/>
        <v/>
      </c>
      <c r="DH173" s="368" t="str">
        <f t="shared" si="431"/>
        <v/>
      </c>
      <c r="DI173" s="368" t="str">
        <f t="shared" si="431"/>
        <v/>
      </c>
      <c r="DJ173" s="368" t="str">
        <f t="shared" si="431"/>
        <v/>
      </c>
      <c r="DK173" s="368" t="str">
        <f t="shared" ref="DK173:EP173" si="432">IF(NOT(ISNA(DK82)),IF(LEN(DK82)&gt;0,(DK82-$C82)/(rateShift*0.0001),""),"")</f>
        <v/>
      </c>
      <c r="DL173" s="368" t="str">
        <f t="shared" si="432"/>
        <v/>
      </c>
      <c r="DM173" s="368" t="str">
        <f t="shared" si="432"/>
        <v/>
      </c>
      <c r="DN173" s="368" t="str">
        <f t="shared" si="432"/>
        <v/>
      </c>
      <c r="DO173" s="368" t="str">
        <f t="shared" si="432"/>
        <v/>
      </c>
      <c r="DP173" s="368" t="str">
        <f t="shared" si="432"/>
        <v/>
      </c>
      <c r="DQ173" s="368" t="str">
        <f t="shared" si="432"/>
        <v/>
      </c>
      <c r="DR173" s="368" t="str">
        <f t="shared" si="432"/>
        <v/>
      </c>
      <c r="DS173" s="368" t="str">
        <f t="shared" si="432"/>
        <v/>
      </c>
      <c r="DT173" s="368" t="str">
        <f t="shared" si="432"/>
        <v/>
      </c>
      <c r="DU173" s="368" t="str">
        <f t="shared" si="432"/>
        <v/>
      </c>
      <c r="DV173" s="368" t="str">
        <f t="shared" si="432"/>
        <v/>
      </c>
      <c r="DW173" s="368" t="str">
        <f t="shared" si="432"/>
        <v/>
      </c>
      <c r="DX173" s="368" t="str">
        <f t="shared" si="432"/>
        <v/>
      </c>
      <c r="DY173" s="368" t="str">
        <f t="shared" si="432"/>
        <v/>
      </c>
      <c r="DZ173" s="368" t="str">
        <f t="shared" si="432"/>
        <v/>
      </c>
      <c r="EA173" s="368" t="str">
        <f t="shared" si="432"/>
        <v/>
      </c>
      <c r="EB173" s="368" t="str">
        <f t="shared" si="432"/>
        <v/>
      </c>
      <c r="EC173" s="368" t="str">
        <f t="shared" si="432"/>
        <v/>
      </c>
      <c r="ED173" s="368" t="str">
        <f t="shared" si="432"/>
        <v/>
      </c>
      <c r="EE173" s="368" t="str">
        <f t="shared" si="432"/>
        <v/>
      </c>
      <c r="EF173" s="368" t="str">
        <f t="shared" si="432"/>
        <v/>
      </c>
      <c r="EG173" s="368" t="str">
        <f t="shared" si="432"/>
        <v/>
      </c>
      <c r="EH173" s="368" t="str">
        <f t="shared" si="432"/>
        <v/>
      </c>
      <c r="EI173" s="368" t="str">
        <f t="shared" si="432"/>
        <v/>
      </c>
      <c r="EJ173" s="368" t="str">
        <f t="shared" si="432"/>
        <v/>
      </c>
      <c r="EK173" s="368" t="str">
        <f t="shared" si="432"/>
        <v/>
      </c>
      <c r="EL173" s="368" t="str">
        <f t="shared" si="432"/>
        <v/>
      </c>
      <c r="EM173" s="368" t="str">
        <f t="shared" si="432"/>
        <v/>
      </c>
      <c r="EN173" s="368" t="str">
        <f t="shared" si="432"/>
        <v/>
      </c>
      <c r="EO173" s="368" t="str">
        <f t="shared" si="432"/>
        <v/>
      </c>
      <c r="EP173" s="368" t="str">
        <f t="shared" si="432"/>
        <v/>
      </c>
      <c r="EQ173" s="368" t="str">
        <f t="shared" ref="EQ173:FA173" si="433">IF(NOT(ISNA(EQ82)),IF(LEN(EQ82)&gt;0,(EQ82-$C82)/(rateShift*0.0001),""),"")</f>
        <v/>
      </c>
      <c r="ER173" s="368" t="str">
        <f t="shared" si="433"/>
        <v/>
      </c>
      <c r="ES173" s="368" t="str">
        <f t="shared" si="433"/>
        <v/>
      </c>
      <c r="ET173" s="368" t="str">
        <f t="shared" si="433"/>
        <v/>
      </c>
      <c r="EU173" s="368" t="str">
        <f t="shared" si="433"/>
        <v/>
      </c>
      <c r="EV173" s="368" t="str">
        <f t="shared" si="433"/>
        <v/>
      </c>
      <c r="EW173" s="368" t="str">
        <f t="shared" si="433"/>
        <v/>
      </c>
      <c r="EX173" s="368" t="str">
        <f t="shared" si="433"/>
        <v/>
      </c>
      <c r="EY173" s="368" t="str">
        <f t="shared" si="433"/>
        <v/>
      </c>
      <c r="EZ173" s="368" t="str">
        <f t="shared" si="433"/>
        <v/>
      </c>
      <c r="FA173" s="369" t="str">
        <f t="shared" si="433"/>
        <v/>
      </c>
    </row>
    <row r="174" spans="6:157" x14ac:dyDescent="0.2">
      <c r="F174" s="238" t="e">
        <v>#N/A</v>
      </c>
      <c r="G174" s="238" t="str">
        <v/>
      </c>
      <c r="H174" s="367" t="str">
        <f t="shared" ref="H174:AM174" si="434">IF(NOT(ISNA(H83)),IF(LEN(H83)&gt;0,(H83-$B83)/(rateShift*0.0001),""),"")</f>
        <v/>
      </c>
      <c r="I174" s="368" t="str">
        <f t="shared" si="434"/>
        <v/>
      </c>
      <c r="J174" s="368" t="str">
        <f t="shared" si="434"/>
        <v/>
      </c>
      <c r="K174" s="368" t="str">
        <f t="shared" si="434"/>
        <v/>
      </c>
      <c r="L174" s="368" t="str">
        <f t="shared" si="434"/>
        <v/>
      </c>
      <c r="M174" s="368" t="str">
        <f t="shared" si="434"/>
        <v/>
      </c>
      <c r="N174" s="368" t="str">
        <f t="shared" si="434"/>
        <v/>
      </c>
      <c r="O174" s="368" t="str">
        <f t="shared" si="434"/>
        <v/>
      </c>
      <c r="P174" s="368" t="str">
        <f t="shared" si="434"/>
        <v/>
      </c>
      <c r="Q174" s="368" t="str">
        <f t="shared" si="434"/>
        <v/>
      </c>
      <c r="R174" s="368" t="str">
        <f t="shared" si="434"/>
        <v/>
      </c>
      <c r="S174" s="368" t="str">
        <f t="shared" si="434"/>
        <v/>
      </c>
      <c r="T174" s="368" t="str">
        <f t="shared" si="434"/>
        <v/>
      </c>
      <c r="U174" s="368" t="str">
        <f t="shared" si="434"/>
        <v/>
      </c>
      <c r="V174" s="368" t="str">
        <f t="shared" si="434"/>
        <v/>
      </c>
      <c r="W174" s="368" t="str">
        <f t="shared" si="434"/>
        <v/>
      </c>
      <c r="X174" s="368" t="str">
        <f t="shared" si="434"/>
        <v/>
      </c>
      <c r="Y174" s="368" t="str">
        <f t="shared" si="434"/>
        <v/>
      </c>
      <c r="Z174" s="368" t="str">
        <f t="shared" si="434"/>
        <v/>
      </c>
      <c r="AA174" s="368" t="str">
        <f t="shared" si="434"/>
        <v/>
      </c>
      <c r="AB174" s="368" t="str">
        <f t="shared" si="434"/>
        <v/>
      </c>
      <c r="AC174" s="368" t="str">
        <f t="shared" si="434"/>
        <v/>
      </c>
      <c r="AD174" s="368" t="str">
        <f t="shared" si="434"/>
        <v/>
      </c>
      <c r="AE174" s="368" t="str">
        <f t="shared" si="434"/>
        <v/>
      </c>
      <c r="AF174" s="368" t="str">
        <f t="shared" si="434"/>
        <v/>
      </c>
      <c r="AG174" s="368" t="str">
        <f t="shared" si="434"/>
        <v/>
      </c>
      <c r="AH174" s="368" t="str">
        <f t="shared" si="434"/>
        <v/>
      </c>
      <c r="AI174" s="368" t="str">
        <f t="shared" si="434"/>
        <v/>
      </c>
      <c r="AJ174" s="368" t="str">
        <f t="shared" si="434"/>
        <v/>
      </c>
      <c r="AK174" s="368" t="str">
        <f t="shared" si="434"/>
        <v/>
      </c>
      <c r="AL174" s="368" t="str">
        <f t="shared" si="434"/>
        <v/>
      </c>
      <c r="AM174" s="368" t="str">
        <f t="shared" si="434"/>
        <v/>
      </c>
      <c r="AN174" s="368" t="str">
        <f t="shared" ref="AN174:BS174" si="435">IF(NOT(ISNA(AN83)),IF(LEN(AN83)&gt;0,(AN83-$B83)/(rateShift*0.0001),""),"")</f>
        <v/>
      </c>
      <c r="AO174" s="368" t="str">
        <f t="shared" si="435"/>
        <v/>
      </c>
      <c r="AP174" s="368" t="str">
        <f t="shared" si="435"/>
        <v/>
      </c>
      <c r="AQ174" s="368" t="str">
        <f t="shared" si="435"/>
        <v/>
      </c>
      <c r="AR174" s="368" t="str">
        <f t="shared" si="435"/>
        <v/>
      </c>
      <c r="AS174" s="368" t="str">
        <f t="shared" si="435"/>
        <v/>
      </c>
      <c r="AT174" s="368" t="str">
        <f t="shared" si="435"/>
        <v/>
      </c>
      <c r="AU174" s="368" t="str">
        <f t="shared" si="435"/>
        <v/>
      </c>
      <c r="AV174" s="368" t="str">
        <f t="shared" si="435"/>
        <v/>
      </c>
      <c r="AW174" s="368" t="str">
        <f t="shared" si="435"/>
        <v/>
      </c>
      <c r="AX174" s="368" t="str">
        <f t="shared" si="435"/>
        <v/>
      </c>
      <c r="AY174" s="368" t="str">
        <f t="shared" si="435"/>
        <v/>
      </c>
      <c r="AZ174" s="368" t="str">
        <f t="shared" si="435"/>
        <v/>
      </c>
      <c r="BA174" s="368" t="str">
        <f t="shared" si="435"/>
        <v/>
      </c>
      <c r="BB174" s="368" t="str">
        <f t="shared" si="435"/>
        <v/>
      </c>
      <c r="BC174" s="368" t="str">
        <f t="shared" si="435"/>
        <v/>
      </c>
      <c r="BD174" s="368" t="str">
        <f t="shared" si="435"/>
        <v/>
      </c>
      <c r="BE174" s="368" t="str">
        <f t="shared" si="435"/>
        <v/>
      </c>
      <c r="BF174" s="368" t="str">
        <f t="shared" si="435"/>
        <v/>
      </c>
      <c r="BG174" s="368" t="str">
        <f t="shared" si="435"/>
        <v/>
      </c>
      <c r="BH174" s="368" t="str">
        <f t="shared" si="435"/>
        <v/>
      </c>
      <c r="BI174" s="368" t="str">
        <f t="shared" si="435"/>
        <v/>
      </c>
      <c r="BJ174" s="368" t="str">
        <f t="shared" si="435"/>
        <v/>
      </c>
      <c r="BK174" s="368" t="str">
        <f t="shared" si="435"/>
        <v/>
      </c>
      <c r="BL174" s="368" t="str">
        <f t="shared" si="435"/>
        <v/>
      </c>
      <c r="BM174" s="368" t="str">
        <f t="shared" si="435"/>
        <v/>
      </c>
      <c r="BN174" s="368" t="str">
        <f t="shared" si="435"/>
        <v/>
      </c>
      <c r="BO174" s="368" t="str">
        <f t="shared" si="435"/>
        <v/>
      </c>
      <c r="BP174" s="368" t="str">
        <f t="shared" si="435"/>
        <v/>
      </c>
      <c r="BQ174" s="368" t="str">
        <f t="shared" si="435"/>
        <v/>
      </c>
      <c r="BR174" s="368" t="str">
        <f t="shared" si="435"/>
        <v/>
      </c>
      <c r="BS174" s="368" t="str">
        <f t="shared" si="435"/>
        <v/>
      </c>
      <c r="BT174" s="368" t="str">
        <f t="shared" ref="BT174:CD174" si="436">IF(NOT(ISNA(BT83)),IF(LEN(BT83)&gt;0,(BT83-$B83)/(rateShift*0.0001),""),"")</f>
        <v/>
      </c>
      <c r="BU174" s="368" t="str">
        <f t="shared" si="436"/>
        <v/>
      </c>
      <c r="BV174" s="368" t="str">
        <f t="shared" si="436"/>
        <v/>
      </c>
      <c r="BW174" s="368" t="str">
        <f t="shared" si="436"/>
        <v/>
      </c>
      <c r="BX174" s="368" t="str">
        <f t="shared" si="436"/>
        <v/>
      </c>
      <c r="BY174" s="368" t="str">
        <f t="shared" si="436"/>
        <v/>
      </c>
      <c r="BZ174" s="368" t="str">
        <f t="shared" si="436"/>
        <v/>
      </c>
      <c r="CA174" s="368" t="str">
        <f t="shared" si="436"/>
        <v/>
      </c>
      <c r="CB174" s="368" t="str">
        <f t="shared" si="436"/>
        <v/>
      </c>
      <c r="CC174" s="368" t="str">
        <f t="shared" si="436"/>
        <v/>
      </c>
      <c r="CD174" s="368" t="str">
        <f t="shared" si="436"/>
        <v/>
      </c>
      <c r="CE174" s="367" t="str">
        <f t="shared" ref="CE174:DJ174" si="437">IF(NOT(ISNA(CE83)),IF(LEN(CE83)&gt;0,(CE83-$C83)/(rateShift*0.0001),""),"")</f>
        <v/>
      </c>
      <c r="CF174" s="368" t="str">
        <f t="shared" si="437"/>
        <v/>
      </c>
      <c r="CG174" s="368" t="str">
        <f t="shared" si="437"/>
        <v/>
      </c>
      <c r="CH174" s="368" t="str">
        <f t="shared" si="437"/>
        <v/>
      </c>
      <c r="CI174" s="368" t="str">
        <f t="shared" si="437"/>
        <v/>
      </c>
      <c r="CJ174" s="368" t="str">
        <f t="shared" si="437"/>
        <v/>
      </c>
      <c r="CK174" s="368" t="str">
        <f t="shared" si="437"/>
        <v/>
      </c>
      <c r="CL174" s="368" t="str">
        <f t="shared" si="437"/>
        <v/>
      </c>
      <c r="CM174" s="368" t="str">
        <f t="shared" si="437"/>
        <v/>
      </c>
      <c r="CN174" s="368" t="str">
        <f t="shared" si="437"/>
        <v/>
      </c>
      <c r="CO174" s="368" t="str">
        <f t="shared" si="437"/>
        <v/>
      </c>
      <c r="CP174" s="368" t="str">
        <f t="shared" si="437"/>
        <v/>
      </c>
      <c r="CQ174" s="368" t="str">
        <f t="shared" si="437"/>
        <v/>
      </c>
      <c r="CR174" s="368" t="str">
        <f t="shared" si="437"/>
        <v/>
      </c>
      <c r="CS174" s="368" t="str">
        <f t="shared" si="437"/>
        <v/>
      </c>
      <c r="CT174" s="368" t="str">
        <f t="shared" si="437"/>
        <v/>
      </c>
      <c r="CU174" s="368" t="str">
        <f t="shared" si="437"/>
        <v/>
      </c>
      <c r="CV174" s="368" t="str">
        <f t="shared" si="437"/>
        <v/>
      </c>
      <c r="CW174" s="368" t="str">
        <f t="shared" si="437"/>
        <v/>
      </c>
      <c r="CX174" s="368" t="str">
        <f t="shared" si="437"/>
        <v/>
      </c>
      <c r="CY174" s="368" t="str">
        <f t="shared" si="437"/>
        <v/>
      </c>
      <c r="CZ174" s="368" t="str">
        <f t="shared" si="437"/>
        <v/>
      </c>
      <c r="DA174" s="368" t="str">
        <f t="shared" si="437"/>
        <v/>
      </c>
      <c r="DB174" s="368" t="str">
        <f t="shared" si="437"/>
        <v/>
      </c>
      <c r="DC174" s="368" t="str">
        <f t="shared" si="437"/>
        <v/>
      </c>
      <c r="DD174" s="368" t="str">
        <f t="shared" si="437"/>
        <v/>
      </c>
      <c r="DE174" s="368" t="str">
        <f t="shared" si="437"/>
        <v/>
      </c>
      <c r="DF174" s="368" t="str">
        <f t="shared" si="437"/>
        <v/>
      </c>
      <c r="DG174" s="368" t="str">
        <f t="shared" si="437"/>
        <v/>
      </c>
      <c r="DH174" s="368" t="str">
        <f t="shared" si="437"/>
        <v/>
      </c>
      <c r="DI174" s="368" t="str">
        <f t="shared" si="437"/>
        <v/>
      </c>
      <c r="DJ174" s="368" t="str">
        <f t="shared" si="437"/>
        <v/>
      </c>
      <c r="DK174" s="368" t="str">
        <f t="shared" ref="DK174:EP174" si="438">IF(NOT(ISNA(DK83)),IF(LEN(DK83)&gt;0,(DK83-$C83)/(rateShift*0.0001),""),"")</f>
        <v/>
      </c>
      <c r="DL174" s="368" t="str">
        <f t="shared" si="438"/>
        <v/>
      </c>
      <c r="DM174" s="368" t="str">
        <f t="shared" si="438"/>
        <v/>
      </c>
      <c r="DN174" s="368" t="str">
        <f t="shared" si="438"/>
        <v/>
      </c>
      <c r="DO174" s="368" t="str">
        <f t="shared" si="438"/>
        <v/>
      </c>
      <c r="DP174" s="368" t="str">
        <f t="shared" si="438"/>
        <v/>
      </c>
      <c r="DQ174" s="368" t="str">
        <f t="shared" si="438"/>
        <v/>
      </c>
      <c r="DR174" s="368" t="str">
        <f t="shared" si="438"/>
        <v/>
      </c>
      <c r="DS174" s="368" t="str">
        <f t="shared" si="438"/>
        <v/>
      </c>
      <c r="DT174" s="368" t="str">
        <f t="shared" si="438"/>
        <v/>
      </c>
      <c r="DU174" s="368" t="str">
        <f t="shared" si="438"/>
        <v/>
      </c>
      <c r="DV174" s="368" t="str">
        <f t="shared" si="438"/>
        <v/>
      </c>
      <c r="DW174" s="368" t="str">
        <f t="shared" si="438"/>
        <v/>
      </c>
      <c r="DX174" s="368" t="str">
        <f t="shared" si="438"/>
        <v/>
      </c>
      <c r="DY174" s="368" t="str">
        <f t="shared" si="438"/>
        <v/>
      </c>
      <c r="DZ174" s="368" t="str">
        <f t="shared" si="438"/>
        <v/>
      </c>
      <c r="EA174" s="368" t="str">
        <f t="shared" si="438"/>
        <v/>
      </c>
      <c r="EB174" s="368" t="str">
        <f t="shared" si="438"/>
        <v/>
      </c>
      <c r="EC174" s="368" t="str">
        <f t="shared" si="438"/>
        <v/>
      </c>
      <c r="ED174" s="368" t="str">
        <f t="shared" si="438"/>
        <v/>
      </c>
      <c r="EE174" s="368" t="str">
        <f t="shared" si="438"/>
        <v/>
      </c>
      <c r="EF174" s="368" t="str">
        <f t="shared" si="438"/>
        <v/>
      </c>
      <c r="EG174" s="368" t="str">
        <f t="shared" si="438"/>
        <v/>
      </c>
      <c r="EH174" s="368" t="str">
        <f t="shared" si="438"/>
        <v/>
      </c>
      <c r="EI174" s="368" t="str">
        <f t="shared" si="438"/>
        <v/>
      </c>
      <c r="EJ174" s="368" t="str">
        <f t="shared" si="438"/>
        <v/>
      </c>
      <c r="EK174" s="368" t="str">
        <f t="shared" si="438"/>
        <v/>
      </c>
      <c r="EL174" s="368" t="str">
        <f t="shared" si="438"/>
        <v/>
      </c>
      <c r="EM174" s="368" t="str">
        <f t="shared" si="438"/>
        <v/>
      </c>
      <c r="EN174" s="368" t="str">
        <f t="shared" si="438"/>
        <v/>
      </c>
      <c r="EO174" s="368" t="str">
        <f t="shared" si="438"/>
        <v/>
      </c>
      <c r="EP174" s="368" t="str">
        <f t="shared" si="438"/>
        <v/>
      </c>
      <c r="EQ174" s="368" t="str">
        <f t="shared" ref="EQ174:FA174" si="439">IF(NOT(ISNA(EQ83)),IF(LEN(EQ83)&gt;0,(EQ83-$C83)/(rateShift*0.0001),""),"")</f>
        <v/>
      </c>
      <c r="ER174" s="368" t="str">
        <f t="shared" si="439"/>
        <v/>
      </c>
      <c r="ES174" s="368" t="str">
        <f t="shared" si="439"/>
        <v/>
      </c>
      <c r="ET174" s="368" t="str">
        <f t="shared" si="439"/>
        <v/>
      </c>
      <c r="EU174" s="368" t="str">
        <f t="shared" si="439"/>
        <v/>
      </c>
      <c r="EV174" s="368" t="str">
        <f t="shared" si="439"/>
        <v/>
      </c>
      <c r="EW174" s="368" t="str">
        <f t="shared" si="439"/>
        <v/>
      </c>
      <c r="EX174" s="368" t="str">
        <f t="shared" si="439"/>
        <v/>
      </c>
      <c r="EY174" s="368" t="str">
        <f t="shared" si="439"/>
        <v/>
      </c>
      <c r="EZ174" s="368" t="str">
        <f t="shared" si="439"/>
        <v/>
      </c>
      <c r="FA174" s="369" t="str">
        <f t="shared" si="439"/>
        <v/>
      </c>
    </row>
    <row r="175" spans="6:157" x14ac:dyDescent="0.2">
      <c r="F175" s="238" t="e">
        <v>#N/A</v>
      </c>
      <c r="G175" s="238" t="str">
        <v/>
      </c>
      <c r="H175" s="367" t="str">
        <f t="shared" ref="H175:AM175" si="440">IF(NOT(ISNA(H84)),IF(LEN(H84)&gt;0,(H84-$B84)/(rateShift*0.0001),""),"")</f>
        <v/>
      </c>
      <c r="I175" s="368" t="str">
        <f t="shared" si="440"/>
        <v/>
      </c>
      <c r="J175" s="368" t="str">
        <f t="shared" si="440"/>
        <v/>
      </c>
      <c r="K175" s="368" t="str">
        <f t="shared" si="440"/>
        <v/>
      </c>
      <c r="L175" s="368" t="str">
        <f t="shared" si="440"/>
        <v/>
      </c>
      <c r="M175" s="368" t="str">
        <f t="shared" si="440"/>
        <v/>
      </c>
      <c r="N175" s="368" t="str">
        <f t="shared" si="440"/>
        <v/>
      </c>
      <c r="O175" s="368" t="str">
        <f t="shared" si="440"/>
        <v/>
      </c>
      <c r="P175" s="368" t="str">
        <f t="shared" si="440"/>
        <v/>
      </c>
      <c r="Q175" s="368" t="str">
        <f t="shared" si="440"/>
        <v/>
      </c>
      <c r="R175" s="368" t="str">
        <f t="shared" si="440"/>
        <v/>
      </c>
      <c r="S175" s="368" t="str">
        <f t="shared" si="440"/>
        <v/>
      </c>
      <c r="T175" s="368" t="str">
        <f t="shared" si="440"/>
        <v/>
      </c>
      <c r="U175" s="368" t="str">
        <f t="shared" si="440"/>
        <v/>
      </c>
      <c r="V175" s="368" t="str">
        <f t="shared" si="440"/>
        <v/>
      </c>
      <c r="W175" s="368" t="str">
        <f t="shared" si="440"/>
        <v/>
      </c>
      <c r="X175" s="368" t="str">
        <f t="shared" si="440"/>
        <v/>
      </c>
      <c r="Y175" s="368" t="str">
        <f t="shared" si="440"/>
        <v/>
      </c>
      <c r="Z175" s="368" t="str">
        <f t="shared" si="440"/>
        <v/>
      </c>
      <c r="AA175" s="368" t="str">
        <f t="shared" si="440"/>
        <v/>
      </c>
      <c r="AB175" s="368" t="str">
        <f t="shared" si="440"/>
        <v/>
      </c>
      <c r="AC175" s="368" t="str">
        <f t="shared" si="440"/>
        <v/>
      </c>
      <c r="AD175" s="368" t="str">
        <f t="shared" si="440"/>
        <v/>
      </c>
      <c r="AE175" s="368" t="str">
        <f t="shared" si="440"/>
        <v/>
      </c>
      <c r="AF175" s="368" t="str">
        <f t="shared" si="440"/>
        <v/>
      </c>
      <c r="AG175" s="368" t="str">
        <f t="shared" si="440"/>
        <v/>
      </c>
      <c r="AH175" s="368" t="str">
        <f t="shared" si="440"/>
        <v/>
      </c>
      <c r="AI175" s="368" t="str">
        <f t="shared" si="440"/>
        <v/>
      </c>
      <c r="AJ175" s="368" t="str">
        <f t="shared" si="440"/>
        <v/>
      </c>
      <c r="AK175" s="368" t="str">
        <f t="shared" si="440"/>
        <v/>
      </c>
      <c r="AL175" s="368" t="str">
        <f t="shared" si="440"/>
        <v/>
      </c>
      <c r="AM175" s="368" t="str">
        <f t="shared" si="440"/>
        <v/>
      </c>
      <c r="AN175" s="368" t="str">
        <f t="shared" ref="AN175:BS175" si="441">IF(NOT(ISNA(AN84)),IF(LEN(AN84)&gt;0,(AN84-$B84)/(rateShift*0.0001),""),"")</f>
        <v/>
      </c>
      <c r="AO175" s="368" t="str">
        <f t="shared" si="441"/>
        <v/>
      </c>
      <c r="AP175" s="368" t="str">
        <f t="shared" si="441"/>
        <v/>
      </c>
      <c r="AQ175" s="368" t="str">
        <f t="shared" si="441"/>
        <v/>
      </c>
      <c r="AR175" s="368" t="str">
        <f t="shared" si="441"/>
        <v/>
      </c>
      <c r="AS175" s="368" t="str">
        <f t="shared" si="441"/>
        <v/>
      </c>
      <c r="AT175" s="368" t="str">
        <f t="shared" si="441"/>
        <v/>
      </c>
      <c r="AU175" s="368" t="str">
        <f t="shared" si="441"/>
        <v/>
      </c>
      <c r="AV175" s="368" t="str">
        <f t="shared" si="441"/>
        <v/>
      </c>
      <c r="AW175" s="368" t="str">
        <f t="shared" si="441"/>
        <v/>
      </c>
      <c r="AX175" s="368" t="str">
        <f t="shared" si="441"/>
        <v/>
      </c>
      <c r="AY175" s="368" t="str">
        <f t="shared" si="441"/>
        <v/>
      </c>
      <c r="AZ175" s="368" t="str">
        <f t="shared" si="441"/>
        <v/>
      </c>
      <c r="BA175" s="368" t="str">
        <f t="shared" si="441"/>
        <v/>
      </c>
      <c r="BB175" s="368" t="str">
        <f t="shared" si="441"/>
        <v/>
      </c>
      <c r="BC175" s="368" t="str">
        <f t="shared" si="441"/>
        <v/>
      </c>
      <c r="BD175" s="368" t="str">
        <f t="shared" si="441"/>
        <v/>
      </c>
      <c r="BE175" s="368" t="str">
        <f t="shared" si="441"/>
        <v/>
      </c>
      <c r="BF175" s="368" t="str">
        <f t="shared" si="441"/>
        <v/>
      </c>
      <c r="BG175" s="368" t="str">
        <f t="shared" si="441"/>
        <v/>
      </c>
      <c r="BH175" s="368" t="str">
        <f t="shared" si="441"/>
        <v/>
      </c>
      <c r="BI175" s="368" t="str">
        <f t="shared" si="441"/>
        <v/>
      </c>
      <c r="BJ175" s="368" t="str">
        <f t="shared" si="441"/>
        <v/>
      </c>
      <c r="BK175" s="368" t="str">
        <f t="shared" si="441"/>
        <v/>
      </c>
      <c r="BL175" s="368" t="str">
        <f t="shared" si="441"/>
        <v/>
      </c>
      <c r="BM175" s="368" t="str">
        <f t="shared" si="441"/>
        <v/>
      </c>
      <c r="BN175" s="368" t="str">
        <f t="shared" si="441"/>
        <v/>
      </c>
      <c r="BO175" s="368" t="str">
        <f t="shared" si="441"/>
        <v/>
      </c>
      <c r="BP175" s="368" t="str">
        <f t="shared" si="441"/>
        <v/>
      </c>
      <c r="BQ175" s="368" t="str">
        <f t="shared" si="441"/>
        <v/>
      </c>
      <c r="BR175" s="368" t="str">
        <f t="shared" si="441"/>
        <v/>
      </c>
      <c r="BS175" s="368" t="str">
        <f t="shared" si="441"/>
        <v/>
      </c>
      <c r="BT175" s="368" t="str">
        <f t="shared" ref="BT175:CD175" si="442">IF(NOT(ISNA(BT84)),IF(LEN(BT84)&gt;0,(BT84-$B84)/(rateShift*0.0001),""),"")</f>
        <v/>
      </c>
      <c r="BU175" s="368" t="str">
        <f t="shared" si="442"/>
        <v/>
      </c>
      <c r="BV175" s="368" t="str">
        <f t="shared" si="442"/>
        <v/>
      </c>
      <c r="BW175" s="368" t="str">
        <f t="shared" si="442"/>
        <v/>
      </c>
      <c r="BX175" s="368" t="str">
        <f t="shared" si="442"/>
        <v/>
      </c>
      <c r="BY175" s="368" t="str">
        <f t="shared" si="442"/>
        <v/>
      </c>
      <c r="BZ175" s="368" t="str">
        <f t="shared" si="442"/>
        <v/>
      </c>
      <c r="CA175" s="368" t="str">
        <f t="shared" si="442"/>
        <v/>
      </c>
      <c r="CB175" s="368" t="str">
        <f t="shared" si="442"/>
        <v/>
      </c>
      <c r="CC175" s="368" t="str">
        <f t="shared" si="442"/>
        <v/>
      </c>
      <c r="CD175" s="368" t="str">
        <f t="shared" si="442"/>
        <v/>
      </c>
      <c r="CE175" s="367" t="str">
        <f t="shared" ref="CE175:DJ175" si="443">IF(NOT(ISNA(CE84)),IF(LEN(CE84)&gt;0,(CE84-$C84)/(rateShift*0.0001),""),"")</f>
        <v/>
      </c>
      <c r="CF175" s="368" t="str">
        <f t="shared" si="443"/>
        <v/>
      </c>
      <c r="CG175" s="368" t="str">
        <f t="shared" si="443"/>
        <v/>
      </c>
      <c r="CH175" s="368" t="str">
        <f t="shared" si="443"/>
        <v/>
      </c>
      <c r="CI175" s="368" t="str">
        <f t="shared" si="443"/>
        <v/>
      </c>
      <c r="CJ175" s="368" t="str">
        <f t="shared" si="443"/>
        <v/>
      </c>
      <c r="CK175" s="368" t="str">
        <f t="shared" si="443"/>
        <v/>
      </c>
      <c r="CL175" s="368" t="str">
        <f t="shared" si="443"/>
        <v/>
      </c>
      <c r="CM175" s="368" t="str">
        <f t="shared" si="443"/>
        <v/>
      </c>
      <c r="CN175" s="368" t="str">
        <f t="shared" si="443"/>
        <v/>
      </c>
      <c r="CO175" s="368" t="str">
        <f t="shared" si="443"/>
        <v/>
      </c>
      <c r="CP175" s="368" t="str">
        <f t="shared" si="443"/>
        <v/>
      </c>
      <c r="CQ175" s="368" t="str">
        <f t="shared" si="443"/>
        <v/>
      </c>
      <c r="CR175" s="368" t="str">
        <f t="shared" si="443"/>
        <v/>
      </c>
      <c r="CS175" s="368" t="str">
        <f t="shared" si="443"/>
        <v/>
      </c>
      <c r="CT175" s="368" t="str">
        <f t="shared" si="443"/>
        <v/>
      </c>
      <c r="CU175" s="368" t="str">
        <f t="shared" si="443"/>
        <v/>
      </c>
      <c r="CV175" s="368" t="str">
        <f t="shared" si="443"/>
        <v/>
      </c>
      <c r="CW175" s="368" t="str">
        <f t="shared" si="443"/>
        <v/>
      </c>
      <c r="CX175" s="368" t="str">
        <f t="shared" si="443"/>
        <v/>
      </c>
      <c r="CY175" s="368" t="str">
        <f t="shared" si="443"/>
        <v/>
      </c>
      <c r="CZ175" s="368" t="str">
        <f t="shared" si="443"/>
        <v/>
      </c>
      <c r="DA175" s="368" t="str">
        <f t="shared" si="443"/>
        <v/>
      </c>
      <c r="DB175" s="368" t="str">
        <f t="shared" si="443"/>
        <v/>
      </c>
      <c r="DC175" s="368" t="str">
        <f t="shared" si="443"/>
        <v/>
      </c>
      <c r="DD175" s="368" t="str">
        <f t="shared" si="443"/>
        <v/>
      </c>
      <c r="DE175" s="368" t="str">
        <f t="shared" si="443"/>
        <v/>
      </c>
      <c r="DF175" s="368" t="str">
        <f t="shared" si="443"/>
        <v/>
      </c>
      <c r="DG175" s="368" t="str">
        <f t="shared" si="443"/>
        <v/>
      </c>
      <c r="DH175" s="368" t="str">
        <f t="shared" si="443"/>
        <v/>
      </c>
      <c r="DI175" s="368" t="str">
        <f t="shared" si="443"/>
        <v/>
      </c>
      <c r="DJ175" s="368" t="str">
        <f t="shared" si="443"/>
        <v/>
      </c>
      <c r="DK175" s="368" t="str">
        <f t="shared" ref="DK175:EP175" si="444">IF(NOT(ISNA(DK84)),IF(LEN(DK84)&gt;0,(DK84-$C84)/(rateShift*0.0001),""),"")</f>
        <v/>
      </c>
      <c r="DL175" s="368" t="str">
        <f t="shared" si="444"/>
        <v/>
      </c>
      <c r="DM175" s="368" t="str">
        <f t="shared" si="444"/>
        <v/>
      </c>
      <c r="DN175" s="368" t="str">
        <f t="shared" si="444"/>
        <v/>
      </c>
      <c r="DO175" s="368" t="str">
        <f t="shared" si="444"/>
        <v/>
      </c>
      <c r="DP175" s="368" t="str">
        <f t="shared" si="444"/>
        <v/>
      </c>
      <c r="DQ175" s="368" t="str">
        <f t="shared" si="444"/>
        <v/>
      </c>
      <c r="DR175" s="368" t="str">
        <f t="shared" si="444"/>
        <v/>
      </c>
      <c r="DS175" s="368" t="str">
        <f t="shared" si="444"/>
        <v/>
      </c>
      <c r="DT175" s="368" t="str">
        <f t="shared" si="444"/>
        <v/>
      </c>
      <c r="DU175" s="368" t="str">
        <f t="shared" si="444"/>
        <v/>
      </c>
      <c r="DV175" s="368" t="str">
        <f t="shared" si="444"/>
        <v/>
      </c>
      <c r="DW175" s="368" t="str">
        <f t="shared" si="444"/>
        <v/>
      </c>
      <c r="DX175" s="368" t="str">
        <f t="shared" si="444"/>
        <v/>
      </c>
      <c r="DY175" s="368" t="str">
        <f t="shared" si="444"/>
        <v/>
      </c>
      <c r="DZ175" s="368" t="str">
        <f t="shared" si="444"/>
        <v/>
      </c>
      <c r="EA175" s="368" t="str">
        <f t="shared" si="444"/>
        <v/>
      </c>
      <c r="EB175" s="368" t="str">
        <f t="shared" si="444"/>
        <v/>
      </c>
      <c r="EC175" s="368" t="str">
        <f t="shared" si="444"/>
        <v/>
      </c>
      <c r="ED175" s="368" t="str">
        <f t="shared" si="444"/>
        <v/>
      </c>
      <c r="EE175" s="368" t="str">
        <f t="shared" si="444"/>
        <v/>
      </c>
      <c r="EF175" s="368" t="str">
        <f t="shared" si="444"/>
        <v/>
      </c>
      <c r="EG175" s="368" t="str">
        <f t="shared" si="444"/>
        <v/>
      </c>
      <c r="EH175" s="368" t="str">
        <f t="shared" si="444"/>
        <v/>
      </c>
      <c r="EI175" s="368" t="str">
        <f t="shared" si="444"/>
        <v/>
      </c>
      <c r="EJ175" s="368" t="str">
        <f t="shared" si="444"/>
        <v/>
      </c>
      <c r="EK175" s="368" t="str">
        <f t="shared" si="444"/>
        <v/>
      </c>
      <c r="EL175" s="368" t="str">
        <f t="shared" si="444"/>
        <v/>
      </c>
      <c r="EM175" s="368" t="str">
        <f t="shared" si="444"/>
        <v/>
      </c>
      <c r="EN175" s="368" t="str">
        <f t="shared" si="444"/>
        <v/>
      </c>
      <c r="EO175" s="368" t="str">
        <f t="shared" si="444"/>
        <v/>
      </c>
      <c r="EP175" s="368" t="str">
        <f t="shared" si="444"/>
        <v/>
      </c>
      <c r="EQ175" s="368" t="str">
        <f t="shared" ref="EQ175:FA175" si="445">IF(NOT(ISNA(EQ84)),IF(LEN(EQ84)&gt;0,(EQ84-$C84)/(rateShift*0.0001),""),"")</f>
        <v/>
      </c>
      <c r="ER175" s="368" t="str">
        <f t="shared" si="445"/>
        <v/>
      </c>
      <c r="ES175" s="368" t="str">
        <f t="shared" si="445"/>
        <v/>
      </c>
      <c r="ET175" s="368" t="str">
        <f t="shared" si="445"/>
        <v/>
      </c>
      <c r="EU175" s="368" t="str">
        <f t="shared" si="445"/>
        <v/>
      </c>
      <c r="EV175" s="368" t="str">
        <f t="shared" si="445"/>
        <v/>
      </c>
      <c r="EW175" s="368" t="str">
        <f t="shared" si="445"/>
        <v/>
      </c>
      <c r="EX175" s="368" t="str">
        <f t="shared" si="445"/>
        <v/>
      </c>
      <c r="EY175" s="368" t="str">
        <f t="shared" si="445"/>
        <v/>
      </c>
      <c r="EZ175" s="368" t="str">
        <f t="shared" si="445"/>
        <v/>
      </c>
      <c r="FA175" s="369" t="str">
        <f t="shared" si="445"/>
        <v/>
      </c>
    </row>
    <row r="176" spans="6:157" x14ac:dyDescent="0.2">
      <c r="F176" s="238" t="e">
        <v>#N/A</v>
      </c>
      <c r="G176" s="238" t="str">
        <v/>
      </c>
      <c r="H176" s="367" t="str">
        <f t="shared" ref="H176:AM176" si="446">IF(NOT(ISNA(H85)),IF(LEN(H85)&gt;0,(H85-$B85)/(rateShift*0.0001),""),"")</f>
        <v/>
      </c>
      <c r="I176" s="368" t="str">
        <f t="shared" si="446"/>
        <v/>
      </c>
      <c r="J176" s="368" t="str">
        <f t="shared" si="446"/>
        <v/>
      </c>
      <c r="K176" s="368" t="str">
        <f t="shared" si="446"/>
        <v/>
      </c>
      <c r="L176" s="368" t="str">
        <f t="shared" si="446"/>
        <v/>
      </c>
      <c r="M176" s="368" t="str">
        <f t="shared" si="446"/>
        <v/>
      </c>
      <c r="N176" s="368" t="str">
        <f t="shared" si="446"/>
        <v/>
      </c>
      <c r="O176" s="368" t="str">
        <f t="shared" si="446"/>
        <v/>
      </c>
      <c r="P176" s="368" t="str">
        <f t="shared" si="446"/>
        <v/>
      </c>
      <c r="Q176" s="368" t="str">
        <f t="shared" si="446"/>
        <v/>
      </c>
      <c r="R176" s="368" t="str">
        <f t="shared" si="446"/>
        <v/>
      </c>
      <c r="S176" s="368" t="str">
        <f t="shared" si="446"/>
        <v/>
      </c>
      <c r="T176" s="368" t="str">
        <f t="shared" si="446"/>
        <v/>
      </c>
      <c r="U176" s="368" t="str">
        <f t="shared" si="446"/>
        <v/>
      </c>
      <c r="V176" s="368" t="str">
        <f t="shared" si="446"/>
        <v/>
      </c>
      <c r="W176" s="368" t="str">
        <f t="shared" si="446"/>
        <v/>
      </c>
      <c r="X176" s="368" t="str">
        <f t="shared" si="446"/>
        <v/>
      </c>
      <c r="Y176" s="368" t="str">
        <f t="shared" si="446"/>
        <v/>
      </c>
      <c r="Z176" s="368" t="str">
        <f t="shared" si="446"/>
        <v/>
      </c>
      <c r="AA176" s="368" t="str">
        <f t="shared" si="446"/>
        <v/>
      </c>
      <c r="AB176" s="368" t="str">
        <f t="shared" si="446"/>
        <v/>
      </c>
      <c r="AC176" s="368" t="str">
        <f t="shared" si="446"/>
        <v/>
      </c>
      <c r="AD176" s="368" t="str">
        <f t="shared" si="446"/>
        <v/>
      </c>
      <c r="AE176" s="368" t="str">
        <f t="shared" si="446"/>
        <v/>
      </c>
      <c r="AF176" s="368" t="str">
        <f t="shared" si="446"/>
        <v/>
      </c>
      <c r="AG176" s="368" t="str">
        <f t="shared" si="446"/>
        <v/>
      </c>
      <c r="AH176" s="368" t="str">
        <f t="shared" si="446"/>
        <v/>
      </c>
      <c r="AI176" s="368" t="str">
        <f t="shared" si="446"/>
        <v/>
      </c>
      <c r="AJ176" s="368" t="str">
        <f t="shared" si="446"/>
        <v/>
      </c>
      <c r="AK176" s="368" t="str">
        <f t="shared" si="446"/>
        <v/>
      </c>
      <c r="AL176" s="368" t="str">
        <f t="shared" si="446"/>
        <v/>
      </c>
      <c r="AM176" s="368" t="str">
        <f t="shared" si="446"/>
        <v/>
      </c>
      <c r="AN176" s="368" t="str">
        <f t="shared" ref="AN176:BS176" si="447">IF(NOT(ISNA(AN85)),IF(LEN(AN85)&gt;0,(AN85-$B85)/(rateShift*0.0001),""),"")</f>
        <v/>
      </c>
      <c r="AO176" s="368" t="str">
        <f t="shared" si="447"/>
        <v/>
      </c>
      <c r="AP176" s="368" t="str">
        <f t="shared" si="447"/>
        <v/>
      </c>
      <c r="AQ176" s="368" t="str">
        <f t="shared" si="447"/>
        <v/>
      </c>
      <c r="AR176" s="368" t="str">
        <f t="shared" si="447"/>
        <v/>
      </c>
      <c r="AS176" s="368" t="str">
        <f t="shared" si="447"/>
        <v/>
      </c>
      <c r="AT176" s="368" t="str">
        <f t="shared" si="447"/>
        <v/>
      </c>
      <c r="AU176" s="368" t="str">
        <f t="shared" si="447"/>
        <v/>
      </c>
      <c r="AV176" s="368" t="str">
        <f t="shared" si="447"/>
        <v/>
      </c>
      <c r="AW176" s="368" t="str">
        <f t="shared" si="447"/>
        <v/>
      </c>
      <c r="AX176" s="368" t="str">
        <f t="shared" si="447"/>
        <v/>
      </c>
      <c r="AY176" s="368" t="str">
        <f t="shared" si="447"/>
        <v/>
      </c>
      <c r="AZ176" s="368" t="str">
        <f t="shared" si="447"/>
        <v/>
      </c>
      <c r="BA176" s="368" t="str">
        <f t="shared" si="447"/>
        <v/>
      </c>
      <c r="BB176" s="368" t="str">
        <f t="shared" si="447"/>
        <v/>
      </c>
      <c r="BC176" s="368" t="str">
        <f t="shared" si="447"/>
        <v/>
      </c>
      <c r="BD176" s="368" t="str">
        <f t="shared" si="447"/>
        <v/>
      </c>
      <c r="BE176" s="368" t="str">
        <f t="shared" si="447"/>
        <v/>
      </c>
      <c r="BF176" s="368" t="str">
        <f t="shared" si="447"/>
        <v/>
      </c>
      <c r="BG176" s="368" t="str">
        <f t="shared" si="447"/>
        <v/>
      </c>
      <c r="BH176" s="368" t="str">
        <f t="shared" si="447"/>
        <v/>
      </c>
      <c r="BI176" s="368" t="str">
        <f t="shared" si="447"/>
        <v/>
      </c>
      <c r="BJ176" s="368" t="str">
        <f t="shared" si="447"/>
        <v/>
      </c>
      <c r="BK176" s="368" t="str">
        <f t="shared" si="447"/>
        <v/>
      </c>
      <c r="BL176" s="368" t="str">
        <f t="shared" si="447"/>
        <v/>
      </c>
      <c r="BM176" s="368" t="str">
        <f t="shared" si="447"/>
        <v/>
      </c>
      <c r="BN176" s="368" t="str">
        <f t="shared" si="447"/>
        <v/>
      </c>
      <c r="BO176" s="368" t="str">
        <f t="shared" si="447"/>
        <v/>
      </c>
      <c r="BP176" s="368" t="str">
        <f t="shared" si="447"/>
        <v/>
      </c>
      <c r="BQ176" s="368" t="str">
        <f t="shared" si="447"/>
        <v/>
      </c>
      <c r="BR176" s="368" t="str">
        <f t="shared" si="447"/>
        <v/>
      </c>
      <c r="BS176" s="368" t="str">
        <f t="shared" si="447"/>
        <v/>
      </c>
      <c r="BT176" s="368" t="str">
        <f t="shared" ref="BT176:CD176" si="448">IF(NOT(ISNA(BT85)),IF(LEN(BT85)&gt;0,(BT85-$B85)/(rateShift*0.0001),""),"")</f>
        <v/>
      </c>
      <c r="BU176" s="368" t="str">
        <f t="shared" si="448"/>
        <v/>
      </c>
      <c r="BV176" s="368" t="str">
        <f t="shared" si="448"/>
        <v/>
      </c>
      <c r="BW176" s="368" t="str">
        <f t="shared" si="448"/>
        <v/>
      </c>
      <c r="BX176" s="368" t="str">
        <f t="shared" si="448"/>
        <v/>
      </c>
      <c r="BY176" s="368" t="str">
        <f t="shared" si="448"/>
        <v/>
      </c>
      <c r="BZ176" s="368" t="str">
        <f t="shared" si="448"/>
        <v/>
      </c>
      <c r="CA176" s="368" t="str">
        <f t="shared" si="448"/>
        <v/>
      </c>
      <c r="CB176" s="368" t="str">
        <f t="shared" si="448"/>
        <v/>
      </c>
      <c r="CC176" s="368" t="str">
        <f t="shared" si="448"/>
        <v/>
      </c>
      <c r="CD176" s="368" t="str">
        <f t="shared" si="448"/>
        <v/>
      </c>
      <c r="CE176" s="367" t="str">
        <f t="shared" ref="CE176:DJ176" si="449">IF(NOT(ISNA(CE85)),IF(LEN(CE85)&gt;0,(CE85-$C85)/(rateShift*0.0001),""),"")</f>
        <v/>
      </c>
      <c r="CF176" s="368" t="str">
        <f t="shared" si="449"/>
        <v/>
      </c>
      <c r="CG176" s="368" t="str">
        <f t="shared" si="449"/>
        <v/>
      </c>
      <c r="CH176" s="368" t="str">
        <f t="shared" si="449"/>
        <v/>
      </c>
      <c r="CI176" s="368" t="str">
        <f t="shared" si="449"/>
        <v/>
      </c>
      <c r="CJ176" s="368" t="str">
        <f t="shared" si="449"/>
        <v/>
      </c>
      <c r="CK176" s="368" t="str">
        <f t="shared" si="449"/>
        <v/>
      </c>
      <c r="CL176" s="368" t="str">
        <f t="shared" si="449"/>
        <v/>
      </c>
      <c r="CM176" s="368" t="str">
        <f t="shared" si="449"/>
        <v/>
      </c>
      <c r="CN176" s="368" t="str">
        <f t="shared" si="449"/>
        <v/>
      </c>
      <c r="CO176" s="368" t="str">
        <f t="shared" si="449"/>
        <v/>
      </c>
      <c r="CP176" s="368" t="str">
        <f t="shared" si="449"/>
        <v/>
      </c>
      <c r="CQ176" s="368" t="str">
        <f t="shared" si="449"/>
        <v/>
      </c>
      <c r="CR176" s="368" t="str">
        <f t="shared" si="449"/>
        <v/>
      </c>
      <c r="CS176" s="368" t="str">
        <f t="shared" si="449"/>
        <v/>
      </c>
      <c r="CT176" s="368" t="str">
        <f t="shared" si="449"/>
        <v/>
      </c>
      <c r="CU176" s="368" t="str">
        <f t="shared" si="449"/>
        <v/>
      </c>
      <c r="CV176" s="368" t="str">
        <f t="shared" si="449"/>
        <v/>
      </c>
      <c r="CW176" s="368" t="str">
        <f t="shared" si="449"/>
        <v/>
      </c>
      <c r="CX176" s="368" t="str">
        <f t="shared" si="449"/>
        <v/>
      </c>
      <c r="CY176" s="368" t="str">
        <f t="shared" si="449"/>
        <v/>
      </c>
      <c r="CZ176" s="368" t="str">
        <f t="shared" si="449"/>
        <v/>
      </c>
      <c r="DA176" s="368" t="str">
        <f t="shared" si="449"/>
        <v/>
      </c>
      <c r="DB176" s="368" t="str">
        <f t="shared" si="449"/>
        <v/>
      </c>
      <c r="DC176" s="368" t="str">
        <f t="shared" si="449"/>
        <v/>
      </c>
      <c r="DD176" s="368" t="str">
        <f t="shared" si="449"/>
        <v/>
      </c>
      <c r="DE176" s="368" t="str">
        <f t="shared" si="449"/>
        <v/>
      </c>
      <c r="DF176" s="368" t="str">
        <f t="shared" si="449"/>
        <v/>
      </c>
      <c r="DG176" s="368" t="str">
        <f t="shared" si="449"/>
        <v/>
      </c>
      <c r="DH176" s="368" t="str">
        <f t="shared" si="449"/>
        <v/>
      </c>
      <c r="DI176" s="368" t="str">
        <f t="shared" si="449"/>
        <v/>
      </c>
      <c r="DJ176" s="368" t="str">
        <f t="shared" si="449"/>
        <v/>
      </c>
      <c r="DK176" s="368" t="str">
        <f t="shared" ref="DK176:EP176" si="450">IF(NOT(ISNA(DK85)),IF(LEN(DK85)&gt;0,(DK85-$C85)/(rateShift*0.0001),""),"")</f>
        <v/>
      </c>
      <c r="DL176" s="368" t="str">
        <f t="shared" si="450"/>
        <v/>
      </c>
      <c r="DM176" s="368" t="str">
        <f t="shared" si="450"/>
        <v/>
      </c>
      <c r="DN176" s="368" t="str">
        <f t="shared" si="450"/>
        <v/>
      </c>
      <c r="DO176" s="368" t="str">
        <f t="shared" si="450"/>
        <v/>
      </c>
      <c r="DP176" s="368" t="str">
        <f t="shared" si="450"/>
        <v/>
      </c>
      <c r="DQ176" s="368" t="str">
        <f t="shared" si="450"/>
        <v/>
      </c>
      <c r="DR176" s="368" t="str">
        <f t="shared" si="450"/>
        <v/>
      </c>
      <c r="DS176" s="368" t="str">
        <f t="shared" si="450"/>
        <v/>
      </c>
      <c r="DT176" s="368" t="str">
        <f t="shared" si="450"/>
        <v/>
      </c>
      <c r="DU176" s="368" t="str">
        <f t="shared" si="450"/>
        <v/>
      </c>
      <c r="DV176" s="368" t="str">
        <f t="shared" si="450"/>
        <v/>
      </c>
      <c r="DW176" s="368" t="str">
        <f t="shared" si="450"/>
        <v/>
      </c>
      <c r="DX176" s="368" t="str">
        <f t="shared" si="450"/>
        <v/>
      </c>
      <c r="DY176" s="368" t="str">
        <f t="shared" si="450"/>
        <v/>
      </c>
      <c r="DZ176" s="368" t="str">
        <f t="shared" si="450"/>
        <v/>
      </c>
      <c r="EA176" s="368" t="str">
        <f t="shared" si="450"/>
        <v/>
      </c>
      <c r="EB176" s="368" t="str">
        <f t="shared" si="450"/>
        <v/>
      </c>
      <c r="EC176" s="368" t="str">
        <f t="shared" si="450"/>
        <v/>
      </c>
      <c r="ED176" s="368" t="str">
        <f t="shared" si="450"/>
        <v/>
      </c>
      <c r="EE176" s="368" t="str">
        <f t="shared" si="450"/>
        <v/>
      </c>
      <c r="EF176" s="368" t="str">
        <f t="shared" si="450"/>
        <v/>
      </c>
      <c r="EG176" s="368" t="str">
        <f t="shared" si="450"/>
        <v/>
      </c>
      <c r="EH176" s="368" t="str">
        <f t="shared" si="450"/>
        <v/>
      </c>
      <c r="EI176" s="368" t="str">
        <f t="shared" si="450"/>
        <v/>
      </c>
      <c r="EJ176" s="368" t="str">
        <f t="shared" si="450"/>
        <v/>
      </c>
      <c r="EK176" s="368" t="str">
        <f t="shared" si="450"/>
        <v/>
      </c>
      <c r="EL176" s="368" t="str">
        <f t="shared" si="450"/>
        <v/>
      </c>
      <c r="EM176" s="368" t="str">
        <f t="shared" si="450"/>
        <v/>
      </c>
      <c r="EN176" s="368" t="str">
        <f t="shared" si="450"/>
        <v/>
      </c>
      <c r="EO176" s="368" t="str">
        <f t="shared" si="450"/>
        <v/>
      </c>
      <c r="EP176" s="368" t="str">
        <f t="shared" si="450"/>
        <v/>
      </c>
      <c r="EQ176" s="368" t="str">
        <f t="shared" ref="EQ176:FA176" si="451">IF(NOT(ISNA(EQ85)),IF(LEN(EQ85)&gt;0,(EQ85-$C85)/(rateShift*0.0001),""),"")</f>
        <v/>
      </c>
      <c r="ER176" s="368" t="str">
        <f t="shared" si="451"/>
        <v/>
      </c>
      <c r="ES176" s="368" t="str">
        <f t="shared" si="451"/>
        <v/>
      </c>
      <c r="ET176" s="368" t="str">
        <f t="shared" si="451"/>
        <v/>
      </c>
      <c r="EU176" s="368" t="str">
        <f t="shared" si="451"/>
        <v/>
      </c>
      <c r="EV176" s="368" t="str">
        <f t="shared" si="451"/>
        <v/>
      </c>
      <c r="EW176" s="368" t="str">
        <f t="shared" si="451"/>
        <v/>
      </c>
      <c r="EX176" s="368" t="str">
        <f t="shared" si="451"/>
        <v/>
      </c>
      <c r="EY176" s="368" t="str">
        <f t="shared" si="451"/>
        <v/>
      </c>
      <c r="EZ176" s="368" t="str">
        <f t="shared" si="451"/>
        <v/>
      </c>
      <c r="FA176" s="369" t="str">
        <f t="shared" si="451"/>
        <v/>
      </c>
    </row>
    <row r="177" spans="6:157" x14ac:dyDescent="0.2">
      <c r="F177" s="238">
        <v>0</v>
      </c>
      <c r="G177" s="238" t="str">
        <v/>
      </c>
      <c r="H177" s="367" t="str">
        <f t="shared" ref="H177:AM177" si="452">IF(NOT(ISNA(H86)),IF(LEN(H86)&gt;0,(H86-$B86)/(rateShift*0.0001),""),"")</f>
        <v/>
      </c>
      <c r="I177" s="368" t="str">
        <f t="shared" si="452"/>
        <v/>
      </c>
      <c r="J177" s="368" t="str">
        <f t="shared" si="452"/>
        <v/>
      </c>
      <c r="K177" s="368" t="str">
        <f t="shared" si="452"/>
        <v/>
      </c>
      <c r="L177" s="368" t="str">
        <f t="shared" si="452"/>
        <v/>
      </c>
      <c r="M177" s="368" t="str">
        <f t="shared" si="452"/>
        <v/>
      </c>
      <c r="N177" s="368" t="str">
        <f t="shared" si="452"/>
        <v/>
      </c>
      <c r="O177" s="368" t="str">
        <f t="shared" si="452"/>
        <v/>
      </c>
      <c r="P177" s="368" t="str">
        <f t="shared" si="452"/>
        <v/>
      </c>
      <c r="Q177" s="368" t="str">
        <f t="shared" si="452"/>
        <v/>
      </c>
      <c r="R177" s="368" t="str">
        <f t="shared" si="452"/>
        <v/>
      </c>
      <c r="S177" s="368" t="str">
        <f t="shared" si="452"/>
        <v/>
      </c>
      <c r="T177" s="368" t="str">
        <f t="shared" si="452"/>
        <v/>
      </c>
      <c r="U177" s="368" t="str">
        <f t="shared" si="452"/>
        <v/>
      </c>
      <c r="V177" s="368" t="str">
        <f t="shared" si="452"/>
        <v/>
      </c>
      <c r="W177" s="368" t="str">
        <f t="shared" si="452"/>
        <v/>
      </c>
      <c r="X177" s="368" t="str">
        <f t="shared" si="452"/>
        <v/>
      </c>
      <c r="Y177" s="368" t="str">
        <f t="shared" si="452"/>
        <v/>
      </c>
      <c r="Z177" s="368" t="str">
        <f t="shared" si="452"/>
        <v/>
      </c>
      <c r="AA177" s="368" t="str">
        <f t="shared" si="452"/>
        <v/>
      </c>
      <c r="AB177" s="368" t="str">
        <f t="shared" si="452"/>
        <v/>
      </c>
      <c r="AC177" s="368" t="str">
        <f t="shared" si="452"/>
        <v/>
      </c>
      <c r="AD177" s="368" t="str">
        <f t="shared" si="452"/>
        <v/>
      </c>
      <c r="AE177" s="368" t="str">
        <f t="shared" si="452"/>
        <v/>
      </c>
      <c r="AF177" s="368" t="str">
        <f t="shared" si="452"/>
        <v/>
      </c>
      <c r="AG177" s="368" t="str">
        <f t="shared" si="452"/>
        <v/>
      </c>
      <c r="AH177" s="368" t="str">
        <f t="shared" si="452"/>
        <v/>
      </c>
      <c r="AI177" s="368" t="str">
        <f t="shared" si="452"/>
        <v/>
      </c>
      <c r="AJ177" s="368" t="str">
        <f t="shared" si="452"/>
        <v/>
      </c>
      <c r="AK177" s="368" t="str">
        <f t="shared" si="452"/>
        <v/>
      </c>
      <c r="AL177" s="368" t="str">
        <f t="shared" si="452"/>
        <v/>
      </c>
      <c r="AM177" s="368" t="str">
        <f t="shared" si="452"/>
        <v/>
      </c>
      <c r="AN177" s="368" t="str">
        <f t="shared" ref="AN177:BS177" si="453">IF(NOT(ISNA(AN86)),IF(LEN(AN86)&gt;0,(AN86-$B86)/(rateShift*0.0001),""),"")</f>
        <v/>
      </c>
      <c r="AO177" s="368" t="str">
        <f t="shared" si="453"/>
        <v/>
      </c>
      <c r="AP177" s="368" t="str">
        <f t="shared" si="453"/>
        <v/>
      </c>
      <c r="AQ177" s="368" t="str">
        <f t="shared" si="453"/>
        <v/>
      </c>
      <c r="AR177" s="368" t="str">
        <f t="shared" si="453"/>
        <v/>
      </c>
      <c r="AS177" s="368" t="str">
        <f t="shared" si="453"/>
        <v/>
      </c>
      <c r="AT177" s="368" t="str">
        <f t="shared" si="453"/>
        <v/>
      </c>
      <c r="AU177" s="368" t="str">
        <f t="shared" si="453"/>
        <v/>
      </c>
      <c r="AV177" s="368" t="str">
        <f t="shared" si="453"/>
        <v/>
      </c>
      <c r="AW177" s="368" t="str">
        <f t="shared" si="453"/>
        <v/>
      </c>
      <c r="AX177" s="368" t="str">
        <f t="shared" si="453"/>
        <v/>
      </c>
      <c r="AY177" s="368" t="str">
        <f t="shared" si="453"/>
        <v/>
      </c>
      <c r="AZ177" s="368" t="str">
        <f t="shared" si="453"/>
        <v/>
      </c>
      <c r="BA177" s="368" t="str">
        <f t="shared" si="453"/>
        <v/>
      </c>
      <c r="BB177" s="368" t="str">
        <f t="shared" si="453"/>
        <v/>
      </c>
      <c r="BC177" s="368" t="str">
        <f t="shared" si="453"/>
        <v/>
      </c>
      <c r="BD177" s="368" t="str">
        <f t="shared" si="453"/>
        <v/>
      </c>
      <c r="BE177" s="368" t="str">
        <f t="shared" si="453"/>
        <v/>
      </c>
      <c r="BF177" s="368" t="str">
        <f t="shared" si="453"/>
        <v/>
      </c>
      <c r="BG177" s="368" t="str">
        <f t="shared" si="453"/>
        <v/>
      </c>
      <c r="BH177" s="368" t="str">
        <f t="shared" si="453"/>
        <v/>
      </c>
      <c r="BI177" s="368" t="str">
        <f t="shared" si="453"/>
        <v/>
      </c>
      <c r="BJ177" s="368" t="str">
        <f t="shared" si="453"/>
        <v/>
      </c>
      <c r="BK177" s="368" t="str">
        <f t="shared" si="453"/>
        <v/>
      </c>
      <c r="BL177" s="368" t="str">
        <f t="shared" si="453"/>
        <v/>
      </c>
      <c r="BM177" s="368" t="str">
        <f t="shared" si="453"/>
        <v/>
      </c>
      <c r="BN177" s="368" t="str">
        <f t="shared" si="453"/>
        <v/>
      </c>
      <c r="BO177" s="368" t="str">
        <f t="shared" si="453"/>
        <v/>
      </c>
      <c r="BP177" s="368" t="str">
        <f t="shared" si="453"/>
        <v/>
      </c>
      <c r="BQ177" s="368" t="str">
        <f t="shared" si="453"/>
        <v/>
      </c>
      <c r="BR177" s="368" t="str">
        <f t="shared" si="453"/>
        <v/>
      </c>
      <c r="BS177" s="368" t="str">
        <f t="shared" si="453"/>
        <v/>
      </c>
      <c r="BT177" s="368" t="str">
        <f t="shared" ref="BT177:CD177" si="454">IF(NOT(ISNA(BT86)),IF(LEN(BT86)&gt;0,(BT86-$B86)/(rateShift*0.0001),""),"")</f>
        <v/>
      </c>
      <c r="BU177" s="368" t="str">
        <f t="shared" si="454"/>
        <v/>
      </c>
      <c r="BV177" s="368" t="str">
        <f t="shared" si="454"/>
        <v/>
      </c>
      <c r="BW177" s="368" t="str">
        <f t="shared" si="454"/>
        <v/>
      </c>
      <c r="BX177" s="368" t="str">
        <f t="shared" si="454"/>
        <v/>
      </c>
      <c r="BY177" s="368" t="str">
        <f t="shared" si="454"/>
        <v/>
      </c>
      <c r="BZ177" s="368" t="str">
        <f t="shared" si="454"/>
        <v/>
      </c>
      <c r="CA177" s="368" t="str">
        <f t="shared" si="454"/>
        <v/>
      </c>
      <c r="CB177" s="368" t="str">
        <f t="shared" si="454"/>
        <v/>
      </c>
      <c r="CC177" s="368" t="str">
        <f t="shared" si="454"/>
        <v/>
      </c>
      <c r="CD177" s="368" t="str">
        <f t="shared" si="454"/>
        <v/>
      </c>
      <c r="CE177" s="367" t="str">
        <f t="shared" ref="CE177:DJ177" si="455">IF(NOT(ISNA(CE86)),IF(LEN(CE86)&gt;0,(CE86-$C86)/(rateShift*0.0001),""),"")</f>
        <v/>
      </c>
      <c r="CF177" s="368" t="str">
        <f t="shared" si="455"/>
        <v/>
      </c>
      <c r="CG177" s="368" t="str">
        <f t="shared" si="455"/>
        <v/>
      </c>
      <c r="CH177" s="368" t="str">
        <f t="shared" si="455"/>
        <v/>
      </c>
      <c r="CI177" s="368" t="str">
        <f t="shared" si="455"/>
        <v/>
      </c>
      <c r="CJ177" s="368" t="str">
        <f t="shared" si="455"/>
        <v/>
      </c>
      <c r="CK177" s="368" t="str">
        <f t="shared" si="455"/>
        <v/>
      </c>
      <c r="CL177" s="368" t="str">
        <f t="shared" si="455"/>
        <v/>
      </c>
      <c r="CM177" s="368" t="str">
        <f t="shared" si="455"/>
        <v/>
      </c>
      <c r="CN177" s="368" t="str">
        <f t="shared" si="455"/>
        <v/>
      </c>
      <c r="CO177" s="368" t="str">
        <f t="shared" si="455"/>
        <v/>
      </c>
      <c r="CP177" s="368" t="str">
        <f t="shared" si="455"/>
        <v/>
      </c>
      <c r="CQ177" s="368" t="str">
        <f t="shared" si="455"/>
        <v/>
      </c>
      <c r="CR177" s="368" t="str">
        <f t="shared" si="455"/>
        <v/>
      </c>
      <c r="CS177" s="368" t="str">
        <f t="shared" si="455"/>
        <v/>
      </c>
      <c r="CT177" s="368" t="str">
        <f t="shared" si="455"/>
        <v/>
      </c>
      <c r="CU177" s="368" t="str">
        <f t="shared" si="455"/>
        <v/>
      </c>
      <c r="CV177" s="368" t="str">
        <f t="shared" si="455"/>
        <v/>
      </c>
      <c r="CW177" s="368" t="str">
        <f t="shared" si="455"/>
        <v/>
      </c>
      <c r="CX177" s="368" t="str">
        <f t="shared" si="455"/>
        <v/>
      </c>
      <c r="CY177" s="368" t="str">
        <f t="shared" si="455"/>
        <v/>
      </c>
      <c r="CZ177" s="368" t="str">
        <f t="shared" si="455"/>
        <v/>
      </c>
      <c r="DA177" s="368" t="str">
        <f t="shared" si="455"/>
        <v/>
      </c>
      <c r="DB177" s="368" t="str">
        <f t="shared" si="455"/>
        <v/>
      </c>
      <c r="DC177" s="368" t="str">
        <f t="shared" si="455"/>
        <v/>
      </c>
      <c r="DD177" s="368" t="str">
        <f t="shared" si="455"/>
        <v/>
      </c>
      <c r="DE177" s="368" t="str">
        <f t="shared" si="455"/>
        <v/>
      </c>
      <c r="DF177" s="368" t="str">
        <f t="shared" si="455"/>
        <v/>
      </c>
      <c r="DG177" s="368" t="str">
        <f t="shared" si="455"/>
        <v/>
      </c>
      <c r="DH177" s="368" t="str">
        <f t="shared" si="455"/>
        <v/>
      </c>
      <c r="DI177" s="368" t="str">
        <f t="shared" si="455"/>
        <v/>
      </c>
      <c r="DJ177" s="368" t="str">
        <f t="shared" si="455"/>
        <v/>
      </c>
      <c r="DK177" s="368" t="str">
        <f t="shared" ref="DK177:EP177" si="456">IF(NOT(ISNA(DK86)),IF(LEN(DK86)&gt;0,(DK86-$C86)/(rateShift*0.0001),""),"")</f>
        <v/>
      </c>
      <c r="DL177" s="368" t="str">
        <f t="shared" si="456"/>
        <v/>
      </c>
      <c r="DM177" s="368" t="str">
        <f t="shared" si="456"/>
        <v/>
      </c>
      <c r="DN177" s="368" t="str">
        <f t="shared" si="456"/>
        <v/>
      </c>
      <c r="DO177" s="368" t="str">
        <f t="shared" si="456"/>
        <v/>
      </c>
      <c r="DP177" s="368" t="str">
        <f t="shared" si="456"/>
        <v/>
      </c>
      <c r="DQ177" s="368" t="str">
        <f t="shared" si="456"/>
        <v/>
      </c>
      <c r="DR177" s="368" t="str">
        <f t="shared" si="456"/>
        <v/>
      </c>
      <c r="DS177" s="368" t="str">
        <f t="shared" si="456"/>
        <v/>
      </c>
      <c r="DT177" s="368" t="str">
        <f t="shared" si="456"/>
        <v/>
      </c>
      <c r="DU177" s="368" t="str">
        <f t="shared" si="456"/>
        <v/>
      </c>
      <c r="DV177" s="368" t="str">
        <f t="shared" si="456"/>
        <v/>
      </c>
      <c r="DW177" s="368" t="str">
        <f t="shared" si="456"/>
        <v/>
      </c>
      <c r="DX177" s="368" t="str">
        <f t="shared" si="456"/>
        <v/>
      </c>
      <c r="DY177" s="368" t="str">
        <f t="shared" si="456"/>
        <v/>
      </c>
      <c r="DZ177" s="368" t="str">
        <f t="shared" si="456"/>
        <v/>
      </c>
      <c r="EA177" s="368" t="str">
        <f t="shared" si="456"/>
        <v/>
      </c>
      <c r="EB177" s="368" t="str">
        <f t="shared" si="456"/>
        <v/>
      </c>
      <c r="EC177" s="368" t="str">
        <f t="shared" si="456"/>
        <v/>
      </c>
      <c r="ED177" s="368" t="str">
        <f t="shared" si="456"/>
        <v/>
      </c>
      <c r="EE177" s="368" t="str">
        <f t="shared" si="456"/>
        <v/>
      </c>
      <c r="EF177" s="368" t="str">
        <f t="shared" si="456"/>
        <v/>
      </c>
      <c r="EG177" s="368" t="str">
        <f t="shared" si="456"/>
        <v/>
      </c>
      <c r="EH177" s="368" t="str">
        <f t="shared" si="456"/>
        <v/>
      </c>
      <c r="EI177" s="368" t="str">
        <f t="shared" si="456"/>
        <v/>
      </c>
      <c r="EJ177" s="368" t="str">
        <f t="shared" si="456"/>
        <v/>
      </c>
      <c r="EK177" s="368" t="str">
        <f t="shared" si="456"/>
        <v/>
      </c>
      <c r="EL177" s="368" t="str">
        <f t="shared" si="456"/>
        <v/>
      </c>
      <c r="EM177" s="368" t="str">
        <f t="shared" si="456"/>
        <v/>
      </c>
      <c r="EN177" s="368" t="str">
        <f t="shared" si="456"/>
        <v/>
      </c>
      <c r="EO177" s="368" t="str">
        <f t="shared" si="456"/>
        <v/>
      </c>
      <c r="EP177" s="368" t="str">
        <f t="shared" si="456"/>
        <v/>
      </c>
      <c r="EQ177" s="368" t="str">
        <f t="shared" ref="EQ177:FA177" si="457">IF(NOT(ISNA(EQ86)),IF(LEN(EQ86)&gt;0,(EQ86-$C86)/(rateShift*0.0001),""),"")</f>
        <v/>
      </c>
      <c r="ER177" s="368" t="str">
        <f t="shared" si="457"/>
        <v/>
      </c>
      <c r="ES177" s="368" t="str">
        <f t="shared" si="457"/>
        <v/>
      </c>
      <c r="ET177" s="368" t="str">
        <f t="shared" si="457"/>
        <v/>
      </c>
      <c r="EU177" s="368" t="str">
        <f t="shared" si="457"/>
        <v/>
      </c>
      <c r="EV177" s="368" t="str">
        <f t="shared" si="457"/>
        <v/>
      </c>
      <c r="EW177" s="368" t="str">
        <f t="shared" si="457"/>
        <v/>
      </c>
      <c r="EX177" s="368" t="str">
        <f t="shared" si="457"/>
        <v/>
      </c>
      <c r="EY177" s="368" t="str">
        <f t="shared" si="457"/>
        <v/>
      </c>
      <c r="EZ177" s="368" t="str">
        <f t="shared" si="457"/>
        <v/>
      </c>
      <c r="FA177" s="369" t="str">
        <f t="shared" si="457"/>
        <v/>
      </c>
    </row>
    <row r="178" spans="6:157" x14ac:dyDescent="0.2">
      <c r="F178" s="238">
        <v>0</v>
      </c>
      <c r="G178" s="238" t="str">
        <v/>
      </c>
      <c r="H178" s="367" t="str">
        <f t="shared" ref="H178:AM178" si="458">IF(NOT(ISNA(H87)),IF(LEN(H87)&gt;0,(H87-$B87)/(rateShift*0.0001),""),"")</f>
        <v/>
      </c>
      <c r="I178" s="368" t="str">
        <f t="shared" si="458"/>
        <v/>
      </c>
      <c r="J178" s="368" t="str">
        <f t="shared" si="458"/>
        <v/>
      </c>
      <c r="K178" s="368" t="str">
        <f t="shared" si="458"/>
        <v/>
      </c>
      <c r="L178" s="368" t="str">
        <f t="shared" si="458"/>
        <v/>
      </c>
      <c r="M178" s="368" t="str">
        <f t="shared" si="458"/>
        <v/>
      </c>
      <c r="N178" s="368" t="str">
        <f t="shared" si="458"/>
        <v/>
      </c>
      <c r="O178" s="368" t="str">
        <f t="shared" si="458"/>
        <v/>
      </c>
      <c r="P178" s="368" t="str">
        <f t="shared" si="458"/>
        <v/>
      </c>
      <c r="Q178" s="368" t="str">
        <f t="shared" si="458"/>
        <v/>
      </c>
      <c r="R178" s="368" t="str">
        <f t="shared" si="458"/>
        <v/>
      </c>
      <c r="S178" s="368" t="str">
        <f t="shared" si="458"/>
        <v/>
      </c>
      <c r="T178" s="368" t="str">
        <f t="shared" si="458"/>
        <v/>
      </c>
      <c r="U178" s="368" t="str">
        <f t="shared" si="458"/>
        <v/>
      </c>
      <c r="V178" s="368" t="str">
        <f t="shared" si="458"/>
        <v/>
      </c>
      <c r="W178" s="368" t="str">
        <f t="shared" si="458"/>
        <v/>
      </c>
      <c r="X178" s="368" t="str">
        <f t="shared" si="458"/>
        <v/>
      </c>
      <c r="Y178" s="368" t="str">
        <f t="shared" si="458"/>
        <v/>
      </c>
      <c r="Z178" s="368" t="str">
        <f t="shared" si="458"/>
        <v/>
      </c>
      <c r="AA178" s="368" t="str">
        <f t="shared" si="458"/>
        <v/>
      </c>
      <c r="AB178" s="368" t="str">
        <f t="shared" si="458"/>
        <v/>
      </c>
      <c r="AC178" s="368" t="str">
        <f t="shared" si="458"/>
        <v/>
      </c>
      <c r="AD178" s="368" t="str">
        <f t="shared" si="458"/>
        <v/>
      </c>
      <c r="AE178" s="368" t="str">
        <f t="shared" si="458"/>
        <v/>
      </c>
      <c r="AF178" s="368" t="str">
        <f t="shared" si="458"/>
        <v/>
      </c>
      <c r="AG178" s="368" t="str">
        <f t="shared" si="458"/>
        <v/>
      </c>
      <c r="AH178" s="368" t="str">
        <f t="shared" si="458"/>
        <v/>
      </c>
      <c r="AI178" s="368" t="str">
        <f t="shared" si="458"/>
        <v/>
      </c>
      <c r="AJ178" s="368" t="str">
        <f t="shared" si="458"/>
        <v/>
      </c>
      <c r="AK178" s="368" t="str">
        <f t="shared" si="458"/>
        <v/>
      </c>
      <c r="AL178" s="368" t="str">
        <f t="shared" si="458"/>
        <v/>
      </c>
      <c r="AM178" s="368" t="str">
        <f t="shared" si="458"/>
        <v/>
      </c>
      <c r="AN178" s="368" t="str">
        <f t="shared" ref="AN178:BS178" si="459">IF(NOT(ISNA(AN87)),IF(LEN(AN87)&gt;0,(AN87-$B87)/(rateShift*0.0001),""),"")</f>
        <v/>
      </c>
      <c r="AO178" s="368" t="str">
        <f t="shared" si="459"/>
        <v/>
      </c>
      <c r="AP178" s="368" t="str">
        <f t="shared" si="459"/>
        <v/>
      </c>
      <c r="AQ178" s="368" t="str">
        <f t="shared" si="459"/>
        <v/>
      </c>
      <c r="AR178" s="368" t="str">
        <f t="shared" si="459"/>
        <v/>
      </c>
      <c r="AS178" s="368" t="str">
        <f t="shared" si="459"/>
        <v/>
      </c>
      <c r="AT178" s="368" t="str">
        <f t="shared" si="459"/>
        <v/>
      </c>
      <c r="AU178" s="368" t="str">
        <f t="shared" si="459"/>
        <v/>
      </c>
      <c r="AV178" s="368" t="str">
        <f t="shared" si="459"/>
        <v/>
      </c>
      <c r="AW178" s="368" t="str">
        <f t="shared" si="459"/>
        <v/>
      </c>
      <c r="AX178" s="368" t="str">
        <f t="shared" si="459"/>
        <v/>
      </c>
      <c r="AY178" s="368" t="str">
        <f t="shared" si="459"/>
        <v/>
      </c>
      <c r="AZ178" s="368" t="str">
        <f t="shared" si="459"/>
        <v/>
      </c>
      <c r="BA178" s="368" t="str">
        <f t="shared" si="459"/>
        <v/>
      </c>
      <c r="BB178" s="368" t="str">
        <f t="shared" si="459"/>
        <v/>
      </c>
      <c r="BC178" s="368" t="str">
        <f t="shared" si="459"/>
        <v/>
      </c>
      <c r="BD178" s="368" t="str">
        <f t="shared" si="459"/>
        <v/>
      </c>
      <c r="BE178" s="368" t="str">
        <f t="shared" si="459"/>
        <v/>
      </c>
      <c r="BF178" s="368" t="str">
        <f t="shared" si="459"/>
        <v/>
      </c>
      <c r="BG178" s="368" t="str">
        <f t="shared" si="459"/>
        <v/>
      </c>
      <c r="BH178" s="368" t="str">
        <f t="shared" si="459"/>
        <v/>
      </c>
      <c r="BI178" s="368" t="str">
        <f t="shared" si="459"/>
        <v/>
      </c>
      <c r="BJ178" s="368" t="str">
        <f t="shared" si="459"/>
        <v/>
      </c>
      <c r="BK178" s="368" t="str">
        <f t="shared" si="459"/>
        <v/>
      </c>
      <c r="BL178" s="368" t="str">
        <f t="shared" si="459"/>
        <v/>
      </c>
      <c r="BM178" s="368" t="str">
        <f t="shared" si="459"/>
        <v/>
      </c>
      <c r="BN178" s="368" t="str">
        <f t="shared" si="459"/>
        <v/>
      </c>
      <c r="BO178" s="368" t="str">
        <f t="shared" si="459"/>
        <v/>
      </c>
      <c r="BP178" s="368" t="str">
        <f t="shared" si="459"/>
        <v/>
      </c>
      <c r="BQ178" s="368" t="str">
        <f t="shared" si="459"/>
        <v/>
      </c>
      <c r="BR178" s="368" t="str">
        <f t="shared" si="459"/>
        <v/>
      </c>
      <c r="BS178" s="368" t="str">
        <f t="shared" si="459"/>
        <v/>
      </c>
      <c r="BT178" s="368" t="str">
        <f t="shared" ref="BT178:CD178" si="460">IF(NOT(ISNA(BT87)),IF(LEN(BT87)&gt;0,(BT87-$B87)/(rateShift*0.0001),""),"")</f>
        <v/>
      </c>
      <c r="BU178" s="368" t="str">
        <f t="shared" si="460"/>
        <v/>
      </c>
      <c r="BV178" s="368" t="str">
        <f t="shared" si="460"/>
        <v/>
      </c>
      <c r="BW178" s="368" t="str">
        <f t="shared" si="460"/>
        <v/>
      </c>
      <c r="BX178" s="368" t="str">
        <f t="shared" si="460"/>
        <v/>
      </c>
      <c r="BY178" s="368" t="str">
        <f t="shared" si="460"/>
        <v/>
      </c>
      <c r="BZ178" s="368" t="str">
        <f t="shared" si="460"/>
        <v/>
      </c>
      <c r="CA178" s="368" t="str">
        <f t="shared" si="460"/>
        <v/>
      </c>
      <c r="CB178" s="368" t="str">
        <f t="shared" si="460"/>
        <v/>
      </c>
      <c r="CC178" s="368" t="str">
        <f t="shared" si="460"/>
        <v/>
      </c>
      <c r="CD178" s="368" t="str">
        <f t="shared" si="460"/>
        <v/>
      </c>
      <c r="CE178" s="367" t="str">
        <f t="shared" ref="CE178:DJ178" si="461">IF(NOT(ISNA(CE87)),IF(LEN(CE87)&gt;0,(CE87-$C87)/(rateShift*0.0001),""),"")</f>
        <v/>
      </c>
      <c r="CF178" s="368" t="str">
        <f t="shared" si="461"/>
        <v/>
      </c>
      <c r="CG178" s="368" t="str">
        <f t="shared" si="461"/>
        <v/>
      </c>
      <c r="CH178" s="368" t="str">
        <f t="shared" si="461"/>
        <v/>
      </c>
      <c r="CI178" s="368" t="str">
        <f t="shared" si="461"/>
        <v/>
      </c>
      <c r="CJ178" s="368" t="str">
        <f t="shared" si="461"/>
        <v/>
      </c>
      <c r="CK178" s="368" t="str">
        <f t="shared" si="461"/>
        <v/>
      </c>
      <c r="CL178" s="368" t="str">
        <f t="shared" si="461"/>
        <v/>
      </c>
      <c r="CM178" s="368" t="str">
        <f t="shared" si="461"/>
        <v/>
      </c>
      <c r="CN178" s="368" t="str">
        <f t="shared" si="461"/>
        <v/>
      </c>
      <c r="CO178" s="368" t="str">
        <f t="shared" si="461"/>
        <v/>
      </c>
      <c r="CP178" s="368" t="str">
        <f t="shared" si="461"/>
        <v/>
      </c>
      <c r="CQ178" s="368" t="str">
        <f t="shared" si="461"/>
        <v/>
      </c>
      <c r="CR178" s="368" t="str">
        <f t="shared" si="461"/>
        <v/>
      </c>
      <c r="CS178" s="368" t="str">
        <f t="shared" si="461"/>
        <v/>
      </c>
      <c r="CT178" s="368" t="str">
        <f t="shared" si="461"/>
        <v/>
      </c>
      <c r="CU178" s="368" t="str">
        <f t="shared" si="461"/>
        <v/>
      </c>
      <c r="CV178" s="368" t="str">
        <f t="shared" si="461"/>
        <v/>
      </c>
      <c r="CW178" s="368" t="str">
        <f t="shared" si="461"/>
        <v/>
      </c>
      <c r="CX178" s="368" t="str">
        <f t="shared" si="461"/>
        <v/>
      </c>
      <c r="CY178" s="368" t="str">
        <f t="shared" si="461"/>
        <v/>
      </c>
      <c r="CZ178" s="368" t="str">
        <f t="shared" si="461"/>
        <v/>
      </c>
      <c r="DA178" s="368" t="str">
        <f t="shared" si="461"/>
        <v/>
      </c>
      <c r="DB178" s="368" t="str">
        <f t="shared" si="461"/>
        <v/>
      </c>
      <c r="DC178" s="368" t="str">
        <f t="shared" si="461"/>
        <v/>
      </c>
      <c r="DD178" s="368" t="str">
        <f t="shared" si="461"/>
        <v/>
      </c>
      <c r="DE178" s="368" t="str">
        <f t="shared" si="461"/>
        <v/>
      </c>
      <c r="DF178" s="368" t="str">
        <f t="shared" si="461"/>
        <v/>
      </c>
      <c r="DG178" s="368" t="str">
        <f t="shared" si="461"/>
        <v/>
      </c>
      <c r="DH178" s="368" t="str">
        <f t="shared" si="461"/>
        <v/>
      </c>
      <c r="DI178" s="368" t="str">
        <f t="shared" si="461"/>
        <v/>
      </c>
      <c r="DJ178" s="368" t="str">
        <f t="shared" si="461"/>
        <v/>
      </c>
      <c r="DK178" s="368" t="str">
        <f t="shared" ref="DK178:EP178" si="462">IF(NOT(ISNA(DK87)),IF(LEN(DK87)&gt;0,(DK87-$C87)/(rateShift*0.0001),""),"")</f>
        <v/>
      </c>
      <c r="DL178" s="368" t="str">
        <f t="shared" si="462"/>
        <v/>
      </c>
      <c r="DM178" s="368" t="str">
        <f t="shared" si="462"/>
        <v/>
      </c>
      <c r="DN178" s="368" t="str">
        <f t="shared" si="462"/>
        <v/>
      </c>
      <c r="DO178" s="368" t="str">
        <f t="shared" si="462"/>
        <v/>
      </c>
      <c r="DP178" s="368" t="str">
        <f t="shared" si="462"/>
        <v/>
      </c>
      <c r="DQ178" s="368" t="str">
        <f t="shared" si="462"/>
        <v/>
      </c>
      <c r="DR178" s="368" t="str">
        <f t="shared" si="462"/>
        <v/>
      </c>
      <c r="DS178" s="368" t="str">
        <f t="shared" si="462"/>
        <v/>
      </c>
      <c r="DT178" s="368" t="str">
        <f t="shared" si="462"/>
        <v/>
      </c>
      <c r="DU178" s="368" t="str">
        <f t="shared" si="462"/>
        <v/>
      </c>
      <c r="DV178" s="368" t="str">
        <f t="shared" si="462"/>
        <v/>
      </c>
      <c r="DW178" s="368" t="str">
        <f t="shared" si="462"/>
        <v/>
      </c>
      <c r="DX178" s="368" t="str">
        <f t="shared" si="462"/>
        <v/>
      </c>
      <c r="DY178" s="368" t="str">
        <f t="shared" si="462"/>
        <v/>
      </c>
      <c r="DZ178" s="368" t="str">
        <f t="shared" si="462"/>
        <v/>
      </c>
      <c r="EA178" s="368" t="str">
        <f t="shared" si="462"/>
        <v/>
      </c>
      <c r="EB178" s="368" t="str">
        <f t="shared" si="462"/>
        <v/>
      </c>
      <c r="EC178" s="368" t="str">
        <f t="shared" si="462"/>
        <v/>
      </c>
      <c r="ED178" s="368" t="str">
        <f t="shared" si="462"/>
        <v/>
      </c>
      <c r="EE178" s="368" t="str">
        <f t="shared" si="462"/>
        <v/>
      </c>
      <c r="EF178" s="368" t="str">
        <f t="shared" si="462"/>
        <v/>
      </c>
      <c r="EG178" s="368" t="str">
        <f t="shared" si="462"/>
        <v/>
      </c>
      <c r="EH178" s="368" t="str">
        <f t="shared" si="462"/>
        <v/>
      </c>
      <c r="EI178" s="368" t="str">
        <f t="shared" si="462"/>
        <v/>
      </c>
      <c r="EJ178" s="368" t="str">
        <f t="shared" si="462"/>
        <v/>
      </c>
      <c r="EK178" s="368" t="str">
        <f t="shared" si="462"/>
        <v/>
      </c>
      <c r="EL178" s="368" t="str">
        <f t="shared" si="462"/>
        <v/>
      </c>
      <c r="EM178" s="368" t="str">
        <f t="shared" si="462"/>
        <v/>
      </c>
      <c r="EN178" s="368" t="str">
        <f t="shared" si="462"/>
        <v/>
      </c>
      <c r="EO178" s="368" t="str">
        <f t="shared" si="462"/>
        <v/>
      </c>
      <c r="EP178" s="368" t="str">
        <f t="shared" si="462"/>
        <v/>
      </c>
      <c r="EQ178" s="368" t="str">
        <f t="shared" ref="EQ178:FA178" si="463">IF(NOT(ISNA(EQ87)),IF(LEN(EQ87)&gt;0,(EQ87-$C87)/(rateShift*0.0001),""),"")</f>
        <v/>
      </c>
      <c r="ER178" s="368" t="str">
        <f t="shared" si="463"/>
        <v/>
      </c>
      <c r="ES178" s="368" t="str">
        <f t="shared" si="463"/>
        <v/>
      </c>
      <c r="ET178" s="368" t="str">
        <f t="shared" si="463"/>
        <v/>
      </c>
      <c r="EU178" s="368" t="str">
        <f t="shared" si="463"/>
        <v/>
      </c>
      <c r="EV178" s="368" t="str">
        <f t="shared" si="463"/>
        <v/>
      </c>
      <c r="EW178" s="368" t="str">
        <f t="shared" si="463"/>
        <v/>
      </c>
      <c r="EX178" s="368" t="str">
        <f t="shared" si="463"/>
        <v/>
      </c>
      <c r="EY178" s="368" t="str">
        <f t="shared" si="463"/>
        <v/>
      </c>
      <c r="EZ178" s="368" t="str">
        <f t="shared" si="463"/>
        <v/>
      </c>
      <c r="FA178" s="369" t="str">
        <f t="shared" si="463"/>
        <v/>
      </c>
    </row>
    <row r="179" spans="6:157" x14ac:dyDescent="0.2">
      <c r="F179" s="238">
        <v>0</v>
      </c>
      <c r="G179" s="238" t="str">
        <v/>
      </c>
      <c r="H179" s="367" t="str">
        <f t="shared" ref="H179:AM179" si="464">IF(NOT(ISNA(H88)),IF(LEN(H88)&gt;0,(H88-$B88)/(rateShift*0.0001),""),"")</f>
        <v/>
      </c>
      <c r="I179" s="368" t="str">
        <f t="shared" si="464"/>
        <v/>
      </c>
      <c r="J179" s="368" t="str">
        <f t="shared" si="464"/>
        <v/>
      </c>
      <c r="K179" s="368" t="str">
        <f t="shared" si="464"/>
        <v/>
      </c>
      <c r="L179" s="368" t="str">
        <f t="shared" si="464"/>
        <v/>
      </c>
      <c r="M179" s="368" t="str">
        <f t="shared" si="464"/>
        <v/>
      </c>
      <c r="N179" s="368" t="str">
        <f t="shared" si="464"/>
        <v/>
      </c>
      <c r="O179" s="368" t="str">
        <f t="shared" si="464"/>
        <v/>
      </c>
      <c r="P179" s="368" t="str">
        <f t="shared" si="464"/>
        <v/>
      </c>
      <c r="Q179" s="368" t="str">
        <f t="shared" si="464"/>
        <v/>
      </c>
      <c r="R179" s="368" t="str">
        <f t="shared" si="464"/>
        <v/>
      </c>
      <c r="S179" s="368" t="str">
        <f t="shared" si="464"/>
        <v/>
      </c>
      <c r="T179" s="368" t="str">
        <f t="shared" si="464"/>
        <v/>
      </c>
      <c r="U179" s="368" t="str">
        <f t="shared" si="464"/>
        <v/>
      </c>
      <c r="V179" s="368" t="str">
        <f t="shared" si="464"/>
        <v/>
      </c>
      <c r="W179" s="368" t="str">
        <f t="shared" si="464"/>
        <v/>
      </c>
      <c r="X179" s="368" t="str">
        <f t="shared" si="464"/>
        <v/>
      </c>
      <c r="Y179" s="368" t="str">
        <f t="shared" si="464"/>
        <v/>
      </c>
      <c r="Z179" s="368" t="str">
        <f t="shared" si="464"/>
        <v/>
      </c>
      <c r="AA179" s="368" t="str">
        <f t="shared" si="464"/>
        <v/>
      </c>
      <c r="AB179" s="368" t="str">
        <f t="shared" si="464"/>
        <v/>
      </c>
      <c r="AC179" s="368" t="str">
        <f t="shared" si="464"/>
        <v/>
      </c>
      <c r="AD179" s="368" t="str">
        <f t="shared" si="464"/>
        <v/>
      </c>
      <c r="AE179" s="368" t="str">
        <f t="shared" si="464"/>
        <v/>
      </c>
      <c r="AF179" s="368" t="str">
        <f t="shared" si="464"/>
        <v/>
      </c>
      <c r="AG179" s="368" t="str">
        <f t="shared" si="464"/>
        <v/>
      </c>
      <c r="AH179" s="368" t="str">
        <f t="shared" si="464"/>
        <v/>
      </c>
      <c r="AI179" s="368" t="str">
        <f t="shared" si="464"/>
        <v/>
      </c>
      <c r="AJ179" s="368" t="str">
        <f t="shared" si="464"/>
        <v/>
      </c>
      <c r="AK179" s="368" t="str">
        <f t="shared" si="464"/>
        <v/>
      </c>
      <c r="AL179" s="368" t="str">
        <f t="shared" si="464"/>
        <v/>
      </c>
      <c r="AM179" s="368" t="str">
        <f t="shared" si="464"/>
        <v/>
      </c>
      <c r="AN179" s="368" t="str">
        <f t="shared" ref="AN179:BS179" si="465">IF(NOT(ISNA(AN88)),IF(LEN(AN88)&gt;0,(AN88-$B88)/(rateShift*0.0001),""),"")</f>
        <v/>
      </c>
      <c r="AO179" s="368" t="str">
        <f t="shared" si="465"/>
        <v/>
      </c>
      <c r="AP179" s="368" t="str">
        <f t="shared" si="465"/>
        <v/>
      </c>
      <c r="AQ179" s="368" t="str">
        <f t="shared" si="465"/>
        <v/>
      </c>
      <c r="AR179" s="368" t="str">
        <f t="shared" si="465"/>
        <v/>
      </c>
      <c r="AS179" s="368" t="str">
        <f t="shared" si="465"/>
        <v/>
      </c>
      <c r="AT179" s="368" t="str">
        <f t="shared" si="465"/>
        <v/>
      </c>
      <c r="AU179" s="368" t="str">
        <f t="shared" si="465"/>
        <v/>
      </c>
      <c r="AV179" s="368" t="str">
        <f t="shared" si="465"/>
        <v/>
      </c>
      <c r="AW179" s="368" t="str">
        <f t="shared" si="465"/>
        <v/>
      </c>
      <c r="AX179" s="368" t="str">
        <f t="shared" si="465"/>
        <v/>
      </c>
      <c r="AY179" s="368" t="str">
        <f t="shared" si="465"/>
        <v/>
      </c>
      <c r="AZ179" s="368" t="str">
        <f t="shared" si="465"/>
        <v/>
      </c>
      <c r="BA179" s="368" t="str">
        <f t="shared" si="465"/>
        <v/>
      </c>
      <c r="BB179" s="368" t="str">
        <f t="shared" si="465"/>
        <v/>
      </c>
      <c r="BC179" s="368" t="str">
        <f t="shared" si="465"/>
        <v/>
      </c>
      <c r="BD179" s="368" t="str">
        <f t="shared" si="465"/>
        <v/>
      </c>
      <c r="BE179" s="368" t="str">
        <f t="shared" si="465"/>
        <v/>
      </c>
      <c r="BF179" s="368" t="str">
        <f t="shared" si="465"/>
        <v/>
      </c>
      <c r="BG179" s="368" t="str">
        <f t="shared" si="465"/>
        <v/>
      </c>
      <c r="BH179" s="368" t="str">
        <f t="shared" si="465"/>
        <v/>
      </c>
      <c r="BI179" s="368" t="str">
        <f t="shared" si="465"/>
        <v/>
      </c>
      <c r="BJ179" s="368" t="str">
        <f t="shared" si="465"/>
        <v/>
      </c>
      <c r="BK179" s="368" t="str">
        <f t="shared" si="465"/>
        <v/>
      </c>
      <c r="BL179" s="368" t="str">
        <f t="shared" si="465"/>
        <v/>
      </c>
      <c r="BM179" s="368" t="str">
        <f t="shared" si="465"/>
        <v/>
      </c>
      <c r="BN179" s="368" t="str">
        <f t="shared" si="465"/>
        <v/>
      </c>
      <c r="BO179" s="368" t="str">
        <f t="shared" si="465"/>
        <v/>
      </c>
      <c r="BP179" s="368" t="str">
        <f t="shared" si="465"/>
        <v/>
      </c>
      <c r="BQ179" s="368" t="str">
        <f t="shared" si="465"/>
        <v/>
      </c>
      <c r="BR179" s="368" t="str">
        <f t="shared" si="465"/>
        <v/>
      </c>
      <c r="BS179" s="368" t="str">
        <f t="shared" si="465"/>
        <v/>
      </c>
      <c r="BT179" s="368" t="str">
        <f t="shared" ref="BT179:CD179" si="466">IF(NOT(ISNA(BT88)),IF(LEN(BT88)&gt;0,(BT88-$B88)/(rateShift*0.0001),""),"")</f>
        <v/>
      </c>
      <c r="BU179" s="368" t="str">
        <f t="shared" si="466"/>
        <v/>
      </c>
      <c r="BV179" s="368" t="str">
        <f t="shared" si="466"/>
        <v/>
      </c>
      <c r="BW179" s="368" t="str">
        <f t="shared" si="466"/>
        <v/>
      </c>
      <c r="BX179" s="368" t="str">
        <f t="shared" si="466"/>
        <v/>
      </c>
      <c r="BY179" s="368" t="str">
        <f t="shared" si="466"/>
        <v/>
      </c>
      <c r="BZ179" s="368" t="str">
        <f t="shared" si="466"/>
        <v/>
      </c>
      <c r="CA179" s="368" t="str">
        <f t="shared" si="466"/>
        <v/>
      </c>
      <c r="CB179" s="368" t="str">
        <f t="shared" si="466"/>
        <v/>
      </c>
      <c r="CC179" s="368" t="str">
        <f t="shared" si="466"/>
        <v/>
      </c>
      <c r="CD179" s="368" t="str">
        <f t="shared" si="466"/>
        <v/>
      </c>
      <c r="CE179" s="367" t="str">
        <f t="shared" ref="CE179:DJ179" si="467">IF(NOT(ISNA(CE88)),IF(LEN(CE88)&gt;0,(CE88-$C88)/(rateShift*0.0001),""),"")</f>
        <v/>
      </c>
      <c r="CF179" s="368" t="str">
        <f t="shared" si="467"/>
        <v/>
      </c>
      <c r="CG179" s="368" t="str">
        <f t="shared" si="467"/>
        <v/>
      </c>
      <c r="CH179" s="368" t="str">
        <f t="shared" si="467"/>
        <v/>
      </c>
      <c r="CI179" s="368" t="str">
        <f t="shared" si="467"/>
        <v/>
      </c>
      <c r="CJ179" s="368" t="str">
        <f t="shared" si="467"/>
        <v/>
      </c>
      <c r="CK179" s="368" t="str">
        <f t="shared" si="467"/>
        <v/>
      </c>
      <c r="CL179" s="368" t="str">
        <f t="shared" si="467"/>
        <v/>
      </c>
      <c r="CM179" s="368" t="str">
        <f t="shared" si="467"/>
        <v/>
      </c>
      <c r="CN179" s="368" t="str">
        <f t="shared" si="467"/>
        <v/>
      </c>
      <c r="CO179" s="368" t="str">
        <f t="shared" si="467"/>
        <v/>
      </c>
      <c r="CP179" s="368" t="str">
        <f t="shared" si="467"/>
        <v/>
      </c>
      <c r="CQ179" s="368" t="str">
        <f t="shared" si="467"/>
        <v/>
      </c>
      <c r="CR179" s="368" t="str">
        <f t="shared" si="467"/>
        <v/>
      </c>
      <c r="CS179" s="368" t="str">
        <f t="shared" si="467"/>
        <v/>
      </c>
      <c r="CT179" s="368" t="str">
        <f t="shared" si="467"/>
        <v/>
      </c>
      <c r="CU179" s="368" t="str">
        <f t="shared" si="467"/>
        <v/>
      </c>
      <c r="CV179" s="368" t="str">
        <f t="shared" si="467"/>
        <v/>
      </c>
      <c r="CW179" s="368" t="str">
        <f t="shared" si="467"/>
        <v/>
      </c>
      <c r="CX179" s="368" t="str">
        <f t="shared" si="467"/>
        <v/>
      </c>
      <c r="CY179" s="368" t="str">
        <f t="shared" si="467"/>
        <v/>
      </c>
      <c r="CZ179" s="368" t="str">
        <f t="shared" si="467"/>
        <v/>
      </c>
      <c r="DA179" s="368" t="str">
        <f t="shared" si="467"/>
        <v/>
      </c>
      <c r="DB179" s="368" t="str">
        <f t="shared" si="467"/>
        <v/>
      </c>
      <c r="DC179" s="368" t="str">
        <f t="shared" si="467"/>
        <v/>
      </c>
      <c r="DD179" s="368" t="str">
        <f t="shared" si="467"/>
        <v/>
      </c>
      <c r="DE179" s="368" t="str">
        <f t="shared" si="467"/>
        <v/>
      </c>
      <c r="DF179" s="368" t="str">
        <f t="shared" si="467"/>
        <v/>
      </c>
      <c r="DG179" s="368" t="str">
        <f t="shared" si="467"/>
        <v/>
      </c>
      <c r="DH179" s="368" t="str">
        <f t="shared" si="467"/>
        <v/>
      </c>
      <c r="DI179" s="368" t="str">
        <f t="shared" si="467"/>
        <v/>
      </c>
      <c r="DJ179" s="368" t="str">
        <f t="shared" si="467"/>
        <v/>
      </c>
      <c r="DK179" s="368" t="str">
        <f t="shared" ref="DK179:EP179" si="468">IF(NOT(ISNA(DK88)),IF(LEN(DK88)&gt;0,(DK88-$C88)/(rateShift*0.0001),""),"")</f>
        <v/>
      </c>
      <c r="DL179" s="368" t="str">
        <f t="shared" si="468"/>
        <v/>
      </c>
      <c r="DM179" s="368" t="str">
        <f t="shared" si="468"/>
        <v/>
      </c>
      <c r="DN179" s="368" t="str">
        <f t="shared" si="468"/>
        <v/>
      </c>
      <c r="DO179" s="368" t="str">
        <f t="shared" si="468"/>
        <v/>
      </c>
      <c r="DP179" s="368" t="str">
        <f t="shared" si="468"/>
        <v/>
      </c>
      <c r="DQ179" s="368" t="str">
        <f t="shared" si="468"/>
        <v/>
      </c>
      <c r="DR179" s="368" t="str">
        <f t="shared" si="468"/>
        <v/>
      </c>
      <c r="DS179" s="368" t="str">
        <f t="shared" si="468"/>
        <v/>
      </c>
      <c r="DT179" s="368" t="str">
        <f t="shared" si="468"/>
        <v/>
      </c>
      <c r="DU179" s="368" t="str">
        <f t="shared" si="468"/>
        <v/>
      </c>
      <c r="DV179" s="368" t="str">
        <f t="shared" si="468"/>
        <v/>
      </c>
      <c r="DW179" s="368" t="str">
        <f t="shared" si="468"/>
        <v/>
      </c>
      <c r="DX179" s="368" t="str">
        <f t="shared" si="468"/>
        <v/>
      </c>
      <c r="DY179" s="368" t="str">
        <f t="shared" si="468"/>
        <v/>
      </c>
      <c r="DZ179" s="368" t="str">
        <f t="shared" si="468"/>
        <v/>
      </c>
      <c r="EA179" s="368" t="str">
        <f t="shared" si="468"/>
        <v/>
      </c>
      <c r="EB179" s="368" t="str">
        <f t="shared" si="468"/>
        <v/>
      </c>
      <c r="EC179" s="368" t="str">
        <f t="shared" si="468"/>
        <v/>
      </c>
      <c r="ED179" s="368" t="str">
        <f t="shared" si="468"/>
        <v/>
      </c>
      <c r="EE179" s="368" t="str">
        <f t="shared" si="468"/>
        <v/>
      </c>
      <c r="EF179" s="368" t="str">
        <f t="shared" si="468"/>
        <v/>
      </c>
      <c r="EG179" s="368" t="str">
        <f t="shared" si="468"/>
        <v/>
      </c>
      <c r="EH179" s="368" t="str">
        <f t="shared" si="468"/>
        <v/>
      </c>
      <c r="EI179" s="368" t="str">
        <f t="shared" si="468"/>
        <v/>
      </c>
      <c r="EJ179" s="368" t="str">
        <f t="shared" si="468"/>
        <v/>
      </c>
      <c r="EK179" s="368" t="str">
        <f t="shared" si="468"/>
        <v/>
      </c>
      <c r="EL179" s="368" t="str">
        <f t="shared" si="468"/>
        <v/>
      </c>
      <c r="EM179" s="368" t="str">
        <f t="shared" si="468"/>
        <v/>
      </c>
      <c r="EN179" s="368" t="str">
        <f t="shared" si="468"/>
        <v/>
      </c>
      <c r="EO179" s="368" t="str">
        <f t="shared" si="468"/>
        <v/>
      </c>
      <c r="EP179" s="368" t="str">
        <f t="shared" si="468"/>
        <v/>
      </c>
      <c r="EQ179" s="368" t="str">
        <f t="shared" ref="EQ179:FA179" si="469">IF(NOT(ISNA(EQ88)),IF(LEN(EQ88)&gt;0,(EQ88-$C88)/(rateShift*0.0001),""),"")</f>
        <v/>
      </c>
      <c r="ER179" s="368" t="str">
        <f t="shared" si="469"/>
        <v/>
      </c>
      <c r="ES179" s="368" t="str">
        <f t="shared" si="469"/>
        <v/>
      </c>
      <c r="ET179" s="368" t="str">
        <f t="shared" si="469"/>
        <v/>
      </c>
      <c r="EU179" s="368" t="str">
        <f t="shared" si="469"/>
        <v/>
      </c>
      <c r="EV179" s="368" t="str">
        <f t="shared" si="469"/>
        <v/>
      </c>
      <c r="EW179" s="368" t="str">
        <f t="shared" si="469"/>
        <v/>
      </c>
      <c r="EX179" s="368" t="str">
        <f t="shared" si="469"/>
        <v/>
      </c>
      <c r="EY179" s="368" t="str">
        <f t="shared" si="469"/>
        <v/>
      </c>
      <c r="EZ179" s="368" t="str">
        <f t="shared" si="469"/>
        <v/>
      </c>
      <c r="FA179" s="369" t="str">
        <f t="shared" si="469"/>
        <v/>
      </c>
    </row>
    <row r="180" spans="6:157" x14ac:dyDescent="0.2">
      <c r="F180" s="238">
        <v>0</v>
      </c>
      <c r="G180" s="238" t="str">
        <v/>
      </c>
      <c r="H180" s="367" t="str">
        <f t="shared" ref="H180:AM180" si="470">IF(NOT(ISNA(H89)),IF(LEN(H89)&gt;0,(H89-$B89)/(rateShift*0.0001),""),"")</f>
        <v/>
      </c>
      <c r="I180" s="368" t="str">
        <f t="shared" si="470"/>
        <v/>
      </c>
      <c r="J180" s="368" t="str">
        <f t="shared" si="470"/>
        <v/>
      </c>
      <c r="K180" s="368" t="str">
        <f t="shared" si="470"/>
        <v/>
      </c>
      <c r="L180" s="368" t="str">
        <f t="shared" si="470"/>
        <v/>
      </c>
      <c r="M180" s="368" t="str">
        <f t="shared" si="470"/>
        <v/>
      </c>
      <c r="N180" s="368" t="str">
        <f t="shared" si="470"/>
        <v/>
      </c>
      <c r="O180" s="368" t="str">
        <f t="shared" si="470"/>
        <v/>
      </c>
      <c r="P180" s="368" t="str">
        <f t="shared" si="470"/>
        <v/>
      </c>
      <c r="Q180" s="368" t="str">
        <f t="shared" si="470"/>
        <v/>
      </c>
      <c r="R180" s="368" t="str">
        <f t="shared" si="470"/>
        <v/>
      </c>
      <c r="S180" s="368" t="str">
        <f t="shared" si="470"/>
        <v/>
      </c>
      <c r="T180" s="368" t="str">
        <f t="shared" si="470"/>
        <v/>
      </c>
      <c r="U180" s="368" t="str">
        <f t="shared" si="470"/>
        <v/>
      </c>
      <c r="V180" s="368" t="str">
        <f t="shared" si="470"/>
        <v/>
      </c>
      <c r="W180" s="368" t="str">
        <f t="shared" si="470"/>
        <v/>
      </c>
      <c r="X180" s="368" t="str">
        <f t="shared" si="470"/>
        <v/>
      </c>
      <c r="Y180" s="368" t="str">
        <f t="shared" si="470"/>
        <v/>
      </c>
      <c r="Z180" s="368" t="str">
        <f t="shared" si="470"/>
        <v/>
      </c>
      <c r="AA180" s="368" t="str">
        <f t="shared" si="470"/>
        <v/>
      </c>
      <c r="AB180" s="368" t="str">
        <f t="shared" si="470"/>
        <v/>
      </c>
      <c r="AC180" s="368" t="str">
        <f t="shared" si="470"/>
        <v/>
      </c>
      <c r="AD180" s="368" t="str">
        <f t="shared" si="470"/>
        <v/>
      </c>
      <c r="AE180" s="368" t="str">
        <f t="shared" si="470"/>
        <v/>
      </c>
      <c r="AF180" s="368" t="str">
        <f t="shared" si="470"/>
        <v/>
      </c>
      <c r="AG180" s="368" t="str">
        <f t="shared" si="470"/>
        <v/>
      </c>
      <c r="AH180" s="368" t="str">
        <f t="shared" si="470"/>
        <v/>
      </c>
      <c r="AI180" s="368" t="str">
        <f t="shared" si="470"/>
        <v/>
      </c>
      <c r="AJ180" s="368" t="str">
        <f t="shared" si="470"/>
        <v/>
      </c>
      <c r="AK180" s="368" t="str">
        <f t="shared" si="470"/>
        <v/>
      </c>
      <c r="AL180" s="368" t="str">
        <f t="shared" si="470"/>
        <v/>
      </c>
      <c r="AM180" s="368" t="str">
        <f t="shared" si="470"/>
        <v/>
      </c>
      <c r="AN180" s="368" t="str">
        <f t="shared" ref="AN180:BS180" si="471">IF(NOT(ISNA(AN89)),IF(LEN(AN89)&gt;0,(AN89-$B89)/(rateShift*0.0001),""),"")</f>
        <v/>
      </c>
      <c r="AO180" s="368" t="str">
        <f t="shared" si="471"/>
        <v/>
      </c>
      <c r="AP180" s="368" t="str">
        <f t="shared" si="471"/>
        <v/>
      </c>
      <c r="AQ180" s="368" t="str">
        <f t="shared" si="471"/>
        <v/>
      </c>
      <c r="AR180" s="368" t="str">
        <f t="shared" si="471"/>
        <v/>
      </c>
      <c r="AS180" s="368" t="str">
        <f t="shared" si="471"/>
        <v/>
      </c>
      <c r="AT180" s="368" t="str">
        <f t="shared" si="471"/>
        <v/>
      </c>
      <c r="AU180" s="368" t="str">
        <f t="shared" si="471"/>
        <v/>
      </c>
      <c r="AV180" s="368" t="str">
        <f t="shared" si="471"/>
        <v/>
      </c>
      <c r="AW180" s="368" t="str">
        <f t="shared" si="471"/>
        <v/>
      </c>
      <c r="AX180" s="368" t="str">
        <f t="shared" si="471"/>
        <v/>
      </c>
      <c r="AY180" s="368" t="str">
        <f t="shared" si="471"/>
        <v/>
      </c>
      <c r="AZ180" s="368" t="str">
        <f t="shared" si="471"/>
        <v/>
      </c>
      <c r="BA180" s="368" t="str">
        <f t="shared" si="471"/>
        <v/>
      </c>
      <c r="BB180" s="368" t="str">
        <f t="shared" si="471"/>
        <v/>
      </c>
      <c r="BC180" s="368" t="str">
        <f t="shared" si="471"/>
        <v/>
      </c>
      <c r="BD180" s="368" t="str">
        <f t="shared" si="471"/>
        <v/>
      </c>
      <c r="BE180" s="368" t="str">
        <f t="shared" si="471"/>
        <v/>
      </c>
      <c r="BF180" s="368" t="str">
        <f t="shared" si="471"/>
        <v/>
      </c>
      <c r="BG180" s="368" t="str">
        <f t="shared" si="471"/>
        <v/>
      </c>
      <c r="BH180" s="368" t="str">
        <f t="shared" si="471"/>
        <v/>
      </c>
      <c r="BI180" s="368" t="str">
        <f t="shared" si="471"/>
        <v/>
      </c>
      <c r="BJ180" s="368" t="str">
        <f t="shared" si="471"/>
        <v/>
      </c>
      <c r="BK180" s="368" t="str">
        <f t="shared" si="471"/>
        <v/>
      </c>
      <c r="BL180" s="368" t="str">
        <f t="shared" si="471"/>
        <v/>
      </c>
      <c r="BM180" s="368" t="str">
        <f t="shared" si="471"/>
        <v/>
      </c>
      <c r="BN180" s="368" t="str">
        <f t="shared" si="471"/>
        <v/>
      </c>
      <c r="BO180" s="368" t="str">
        <f t="shared" si="471"/>
        <v/>
      </c>
      <c r="BP180" s="368" t="str">
        <f t="shared" si="471"/>
        <v/>
      </c>
      <c r="BQ180" s="368" t="str">
        <f t="shared" si="471"/>
        <v/>
      </c>
      <c r="BR180" s="368" t="str">
        <f t="shared" si="471"/>
        <v/>
      </c>
      <c r="BS180" s="368" t="str">
        <f t="shared" si="471"/>
        <v/>
      </c>
      <c r="BT180" s="368" t="str">
        <f t="shared" ref="BT180:CD180" si="472">IF(NOT(ISNA(BT89)),IF(LEN(BT89)&gt;0,(BT89-$B89)/(rateShift*0.0001),""),"")</f>
        <v/>
      </c>
      <c r="BU180" s="368" t="str">
        <f t="shared" si="472"/>
        <v/>
      </c>
      <c r="BV180" s="368" t="str">
        <f t="shared" si="472"/>
        <v/>
      </c>
      <c r="BW180" s="368" t="str">
        <f t="shared" si="472"/>
        <v/>
      </c>
      <c r="BX180" s="368" t="str">
        <f t="shared" si="472"/>
        <v/>
      </c>
      <c r="BY180" s="368" t="str">
        <f t="shared" si="472"/>
        <v/>
      </c>
      <c r="BZ180" s="368" t="str">
        <f t="shared" si="472"/>
        <v/>
      </c>
      <c r="CA180" s="368" t="str">
        <f t="shared" si="472"/>
        <v/>
      </c>
      <c r="CB180" s="368" t="str">
        <f t="shared" si="472"/>
        <v/>
      </c>
      <c r="CC180" s="368" t="str">
        <f t="shared" si="472"/>
        <v/>
      </c>
      <c r="CD180" s="368" t="str">
        <f t="shared" si="472"/>
        <v/>
      </c>
      <c r="CE180" s="367" t="str">
        <f t="shared" ref="CE180:DJ180" si="473">IF(NOT(ISNA(CE89)),IF(LEN(CE89)&gt;0,(CE89-$C89)/(rateShift*0.0001),""),"")</f>
        <v/>
      </c>
      <c r="CF180" s="368" t="str">
        <f t="shared" si="473"/>
        <v/>
      </c>
      <c r="CG180" s="368" t="str">
        <f t="shared" si="473"/>
        <v/>
      </c>
      <c r="CH180" s="368" t="str">
        <f t="shared" si="473"/>
        <v/>
      </c>
      <c r="CI180" s="368" t="str">
        <f t="shared" si="473"/>
        <v/>
      </c>
      <c r="CJ180" s="368" t="str">
        <f t="shared" si="473"/>
        <v/>
      </c>
      <c r="CK180" s="368" t="str">
        <f t="shared" si="473"/>
        <v/>
      </c>
      <c r="CL180" s="368" t="str">
        <f t="shared" si="473"/>
        <v/>
      </c>
      <c r="CM180" s="368" t="str">
        <f t="shared" si="473"/>
        <v/>
      </c>
      <c r="CN180" s="368" t="str">
        <f t="shared" si="473"/>
        <v/>
      </c>
      <c r="CO180" s="368" t="str">
        <f t="shared" si="473"/>
        <v/>
      </c>
      <c r="CP180" s="368" t="str">
        <f t="shared" si="473"/>
        <v/>
      </c>
      <c r="CQ180" s="368" t="str">
        <f t="shared" si="473"/>
        <v/>
      </c>
      <c r="CR180" s="368" t="str">
        <f t="shared" si="473"/>
        <v/>
      </c>
      <c r="CS180" s="368" t="str">
        <f t="shared" si="473"/>
        <v/>
      </c>
      <c r="CT180" s="368" t="str">
        <f t="shared" si="473"/>
        <v/>
      </c>
      <c r="CU180" s="368" t="str">
        <f t="shared" si="473"/>
        <v/>
      </c>
      <c r="CV180" s="368" t="str">
        <f t="shared" si="473"/>
        <v/>
      </c>
      <c r="CW180" s="368" t="str">
        <f t="shared" si="473"/>
        <v/>
      </c>
      <c r="CX180" s="368" t="str">
        <f t="shared" si="473"/>
        <v/>
      </c>
      <c r="CY180" s="368" t="str">
        <f t="shared" si="473"/>
        <v/>
      </c>
      <c r="CZ180" s="368" t="str">
        <f t="shared" si="473"/>
        <v/>
      </c>
      <c r="DA180" s="368" t="str">
        <f t="shared" si="473"/>
        <v/>
      </c>
      <c r="DB180" s="368" t="str">
        <f t="shared" si="473"/>
        <v/>
      </c>
      <c r="DC180" s="368" t="str">
        <f t="shared" si="473"/>
        <v/>
      </c>
      <c r="DD180" s="368" t="str">
        <f t="shared" si="473"/>
        <v/>
      </c>
      <c r="DE180" s="368" t="str">
        <f t="shared" si="473"/>
        <v/>
      </c>
      <c r="DF180" s="368" t="str">
        <f t="shared" si="473"/>
        <v/>
      </c>
      <c r="DG180" s="368" t="str">
        <f t="shared" si="473"/>
        <v/>
      </c>
      <c r="DH180" s="368" t="str">
        <f t="shared" si="473"/>
        <v/>
      </c>
      <c r="DI180" s="368" t="str">
        <f t="shared" si="473"/>
        <v/>
      </c>
      <c r="DJ180" s="368" t="str">
        <f t="shared" si="473"/>
        <v/>
      </c>
      <c r="DK180" s="368" t="str">
        <f t="shared" ref="DK180:EP180" si="474">IF(NOT(ISNA(DK89)),IF(LEN(DK89)&gt;0,(DK89-$C89)/(rateShift*0.0001),""),"")</f>
        <v/>
      </c>
      <c r="DL180" s="368" t="str">
        <f t="shared" si="474"/>
        <v/>
      </c>
      <c r="DM180" s="368" t="str">
        <f t="shared" si="474"/>
        <v/>
      </c>
      <c r="DN180" s="368" t="str">
        <f t="shared" si="474"/>
        <v/>
      </c>
      <c r="DO180" s="368" t="str">
        <f t="shared" si="474"/>
        <v/>
      </c>
      <c r="DP180" s="368" t="str">
        <f t="shared" si="474"/>
        <v/>
      </c>
      <c r="DQ180" s="368" t="str">
        <f t="shared" si="474"/>
        <v/>
      </c>
      <c r="DR180" s="368" t="str">
        <f t="shared" si="474"/>
        <v/>
      </c>
      <c r="DS180" s="368" t="str">
        <f t="shared" si="474"/>
        <v/>
      </c>
      <c r="DT180" s="368" t="str">
        <f t="shared" si="474"/>
        <v/>
      </c>
      <c r="DU180" s="368" t="str">
        <f t="shared" si="474"/>
        <v/>
      </c>
      <c r="DV180" s="368" t="str">
        <f t="shared" si="474"/>
        <v/>
      </c>
      <c r="DW180" s="368" t="str">
        <f t="shared" si="474"/>
        <v/>
      </c>
      <c r="DX180" s="368" t="str">
        <f t="shared" si="474"/>
        <v/>
      </c>
      <c r="DY180" s="368" t="str">
        <f t="shared" si="474"/>
        <v/>
      </c>
      <c r="DZ180" s="368" t="str">
        <f t="shared" si="474"/>
        <v/>
      </c>
      <c r="EA180" s="368" t="str">
        <f t="shared" si="474"/>
        <v/>
      </c>
      <c r="EB180" s="368" t="str">
        <f t="shared" si="474"/>
        <v/>
      </c>
      <c r="EC180" s="368" t="str">
        <f t="shared" si="474"/>
        <v/>
      </c>
      <c r="ED180" s="368" t="str">
        <f t="shared" si="474"/>
        <v/>
      </c>
      <c r="EE180" s="368" t="str">
        <f t="shared" si="474"/>
        <v/>
      </c>
      <c r="EF180" s="368" t="str">
        <f t="shared" si="474"/>
        <v/>
      </c>
      <c r="EG180" s="368" t="str">
        <f t="shared" si="474"/>
        <v/>
      </c>
      <c r="EH180" s="368" t="str">
        <f t="shared" si="474"/>
        <v/>
      </c>
      <c r="EI180" s="368" t="str">
        <f t="shared" si="474"/>
        <v/>
      </c>
      <c r="EJ180" s="368" t="str">
        <f t="shared" si="474"/>
        <v/>
      </c>
      <c r="EK180" s="368" t="str">
        <f t="shared" si="474"/>
        <v/>
      </c>
      <c r="EL180" s="368" t="str">
        <f t="shared" si="474"/>
        <v/>
      </c>
      <c r="EM180" s="368" t="str">
        <f t="shared" si="474"/>
        <v/>
      </c>
      <c r="EN180" s="368" t="str">
        <f t="shared" si="474"/>
        <v/>
      </c>
      <c r="EO180" s="368" t="str">
        <f t="shared" si="474"/>
        <v/>
      </c>
      <c r="EP180" s="368" t="str">
        <f t="shared" si="474"/>
        <v/>
      </c>
      <c r="EQ180" s="368" t="str">
        <f t="shared" ref="EQ180:FA180" si="475">IF(NOT(ISNA(EQ89)),IF(LEN(EQ89)&gt;0,(EQ89-$C89)/(rateShift*0.0001),""),"")</f>
        <v/>
      </c>
      <c r="ER180" s="368" t="str">
        <f t="shared" si="475"/>
        <v/>
      </c>
      <c r="ES180" s="368" t="str">
        <f t="shared" si="475"/>
        <v/>
      </c>
      <c r="ET180" s="368" t="str">
        <f t="shared" si="475"/>
        <v/>
      </c>
      <c r="EU180" s="368" t="str">
        <f t="shared" si="475"/>
        <v/>
      </c>
      <c r="EV180" s="368" t="str">
        <f t="shared" si="475"/>
        <v/>
      </c>
      <c r="EW180" s="368" t="str">
        <f t="shared" si="475"/>
        <v/>
      </c>
      <c r="EX180" s="368" t="str">
        <f t="shared" si="475"/>
        <v/>
      </c>
      <c r="EY180" s="368" t="str">
        <f t="shared" si="475"/>
        <v/>
      </c>
      <c r="EZ180" s="368" t="str">
        <f t="shared" si="475"/>
        <v/>
      </c>
      <c r="FA180" s="369" t="str">
        <f t="shared" si="475"/>
        <v/>
      </c>
    </row>
    <row r="181" spans="6:157" x14ac:dyDescent="0.2">
      <c r="F181" s="238">
        <v>0</v>
      </c>
      <c r="G181" s="238" t="str">
        <v/>
      </c>
      <c r="H181" s="367" t="str">
        <f t="shared" ref="H181:AM181" si="476">IF(NOT(ISNA(H90)),IF(LEN(H90)&gt;0,(H90-$B90)/(rateShift*0.0001),""),"")</f>
        <v/>
      </c>
      <c r="I181" s="368" t="str">
        <f t="shared" si="476"/>
        <v/>
      </c>
      <c r="J181" s="368" t="str">
        <f t="shared" si="476"/>
        <v/>
      </c>
      <c r="K181" s="368" t="str">
        <f t="shared" si="476"/>
        <v/>
      </c>
      <c r="L181" s="368" t="str">
        <f t="shared" si="476"/>
        <v/>
      </c>
      <c r="M181" s="368" t="str">
        <f t="shared" si="476"/>
        <v/>
      </c>
      <c r="N181" s="368" t="str">
        <f t="shared" si="476"/>
        <v/>
      </c>
      <c r="O181" s="368" t="str">
        <f t="shared" si="476"/>
        <v/>
      </c>
      <c r="P181" s="368" t="str">
        <f t="shared" si="476"/>
        <v/>
      </c>
      <c r="Q181" s="368" t="str">
        <f t="shared" si="476"/>
        <v/>
      </c>
      <c r="R181" s="368" t="str">
        <f t="shared" si="476"/>
        <v/>
      </c>
      <c r="S181" s="368" t="str">
        <f t="shared" si="476"/>
        <v/>
      </c>
      <c r="T181" s="368" t="str">
        <f t="shared" si="476"/>
        <v/>
      </c>
      <c r="U181" s="368" t="str">
        <f t="shared" si="476"/>
        <v/>
      </c>
      <c r="V181" s="368" t="str">
        <f t="shared" si="476"/>
        <v/>
      </c>
      <c r="W181" s="368" t="str">
        <f t="shared" si="476"/>
        <v/>
      </c>
      <c r="X181" s="368" t="str">
        <f t="shared" si="476"/>
        <v/>
      </c>
      <c r="Y181" s="368" t="str">
        <f t="shared" si="476"/>
        <v/>
      </c>
      <c r="Z181" s="368" t="str">
        <f t="shared" si="476"/>
        <v/>
      </c>
      <c r="AA181" s="368" t="str">
        <f t="shared" si="476"/>
        <v/>
      </c>
      <c r="AB181" s="368" t="str">
        <f t="shared" si="476"/>
        <v/>
      </c>
      <c r="AC181" s="368" t="str">
        <f t="shared" si="476"/>
        <v/>
      </c>
      <c r="AD181" s="368" t="str">
        <f t="shared" si="476"/>
        <v/>
      </c>
      <c r="AE181" s="368" t="str">
        <f t="shared" si="476"/>
        <v/>
      </c>
      <c r="AF181" s="368" t="str">
        <f t="shared" si="476"/>
        <v/>
      </c>
      <c r="AG181" s="368" t="str">
        <f t="shared" si="476"/>
        <v/>
      </c>
      <c r="AH181" s="368" t="str">
        <f t="shared" si="476"/>
        <v/>
      </c>
      <c r="AI181" s="368" t="str">
        <f t="shared" si="476"/>
        <v/>
      </c>
      <c r="AJ181" s="368" t="str">
        <f t="shared" si="476"/>
        <v/>
      </c>
      <c r="AK181" s="368" t="str">
        <f t="shared" si="476"/>
        <v/>
      </c>
      <c r="AL181" s="368" t="str">
        <f t="shared" si="476"/>
        <v/>
      </c>
      <c r="AM181" s="368" t="str">
        <f t="shared" si="476"/>
        <v/>
      </c>
      <c r="AN181" s="368" t="str">
        <f t="shared" ref="AN181:BS181" si="477">IF(NOT(ISNA(AN90)),IF(LEN(AN90)&gt;0,(AN90-$B90)/(rateShift*0.0001),""),"")</f>
        <v/>
      </c>
      <c r="AO181" s="368" t="str">
        <f t="shared" si="477"/>
        <v/>
      </c>
      <c r="AP181" s="368" t="str">
        <f t="shared" si="477"/>
        <v/>
      </c>
      <c r="AQ181" s="368" t="str">
        <f t="shared" si="477"/>
        <v/>
      </c>
      <c r="AR181" s="368" t="str">
        <f t="shared" si="477"/>
        <v/>
      </c>
      <c r="AS181" s="368" t="str">
        <f t="shared" si="477"/>
        <v/>
      </c>
      <c r="AT181" s="368" t="str">
        <f t="shared" si="477"/>
        <v/>
      </c>
      <c r="AU181" s="368" t="str">
        <f t="shared" si="477"/>
        <v/>
      </c>
      <c r="AV181" s="368" t="str">
        <f t="shared" si="477"/>
        <v/>
      </c>
      <c r="AW181" s="368" t="str">
        <f t="shared" si="477"/>
        <v/>
      </c>
      <c r="AX181" s="368" t="str">
        <f t="shared" si="477"/>
        <v/>
      </c>
      <c r="AY181" s="368" t="str">
        <f t="shared" si="477"/>
        <v/>
      </c>
      <c r="AZ181" s="368" t="str">
        <f t="shared" si="477"/>
        <v/>
      </c>
      <c r="BA181" s="368" t="str">
        <f t="shared" si="477"/>
        <v/>
      </c>
      <c r="BB181" s="368" t="str">
        <f t="shared" si="477"/>
        <v/>
      </c>
      <c r="BC181" s="368" t="str">
        <f t="shared" si="477"/>
        <v/>
      </c>
      <c r="BD181" s="368" t="str">
        <f t="shared" si="477"/>
        <v/>
      </c>
      <c r="BE181" s="368" t="str">
        <f t="shared" si="477"/>
        <v/>
      </c>
      <c r="BF181" s="368" t="str">
        <f t="shared" si="477"/>
        <v/>
      </c>
      <c r="BG181" s="368" t="str">
        <f t="shared" si="477"/>
        <v/>
      </c>
      <c r="BH181" s="368" t="str">
        <f t="shared" si="477"/>
        <v/>
      </c>
      <c r="BI181" s="368" t="str">
        <f t="shared" si="477"/>
        <v/>
      </c>
      <c r="BJ181" s="368" t="str">
        <f t="shared" si="477"/>
        <v/>
      </c>
      <c r="BK181" s="368" t="str">
        <f t="shared" si="477"/>
        <v/>
      </c>
      <c r="BL181" s="368" t="str">
        <f t="shared" si="477"/>
        <v/>
      </c>
      <c r="BM181" s="368" t="str">
        <f t="shared" si="477"/>
        <v/>
      </c>
      <c r="BN181" s="368" t="str">
        <f t="shared" si="477"/>
        <v/>
      </c>
      <c r="BO181" s="368" t="str">
        <f t="shared" si="477"/>
        <v/>
      </c>
      <c r="BP181" s="368" t="str">
        <f t="shared" si="477"/>
        <v/>
      </c>
      <c r="BQ181" s="368" t="str">
        <f t="shared" si="477"/>
        <v/>
      </c>
      <c r="BR181" s="368" t="str">
        <f t="shared" si="477"/>
        <v/>
      </c>
      <c r="BS181" s="368" t="str">
        <f t="shared" si="477"/>
        <v/>
      </c>
      <c r="BT181" s="368" t="str">
        <f t="shared" ref="BT181:CD181" si="478">IF(NOT(ISNA(BT90)),IF(LEN(BT90)&gt;0,(BT90-$B90)/(rateShift*0.0001),""),"")</f>
        <v/>
      </c>
      <c r="BU181" s="368" t="str">
        <f t="shared" si="478"/>
        <v/>
      </c>
      <c r="BV181" s="368" t="str">
        <f t="shared" si="478"/>
        <v/>
      </c>
      <c r="BW181" s="368" t="str">
        <f t="shared" si="478"/>
        <v/>
      </c>
      <c r="BX181" s="368" t="str">
        <f t="shared" si="478"/>
        <v/>
      </c>
      <c r="BY181" s="368" t="str">
        <f t="shared" si="478"/>
        <v/>
      </c>
      <c r="BZ181" s="368" t="str">
        <f t="shared" si="478"/>
        <v/>
      </c>
      <c r="CA181" s="368" t="str">
        <f t="shared" si="478"/>
        <v/>
      </c>
      <c r="CB181" s="368" t="str">
        <f t="shared" si="478"/>
        <v/>
      </c>
      <c r="CC181" s="368" t="str">
        <f t="shared" si="478"/>
        <v/>
      </c>
      <c r="CD181" s="368" t="str">
        <f t="shared" si="478"/>
        <v/>
      </c>
      <c r="CE181" s="367" t="str">
        <f t="shared" ref="CE181:DJ181" si="479">IF(NOT(ISNA(CE90)),IF(LEN(CE90)&gt;0,(CE90-$C90)/(rateShift*0.0001),""),"")</f>
        <v/>
      </c>
      <c r="CF181" s="368" t="str">
        <f t="shared" si="479"/>
        <v/>
      </c>
      <c r="CG181" s="368" t="str">
        <f t="shared" si="479"/>
        <v/>
      </c>
      <c r="CH181" s="368" t="str">
        <f t="shared" si="479"/>
        <v/>
      </c>
      <c r="CI181" s="368" t="str">
        <f t="shared" si="479"/>
        <v/>
      </c>
      <c r="CJ181" s="368" t="str">
        <f t="shared" si="479"/>
        <v/>
      </c>
      <c r="CK181" s="368" t="str">
        <f t="shared" si="479"/>
        <v/>
      </c>
      <c r="CL181" s="368" t="str">
        <f t="shared" si="479"/>
        <v/>
      </c>
      <c r="CM181" s="368" t="str">
        <f t="shared" si="479"/>
        <v/>
      </c>
      <c r="CN181" s="368" t="str">
        <f t="shared" si="479"/>
        <v/>
      </c>
      <c r="CO181" s="368" t="str">
        <f t="shared" si="479"/>
        <v/>
      </c>
      <c r="CP181" s="368" t="str">
        <f t="shared" si="479"/>
        <v/>
      </c>
      <c r="CQ181" s="368" t="str">
        <f t="shared" si="479"/>
        <v/>
      </c>
      <c r="CR181" s="368" t="str">
        <f t="shared" si="479"/>
        <v/>
      </c>
      <c r="CS181" s="368" t="str">
        <f t="shared" si="479"/>
        <v/>
      </c>
      <c r="CT181" s="368" t="str">
        <f t="shared" si="479"/>
        <v/>
      </c>
      <c r="CU181" s="368" t="str">
        <f t="shared" si="479"/>
        <v/>
      </c>
      <c r="CV181" s="368" t="str">
        <f t="shared" si="479"/>
        <v/>
      </c>
      <c r="CW181" s="368" t="str">
        <f t="shared" si="479"/>
        <v/>
      </c>
      <c r="CX181" s="368" t="str">
        <f t="shared" si="479"/>
        <v/>
      </c>
      <c r="CY181" s="368" t="str">
        <f t="shared" si="479"/>
        <v/>
      </c>
      <c r="CZ181" s="368" t="str">
        <f t="shared" si="479"/>
        <v/>
      </c>
      <c r="DA181" s="368" t="str">
        <f t="shared" si="479"/>
        <v/>
      </c>
      <c r="DB181" s="368" t="str">
        <f t="shared" si="479"/>
        <v/>
      </c>
      <c r="DC181" s="368" t="str">
        <f t="shared" si="479"/>
        <v/>
      </c>
      <c r="DD181" s="368" t="str">
        <f t="shared" si="479"/>
        <v/>
      </c>
      <c r="DE181" s="368" t="str">
        <f t="shared" si="479"/>
        <v/>
      </c>
      <c r="DF181" s="368" t="str">
        <f t="shared" si="479"/>
        <v/>
      </c>
      <c r="DG181" s="368" t="str">
        <f t="shared" si="479"/>
        <v/>
      </c>
      <c r="DH181" s="368" t="str">
        <f t="shared" si="479"/>
        <v/>
      </c>
      <c r="DI181" s="368" t="str">
        <f t="shared" si="479"/>
        <v/>
      </c>
      <c r="DJ181" s="368" t="str">
        <f t="shared" si="479"/>
        <v/>
      </c>
      <c r="DK181" s="368" t="str">
        <f t="shared" ref="DK181:EP181" si="480">IF(NOT(ISNA(DK90)),IF(LEN(DK90)&gt;0,(DK90-$C90)/(rateShift*0.0001),""),"")</f>
        <v/>
      </c>
      <c r="DL181" s="368" t="str">
        <f t="shared" si="480"/>
        <v/>
      </c>
      <c r="DM181" s="368" t="str">
        <f t="shared" si="480"/>
        <v/>
      </c>
      <c r="DN181" s="368" t="str">
        <f t="shared" si="480"/>
        <v/>
      </c>
      <c r="DO181" s="368" t="str">
        <f t="shared" si="480"/>
        <v/>
      </c>
      <c r="DP181" s="368" t="str">
        <f t="shared" si="480"/>
        <v/>
      </c>
      <c r="DQ181" s="368" t="str">
        <f t="shared" si="480"/>
        <v/>
      </c>
      <c r="DR181" s="368" t="str">
        <f t="shared" si="480"/>
        <v/>
      </c>
      <c r="DS181" s="368" t="str">
        <f t="shared" si="480"/>
        <v/>
      </c>
      <c r="DT181" s="368" t="str">
        <f t="shared" si="480"/>
        <v/>
      </c>
      <c r="DU181" s="368" t="str">
        <f t="shared" si="480"/>
        <v/>
      </c>
      <c r="DV181" s="368" t="str">
        <f t="shared" si="480"/>
        <v/>
      </c>
      <c r="DW181" s="368" t="str">
        <f t="shared" si="480"/>
        <v/>
      </c>
      <c r="DX181" s="368" t="str">
        <f t="shared" si="480"/>
        <v/>
      </c>
      <c r="DY181" s="368" t="str">
        <f t="shared" si="480"/>
        <v/>
      </c>
      <c r="DZ181" s="368" t="str">
        <f t="shared" si="480"/>
        <v/>
      </c>
      <c r="EA181" s="368" t="str">
        <f t="shared" si="480"/>
        <v/>
      </c>
      <c r="EB181" s="368" t="str">
        <f t="shared" si="480"/>
        <v/>
      </c>
      <c r="EC181" s="368" t="str">
        <f t="shared" si="480"/>
        <v/>
      </c>
      <c r="ED181" s="368" t="str">
        <f t="shared" si="480"/>
        <v/>
      </c>
      <c r="EE181" s="368" t="str">
        <f t="shared" si="480"/>
        <v/>
      </c>
      <c r="EF181" s="368" t="str">
        <f t="shared" si="480"/>
        <v/>
      </c>
      <c r="EG181" s="368" t="str">
        <f t="shared" si="480"/>
        <v/>
      </c>
      <c r="EH181" s="368" t="str">
        <f t="shared" si="480"/>
        <v/>
      </c>
      <c r="EI181" s="368" t="str">
        <f t="shared" si="480"/>
        <v/>
      </c>
      <c r="EJ181" s="368" t="str">
        <f t="shared" si="480"/>
        <v/>
      </c>
      <c r="EK181" s="368" t="str">
        <f t="shared" si="480"/>
        <v/>
      </c>
      <c r="EL181" s="368" t="str">
        <f t="shared" si="480"/>
        <v/>
      </c>
      <c r="EM181" s="368" t="str">
        <f t="shared" si="480"/>
        <v/>
      </c>
      <c r="EN181" s="368" t="str">
        <f t="shared" si="480"/>
        <v/>
      </c>
      <c r="EO181" s="368" t="str">
        <f t="shared" si="480"/>
        <v/>
      </c>
      <c r="EP181" s="368" t="str">
        <f t="shared" si="480"/>
        <v/>
      </c>
      <c r="EQ181" s="368" t="str">
        <f t="shared" ref="EQ181:FA181" si="481">IF(NOT(ISNA(EQ90)),IF(LEN(EQ90)&gt;0,(EQ90-$C90)/(rateShift*0.0001),""),"")</f>
        <v/>
      </c>
      <c r="ER181" s="368" t="str">
        <f t="shared" si="481"/>
        <v/>
      </c>
      <c r="ES181" s="368" t="str">
        <f t="shared" si="481"/>
        <v/>
      </c>
      <c r="ET181" s="368" t="str">
        <f t="shared" si="481"/>
        <v/>
      </c>
      <c r="EU181" s="368" t="str">
        <f t="shared" si="481"/>
        <v/>
      </c>
      <c r="EV181" s="368" t="str">
        <f t="shared" si="481"/>
        <v/>
      </c>
      <c r="EW181" s="368" t="str">
        <f t="shared" si="481"/>
        <v/>
      </c>
      <c r="EX181" s="368" t="str">
        <f t="shared" si="481"/>
        <v/>
      </c>
      <c r="EY181" s="368" t="str">
        <f t="shared" si="481"/>
        <v/>
      </c>
      <c r="EZ181" s="368" t="str">
        <f t="shared" si="481"/>
        <v/>
      </c>
      <c r="FA181" s="369" t="str">
        <f t="shared" si="481"/>
        <v/>
      </c>
    </row>
    <row r="182" spans="6:157" x14ac:dyDescent="0.2">
      <c r="F182" s="238">
        <v>0</v>
      </c>
      <c r="G182" s="238" t="str">
        <v/>
      </c>
      <c r="H182" s="367" t="str">
        <f t="shared" ref="H182:AM182" si="482">IF(NOT(ISNA(H91)),IF(LEN(H91)&gt;0,(H91-$B91)/(rateShift*0.0001),""),"")</f>
        <v/>
      </c>
      <c r="I182" s="368" t="str">
        <f t="shared" si="482"/>
        <v/>
      </c>
      <c r="J182" s="368" t="str">
        <f t="shared" si="482"/>
        <v/>
      </c>
      <c r="K182" s="368" t="str">
        <f t="shared" si="482"/>
        <v/>
      </c>
      <c r="L182" s="368" t="str">
        <f t="shared" si="482"/>
        <v/>
      </c>
      <c r="M182" s="368" t="str">
        <f t="shared" si="482"/>
        <v/>
      </c>
      <c r="N182" s="368" t="str">
        <f t="shared" si="482"/>
        <v/>
      </c>
      <c r="O182" s="368" t="str">
        <f t="shared" si="482"/>
        <v/>
      </c>
      <c r="P182" s="368" t="str">
        <f t="shared" si="482"/>
        <v/>
      </c>
      <c r="Q182" s="368" t="str">
        <f t="shared" si="482"/>
        <v/>
      </c>
      <c r="R182" s="368" t="str">
        <f t="shared" si="482"/>
        <v/>
      </c>
      <c r="S182" s="368" t="str">
        <f t="shared" si="482"/>
        <v/>
      </c>
      <c r="T182" s="368" t="str">
        <f t="shared" si="482"/>
        <v/>
      </c>
      <c r="U182" s="368" t="str">
        <f t="shared" si="482"/>
        <v/>
      </c>
      <c r="V182" s="368" t="str">
        <f t="shared" si="482"/>
        <v/>
      </c>
      <c r="W182" s="368" t="str">
        <f t="shared" si="482"/>
        <v/>
      </c>
      <c r="X182" s="368" t="str">
        <f t="shared" si="482"/>
        <v/>
      </c>
      <c r="Y182" s="368" t="str">
        <f t="shared" si="482"/>
        <v/>
      </c>
      <c r="Z182" s="368" t="str">
        <f t="shared" si="482"/>
        <v/>
      </c>
      <c r="AA182" s="368" t="str">
        <f t="shared" si="482"/>
        <v/>
      </c>
      <c r="AB182" s="368" t="str">
        <f t="shared" si="482"/>
        <v/>
      </c>
      <c r="AC182" s="368" t="str">
        <f t="shared" si="482"/>
        <v/>
      </c>
      <c r="AD182" s="368" t="str">
        <f t="shared" si="482"/>
        <v/>
      </c>
      <c r="AE182" s="368" t="str">
        <f t="shared" si="482"/>
        <v/>
      </c>
      <c r="AF182" s="368" t="str">
        <f t="shared" si="482"/>
        <v/>
      </c>
      <c r="AG182" s="368" t="str">
        <f t="shared" si="482"/>
        <v/>
      </c>
      <c r="AH182" s="368" t="str">
        <f t="shared" si="482"/>
        <v/>
      </c>
      <c r="AI182" s="368" t="str">
        <f t="shared" si="482"/>
        <v/>
      </c>
      <c r="AJ182" s="368" t="str">
        <f t="shared" si="482"/>
        <v/>
      </c>
      <c r="AK182" s="368" t="str">
        <f t="shared" si="482"/>
        <v/>
      </c>
      <c r="AL182" s="368" t="str">
        <f t="shared" si="482"/>
        <v/>
      </c>
      <c r="AM182" s="368" t="str">
        <f t="shared" si="482"/>
        <v/>
      </c>
      <c r="AN182" s="368" t="str">
        <f t="shared" ref="AN182:BS182" si="483">IF(NOT(ISNA(AN91)),IF(LEN(AN91)&gt;0,(AN91-$B91)/(rateShift*0.0001),""),"")</f>
        <v/>
      </c>
      <c r="AO182" s="368" t="str">
        <f t="shared" si="483"/>
        <v/>
      </c>
      <c r="AP182" s="368" t="str">
        <f t="shared" si="483"/>
        <v/>
      </c>
      <c r="AQ182" s="368" t="str">
        <f t="shared" si="483"/>
        <v/>
      </c>
      <c r="AR182" s="368" t="str">
        <f t="shared" si="483"/>
        <v/>
      </c>
      <c r="AS182" s="368" t="str">
        <f t="shared" si="483"/>
        <v/>
      </c>
      <c r="AT182" s="368" t="str">
        <f t="shared" si="483"/>
        <v/>
      </c>
      <c r="AU182" s="368" t="str">
        <f t="shared" si="483"/>
        <v/>
      </c>
      <c r="AV182" s="368" t="str">
        <f t="shared" si="483"/>
        <v/>
      </c>
      <c r="AW182" s="368" t="str">
        <f t="shared" si="483"/>
        <v/>
      </c>
      <c r="AX182" s="368" t="str">
        <f t="shared" si="483"/>
        <v/>
      </c>
      <c r="AY182" s="368" t="str">
        <f t="shared" si="483"/>
        <v/>
      </c>
      <c r="AZ182" s="368" t="str">
        <f t="shared" si="483"/>
        <v/>
      </c>
      <c r="BA182" s="368" t="str">
        <f t="shared" si="483"/>
        <v/>
      </c>
      <c r="BB182" s="368" t="str">
        <f t="shared" si="483"/>
        <v/>
      </c>
      <c r="BC182" s="368" t="str">
        <f t="shared" si="483"/>
        <v/>
      </c>
      <c r="BD182" s="368" t="str">
        <f t="shared" si="483"/>
        <v/>
      </c>
      <c r="BE182" s="368" t="str">
        <f t="shared" si="483"/>
        <v/>
      </c>
      <c r="BF182" s="368" t="str">
        <f t="shared" si="483"/>
        <v/>
      </c>
      <c r="BG182" s="368" t="str">
        <f t="shared" si="483"/>
        <v/>
      </c>
      <c r="BH182" s="368" t="str">
        <f t="shared" si="483"/>
        <v/>
      </c>
      <c r="BI182" s="368" t="str">
        <f t="shared" si="483"/>
        <v/>
      </c>
      <c r="BJ182" s="368" t="str">
        <f t="shared" si="483"/>
        <v/>
      </c>
      <c r="BK182" s="368" t="str">
        <f t="shared" si="483"/>
        <v/>
      </c>
      <c r="BL182" s="368" t="str">
        <f t="shared" si="483"/>
        <v/>
      </c>
      <c r="BM182" s="368" t="str">
        <f t="shared" si="483"/>
        <v/>
      </c>
      <c r="BN182" s="368" t="str">
        <f t="shared" si="483"/>
        <v/>
      </c>
      <c r="BO182" s="368" t="str">
        <f t="shared" si="483"/>
        <v/>
      </c>
      <c r="BP182" s="368" t="str">
        <f t="shared" si="483"/>
        <v/>
      </c>
      <c r="BQ182" s="368" t="str">
        <f t="shared" si="483"/>
        <v/>
      </c>
      <c r="BR182" s="368" t="str">
        <f t="shared" si="483"/>
        <v/>
      </c>
      <c r="BS182" s="368" t="str">
        <f t="shared" si="483"/>
        <v/>
      </c>
      <c r="BT182" s="368" t="str">
        <f t="shared" ref="BT182:CD182" si="484">IF(NOT(ISNA(BT91)),IF(LEN(BT91)&gt;0,(BT91-$B91)/(rateShift*0.0001),""),"")</f>
        <v/>
      </c>
      <c r="BU182" s="368" t="str">
        <f t="shared" si="484"/>
        <v/>
      </c>
      <c r="BV182" s="368" t="str">
        <f t="shared" si="484"/>
        <v/>
      </c>
      <c r="BW182" s="368" t="str">
        <f t="shared" si="484"/>
        <v/>
      </c>
      <c r="BX182" s="368" t="str">
        <f t="shared" si="484"/>
        <v/>
      </c>
      <c r="BY182" s="368" t="str">
        <f t="shared" si="484"/>
        <v/>
      </c>
      <c r="BZ182" s="368" t="str">
        <f t="shared" si="484"/>
        <v/>
      </c>
      <c r="CA182" s="368" t="str">
        <f t="shared" si="484"/>
        <v/>
      </c>
      <c r="CB182" s="368" t="str">
        <f t="shared" si="484"/>
        <v/>
      </c>
      <c r="CC182" s="368" t="str">
        <f t="shared" si="484"/>
        <v/>
      </c>
      <c r="CD182" s="368" t="str">
        <f t="shared" si="484"/>
        <v/>
      </c>
      <c r="CE182" s="367" t="str">
        <f t="shared" ref="CE182:DJ182" si="485">IF(NOT(ISNA(CE91)),IF(LEN(CE91)&gt;0,(CE91-$C91)/(rateShift*0.0001),""),"")</f>
        <v/>
      </c>
      <c r="CF182" s="368" t="str">
        <f t="shared" si="485"/>
        <v/>
      </c>
      <c r="CG182" s="368" t="str">
        <f t="shared" si="485"/>
        <v/>
      </c>
      <c r="CH182" s="368" t="str">
        <f t="shared" si="485"/>
        <v/>
      </c>
      <c r="CI182" s="368" t="str">
        <f t="shared" si="485"/>
        <v/>
      </c>
      <c r="CJ182" s="368" t="str">
        <f t="shared" si="485"/>
        <v/>
      </c>
      <c r="CK182" s="368" t="str">
        <f t="shared" si="485"/>
        <v/>
      </c>
      <c r="CL182" s="368" t="str">
        <f t="shared" si="485"/>
        <v/>
      </c>
      <c r="CM182" s="368" t="str">
        <f t="shared" si="485"/>
        <v/>
      </c>
      <c r="CN182" s="368" t="str">
        <f t="shared" si="485"/>
        <v/>
      </c>
      <c r="CO182" s="368" t="str">
        <f t="shared" si="485"/>
        <v/>
      </c>
      <c r="CP182" s="368" t="str">
        <f t="shared" si="485"/>
        <v/>
      </c>
      <c r="CQ182" s="368" t="str">
        <f t="shared" si="485"/>
        <v/>
      </c>
      <c r="CR182" s="368" t="str">
        <f t="shared" si="485"/>
        <v/>
      </c>
      <c r="CS182" s="368" t="str">
        <f t="shared" si="485"/>
        <v/>
      </c>
      <c r="CT182" s="368" t="str">
        <f t="shared" si="485"/>
        <v/>
      </c>
      <c r="CU182" s="368" t="str">
        <f t="shared" si="485"/>
        <v/>
      </c>
      <c r="CV182" s="368" t="str">
        <f t="shared" si="485"/>
        <v/>
      </c>
      <c r="CW182" s="368" t="str">
        <f t="shared" si="485"/>
        <v/>
      </c>
      <c r="CX182" s="368" t="str">
        <f t="shared" si="485"/>
        <v/>
      </c>
      <c r="CY182" s="368" t="str">
        <f t="shared" si="485"/>
        <v/>
      </c>
      <c r="CZ182" s="368" t="str">
        <f t="shared" si="485"/>
        <v/>
      </c>
      <c r="DA182" s="368" t="str">
        <f t="shared" si="485"/>
        <v/>
      </c>
      <c r="DB182" s="368" t="str">
        <f t="shared" si="485"/>
        <v/>
      </c>
      <c r="DC182" s="368" t="str">
        <f t="shared" si="485"/>
        <v/>
      </c>
      <c r="DD182" s="368" t="str">
        <f t="shared" si="485"/>
        <v/>
      </c>
      <c r="DE182" s="368" t="str">
        <f t="shared" si="485"/>
        <v/>
      </c>
      <c r="DF182" s="368" t="str">
        <f t="shared" si="485"/>
        <v/>
      </c>
      <c r="DG182" s="368" t="str">
        <f t="shared" si="485"/>
        <v/>
      </c>
      <c r="DH182" s="368" t="str">
        <f t="shared" si="485"/>
        <v/>
      </c>
      <c r="DI182" s="368" t="str">
        <f t="shared" si="485"/>
        <v/>
      </c>
      <c r="DJ182" s="368" t="str">
        <f t="shared" si="485"/>
        <v/>
      </c>
      <c r="DK182" s="368" t="str">
        <f t="shared" ref="DK182:EP182" si="486">IF(NOT(ISNA(DK91)),IF(LEN(DK91)&gt;0,(DK91-$C91)/(rateShift*0.0001),""),"")</f>
        <v/>
      </c>
      <c r="DL182" s="368" t="str">
        <f t="shared" si="486"/>
        <v/>
      </c>
      <c r="DM182" s="368" t="str">
        <f t="shared" si="486"/>
        <v/>
      </c>
      <c r="DN182" s="368" t="str">
        <f t="shared" si="486"/>
        <v/>
      </c>
      <c r="DO182" s="368" t="str">
        <f t="shared" si="486"/>
        <v/>
      </c>
      <c r="DP182" s="368" t="str">
        <f t="shared" si="486"/>
        <v/>
      </c>
      <c r="DQ182" s="368" t="str">
        <f t="shared" si="486"/>
        <v/>
      </c>
      <c r="DR182" s="368" t="str">
        <f t="shared" si="486"/>
        <v/>
      </c>
      <c r="DS182" s="368" t="str">
        <f t="shared" si="486"/>
        <v/>
      </c>
      <c r="DT182" s="368" t="str">
        <f t="shared" si="486"/>
        <v/>
      </c>
      <c r="DU182" s="368" t="str">
        <f t="shared" si="486"/>
        <v/>
      </c>
      <c r="DV182" s="368" t="str">
        <f t="shared" si="486"/>
        <v/>
      </c>
      <c r="DW182" s="368" t="str">
        <f t="shared" si="486"/>
        <v/>
      </c>
      <c r="DX182" s="368" t="str">
        <f t="shared" si="486"/>
        <v/>
      </c>
      <c r="DY182" s="368" t="str">
        <f t="shared" si="486"/>
        <v/>
      </c>
      <c r="DZ182" s="368" t="str">
        <f t="shared" si="486"/>
        <v/>
      </c>
      <c r="EA182" s="368" t="str">
        <f t="shared" si="486"/>
        <v/>
      </c>
      <c r="EB182" s="368" t="str">
        <f t="shared" si="486"/>
        <v/>
      </c>
      <c r="EC182" s="368" t="str">
        <f t="shared" si="486"/>
        <v/>
      </c>
      <c r="ED182" s="368" t="str">
        <f t="shared" si="486"/>
        <v/>
      </c>
      <c r="EE182" s="368" t="str">
        <f t="shared" si="486"/>
        <v/>
      </c>
      <c r="EF182" s="368" t="str">
        <f t="shared" si="486"/>
        <v/>
      </c>
      <c r="EG182" s="368" t="str">
        <f t="shared" si="486"/>
        <v/>
      </c>
      <c r="EH182" s="368" t="str">
        <f t="shared" si="486"/>
        <v/>
      </c>
      <c r="EI182" s="368" t="str">
        <f t="shared" si="486"/>
        <v/>
      </c>
      <c r="EJ182" s="368" t="str">
        <f t="shared" si="486"/>
        <v/>
      </c>
      <c r="EK182" s="368" t="str">
        <f t="shared" si="486"/>
        <v/>
      </c>
      <c r="EL182" s="368" t="str">
        <f t="shared" si="486"/>
        <v/>
      </c>
      <c r="EM182" s="368" t="str">
        <f t="shared" si="486"/>
        <v/>
      </c>
      <c r="EN182" s="368" t="str">
        <f t="shared" si="486"/>
        <v/>
      </c>
      <c r="EO182" s="368" t="str">
        <f t="shared" si="486"/>
        <v/>
      </c>
      <c r="EP182" s="368" t="str">
        <f t="shared" si="486"/>
        <v/>
      </c>
      <c r="EQ182" s="368" t="str">
        <f t="shared" ref="EQ182:FA182" si="487">IF(NOT(ISNA(EQ91)),IF(LEN(EQ91)&gt;0,(EQ91-$C91)/(rateShift*0.0001),""),"")</f>
        <v/>
      </c>
      <c r="ER182" s="368" t="str">
        <f t="shared" si="487"/>
        <v/>
      </c>
      <c r="ES182" s="368" t="str">
        <f t="shared" si="487"/>
        <v/>
      </c>
      <c r="ET182" s="368" t="str">
        <f t="shared" si="487"/>
        <v/>
      </c>
      <c r="EU182" s="368" t="str">
        <f t="shared" si="487"/>
        <v/>
      </c>
      <c r="EV182" s="368" t="str">
        <f t="shared" si="487"/>
        <v/>
      </c>
      <c r="EW182" s="368" t="str">
        <f t="shared" si="487"/>
        <v/>
      </c>
      <c r="EX182" s="368" t="str">
        <f t="shared" si="487"/>
        <v/>
      </c>
      <c r="EY182" s="368" t="str">
        <f t="shared" si="487"/>
        <v/>
      </c>
      <c r="EZ182" s="368" t="str">
        <f t="shared" si="487"/>
        <v/>
      </c>
      <c r="FA182" s="369" t="str">
        <f t="shared" si="487"/>
        <v/>
      </c>
    </row>
    <row r="183" spans="6:157" x14ac:dyDescent="0.2">
      <c r="F183" s="238">
        <v>0</v>
      </c>
      <c r="G183" s="238" t="str">
        <v/>
      </c>
      <c r="H183" s="367" t="str">
        <f t="shared" ref="H183:AM183" si="488">IF(NOT(ISNA(H92)),IF(LEN(H92)&gt;0,(H92-$B92)/(rateShift*0.0001),""),"")</f>
        <v/>
      </c>
      <c r="I183" s="368" t="str">
        <f t="shared" si="488"/>
        <v/>
      </c>
      <c r="J183" s="368" t="str">
        <f t="shared" si="488"/>
        <v/>
      </c>
      <c r="K183" s="368" t="str">
        <f t="shared" si="488"/>
        <v/>
      </c>
      <c r="L183" s="368" t="str">
        <f t="shared" si="488"/>
        <v/>
      </c>
      <c r="M183" s="368" t="str">
        <f t="shared" si="488"/>
        <v/>
      </c>
      <c r="N183" s="368" t="str">
        <f t="shared" si="488"/>
        <v/>
      </c>
      <c r="O183" s="368" t="str">
        <f t="shared" si="488"/>
        <v/>
      </c>
      <c r="P183" s="368" t="str">
        <f t="shared" si="488"/>
        <v/>
      </c>
      <c r="Q183" s="368" t="str">
        <f t="shared" si="488"/>
        <v/>
      </c>
      <c r="R183" s="368" t="str">
        <f t="shared" si="488"/>
        <v/>
      </c>
      <c r="S183" s="368" t="str">
        <f t="shared" si="488"/>
        <v/>
      </c>
      <c r="T183" s="368" t="str">
        <f t="shared" si="488"/>
        <v/>
      </c>
      <c r="U183" s="368" t="str">
        <f t="shared" si="488"/>
        <v/>
      </c>
      <c r="V183" s="368" t="str">
        <f t="shared" si="488"/>
        <v/>
      </c>
      <c r="W183" s="368" t="str">
        <f t="shared" si="488"/>
        <v/>
      </c>
      <c r="X183" s="368" t="str">
        <f t="shared" si="488"/>
        <v/>
      </c>
      <c r="Y183" s="368" t="str">
        <f t="shared" si="488"/>
        <v/>
      </c>
      <c r="Z183" s="368" t="str">
        <f t="shared" si="488"/>
        <v/>
      </c>
      <c r="AA183" s="368" t="str">
        <f t="shared" si="488"/>
        <v/>
      </c>
      <c r="AB183" s="368" t="str">
        <f t="shared" si="488"/>
        <v/>
      </c>
      <c r="AC183" s="368" t="str">
        <f t="shared" si="488"/>
        <v/>
      </c>
      <c r="AD183" s="368" t="str">
        <f t="shared" si="488"/>
        <v/>
      </c>
      <c r="AE183" s="368" t="str">
        <f t="shared" si="488"/>
        <v/>
      </c>
      <c r="AF183" s="368" t="str">
        <f t="shared" si="488"/>
        <v/>
      </c>
      <c r="AG183" s="368" t="str">
        <f t="shared" si="488"/>
        <v/>
      </c>
      <c r="AH183" s="368" t="str">
        <f t="shared" si="488"/>
        <v/>
      </c>
      <c r="AI183" s="368" t="str">
        <f t="shared" si="488"/>
        <v/>
      </c>
      <c r="AJ183" s="368" t="str">
        <f t="shared" si="488"/>
        <v/>
      </c>
      <c r="AK183" s="368" t="str">
        <f t="shared" si="488"/>
        <v/>
      </c>
      <c r="AL183" s="368" t="str">
        <f t="shared" si="488"/>
        <v/>
      </c>
      <c r="AM183" s="368" t="str">
        <f t="shared" si="488"/>
        <v/>
      </c>
      <c r="AN183" s="368" t="str">
        <f t="shared" ref="AN183:BS183" si="489">IF(NOT(ISNA(AN92)),IF(LEN(AN92)&gt;0,(AN92-$B92)/(rateShift*0.0001),""),"")</f>
        <v/>
      </c>
      <c r="AO183" s="368" t="str">
        <f t="shared" si="489"/>
        <v/>
      </c>
      <c r="AP183" s="368" t="str">
        <f t="shared" si="489"/>
        <v/>
      </c>
      <c r="AQ183" s="368" t="str">
        <f t="shared" si="489"/>
        <v/>
      </c>
      <c r="AR183" s="368" t="str">
        <f t="shared" si="489"/>
        <v/>
      </c>
      <c r="AS183" s="368" t="str">
        <f t="shared" si="489"/>
        <v/>
      </c>
      <c r="AT183" s="368" t="str">
        <f t="shared" si="489"/>
        <v/>
      </c>
      <c r="AU183" s="368" t="str">
        <f t="shared" si="489"/>
        <v/>
      </c>
      <c r="AV183" s="368" t="str">
        <f t="shared" si="489"/>
        <v/>
      </c>
      <c r="AW183" s="368" t="str">
        <f t="shared" si="489"/>
        <v/>
      </c>
      <c r="AX183" s="368" t="str">
        <f t="shared" si="489"/>
        <v/>
      </c>
      <c r="AY183" s="368" t="str">
        <f t="shared" si="489"/>
        <v/>
      </c>
      <c r="AZ183" s="368" t="str">
        <f t="shared" si="489"/>
        <v/>
      </c>
      <c r="BA183" s="368" t="str">
        <f t="shared" si="489"/>
        <v/>
      </c>
      <c r="BB183" s="368" t="str">
        <f t="shared" si="489"/>
        <v/>
      </c>
      <c r="BC183" s="368" t="str">
        <f t="shared" si="489"/>
        <v/>
      </c>
      <c r="BD183" s="368" t="str">
        <f t="shared" si="489"/>
        <v/>
      </c>
      <c r="BE183" s="368" t="str">
        <f t="shared" si="489"/>
        <v/>
      </c>
      <c r="BF183" s="368" t="str">
        <f t="shared" si="489"/>
        <v/>
      </c>
      <c r="BG183" s="368" t="str">
        <f t="shared" si="489"/>
        <v/>
      </c>
      <c r="BH183" s="368" t="str">
        <f t="shared" si="489"/>
        <v/>
      </c>
      <c r="BI183" s="368" t="str">
        <f t="shared" si="489"/>
        <v/>
      </c>
      <c r="BJ183" s="368" t="str">
        <f t="shared" si="489"/>
        <v/>
      </c>
      <c r="BK183" s="368" t="str">
        <f t="shared" si="489"/>
        <v/>
      </c>
      <c r="BL183" s="368" t="str">
        <f t="shared" si="489"/>
        <v/>
      </c>
      <c r="BM183" s="368" t="str">
        <f t="shared" si="489"/>
        <v/>
      </c>
      <c r="BN183" s="368" t="str">
        <f t="shared" si="489"/>
        <v/>
      </c>
      <c r="BO183" s="368" t="str">
        <f t="shared" si="489"/>
        <v/>
      </c>
      <c r="BP183" s="368" t="str">
        <f t="shared" si="489"/>
        <v/>
      </c>
      <c r="BQ183" s="368" t="str">
        <f t="shared" si="489"/>
        <v/>
      </c>
      <c r="BR183" s="368" t="str">
        <f t="shared" si="489"/>
        <v/>
      </c>
      <c r="BS183" s="368" t="str">
        <f t="shared" si="489"/>
        <v/>
      </c>
      <c r="BT183" s="368" t="str">
        <f t="shared" ref="BT183:CD183" si="490">IF(NOT(ISNA(BT92)),IF(LEN(BT92)&gt;0,(BT92-$B92)/(rateShift*0.0001),""),"")</f>
        <v/>
      </c>
      <c r="BU183" s="368" t="str">
        <f t="shared" si="490"/>
        <v/>
      </c>
      <c r="BV183" s="368" t="str">
        <f t="shared" si="490"/>
        <v/>
      </c>
      <c r="BW183" s="368" t="str">
        <f t="shared" si="490"/>
        <v/>
      </c>
      <c r="BX183" s="368" t="str">
        <f t="shared" si="490"/>
        <v/>
      </c>
      <c r="BY183" s="368" t="str">
        <f t="shared" si="490"/>
        <v/>
      </c>
      <c r="BZ183" s="368" t="str">
        <f t="shared" si="490"/>
        <v/>
      </c>
      <c r="CA183" s="368" t="str">
        <f t="shared" si="490"/>
        <v/>
      </c>
      <c r="CB183" s="368" t="str">
        <f t="shared" si="490"/>
        <v/>
      </c>
      <c r="CC183" s="368" t="str">
        <f t="shared" si="490"/>
        <v/>
      </c>
      <c r="CD183" s="368" t="str">
        <f t="shared" si="490"/>
        <v/>
      </c>
      <c r="CE183" s="367" t="str">
        <f t="shared" ref="CE183:DJ183" si="491">IF(NOT(ISNA(CE92)),IF(LEN(CE92)&gt;0,(CE92-$C92)/(rateShift*0.0001),""),"")</f>
        <v/>
      </c>
      <c r="CF183" s="368" t="str">
        <f t="shared" si="491"/>
        <v/>
      </c>
      <c r="CG183" s="368" t="str">
        <f t="shared" si="491"/>
        <v/>
      </c>
      <c r="CH183" s="368" t="str">
        <f t="shared" si="491"/>
        <v/>
      </c>
      <c r="CI183" s="368" t="str">
        <f t="shared" si="491"/>
        <v/>
      </c>
      <c r="CJ183" s="368" t="str">
        <f t="shared" si="491"/>
        <v/>
      </c>
      <c r="CK183" s="368" t="str">
        <f t="shared" si="491"/>
        <v/>
      </c>
      <c r="CL183" s="368" t="str">
        <f t="shared" si="491"/>
        <v/>
      </c>
      <c r="CM183" s="368" t="str">
        <f t="shared" si="491"/>
        <v/>
      </c>
      <c r="CN183" s="368" t="str">
        <f t="shared" si="491"/>
        <v/>
      </c>
      <c r="CO183" s="368" t="str">
        <f t="shared" si="491"/>
        <v/>
      </c>
      <c r="CP183" s="368" t="str">
        <f t="shared" si="491"/>
        <v/>
      </c>
      <c r="CQ183" s="368" t="str">
        <f t="shared" si="491"/>
        <v/>
      </c>
      <c r="CR183" s="368" t="str">
        <f t="shared" si="491"/>
        <v/>
      </c>
      <c r="CS183" s="368" t="str">
        <f t="shared" si="491"/>
        <v/>
      </c>
      <c r="CT183" s="368" t="str">
        <f t="shared" si="491"/>
        <v/>
      </c>
      <c r="CU183" s="368" t="str">
        <f t="shared" si="491"/>
        <v/>
      </c>
      <c r="CV183" s="368" t="str">
        <f t="shared" si="491"/>
        <v/>
      </c>
      <c r="CW183" s="368" t="str">
        <f t="shared" si="491"/>
        <v/>
      </c>
      <c r="CX183" s="368" t="str">
        <f t="shared" si="491"/>
        <v/>
      </c>
      <c r="CY183" s="368" t="str">
        <f t="shared" si="491"/>
        <v/>
      </c>
      <c r="CZ183" s="368" t="str">
        <f t="shared" si="491"/>
        <v/>
      </c>
      <c r="DA183" s="368" t="str">
        <f t="shared" si="491"/>
        <v/>
      </c>
      <c r="DB183" s="368" t="str">
        <f t="shared" si="491"/>
        <v/>
      </c>
      <c r="DC183" s="368" t="str">
        <f t="shared" si="491"/>
        <v/>
      </c>
      <c r="DD183" s="368" t="str">
        <f t="shared" si="491"/>
        <v/>
      </c>
      <c r="DE183" s="368" t="str">
        <f t="shared" si="491"/>
        <v/>
      </c>
      <c r="DF183" s="368" t="str">
        <f t="shared" si="491"/>
        <v/>
      </c>
      <c r="DG183" s="368" t="str">
        <f t="shared" si="491"/>
        <v/>
      </c>
      <c r="DH183" s="368" t="str">
        <f t="shared" si="491"/>
        <v/>
      </c>
      <c r="DI183" s="368" t="str">
        <f t="shared" si="491"/>
        <v/>
      </c>
      <c r="DJ183" s="368" t="str">
        <f t="shared" si="491"/>
        <v/>
      </c>
      <c r="DK183" s="368" t="str">
        <f t="shared" ref="DK183:EP183" si="492">IF(NOT(ISNA(DK92)),IF(LEN(DK92)&gt;0,(DK92-$C92)/(rateShift*0.0001),""),"")</f>
        <v/>
      </c>
      <c r="DL183" s="368" t="str">
        <f t="shared" si="492"/>
        <v/>
      </c>
      <c r="DM183" s="368" t="str">
        <f t="shared" si="492"/>
        <v/>
      </c>
      <c r="DN183" s="368" t="str">
        <f t="shared" si="492"/>
        <v/>
      </c>
      <c r="DO183" s="368" t="str">
        <f t="shared" si="492"/>
        <v/>
      </c>
      <c r="DP183" s="368" t="str">
        <f t="shared" si="492"/>
        <v/>
      </c>
      <c r="DQ183" s="368" t="str">
        <f t="shared" si="492"/>
        <v/>
      </c>
      <c r="DR183" s="368" t="str">
        <f t="shared" si="492"/>
        <v/>
      </c>
      <c r="DS183" s="368" t="str">
        <f t="shared" si="492"/>
        <v/>
      </c>
      <c r="DT183" s="368" t="str">
        <f t="shared" si="492"/>
        <v/>
      </c>
      <c r="DU183" s="368" t="str">
        <f t="shared" si="492"/>
        <v/>
      </c>
      <c r="DV183" s="368" t="str">
        <f t="shared" si="492"/>
        <v/>
      </c>
      <c r="DW183" s="368" t="str">
        <f t="shared" si="492"/>
        <v/>
      </c>
      <c r="DX183" s="368" t="str">
        <f t="shared" si="492"/>
        <v/>
      </c>
      <c r="DY183" s="368" t="str">
        <f t="shared" si="492"/>
        <v/>
      </c>
      <c r="DZ183" s="368" t="str">
        <f t="shared" si="492"/>
        <v/>
      </c>
      <c r="EA183" s="368" t="str">
        <f t="shared" si="492"/>
        <v/>
      </c>
      <c r="EB183" s="368" t="str">
        <f t="shared" si="492"/>
        <v/>
      </c>
      <c r="EC183" s="368" t="str">
        <f t="shared" si="492"/>
        <v/>
      </c>
      <c r="ED183" s="368" t="str">
        <f t="shared" si="492"/>
        <v/>
      </c>
      <c r="EE183" s="368" t="str">
        <f t="shared" si="492"/>
        <v/>
      </c>
      <c r="EF183" s="368" t="str">
        <f t="shared" si="492"/>
        <v/>
      </c>
      <c r="EG183" s="368" t="str">
        <f t="shared" si="492"/>
        <v/>
      </c>
      <c r="EH183" s="368" t="str">
        <f t="shared" si="492"/>
        <v/>
      </c>
      <c r="EI183" s="368" t="str">
        <f t="shared" si="492"/>
        <v/>
      </c>
      <c r="EJ183" s="368" t="str">
        <f t="shared" si="492"/>
        <v/>
      </c>
      <c r="EK183" s="368" t="str">
        <f t="shared" si="492"/>
        <v/>
      </c>
      <c r="EL183" s="368" t="str">
        <f t="shared" si="492"/>
        <v/>
      </c>
      <c r="EM183" s="368" t="str">
        <f t="shared" si="492"/>
        <v/>
      </c>
      <c r="EN183" s="368" t="str">
        <f t="shared" si="492"/>
        <v/>
      </c>
      <c r="EO183" s="368" t="str">
        <f t="shared" si="492"/>
        <v/>
      </c>
      <c r="EP183" s="368" t="str">
        <f t="shared" si="492"/>
        <v/>
      </c>
      <c r="EQ183" s="368" t="str">
        <f t="shared" ref="EQ183:FA183" si="493">IF(NOT(ISNA(EQ92)),IF(LEN(EQ92)&gt;0,(EQ92-$C92)/(rateShift*0.0001),""),"")</f>
        <v/>
      </c>
      <c r="ER183" s="368" t="str">
        <f t="shared" si="493"/>
        <v/>
      </c>
      <c r="ES183" s="368" t="str">
        <f t="shared" si="493"/>
        <v/>
      </c>
      <c r="ET183" s="368" t="str">
        <f t="shared" si="493"/>
        <v/>
      </c>
      <c r="EU183" s="368" t="str">
        <f t="shared" si="493"/>
        <v/>
      </c>
      <c r="EV183" s="368" t="str">
        <f t="shared" si="493"/>
        <v/>
      </c>
      <c r="EW183" s="368" t="str">
        <f t="shared" si="493"/>
        <v/>
      </c>
      <c r="EX183" s="368" t="str">
        <f t="shared" si="493"/>
        <v/>
      </c>
      <c r="EY183" s="368" t="str">
        <f t="shared" si="493"/>
        <v/>
      </c>
      <c r="EZ183" s="368" t="str">
        <f t="shared" si="493"/>
        <v/>
      </c>
      <c r="FA183" s="369" t="str">
        <f t="shared" si="493"/>
        <v/>
      </c>
    </row>
    <row r="184" spans="6:157" x14ac:dyDescent="0.2">
      <c r="F184" s="238">
        <v>0</v>
      </c>
      <c r="G184" s="238" t="str">
        <v/>
      </c>
      <c r="H184" s="367" t="str">
        <f t="shared" ref="H184:AM184" si="494">IF(NOT(ISNA(H93)),IF(LEN(H93)&gt;0,(H93-$B93)/(rateShift*0.0001),""),"")</f>
        <v/>
      </c>
      <c r="I184" s="368" t="str">
        <f t="shared" si="494"/>
        <v/>
      </c>
      <c r="J184" s="368" t="str">
        <f t="shared" si="494"/>
        <v/>
      </c>
      <c r="K184" s="368" t="str">
        <f t="shared" si="494"/>
        <v/>
      </c>
      <c r="L184" s="368" t="str">
        <f t="shared" si="494"/>
        <v/>
      </c>
      <c r="M184" s="368" t="str">
        <f t="shared" si="494"/>
        <v/>
      </c>
      <c r="N184" s="368" t="str">
        <f t="shared" si="494"/>
        <v/>
      </c>
      <c r="O184" s="368" t="str">
        <f t="shared" si="494"/>
        <v/>
      </c>
      <c r="P184" s="368" t="str">
        <f t="shared" si="494"/>
        <v/>
      </c>
      <c r="Q184" s="368" t="str">
        <f t="shared" si="494"/>
        <v/>
      </c>
      <c r="R184" s="368" t="str">
        <f t="shared" si="494"/>
        <v/>
      </c>
      <c r="S184" s="368" t="str">
        <f t="shared" si="494"/>
        <v/>
      </c>
      <c r="T184" s="368" t="str">
        <f t="shared" si="494"/>
        <v/>
      </c>
      <c r="U184" s="368" t="str">
        <f t="shared" si="494"/>
        <v/>
      </c>
      <c r="V184" s="368" t="str">
        <f t="shared" si="494"/>
        <v/>
      </c>
      <c r="W184" s="368" t="str">
        <f t="shared" si="494"/>
        <v/>
      </c>
      <c r="X184" s="368" t="str">
        <f t="shared" si="494"/>
        <v/>
      </c>
      <c r="Y184" s="368" t="str">
        <f t="shared" si="494"/>
        <v/>
      </c>
      <c r="Z184" s="368" t="str">
        <f t="shared" si="494"/>
        <v/>
      </c>
      <c r="AA184" s="368" t="str">
        <f t="shared" si="494"/>
        <v/>
      </c>
      <c r="AB184" s="368" t="str">
        <f t="shared" si="494"/>
        <v/>
      </c>
      <c r="AC184" s="368" t="str">
        <f t="shared" si="494"/>
        <v/>
      </c>
      <c r="AD184" s="368" t="str">
        <f t="shared" si="494"/>
        <v/>
      </c>
      <c r="AE184" s="368" t="str">
        <f t="shared" si="494"/>
        <v/>
      </c>
      <c r="AF184" s="368" t="str">
        <f t="shared" si="494"/>
        <v/>
      </c>
      <c r="AG184" s="368" t="str">
        <f t="shared" si="494"/>
        <v/>
      </c>
      <c r="AH184" s="368" t="str">
        <f t="shared" si="494"/>
        <v/>
      </c>
      <c r="AI184" s="368" t="str">
        <f t="shared" si="494"/>
        <v/>
      </c>
      <c r="AJ184" s="368" t="str">
        <f t="shared" si="494"/>
        <v/>
      </c>
      <c r="AK184" s="368" t="str">
        <f t="shared" si="494"/>
        <v/>
      </c>
      <c r="AL184" s="368" t="str">
        <f t="shared" si="494"/>
        <v/>
      </c>
      <c r="AM184" s="368" t="str">
        <f t="shared" si="494"/>
        <v/>
      </c>
      <c r="AN184" s="368" t="str">
        <f t="shared" ref="AN184:BS184" si="495">IF(NOT(ISNA(AN93)),IF(LEN(AN93)&gt;0,(AN93-$B93)/(rateShift*0.0001),""),"")</f>
        <v/>
      </c>
      <c r="AO184" s="368" t="str">
        <f t="shared" si="495"/>
        <v/>
      </c>
      <c r="AP184" s="368" t="str">
        <f t="shared" si="495"/>
        <v/>
      </c>
      <c r="AQ184" s="368" t="str">
        <f t="shared" si="495"/>
        <v/>
      </c>
      <c r="AR184" s="368" t="str">
        <f t="shared" si="495"/>
        <v/>
      </c>
      <c r="AS184" s="368" t="str">
        <f t="shared" si="495"/>
        <v/>
      </c>
      <c r="AT184" s="368" t="str">
        <f t="shared" si="495"/>
        <v/>
      </c>
      <c r="AU184" s="368" t="str">
        <f t="shared" si="495"/>
        <v/>
      </c>
      <c r="AV184" s="368" t="str">
        <f t="shared" si="495"/>
        <v/>
      </c>
      <c r="AW184" s="368" t="str">
        <f t="shared" si="495"/>
        <v/>
      </c>
      <c r="AX184" s="368" t="str">
        <f t="shared" si="495"/>
        <v/>
      </c>
      <c r="AY184" s="368" t="str">
        <f t="shared" si="495"/>
        <v/>
      </c>
      <c r="AZ184" s="368" t="str">
        <f t="shared" si="495"/>
        <v/>
      </c>
      <c r="BA184" s="368" t="str">
        <f t="shared" si="495"/>
        <v/>
      </c>
      <c r="BB184" s="368" t="str">
        <f t="shared" si="495"/>
        <v/>
      </c>
      <c r="BC184" s="368" t="str">
        <f t="shared" si="495"/>
        <v/>
      </c>
      <c r="BD184" s="368" t="str">
        <f t="shared" si="495"/>
        <v/>
      </c>
      <c r="BE184" s="368" t="str">
        <f t="shared" si="495"/>
        <v/>
      </c>
      <c r="BF184" s="368" t="str">
        <f t="shared" si="495"/>
        <v/>
      </c>
      <c r="BG184" s="368" t="str">
        <f t="shared" si="495"/>
        <v/>
      </c>
      <c r="BH184" s="368" t="str">
        <f t="shared" si="495"/>
        <v/>
      </c>
      <c r="BI184" s="368" t="str">
        <f t="shared" si="495"/>
        <v/>
      </c>
      <c r="BJ184" s="368" t="str">
        <f t="shared" si="495"/>
        <v/>
      </c>
      <c r="BK184" s="368" t="str">
        <f t="shared" si="495"/>
        <v/>
      </c>
      <c r="BL184" s="368" t="str">
        <f t="shared" si="495"/>
        <v/>
      </c>
      <c r="BM184" s="368" t="str">
        <f t="shared" si="495"/>
        <v/>
      </c>
      <c r="BN184" s="368" t="str">
        <f t="shared" si="495"/>
        <v/>
      </c>
      <c r="BO184" s="368" t="str">
        <f t="shared" si="495"/>
        <v/>
      </c>
      <c r="BP184" s="368" t="str">
        <f t="shared" si="495"/>
        <v/>
      </c>
      <c r="BQ184" s="368" t="str">
        <f t="shared" si="495"/>
        <v/>
      </c>
      <c r="BR184" s="368" t="str">
        <f t="shared" si="495"/>
        <v/>
      </c>
      <c r="BS184" s="368" t="str">
        <f t="shared" si="495"/>
        <v/>
      </c>
      <c r="BT184" s="368" t="str">
        <f t="shared" ref="BT184:CD184" si="496">IF(NOT(ISNA(BT93)),IF(LEN(BT93)&gt;0,(BT93-$B93)/(rateShift*0.0001),""),"")</f>
        <v/>
      </c>
      <c r="BU184" s="368" t="str">
        <f t="shared" si="496"/>
        <v/>
      </c>
      <c r="BV184" s="368" t="str">
        <f t="shared" si="496"/>
        <v/>
      </c>
      <c r="BW184" s="368" t="str">
        <f t="shared" si="496"/>
        <v/>
      </c>
      <c r="BX184" s="368" t="str">
        <f t="shared" si="496"/>
        <v/>
      </c>
      <c r="BY184" s="368" t="str">
        <f t="shared" si="496"/>
        <v/>
      </c>
      <c r="BZ184" s="368" t="str">
        <f t="shared" si="496"/>
        <v/>
      </c>
      <c r="CA184" s="368" t="str">
        <f t="shared" si="496"/>
        <v/>
      </c>
      <c r="CB184" s="368" t="str">
        <f t="shared" si="496"/>
        <v/>
      </c>
      <c r="CC184" s="368" t="str">
        <f t="shared" si="496"/>
        <v/>
      </c>
      <c r="CD184" s="368" t="str">
        <f t="shared" si="496"/>
        <v/>
      </c>
      <c r="CE184" s="367" t="str">
        <f t="shared" ref="CE184:DJ184" si="497">IF(NOT(ISNA(CE93)),IF(LEN(CE93)&gt;0,(CE93-$C93)/(rateShift*0.0001),""),"")</f>
        <v/>
      </c>
      <c r="CF184" s="368" t="str">
        <f t="shared" si="497"/>
        <v/>
      </c>
      <c r="CG184" s="368" t="str">
        <f t="shared" si="497"/>
        <v/>
      </c>
      <c r="CH184" s="368" t="str">
        <f t="shared" si="497"/>
        <v/>
      </c>
      <c r="CI184" s="368" t="str">
        <f t="shared" si="497"/>
        <v/>
      </c>
      <c r="CJ184" s="368" t="str">
        <f t="shared" si="497"/>
        <v/>
      </c>
      <c r="CK184" s="368" t="str">
        <f t="shared" si="497"/>
        <v/>
      </c>
      <c r="CL184" s="368" t="str">
        <f t="shared" si="497"/>
        <v/>
      </c>
      <c r="CM184" s="368" t="str">
        <f t="shared" si="497"/>
        <v/>
      </c>
      <c r="CN184" s="368" t="str">
        <f t="shared" si="497"/>
        <v/>
      </c>
      <c r="CO184" s="368" t="str">
        <f t="shared" si="497"/>
        <v/>
      </c>
      <c r="CP184" s="368" t="str">
        <f t="shared" si="497"/>
        <v/>
      </c>
      <c r="CQ184" s="368" t="str">
        <f t="shared" si="497"/>
        <v/>
      </c>
      <c r="CR184" s="368" t="str">
        <f t="shared" si="497"/>
        <v/>
      </c>
      <c r="CS184" s="368" t="str">
        <f t="shared" si="497"/>
        <v/>
      </c>
      <c r="CT184" s="368" t="str">
        <f t="shared" si="497"/>
        <v/>
      </c>
      <c r="CU184" s="368" t="str">
        <f t="shared" si="497"/>
        <v/>
      </c>
      <c r="CV184" s="368" t="str">
        <f t="shared" si="497"/>
        <v/>
      </c>
      <c r="CW184" s="368" t="str">
        <f t="shared" si="497"/>
        <v/>
      </c>
      <c r="CX184" s="368" t="str">
        <f t="shared" si="497"/>
        <v/>
      </c>
      <c r="CY184" s="368" t="str">
        <f t="shared" si="497"/>
        <v/>
      </c>
      <c r="CZ184" s="368" t="str">
        <f t="shared" si="497"/>
        <v/>
      </c>
      <c r="DA184" s="368" t="str">
        <f t="shared" si="497"/>
        <v/>
      </c>
      <c r="DB184" s="368" t="str">
        <f t="shared" si="497"/>
        <v/>
      </c>
      <c r="DC184" s="368" t="str">
        <f t="shared" si="497"/>
        <v/>
      </c>
      <c r="DD184" s="368" t="str">
        <f t="shared" si="497"/>
        <v/>
      </c>
      <c r="DE184" s="368" t="str">
        <f t="shared" si="497"/>
        <v/>
      </c>
      <c r="DF184" s="368" t="str">
        <f t="shared" si="497"/>
        <v/>
      </c>
      <c r="DG184" s="368" t="str">
        <f t="shared" si="497"/>
        <v/>
      </c>
      <c r="DH184" s="368" t="str">
        <f t="shared" si="497"/>
        <v/>
      </c>
      <c r="DI184" s="368" t="str">
        <f t="shared" si="497"/>
        <v/>
      </c>
      <c r="DJ184" s="368" t="str">
        <f t="shared" si="497"/>
        <v/>
      </c>
      <c r="DK184" s="368" t="str">
        <f t="shared" ref="DK184:EP184" si="498">IF(NOT(ISNA(DK93)),IF(LEN(DK93)&gt;0,(DK93-$C93)/(rateShift*0.0001),""),"")</f>
        <v/>
      </c>
      <c r="DL184" s="368" t="str">
        <f t="shared" si="498"/>
        <v/>
      </c>
      <c r="DM184" s="368" t="str">
        <f t="shared" si="498"/>
        <v/>
      </c>
      <c r="DN184" s="368" t="str">
        <f t="shared" si="498"/>
        <v/>
      </c>
      <c r="DO184" s="368" t="str">
        <f t="shared" si="498"/>
        <v/>
      </c>
      <c r="DP184" s="368" t="str">
        <f t="shared" si="498"/>
        <v/>
      </c>
      <c r="DQ184" s="368" t="str">
        <f t="shared" si="498"/>
        <v/>
      </c>
      <c r="DR184" s="368" t="str">
        <f t="shared" si="498"/>
        <v/>
      </c>
      <c r="DS184" s="368" t="str">
        <f t="shared" si="498"/>
        <v/>
      </c>
      <c r="DT184" s="368" t="str">
        <f t="shared" si="498"/>
        <v/>
      </c>
      <c r="DU184" s="368" t="str">
        <f t="shared" si="498"/>
        <v/>
      </c>
      <c r="DV184" s="368" t="str">
        <f t="shared" si="498"/>
        <v/>
      </c>
      <c r="DW184" s="368" t="str">
        <f t="shared" si="498"/>
        <v/>
      </c>
      <c r="DX184" s="368" t="str">
        <f t="shared" si="498"/>
        <v/>
      </c>
      <c r="DY184" s="368" t="str">
        <f t="shared" si="498"/>
        <v/>
      </c>
      <c r="DZ184" s="368" t="str">
        <f t="shared" si="498"/>
        <v/>
      </c>
      <c r="EA184" s="368" t="str">
        <f t="shared" si="498"/>
        <v/>
      </c>
      <c r="EB184" s="368" t="str">
        <f t="shared" si="498"/>
        <v/>
      </c>
      <c r="EC184" s="368" t="str">
        <f t="shared" si="498"/>
        <v/>
      </c>
      <c r="ED184" s="368" t="str">
        <f t="shared" si="498"/>
        <v/>
      </c>
      <c r="EE184" s="368" t="str">
        <f t="shared" si="498"/>
        <v/>
      </c>
      <c r="EF184" s="368" t="str">
        <f t="shared" si="498"/>
        <v/>
      </c>
      <c r="EG184" s="368" t="str">
        <f t="shared" si="498"/>
        <v/>
      </c>
      <c r="EH184" s="368" t="str">
        <f t="shared" si="498"/>
        <v/>
      </c>
      <c r="EI184" s="368" t="str">
        <f t="shared" si="498"/>
        <v/>
      </c>
      <c r="EJ184" s="368" t="str">
        <f t="shared" si="498"/>
        <v/>
      </c>
      <c r="EK184" s="368" t="str">
        <f t="shared" si="498"/>
        <v/>
      </c>
      <c r="EL184" s="368" t="str">
        <f t="shared" si="498"/>
        <v/>
      </c>
      <c r="EM184" s="368" t="str">
        <f t="shared" si="498"/>
        <v/>
      </c>
      <c r="EN184" s="368" t="str">
        <f t="shared" si="498"/>
        <v/>
      </c>
      <c r="EO184" s="368" t="str">
        <f t="shared" si="498"/>
        <v/>
      </c>
      <c r="EP184" s="368" t="str">
        <f t="shared" si="498"/>
        <v/>
      </c>
      <c r="EQ184" s="368" t="str">
        <f t="shared" ref="EQ184:FA184" si="499">IF(NOT(ISNA(EQ93)),IF(LEN(EQ93)&gt;0,(EQ93-$C93)/(rateShift*0.0001),""),"")</f>
        <v/>
      </c>
      <c r="ER184" s="368" t="str">
        <f t="shared" si="499"/>
        <v/>
      </c>
      <c r="ES184" s="368" t="str">
        <f t="shared" si="499"/>
        <v/>
      </c>
      <c r="ET184" s="368" t="str">
        <f t="shared" si="499"/>
        <v/>
      </c>
      <c r="EU184" s="368" t="str">
        <f t="shared" si="499"/>
        <v/>
      </c>
      <c r="EV184" s="368" t="str">
        <f t="shared" si="499"/>
        <v/>
      </c>
      <c r="EW184" s="368" t="str">
        <f t="shared" si="499"/>
        <v/>
      </c>
      <c r="EX184" s="368" t="str">
        <f t="shared" si="499"/>
        <v/>
      </c>
      <c r="EY184" s="368" t="str">
        <f t="shared" si="499"/>
        <v/>
      </c>
      <c r="EZ184" s="368" t="str">
        <f t="shared" si="499"/>
        <v/>
      </c>
      <c r="FA184" s="369" t="str">
        <f t="shared" si="499"/>
        <v/>
      </c>
    </row>
    <row r="185" spans="6:157" x14ac:dyDescent="0.2">
      <c r="F185" s="238">
        <v>0</v>
      </c>
      <c r="G185" s="238" t="str">
        <v/>
      </c>
      <c r="H185" s="367" t="str">
        <f t="shared" ref="H185:AM185" si="500">IF(NOT(ISNA(H94)),IF(LEN(H94)&gt;0,(H94-$B94)/(rateShift*0.0001),""),"")</f>
        <v/>
      </c>
      <c r="I185" s="368" t="str">
        <f t="shared" si="500"/>
        <v/>
      </c>
      <c r="J185" s="368" t="str">
        <f t="shared" si="500"/>
        <v/>
      </c>
      <c r="K185" s="368" t="str">
        <f t="shared" si="500"/>
        <v/>
      </c>
      <c r="L185" s="368" t="str">
        <f t="shared" si="500"/>
        <v/>
      </c>
      <c r="M185" s="368" t="str">
        <f t="shared" si="500"/>
        <v/>
      </c>
      <c r="N185" s="368" t="str">
        <f t="shared" si="500"/>
        <v/>
      </c>
      <c r="O185" s="368" t="str">
        <f t="shared" si="500"/>
        <v/>
      </c>
      <c r="P185" s="368" t="str">
        <f t="shared" si="500"/>
        <v/>
      </c>
      <c r="Q185" s="368" t="str">
        <f t="shared" si="500"/>
        <v/>
      </c>
      <c r="R185" s="368" t="str">
        <f t="shared" si="500"/>
        <v/>
      </c>
      <c r="S185" s="368" t="str">
        <f t="shared" si="500"/>
        <v/>
      </c>
      <c r="T185" s="368" t="str">
        <f t="shared" si="500"/>
        <v/>
      </c>
      <c r="U185" s="368" t="str">
        <f t="shared" si="500"/>
        <v/>
      </c>
      <c r="V185" s="368" t="str">
        <f t="shared" si="500"/>
        <v/>
      </c>
      <c r="W185" s="368" t="str">
        <f t="shared" si="500"/>
        <v/>
      </c>
      <c r="X185" s="368" t="str">
        <f t="shared" si="500"/>
        <v/>
      </c>
      <c r="Y185" s="368" t="str">
        <f t="shared" si="500"/>
        <v/>
      </c>
      <c r="Z185" s="368" t="str">
        <f t="shared" si="500"/>
        <v/>
      </c>
      <c r="AA185" s="368" t="str">
        <f t="shared" si="500"/>
        <v/>
      </c>
      <c r="AB185" s="368" t="str">
        <f t="shared" si="500"/>
        <v/>
      </c>
      <c r="AC185" s="368" t="str">
        <f t="shared" si="500"/>
        <v/>
      </c>
      <c r="AD185" s="368" t="str">
        <f t="shared" si="500"/>
        <v/>
      </c>
      <c r="AE185" s="368" t="str">
        <f t="shared" si="500"/>
        <v/>
      </c>
      <c r="AF185" s="368" t="str">
        <f t="shared" si="500"/>
        <v/>
      </c>
      <c r="AG185" s="368" t="str">
        <f t="shared" si="500"/>
        <v/>
      </c>
      <c r="AH185" s="368" t="str">
        <f t="shared" si="500"/>
        <v/>
      </c>
      <c r="AI185" s="368" t="str">
        <f t="shared" si="500"/>
        <v/>
      </c>
      <c r="AJ185" s="368" t="str">
        <f t="shared" si="500"/>
        <v/>
      </c>
      <c r="AK185" s="368" t="str">
        <f t="shared" si="500"/>
        <v/>
      </c>
      <c r="AL185" s="368" t="str">
        <f t="shared" si="500"/>
        <v/>
      </c>
      <c r="AM185" s="368" t="str">
        <f t="shared" si="500"/>
        <v/>
      </c>
      <c r="AN185" s="368" t="str">
        <f t="shared" ref="AN185:BS185" si="501">IF(NOT(ISNA(AN94)),IF(LEN(AN94)&gt;0,(AN94-$B94)/(rateShift*0.0001),""),"")</f>
        <v/>
      </c>
      <c r="AO185" s="368" t="str">
        <f t="shared" si="501"/>
        <v/>
      </c>
      <c r="AP185" s="368" t="str">
        <f t="shared" si="501"/>
        <v/>
      </c>
      <c r="AQ185" s="368" t="str">
        <f t="shared" si="501"/>
        <v/>
      </c>
      <c r="AR185" s="368" t="str">
        <f t="shared" si="501"/>
        <v/>
      </c>
      <c r="AS185" s="368" t="str">
        <f t="shared" si="501"/>
        <v/>
      </c>
      <c r="AT185" s="368" t="str">
        <f t="shared" si="501"/>
        <v/>
      </c>
      <c r="AU185" s="368" t="str">
        <f t="shared" si="501"/>
        <v/>
      </c>
      <c r="AV185" s="368" t="str">
        <f t="shared" si="501"/>
        <v/>
      </c>
      <c r="AW185" s="368" t="str">
        <f t="shared" si="501"/>
        <v/>
      </c>
      <c r="AX185" s="368" t="str">
        <f t="shared" si="501"/>
        <v/>
      </c>
      <c r="AY185" s="368" t="str">
        <f t="shared" si="501"/>
        <v/>
      </c>
      <c r="AZ185" s="368" t="str">
        <f t="shared" si="501"/>
        <v/>
      </c>
      <c r="BA185" s="368" t="str">
        <f t="shared" si="501"/>
        <v/>
      </c>
      <c r="BB185" s="368" t="str">
        <f t="shared" si="501"/>
        <v/>
      </c>
      <c r="BC185" s="368" t="str">
        <f t="shared" si="501"/>
        <v/>
      </c>
      <c r="BD185" s="368" t="str">
        <f t="shared" si="501"/>
        <v/>
      </c>
      <c r="BE185" s="368" t="str">
        <f t="shared" si="501"/>
        <v/>
      </c>
      <c r="BF185" s="368" t="str">
        <f t="shared" si="501"/>
        <v/>
      </c>
      <c r="BG185" s="368" t="str">
        <f t="shared" si="501"/>
        <v/>
      </c>
      <c r="BH185" s="368" t="str">
        <f t="shared" si="501"/>
        <v/>
      </c>
      <c r="BI185" s="368" t="str">
        <f t="shared" si="501"/>
        <v/>
      </c>
      <c r="BJ185" s="368" t="str">
        <f t="shared" si="501"/>
        <v/>
      </c>
      <c r="BK185" s="368" t="str">
        <f t="shared" si="501"/>
        <v/>
      </c>
      <c r="BL185" s="368" t="str">
        <f t="shared" si="501"/>
        <v/>
      </c>
      <c r="BM185" s="368" t="str">
        <f t="shared" si="501"/>
        <v/>
      </c>
      <c r="BN185" s="368" t="str">
        <f t="shared" si="501"/>
        <v/>
      </c>
      <c r="BO185" s="368" t="str">
        <f t="shared" si="501"/>
        <v/>
      </c>
      <c r="BP185" s="368" t="str">
        <f t="shared" si="501"/>
        <v/>
      </c>
      <c r="BQ185" s="368" t="str">
        <f t="shared" si="501"/>
        <v/>
      </c>
      <c r="BR185" s="368" t="str">
        <f t="shared" si="501"/>
        <v/>
      </c>
      <c r="BS185" s="368" t="str">
        <f t="shared" si="501"/>
        <v/>
      </c>
      <c r="BT185" s="368" t="str">
        <f t="shared" ref="BT185:CD185" si="502">IF(NOT(ISNA(BT94)),IF(LEN(BT94)&gt;0,(BT94-$B94)/(rateShift*0.0001),""),"")</f>
        <v/>
      </c>
      <c r="BU185" s="368" t="str">
        <f t="shared" si="502"/>
        <v/>
      </c>
      <c r="BV185" s="368" t="str">
        <f t="shared" si="502"/>
        <v/>
      </c>
      <c r="BW185" s="368" t="str">
        <f t="shared" si="502"/>
        <v/>
      </c>
      <c r="BX185" s="368" t="str">
        <f t="shared" si="502"/>
        <v/>
      </c>
      <c r="BY185" s="368" t="str">
        <f t="shared" si="502"/>
        <v/>
      </c>
      <c r="BZ185" s="368" t="str">
        <f t="shared" si="502"/>
        <v/>
      </c>
      <c r="CA185" s="368" t="str">
        <f t="shared" si="502"/>
        <v/>
      </c>
      <c r="CB185" s="368" t="str">
        <f t="shared" si="502"/>
        <v/>
      </c>
      <c r="CC185" s="368" t="str">
        <f t="shared" si="502"/>
        <v/>
      </c>
      <c r="CD185" s="368" t="str">
        <f t="shared" si="502"/>
        <v/>
      </c>
      <c r="CE185" s="367" t="str">
        <f t="shared" ref="CE185:DJ185" si="503">IF(NOT(ISNA(CE94)),IF(LEN(CE94)&gt;0,(CE94-$C94)/(rateShift*0.0001),""),"")</f>
        <v/>
      </c>
      <c r="CF185" s="368" t="str">
        <f t="shared" si="503"/>
        <v/>
      </c>
      <c r="CG185" s="368" t="str">
        <f t="shared" si="503"/>
        <v/>
      </c>
      <c r="CH185" s="368" t="str">
        <f t="shared" si="503"/>
        <v/>
      </c>
      <c r="CI185" s="368" t="str">
        <f t="shared" si="503"/>
        <v/>
      </c>
      <c r="CJ185" s="368" t="str">
        <f t="shared" si="503"/>
        <v/>
      </c>
      <c r="CK185" s="368" t="str">
        <f t="shared" si="503"/>
        <v/>
      </c>
      <c r="CL185" s="368" t="str">
        <f t="shared" si="503"/>
        <v/>
      </c>
      <c r="CM185" s="368" t="str">
        <f t="shared" si="503"/>
        <v/>
      </c>
      <c r="CN185" s="368" t="str">
        <f t="shared" si="503"/>
        <v/>
      </c>
      <c r="CO185" s="368" t="str">
        <f t="shared" si="503"/>
        <v/>
      </c>
      <c r="CP185" s="368" t="str">
        <f t="shared" si="503"/>
        <v/>
      </c>
      <c r="CQ185" s="368" t="str">
        <f t="shared" si="503"/>
        <v/>
      </c>
      <c r="CR185" s="368" t="str">
        <f t="shared" si="503"/>
        <v/>
      </c>
      <c r="CS185" s="368" t="str">
        <f t="shared" si="503"/>
        <v/>
      </c>
      <c r="CT185" s="368" t="str">
        <f t="shared" si="503"/>
        <v/>
      </c>
      <c r="CU185" s="368" t="str">
        <f t="shared" si="503"/>
        <v/>
      </c>
      <c r="CV185" s="368" t="str">
        <f t="shared" si="503"/>
        <v/>
      </c>
      <c r="CW185" s="368" t="str">
        <f t="shared" si="503"/>
        <v/>
      </c>
      <c r="CX185" s="368" t="str">
        <f t="shared" si="503"/>
        <v/>
      </c>
      <c r="CY185" s="368" t="str">
        <f t="shared" si="503"/>
        <v/>
      </c>
      <c r="CZ185" s="368" t="str">
        <f t="shared" si="503"/>
        <v/>
      </c>
      <c r="DA185" s="368" t="str">
        <f t="shared" si="503"/>
        <v/>
      </c>
      <c r="DB185" s="368" t="str">
        <f t="shared" si="503"/>
        <v/>
      </c>
      <c r="DC185" s="368" t="str">
        <f t="shared" si="503"/>
        <v/>
      </c>
      <c r="DD185" s="368" t="str">
        <f t="shared" si="503"/>
        <v/>
      </c>
      <c r="DE185" s="368" t="str">
        <f t="shared" si="503"/>
        <v/>
      </c>
      <c r="DF185" s="368" t="str">
        <f t="shared" si="503"/>
        <v/>
      </c>
      <c r="DG185" s="368" t="str">
        <f t="shared" si="503"/>
        <v/>
      </c>
      <c r="DH185" s="368" t="str">
        <f t="shared" si="503"/>
        <v/>
      </c>
      <c r="DI185" s="368" t="str">
        <f t="shared" si="503"/>
        <v/>
      </c>
      <c r="DJ185" s="368" t="str">
        <f t="shared" si="503"/>
        <v/>
      </c>
      <c r="DK185" s="368" t="str">
        <f t="shared" ref="DK185:EP185" si="504">IF(NOT(ISNA(DK94)),IF(LEN(DK94)&gt;0,(DK94-$C94)/(rateShift*0.0001),""),"")</f>
        <v/>
      </c>
      <c r="DL185" s="368" t="str">
        <f t="shared" si="504"/>
        <v/>
      </c>
      <c r="DM185" s="368" t="str">
        <f t="shared" si="504"/>
        <v/>
      </c>
      <c r="DN185" s="368" t="str">
        <f t="shared" si="504"/>
        <v/>
      </c>
      <c r="DO185" s="368" t="str">
        <f t="shared" si="504"/>
        <v/>
      </c>
      <c r="DP185" s="368" t="str">
        <f t="shared" si="504"/>
        <v/>
      </c>
      <c r="DQ185" s="368" t="str">
        <f t="shared" si="504"/>
        <v/>
      </c>
      <c r="DR185" s="368" t="str">
        <f t="shared" si="504"/>
        <v/>
      </c>
      <c r="DS185" s="368" t="str">
        <f t="shared" si="504"/>
        <v/>
      </c>
      <c r="DT185" s="368" t="str">
        <f t="shared" si="504"/>
        <v/>
      </c>
      <c r="DU185" s="368" t="str">
        <f t="shared" si="504"/>
        <v/>
      </c>
      <c r="DV185" s="368" t="str">
        <f t="shared" si="504"/>
        <v/>
      </c>
      <c r="DW185" s="368" t="str">
        <f t="shared" si="504"/>
        <v/>
      </c>
      <c r="DX185" s="368" t="str">
        <f t="shared" si="504"/>
        <v/>
      </c>
      <c r="DY185" s="368" t="str">
        <f t="shared" si="504"/>
        <v/>
      </c>
      <c r="DZ185" s="368" t="str">
        <f t="shared" si="504"/>
        <v/>
      </c>
      <c r="EA185" s="368" t="str">
        <f t="shared" si="504"/>
        <v/>
      </c>
      <c r="EB185" s="368" t="str">
        <f t="shared" si="504"/>
        <v/>
      </c>
      <c r="EC185" s="368" t="str">
        <f t="shared" si="504"/>
        <v/>
      </c>
      <c r="ED185" s="368" t="str">
        <f t="shared" si="504"/>
        <v/>
      </c>
      <c r="EE185" s="368" t="str">
        <f t="shared" si="504"/>
        <v/>
      </c>
      <c r="EF185" s="368" t="str">
        <f t="shared" si="504"/>
        <v/>
      </c>
      <c r="EG185" s="368" t="str">
        <f t="shared" si="504"/>
        <v/>
      </c>
      <c r="EH185" s="368" t="str">
        <f t="shared" si="504"/>
        <v/>
      </c>
      <c r="EI185" s="368" t="str">
        <f t="shared" si="504"/>
        <v/>
      </c>
      <c r="EJ185" s="368" t="str">
        <f t="shared" si="504"/>
        <v/>
      </c>
      <c r="EK185" s="368" t="str">
        <f t="shared" si="504"/>
        <v/>
      </c>
      <c r="EL185" s="368" t="str">
        <f t="shared" si="504"/>
        <v/>
      </c>
      <c r="EM185" s="368" t="str">
        <f t="shared" si="504"/>
        <v/>
      </c>
      <c r="EN185" s="368" t="str">
        <f t="shared" si="504"/>
        <v/>
      </c>
      <c r="EO185" s="368" t="str">
        <f t="shared" si="504"/>
        <v/>
      </c>
      <c r="EP185" s="368" t="str">
        <f t="shared" si="504"/>
        <v/>
      </c>
      <c r="EQ185" s="368" t="str">
        <f t="shared" ref="EQ185:FA185" si="505">IF(NOT(ISNA(EQ94)),IF(LEN(EQ94)&gt;0,(EQ94-$C94)/(rateShift*0.0001),""),"")</f>
        <v/>
      </c>
      <c r="ER185" s="368" t="str">
        <f t="shared" si="505"/>
        <v/>
      </c>
      <c r="ES185" s="368" t="str">
        <f t="shared" si="505"/>
        <v/>
      </c>
      <c r="ET185" s="368" t="str">
        <f t="shared" si="505"/>
        <v/>
      </c>
      <c r="EU185" s="368" t="str">
        <f t="shared" si="505"/>
        <v/>
      </c>
      <c r="EV185" s="368" t="str">
        <f t="shared" si="505"/>
        <v/>
      </c>
      <c r="EW185" s="368" t="str">
        <f t="shared" si="505"/>
        <v/>
      </c>
      <c r="EX185" s="368" t="str">
        <f t="shared" si="505"/>
        <v/>
      </c>
      <c r="EY185" s="368" t="str">
        <f t="shared" si="505"/>
        <v/>
      </c>
      <c r="EZ185" s="368" t="str">
        <f t="shared" si="505"/>
        <v/>
      </c>
      <c r="FA185" s="369" t="str">
        <f t="shared" si="505"/>
        <v/>
      </c>
    </row>
    <row r="186" spans="6:157" x14ac:dyDescent="0.2">
      <c r="F186" s="238">
        <v>0</v>
      </c>
      <c r="G186" s="238" t="str">
        <v/>
      </c>
      <c r="H186" s="367" t="str">
        <f t="shared" ref="H186:AM186" si="506">IF(NOT(ISNA(H95)),IF(LEN(H95)&gt;0,(H95-$B95)/(rateShift*0.0001),""),"")</f>
        <v/>
      </c>
      <c r="I186" s="368" t="str">
        <f t="shared" si="506"/>
        <v/>
      </c>
      <c r="J186" s="368" t="str">
        <f t="shared" si="506"/>
        <v/>
      </c>
      <c r="K186" s="368" t="str">
        <f t="shared" si="506"/>
        <v/>
      </c>
      <c r="L186" s="368" t="str">
        <f t="shared" si="506"/>
        <v/>
      </c>
      <c r="M186" s="368" t="str">
        <f t="shared" si="506"/>
        <v/>
      </c>
      <c r="N186" s="368" t="str">
        <f t="shared" si="506"/>
        <v/>
      </c>
      <c r="O186" s="368" t="str">
        <f t="shared" si="506"/>
        <v/>
      </c>
      <c r="P186" s="368" t="str">
        <f t="shared" si="506"/>
        <v/>
      </c>
      <c r="Q186" s="368" t="str">
        <f t="shared" si="506"/>
        <v/>
      </c>
      <c r="R186" s="368" t="str">
        <f t="shared" si="506"/>
        <v/>
      </c>
      <c r="S186" s="368" t="str">
        <f t="shared" si="506"/>
        <v/>
      </c>
      <c r="T186" s="368" t="str">
        <f t="shared" si="506"/>
        <v/>
      </c>
      <c r="U186" s="368" t="str">
        <f t="shared" si="506"/>
        <v/>
      </c>
      <c r="V186" s="368" t="str">
        <f t="shared" si="506"/>
        <v/>
      </c>
      <c r="W186" s="368" t="str">
        <f t="shared" si="506"/>
        <v/>
      </c>
      <c r="X186" s="368" t="str">
        <f t="shared" si="506"/>
        <v/>
      </c>
      <c r="Y186" s="368" t="str">
        <f t="shared" si="506"/>
        <v/>
      </c>
      <c r="Z186" s="368" t="str">
        <f t="shared" si="506"/>
        <v/>
      </c>
      <c r="AA186" s="368" t="str">
        <f t="shared" si="506"/>
        <v/>
      </c>
      <c r="AB186" s="368" t="str">
        <f t="shared" si="506"/>
        <v/>
      </c>
      <c r="AC186" s="368" t="str">
        <f t="shared" si="506"/>
        <v/>
      </c>
      <c r="AD186" s="368" t="str">
        <f t="shared" si="506"/>
        <v/>
      </c>
      <c r="AE186" s="368" t="str">
        <f t="shared" si="506"/>
        <v/>
      </c>
      <c r="AF186" s="368" t="str">
        <f t="shared" si="506"/>
        <v/>
      </c>
      <c r="AG186" s="368" t="str">
        <f t="shared" si="506"/>
        <v/>
      </c>
      <c r="AH186" s="368" t="str">
        <f t="shared" si="506"/>
        <v/>
      </c>
      <c r="AI186" s="368" t="str">
        <f t="shared" si="506"/>
        <v/>
      </c>
      <c r="AJ186" s="368" t="str">
        <f t="shared" si="506"/>
        <v/>
      </c>
      <c r="AK186" s="368" t="str">
        <f t="shared" si="506"/>
        <v/>
      </c>
      <c r="AL186" s="368" t="str">
        <f t="shared" si="506"/>
        <v/>
      </c>
      <c r="AM186" s="368" t="str">
        <f t="shared" si="506"/>
        <v/>
      </c>
      <c r="AN186" s="368" t="str">
        <f t="shared" ref="AN186:BS186" si="507">IF(NOT(ISNA(AN95)),IF(LEN(AN95)&gt;0,(AN95-$B95)/(rateShift*0.0001),""),"")</f>
        <v/>
      </c>
      <c r="AO186" s="368" t="str">
        <f t="shared" si="507"/>
        <v/>
      </c>
      <c r="AP186" s="368" t="str">
        <f t="shared" si="507"/>
        <v/>
      </c>
      <c r="AQ186" s="368" t="str">
        <f t="shared" si="507"/>
        <v/>
      </c>
      <c r="AR186" s="368" t="str">
        <f t="shared" si="507"/>
        <v/>
      </c>
      <c r="AS186" s="368" t="str">
        <f t="shared" si="507"/>
        <v/>
      </c>
      <c r="AT186" s="368" t="str">
        <f t="shared" si="507"/>
        <v/>
      </c>
      <c r="AU186" s="368" t="str">
        <f t="shared" si="507"/>
        <v/>
      </c>
      <c r="AV186" s="368" t="str">
        <f t="shared" si="507"/>
        <v/>
      </c>
      <c r="AW186" s="368" t="str">
        <f t="shared" si="507"/>
        <v/>
      </c>
      <c r="AX186" s="368" t="str">
        <f t="shared" si="507"/>
        <v/>
      </c>
      <c r="AY186" s="368" t="str">
        <f t="shared" si="507"/>
        <v/>
      </c>
      <c r="AZ186" s="368" t="str">
        <f t="shared" si="507"/>
        <v/>
      </c>
      <c r="BA186" s="368" t="str">
        <f t="shared" si="507"/>
        <v/>
      </c>
      <c r="BB186" s="368" t="str">
        <f t="shared" si="507"/>
        <v/>
      </c>
      <c r="BC186" s="368" t="str">
        <f t="shared" si="507"/>
        <v/>
      </c>
      <c r="BD186" s="368" t="str">
        <f t="shared" si="507"/>
        <v/>
      </c>
      <c r="BE186" s="368" t="str">
        <f t="shared" si="507"/>
        <v/>
      </c>
      <c r="BF186" s="368" t="str">
        <f t="shared" si="507"/>
        <v/>
      </c>
      <c r="BG186" s="368" t="str">
        <f t="shared" si="507"/>
        <v/>
      </c>
      <c r="BH186" s="368" t="str">
        <f t="shared" si="507"/>
        <v/>
      </c>
      <c r="BI186" s="368" t="str">
        <f t="shared" si="507"/>
        <v/>
      </c>
      <c r="BJ186" s="368" t="str">
        <f t="shared" si="507"/>
        <v/>
      </c>
      <c r="BK186" s="368" t="str">
        <f t="shared" si="507"/>
        <v/>
      </c>
      <c r="BL186" s="368" t="str">
        <f t="shared" si="507"/>
        <v/>
      </c>
      <c r="BM186" s="368" t="str">
        <f t="shared" si="507"/>
        <v/>
      </c>
      <c r="BN186" s="368" t="str">
        <f t="shared" si="507"/>
        <v/>
      </c>
      <c r="BO186" s="368" t="str">
        <f t="shared" si="507"/>
        <v/>
      </c>
      <c r="BP186" s="368" t="str">
        <f t="shared" si="507"/>
        <v/>
      </c>
      <c r="BQ186" s="368" t="str">
        <f t="shared" si="507"/>
        <v/>
      </c>
      <c r="BR186" s="368" t="str">
        <f t="shared" si="507"/>
        <v/>
      </c>
      <c r="BS186" s="368" t="str">
        <f t="shared" si="507"/>
        <v/>
      </c>
      <c r="BT186" s="368" t="str">
        <f t="shared" ref="BT186:CD186" si="508">IF(NOT(ISNA(BT95)),IF(LEN(BT95)&gt;0,(BT95-$B95)/(rateShift*0.0001),""),"")</f>
        <v/>
      </c>
      <c r="BU186" s="368" t="str">
        <f t="shared" si="508"/>
        <v/>
      </c>
      <c r="BV186" s="368" t="str">
        <f t="shared" si="508"/>
        <v/>
      </c>
      <c r="BW186" s="368" t="str">
        <f t="shared" si="508"/>
        <v/>
      </c>
      <c r="BX186" s="368" t="str">
        <f t="shared" si="508"/>
        <v/>
      </c>
      <c r="BY186" s="368" t="str">
        <f t="shared" si="508"/>
        <v/>
      </c>
      <c r="BZ186" s="368" t="str">
        <f t="shared" si="508"/>
        <v/>
      </c>
      <c r="CA186" s="368" t="str">
        <f t="shared" si="508"/>
        <v/>
      </c>
      <c r="CB186" s="368" t="str">
        <f t="shared" si="508"/>
        <v/>
      </c>
      <c r="CC186" s="368" t="str">
        <f t="shared" si="508"/>
        <v/>
      </c>
      <c r="CD186" s="368" t="str">
        <f t="shared" si="508"/>
        <v/>
      </c>
      <c r="CE186" s="367" t="str">
        <f t="shared" ref="CE186:DJ186" si="509">IF(NOT(ISNA(CE95)),IF(LEN(CE95)&gt;0,(CE95-$C95)/(rateShift*0.0001),""),"")</f>
        <v/>
      </c>
      <c r="CF186" s="368" t="str">
        <f t="shared" si="509"/>
        <v/>
      </c>
      <c r="CG186" s="368" t="str">
        <f t="shared" si="509"/>
        <v/>
      </c>
      <c r="CH186" s="368" t="str">
        <f t="shared" si="509"/>
        <v/>
      </c>
      <c r="CI186" s="368" t="str">
        <f t="shared" si="509"/>
        <v/>
      </c>
      <c r="CJ186" s="368" t="str">
        <f t="shared" si="509"/>
        <v/>
      </c>
      <c r="CK186" s="368" t="str">
        <f t="shared" si="509"/>
        <v/>
      </c>
      <c r="CL186" s="368" t="str">
        <f t="shared" si="509"/>
        <v/>
      </c>
      <c r="CM186" s="368" t="str">
        <f t="shared" si="509"/>
        <v/>
      </c>
      <c r="CN186" s="368" t="str">
        <f t="shared" si="509"/>
        <v/>
      </c>
      <c r="CO186" s="368" t="str">
        <f t="shared" si="509"/>
        <v/>
      </c>
      <c r="CP186" s="368" t="str">
        <f t="shared" si="509"/>
        <v/>
      </c>
      <c r="CQ186" s="368" t="str">
        <f t="shared" si="509"/>
        <v/>
      </c>
      <c r="CR186" s="368" t="str">
        <f t="shared" si="509"/>
        <v/>
      </c>
      <c r="CS186" s="368" t="str">
        <f t="shared" si="509"/>
        <v/>
      </c>
      <c r="CT186" s="368" t="str">
        <f t="shared" si="509"/>
        <v/>
      </c>
      <c r="CU186" s="368" t="str">
        <f t="shared" si="509"/>
        <v/>
      </c>
      <c r="CV186" s="368" t="str">
        <f t="shared" si="509"/>
        <v/>
      </c>
      <c r="CW186" s="368" t="str">
        <f t="shared" si="509"/>
        <v/>
      </c>
      <c r="CX186" s="368" t="str">
        <f t="shared" si="509"/>
        <v/>
      </c>
      <c r="CY186" s="368" t="str">
        <f t="shared" si="509"/>
        <v/>
      </c>
      <c r="CZ186" s="368" t="str">
        <f t="shared" si="509"/>
        <v/>
      </c>
      <c r="DA186" s="368" t="str">
        <f t="shared" si="509"/>
        <v/>
      </c>
      <c r="DB186" s="368" t="str">
        <f t="shared" si="509"/>
        <v/>
      </c>
      <c r="DC186" s="368" t="str">
        <f t="shared" si="509"/>
        <v/>
      </c>
      <c r="DD186" s="368" t="str">
        <f t="shared" si="509"/>
        <v/>
      </c>
      <c r="DE186" s="368" t="str">
        <f t="shared" si="509"/>
        <v/>
      </c>
      <c r="DF186" s="368" t="str">
        <f t="shared" si="509"/>
        <v/>
      </c>
      <c r="DG186" s="368" t="str">
        <f t="shared" si="509"/>
        <v/>
      </c>
      <c r="DH186" s="368" t="str">
        <f t="shared" si="509"/>
        <v/>
      </c>
      <c r="DI186" s="368" t="str">
        <f t="shared" si="509"/>
        <v/>
      </c>
      <c r="DJ186" s="368" t="str">
        <f t="shared" si="509"/>
        <v/>
      </c>
      <c r="DK186" s="368" t="str">
        <f t="shared" ref="DK186:EP186" si="510">IF(NOT(ISNA(DK95)),IF(LEN(DK95)&gt;0,(DK95-$C95)/(rateShift*0.0001),""),"")</f>
        <v/>
      </c>
      <c r="DL186" s="368" t="str">
        <f t="shared" si="510"/>
        <v/>
      </c>
      <c r="DM186" s="368" t="str">
        <f t="shared" si="510"/>
        <v/>
      </c>
      <c r="DN186" s="368" t="str">
        <f t="shared" si="510"/>
        <v/>
      </c>
      <c r="DO186" s="368" t="str">
        <f t="shared" si="510"/>
        <v/>
      </c>
      <c r="DP186" s="368" t="str">
        <f t="shared" si="510"/>
        <v/>
      </c>
      <c r="DQ186" s="368" t="str">
        <f t="shared" si="510"/>
        <v/>
      </c>
      <c r="DR186" s="368" t="str">
        <f t="shared" si="510"/>
        <v/>
      </c>
      <c r="DS186" s="368" t="str">
        <f t="shared" si="510"/>
        <v/>
      </c>
      <c r="DT186" s="368" t="str">
        <f t="shared" si="510"/>
        <v/>
      </c>
      <c r="DU186" s="368" t="str">
        <f t="shared" si="510"/>
        <v/>
      </c>
      <c r="DV186" s="368" t="str">
        <f t="shared" si="510"/>
        <v/>
      </c>
      <c r="DW186" s="368" t="str">
        <f t="shared" si="510"/>
        <v/>
      </c>
      <c r="DX186" s="368" t="str">
        <f t="shared" si="510"/>
        <v/>
      </c>
      <c r="DY186" s="368" t="str">
        <f t="shared" si="510"/>
        <v/>
      </c>
      <c r="DZ186" s="368" t="str">
        <f t="shared" si="510"/>
        <v/>
      </c>
      <c r="EA186" s="368" t="str">
        <f t="shared" si="510"/>
        <v/>
      </c>
      <c r="EB186" s="368" t="str">
        <f t="shared" si="510"/>
        <v/>
      </c>
      <c r="EC186" s="368" t="str">
        <f t="shared" si="510"/>
        <v/>
      </c>
      <c r="ED186" s="368" t="str">
        <f t="shared" si="510"/>
        <v/>
      </c>
      <c r="EE186" s="368" t="str">
        <f t="shared" si="510"/>
        <v/>
      </c>
      <c r="EF186" s="368" t="str">
        <f t="shared" si="510"/>
        <v/>
      </c>
      <c r="EG186" s="368" t="str">
        <f t="shared" si="510"/>
        <v/>
      </c>
      <c r="EH186" s="368" t="str">
        <f t="shared" si="510"/>
        <v/>
      </c>
      <c r="EI186" s="368" t="str">
        <f t="shared" si="510"/>
        <v/>
      </c>
      <c r="EJ186" s="368" t="str">
        <f t="shared" si="510"/>
        <v/>
      </c>
      <c r="EK186" s="368" t="str">
        <f t="shared" si="510"/>
        <v/>
      </c>
      <c r="EL186" s="368" t="str">
        <f t="shared" si="510"/>
        <v/>
      </c>
      <c r="EM186" s="368" t="str">
        <f t="shared" si="510"/>
        <v/>
      </c>
      <c r="EN186" s="368" t="str">
        <f t="shared" si="510"/>
        <v/>
      </c>
      <c r="EO186" s="368" t="str">
        <f t="shared" si="510"/>
        <v/>
      </c>
      <c r="EP186" s="368" t="str">
        <f t="shared" si="510"/>
        <v/>
      </c>
      <c r="EQ186" s="368" t="str">
        <f t="shared" ref="EQ186:FA186" si="511">IF(NOT(ISNA(EQ95)),IF(LEN(EQ95)&gt;0,(EQ95-$C95)/(rateShift*0.0001),""),"")</f>
        <v/>
      </c>
      <c r="ER186" s="368" t="str">
        <f t="shared" si="511"/>
        <v/>
      </c>
      <c r="ES186" s="368" t="str">
        <f t="shared" si="511"/>
        <v/>
      </c>
      <c r="ET186" s="368" t="str">
        <f t="shared" si="511"/>
        <v/>
      </c>
      <c r="EU186" s="368" t="str">
        <f t="shared" si="511"/>
        <v/>
      </c>
      <c r="EV186" s="368" t="str">
        <f t="shared" si="511"/>
        <v/>
      </c>
      <c r="EW186" s="368" t="str">
        <f t="shared" si="511"/>
        <v/>
      </c>
      <c r="EX186" s="368" t="str">
        <f t="shared" si="511"/>
        <v/>
      </c>
      <c r="EY186" s="368" t="str">
        <f t="shared" si="511"/>
        <v/>
      </c>
      <c r="EZ186" s="368" t="str">
        <f t="shared" si="511"/>
        <v/>
      </c>
      <c r="FA186" s="369" t="str">
        <f t="shared" si="511"/>
        <v/>
      </c>
    </row>
    <row r="187" spans="6:157" x14ac:dyDescent="0.2">
      <c r="F187" s="238">
        <v>0</v>
      </c>
      <c r="G187" s="238" t="str">
        <v/>
      </c>
      <c r="H187" s="367" t="str">
        <f t="shared" ref="H187:AM187" si="512">IF(NOT(ISNA(H96)),IF(LEN(H96)&gt;0,(H96-$B96)/(rateShift*0.0001),""),"")</f>
        <v/>
      </c>
      <c r="I187" s="368" t="str">
        <f t="shared" si="512"/>
        <v/>
      </c>
      <c r="J187" s="368" t="str">
        <f t="shared" si="512"/>
        <v/>
      </c>
      <c r="K187" s="368" t="str">
        <f t="shared" si="512"/>
        <v/>
      </c>
      <c r="L187" s="368" t="str">
        <f t="shared" si="512"/>
        <v/>
      </c>
      <c r="M187" s="368" t="str">
        <f t="shared" si="512"/>
        <v/>
      </c>
      <c r="N187" s="368" t="str">
        <f t="shared" si="512"/>
        <v/>
      </c>
      <c r="O187" s="368" t="str">
        <f t="shared" si="512"/>
        <v/>
      </c>
      <c r="P187" s="368" t="str">
        <f t="shared" si="512"/>
        <v/>
      </c>
      <c r="Q187" s="368" t="str">
        <f t="shared" si="512"/>
        <v/>
      </c>
      <c r="R187" s="368" t="str">
        <f t="shared" si="512"/>
        <v/>
      </c>
      <c r="S187" s="368" t="str">
        <f t="shared" si="512"/>
        <v/>
      </c>
      <c r="T187" s="368" t="str">
        <f t="shared" si="512"/>
        <v/>
      </c>
      <c r="U187" s="368" t="str">
        <f t="shared" si="512"/>
        <v/>
      </c>
      <c r="V187" s="368" t="str">
        <f t="shared" si="512"/>
        <v/>
      </c>
      <c r="W187" s="368" t="str">
        <f t="shared" si="512"/>
        <v/>
      </c>
      <c r="X187" s="368" t="str">
        <f t="shared" si="512"/>
        <v/>
      </c>
      <c r="Y187" s="368" t="str">
        <f t="shared" si="512"/>
        <v/>
      </c>
      <c r="Z187" s="368" t="str">
        <f t="shared" si="512"/>
        <v/>
      </c>
      <c r="AA187" s="368" t="str">
        <f t="shared" si="512"/>
        <v/>
      </c>
      <c r="AB187" s="368" t="str">
        <f t="shared" si="512"/>
        <v/>
      </c>
      <c r="AC187" s="368" t="str">
        <f t="shared" si="512"/>
        <v/>
      </c>
      <c r="AD187" s="368" t="str">
        <f t="shared" si="512"/>
        <v/>
      </c>
      <c r="AE187" s="368" t="str">
        <f t="shared" si="512"/>
        <v/>
      </c>
      <c r="AF187" s="368" t="str">
        <f t="shared" si="512"/>
        <v/>
      </c>
      <c r="AG187" s="368" t="str">
        <f t="shared" si="512"/>
        <v/>
      </c>
      <c r="AH187" s="368" t="str">
        <f t="shared" si="512"/>
        <v/>
      </c>
      <c r="AI187" s="368" t="str">
        <f t="shared" si="512"/>
        <v/>
      </c>
      <c r="AJ187" s="368" t="str">
        <f t="shared" si="512"/>
        <v/>
      </c>
      <c r="AK187" s="368" t="str">
        <f t="shared" si="512"/>
        <v/>
      </c>
      <c r="AL187" s="368" t="str">
        <f t="shared" si="512"/>
        <v/>
      </c>
      <c r="AM187" s="368" t="str">
        <f t="shared" si="512"/>
        <v/>
      </c>
      <c r="AN187" s="368" t="str">
        <f t="shared" ref="AN187:BS187" si="513">IF(NOT(ISNA(AN96)),IF(LEN(AN96)&gt;0,(AN96-$B96)/(rateShift*0.0001),""),"")</f>
        <v/>
      </c>
      <c r="AO187" s="368" t="str">
        <f t="shared" si="513"/>
        <v/>
      </c>
      <c r="AP187" s="368" t="str">
        <f t="shared" si="513"/>
        <v/>
      </c>
      <c r="AQ187" s="368" t="str">
        <f t="shared" si="513"/>
        <v/>
      </c>
      <c r="AR187" s="368" t="str">
        <f t="shared" si="513"/>
        <v/>
      </c>
      <c r="AS187" s="368" t="str">
        <f t="shared" si="513"/>
        <v/>
      </c>
      <c r="AT187" s="368" t="str">
        <f t="shared" si="513"/>
        <v/>
      </c>
      <c r="AU187" s="368" t="str">
        <f t="shared" si="513"/>
        <v/>
      </c>
      <c r="AV187" s="368" t="str">
        <f t="shared" si="513"/>
        <v/>
      </c>
      <c r="AW187" s="368" t="str">
        <f t="shared" si="513"/>
        <v/>
      </c>
      <c r="AX187" s="368" t="str">
        <f t="shared" si="513"/>
        <v/>
      </c>
      <c r="AY187" s="368" t="str">
        <f t="shared" si="513"/>
        <v/>
      </c>
      <c r="AZ187" s="368" t="str">
        <f t="shared" si="513"/>
        <v/>
      </c>
      <c r="BA187" s="368" t="str">
        <f t="shared" si="513"/>
        <v/>
      </c>
      <c r="BB187" s="368" t="str">
        <f t="shared" si="513"/>
        <v/>
      </c>
      <c r="BC187" s="368" t="str">
        <f t="shared" si="513"/>
        <v/>
      </c>
      <c r="BD187" s="368" t="str">
        <f t="shared" si="513"/>
        <v/>
      </c>
      <c r="BE187" s="368" t="str">
        <f t="shared" si="513"/>
        <v/>
      </c>
      <c r="BF187" s="368" t="str">
        <f t="shared" si="513"/>
        <v/>
      </c>
      <c r="BG187" s="368" t="str">
        <f t="shared" si="513"/>
        <v/>
      </c>
      <c r="BH187" s="368" t="str">
        <f t="shared" si="513"/>
        <v/>
      </c>
      <c r="BI187" s="368" t="str">
        <f t="shared" si="513"/>
        <v/>
      </c>
      <c r="BJ187" s="368" t="str">
        <f t="shared" si="513"/>
        <v/>
      </c>
      <c r="BK187" s="368" t="str">
        <f t="shared" si="513"/>
        <v/>
      </c>
      <c r="BL187" s="368" t="str">
        <f t="shared" si="513"/>
        <v/>
      </c>
      <c r="BM187" s="368" t="str">
        <f t="shared" si="513"/>
        <v/>
      </c>
      <c r="BN187" s="368" t="str">
        <f t="shared" si="513"/>
        <v/>
      </c>
      <c r="BO187" s="368" t="str">
        <f t="shared" si="513"/>
        <v/>
      </c>
      <c r="BP187" s="368" t="str">
        <f t="shared" si="513"/>
        <v/>
      </c>
      <c r="BQ187" s="368" t="str">
        <f t="shared" si="513"/>
        <v/>
      </c>
      <c r="BR187" s="368" t="str">
        <f t="shared" si="513"/>
        <v/>
      </c>
      <c r="BS187" s="368" t="str">
        <f t="shared" si="513"/>
        <v/>
      </c>
      <c r="BT187" s="368" t="str">
        <f t="shared" ref="BT187:CD187" si="514">IF(NOT(ISNA(BT96)),IF(LEN(BT96)&gt;0,(BT96-$B96)/(rateShift*0.0001),""),"")</f>
        <v/>
      </c>
      <c r="BU187" s="368" t="str">
        <f t="shared" si="514"/>
        <v/>
      </c>
      <c r="BV187" s="368" t="str">
        <f t="shared" si="514"/>
        <v/>
      </c>
      <c r="BW187" s="368" t="str">
        <f t="shared" si="514"/>
        <v/>
      </c>
      <c r="BX187" s="368" t="str">
        <f t="shared" si="514"/>
        <v/>
      </c>
      <c r="BY187" s="368" t="str">
        <f t="shared" si="514"/>
        <v/>
      </c>
      <c r="BZ187" s="368" t="str">
        <f t="shared" si="514"/>
        <v/>
      </c>
      <c r="CA187" s="368" t="str">
        <f t="shared" si="514"/>
        <v/>
      </c>
      <c r="CB187" s="368" t="str">
        <f t="shared" si="514"/>
        <v/>
      </c>
      <c r="CC187" s="368" t="str">
        <f t="shared" si="514"/>
        <v/>
      </c>
      <c r="CD187" s="368" t="str">
        <f t="shared" si="514"/>
        <v/>
      </c>
      <c r="CE187" s="367" t="str">
        <f t="shared" ref="CE187:DJ187" si="515">IF(NOT(ISNA(CE96)),IF(LEN(CE96)&gt;0,(CE96-$C96)/(rateShift*0.0001),""),"")</f>
        <v/>
      </c>
      <c r="CF187" s="368" t="str">
        <f t="shared" si="515"/>
        <v/>
      </c>
      <c r="CG187" s="368" t="str">
        <f t="shared" si="515"/>
        <v/>
      </c>
      <c r="CH187" s="368" t="str">
        <f t="shared" si="515"/>
        <v/>
      </c>
      <c r="CI187" s="368" t="str">
        <f t="shared" si="515"/>
        <v/>
      </c>
      <c r="CJ187" s="368" t="str">
        <f t="shared" si="515"/>
        <v/>
      </c>
      <c r="CK187" s="368" t="str">
        <f t="shared" si="515"/>
        <v/>
      </c>
      <c r="CL187" s="368" t="str">
        <f t="shared" si="515"/>
        <v/>
      </c>
      <c r="CM187" s="368" t="str">
        <f t="shared" si="515"/>
        <v/>
      </c>
      <c r="CN187" s="368" t="str">
        <f t="shared" si="515"/>
        <v/>
      </c>
      <c r="CO187" s="368" t="str">
        <f t="shared" si="515"/>
        <v/>
      </c>
      <c r="CP187" s="368" t="str">
        <f t="shared" si="515"/>
        <v/>
      </c>
      <c r="CQ187" s="368" t="str">
        <f t="shared" si="515"/>
        <v/>
      </c>
      <c r="CR187" s="368" t="str">
        <f t="shared" si="515"/>
        <v/>
      </c>
      <c r="CS187" s="368" t="str">
        <f t="shared" si="515"/>
        <v/>
      </c>
      <c r="CT187" s="368" t="str">
        <f t="shared" si="515"/>
        <v/>
      </c>
      <c r="CU187" s="368" t="str">
        <f t="shared" si="515"/>
        <v/>
      </c>
      <c r="CV187" s="368" t="str">
        <f t="shared" si="515"/>
        <v/>
      </c>
      <c r="CW187" s="368" t="str">
        <f t="shared" si="515"/>
        <v/>
      </c>
      <c r="CX187" s="368" t="str">
        <f t="shared" si="515"/>
        <v/>
      </c>
      <c r="CY187" s="368" t="str">
        <f t="shared" si="515"/>
        <v/>
      </c>
      <c r="CZ187" s="368" t="str">
        <f t="shared" si="515"/>
        <v/>
      </c>
      <c r="DA187" s="368" t="str">
        <f t="shared" si="515"/>
        <v/>
      </c>
      <c r="DB187" s="368" t="str">
        <f t="shared" si="515"/>
        <v/>
      </c>
      <c r="DC187" s="368" t="str">
        <f t="shared" si="515"/>
        <v/>
      </c>
      <c r="DD187" s="368" t="str">
        <f t="shared" si="515"/>
        <v/>
      </c>
      <c r="DE187" s="368" t="str">
        <f t="shared" si="515"/>
        <v/>
      </c>
      <c r="DF187" s="368" t="str">
        <f t="shared" si="515"/>
        <v/>
      </c>
      <c r="DG187" s="368" t="str">
        <f t="shared" si="515"/>
        <v/>
      </c>
      <c r="DH187" s="368" t="str">
        <f t="shared" si="515"/>
        <v/>
      </c>
      <c r="DI187" s="368" t="str">
        <f t="shared" si="515"/>
        <v/>
      </c>
      <c r="DJ187" s="368" t="str">
        <f t="shared" si="515"/>
        <v/>
      </c>
      <c r="DK187" s="368" t="str">
        <f t="shared" ref="DK187:EP187" si="516">IF(NOT(ISNA(DK96)),IF(LEN(DK96)&gt;0,(DK96-$C96)/(rateShift*0.0001),""),"")</f>
        <v/>
      </c>
      <c r="DL187" s="368" t="str">
        <f t="shared" si="516"/>
        <v/>
      </c>
      <c r="DM187" s="368" t="str">
        <f t="shared" si="516"/>
        <v/>
      </c>
      <c r="DN187" s="368" t="str">
        <f t="shared" si="516"/>
        <v/>
      </c>
      <c r="DO187" s="368" t="str">
        <f t="shared" si="516"/>
        <v/>
      </c>
      <c r="DP187" s="368" t="str">
        <f t="shared" si="516"/>
        <v/>
      </c>
      <c r="DQ187" s="368" t="str">
        <f t="shared" si="516"/>
        <v/>
      </c>
      <c r="DR187" s="368" t="str">
        <f t="shared" si="516"/>
        <v/>
      </c>
      <c r="DS187" s="368" t="str">
        <f t="shared" si="516"/>
        <v/>
      </c>
      <c r="DT187" s="368" t="str">
        <f t="shared" si="516"/>
        <v/>
      </c>
      <c r="DU187" s="368" t="str">
        <f t="shared" si="516"/>
        <v/>
      </c>
      <c r="DV187" s="368" t="str">
        <f t="shared" si="516"/>
        <v/>
      </c>
      <c r="DW187" s="368" t="str">
        <f t="shared" si="516"/>
        <v/>
      </c>
      <c r="DX187" s="368" t="str">
        <f t="shared" si="516"/>
        <v/>
      </c>
      <c r="DY187" s="368" t="str">
        <f t="shared" si="516"/>
        <v/>
      </c>
      <c r="DZ187" s="368" t="str">
        <f t="shared" si="516"/>
        <v/>
      </c>
      <c r="EA187" s="368" t="str">
        <f t="shared" si="516"/>
        <v/>
      </c>
      <c r="EB187" s="368" t="str">
        <f t="shared" si="516"/>
        <v/>
      </c>
      <c r="EC187" s="368" t="str">
        <f t="shared" si="516"/>
        <v/>
      </c>
      <c r="ED187" s="368" t="str">
        <f t="shared" si="516"/>
        <v/>
      </c>
      <c r="EE187" s="368" t="str">
        <f t="shared" si="516"/>
        <v/>
      </c>
      <c r="EF187" s="368" t="str">
        <f t="shared" si="516"/>
        <v/>
      </c>
      <c r="EG187" s="368" t="str">
        <f t="shared" si="516"/>
        <v/>
      </c>
      <c r="EH187" s="368" t="str">
        <f t="shared" si="516"/>
        <v/>
      </c>
      <c r="EI187" s="368" t="str">
        <f t="shared" si="516"/>
        <v/>
      </c>
      <c r="EJ187" s="368" t="str">
        <f t="shared" si="516"/>
        <v/>
      </c>
      <c r="EK187" s="368" t="str">
        <f t="shared" si="516"/>
        <v/>
      </c>
      <c r="EL187" s="368" t="str">
        <f t="shared" si="516"/>
        <v/>
      </c>
      <c r="EM187" s="368" t="str">
        <f t="shared" si="516"/>
        <v/>
      </c>
      <c r="EN187" s="368" t="str">
        <f t="shared" si="516"/>
        <v/>
      </c>
      <c r="EO187" s="368" t="str">
        <f t="shared" si="516"/>
        <v/>
      </c>
      <c r="EP187" s="368" t="str">
        <f t="shared" si="516"/>
        <v/>
      </c>
      <c r="EQ187" s="368" t="str">
        <f t="shared" ref="EQ187:FA187" si="517">IF(NOT(ISNA(EQ96)),IF(LEN(EQ96)&gt;0,(EQ96-$C96)/(rateShift*0.0001),""),"")</f>
        <v/>
      </c>
      <c r="ER187" s="368" t="str">
        <f t="shared" si="517"/>
        <v/>
      </c>
      <c r="ES187" s="368" t="str">
        <f t="shared" si="517"/>
        <v/>
      </c>
      <c r="ET187" s="368" t="str">
        <f t="shared" si="517"/>
        <v/>
      </c>
      <c r="EU187" s="368" t="str">
        <f t="shared" si="517"/>
        <v/>
      </c>
      <c r="EV187" s="368" t="str">
        <f t="shared" si="517"/>
        <v/>
      </c>
      <c r="EW187" s="368" t="str">
        <f t="shared" si="517"/>
        <v/>
      </c>
      <c r="EX187" s="368" t="str">
        <f t="shared" si="517"/>
        <v/>
      </c>
      <c r="EY187" s="368" t="str">
        <f t="shared" si="517"/>
        <v/>
      </c>
      <c r="EZ187" s="368" t="str">
        <f t="shared" si="517"/>
        <v/>
      </c>
      <c r="FA187" s="369" t="str">
        <f t="shared" si="517"/>
        <v/>
      </c>
    </row>
    <row r="188" spans="6:157" x14ac:dyDescent="0.2">
      <c r="F188" s="238">
        <v>0</v>
      </c>
      <c r="G188" s="238" t="str">
        <v/>
      </c>
      <c r="H188" s="367" t="str">
        <f t="shared" ref="H188:AM188" si="518">IF(NOT(ISNA(H97)),IF(LEN(H97)&gt;0,(H97-$B97)/(rateShift*0.0001),""),"")</f>
        <v/>
      </c>
      <c r="I188" s="368" t="str">
        <f t="shared" si="518"/>
        <v/>
      </c>
      <c r="J188" s="368" t="str">
        <f t="shared" si="518"/>
        <v/>
      </c>
      <c r="K188" s="368" t="str">
        <f t="shared" si="518"/>
        <v/>
      </c>
      <c r="L188" s="368" t="str">
        <f t="shared" si="518"/>
        <v/>
      </c>
      <c r="M188" s="368" t="str">
        <f t="shared" si="518"/>
        <v/>
      </c>
      <c r="N188" s="368" t="str">
        <f t="shared" si="518"/>
        <v/>
      </c>
      <c r="O188" s="368" t="str">
        <f t="shared" si="518"/>
        <v/>
      </c>
      <c r="P188" s="368" t="str">
        <f t="shared" si="518"/>
        <v/>
      </c>
      <c r="Q188" s="368" t="str">
        <f t="shared" si="518"/>
        <v/>
      </c>
      <c r="R188" s="368" t="str">
        <f t="shared" si="518"/>
        <v/>
      </c>
      <c r="S188" s="368" t="str">
        <f t="shared" si="518"/>
        <v/>
      </c>
      <c r="T188" s="368" t="str">
        <f t="shared" si="518"/>
        <v/>
      </c>
      <c r="U188" s="368" t="str">
        <f t="shared" si="518"/>
        <v/>
      </c>
      <c r="V188" s="368" t="str">
        <f t="shared" si="518"/>
        <v/>
      </c>
      <c r="W188" s="368" t="str">
        <f t="shared" si="518"/>
        <v/>
      </c>
      <c r="X188" s="368" t="str">
        <f t="shared" si="518"/>
        <v/>
      </c>
      <c r="Y188" s="368" t="str">
        <f t="shared" si="518"/>
        <v/>
      </c>
      <c r="Z188" s="368" t="str">
        <f t="shared" si="518"/>
        <v/>
      </c>
      <c r="AA188" s="368" t="str">
        <f t="shared" si="518"/>
        <v/>
      </c>
      <c r="AB188" s="368" t="str">
        <f t="shared" si="518"/>
        <v/>
      </c>
      <c r="AC188" s="368" t="str">
        <f t="shared" si="518"/>
        <v/>
      </c>
      <c r="AD188" s="368" t="str">
        <f t="shared" si="518"/>
        <v/>
      </c>
      <c r="AE188" s="368" t="str">
        <f t="shared" si="518"/>
        <v/>
      </c>
      <c r="AF188" s="368" t="str">
        <f t="shared" si="518"/>
        <v/>
      </c>
      <c r="AG188" s="368" t="str">
        <f t="shared" si="518"/>
        <v/>
      </c>
      <c r="AH188" s="368" t="str">
        <f t="shared" si="518"/>
        <v/>
      </c>
      <c r="AI188" s="368" t="str">
        <f t="shared" si="518"/>
        <v/>
      </c>
      <c r="AJ188" s="368" t="str">
        <f t="shared" si="518"/>
        <v/>
      </c>
      <c r="AK188" s="368" t="str">
        <f t="shared" si="518"/>
        <v/>
      </c>
      <c r="AL188" s="368" t="str">
        <f t="shared" si="518"/>
        <v/>
      </c>
      <c r="AM188" s="368" t="str">
        <f t="shared" si="518"/>
        <v/>
      </c>
      <c r="AN188" s="368" t="str">
        <f t="shared" ref="AN188:BS188" si="519">IF(NOT(ISNA(AN97)),IF(LEN(AN97)&gt;0,(AN97-$B97)/(rateShift*0.0001),""),"")</f>
        <v/>
      </c>
      <c r="AO188" s="368" t="str">
        <f t="shared" si="519"/>
        <v/>
      </c>
      <c r="AP188" s="368" t="str">
        <f t="shared" si="519"/>
        <v/>
      </c>
      <c r="AQ188" s="368" t="str">
        <f t="shared" si="519"/>
        <v/>
      </c>
      <c r="AR188" s="368" t="str">
        <f t="shared" si="519"/>
        <v/>
      </c>
      <c r="AS188" s="368" t="str">
        <f t="shared" si="519"/>
        <v/>
      </c>
      <c r="AT188" s="368" t="str">
        <f t="shared" si="519"/>
        <v/>
      </c>
      <c r="AU188" s="368" t="str">
        <f t="shared" si="519"/>
        <v/>
      </c>
      <c r="AV188" s="368" t="str">
        <f t="shared" si="519"/>
        <v/>
      </c>
      <c r="AW188" s="368" t="str">
        <f t="shared" si="519"/>
        <v/>
      </c>
      <c r="AX188" s="368" t="str">
        <f t="shared" si="519"/>
        <v/>
      </c>
      <c r="AY188" s="368" t="str">
        <f t="shared" si="519"/>
        <v/>
      </c>
      <c r="AZ188" s="368" t="str">
        <f t="shared" si="519"/>
        <v/>
      </c>
      <c r="BA188" s="368" t="str">
        <f t="shared" si="519"/>
        <v/>
      </c>
      <c r="BB188" s="368" t="str">
        <f t="shared" si="519"/>
        <v/>
      </c>
      <c r="BC188" s="368" t="str">
        <f t="shared" si="519"/>
        <v/>
      </c>
      <c r="BD188" s="368" t="str">
        <f t="shared" si="519"/>
        <v/>
      </c>
      <c r="BE188" s="368" t="str">
        <f t="shared" si="519"/>
        <v/>
      </c>
      <c r="BF188" s="368" t="str">
        <f t="shared" si="519"/>
        <v/>
      </c>
      <c r="BG188" s="368" t="str">
        <f t="shared" si="519"/>
        <v/>
      </c>
      <c r="BH188" s="368" t="str">
        <f t="shared" si="519"/>
        <v/>
      </c>
      <c r="BI188" s="368" t="str">
        <f t="shared" si="519"/>
        <v/>
      </c>
      <c r="BJ188" s="368" t="str">
        <f t="shared" si="519"/>
        <v/>
      </c>
      <c r="BK188" s="368" t="str">
        <f t="shared" si="519"/>
        <v/>
      </c>
      <c r="BL188" s="368" t="str">
        <f t="shared" si="519"/>
        <v/>
      </c>
      <c r="BM188" s="368" t="str">
        <f t="shared" si="519"/>
        <v/>
      </c>
      <c r="BN188" s="368" t="str">
        <f t="shared" si="519"/>
        <v/>
      </c>
      <c r="BO188" s="368" t="str">
        <f t="shared" si="519"/>
        <v/>
      </c>
      <c r="BP188" s="368" t="str">
        <f t="shared" si="519"/>
        <v/>
      </c>
      <c r="BQ188" s="368" t="str">
        <f t="shared" si="519"/>
        <v/>
      </c>
      <c r="BR188" s="368" t="str">
        <f t="shared" si="519"/>
        <v/>
      </c>
      <c r="BS188" s="368" t="str">
        <f t="shared" si="519"/>
        <v/>
      </c>
      <c r="BT188" s="368" t="str">
        <f t="shared" ref="BT188:CD188" si="520">IF(NOT(ISNA(BT97)),IF(LEN(BT97)&gt;0,(BT97-$B97)/(rateShift*0.0001),""),"")</f>
        <v/>
      </c>
      <c r="BU188" s="368" t="str">
        <f t="shared" si="520"/>
        <v/>
      </c>
      <c r="BV188" s="368" t="str">
        <f t="shared" si="520"/>
        <v/>
      </c>
      <c r="BW188" s="368" t="str">
        <f t="shared" si="520"/>
        <v/>
      </c>
      <c r="BX188" s="368" t="str">
        <f t="shared" si="520"/>
        <v/>
      </c>
      <c r="BY188" s="368" t="str">
        <f t="shared" si="520"/>
        <v/>
      </c>
      <c r="BZ188" s="368" t="str">
        <f t="shared" si="520"/>
        <v/>
      </c>
      <c r="CA188" s="368" t="str">
        <f t="shared" si="520"/>
        <v/>
      </c>
      <c r="CB188" s="368" t="str">
        <f t="shared" si="520"/>
        <v/>
      </c>
      <c r="CC188" s="368" t="str">
        <f t="shared" si="520"/>
        <v/>
      </c>
      <c r="CD188" s="368" t="str">
        <f t="shared" si="520"/>
        <v/>
      </c>
      <c r="CE188" s="367" t="str">
        <f t="shared" ref="CE188:DJ188" si="521">IF(NOT(ISNA(CE97)),IF(LEN(CE97)&gt;0,(CE97-$C97)/(rateShift*0.0001),""),"")</f>
        <v/>
      </c>
      <c r="CF188" s="368" t="str">
        <f t="shared" si="521"/>
        <v/>
      </c>
      <c r="CG188" s="368" t="str">
        <f t="shared" si="521"/>
        <v/>
      </c>
      <c r="CH188" s="368" t="str">
        <f t="shared" si="521"/>
        <v/>
      </c>
      <c r="CI188" s="368" t="str">
        <f t="shared" si="521"/>
        <v/>
      </c>
      <c r="CJ188" s="368" t="str">
        <f t="shared" si="521"/>
        <v/>
      </c>
      <c r="CK188" s="368" t="str">
        <f t="shared" si="521"/>
        <v/>
      </c>
      <c r="CL188" s="368" t="str">
        <f t="shared" si="521"/>
        <v/>
      </c>
      <c r="CM188" s="368" t="str">
        <f t="shared" si="521"/>
        <v/>
      </c>
      <c r="CN188" s="368" t="str">
        <f t="shared" si="521"/>
        <v/>
      </c>
      <c r="CO188" s="368" t="str">
        <f t="shared" si="521"/>
        <v/>
      </c>
      <c r="CP188" s="368" t="str">
        <f t="shared" si="521"/>
        <v/>
      </c>
      <c r="CQ188" s="368" t="str">
        <f t="shared" si="521"/>
        <v/>
      </c>
      <c r="CR188" s="368" t="str">
        <f t="shared" si="521"/>
        <v/>
      </c>
      <c r="CS188" s="368" t="str">
        <f t="shared" si="521"/>
        <v/>
      </c>
      <c r="CT188" s="368" t="str">
        <f t="shared" si="521"/>
        <v/>
      </c>
      <c r="CU188" s="368" t="str">
        <f t="shared" si="521"/>
        <v/>
      </c>
      <c r="CV188" s="368" t="str">
        <f t="shared" si="521"/>
        <v/>
      </c>
      <c r="CW188" s="368" t="str">
        <f t="shared" si="521"/>
        <v/>
      </c>
      <c r="CX188" s="368" t="str">
        <f t="shared" si="521"/>
        <v/>
      </c>
      <c r="CY188" s="368" t="str">
        <f t="shared" si="521"/>
        <v/>
      </c>
      <c r="CZ188" s="368" t="str">
        <f t="shared" si="521"/>
        <v/>
      </c>
      <c r="DA188" s="368" t="str">
        <f t="shared" si="521"/>
        <v/>
      </c>
      <c r="DB188" s="368" t="str">
        <f t="shared" si="521"/>
        <v/>
      </c>
      <c r="DC188" s="368" t="str">
        <f t="shared" si="521"/>
        <v/>
      </c>
      <c r="DD188" s="368" t="str">
        <f t="shared" si="521"/>
        <v/>
      </c>
      <c r="DE188" s="368" t="str">
        <f t="shared" si="521"/>
        <v/>
      </c>
      <c r="DF188" s="368" t="str">
        <f t="shared" si="521"/>
        <v/>
      </c>
      <c r="DG188" s="368" t="str">
        <f t="shared" si="521"/>
        <v/>
      </c>
      <c r="DH188" s="368" t="str">
        <f t="shared" si="521"/>
        <v/>
      </c>
      <c r="DI188" s="368" t="str">
        <f t="shared" si="521"/>
        <v/>
      </c>
      <c r="DJ188" s="368" t="str">
        <f t="shared" si="521"/>
        <v/>
      </c>
      <c r="DK188" s="368" t="str">
        <f t="shared" ref="DK188:EP188" si="522">IF(NOT(ISNA(DK97)),IF(LEN(DK97)&gt;0,(DK97-$C97)/(rateShift*0.0001),""),"")</f>
        <v/>
      </c>
      <c r="DL188" s="368" t="str">
        <f t="shared" si="522"/>
        <v/>
      </c>
      <c r="DM188" s="368" t="str">
        <f t="shared" si="522"/>
        <v/>
      </c>
      <c r="DN188" s="368" t="str">
        <f t="shared" si="522"/>
        <v/>
      </c>
      <c r="DO188" s="368" t="str">
        <f t="shared" si="522"/>
        <v/>
      </c>
      <c r="DP188" s="368" t="str">
        <f t="shared" si="522"/>
        <v/>
      </c>
      <c r="DQ188" s="368" t="str">
        <f t="shared" si="522"/>
        <v/>
      </c>
      <c r="DR188" s="368" t="str">
        <f t="shared" si="522"/>
        <v/>
      </c>
      <c r="DS188" s="368" t="str">
        <f t="shared" si="522"/>
        <v/>
      </c>
      <c r="DT188" s="368" t="str">
        <f t="shared" si="522"/>
        <v/>
      </c>
      <c r="DU188" s="368" t="str">
        <f t="shared" si="522"/>
        <v/>
      </c>
      <c r="DV188" s="368" t="str">
        <f t="shared" si="522"/>
        <v/>
      </c>
      <c r="DW188" s="368" t="str">
        <f t="shared" si="522"/>
        <v/>
      </c>
      <c r="DX188" s="368" t="str">
        <f t="shared" si="522"/>
        <v/>
      </c>
      <c r="DY188" s="368" t="str">
        <f t="shared" si="522"/>
        <v/>
      </c>
      <c r="DZ188" s="368" t="str">
        <f t="shared" si="522"/>
        <v/>
      </c>
      <c r="EA188" s="368" t="str">
        <f t="shared" si="522"/>
        <v/>
      </c>
      <c r="EB188" s="368" t="str">
        <f t="shared" si="522"/>
        <v/>
      </c>
      <c r="EC188" s="368" t="str">
        <f t="shared" si="522"/>
        <v/>
      </c>
      <c r="ED188" s="368" t="str">
        <f t="shared" si="522"/>
        <v/>
      </c>
      <c r="EE188" s="368" t="str">
        <f t="shared" si="522"/>
        <v/>
      </c>
      <c r="EF188" s="368" t="str">
        <f t="shared" si="522"/>
        <v/>
      </c>
      <c r="EG188" s="368" t="str">
        <f t="shared" si="522"/>
        <v/>
      </c>
      <c r="EH188" s="368" t="str">
        <f t="shared" si="522"/>
        <v/>
      </c>
      <c r="EI188" s="368" t="str">
        <f t="shared" si="522"/>
        <v/>
      </c>
      <c r="EJ188" s="368" t="str">
        <f t="shared" si="522"/>
        <v/>
      </c>
      <c r="EK188" s="368" t="str">
        <f t="shared" si="522"/>
        <v/>
      </c>
      <c r="EL188" s="368" t="str">
        <f t="shared" si="522"/>
        <v/>
      </c>
      <c r="EM188" s="368" t="str">
        <f t="shared" si="522"/>
        <v/>
      </c>
      <c r="EN188" s="368" t="str">
        <f t="shared" si="522"/>
        <v/>
      </c>
      <c r="EO188" s="368" t="str">
        <f t="shared" si="522"/>
        <v/>
      </c>
      <c r="EP188" s="368" t="str">
        <f t="shared" si="522"/>
        <v/>
      </c>
      <c r="EQ188" s="368" t="str">
        <f t="shared" ref="EQ188:FA188" si="523">IF(NOT(ISNA(EQ97)),IF(LEN(EQ97)&gt;0,(EQ97-$C97)/(rateShift*0.0001),""),"")</f>
        <v/>
      </c>
      <c r="ER188" s="368" t="str">
        <f t="shared" si="523"/>
        <v/>
      </c>
      <c r="ES188" s="368" t="str">
        <f t="shared" si="523"/>
        <v/>
      </c>
      <c r="ET188" s="368" t="str">
        <f t="shared" si="523"/>
        <v/>
      </c>
      <c r="EU188" s="368" t="str">
        <f t="shared" si="523"/>
        <v/>
      </c>
      <c r="EV188" s="368" t="str">
        <f t="shared" si="523"/>
        <v/>
      </c>
      <c r="EW188" s="368" t="str">
        <f t="shared" si="523"/>
        <v/>
      </c>
      <c r="EX188" s="368" t="str">
        <f t="shared" si="523"/>
        <v/>
      </c>
      <c r="EY188" s="368" t="str">
        <f t="shared" si="523"/>
        <v/>
      </c>
      <c r="EZ188" s="368" t="str">
        <f t="shared" si="523"/>
        <v/>
      </c>
      <c r="FA188" s="369" t="str">
        <f t="shared" si="523"/>
        <v/>
      </c>
    </row>
    <row r="189" spans="6:157" x14ac:dyDescent="0.2">
      <c r="F189" s="238">
        <v>0</v>
      </c>
      <c r="G189" s="238" t="str">
        <v/>
      </c>
      <c r="H189" s="367" t="str">
        <f t="shared" ref="H189:AM189" si="524">IF(NOT(ISNA(H98)),IF(LEN(H98)&gt;0,(H98-$B98)/(rateShift*0.0001),""),"")</f>
        <v/>
      </c>
      <c r="I189" s="368" t="str">
        <f t="shared" si="524"/>
        <v/>
      </c>
      <c r="J189" s="368" t="str">
        <f t="shared" si="524"/>
        <v/>
      </c>
      <c r="K189" s="368" t="str">
        <f t="shared" si="524"/>
        <v/>
      </c>
      <c r="L189" s="368" t="str">
        <f t="shared" si="524"/>
        <v/>
      </c>
      <c r="M189" s="368" t="str">
        <f t="shared" si="524"/>
        <v/>
      </c>
      <c r="N189" s="368" t="str">
        <f t="shared" si="524"/>
        <v/>
      </c>
      <c r="O189" s="368" t="str">
        <f t="shared" si="524"/>
        <v/>
      </c>
      <c r="P189" s="368" t="str">
        <f t="shared" si="524"/>
        <v/>
      </c>
      <c r="Q189" s="368" t="str">
        <f t="shared" si="524"/>
        <v/>
      </c>
      <c r="R189" s="368" t="str">
        <f t="shared" si="524"/>
        <v/>
      </c>
      <c r="S189" s="368" t="str">
        <f t="shared" si="524"/>
        <v/>
      </c>
      <c r="T189" s="368" t="str">
        <f t="shared" si="524"/>
        <v/>
      </c>
      <c r="U189" s="368" t="str">
        <f t="shared" si="524"/>
        <v/>
      </c>
      <c r="V189" s="368" t="str">
        <f t="shared" si="524"/>
        <v/>
      </c>
      <c r="W189" s="368" t="str">
        <f t="shared" si="524"/>
        <v/>
      </c>
      <c r="X189" s="368" t="str">
        <f t="shared" si="524"/>
        <v/>
      </c>
      <c r="Y189" s="368" t="str">
        <f t="shared" si="524"/>
        <v/>
      </c>
      <c r="Z189" s="368" t="str">
        <f t="shared" si="524"/>
        <v/>
      </c>
      <c r="AA189" s="368" t="str">
        <f t="shared" si="524"/>
        <v/>
      </c>
      <c r="AB189" s="368" t="str">
        <f t="shared" si="524"/>
        <v/>
      </c>
      <c r="AC189" s="368" t="str">
        <f t="shared" si="524"/>
        <v/>
      </c>
      <c r="AD189" s="368" t="str">
        <f t="shared" si="524"/>
        <v/>
      </c>
      <c r="AE189" s="368" t="str">
        <f t="shared" si="524"/>
        <v/>
      </c>
      <c r="AF189" s="368" t="str">
        <f t="shared" si="524"/>
        <v/>
      </c>
      <c r="AG189" s="368" t="str">
        <f t="shared" si="524"/>
        <v/>
      </c>
      <c r="AH189" s="368" t="str">
        <f t="shared" si="524"/>
        <v/>
      </c>
      <c r="AI189" s="368" t="str">
        <f t="shared" si="524"/>
        <v/>
      </c>
      <c r="AJ189" s="368" t="str">
        <f t="shared" si="524"/>
        <v/>
      </c>
      <c r="AK189" s="368" t="str">
        <f t="shared" si="524"/>
        <v/>
      </c>
      <c r="AL189" s="368" t="str">
        <f t="shared" si="524"/>
        <v/>
      </c>
      <c r="AM189" s="368" t="str">
        <f t="shared" si="524"/>
        <v/>
      </c>
      <c r="AN189" s="368" t="str">
        <f t="shared" ref="AN189:BS189" si="525">IF(NOT(ISNA(AN98)),IF(LEN(AN98)&gt;0,(AN98-$B98)/(rateShift*0.0001),""),"")</f>
        <v/>
      </c>
      <c r="AO189" s="368" t="str">
        <f t="shared" si="525"/>
        <v/>
      </c>
      <c r="AP189" s="368" t="str">
        <f t="shared" si="525"/>
        <v/>
      </c>
      <c r="AQ189" s="368" t="str">
        <f t="shared" si="525"/>
        <v/>
      </c>
      <c r="AR189" s="368" t="str">
        <f t="shared" si="525"/>
        <v/>
      </c>
      <c r="AS189" s="368" t="str">
        <f t="shared" si="525"/>
        <v/>
      </c>
      <c r="AT189" s="368" t="str">
        <f t="shared" si="525"/>
        <v/>
      </c>
      <c r="AU189" s="368" t="str">
        <f t="shared" si="525"/>
        <v/>
      </c>
      <c r="AV189" s="368" t="str">
        <f t="shared" si="525"/>
        <v/>
      </c>
      <c r="AW189" s="368" t="str">
        <f t="shared" si="525"/>
        <v/>
      </c>
      <c r="AX189" s="368" t="str">
        <f t="shared" si="525"/>
        <v/>
      </c>
      <c r="AY189" s="368" t="str">
        <f t="shared" si="525"/>
        <v/>
      </c>
      <c r="AZ189" s="368" t="str">
        <f t="shared" si="525"/>
        <v/>
      </c>
      <c r="BA189" s="368" t="str">
        <f t="shared" si="525"/>
        <v/>
      </c>
      <c r="BB189" s="368" t="str">
        <f t="shared" si="525"/>
        <v/>
      </c>
      <c r="BC189" s="368" t="str">
        <f t="shared" si="525"/>
        <v/>
      </c>
      <c r="BD189" s="368" t="str">
        <f t="shared" si="525"/>
        <v/>
      </c>
      <c r="BE189" s="368" t="str">
        <f t="shared" si="525"/>
        <v/>
      </c>
      <c r="BF189" s="368" t="str">
        <f t="shared" si="525"/>
        <v/>
      </c>
      <c r="BG189" s="368" t="str">
        <f t="shared" si="525"/>
        <v/>
      </c>
      <c r="BH189" s="368" t="str">
        <f t="shared" si="525"/>
        <v/>
      </c>
      <c r="BI189" s="368" t="str">
        <f t="shared" si="525"/>
        <v/>
      </c>
      <c r="BJ189" s="368" t="str">
        <f t="shared" si="525"/>
        <v/>
      </c>
      <c r="BK189" s="368" t="str">
        <f t="shared" si="525"/>
        <v/>
      </c>
      <c r="BL189" s="368" t="str">
        <f t="shared" si="525"/>
        <v/>
      </c>
      <c r="BM189" s="368" t="str">
        <f t="shared" si="525"/>
        <v/>
      </c>
      <c r="BN189" s="368" t="str">
        <f t="shared" si="525"/>
        <v/>
      </c>
      <c r="BO189" s="368" t="str">
        <f t="shared" si="525"/>
        <v/>
      </c>
      <c r="BP189" s="368" t="str">
        <f t="shared" si="525"/>
        <v/>
      </c>
      <c r="BQ189" s="368" t="str">
        <f t="shared" si="525"/>
        <v/>
      </c>
      <c r="BR189" s="368" t="str">
        <f t="shared" si="525"/>
        <v/>
      </c>
      <c r="BS189" s="368" t="str">
        <f t="shared" si="525"/>
        <v/>
      </c>
      <c r="BT189" s="368" t="str">
        <f t="shared" ref="BT189:CD189" si="526">IF(NOT(ISNA(BT98)),IF(LEN(BT98)&gt;0,(BT98-$B98)/(rateShift*0.0001),""),"")</f>
        <v/>
      </c>
      <c r="BU189" s="368" t="str">
        <f t="shared" si="526"/>
        <v/>
      </c>
      <c r="BV189" s="368" t="str">
        <f t="shared" si="526"/>
        <v/>
      </c>
      <c r="BW189" s="368" t="str">
        <f t="shared" si="526"/>
        <v/>
      </c>
      <c r="BX189" s="368" t="str">
        <f t="shared" si="526"/>
        <v/>
      </c>
      <c r="BY189" s="368" t="str">
        <f t="shared" si="526"/>
        <v/>
      </c>
      <c r="BZ189" s="368" t="str">
        <f t="shared" si="526"/>
        <v/>
      </c>
      <c r="CA189" s="368" t="str">
        <f t="shared" si="526"/>
        <v/>
      </c>
      <c r="CB189" s="368" t="str">
        <f t="shared" si="526"/>
        <v/>
      </c>
      <c r="CC189" s="368" t="str">
        <f t="shared" si="526"/>
        <v/>
      </c>
      <c r="CD189" s="368" t="str">
        <f t="shared" si="526"/>
        <v/>
      </c>
      <c r="CE189" s="367" t="str">
        <f t="shared" ref="CE189:DJ189" si="527">IF(NOT(ISNA(CE98)),IF(LEN(CE98)&gt;0,(CE98-$C98)/(rateShift*0.0001),""),"")</f>
        <v/>
      </c>
      <c r="CF189" s="368" t="str">
        <f t="shared" si="527"/>
        <v/>
      </c>
      <c r="CG189" s="368" t="str">
        <f t="shared" si="527"/>
        <v/>
      </c>
      <c r="CH189" s="368" t="str">
        <f t="shared" si="527"/>
        <v/>
      </c>
      <c r="CI189" s="368" t="str">
        <f t="shared" si="527"/>
        <v/>
      </c>
      <c r="CJ189" s="368" t="str">
        <f t="shared" si="527"/>
        <v/>
      </c>
      <c r="CK189" s="368" t="str">
        <f t="shared" si="527"/>
        <v/>
      </c>
      <c r="CL189" s="368" t="str">
        <f t="shared" si="527"/>
        <v/>
      </c>
      <c r="CM189" s="368" t="str">
        <f t="shared" si="527"/>
        <v/>
      </c>
      <c r="CN189" s="368" t="str">
        <f t="shared" si="527"/>
        <v/>
      </c>
      <c r="CO189" s="368" t="str">
        <f t="shared" si="527"/>
        <v/>
      </c>
      <c r="CP189" s="368" t="str">
        <f t="shared" si="527"/>
        <v/>
      </c>
      <c r="CQ189" s="368" t="str">
        <f t="shared" si="527"/>
        <v/>
      </c>
      <c r="CR189" s="368" t="str">
        <f t="shared" si="527"/>
        <v/>
      </c>
      <c r="CS189" s="368" t="str">
        <f t="shared" si="527"/>
        <v/>
      </c>
      <c r="CT189" s="368" t="str">
        <f t="shared" si="527"/>
        <v/>
      </c>
      <c r="CU189" s="368" t="str">
        <f t="shared" si="527"/>
        <v/>
      </c>
      <c r="CV189" s="368" t="str">
        <f t="shared" si="527"/>
        <v/>
      </c>
      <c r="CW189" s="368" t="str">
        <f t="shared" si="527"/>
        <v/>
      </c>
      <c r="CX189" s="368" t="str">
        <f t="shared" si="527"/>
        <v/>
      </c>
      <c r="CY189" s="368" t="str">
        <f t="shared" si="527"/>
        <v/>
      </c>
      <c r="CZ189" s="368" t="str">
        <f t="shared" si="527"/>
        <v/>
      </c>
      <c r="DA189" s="368" t="str">
        <f t="shared" si="527"/>
        <v/>
      </c>
      <c r="DB189" s="368" t="str">
        <f t="shared" si="527"/>
        <v/>
      </c>
      <c r="DC189" s="368" t="str">
        <f t="shared" si="527"/>
        <v/>
      </c>
      <c r="DD189" s="368" t="str">
        <f t="shared" si="527"/>
        <v/>
      </c>
      <c r="DE189" s="368" t="str">
        <f t="shared" si="527"/>
        <v/>
      </c>
      <c r="DF189" s="368" t="str">
        <f t="shared" si="527"/>
        <v/>
      </c>
      <c r="DG189" s="368" t="str">
        <f t="shared" si="527"/>
        <v/>
      </c>
      <c r="DH189" s="368" t="str">
        <f t="shared" si="527"/>
        <v/>
      </c>
      <c r="DI189" s="368" t="str">
        <f t="shared" si="527"/>
        <v/>
      </c>
      <c r="DJ189" s="368" t="str">
        <f t="shared" si="527"/>
        <v/>
      </c>
      <c r="DK189" s="368" t="str">
        <f t="shared" ref="DK189:EP189" si="528">IF(NOT(ISNA(DK98)),IF(LEN(DK98)&gt;0,(DK98-$C98)/(rateShift*0.0001),""),"")</f>
        <v/>
      </c>
      <c r="DL189" s="368" t="str">
        <f t="shared" si="528"/>
        <v/>
      </c>
      <c r="DM189" s="368" t="str">
        <f t="shared" si="528"/>
        <v/>
      </c>
      <c r="DN189" s="368" t="str">
        <f t="shared" si="528"/>
        <v/>
      </c>
      <c r="DO189" s="368" t="str">
        <f t="shared" si="528"/>
        <v/>
      </c>
      <c r="DP189" s="368" t="str">
        <f t="shared" si="528"/>
        <v/>
      </c>
      <c r="DQ189" s="368" t="str">
        <f t="shared" si="528"/>
        <v/>
      </c>
      <c r="DR189" s="368" t="str">
        <f t="shared" si="528"/>
        <v/>
      </c>
      <c r="DS189" s="368" t="str">
        <f t="shared" si="528"/>
        <v/>
      </c>
      <c r="DT189" s="368" t="str">
        <f t="shared" si="528"/>
        <v/>
      </c>
      <c r="DU189" s="368" t="str">
        <f t="shared" si="528"/>
        <v/>
      </c>
      <c r="DV189" s="368" t="str">
        <f t="shared" si="528"/>
        <v/>
      </c>
      <c r="DW189" s="368" t="str">
        <f t="shared" si="528"/>
        <v/>
      </c>
      <c r="DX189" s="368" t="str">
        <f t="shared" si="528"/>
        <v/>
      </c>
      <c r="DY189" s="368" t="str">
        <f t="shared" si="528"/>
        <v/>
      </c>
      <c r="DZ189" s="368" t="str">
        <f t="shared" si="528"/>
        <v/>
      </c>
      <c r="EA189" s="368" t="str">
        <f t="shared" si="528"/>
        <v/>
      </c>
      <c r="EB189" s="368" t="str">
        <f t="shared" si="528"/>
        <v/>
      </c>
      <c r="EC189" s="368" t="str">
        <f t="shared" si="528"/>
        <v/>
      </c>
      <c r="ED189" s="368" t="str">
        <f t="shared" si="528"/>
        <v/>
      </c>
      <c r="EE189" s="368" t="str">
        <f t="shared" si="528"/>
        <v/>
      </c>
      <c r="EF189" s="368" t="str">
        <f t="shared" si="528"/>
        <v/>
      </c>
      <c r="EG189" s="368" t="str">
        <f t="shared" si="528"/>
        <v/>
      </c>
      <c r="EH189" s="368" t="str">
        <f t="shared" si="528"/>
        <v/>
      </c>
      <c r="EI189" s="368" t="str">
        <f t="shared" si="528"/>
        <v/>
      </c>
      <c r="EJ189" s="368" t="str">
        <f t="shared" si="528"/>
        <v/>
      </c>
      <c r="EK189" s="368" t="str">
        <f t="shared" si="528"/>
        <v/>
      </c>
      <c r="EL189" s="368" t="str">
        <f t="shared" si="528"/>
        <v/>
      </c>
      <c r="EM189" s="368" t="str">
        <f t="shared" si="528"/>
        <v/>
      </c>
      <c r="EN189" s="368" t="str">
        <f t="shared" si="528"/>
        <v/>
      </c>
      <c r="EO189" s="368" t="str">
        <f t="shared" si="528"/>
        <v/>
      </c>
      <c r="EP189" s="368" t="str">
        <f t="shared" si="528"/>
        <v/>
      </c>
      <c r="EQ189" s="368" t="str">
        <f t="shared" ref="EQ189:FA189" si="529">IF(NOT(ISNA(EQ98)),IF(LEN(EQ98)&gt;0,(EQ98-$C98)/(rateShift*0.0001),""),"")</f>
        <v/>
      </c>
      <c r="ER189" s="368" t="str">
        <f t="shared" si="529"/>
        <v/>
      </c>
      <c r="ES189" s="368" t="str">
        <f t="shared" si="529"/>
        <v/>
      </c>
      <c r="ET189" s="368" t="str">
        <f t="shared" si="529"/>
        <v/>
      </c>
      <c r="EU189" s="368" t="str">
        <f t="shared" si="529"/>
        <v/>
      </c>
      <c r="EV189" s="368" t="str">
        <f t="shared" si="529"/>
        <v/>
      </c>
      <c r="EW189" s="368" t="str">
        <f t="shared" si="529"/>
        <v/>
      </c>
      <c r="EX189" s="368" t="str">
        <f t="shared" si="529"/>
        <v/>
      </c>
      <c r="EY189" s="368" t="str">
        <f t="shared" si="529"/>
        <v/>
      </c>
      <c r="EZ189" s="368" t="str">
        <f t="shared" si="529"/>
        <v/>
      </c>
      <c r="FA189" s="369" t="str">
        <f t="shared" si="529"/>
        <v/>
      </c>
    </row>
    <row r="190" spans="6:157" ht="13.5" thickBot="1" x14ac:dyDescent="0.25">
      <c r="F190" s="240">
        <v>0</v>
      </c>
      <c r="G190" s="240" t="str">
        <v/>
      </c>
      <c r="H190" s="370" t="str">
        <f t="shared" ref="H190:AM190" si="530">IF(NOT(ISNA(H99)),IF(LEN(H99)&gt;0,(H99-$B99)/(rateShift*0.0001),""),"")</f>
        <v/>
      </c>
      <c r="I190" s="371" t="str">
        <f t="shared" si="530"/>
        <v/>
      </c>
      <c r="J190" s="371" t="str">
        <f t="shared" si="530"/>
        <v/>
      </c>
      <c r="K190" s="371" t="str">
        <f t="shared" si="530"/>
        <v/>
      </c>
      <c r="L190" s="371" t="str">
        <f t="shared" si="530"/>
        <v/>
      </c>
      <c r="M190" s="371" t="str">
        <f t="shared" si="530"/>
        <v/>
      </c>
      <c r="N190" s="371" t="str">
        <f t="shared" si="530"/>
        <v/>
      </c>
      <c r="O190" s="371" t="str">
        <f t="shared" si="530"/>
        <v/>
      </c>
      <c r="P190" s="371" t="str">
        <f t="shared" si="530"/>
        <v/>
      </c>
      <c r="Q190" s="371" t="str">
        <f t="shared" si="530"/>
        <v/>
      </c>
      <c r="R190" s="371" t="str">
        <f t="shared" si="530"/>
        <v/>
      </c>
      <c r="S190" s="371" t="str">
        <f t="shared" si="530"/>
        <v/>
      </c>
      <c r="T190" s="371" t="str">
        <f t="shared" si="530"/>
        <v/>
      </c>
      <c r="U190" s="371" t="str">
        <f t="shared" si="530"/>
        <v/>
      </c>
      <c r="V190" s="371" t="str">
        <f t="shared" si="530"/>
        <v/>
      </c>
      <c r="W190" s="371" t="str">
        <f t="shared" si="530"/>
        <v/>
      </c>
      <c r="X190" s="371" t="str">
        <f t="shared" si="530"/>
        <v/>
      </c>
      <c r="Y190" s="371" t="str">
        <f t="shared" si="530"/>
        <v/>
      </c>
      <c r="Z190" s="371" t="str">
        <f t="shared" si="530"/>
        <v/>
      </c>
      <c r="AA190" s="371" t="str">
        <f t="shared" si="530"/>
        <v/>
      </c>
      <c r="AB190" s="371" t="str">
        <f t="shared" si="530"/>
        <v/>
      </c>
      <c r="AC190" s="371" t="str">
        <f t="shared" si="530"/>
        <v/>
      </c>
      <c r="AD190" s="371" t="str">
        <f t="shared" si="530"/>
        <v/>
      </c>
      <c r="AE190" s="371" t="str">
        <f t="shared" si="530"/>
        <v/>
      </c>
      <c r="AF190" s="371" t="str">
        <f t="shared" si="530"/>
        <v/>
      </c>
      <c r="AG190" s="371" t="str">
        <f t="shared" si="530"/>
        <v/>
      </c>
      <c r="AH190" s="371" t="str">
        <f t="shared" si="530"/>
        <v/>
      </c>
      <c r="AI190" s="371" t="str">
        <f t="shared" si="530"/>
        <v/>
      </c>
      <c r="AJ190" s="371" t="str">
        <f t="shared" si="530"/>
        <v/>
      </c>
      <c r="AK190" s="371" t="str">
        <f t="shared" si="530"/>
        <v/>
      </c>
      <c r="AL190" s="371" t="str">
        <f t="shared" si="530"/>
        <v/>
      </c>
      <c r="AM190" s="371" t="str">
        <f t="shared" si="530"/>
        <v/>
      </c>
      <c r="AN190" s="371" t="str">
        <f t="shared" ref="AN190:BS190" si="531">IF(NOT(ISNA(AN99)),IF(LEN(AN99)&gt;0,(AN99-$B99)/(rateShift*0.0001),""),"")</f>
        <v/>
      </c>
      <c r="AO190" s="371" t="str">
        <f t="shared" si="531"/>
        <v/>
      </c>
      <c r="AP190" s="371" t="str">
        <f t="shared" si="531"/>
        <v/>
      </c>
      <c r="AQ190" s="371" t="str">
        <f t="shared" si="531"/>
        <v/>
      </c>
      <c r="AR190" s="371" t="str">
        <f t="shared" si="531"/>
        <v/>
      </c>
      <c r="AS190" s="371" t="str">
        <f t="shared" si="531"/>
        <v/>
      </c>
      <c r="AT190" s="371" t="str">
        <f t="shared" si="531"/>
        <v/>
      </c>
      <c r="AU190" s="371" t="str">
        <f t="shared" si="531"/>
        <v/>
      </c>
      <c r="AV190" s="371" t="str">
        <f t="shared" si="531"/>
        <v/>
      </c>
      <c r="AW190" s="371" t="str">
        <f t="shared" si="531"/>
        <v/>
      </c>
      <c r="AX190" s="371" t="str">
        <f t="shared" si="531"/>
        <v/>
      </c>
      <c r="AY190" s="371" t="str">
        <f t="shared" si="531"/>
        <v/>
      </c>
      <c r="AZ190" s="371" t="str">
        <f t="shared" si="531"/>
        <v/>
      </c>
      <c r="BA190" s="371" t="str">
        <f t="shared" si="531"/>
        <v/>
      </c>
      <c r="BB190" s="371" t="str">
        <f t="shared" si="531"/>
        <v/>
      </c>
      <c r="BC190" s="371" t="str">
        <f t="shared" si="531"/>
        <v/>
      </c>
      <c r="BD190" s="371" t="str">
        <f t="shared" si="531"/>
        <v/>
      </c>
      <c r="BE190" s="371" t="str">
        <f t="shared" si="531"/>
        <v/>
      </c>
      <c r="BF190" s="371" t="str">
        <f t="shared" si="531"/>
        <v/>
      </c>
      <c r="BG190" s="371" t="str">
        <f t="shared" si="531"/>
        <v/>
      </c>
      <c r="BH190" s="371" t="str">
        <f t="shared" si="531"/>
        <v/>
      </c>
      <c r="BI190" s="371" t="str">
        <f t="shared" si="531"/>
        <v/>
      </c>
      <c r="BJ190" s="371" t="str">
        <f t="shared" si="531"/>
        <v/>
      </c>
      <c r="BK190" s="371" t="str">
        <f t="shared" si="531"/>
        <v/>
      </c>
      <c r="BL190" s="371" t="str">
        <f t="shared" si="531"/>
        <v/>
      </c>
      <c r="BM190" s="371" t="str">
        <f t="shared" si="531"/>
        <v/>
      </c>
      <c r="BN190" s="371" t="str">
        <f t="shared" si="531"/>
        <v/>
      </c>
      <c r="BO190" s="371" t="str">
        <f t="shared" si="531"/>
        <v/>
      </c>
      <c r="BP190" s="371" t="str">
        <f t="shared" si="531"/>
        <v/>
      </c>
      <c r="BQ190" s="371" t="str">
        <f t="shared" si="531"/>
        <v/>
      </c>
      <c r="BR190" s="371" t="str">
        <f t="shared" si="531"/>
        <v/>
      </c>
      <c r="BS190" s="371" t="str">
        <f t="shared" si="531"/>
        <v/>
      </c>
      <c r="BT190" s="371" t="str">
        <f t="shared" ref="BT190:CD190" si="532">IF(NOT(ISNA(BT99)),IF(LEN(BT99)&gt;0,(BT99-$B99)/(rateShift*0.0001),""),"")</f>
        <v/>
      </c>
      <c r="BU190" s="371" t="str">
        <f t="shared" si="532"/>
        <v/>
      </c>
      <c r="BV190" s="371" t="str">
        <f t="shared" si="532"/>
        <v/>
      </c>
      <c r="BW190" s="371" t="str">
        <f t="shared" si="532"/>
        <v/>
      </c>
      <c r="BX190" s="371" t="str">
        <f t="shared" si="532"/>
        <v/>
      </c>
      <c r="BY190" s="371" t="str">
        <f t="shared" si="532"/>
        <v/>
      </c>
      <c r="BZ190" s="371" t="str">
        <f t="shared" si="532"/>
        <v/>
      </c>
      <c r="CA190" s="371" t="str">
        <f t="shared" si="532"/>
        <v/>
      </c>
      <c r="CB190" s="371" t="str">
        <f t="shared" si="532"/>
        <v/>
      </c>
      <c r="CC190" s="371" t="str">
        <f t="shared" si="532"/>
        <v/>
      </c>
      <c r="CD190" s="371" t="str">
        <f t="shared" si="532"/>
        <v/>
      </c>
      <c r="CE190" s="370" t="str">
        <f t="shared" ref="CE190:DJ190" si="533">IF(NOT(ISNA(CE99)),IF(LEN(CE99)&gt;0,(CE99-$C99)/(rateShift*0.0001),""),"")</f>
        <v/>
      </c>
      <c r="CF190" s="371" t="str">
        <f t="shared" si="533"/>
        <v/>
      </c>
      <c r="CG190" s="371" t="str">
        <f t="shared" si="533"/>
        <v/>
      </c>
      <c r="CH190" s="371" t="str">
        <f t="shared" si="533"/>
        <v/>
      </c>
      <c r="CI190" s="371" t="str">
        <f t="shared" si="533"/>
        <v/>
      </c>
      <c r="CJ190" s="371" t="str">
        <f t="shared" si="533"/>
        <v/>
      </c>
      <c r="CK190" s="371" t="str">
        <f t="shared" si="533"/>
        <v/>
      </c>
      <c r="CL190" s="371" t="str">
        <f t="shared" si="533"/>
        <v/>
      </c>
      <c r="CM190" s="371" t="str">
        <f t="shared" si="533"/>
        <v/>
      </c>
      <c r="CN190" s="371" t="str">
        <f t="shared" si="533"/>
        <v/>
      </c>
      <c r="CO190" s="371" t="str">
        <f t="shared" si="533"/>
        <v/>
      </c>
      <c r="CP190" s="371" t="str">
        <f t="shared" si="533"/>
        <v/>
      </c>
      <c r="CQ190" s="371" t="str">
        <f t="shared" si="533"/>
        <v/>
      </c>
      <c r="CR190" s="371" t="str">
        <f t="shared" si="533"/>
        <v/>
      </c>
      <c r="CS190" s="371" t="str">
        <f t="shared" si="533"/>
        <v/>
      </c>
      <c r="CT190" s="371" t="str">
        <f t="shared" si="533"/>
        <v/>
      </c>
      <c r="CU190" s="371" t="str">
        <f t="shared" si="533"/>
        <v/>
      </c>
      <c r="CV190" s="371" t="str">
        <f t="shared" si="533"/>
        <v/>
      </c>
      <c r="CW190" s="371" t="str">
        <f t="shared" si="533"/>
        <v/>
      </c>
      <c r="CX190" s="371" t="str">
        <f t="shared" si="533"/>
        <v/>
      </c>
      <c r="CY190" s="371" t="str">
        <f t="shared" si="533"/>
        <v/>
      </c>
      <c r="CZ190" s="371" t="str">
        <f t="shared" si="533"/>
        <v/>
      </c>
      <c r="DA190" s="371" t="str">
        <f t="shared" si="533"/>
        <v/>
      </c>
      <c r="DB190" s="371" t="str">
        <f t="shared" si="533"/>
        <v/>
      </c>
      <c r="DC190" s="371" t="str">
        <f t="shared" si="533"/>
        <v/>
      </c>
      <c r="DD190" s="371" t="str">
        <f t="shared" si="533"/>
        <v/>
      </c>
      <c r="DE190" s="371" t="str">
        <f t="shared" si="533"/>
        <v/>
      </c>
      <c r="DF190" s="371" t="str">
        <f t="shared" si="533"/>
        <v/>
      </c>
      <c r="DG190" s="371" t="str">
        <f t="shared" si="533"/>
        <v/>
      </c>
      <c r="DH190" s="371" t="str">
        <f t="shared" si="533"/>
        <v/>
      </c>
      <c r="DI190" s="371" t="str">
        <f t="shared" si="533"/>
        <v/>
      </c>
      <c r="DJ190" s="371" t="str">
        <f t="shared" si="533"/>
        <v/>
      </c>
      <c r="DK190" s="371" t="str">
        <f t="shared" ref="DK190:EP190" si="534">IF(NOT(ISNA(DK99)),IF(LEN(DK99)&gt;0,(DK99-$C99)/(rateShift*0.0001),""),"")</f>
        <v/>
      </c>
      <c r="DL190" s="371" t="str">
        <f t="shared" si="534"/>
        <v/>
      </c>
      <c r="DM190" s="371" t="str">
        <f t="shared" si="534"/>
        <v/>
      </c>
      <c r="DN190" s="371" t="str">
        <f t="shared" si="534"/>
        <v/>
      </c>
      <c r="DO190" s="371" t="str">
        <f t="shared" si="534"/>
        <v/>
      </c>
      <c r="DP190" s="371" t="str">
        <f t="shared" si="534"/>
        <v/>
      </c>
      <c r="DQ190" s="371" t="str">
        <f t="shared" si="534"/>
        <v/>
      </c>
      <c r="DR190" s="371" t="str">
        <f t="shared" si="534"/>
        <v/>
      </c>
      <c r="DS190" s="371" t="str">
        <f t="shared" si="534"/>
        <v/>
      </c>
      <c r="DT190" s="371" t="str">
        <f t="shared" si="534"/>
        <v/>
      </c>
      <c r="DU190" s="371" t="str">
        <f t="shared" si="534"/>
        <v/>
      </c>
      <c r="DV190" s="371" t="str">
        <f t="shared" si="534"/>
        <v/>
      </c>
      <c r="DW190" s="371" t="str">
        <f t="shared" si="534"/>
        <v/>
      </c>
      <c r="DX190" s="371" t="str">
        <f t="shared" si="534"/>
        <v/>
      </c>
      <c r="DY190" s="371" t="str">
        <f t="shared" si="534"/>
        <v/>
      </c>
      <c r="DZ190" s="371" t="str">
        <f t="shared" si="534"/>
        <v/>
      </c>
      <c r="EA190" s="371" t="str">
        <f t="shared" si="534"/>
        <v/>
      </c>
      <c r="EB190" s="371" t="str">
        <f t="shared" si="534"/>
        <v/>
      </c>
      <c r="EC190" s="371" t="str">
        <f t="shared" si="534"/>
        <v/>
      </c>
      <c r="ED190" s="371" t="str">
        <f t="shared" si="534"/>
        <v/>
      </c>
      <c r="EE190" s="371" t="str">
        <f t="shared" si="534"/>
        <v/>
      </c>
      <c r="EF190" s="371" t="str">
        <f t="shared" si="534"/>
        <v/>
      </c>
      <c r="EG190" s="371" t="str">
        <f t="shared" si="534"/>
        <v/>
      </c>
      <c r="EH190" s="371" t="str">
        <f t="shared" si="534"/>
        <v/>
      </c>
      <c r="EI190" s="371" t="str">
        <f t="shared" si="534"/>
        <v/>
      </c>
      <c r="EJ190" s="371" t="str">
        <f t="shared" si="534"/>
        <v/>
      </c>
      <c r="EK190" s="371" t="str">
        <f t="shared" si="534"/>
        <v/>
      </c>
      <c r="EL190" s="371" t="str">
        <f t="shared" si="534"/>
        <v/>
      </c>
      <c r="EM190" s="371" t="str">
        <f t="shared" si="534"/>
        <v/>
      </c>
      <c r="EN190" s="371" t="str">
        <f t="shared" si="534"/>
        <v/>
      </c>
      <c r="EO190" s="371" t="str">
        <f t="shared" si="534"/>
        <v/>
      </c>
      <c r="EP190" s="371" t="str">
        <f t="shared" si="534"/>
        <v/>
      </c>
      <c r="EQ190" s="371" t="str">
        <f t="shared" ref="EQ190:FA190" si="535">IF(NOT(ISNA(EQ99)),IF(LEN(EQ99)&gt;0,(EQ99-$C99)/(rateShift*0.0001),""),"")</f>
        <v/>
      </c>
      <c r="ER190" s="371" t="str">
        <f t="shared" si="535"/>
        <v/>
      </c>
      <c r="ES190" s="371" t="str">
        <f t="shared" si="535"/>
        <v/>
      </c>
      <c r="ET190" s="371" t="str">
        <f t="shared" si="535"/>
        <v/>
      </c>
      <c r="EU190" s="371" t="str">
        <f t="shared" si="535"/>
        <v/>
      </c>
      <c r="EV190" s="371" t="str">
        <f t="shared" si="535"/>
        <v/>
      </c>
      <c r="EW190" s="371" t="str">
        <f t="shared" si="535"/>
        <v/>
      </c>
      <c r="EX190" s="371" t="str">
        <f t="shared" si="535"/>
        <v/>
      </c>
      <c r="EY190" s="371" t="str">
        <f t="shared" si="535"/>
        <v/>
      </c>
      <c r="EZ190" s="371" t="str">
        <f t="shared" si="535"/>
        <v/>
      </c>
      <c r="FA190" s="372" t="str">
        <f t="shared" si="535"/>
        <v/>
      </c>
    </row>
  </sheetData>
  <phoneticPr fontId="12" type="noConversion"/>
  <conditionalFormatting sqref="H102:FA190">
    <cfRule type="expression" dxfId="3" priority="1" stopIfTrue="1">
      <formula>OR(H102&gt;0.001,H102&lt;-0.001)</formula>
    </cfRule>
  </conditionalFormatting>
  <dataValidations count="2">
    <dataValidation type="list" allowBlank="1" showInputMessage="1" showErrorMessage="1" sqref="B6:E6">
      <formula1>"1,3,6,12"</formula1>
    </dataValidation>
    <dataValidation type="list" allowBlank="1" showInputMessage="1" showErrorMessage="1" sqref="C10">
      <formula1>$EX$2:$EX$4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67" r:id="rId4" name="Button 99">
              <controlPr defaultSize="0" print="0" autoFill="0" autoPict="0" macro="[0]!Sheet2.BumpDiscFwdCurve">
                <anchor moveWithCells="1" sizeWithCells="1">
                  <from>
                    <xdr:col>7</xdr:col>
                    <xdr:colOff>590550</xdr:colOff>
                    <xdr:row>3</xdr:row>
                    <xdr:rowOff>161925</xdr:rowOff>
                  </from>
                  <to>
                    <xdr:col>10</xdr:col>
                    <xdr:colOff>200025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indexed="50"/>
  </sheetPr>
  <dimension ref="A1:CC189"/>
  <sheetViews>
    <sheetView workbookViewId="0"/>
  </sheetViews>
  <sheetFormatPr defaultRowHeight="12.75" x14ac:dyDescent="0.2"/>
  <cols>
    <col min="1" max="1" width="16.85546875" customWidth="1"/>
    <col min="2" max="2" width="15.7109375" customWidth="1"/>
    <col min="3" max="3" width="10.140625" customWidth="1"/>
    <col min="4" max="4" width="12.140625" customWidth="1"/>
    <col min="5" max="5" width="10.140625" customWidth="1"/>
    <col min="6" max="6" width="17.85546875" customWidth="1"/>
    <col min="7" max="8" width="13.5703125" bestFit="1" customWidth="1"/>
    <col min="9" max="17" width="11.42578125" bestFit="1" customWidth="1"/>
    <col min="18" max="18" width="12.85546875" bestFit="1" customWidth="1"/>
    <col min="19" max="22" width="11.42578125" bestFit="1" customWidth="1"/>
    <col min="23" max="23" width="12.85546875" bestFit="1" customWidth="1"/>
    <col min="24" max="24" width="13.5703125" bestFit="1" customWidth="1"/>
    <col min="25" max="29" width="11.42578125" bestFit="1" customWidth="1"/>
    <col min="30" max="30" width="12.85546875" bestFit="1" customWidth="1"/>
    <col min="31" max="34" width="11.42578125" bestFit="1" customWidth="1"/>
    <col min="35" max="68" width="13.5703125" bestFit="1" customWidth="1"/>
    <col min="69" max="81" width="9.28515625" bestFit="1" customWidth="1"/>
  </cols>
  <sheetData>
    <row r="1" spans="1:81" x14ac:dyDescent="0.2">
      <c r="A1" t="s">
        <v>254</v>
      </c>
    </row>
    <row r="2" spans="1:81" x14ac:dyDescent="0.2">
      <c r="A2" t="s">
        <v>255</v>
      </c>
    </row>
    <row r="3" spans="1:81" ht="13.5" thickBot="1" x14ac:dyDescent="0.25">
      <c r="A3" t="s">
        <v>257</v>
      </c>
      <c r="K3" s="5" t="s">
        <v>258</v>
      </c>
    </row>
    <row r="4" spans="1:81" x14ac:dyDescent="0.2">
      <c r="A4" s="277" t="s">
        <v>232</v>
      </c>
      <c r="B4" s="252">
        <f>+EUROIS!today</f>
        <v>42486</v>
      </c>
      <c r="C4" s="6"/>
      <c r="D4" s="6"/>
      <c r="E4" s="6"/>
      <c r="K4" s="5" t="s">
        <v>259</v>
      </c>
    </row>
    <row r="5" spans="1:81" ht="13.5" thickBot="1" x14ac:dyDescent="0.25">
      <c r="A5" s="278" t="s">
        <v>230</v>
      </c>
      <c r="B5" s="241" t="str">
        <f>+EUROIS!curveName</f>
        <v>OIS_26APR16</v>
      </c>
      <c r="K5" t="s">
        <v>261</v>
      </c>
    </row>
    <row r="6" spans="1:81" x14ac:dyDescent="0.2">
      <c r="A6" s="277" t="s">
        <v>248</v>
      </c>
      <c r="B6" s="276">
        <v>6</v>
      </c>
      <c r="K6" s="136" t="s">
        <v>262</v>
      </c>
    </row>
    <row r="7" spans="1:81" ht="13.5" thickBot="1" x14ac:dyDescent="0.25">
      <c r="A7" s="278" t="s">
        <v>239</v>
      </c>
      <c r="B7" s="279">
        <v>2</v>
      </c>
      <c r="C7" s="235"/>
      <c r="D7" s="235"/>
      <c r="E7" s="235"/>
      <c r="G7" s="136"/>
      <c r="H7" s="136"/>
      <c r="I7" s="136"/>
      <c r="J7" s="136"/>
      <c r="K7" s="11" t="s">
        <v>264</v>
      </c>
      <c r="L7" s="136"/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136"/>
      <c r="AB7" s="136"/>
      <c r="AC7" s="136"/>
      <c r="AD7" s="136"/>
      <c r="AE7" s="136"/>
      <c r="AF7" s="136"/>
      <c r="AG7" s="136"/>
      <c r="AH7" s="136"/>
      <c r="AI7" s="136"/>
      <c r="AJ7" s="136"/>
      <c r="AK7" s="136"/>
      <c r="AL7" s="136"/>
      <c r="AM7" s="136"/>
      <c r="AN7" s="136"/>
      <c r="AO7" s="136"/>
      <c r="AP7" s="136"/>
      <c r="AQ7" s="136"/>
      <c r="AR7" s="136"/>
      <c r="AS7" s="136"/>
      <c r="AT7" s="136"/>
      <c r="AU7" s="136"/>
      <c r="AV7" s="136"/>
      <c r="AW7" s="136"/>
      <c r="AX7" s="136"/>
      <c r="AY7" s="136"/>
      <c r="AZ7" s="136"/>
      <c r="BA7" s="136"/>
      <c r="BB7" s="136"/>
      <c r="BC7" s="136"/>
      <c r="BD7" s="136"/>
      <c r="BE7" s="136"/>
      <c r="BF7" s="136"/>
      <c r="BG7" s="136"/>
      <c r="BH7" s="136"/>
      <c r="BI7" s="136"/>
      <c r="BJ7" s="136"/>
      <c r="BK7" s="136"/>
      <c r="BL7" s="136"/>
      <c r="BM7" s="136"/>
      <c r="BN7" s="136"/>
      <c r="BO7" s="136"/>
      <c r="BP7" s="136"/>
      <c r="BQ7" s="136"/>
      <c r="BR7" s="136"/>
      <c r="BS7" s="136"/>
      <c r="BT7" s="136"/>
      <c r="BU7" s="136"/>
      <c r="BV7" s="136"/>
      <c r="BW7" s="136"/>
      <c r="BX7" s="136"/>
      <c r="BY7" s="136"/>
      <c r="BZ7" s="136"/>
      <c r="CA7" s="136"/>
      <c r="CB7" s="136"/>
      <c r="CC7" s="136"/>
    </row>
    <row r="8" spans="1:81" ht="13.5" thickBot="1" x14ac:dyDescent="0.25">
      <c r="A8" s="235"/>
      <c r="B8" s="235"/>
      <c r="C8" s="235"/>
      <c r="D8" s="306">
        <f>COUNT(D10:D98)</f>
        <v>63</v>
      </c>
      <c r="E8" s="313"/>
      <c r="F8" s="345" t="s">
        <v>299</v>
      </c>
      <c r="G8" s="316"/>
      <c r="H8" s="318"/>
      <c r="I8" s="318"/>
      <c r="J8" s="318"/>
      <c r="K8" s="317" t="s">
        <v>260</v>
      </c>
      <c r="L8" s="318"/>
      <c r="M8" s="318"/>
      <c r="N8" s="318"/>
      <c r="O8" s="318"/>
      <c r="P8" s="318"/>
      <c r="Q8" s="318"/>
      <c r="R8" s="318"/>
      <c r="S8" s="318"/>
      <c r="T8" s="318"/>
      <c r="U8" s="318"/>
      <c r="V8" s="318"/>
      <c r="W8" s="318"/>
      <c r="X8" s="318"/>
      <c r="Y8" s="318"/>
      <c r="Z8" s="318"/>
      <c r="AA8" s="318"/>
      <c r="AB8" s="318"/>
      <c r="AC8" s="318"/>
      <c r="AD8" s="318"/>
      <c r="AE8" s="318"/>
      <c r="AF8" s="318"/>
      <c r="AG8" s="318"/>
      <c r="AH8" s="318"/>
      <c r="AI8" s="318"/>
      <c r="AJ8" s="318"/>
      <c r="AK8" s="318"/>
      <c r="AL8" s="318"/>
      <c r="AM8" s="318"/>
      <c r="AN8" s="318"/>
      <c r="AO8" s="318"/>
      <c r="AP8" s="318"/>
      <c r="AQ8" s="318"/>
      <c r="AR8" s="318"/>
      <c r="AS8" s="318"/>
      <c r="AT8" s="318"/>
      <c r="AU8" s="318"/>
      <c r="AV8" s="318"/>
      <c r="AW8" s="318"/>
      <c r="AX8" s="318"/>
      <c r="AY8" s="318"/>
      <c r="AZ8" s="318"/>
      <c r="BA8" s="318"/>
      <c r="BB8" s="318"/>
      <c r="BC8" s="318"/>
      <c r="BD8" s="318"/>
      <c r="BE8" s="318"/>
      <c r="BF8" s="318"/>
      <c r="BG8" s="318"/>
      <c r="BH8" s="318"/>
      <c r="BI8" s="318"/>
      <c r="BJ8" s="318"/>
      <c r="BK8" s="318"/>
      <c r="BL8" s="318"/>
      <c r="BM8" s="318"/>
      <c r="BN8" s="318"/>
      <c r="BO8" s="318"/>
      <c r="BP8" s="318"/>
      <c r="BQ8" s="318"/>
      <c r="BR8" s="318"/>
      <c r="BS8" s="318"/>
      <c r="BT8" s="318"/>
      <c r="BU8" s="318"/>
      <c r="BV8" s="318"/>
      <c r="BW8" s="318"/>
      <c r="BX8" s="318"/>
      <c r="BY8" s="318"/>
      <c r="BZ8" s="318"/>
      <c r="CA8" s="318"/>
      <c r="CB8" s="318"/>
      <c r="CC8" s="319"/>
    </row>
    <row r="9" spans="1:81" ht="13.5" thickBot="1" x14ac:dyDescent="0.25">
      <c r="A9" s="242" t="s">
        <v>307</v>
      </c>
      <c r="B9" s="243"/>
      <c r="C9" s="236"/>
      <c r="D9" s="314" t="s">
        <v>253</v>
      </c>
      <c r="E9" s="303"/>
      <c r="F9" s="346">
        <v>0</v>
      </c>
      <c r="G9" s="265" t="str">
        <f t="array" ref="G9:BP9">+TRANSPOSE(EUROIS!$E$3:$E$76)</f>
        <v>on</v>
      </c>
      <c r="H9" s="266" t="str">
        <v>tn</v>
      </c>
      <c r="I9" s="266" t="str">
        <v>sn</v>
      </c>
      <c r="J9" s="266" t="str">
        <v>1w</v>
      </c>
      <c r="K9" s="266" t="str">
        <v>2w</v>
      </c>
      <c r="L9" s="266" t="str">
        <v>3w</v>
      </c>
      <c r="M9" s="266" t="str">
        <v>1m</v>
      </c>
      <c r="N9" s="266" t="str">
        <v>2m</v>
      </c>
      <c r="O9" s="266" t="str">
        <v>3m</v>
      </c>
      <c r="P9" s="266" t="str">
        <v>4m</v>
      </c>
      <c r="Q9" s="266" t="str">
        <v>5m</v>
      </c>
      <c r="R9" s="266" t="str">
        <v>6m</v>
      </c>
      <c r="S9" s="266" t="str">
        <v>7m</v>
      </c>
      <c r="T9" s="266" t="str">
        <v>8m</v>
      </c>
      <c r="U9" s="266" t="str">
        <v>9m</v>
      </c>
      <c r="V9" s="266" t="str">
        <v>10m</v>
      </c>
      <c r="W9" s="266" t="str">
        <v>11m</v>
      </c>
      <c r="X9" s="266" t="str">
        <v>12m</v>
      </c>
      <c r="Y9" s="266" t="str">
        <v>13m</v>
      </c>
      <c r="Z9" s="266" t="str">
        <v>14m</v>
      </c>
      <c r="AA9" s="266" t="str">
        <v>15m</v>
      </c>
      <c r="AB9" s="266" t="str">
        <v>16m</v>
      </c>
      <c r="AC9" s="266" t="str">
        <v>17m</v>
      </c>
      <c r="AD9" s="266" t="str">
        <v>18m</v>
      </c>
      <c r="AE9" s="266" t="str">
        <v>19m</v>
      </c>
      <c r="AF9" s="266" t="str">
        <v>20m</v>
      </c>
      <c r="AG9" s="266" t="str">
        <v>21m</v>
      </c>
      <c r="AH9" s="266" t="str">
        <v>22m</v>
      </c>
      <c r="AI9" s="266" t="str">
        <v>23m</v>
      </c>
      <c r="AJ9" s="266" t="str">
        <v>2Y</v>
      </c>
      <c r="AK9" s="266" t="str">
        <v>3Y</v>
      </c>
      <c r="AL9" s="266" t="str">
        <v>4Y</v>
      </c>
      <c r="AM9" s="266" t="str">
        <v>5Y</v>
      </c>
      <c r="AN9" s="266" t="str">
        <v>6Y</v>
      </c>
      <c r="AO9" s="266" t="str">
        <v>7Y</v>
      </c>
      <c r="AP9" s="266" t="str">
        <v>8Y</v>
      </c>
      <c r="AQ9" s="266" t="str">
        <v>9Y</v>
      </c>
      <c r="AR9" s="266" t="str">
        <v>10Y</v>
      </c>
      <c r="AS9" s="266" t="str">
        <v>11Y</v>
      </c>
      <c r="AT9" s="266" t="str">
        <v>12Y</v>
      </c>
      <c r="AU9" s="266" t="str">
        <v>13Y</v>
      </c>
      <c r="AV9" s="266" t="str">
        <v>14Y</v>
      </c>
      <c r="AW9" s="266" t="str">
        <v>15Y</v>
      </c>
      <c r="AX9" s="266" t="str">
        <v>16Y</v>
      </c>
      <c r="AY9" s="266" t="str">
        <v>17Y</v>
      </c>
      <c r="AZ9" s="266" t="str">
        <v>18Y</v>
      </c>
      <c r="BA9" s="266" t="str">
        <v>19Y</v>
      </c>
      <c r="BB9" s="266" t="str">
        <v>20Y</v>
      </c>
      <c r="BC9" s="266" t="str">
        <v>21Y</v>
      </c>
      <c r="BD9" s="266" t="str">
        <v>22Y</v>
      </c>
      <c r="BE9" s="266" t="str">
        <v>23Y</v>
      </c>
      <c r="BF9" s="266" t="str">
        <v>24Y</v>
      </c>
      <c r="BG9" s="266" t="str">
        <v>25Y</v>
      </c>
      <c r="BH9" s="266" t="str">
        <v>26Y</v>
      </c>
      <c r="BI9" s="266" t="str">
        <v>27Y</v>
      </c>
      <c r="BJ9" s="266" t="str">
        <v>28Y</v>
      </c>
      <c r="BK9" s="266" t="str">
        <v>29Y</v>
      </c>
      <c r="BL9" s="266" t="str">
        <v>30Y</v>
      </c>
      <c r="BM9" s="266" t="str">
        <v>35Y</v>
      </c>
      <c r="BN9" s="266" t="str">
        <v>40Y</v>
      </c>
      <c r="BO9" s="266" t="str">
        <v>50Y</v>
      </c>
      <c r="BP9" s="266" t="str">
        <v>60Y</v>
      </c>
    </row>
    <row r="10" spans="1:81" ht="13.5" thickBot="1" x14ac:dyDescent="0.25">
      <c r="A10" s="248" t="str">
        <f>"EUR"&amp;tenor&amp;"M-Start"</f>
        <v>EUR6M-Start</v>
      </c>
      <c r="B10" s="249" t="str">
        <f>"EUR"&amp;tenor&amp;"M-Paym"</f>
        <v>EUR6M-Paym</v>
      </c>
      <c r="C10" s="249" t="s">
        <v>256</v>
      </c>
      <c r="D10" s="429">
        <v>41089</v>
      </c>
      <c r="E10" s="430">
        <v>1</v>
      </c>
      <c r="F10" s="315" t="s">
        <v>256</v>
      </c>
      <c r="G10" s="425">
        <f t="array" ref="G10:CC10">TRANSPOSE(D11:D99)</f>
        <v>41092</v>
      </c>
      <c r="H10" s="426">
        <v>41093</v>
      </c>
      <c r="I10" s="427">
        <v>41094</v>
      </c>
      <c r="J10" s="427">
        <v>41100</v>
      </c>
      <c r="K10" s="427">
        <v>41107</v>
      </c>
      <c r="L10" s="427">
        <v>41114</v>
      </c>
      <c r="M10" s="427">
        <v>41124</v>
      </c>
      <c r="N10" s="427">
        <v>41155</v>
      </c>
      <c r="O10" s="427">
        <v>41185</v>
      </c>
      <c r="P10" s="427">
        <v>41218</v>
      </c>
      <c r="Q10" s="427">
        <v>41246</v>
      </c>
      <c r="R10" s="427">
        <v>41277</v>
      </c>
      <c r="S10" s="427">
        <v>41309</v>
      </c>
      <c r="T10" s="427">
        <v>41337</v>
      </c>
      <c r="U10" s="427">
        <v>41367</v>
      </c>
      <c r="V10" s="427">
        <v>41397</v>
      </c>
      <c r="W10" s="427">
        <v>41428</v>
      </c>
      <c r="X10" s="427">
        <v>41458</v>
      </c>
      <c r="Y10" s="427">
        <v>41491</v>
      </c>
      <c r="Z10" s="427">
        <v>41520</v>
      </c>
      <c r="AA10" s="427">
        <v>41550</v>
      </c>
      <c r="AB10" s="427">
        <v>41582</v>
      </c>
      <c r="AC10" s="427">
        <v>41611</v>
      </c>
      <c r="AD10" s="427">
        <v>41642</v>
      </c>
      <c r="AE10" s="427">
        <v>41673</v>
      </c>
      <c r="AF10" s="427">
        <v>41701</v>
      </c>
      <c r="AG10" s="427">
        <v>41732</v>
      </c>
      <c r="AH10" s="427">
        <v>41764</v>
      </c>
      <c r="AI10" s="427">
        <v>41793</v>
      </c>
      <c r="AJ10" s="427">
        <v>41823</v>
      </c>
      <c r="AK10" s="427">
        <v>42188</v>
      </c>
      <c r="AL10" s="427">
        <v>42555</v>
      </c>
      <c r="AM10" s="427">
        <v>42919</v>
      </c>
      <c r="AN10" s="427">
        <v>43284</v>
      </c>
      <c r="AO10" s="427">
        <v>43649</v>
      </c>
      <c r="AP10" s="427">
        <v>44015</v>
      </c>
      <c r="AQ10" s="427">
        <v>44382</v>
      </c>
      <c r="AR10" s="427">
        <v>44746</v>
      </c>
      <c r="AS10" s="427">
        <v>45110</v>
      </c>
      <c r="AT10" s="427">
        <v>45476</v>
      </c>
      <c r="AU10" s="427">
        <v>45841</v>
      </c>
      <c r="AV10" s="427">
        <v>46206</v>
      </c>
      <c r="AW10" s="427">
        <v>46573</v>
      </c>
      <c r="AX10" s="427">
        <v>46937</v>
      </c>
      <c r="AY10" s="427">
        <v>47302</v>
      </c>
      <c r="AZ10" s="427">
        <v>47667</v>
      </c>
      <c r="BA10" s="427">
        <v>48032</v>
      </c>
      <c r="BB10" s="427">
        <v>48400</v>
      </c>
      <c r="BC10" s="427">
        <v>48764</v>
      </c>
      <c r="BD10" s="427">
        <v>49128</v>
      </c>
      <c r="BE10" s="427">
        <v>49493</v>
      </c>
      <c r="BF10" s="427">
        <v>49859</v>
      </c>
      <c r="BG10" s="427">
        <v>50224</v>
      </c>
      <c r="BH10" s="427">
        <v>50591</v>
      </c>
      <c r="BI10" s="427">
        <v>50955</v>
      </c>
      <c r="BJ10" s="427">
        <v>51320</v>
      </c>
      <c r="BK10" s="427">
        <v>51685</v>
      </c>
      <c r="BL10" s="427">
        <v>52050</v>
      </c>
      <c r="BM10" s="427">
        <v>53876</v>
      </c>
      <c r="BN10" s="427">
        <v>55703</v>
      </c>
      <c r="BO10" s="427">
        <v>59355</v>
      </c>
      <c r="BP10" s="427">
        <v>63009</v>
      </c>
      <c r="BQ10" s="427" t="e">
        <v>#N/A</v>
      </c>
      <c r="BR10" s="427" t="e">
        <v>#N/A</v>
      </c>
      <c r="BS10" s="427" t="e">
        <v>#N/A</v>
      </c>
      <c r="BT10" s="427" t="e">
        <v>#N/A</v>
      </c>
      <c r="BU10" s="427" t="e">
        <v>#N/A</v>
      </c>
      <c r="BV10" s="427" t="e">
        <v>#N/A</v>
      </c>
      <c r="BW10" s="427" t="e">
        <v>#N/A</v>
      </c>
      <c r="BX10" s="427" t="e">
        <v>#N/A</v>
      </c>
      <c r="BY10" s="427" t="e">
        <v>#N/A</v>
      </c>
      <c r="BZ10" s="427" t="e">
        <v>#N/A</v>
      </c>
      <c r="CA10" s="427" t="e">
        <v>#N/A</v>
      </c>
      <c r="CB10" s="427" t="e">
        <v>#N/A</v>
      </c>
      <c r="CC10" s="428">
        <v>0</v>
      </c>
    </row>
    <row r="11" spans="1:81" x14ac:dyDescent="0.2">
      <c r="A11" s="244">
        <v>41089</v>
      </c>
      <c r="B11" s="297">
        <f>IF(NOT(ISNA(A11)),IF(A11&gt;0,_xll.xlDateShiftMonthBiz("TARGET",A11,tenor),""),"")</f>
        <v>41274</v>
      </c>
      <c r="C11" s="245">
        <v>0.99882774810946306</v>
      </c>
      <c r="D11" s="238">
        <v>41092</v>
      </c>
      <c r="E11" s="239">
        <v>0.99996666777774079</v>
      </c>
      <c r="F11" s="300">
        <f>IF(LEN(B11)&gt;0,_xll.xlInterpDisc($D$10:INDEX($D$10:$D$99,$D$8),$E$10:INDEX($E$10:$E$99,$D$8),B11,EUROIS!typeInterp,EUROIS!interpOn,EUROIS!comp,0*TYPE(trigger)+EUROIS!dayCount),"")</f>
        <v>0.99882779333700655</v>
      </c>
      <c r="G11" s="307">
        <v>0.99882774810946306</v>
      </c>
      <c r="H11" s="308">
        <v>0.99882774810946306</v>
      </c>
      <c r="I11" s="308">
        <v>0.99882774810946306</v>
      </c>
      <c r="J11" s="308">
        <v>0.99882774810946306</v>
      </c>
      <c r="K11" s="308">
        <v>0.99882774810946306</v>
      </c>
      <c r="L11" s="308">
        <v>0.99882774810946306</v>
      </c>
      <c r="M11" s="308">
        <v>0.99882774810946306</v>
      </c>
      <c r="N11" s="308">
        <v>0.99882774810946306</v>
      </c>
      <c r="O11" s="308">
        <v>0.99882774810946306</v>
      </c>
      <c r="P11" s="308">
        <v>0.99882819151504698</v>
      </c>
      <c r="Q11" s="308">
        <v>0.99882153602815593</v>
      </c>
      <c r="R11" s="308">
        <v>0.9987227230112965</v>
      </c>
      <c r="S11" s="308">
        <v>0.99883139177837044</v>
      </c>
      <c r="T11" s="308">
        <v>0.99882774810946306</v>
      </c>
      <c r="U11" s="308">
        <v>0.99882774810946306</v>
      </c>
      <c r="V11" s="308">
        <v>0.99882774810946306</v>
      </c>
      <c r="W11" s="308">
        <v>0.99882774810946306</v>
      </c>
      <c r="X11" s="308">
        <v>0.99882774810946306</v>
      </c>
      <c r="Y11" s="308">
        <v>0.99882774810946306</v>
      </c>
      <c r="Z11" s="308">
        <v>0.99882774810946306</v>
      </c>
      <c r="AA11" s="308">
        <v>0.99882774810946306</v>
      </c>
      <c r="AB11" s="308">
        <v>0.99882774810946306</v>
      </c>
      <c r="AC11" s="308">
        <v>0.99882774810946306</v>
      </c>
      <c r="AD11" s="308">
        <v>0.99882774810946306</v>
      </c>
      <c r="AE11" s="308">
        <v>0.99882774810946306</v>
      </c>
      <c r="AF11" s="308">
        <v>0.99882774810946306</v>
      </c>
      <c r="AG11" s="308">
        <v>0.99882774810946306</v>
      </c>
      <c r="AH11" s="308">
        <v>0.99882774810946306</v>
      </c>
      <c r="AI11" s="308">
        <v>0.99882774810946306</v>
      </c>
      <c r="AJ11" s="308">
        <v>0.99882774810946306</v>
      </c>
      <c r="AK11" s="308">
        <v>0.99882774810946306</v>
      </c>
      <c r="AL11" s="308">
        <v>0.99882774810946306</v>
      </c>
      <c r="AM11" s="308">
        <v>0.99882774810946306</v>
      </c>
      <c r="AN11" s="308">
        <v>0.99882774810946306</v>
      </c>
      <c r="AO11" s="308">
        <v>0.99882774810946306</v>
      </c>
      <c r="AP11" s="308">
        <v>0.99882774810946306</v>
      </c>
      <c r="AQ11" s="308">
        <v>0.99882774810946306</v>
      </c>
      <c r="AR11" s="308">
        <v>0.99882774810946306</v>
      </c>
      <c r="AS11" s="308">
        <v>0.99882774810946306</v>
      </c>
      <c r="AT11" s="308">
        <v>0.99882774810946306</v>
      </c>
      <c r="AU11" s="308">
        <v>0.99882774810946306</v>
      </c>
      <c r="AV11" s="308">
        <v>0.99882774810946306</v>
      </c>
      <c r="AW11" s="308">
        <v>0.99882774810946306</v>
      </c>
      <c r="AX11" s="308">
        <v>0.99882774810946306</v>
      </c>
      <c r="AY11" s="308">
        <v>0.99882774810946306</v>
      </c>
      <c r="AZ11" s="308">
        <v>0.99882774810946306</v>
      </c>
      <c r="BA11" s="308">
        <v>0.99882774810946306</v>
      </c>
      <c r="BB11" s="308">
        <v>0.99882774810946306</v>
      </c>
      <c r="BC11" s="308">
        <v>0.99882774810946306</v>
      </c>
      <c r="BD11" s="308">
        <v>0.99882774810946306</v>
      </c>
      <c r="BE11" s="308">
        <v>0.99882774810946306</v>
      </c>
      <c r="BF11" s="308">
        <v>0.99882774810946306</v>
      </c>
      <c r="BG11" s="308">
        <v>0.99882774810946306</v>
      </c>
      <c r="BH11" s="308">
        <v>0.99882774810946306</v>
      </c>
      <c r="BI11" s="308">
        <v>0.99882774810946306</v>
      </c>
      <c r="BJ11" s="308">
        <v>0.99882774810946306</v>
      </c>
      <c r="BK11" s="308">
        <v>0.99882774810946306</v>
      </c>
      <c r="BL11" s="308">
        <v>0.99882774810946306</v>
      </c>
      <c r="BM11" s="308">
        <v>0.99882774810946306</v>
      </c>
      <c r="BN11" s="308">
        <v>0.99882774810946306</v>
      </c>
      <c r="BO11" s="308">
        <v>0.99882774810946306</v>
      </c>
      <c r="BP11" s="308">
        <v>0.99882774810946306</v>
      </c>
      <c r="BQ11" s="308"/>
      <c r="BR11" s="308"/>
      <c r="BS11" s="308"/>
      <c r="BT11" s="308"/>
      <c r="BU11" s="308"/>
      <c r="BV11" s="308"/>
      <c r="BW11" s="308"/>
      <c r="BX11" s="308"/>
      <c r="BY11" s="308"/>
      <c r="BZ11" s="308"/>
      <c r="CA11" s="308"/>
      <c r="CB11" s="308"/>
      <c r="CC11" s="309"/>
    </row>
    <row r="12" spans="1:81" x14ac:dyDescent="0.2">
      <c r="A12" s="238">
        <v>41092</v>
      </c>
      <c r="B12" s="298">
        <f>IF(NOT(ISNA(A12)),IF(A12&gt;0,_xll.xlDateShiftMonthBiz("TARGET",A12,tenor),""),"")</f>
        <v>41276</v>
      </c>
      <c r="C12" s="237">
        <v>0.99881569423028149</v>
      </c>
      <c r="D12" s="238">
        <v>41093</v>
      </c>
      <c r="E12" s="239">
        <v>0.99995833479161755</v>
      </c>
      <c r="F12" s="301">
        <f>IF(LEN(B12)&gt;0,_xll.xlInterpDisc($D$10:INDEX($D$10:$D$99,$D$8),$E$10:INDEX($E$10:$E$99,$D$8),B12,EUROIS!typeInterp,EUROIS!interpOn,EUROIS!comp,0*TYPE(trigger)+EUROIS!dayCount),"")</f>
        <v>0.99881571612268305</v>
      </c>
      <c r="G12" s="307">
        <v>0.99881569423028149</v>
      </c>
      <c r="H12" s="308">
        <v>0.99881569423028149</v>
      </c>
      <c r="I12" s="308">
        <v>0.99881569423028149</v>
      </c>
      <c r="J12" s="308">
        <v>0.99881569423028149</v>
      </c>
      <c r="K12" s="308">
        <v>0.99881569423028149</v>
      </c>
      <c r="L12" s="308">
        <v>0.99881569423028149</v>
      </c>
      <c r="M12" s="308">
        <v>0.99881569423028149</v>
      </c>
      <c r="N12" s="308">
        <v>0.99881569423028149</v>
      </c>
      <c r="O12" s="308">
        <v>0.99881569423028149</v>
      </c>
      <c r="P12" s="308">
        <v>0.99881574701601317</v>
      </c>
      <c r="Q12" s="308">
        <v>0.99881384318633826</v>
      </c>
      <c r="R12" s="308">
        <v>0.99871135422175139</v>
      </c>
      <c r="S12" s="308">
        <v>0.99881708847294703</v>
      </c>
      <c r="T12" s="308">
        <v>0.99881569423028149</v>
      </c>
      <c r="U12" s="308">
        <v>0.99881569423028149</v>
      </c>
      <c r="V12" s="308">
        <v>0.99881569423028149</v>
      </c>
      <c r="W12" s="308">
        <v>0.99881569423028149</v>
      </c>
      <c r="X12" s="308">
        <v>0.99881569423028149</v>
      </c>
      <c r="Y12" s="308">
        <v>0.99881569423028149</v>
      </c>
      <c r="Z12" s="308">
        <v>0.99881569423028149</v>
      </c>
      <c r="AA12" s="308">
        <v>0.99881569423028149</v>
      </c>
      <c r="AB12" s="308">
        <v>0.99881569423028149</v>
      </c>
      <c r="AC12" s="308">
        <v>0.99881569423028149</v>
      </c>
      <c r="AD12" s="308">
        <v>0.99881569423028149</v>
      </c>
      <c r="AE12" s="308">
        <v>0.99881569423028149</v>
      </c>
      <c r="AF12" s="308">
        <v>0.99881569423028149</v>
      </c>
      <c r="AG12" s="308">
        <v>0.99881569423028149</v>
      </c>
      <c r="AH12" s="308">
        <v>0.99881569423028149</v>
      </c>
      <c r="AI12" s="308">
        <v>0.99881569423028149</v>
      </c>
      <c r="AJ12" s="308">
        <v>0.99881569423028149</v>
      </c>
      <c r="AK12" s="308">
        <v>0.99881569423028149</v>
      </c>
      <c r="AL12" s="308">
        <v>0.99881569423028149</v>
      </c>
      <c r="AM12" s="308">
        <v>0.99881569423028149</v>
      </c>
      <c r="AN12" s="308">
        <v>0.99881569423028149</v>
      </c>
      <c r="AO12" s="308">
        <v>0.99881569423028149</v>
      </c>
      <c r="AP12" s="308">
        <v>0.99881569423028149</v>
      </c>
      <c r="AQ12" s="308">
        <v>0.99881569423028149</v>
      </c>
      <c r="AR12" s="308">
        <v>0.99881569423028149</v>
      </c>
      <c r="AS12" s="308">
        <v>0.99881569423028149</v>
      </c>
      <c r="AT12" s="308">
        <v>0.99881569423028149</v>
      </c>
      <c r="AU12" s="308">
        <v>0.99881569423028149</v>
      </c>
      <c r="AV12" s="308">
        <v>0.99881569423028149</v>
      </c>
      <c r="AW12" s="308">
        <v>0.99881569423028149</v>
      </c>
      <c r="AX12" s="308">
        <v>0.99881569423028149</v>
      </c>
      <c r="AY12" s="308">
        <v>0.99881569423028149</v>
      </c>
      <c r="AZ12" s="308">
        <v>0.99881569423028149</v>
      </c>
      <c r="BA12" s="308">
        <v>0.99881569423028149</v>
      </c>
      <c r="BB12" s="308">
        <v>0.99881569423028149</v>
      </c>
      <c r="BC12" s="308">
        <v>0.99881569423028149</v>
      </c>
      <c r="BD12" s="308">
        <v>0.99881569423028149</v>
      </c>
      <c r="BE12" s="308">
        <v>0.99881569423028149</v>
      </c>
      <c r="BF12" s="308">
        <v>0.99881569423028149</v>
      </c>
      <c r="BG12" s="308">
        <v>0.99881569423028149</v>
      </c>
      <c r="BH12" s="308">
        <v>0.99881569423028149</v>
      </c>
      <c r="BI12" s="308">
        <v>0.99881569423028149</v>
      </c>
      <c r="BJ12" s="308">
        <v>0.99881569423028149</v>
      </c>
      <c r="BK12" s="308">
        <v>0.99881569423028149</v>
      </c>
      <c r="BL12" s="308">
        <v>0.99881569423028149</v>
      </c>
      <c r="BM12" s="308">
        <v>0.99881569423028149</v>
      </c>
      <c r="BN12" s="308">
        <v>0.99881569423028149</v>
      </c>
      <c r="BO12" s="308">
        <v>0.99881569423028149</v>
      </c>
      <c r="BP12" s="308">
        <v>0.99881569423028149</v>
      </c>
      <c r="BQ12" s="308"/>
      <c r="BR12" s="308"/>
      <c r="BS12" s="308"/>
      <c r="BT12" s="308"/>
      <c r="BU12" s="308"/>
      <c r="BV12" s="308"/>
      <c r="BW12" s="308"/>
      <c r="BX12" s="308"/>
      <c r="BY12" s="308"/>
      <c r="BZ12" s="308"/>
      <c r="CA12" s="308"/>
      <c r="CB12" s="308"/>
      <c r="CC12" s="309"/>
    </row>
    <row r="13" spans="1:81" x14ac:dyDescent="0.2">
      <c r="A13" s="238">
        <v>41093</v>
      </c>
      <c r="B13" s="298">
        <f>IF(NOT(ISNA(A13)),IF(A13&gt;0,_xll.xlDateShiftMonthBiz("TARGET",A13,tenor),""),"")</f>
        <v>41277</v>
      </c>
      <c r="C13" s="237">
        <v>0.99880970363244026</v>
      </c>
      <c r="D13" s="238">
        <v>41094</v>
      </c>
      <c r="E13" s="239">
        <v>0.99995000187493532</v>
      </c>
      <c r="F13" s="301">
        <f>IF(LEN(B13)&gt;0,_xll.xlInterpDisc($D$10:INDEX($D$10:$D$99,$D$8),$E$10:INDEX($E$10:$E$99,$D$8),B13,EUROIS!typeInterp,EUROIS!interpOn,EUROIS!comp,0*TYPE(trigger)+EUROIS!dayCount),"")</f>
        <v>0.99880970363244026</v>
      </c>
      <c r="G13" s="307">
        <v>0.99880970363244026</v>
      </c>
      <c r="H13" s="308">
        <v>0.99880970363244026</v>
      </c>
      <c r="I13" s="308">
        <v>0.99880970363244026</v>
      </c>
      <c r="J13" s="308">
        <v>0.99880970363244026</v>
      </c>
      <c r="K13" s="308">
        <v>0.99880970363244026</v>
      </c>
      <c r="L13" s="308">
        <v>0.99880970363244026</v>
      </c>
      <c r="M13" s="308">
        <v>0.99880970363244026</v>
      </c>
      <c r="N13" s="308">
        <v>0.99880970363244026</v>
      </c>
      <c r="O13" s="308">
        <v>0.99880970363244026</v>
      </c>
      <c r="P13" s="308">
        <v>0.99880970363244026</v>
      </c>
      <c r="Q13" s="308">
        <v>0.99880970363244026</v>
      </c>
      <c r="R13" s="308">
        <v>0.99870681785005488</v>
      </c>
      <c r="S13" s="308">
        <v>0.99880970363244026</v>
      </c>
      <c r="T13" s="308">
        <v>0.99880970363244026</v>
      </c>
      <c r="U13" s="308">
        <v>0.99880970363244026</v>
      </c>
      <c r="V13" s="308">
        <v>0.99880970363244026</v>
      </c>
      <c r="W13" s="308">
        <v>0.99880970363244026</v>
      </c>
      <c r="X13" s="308">
        <v>0.99880970363244026</v>
      </c>
      <c r="Y13" s="308">
        <v>0.99880970363244026</v>
      </c>
      <c r="Z13" s="308">
        <v>0.99880970363244026</v>
      </c>
      <c r="AA13" s="308">
        <v>0.99880970363244026</v>
      </c>
      <c r="AB13" s="308">
        <v>0.99880970363244026</v>
      </c>
      <c r="AC13" s="308">
        <v>0.99880970363244026</v>
      </c>
      <c r="AD13" s="308">
        <v>0.99880970363244026</v>
      </c>
      <c r="AE13" s="308">
        <v>0.99880970363244026</v>
      </c>
      <c r="AF13" s="308">
        <v>0.99880970363244026</v>
      </c>
      <c r="AG13" s="308">
        <v>0.99880970363244026</v>
      </c>
      <c r="AH13" s="308">
        <v>0.99880970363244026</v>
      </c>
      <c r="AI13" s="308">
        <v>0.99880970363244026</v>
      </c>
      <c r="AJ13" s="308">
        <v>0.99880970363244026</v>
      </c>
      <c r="AK13" s="308">
        <v>0.99880970363244026</v>
      </c>
      <c r="AL13" s="308">
        <v>0.99880970363244026</v>
      </c>
      <c r="AM13" s="308">
        <v>0.99880970363244026</v>
      </c>
      <c r="AN13" s="308">
        <v>0.99880970363244026</v>
      </c>
      <c r="AO13" s="308">
        <v>0.99880970363244026</v>
      </c>
      <c r="AP13" s="308">
        <v>0.99880970363244026</v>
      </c>
      <c r="AQ13" s="308">
        <v>0.99880970363244026</v>
      </c>
      <c r="AR13" s="308">
        <v>0.99880970363244026</v>
      </c>
      <c r="AS13" s="308">
        <v>0.99880970363244026</v>
      </c>
      <c r="AT13" s="308">
        <v>0.99880970363244026</v>
      </c>
      <c r="AU13" s="308">
        <v>0.99880970363244026</v>
      </c>
      <c r="AV13" s="308">
        <v>0.99880970363244026</v>
      </c>
      <c r="AW13" s="308">
        <v>0.99880970363244026</v>
      </c>
      <c r="AX13" s="308">
        <v>0.99880970363244026</v>
      </c>
      <c r="AY13" s="308">
        <v>0.99880970363244026</v>
      </c>
      <c r="AZ13" s="308">
        <v>0.99880970363244026</v>
      </c>
      <c r="BA13" s="308">
        <v>0.99880970363244026</v>
      </c>
      <c r="BB13" s="308">
        <v>0.99880970363244026</v>
      </c>
      <c r="BC13" s="308">
        <v>0.99880970363244026</v>
      </c>
      <c r="BD13" s="308">
        <v>0.99880970363244026</v>
      </c>
      <c r="BE13" s="308">
        <v>0.99880970363244026</v>
      </c>
      <c r="BF13" s="308">
        <v>0.99880970363244026</v>
      </c>
      <c r="BG13" s="308">
        <v>0.99880970363244026</v>
      </c>
      <c r="BH13" s="308">
        <v>0.99880970363244026</v>
      </c>
      <c r="BI13" s="308">
        <v>0.99880970363244026</v>
      </c>
      <c r="BJ13" s="308">
        <v>0.99880970363244026</v>
      </c>
      <c r="BK13" s="308">
        <v>0.99880970363244026</v>
      </c>
      <c r="BL13" s="308">
        <v>0.99880970363244026</v>
      </c>
      <c r="BM13" s="308">
        <v>0.99880970363244026</v>
      </c>
      <c r="BN13" s="308">
        <v>0.99880970363244026</v>
      </c>
      <c r="BO13" s="308">
        <v>0.99880970363244026</v>
      </c>
      <c r="BP13" s="308">
        <v>0.99880970363244026</v>
      </c>
      <c r="BQ13" s="308"/>
      <c r="BR13" s="308"/>
      <c r="BS13" s="308"/>
      <c r="BT13" s="308"/>
      <c r="BU13" s="308"/>
      <c r="BV13" s="308"/>
      <c r="BW13" s="308"/>
      <c r="BX13" s="308"/>
      <c r="BY13" s="308"/>
      <c r="BZ13" s="308"/>
      <c r="CA13" s="308"/>
      <c r="CB13" s="308"/>
      <c r="CC13" s="309"/>
    </row>
    <row r="14" spans="1:81" x14ac:dyDescent="0.2">
      <c r="A14" s="238">
        <v>41094</v>
      </c>
      <c r="B14" s="298">
        <f>IF(NOT(ISNA(A14)),IF(A14&gt;0,_xll.xlDateShiftMonthBiz("TARGET",A14,tenor),""),"")</f>
        <v>41278</v>
      </c>
      <c r="C14" s="237">
        <v>0.99880373794372135</v>
      </c>
      <c r="D14" s="238">
        <v>41100</v>
      </c>
      <c r="E14" s="239">
        <v>0.9998941749153939</v>
      </c>
      <c r="F14" s="301">
        <f>IF(LEN(B14)&gt;0,_xll.xlInterpDisc($D$10:INDEX($D$10:$D$99,$D$8),$E$10:INDEX($E$10:$E$99,$D$8),B14,EUROIS!typeInterp,EUROIS!interpOn,EUROIS!comp,0*TYPE(trigger)+EUROIS!dayCount),"")</f>
        <v>0.99880371580611993</v>
      </c>
      <c r="G14" s="307">
        <v>0.99880373794372135</v>
      </c>
      <c r="H14" s="308">
        <v>0.99880373794372135</v>
      </c>
      <c r="I14" s="308">
        <v>0.99880373794372135</v>
      </c>
      <c r="J14" s="308">
        <v>0.99880373794372135</v>
      </c>
      <c r="K14" s="308">
        <v>0.99880373794372135</v>
      </c>
      <c r="L14" s="308">
        <v>0.99880373794372135</v>
      </c>
      <c r="M14" s="308">
        <v>0.99880373794372135</v>
      </c>
      <c r="N14" s="308">
        <v>0.99880373794372135</v>
      </c>
      <c r="O14" s="308">
        <v>0.99880373794372135</v>
      </c>
      <c r="P14" s="308">
        <v>0.99880373794372135</v>
      </c>
      <c r="Q14" s="308">
        <v>0.9988053640740191</v>
      </c>
      <c r="R14" s="308">
        <v>0.99870281114871962</v>
      </c>
      <c r="S14" s="308">
        <v>0.99880190845937089</v>
      </c>
      <c r="T14" s="308">
        <v>0.99880378753167254</v>
      </c>
      <c r="U14" s="308">
        <v>0.99880373794372135</v>
      </c>
      <c r="V14" s="308">
        <v>0.99880373794372135</v>
      </c>
      <c r="W14" s="308">
        <v>0.99880373794372135</v>
      </c>
      <c r="X14" s="308">
        <v>0.99880373794372135</v>
      </c>
      <c r="Y14" s="308">
        <v>0.99880373794372135</v>
      </c>
      <c r="Z14" s="308">
        <v>0.99880373794372135</v>
      </c>
      <c r="AA14" s="308">
        <v>0.99880373794372135</v>
      </c>
      <c r="AB14" s="308">
        <v>0.99880373794372135</v>
      </c>
      <c r="AC14" s="308">
        <v>0.99880373794372135</v>
      </c>
      <c r="AD14" s="308">
        <v>0.99880373794372135</v>
      </c>
      <c r="AE14" s="308">
        <v>0.99880373794372135</v>
      </c>
      <c r="AF14" s="308">
        <v>0.99880373794372135</v>
      </c>
      <c r="AG14" s="308">
        <v>0.99880373794372135</v>
      </c>
      <c r="AH14" s="308">
        <v>0.99880373794372135</v>
      </c>
      <c r="AI14" s="308">
        <v>0.99880373794372135</v>
      </c>
      <c r="AJ14" s="308">
        <v>0.99880373794372135</v>
      </c>
      <c r="AK14" s="308">
        <v>0.99880373794372135</v>
      </c>
      <c r="AL14" s="308">
        <v>0.99880373794372135</v>
      </c>
      <c r="AM14" s="308">
        <v>0.99880373794372135</v>
      </c>
      <c r="AN14" s="308">
        <v>0.99880373794372135</v>
      </c>
      <c r="AO14" s="308">
        <v>0.99880373794372135</v>
      </c>
      <c r="AP14" s="308">
        <v>0.99880373794372135</v>
      </c>
      <c r="AQ14" s="308">
        <v>0.99880373794372135</v>
      </c>
      <c r="AR14" s="308">
        <v>0.99880373794372135</v>
      </c>
      <c r="AS14" s="308">
        <v>0.99880373794372135</v>
      </c>
      <c r="AT14" s="308">
        <v>0.99880373794372135</v>
      </c>
      <c r="AU14" s="308">
        <v>0.99880373794372135</v>
      </c>
      <c r="AV14" s="308">
        <v>0.99880373794372135</v>
      </c>
      <c r="AW14" s="308">
        <v>0.99880373794372135</v>
      </c>
      <c r="AX14" s="308">
        <v>0.99880373794372135</v>
      </c>
      <c r="AY14" s="308">
        <v>0.99880373794372135</v>
      </c>
      <c r="AZ14" s="308">
        <v>0.99880373794372135</v>
      </c>
      <c r="BA14" s="308">
        <v>0.99880373794372135</v>
      </c>
      <c r="BB14" s="308">
        <v>0.99880373794372135</v>
      </c>
      <c r="BC14" s="308">
        <v>0.99880373794372135</v>
      </c>
      <c r="BD14" s="308">
        <v>0.99880373794372135</v>
      </c>
      <c r="BE14" s="308">
        <v>0.99880373794372135</v>
      </c>
      <c r="BF14" s="308">
        <v>0.99880373794372135</v>
      </c>
      <c r="BG14" s="308">
        <v>0.99880373794372135</v>
      </c>
      <c r="BH14" s="308">
        <v>0.99880373794372135</v>
      </c>
      <c r="BI14" s="308">
        <v>0.99880373794372135</v>
      </c>
      <c r="BJ14" s="308">
        <v>0.99880373794372135</v>
      </c>
      <c r="BK14" s="308">
        <v>0.99880373794372135</v>
      </c>
      <c r="BL14" s="308">
        <v>0.99880373794372135</v>
      </c>
      <c r="BM14" s="308">
        <v>0.99880373794372135</v>
      </c>
      <c r="BN14" s="308">
        <v>0.99880373794372135</v>
      </c>
      <c r="BO14" s="308">
        <v>0.99880373794372135</v>
      </c>
      <c r="BP14" s="308">
        <v>0.99880373794372135</v>
      </c>
      <c r="BQ14" s="308"/>
      <c r="BR14" s="308"/>
      <c r="BS14" s="308"/>
      <c r="BT14" s="308"/>
      <c r="BU14" s="308"/>
      <c r="BV14" s="308"/>
      <c r="BW14" s="308"/>
      <c r="BX14" s="308"/>
      <c r="BY14" s="308"/>
      <c r="BZ14" s="308"/>
      <c r="CA14" s="308"/>
      <c r="CB14" s="308"/>
      <c r="CC14" s="309"/>
    </row>
    <row r="15" spans="1:81" x14ac:dyDescent="0.2">
      <c r="A15" s="238">
        <v>41100</v>
      </c>
      <c r="B15" s="298">
        <f>IF(NOT(ISNA(A15)),IF(A15&gt;0,_xll.xlDateShiftMonthBiz("TARGET",A15,tenor),""),"")</f>
        <v>41284</v>
      </c>
      <c r="C15" s="237">
        <v>0.99876836512728806</v>
      </c>
      <c r="D15" s="238">
        <v>41107</v>
      </c>
      <c r="E15" s="239">
        <v>0.99984479686024086</v>
      </c>
      <c r="F15" s="301">
        <f>IF(LEN(B15)&gt;0,_xll.xlInterpDisc($D$10:INDEX($D$10:$D$99,$D$8),$E$10:INDEX($E$10:$E$99,$D$8),B15,EUROIS!typeInterp,EUROIS!interpOn,EUROIS!comp,0*TYPE(trigger)+EUROIS!dayCount),"")</f>
        <v>0.99876834062898268</v>
      </c>
      <c r="G15" s="307">
        <v>0.99876836512728806</v>
      </c>
      <c r="H15" s="308">
        <v>0.99876836512728806</v>
      </c>
      <c r="I15" s="308">
        <v>0.99876836512728806</v>
      </c>
      <c r="J15" s="308">
        <v>0.99876836512728806</v>
      </c>
      <c r="K15" s="308">
        <v>0.99876836512728806</v>
      </c>
      <c r="L15" s="308">
        <v>0.99876836512728806</v>
      </c>
      <c r="M15" s="308">
        <v>0.99876836512728806</v>
      </c>
      <c r="N15" s="308">
        <v>0.99876836512728806</v>
      </c>
      <c r="O15" s="308">
        <v>0.99876836512728806</v>
      </c>
      <c r="P15" s="308">
        <v>0.99876836512728806</v>
      </c>
      <c r="Q15" s="308">
        <v>0.99877576792507283</v>
      </c>
      <c r="R15" s="308">
        <v>0.9986832246336369</v>
      </c>
      <c r="S15" s="308">
        <v>0.99874380566902965</v>
      </c>
      <c r="T15" s="308">
        <v>0.99877032458364323</v>
      </c>
      <c r="U15" s="308">
        <v>0.99876836512728806</v>
      </c>
      <c r="V15" s="308">
        <v>0.99876836512728806</v>
      </c>
      <c r="W15" s="308">
        <v>0.99876836512728806</v>
      </c>
      <c r="X15" s="308">
        <v>0.99876836512728806</v>
      </c>
      <c r="Y15" s="308">
        <v>0.99876836512728806</v>
      </c>
      <c r="Z15" s="308">
        <v>0.99876836512728806</v>
      </c>
      <c r="AA15" s="308">
        <v>0.99876836512728806</v>
      </c>
      <c r="AB15" s="308">
        <v>0.99876836512728806</v>
      </c>
      <c r="AC15" s="308">
        <v>0.99876836512728806</v>
      </c>
      <c r="AD15" s="308">
        <v>0.99876836512728806</v>
      </c>
      <c r="AE15" s="308">
        <v>0.99876836512728806</v>
      </c>
      <c r="AF15" s="308">
        <v>0.99876836512728806</v>
      </c>
      <c r="AG15" s="308">
        <v>0.99876836512728806</v>
      </c>
      <c r="AH15" s="308">
        <v>0.99876836512728806</v>
      </c>
      <c r="AI15" s="308">
        <v>0.99876836512728806</v>
      </c>
      <c r="AJ15" s="308">
        <v>0.99876836512728806</v>
      </c>
      <c r="AK15" s="308">
        <v>0.99876836512728806</v>
      </c>
      <c r="AL15" s="308">
        <v>0.99876836512728806</v>
      </c>
      <c r="AM15" s="308">
        <v>0.99876836512728806</v>
      </c>
      <c r="AN15" s="308">
        <v>0.99876836512728806</v>
      </c>
      <c r="AO15" s="308">
        <v>0.99876836512728806</v>
      </c>
      <c r="AP15" s="308">
        <v>0.99876836512728806</v>
      </c>
      <c r="AQ15" s="308">
        <v>0.99876836512728806</v>
      </c>
      <c r="AR15" s="308">
        <v>0.99876836512728806</v>
      </c>
      <c r="AS15" s="308">
        <v>0.99876836512728806</v>
      </c>
      <c r="AT15" s="308">
        <v>0.99876836512728806</v>
      </c>
      <c r="AU15" s="308">
        <v>0.99876836512728806</v>
      </c>
      <c r="AV15" s="308">
        <v>0.99876836512728806</v>
      </c>
      <c r="AW15" s="308">
        <v>0.99876836512728806</v>
      </c>
      <c r="AX15" s="308">
        <v>0.99876836512728806</v>
      </c>
      <c r="AY15" s="308">
        <v>0.99876836512728806</v>
      </c>
      <c r="AZ15" s="308">
        <v>0.99876836512728806</v>
      </c>
      <c r="BA15" s="308">
        <v>0.99876836512728806</v>
      </c>
      <c r="BB15" s="308">
        <v>0.99876836512728806</v>
      </c>
      <c r="BC15" s="308">
        <v>0.99876836512728806</v>
      </c>
      <c r="BD15" s="308">
        <v>0.99876836512728806</v>
      </c>
      <c r="BE15" s="308">
        <v>0.99876836512728806</v>
      </c>
      <c r="BF15" s="308">
        <v>0.99876836512728806</v>
      </c>
      <c r="BG15" s="308">
        <v>0.99876836512728806</v>
      </c>
      <c r="BH15" s="308">
        <v>0.99876836512728806</v>
      </c>
      <c r="BI15" s="308">
        <v>0.99876836512728806</v>
      </c>
      <c r="BJ15" s="308">
        <v>0.99876836512728806</v>
      </c>
      <c r="BK15" s="308">
        <v>0.99876836512728806</v>
      </c>
      <c r="BL15" s="308">
        <v>0.99876836512728806</v>
      </c>
      <c r="BM15" s="308">
        <v>0.99876836512728806</v>
      </c>
      <c r="BN15" s="308">
        <v>0.99876836512728806</v>
      </c>
      <c r="BO15" s="308">
        <v>0.99876836512728806</v>
      </c>
      <c r="BP15" s="308">
        <v>0.99876836512728806</v>
      </c>
      <c r="BQ15" s="308"/>
      <c r="BR15" s="308"/>
      <c r="BS15" s="308"/>
      <c r="BT15" s="308"/>
      <c r="BU15" s="308"/>
      <c r="BV15" s="308"/>
      <c r="BW15" s="308"/>
      <c r="BX15" s="308"/>
      <c r="BY15" s="308"/>
      <c r="BZ15" s="308"/>
      <c r="CA15" s="308"/>
      <c r="CB15" s="308"/>
      <c r="CC15" s="309"/>
    </row>
    <row r="16" spans="1:81" x14ac:dyDescent="0.2">
      <c r="A16" s="238">
        <v>41107</v>
      </c>
      <c r="B16" s="298">
        <f>IF(NOT(ISNA(A16)),IF(A16&gt;0,_xll.xlDateShiftMonthBiz("TARGET",A16,tenor),""),"")</f>
        <v>41291</v>
      </c>
      <c r="C16" s="237">
        <v>0.99872767192570977</v>
      </c>
      <c r="D16" s="238">
        <v>41114</v>
      </c>
      <c r="E16" s="239">
        <v>0.99979736741546377</v>
      </c>
      <c r="F16" s="301">
        <f>IF(LEN(B16)&gt;0,_xll.xlInterpDisc($D$10:INDEX($D$10:$D$99,$D$8),$E$10:INDEX($E$10:$E$99,$D$8),B16,EUROIS!typeInterp,EUROIS!interpOn,EUROIS!comp,0*TYPE(trigger)+EUROIS!dayCount),"")</f>
        <v>0.99872784908286727</v>
      </c>
      <c r="G16" s="307">
        <v>0.99872767192570977</v>
      </c>
      <c r="H16" s="308">
        <v>0.99872767192570977</v>
      </c>
      <c r="I16" s="308">
        <v>0.99872767192570977</v>
      </c>
      <c r="J16" s="308">
        <v>0.99872767192570977</v>
      </c>
      <c r="K16" s="308">
        <v>0.99872767192570977</v>
      </c>
      <c r="L16" s="308">
        <v>0.99872767192570977</v>
      </c>
      <c r="M16" s="308">
        <v>0.99872767192570977</v>
      </c>
      <c r="N16" s="308">
        <v>0.99872767192570977</v>
      </c>
      <c r="O16" s="308">
        <v>0.99872767192570977</v>
      </c>
      <c r="P16" s="308">
        <v>0.99872767192570977</v>
      </c>
      <c r="Q16" s="308">
        <v>0.99873534683478526</v>
      </c>
      <c r="R16" s="308">
        <v>0.99866685786050824</v>
      </c>
      <c r="S16" s="308">
        <v>0.99866221524349141</v>
      </c>
      <c r="T16" s="308">
        <v>0.99873331494049478</v>
      </c>
      <c r="U16" s="308">
        <v>0.99872767192570977</v>
      </c>
      <c r="V16" s="308">
        <v>0.99872767192570977</v>
      </c>
      <c r="W16" s="308">
        <v>0.99872767192570977</v>
      </c>
      <c r="X16" s="308">
        <v>0.99872767192570977</v>
      </c>
      <c r="Y16" s="308">
        <v>0.99872767192570977</v>
      </c>
      <c r="Z16" s="308">
        <v>0.99872767192570977</v>
      </c>
      <c r="AA16" s="308">
        <v>0.99872767192570977</v>
      </c>
      <c r="AB16" s="308">
        <v>0.99872767192570977</v>
      </c>
      <c r="AC16" s="308">
        <v>0.99872767192570977</v>
      </c>
      <c r="AD16" s="308">
        <v>0.99872767192570977</v>
      </c>
      <c r="AE16" s="308">
        <v>0.99872767192570977</v>
      </c>
      <c r="AF16" s="308">
        <v>0.99872767192570977</v>
      </c>
      <c r="AG16" s="308">
        <v>0.99872767192570977</v>
      </c>
      <c r="AH16" s="308">
        <v>0.99872767192570977</v>
      </c>
      <c r="AI16" s="308">
        <v>0.99872767192570977</v>
      </c>
      <c r="AJ16" s="308">
        <v>0.99872767192570977</v>
      </c>
      <c r="AK16" s="308">
        <v>0.99872767192570977</v>
      </c>
      <c r="AL16" s="308">
        <v>0.99872767192570977</v>
      </c>
      <c r="AM16" s="308">
        <v>0.99872767192570977</v>
      </c>
      <c r="AN16" s="308">
        <v>0.99872767192570977</v>
      </c>
      <c r="AO16" s="308">
        <v>0.99872767192570977</v>
      </c>
      <c r="AP16" s="308">
        <v>0.99872767192570977</v>
      </c>
      <c r="AQ16" s="308">
        <v>0.99872767192570977</v>
      </c>
      <c r="AR16" s="308">
        <v>0.99872767192570977</v>
      </c>
      <c r="AS16" s="308">
        <v>0.99872767192570977</v>
      </c>
      <c r="AT16" s="308">
        <v>0.99872767192570977</v>
      </c>
      <c r="AU16" s="308">
        <v>0.99872767192570977</v>
      </c>
      <c r="AV16" s="308">
        <v>0.99872767192570977</v>
      </c>
      <c r="AW16" s="308">
        <v>0.99872767192570977</v>
      </c>
      <c r="AX16" s="308">
        <v>0.99872767192570977</v>
      </c>
      <c r="AY16" s="308">
        <v>0.99872767192570977</v>
      </c>
      <c r="AZ16" s="308">
        <v>0.99872767192570977</v>
      </c>
      <c r="BA16" s="308">
        <v>0.99872767192570977</v>
      </c>
      <c r="BB16" s="308">
        <v>0.99872767192570977</v>
      </c>
      <c r="BC16" s="308">
        <v>0.99872767192570977</v>
      </c>
      <c r="BD16" s="308">
        <v>0.99872767192570977</v>
      </c>
      <c r="BE16" s="308">
        <v>0.99872767192570977</v>
      </c>
      <c r="BF16" s="308">
        <v>0.99872767192570977</v>
      </c>
      <c r="BG16" s="308">
        <v>0.99872767192570977</v>
      </c>
      <c r="BH16" s="308">
        <v>0.99872767192570977</v>
      </c>
      <c r="BI16" s="308">
        <v>0.99872767192570977</v>
      </c>
      <c r="BJ16" s="308">
        <v>0.99872767192570977</v>
      </c>
      <c r="BK16" s="308">
        <v>0.99872767192570977</v>
      </c>
      <c r="BL16" s="308">
        <v>0.99872767192570977</v>
      </c>
      <c r="BM16" s="308">
        <v>0.99872767192570977</v>
      </c>
      <c r="BN16" s="308">
        <v>0.99872767192570977</v>
      </c>
      <c r="BO16" s="308">
        <v>0.99872767192570977</v>
      </c>
      <c r="BP16" s="308">
        <v>0.99872767192570977</v>
      </c>
      <c r="BQ16" s="308"/>
      <c r="BR16" s="308"/>
      <c r="BS16" s="308"/>
      <c r="BT16" s="308"/>
      <c r="BU16" s="308"/>
      <c r="BV16" s="308"/>
      <c r="BW16" s="308"/>
      <c r="BX16" s="308"/>
      <c r="BY16" s="308"/>
      <c r="BZ16" s="308"/>
      <c r="CA16" s="308"/>
      <c r="CB16" s="308"/>
      <c r="CC16" s="309"/>
    </row>
    <row r="17" spans="1:81" x14ac:dyDescent="0.2">
      <c r="A17" s="238">
        <v>41114</v>
      </c>
      <c r="B17" s="298">
        <f>IF(NOT(ISNA(A17)),IF(A17&gt;0,_xll.xlDateShiftMonthBiz("TARGET",A17,tenor),""),"")</f>
        <v>41298</v>
      </c>
      <c r="C17" s="237">
        <v>0.99868707846886162</v>
      </c>
      <c r="D17" s="238">
        <v>41124</v>
      </c>
      <c r="E17" s="239">
        <v>0.99973020191359774</v>
      </c>
      <c r="F17" s="301">
        <f>IF(LEN(B17)&gt;0,_xll.xlInterpDisc($D$10:INDEX($D$10:$D$99,$D$8),$E$10:INDEX($E$10:$E$99,$D$8),B17,EUROIS!typeInterp,EUROIS!interpOn,EUROIS!comp,0*TYPE(trigger)+EUROIS!dayCount),"")</f>
        <v>0.99868747867211216</v>
      </c>
      <c r="G17" s="307">
        <v>0.99868707846886162</v>
      </c>
      <c r="H17" s="308">
        <v>0.99868707846886162</v>
      </c>
      <c r="I17" s="308">
        <v>0.99868707846886162</v>
      </c>
      <c r="J17" s="308">
        <v>0.99868707846886162</v>
      </c>
      <c r="K17" s="308">
        <v>0.99868707846886162</v>
      </c>
      <c r="L17" s="308">
        <v>0.99868707846886162</v>
      </c>
      <c r="M17" s="308">
        <v>0.99868707846886162</v>
      </c>
      <c r="N17" s="308">
        <v>0.99868707846886162</v>
      </c>
      <c r="O17" s="308">
        <v>0.99868707846886162</v>
      </c>
      <c r="P17" s="308">
        <v>0.99868707846886162</v>
      </c>
      <c r="Q17" s="308">
        <v>0.99869137765720939</v>
      </c>
      <c r="R17" s="308">
        <v>0.99865260437605596</v>
      </c>
      <c r="S17" s="308">
        <v>0.99858229154818201</v>
      </c>
      <c r="T17" s="308">
        <v>0.99869483730703901</v>
      </c>
      <c r="U17" s="308">
        <v>0.99868707846886162</v>
      </c>
      <c r="V17" s="308">
        <v>0.99868707846886162</v>
      </c>
      <c r="W17" s="308">
        <v>0.99868707846886162</v>
      </c>
      <c r="X17" s="308">
        <v>0.99868707846886162</v>
      </c>
      <c r="Y17" s="308">
        <v>0.99868707846886162</v>
      </c>
      <c r="Z17" s="308">
        <v>0.99868707846886162</v>
      </c>
      <c r="AA17" s="308">
        <v>0.99868707846886162</v>
      </c>
      <c r="AB17" s="308">
        <v>0.99868707846886162</v>
      </c>
      <c r="AC17" s="308">
        <v>0.99868707846886162</v>
      </c>
      <c r="AD17" s="308">
        <v>0.99868707846886162</v>
      </c>
      <c r="AE17" s="308">
        <v>0.99868707846886162</v>
      </c>
      <c r="AF17" s="308">
        <v>0.99868707846886162</v>
      </c>
      <c r="AG17" s="308">
        <v>0.99868707846886162</v>
      </c>
      <c r="AH17" s="308">
        <v>0.99868707846886162</v>
      </c>
      <c r="AI17" s="308">
        <v>0.99868707846886162</v>
      </c>
      <c r="AJ17" s="308">
        <v>0.99868707846886162</v>
      </c>
      <c r="AK17" s="308">
        <v>0.99868707846886162</v>
      </c>
      <c r="AL17" s="308">
        <v>0.99868707846886162</v>
      </c>
      <c r="AM17" s="308">
        <v>0.99868707846886162</v>
      </c>
      <c r="AN17" s="308">
        <v>0.99868707846886162</v>
      </c>
      <c r="AO17" s="308">
        <v>0.99868707846886162</v>
      </c>
      <c r="AP17" s="308">
        <v>0.99868707846886162</v>
      </c>
      <c r="AQ17" s="308">
        <v>0.99868707846886162</v>
      </c>
      <c r="AR17" s="308">
        <v>0.99868707846886162</v>
      </c>
      <c r="AS17" s="308">
        <v>0.99868707846886162</v>
      </c>
      <c r="AT17" s="308">
        <v>0.99868707846886162</v>
      </c>
      <c r="AU17" s="308">
        <v>0.99868707846886162</v>
      </c>
      <c r="AV17" s="308">
        <v>0.99868707846886162</v>
      </c>
      <c r="AW17" s="308">
        <v>0.99868707846886162</v>
      </c>
      <c r="AX17" s="308">
        <v>0.99868707846886162</v>
      </c>
      <c r="AY17" s="308">
        <v>0.99868707846886162</v>
      </c>
      <c r="AZ17" s="308">
        <v>0.99868707846886162</v>
      </c>
      <c r="BA17" s="308">
        <v>0.99868707846886162</v>
      </c>
      <c r="BB17" s="308">
        <v>0.99868707846886162</v>
      </c>
      <c r="BC17" s="308">
        <v>0.99868707846886162</v>
      </c>
      <c r="BD17" s="308">
        <v>0.99868707846886162</v>
      </c>
      <c r="BE17" s="308">
        <v>0.99868707846886162</v>
      </c>
      <c r="BF17" s="308">
        <v>0.99868707846886162</v>
      </c>
      <c r="BG17" s="308">
        <v>0.99868707846886162</v>
      </c>
      <c r="BH17" s="308">
        <v>0.99868707846886162</v>
      </c>
      <c r="BI17" s="308">
        <v>0.99868707846886162</v>
      </c>
      <c r="BJ17" s="308">
        <v>0.99868707846886162</v>
      </c>
      <c r="BK17" s="308">
        <v>0.99868707846886162</v>
      </c>
      <c r="BL17" s="308">
        <v>0.99868707846886162</v>
      </c>
      <c r="BM17" s="308">
        <v>0.99868707846886162</v>
      </c>
      <c r="BN17" s="308">
        <v>0.99868707846886162</v>
      </c>
      <c r="BO17" s="308">
        <v>0.99868707846886162</v>
      </c>
      <c r="BP17" s="308">
        <v>0.99868707846886162</v>
      </c>
      <c r="BQ17" s="308"/>
      <c r="BR17" s="308"/>
      <c r="BS17" s="308"/>
      <c r="BT17" s="308"/>
      <c r="BU17" s="308"/>
      <c r="BV17" s="308"/>
      <c r="BW17" s="308"/>
      <c r="BX17" s="308"/>
      <c r="BY17" s="308"/>
      <c r="BZ17" s="308"/>
      <c r="CA17" s="308"/>
      <c r="CB17" s="308"/>
      <c r="CC17" s="309"/>
    </row>
    <row r="18" spans="1:81" x14ac:dyDescent="0.2">
      <c r="A18" s="238">
        <v>41124</v>
      </c>
      <c r="B18" s="298">
        <f>IF(NOT(ISNA(A18)),IF(A18&gt;0,_xll.xlDateShiftMonthBiz("TARGET",A18,tenor),""),"")</f>
        <v>41309</v>
      </c>
      <c r="C18" s="237">
        <v>0.99862217831702937</v>
      </c>
      <c r="D18" s="238">
        <v>41155</v>
      </c>
      <c r="E18" s="239">
        <v>0.99953486518706669</v>
      </c>
      <c r="F18" s="301">
        <f>IF(LEN(B18)&gt;0,_xll.xlInterpDisc($D$10:INDEX($D$10:$D$99,$D$8),$E$10:INDEX($E$10:$E$99,$D$8),B18,EUROIS!typeInterp,EUROIS!interpOn,EUROIS!comp,0*TYPE(trigger)+EUROIS!dayCount),"")</f>
        <v>0.99862217831702937</v>
      </c>
      <c r="G18" s="307">
        <v>0.99862217831702937</v>
      </c>
      <c r="H18" s="308">
        <v>0.99862217831702937</v>
      </c>
      <c r="I18" s="308">
        <v>0.99862217831702937</v>
      </c>
      <c r="J18" s="308">
        <v>0.99862217831702937</v>
      </c>
      <c r="K18" s="308">
        <v>0.99862217831702937</v>
      </c>
      <c r="L18" s="308">
        <v>0.99862217831702937</v>
      </c>
      <c r="M18" s="308">
        <v>0.99862217831702937</v>
      </c>
      <c r="N18" s="308">
        <v>0.99862217831702937</v>
      </c>
      <c r="O18" s="308">
        <v>0.99862217831702937</v>
      </c>
      <c r="P18" s="308">
        <v>0.99862217831702937</v>
      </c>
      <c r="Q18" s="308">
        <v>0.99862217831702937</v>
      </c>
      <c r="R18" s="308">
        <v>0.99862217831702937</v>
      </c>
      <c r="S18" s="308">
        <v>0.99850180372099751</v>
      </c>
      <c r="T18" s="308">
        <v>0.99862217831702937</v>
      </c>
      <c r="U18" s="308">
        <v>0.99862217831702937</v>
      </c>
      <c r="V18" s="308">
        <v>0.99862217831702937</v>
      </c>
      <c r="W18" s="308">
        <v>0.99862217831702937</v>
      </c>
      <c r="X18" s="308">
        <v>0.99862217831702937</v>
      </c>
      <c r="Y18" s="308">
        <v>0.99862217831702937</v>
      </c>
      <c r="Z18" s="308">
        <v>0.99862217831702937</v>
      </c>
      <c r="AA18" s="308">
        <v>0.99862217831702937</v>
      </c>
      <c r="AB18" s="308">
        <v>0.99862217831702937</v>
      </c>
      <c r="AC18" s="308">
        <v>0.99862217831702937</v>
      </c>
      <c r="AD18" s="308">
        <v>0.99862217831702937</v>
      </c>
      <c r="AE18" s="308">
        <v>0.99862217831702937</v>
      </c>
      <c r="AF18" s="308">
        <v>0.99862217831702937</v>
      </c>
      <c r="AG18" s="308">
        <v>0.99862217831702937</v>
      </c>
      <c r="AH18" s="308">
        <v>0.99862217831702937</v>
      </c>
      <c r="AI18" s="308">
        <v>0.99862217831702937</v>
      </c>
      <c r="AJ18" s="308">
        <v>0.99862217831702937</v>
      </c>
      <c r="AK18" s="308">
        <v>0.99862217831702937</v>
      </c>
      <c r="AL18" s="308">
        <v>0.99862217831702937</v>
      </c>
      <c r="AM18" s="308">
        <v>0.99862217831702937</v>
      </c>
      <c r="AN18" s="308">
        <v>0.99862217831702937</v>
      </c>
      <c r="AO18" s="308">
        <v>0.99862217831702937</v>
      </c>
      <c r="AP18" s="308">
        <v>0.99862217831702937</v>
      </c>
      <c r="AQ18" s="308">
        <v>0.99862217831702937</v>
      </c>
      <c r="AR18" s="308">
        <v>0.99862217831702937</v>
      </c>
      <c r="AS18" s="308">
        <v>0.99862217831702937</v>
      </c>
      <c r="AT18" s="308">
        <v>0.99862217831702937</v>
      </c>
      <c r="AU18" s="308">
        <v>0.99862217831702937</v>
      </c>
      <c r="AV18" s="308">
        <v>0.99862217831702937</v>
      </c>
      <c r="AW18" s="308">
        <v>0.99862217831702937</v>
      </c>
      <c r="AX18" s="308">
        <v>0.99862217831702937</v>
      </c>
      <c r="AY18" s="308">
        <v>0.99862217831702937</v>
      </c>
      <c r="AZ18" s="308">
        <v>0.99862217831702937</v>
      </c>
      <c r="BA18" s="308">
        <v>0.99862217831702937</v>
      </c>
      <c r="BB18" s="308">
        <v>0.99862217831702937</v>
      </c>
      <c r="BC18" s="308">
        <v>0.99862217831702937</v>
      </c>
      <c r="BD18" s="308">
        <v>0.99862217831702937</v>
      </c>
      <c r="BE18" s="308">
        <v>0.99862217831702937</v>
      </c>
      <c r="BF18" s="308">
        <v>0.99862217831702937</v>
      </c>
      <c r="BG18" s="308">
        <v>0.99862217831702937</v>
      </c>
      <c r="BH18" s="308">
        <v>0.99862217831702937</v>
      </c>
      <c r="BI18" s="308">
        <v>0.99862217831702937</v>
      </c>
      <c r="BJ18" s="308">
        <v>0.99862217831702937</v>
      </c>
      <c r="BK18" s="308">
        <v>0.99862217831702937</v>
      </c>
      <c r="BL18" s="308">
        <v>0.99862217831702937</v>
      </c>
      <c r="BM18" s="308">
        <v>0.99862217831702937</v>
      </c>
      <c r="BN18" s="308">
        <v>0.99862217831702937</v>
      </c>
      <c r="BO18" s="308">
        <v>0.99862217831702937</v>
      </c>
      <c r="BP18" s="308">
        <v>0.99862217831702937</v>
      </c>
      <c r="BQ18" s="308"/>
      <c r="BR18" s="308"/>
      <c r="BS18" s="308"/>
      <c r="BT18" s="308"/>
      <c r="BU18" s="308"/>
      <c r="BV18" s="308"/>
      <c r="BW18" s="308"/>
      <c r="BX18" s="308"/>
      <c r="BY18" s="308"/>
      <c r="BZ18" s="308"/>
      <c r="CA18" s="308"/>
      <c r="CB18" s="308"/>
      <c r="CC18" s="309"/>
    </row>
    <row r="19" spans="1:81" x14ac:dyDescent="0.2">
      <c r="A19" s="238">
        <v>41155</v>
      </c>
      <c r="B19" s="298">
        <f>IF(NOT(ISNA(A19)),IF(A19&gt;0,_xll.xlDateShiftMonthBiz("TARGET",A19,tenor),""),"")</f>
        <v>41337</v>
      </c>
      <c r="C19" s="237">
        <v>0.99844923424346055</v>
      </c>
      <c r="D19" s="238">
        <v>41185</v>
      </c>
      <c r="E19" s="239">
        <v>0.99935305995497159</v>
      </c>
      <c r="F19" s="301">
        <f>IF(LEN(B19)&gt;0,_xll.xlInterpDisc($D$10:INDEX($D$10:$D$99,$D$8),$E$10:INDEX($E$10:$E$99,$D$8),B19,EUROIS!typeInterp,EUROIS!interpOn,EUROIS!comp,0*TYPE(trigger)+EUROIS!dayCount),"")</f>
        <v>0.99844923424346055</v>
      </c>
      <c r="G19" s="307">
        <v>0.99844923424346055</v>
      </c>
      <c r="H19" s="308">
        <v>0.99844923424346055</v>
      </c>
      <c r="I19" s="308">
        <v>0.99844923424346055</v>
      </c>
      <c r="J19" s="308">
        <v>0.99844923424346055</v>
      </c>
      <c r="K19" s="308">
        <v>0.99844923424346055</v>
      </c>
      <c r="L19" s="308">
        <v>0.99844923424346055</v>
      </c>
      <c r="M19" s="308">
        <v>0.99844923424346055</v>
      </c>
      <c r="N19" s="308">
        <v>0.99844923424346055</v>
      </c>
      <c r="O19" s="308">
        <v>0.99844923424346055</v>
      </c>
      <c r="P19" s="308">
        <v>0.99844923424346055</v>
      </c>
      <c r="Q19" s="308">
        <v>0.99844923424346055</v>
      </c>
      <c r="R19" s="308">
        <v>0.99844923424346055</v>
      </c>
      <c r="S19" s="308">
        <v>0.99844923424346055</v>
      </c>
      <c r="T19" s="308">
        <v>0.99831356378506353</v>
      </c>
      <c r="U19" s="308">
        <v>0.99844923424346055</v>
      </c>
      <c r="V19" s="308">
        <v>0.99844923424346055</v>
      </c>
      <c r="W19" s="308">
        <v>0.99844923424346055</v>
      </c>
      <c r="X19" s="308">
        <v>0.99844923424346055</v>
      </c>
      <c r="Y19" s="308">
        <v>0.99844923424346055</v>
      </c>
      <c r="Z19" s="308">
        <v>0.99844923424346055</v>
      </c>
      <c r="AA19" s="308">
        <v>0.99844923424346055</v>
      </c>
      <c r="AB19" s="308">
        <v>0.99844923424346055</v>
      </c>
      <c r="AC19" s="308">
        <v>0.99844923424346055</v>
      </c>
      <c r="AD19" s="308">
        <v>0.99844923424346055</v>
      </c>
      <c r="AE19" s="308">
        <v>0.99844923424346055</v>
      </c>
      <c r="AF19" s="308">
        <v>0.99844923424346055</v>
      </c>
      <c r="AG19" s="308">
        <v>0.99844923424346055</v>
      </c>
      <c r="AH19" s="308">
        <v>0.99844923424346055</v>
      </c>
      <c r="AI19" s="308">
        <v>0.99844923424346055</v>
      </c>
      <c r="AJ19" s="308">
        <v>0.99844923424346055</v>
      </c>
      <c r="AK19" s="308">
        <v>0.99844923424346055</v>
      </c>
      <c r="AL19" s="308">
        <v>0.99844923424346055</v>
      </c>
      <c r="AM19" s="308">
        <v>0.99844923424346055</v>
      </c>
      <c r="AN19" s="308">
        <v>0.99844923424346055</v>
      </c>
      <c r="AO19" s="308">
        <v>0.99844923424346055</v>
      </c>
      <c r="AP19" s="308">
        <v>0.99844923424346055</v>
      </c>
      <c r="AQ19" s="308">
        <v>0.99844923424346055</v>
      </c>
      <c r="AR19" s="308">
        <v>0.99844923424346055</v>
      </c>
      <c r="AS19" s="308">
        <v>0.99844923424346055</v>
      </c>
      <c r="AT19" s="308">
        <v>0.99844923424346055</v>
      </c>
      <c r="AU19" s="308">
        <v>0.99844923424346055</v>
      </c>
      <c r="AV19" s="308">
        <v>0.99844923424346055</v>
      </c>
      <c r="AW19" s="308">
        <v>0.99844923424346055</v>
      </c>
      <c r="AX19" s="308">
        <v>0.99844923424346055</v>
      </c>
      <c r="AY19" s="308">
        <v>0.99844923424346055</v>
      </c>
      <c r="AZ19" s="308">
        <v>0.99844923424346055</v>
      </c>
      <c r="BA19" s="308">
        <v>0.99844923424346055</v>
      </c>
      <c r="BB19" s="308">
        <v>0.99844923424346055</v>
      </c>
      <c r="BC19" s="308">
        <v>0.99844923424346055</v>
      </c>
      <c r="BD19" s="308">
        <v>0.99844923424346055</v>
      </c>
      <c r="BE19" s="308">
        <v>0.99844923424346055</v>
      </c>
      <c r="BF19" s="308">
        <v>0.99844923424346055</v>
      </c>
      <c r="BG19" s="308">
        <v>0.99844923424346055</v>
      </c>
      <c r="BH19" s="308">
        <v>0.99844923424346055</v>
      </c>
      <c r="BI19" s="308">
        <v>0.99844923424346055</v>
      </c>
      <c r="BJ19" s="308">
        <v>0.99844923424346055</v>
      </c>
      <c r="BK19" s="308">
        <v>0.99844923424346055</v>
      </c>
      <c r="BL19" s="308">
        <v>0.99844923424346055</v>
      </c>
      <c r="BM19" s="308">
        <v>0.99844923424346055</v>
      </c>
      <c r="BN19" s="308">
        <v>0.99844923424346055</v>
      </c>
      <c r="BO19" s="308">
        <v>0.99844923424346055</v>
      </c>
      <c r="BP19" s="308">
        <v>0.99844923424346055</v>
      </c>
      <c r="BQ19" s="308"/>
      <c r="BR19" s="308"/>
      <c r="BS19" s="308"/>
      <c r="BT19" s="308"/>
      <c r="BU19" s="308"/>
      <c r="BV19" s="308"/>
      <c r="BW19" s="308"/>
      <c r="BX19" s="308"/>
      <c r="BY19" s="308"/>
      <c r="BZ19" s="308"/>
      <c r="CA19" s="308"/>
      <c r="CB19" s="308"/>
      <c r="CC19" s="309"/>
    </row>
    <row r="20" spans="1:81" x14ac:dyDescent="0.2">
      <c r="A20" s="238">
        <v>41185</v>
      </c>
      <c r="B20" s="298">
        <f>IF(NOT(ISNA(A20)),IF(A20&gt;0,_xll.xlDateShiftMonthBiz("TARGET",A20,tenor),""),"")</f>
        <v>41367</v>
      </c>
      <c r="C20" s="237">
        <v>0.99826400348215194</v>
      </c>
      <c r="D20" s="238">
        <v>41218</v>
      </c>
      <c r="E20" s="239">
        <v>0.99916039419902813</v>
      </c>
      <c r="F20" s="301">
        <f>IF(LEN(B20)&gt;0,_xll.xlInterpDisc($D$10:INDEX($D$10:$D$99,$D$8),$E$10:INDEX($E$10:$E$99,$D$8),B20,EUROIS!typeInterp,EUROIS!interpOn,EUROIS!comp,0*TYPE(trigger)+EUROIS!dayCount),"")</f>
        <v>0.99826400348215194</v>
      </c>
      <c r="G20" s="307">
        <v>0.99826400348215194</v>
      </c>
      <c r="H20" s="308">
        <v>0.99826400348215194</v>
      </c>
      <c r="I20" s="308">
        <v>0.99826400348215194</v>
      </c>
      <c r="J20" s="308">
        <v>0.99826400348215194</v>
      </c>
      <c r="K20" s="308">
        <v>0.99826400348215194</v>
      </c>
      <c r="L20" s="308">
        <v>0.99826400348215194</v>
      </c>
      <c r="M20" s="308">
        <v>0.99826400348215194</v>
      </c>
      <c r="N20" s="308">
        <v>0.99826400348215194</v>
      </c>
      <c r="O20" s="308">
        <v>0.99826400348215194</v>
      </c>
      <c r="P20" s="308">
        <v>0.99826400348215194</v>
      </c>
      <c r="Q20" s="308">
        <v>0.99826400348215194</v>
      </c>
      <c r="R20" s="308">
        <v>0.99826400348215194</v>
      </c>
      <c r="S20" s="308">
        <v>0.99826400348215194</v>
      </c>
      <c r="T20" s="308">
        <v>0.99826400348215194</v>
      </c>
      <c r="U20" s="308">
        <v>0.99811195073853543</v>
      </c>
      <c r="V20" s="308">
        <v>0.99826400348215194</v>
      </c>
      <c r="W20" s="308">
        <v>0.99826400348215194</v>
      </c>
      <c r="X20" s="308">
        <v>0.99826400348215194</v>
      </c>
      <c r="Y20" s="308">
        <v>0.99826400348215194</v>
      </c>
      <c r="Z20" s="308">
        <v>0.99826400348215194</v>
      </c>
      <c r="AA20" s="308">
        <v>0.99826400348215194</v>
      </c>
      <c r="AB20" s="308">
        <v>0.99826400348215194</v>
      </c>
      <c r="AC20" s="308">
        <v>0.99826400348215194</v>
      </c>
      <c r="AD20" s="308">
        <v>0.99826400348215194</v>
      </c>
      <c r="AE20" s="308">
        <v>0.99826400348215194</v>
      </c>
      <c r="AF20" s="308">
        <v>0.99826400348215194</v>
      </c>
      <c r="AG20" s="308">
        <v>0.99826400348215194</v>
      </c>
      <c r="AH20" s="308">
        <v>0.99826400348215194</v>
      </c>
      <c r="AI20" s="308">
        <v>0.99826400348215194</v>
      </c>
      <c r="AJ20" s="308">
        <v>0.99826400348215194</v>
      </c>
      <c r="AK20" s="308">
        <v>0.99826400348215194</v>
      </c>
      <c r="AL20" s="308">
        <v>0.99826400348215194</v>
      </c>
      <c r="AM20" s="308">
        <v>0.99826400348215194</v>
      </c>
      <c r="AN20" s="308">
        <v>0.99826400348215194</v>
      </c>
      <c r="AO20" s="308">
        <v>0.99826400348215194</v>
      </c>
      <c r="AP20" s="308">
        <v>0.99826400348215194</v>
      </c>
      <c r="AQ20" s="308">
        <v>0.99826400348215194</v>
      </c>
      <c r="AR20" s="308">
        <v>0.99826400348215194</v>
      </c>
      <c r="AS20" s="308">
        <v>0.99826400348215194</v>
      </c>
      <c r="AT20" s="308">
        <v>0.99826400348215194</v>
      </c>
      <c r="AU20" s="308">
        <v>0.99826400348215194</v>
      </c>
      <c r="AV20" s="308">
        <v>0.99826400348215194</v>
      </c>
      <c r="AW20" s="308">
        <v>0.99826400348215194</v>
      </c>
      <c r="AX20" s="308">
        <v>0.99826400348215194</v>
      </c>
      <c r="AY20" s="308">
        <v>0.99826400348215194</v>
      </c>
      <c r="AZ20" s="308">
        <v>0.99826400348215194</v>
      </c>
      <c r="BA20" s="308">
        <v>0.99826400348215194</v>
      </c>
      <c r="BB20" s="308">
        <v>0.99826400348215194</v>
      </c>
      <c r="BC20" s="308">
        <v>0.99826400348215194</v>
      </c>
      <c r="BD20" s="308">
        <v>0.99826400348215194</v>
      </c>
      <c r="BE20" s="308">
        <v>0.99826400348215194</v>
      </c>
      <c r="BF20" s="308">
        <v>0.99826400348215194</v>
      </c>
      <c r="BG20" s="308">
        <v>0.99826400348215194</v>
      </c>
      <c r="BH20" s="308">
        <v>0.99826400348215194</v>
      </c>
      <c r="BI20" s="308">
        <v>0.99826400348215194</v>
      </c>
      <c r="BJ20" s="308">
        <v>0.99826400348215194</v>
      </c>
      <c r="BK20" s="308">
        <v>0.99826400348215194</v>
      </c>
      <c r="BL20" s="308">
        <v>0.99826400348215194</v>
      </c>
      <c r="BM20" s="308">
        <v>0.99826400348215194</v>
      </c>
      <c r="BN20" s="308">
        <v>0.99826400348215194</v>
      </c>
      <c r="BO20" s="308">
        <v>0.99826400348215194</v>
      </c>
      <c r="BP20" s="308">
        <v>0.99826400348215194</v>
      </c>
      <c r="BQ20" s="308"/>
      <c r="BR20" s="308"/>
      <c r="BS20" s="308"/>
      <c r="BT20" s="308"/>
      <c r="BU20" s="308"/>
      <c r="BV20" s="308"/>
      <c r="BW20" s="308"/>
      <c r="BX20" s="308"/>
      <c r="BY20" s="308"/>
      <c r="BZ20" s="308"/>
      <c r="CA20" s="308"/>
      <c r="CB20" s="308"/>
      <c r="CC20" s="309"/>
    </row>
    <row r="21" spans="1:81" x14ac:dyDescent="0.2">
      <c r="A21" s="238">
        <v>41218</v>
      </c>
      <c r="B21" s="298">
        <f>IF(NOT(ISNA(A21)),IF(A21&gt;0,_xll.xlDateShiftMonthBiz("TARGET",A21,tenor),""),"")</f>
        <v>41400</v>
      </c>
      <c r="C21" s="237">
        <v>0.99805977020943104</v>
      </c>
      <c r="D21" s="238">
        <v>41246</v>
      </c>
      <c r="E21" s="239">
        <v>0.99899879644762968</v>
      </c>
      <c r="F21" s="301">
        <f>IF(LEN(B21)&gt;0,_xll.xlInterpDisc($D$10:INDEX($D$10:$D$99,$D$8),$E$10:INDEX($E$10:$E$99,$D$8),B21,EUROIS!typeInterp,EUROIS!interpOn,EUROIS!comp,0*TYPE(trigger)+EUROIS!dayCount),"")</f>
        <v>0.99805996928105456</v>
      </c>
      <c r="G21" s="307">
        <v>0.99805977020943104</v>
      </c>
      <c r="H21" s="308">
        <v>0.99805977020943104</v>
      </c>
      <c r="I21" s="308">
        <v>0.99805977020943104</v>
      </c>
      <c r="J21" s="308">
        <v>0.99805977020943104</v>
      </c>
      <c r="K21" s="308">
        <v>0.99805977020943104</v>
      </c>
      <c r="L21" s="308">
        <v>0.99805977020943104</v>
      </c>
      <c r="M21" s="308">
        <v>0.99805977020943104</v>
      </c>
      <c r="N21" s="308">
        <v>0.99805977020943104</v>
      </c>
      <c r="O21" s="308">
        <v>0.99805977020943104</v>
      </c>
      <c r="P21" s="308">
        <v>0.99805977020943104</v>
      </c>
      <c r="Q21" s="308">
        <v>0.99805977020943104</v>
      </c>
      <c r="R21" s="308">
        <v>0.99805977020943104</v>
      </c>
      <c r="S21" s="308">
        <v>0.99805977020943104</v>
      </c>
      <c r="T21" s="308">
        <v>0.99805977020943104</v>
      </c>
      <c r="U21" s="308">
        <v>0.99807061548412845</v>
      </c>
      <c r="V21" s="308">
        <v>0.99790537513246824</v>
      </c>
      <c r="W21" s="308">
        <v>0.99804850987722793</v>
      </c>
      <c r="X21" s="308">
        <v>0.99806037129733949</v>
      </c>
      <c r="Y21" s="308">
        <v>0.99805977020943104</v>
      </c>
      <c r="Z21" s="308">
        <v>0.99805977020943104</v>
      </c>
      <c r="AA21" s="308">
        <v>0.99805977020943104</v>
      </c>
      <c r="AB21" s="308">
        <v>0.99805977020943104</v>
      </c>
      <c r="AC21" s="308">
        <v>0.99805977020943104</v>
      </c>
      <c r="AD21" s="308">
        <v>0.99805977020943104</v>
      </c>
      <c r="AE21" s="308">
        <v>0.99805977020943104</v>
      </c>
      <c r="AF21" s="308">
        <v>0.99805977020943104</v>
      </c>
      <c r="AG21" s="308">
        <v>0.99805977020943104</v>
      </c>
      <c r="AH21" s="308">
        <v>0.99805977020943104</v>
      </c>
      <c r="AI21" s="308">
        <v>0.99805977020943104</v>
      </c>
      <c r="AJ21" s="308">
        <v>0.99805977020943104</v>
      </c>
      <c r="AK21" s="308">
        <v>0.99805977020943104</v>
      </c>
      <c r="AL21" s="308">
        <v>0.99805977020943104</v>
      </c>
      <c r="AM21" s="308">
        <v>0.99805977020943104</v>
      </c>
      <c r="AN21" s="308">
        <v>0.99805977020943104</v>
      </c>
      <c r="AO21" s="308">
        <v>0.99805977020943104</v>
      </c>
      <c r="AP21" s="308">
        <v>0.99805977020943104</v>
      </c>
      <c r="AQ21" s="308">
        <v>0.99805977020943104</v>
      </c>
      <c r="AR21" s="308">
        <v>0.99805977020943104</v>
      </c>
      <c r="AS21" s="308">
        <v>0.99805977020943104</v>
      </c>
      <c r="AT21" s="308">
        <v>0.99805977020943104</v>
      </c>
      <c r="AU21" s="308">
        <v>0.99805977020943104</v>
      </c>
      <c r="AV21" s="308">
        <v>0.99805977020943104</v>
      </c>
      <c r="AW21" s="308">
        <v>0.99805977020943104</v>
      </c>
      <c r="AX21" s="308">
        <v>0.99805977020943104</v>
      </c>
      <c r="AY21" s="308">
        <v>0.99805977020943104</v>
      </c>
      <c r="AZ21" s="308">
        <v>0.99805977020943104</v>
      </c>
      <c r="BA21" s="308">
        <v>0.99805977020943104</v>
      </c>
      <c r="BB21" s="308">
        <v>0.99805977020943104</v>
      </c>
      <c r="BC21" s="308">
        <v>0.99805977020943104</v>
      </c>
      <c r="BD21" s="308">
        <v>0.99805977020943104</v>
      </c>
      <c r="BE21" s="308">
        <v>0.99805977020943104</v>
      </c>
      <c r="BF21" s="308">
        <v>0.99805977020943104</v>
      </c>
      <c r="BG21" s="308">
        <v>0.99805977020943104</v>
      </c>
      <c r="BH21" s="308">
        <v>0.99805977020943104</v>
      </c>
      <c r="BI21" s="308">
        <v>0.99805977020943104</v>
      </c>
      <c r="BJ21" s="308">
        <v>0.99805977020943104</v>
      </c>
      <c r="BK21" s="308">
        <v>0.99805977020943104</v>
      </c>
      <c r="BL21" s="308">
        <v>0.99805977020943104</v>
      </c>
      <c r="BM21" s="308">
        <v>0.99805977020943104</v>
      </c>
      <c r="BN21" s="308">
        <v>0.99805977020943104</v>
      </c>
      <c r="BO21" s="308">
        <v>0.99805977020943104</v>
      </c>
      <c r="BP21" s="308">
        <v>0.99805977020943104</v>
      </c>
      <c r="BQ21" s="308"/>
      <c r="BR21" s="308"/>
      <c r="BS21" s="308"/>
      <c r="BT21" s="308"/>
      <c r="BU21" s="308"/>
      <c r="BV21" s="308"/>
      <c r="BW21" s="308"/>
      <c r="BX21" s="308"/>
      <c r="BY21" s="308"/>
      <c r="BZ21" s="308"/>
      <c r="CA21" s="308"/>
      <c r="CB21" s="308"/>
      <c r="CC21" s="309"/>
    </row>
    <row r="22" spans="1:81" x14ac:dyDescent="0.2">
      <c r="A22" s="238">
        <v>41246</v>
      </c>
      <c r="B22" s="298">
        <f>IF(NOT(ISNA(A22)),IF(A22&gt;0,_xll.xlDateShiftMonthBiz("TARGET",A22,tenor),""),"")</f>
        <v>41428</v>
      </c>
      <c r="C22" s="237">
        <v>0.99787831288609052</v>
      </c>
      <c r="D22" s="238">
        <v>41277</v>
      </c>
      <c r="E22" s="239">
        <v>0.99880970363244026</v>
      </c>
      <c r="F22" s="301">
        <f>IF(LEN(B22)&gt;0,_xll.xlInterpDisc($D$10:INDEX($D$10:$D$99,$D$8),$E$10:INDEX($E$10:$E$99,$D$8),B22,EUROIS!typeInterp,EUROIS!interpOn,EUROIS!comp,0*TYPE(trigger)+EUROIS!dayCount),"")</f>
        <v>0.99787831288609052</v>
      </c>
      <c r="G22" s="307">
        <v>0.99787831288609052</v>
      </c>
      <c r="H22" s="308">
        <v>0.99787831288609052</v>
      </c>
      <c r="I22" s="308">
        <v>0.99787831288609052</v>
      </c>
      <c r="J22" s="308">
        <v>0.99787831288609052</v>
      </c>
      <c r="K22" s="308">
        <v>0.99787831288609052</v>
      </c>
      <c r="L22" s="308">
        <v>0.99787831288609052</v>
      </c>
      <c r="M22" s="308">
        <v>0.99787831288609052</v>
      </c>
      <c r="N22" s="308">
        <v>0.99787831288609052</v>
      </c>
      <c r="O22" s="308">
        <v>0.99787831288609052</v>
      </c>
      <c r="P22" s="308">
        <v>0.99787831288609052</v>
      </c>
      <c r="Q22" s="308">
        <v>0.99787831288609052</v>
      </c>
      <c r="R22" s="308">
        <v>0.99787831288609052</v>
      </c>
      <c r="S22" s="308">
        <v>0.99787831288609052</v>
      </c>
      <c r="T22" s="308">
        <v>0.99787831288609052</v>
      </c>
      <c r="U22" s="308">
        <v>0.99787831288609052</v>
      </c>
      <c r="V22" s="308">
        <v>0.99787831288609052</v>
      </c>
      <c r="W22" s="308">
        <v>0.99769297078657826</v>
      </c>
      <c r="X22" s="308">
        <v>0.99787831288609052</v>
      </c>
      <c r="Y22" s="308">
        <v>0.99787831288609052</v>
      </c>
      <c r="Z22" s="308">
        <v>0.99787831288609052</v>
      </c>
      <c r="AA22" s="308">
        <v>0.99787831288609052</v>
      </c>
      <c r="AB22" s="308">
        <v>0.99787831288609052</v>
      </c>
      <c r="AC22" s="308">
        <v>0.99787831288609052</v>
      </c>
      <c r="AD22" s="308">
        <v>0.99787831288609052</v>
      </c>
      <c r="AE22" s="308">
        <v>0.99787831288609052</v>
      </c>
      <c r="AF22" s="308">
        <v>0.99787831288609052</v>
      </c>
      <c r="AG22" s="308">
        <v>0.99787831288609052</v>
      </c>
      <c r="AH22" s="308">
        <v>0.99787831288609052</v>
      </c>
      <c r="AI22" s="308">
        <v>0.99787831288609052</v>
      </c>
      <c r="AJ22" s="308">
        <v>0.99787831288609052</v>
      </c>
      <c r="AK22" s="308">
        <v>0.99787831288609052</v>
      </c>
      <c r="AL22" s="308">
        <v>0.99787831288609052</v>
      </c>
      <c r="AM22" s="308">
        <v>0.99787831288609052</v>
      </c>
      <c r="AN22" s="308">
        <v>0.99787831288609052</v>
      </c>
      <c r="AO22" s="308">
        <v>0.99787831288609052</v>
      </c>
      <c r="AP22" s="308">
        <v>0.99787831288609052</v>
      </c>
      <c r="AQ22" s="308">
        <v>0.99787831288609052</v>
      </c>
      <c r="AR22" s="308">
        <v>0.99787831288609052</v>
      </c>
      <c r="AS22" s="308">
        <v>0.99787831288609052</v>
      </c>
      <c r="AT22" s="308">
        <v>0.99787831288609052</v>
      </c>
      <c r="AU22" s="308">
        <v>0.99787831288609052</v>
      </c>
      <c r="AV22" s="308">
        <v>0.99787831288609052</v>
      </c>
      <c r="AW22" s="308">
        <v>0.99787831288609052</v>
      </c>
      <c r="AX22" s="308">
        <v>0.99787831288609052</v>
      </c>
      <c r="AY22" s="308">
        <v>0.99787831288609052</v>
      </c>
      <c r="AZ22" s="308">
        <v>0.99787831288609052</v>
      </c>
      <c r="BA22" s="308">
        <v>0.99787831288609052</v>
      </c>
      <c r="BB22" s="308">
        <v>0.99787831288609052</v>
      </c>
      <c r="BC22" s="308">
        <v>0.99787831288609052</v>
      </c>
      <c r="BD22" s="308">
        <v>0.99787831288609052</v>
      </c>
      <c r="BE22" s="308">
        <v>0.99787831288609052</v>
      </c>
      <c r="BF22" s="308">
        <v>0.99787831288609052</v>
      </c>
      <c r="BG22" s="308">
        <v>0.99787831288609052</v>
      </c>
      <c r="BH22" s="308">
        <v>0.99787831288609052</v>
      </c>
      <c r="BI22" s="308">
        <v>0.99787831288609052</v>
      </c>
      <c r="BJ22" s="308">
        <v>0.99787831288609052</v>
      </c>
      <c r="BK22" s="308">
        <v>0.99787831288609052</v>
      </c>
      <c r="BL22" s="308">
        <v>0.99787831288609052</v>
      </c>
      <c r="BM22" s="308">
        <v>0.99787831288609052</v>
      </c>
      <c r="BN22" s="308">
        <v>0.99787831288609052</v>
      </c>
      <c r="BO22" s="308">
        <v>0.99787831288609052</v>
      </c>
      <c r="BP22" s="308">
        <v>0.99787831288609052</v>
      </c>
      <c r="BQ22" s="308"/>
      <c r="BR22" s="308"/>
      <c r="BS22" s="308"/>
      <c r="BT22" s="308"/>
      <c r="BU22" s="308"/>
      <c r="BV22" s="308"/>
      <c r="BW22" s="308"/>
      <c r="BX22" s="308"/>
      <c r="BY22" s="308"/>
      <c r="BZ22" s="308"/>
      <c r="CA22" s="308"/>
      <c r="CB22" s="308"/>
      <c r="CC22" s="309"/>
    </row>
    <row r="23" spans="1:81" x14ac:dyDescent="0.2">
      <c r="A23" s="238">
        <v>41277</v>
      </c>
      <c r="B23" s="298">
        <f>IF(NOT(ISNA(A23)),IF(A23&gt;0,_xll.xlDateShiftMonthBiz("TARGET",A23,tenor),""),"")</f>
        <v>41458</v>
      </c>
      <c r="C23" s="237">
        <v>0.99769246435035974</v>
      </c>
      <c r="D23" s="238">
        <v>41309</v>
      </c>
      <c r="E23" s="239">
        <v>0.99862217831702937</v>
      </c>
      <c r="F23" s="301">
        <f>IF(LEN(B23)&gt;0,_xll.xlInterpDisc($D$10:INDEX($D$10:$D$99,$D$8),$E$10:INDEX($E$10:$E$99,$D$8),B23,EUROIS!typeInterp,EUROIS!interpOn,EUROIS!comp,0*TYPE(trigger)+EUROIS!dayCount),"")</f>
        <v>0.99769246435035974</v>
      </c>
      <c r="G23" s="307">
        <v>0.99769246435035974</v>
      </c>
      <c r="H23" s="308">
        <v>0.99769246435035974</v>
      </c>
      <c r="I23" s="308">
        <v>0.99769246435035974</v>
      </c>
      <c r="J23" s="308">
        <v>0.99769246435035974</v>
      </c>
      <c r="K23" s="308">
        <v>0.99769246435035974</v>
      </c>
      <c r="L23" s="308">
        <v>0.99769246435035974</v>
      </c>
      <c r="M23" s="308">
        <v>0.99769246435035974</v>
      </c>
      <c r="N23" s="308">
        <v>0.99769246435035974</v>
      </c>
      <c r="O23" s="308">
        <v>0.99769246435035974</v>
      </c>
      <c r="P23" s="308">
        <v>0.99769246435035974</v>
      </c>
      <c r="Q23" s="308">
        <v>0.99769246435035974</v>
      </c>
      <c r="R23" s="308">
        <v>0.99769246435035974</v>
      </c>
      <c r="S23" s="308">
        <v>0.99769246435035974</v>
      </c>
      <c r="T23" s="308">
        <v>0.99769246435035974</v>
      </c>
      <c r="U23" s="308">
        <v>0.99769246435035974</v>
      </c>
      <c r="V23" s="308">
        <v>0.99769246435035974</v>
      </c>
      <c r="W23" s="308">
        <v>0.99769246435035974</v>
      </c>
      <c r="X23" s="308">
        <v>0.99749075952649602</v>
      </c>
      <c r="Y23" s="308">
        <v>0.99769246435035974</v>
      </c>
      <c r="Z23" s="308">
        <v>0.99769246435035974</v>
      </c>
      <c r="AA23" s="308">
        <v>0.99769246435035974</v>
      </c>
      <c r="AB23" s="308">
        <v>0.99769246435035974</v>
      </c>
      <c r="AC23" s="308">
        <v>0.99769246435035974</v>
      </c>
      <c r="AD23" s="308">
        <v>0.99769246435035974</v>
      </c>
      <c r="AE23" s="308">
        <v>0.99769246435035974</v>
      </c>
      <c r="AF23" s="308">
        <v>0.99769246435035974</v>
      </c>
      <c r="AG23" s="308">
        <v>0.99769246435035974</v>
      </c>
      <c r="AH23" s="308">
        <v>0.99769246435035974</v>
      </c>
      <c r="AI23" s="308">
        <v>0.99769246435035974</v>
      </c>
      <c r="AJ23" s="308">
        <v>0.99769246435035974</v>
      </c>
      <c r="AK23" s="308">
        <v>0.99769246435035974</v>
      </c>
      <c r="AL23" s="308">
        <v>0.99769246435035974</v>
      </c>
      <c r="AM23" s="308">
        <v>0.99769246435035974</v>
      </c>
      <c r="AN23" s="308">
        <v>0.99769246435035974</v>
      </c>
      <c r="AO23" s="308">
        <v>0.99769246435035974</v>
      </c>
      <c r="AP23" s="308">
        <v>0.99769246435035974</v>
      </c>
      <c r="AQ23" s="308">
        <v>0.99769246435035974</v>
      </c>
      <c r="AR23" s="308">
        <v>0.99769246435035974</v>
      </c>
      <c r="AS23" s="308">
        <v>0.99769246435035974</v>
      </c>
      <c r="AT23" s="308">
        <v>0.99769246435035974</v>
      </c>
      <c r="AU23" s="308">
        <v>0.99769246435035974</v>
      </c>
      <c r="AV23" s="308">
        <v>0.99769246435035974</v>
      </c>
      <c r="AW23" s="308">
        <v>0.99769246435035974</v>
      </c>
      <c r="AX23" s="308">
        <v>0.99769246435035974</v>
      </c>
      <c r="AY23" s="308">
        <v>0.99769246435035974</v>
      </c>
      <c r="AZ23" s="308">
        <v>0.99769246435035974</v>
      </c>
      <c r="BA23" s="308">
        <v>0.99769246435035974</v>
      </c>
      <c r="BB23" s="308">
        <v>0.99769246435035974</v>
      </c>
      <c r="BC23" s="308">
        <v>0.99769246435035974</v>
      </c>
      <c r="BD23" s="308">
        <v>0.99769246435035974</v>
      </c>
      <c r="BE23" s="308">
        <v>0.99769246435035974</v>
      </c>
      <c r="BF23" s="308">
        <v>0.99769246435035974</v>
      </c>
      <c r="BG23" s="308">
        <v>0.99769246435035974</v>
      </c>
      <c r="BH23" s="308">
        <v>0.99769246435035974</v>
      </c>
      <c r="BI23" s="308">
        <v>0.99769246435035974</v>
      </c>
      <c r="BJ23" s="308">
        <v>0.99769246435035974</v>
      </c>
      <c r="BK23" s="308">
        <v>0.99769246435035974</v>
      </c>
      <c r="BL23" s="308">
        <v>0.99769246435035974</v>
      </c>
      <c r="BM23" s="308">
        <v>0.99769246435035974</v>
      </c>
      <c r="BN23" s="308">
        <v>0.99769246435035974</v>
      </c>
      <c r="BO23" s="308">
        <v>0.99769246435035974</v>
      </c>
      <c r="BP23" s="308">
        <v>0.99769246435035974</v>
      </c>
      <c r="BQ23" s="308"/>
      <c r="BR23" s="308"/>
      <c r="BS23" s="308"/>
      <c r="BT23" s="308"/>
      <c r="BU23" s="308"/>
      <c r="BV23" s="308"/>
      <c r="BW23" s="308"/>
      <c r="BX23" s="308"/>
      <c r="BY23" s="308"/>
      <c r="BZ23" s="308"/>
      <c r="CA23" s="308"/>
      <c r="CB23" s="308"/>
      <c r="CC23" s="309"/>
    </row>
    <row r="24" spans="1:81" x14ac:dyDescent="0.2">
      <c r="A24" s="238">
        <v>41309</v>
      </c>
      <c r="B24" s="298">
        <f>IF(NOT(ISNA(A24)),IF(A24&gt;0,_xll.xlDateShiftMonthBiz("TARGET",A24,tenor),""),"")</f>
        <v>41491</v>
      </c>
      <c r="C24" s="237">
        <v>0.99746567069568826</v>
      </c>
      <c r="D24" s="238">
        <v>41337</v>
      </c>
      <c r="E24" s="239">
        <v>0.99844923424346055</v>
      </c>
      <c r="F24" s="301">
        <f>IF(LEN(B24)&gt;0,_xll.xlInterpDisc($D$10:INDEX($D$10:$D$99,$D$8),$E$10:INDEX($E$10:$E$99,$D$8),B24,EUROIS!typeInterp,EUROIS!interpOn,EUROIS!comp,0*TYPE(trigger)+EUROIS!dayCount),"")</f>
        <v>0.99746567069568826</v>
      </c>
      <c r="G24" s="307">
        <v>0.99746567069568826</v>
      </c>
      <c r="H24" s="308">
        <v>0.99746567069568826</v>
      </c>
      <c r="I24" s="308">
        <v>0.99746567069568826</v>
      </c>
      <c r="J24" s="308">
        <v>0.99746567069568826</v>
      </c>
      <c r="K24" s="308">
        <v>0.99746567069568826</v>
      </c>
      <c r="L24" s="308">
        <v>0.99746567069568826</v>
      </c>
      <c r="M24" s="308">
        <v>0.99746567069568826</v>
      </c>
      <c r="N24" s="308">
        <v>0.99746567069568826</v>
      </c>
      <c r="O24" s="308">
        <v>0.99746567069568826</v>
      </c>
      <c r="P24" s="308">
        <v>0.99746567069568826</v>
      </c>
      <c r="Q24" s="308">
        <v>0.99746567069568826</v>
      </c>
      <c r="R24" s="308">
        <v>0.99746567069568826</v>
      </c>
      <c r="S24" s="308">
        <v>0.99746567069568826</v>
      </c>
      <c r="T24" s="308">
        <v>0.99746567069568826</v>
      </c>
      <c r="U24" s="308">
        <v>0.99746567069568826</v>
      </c>
      <c r="V24" s="308">
        <v>0.99746567069568826</v>
      </c>
      <c r="W24" s="308">
        <v>0.99746567069568826</v>
      </c>
      <c r="X24" s="308">
        <v>0.99746567069568826</v>
      </c>
      <c r="Y24" s="308">
        <v>0.99724597916692048</v>
      </c>
      <c r="Z24" s="308">
        <v>0.99746567069568826</v>
      </c>
      <c r="AA24" s="308">
        <v>0.99746567069568826</v>
      </c>
      <c r="AB24" s="308">
        <v>0.99746567069568826</v>
      </c>
      <c r="AC24" s="308">
        <v>0.99746567069568826</v>
      </c>
      <c r="AD24" s="308">
        <v>0.99746567069568826</v>
      </c>
      <c r="AE24" s="308">
        <v>0.99746567069568826</v>
      </c>
      <c r="AF24" s="308">
        <v>0.99746567069568826</v>
      </c>
      <c r="AG24" s="308">
        <v>0.99746567069568826</v>
      </c>
      <c r="AH24" s="308">
        <v>0.99746567069568826</v>
      </c>
      <c r="AI24" s="308">
        <v>0.99746567069568826</v>
      </c>
      <c r="AJ24" s="308">
        <v>0.99746567069568826</v>
      </c>
      <c r="AK24" s="308">
        <v>0.99746567069568826</v>
      </c>
      <c r="AL24" s="308">
        <v>0.99746567069568826</v>
      </c>
      <c r="AM24" s="308">
        <v>0.99746567069568826</v>
      </c>
      <c r="AN24" s="308">
        <v>0.99746567069568826</v>
      </c>
      <c r="AO24" s="308">
        <v>0.99746567069568826</v>
      </c>
      <c r="AP24" s="308">
        <v>0.99746567069568826</v>
      </c>
      <c r="AQ24" s="308">
        <v>0.99746567069568826</v>
      </c>
      <c r="AR24" s="308">
        <v>0.99746567069568826</v>
      </c>
      <c r="AS24" s="308">
        <v>0.99746567069568826</v>
      </c>
      <c r="AT24" s="308">
        <v>0.99746567069568826</v>
      </c>
      <c r="AU24" s="308">
        <v>0.99746567069568826</v>
      </c>
      <c r="AV24" s="308">
        <v>0.99746567069568826</v>
      </c>
      <c r="AW24" s="308">
        <v>0.99746567069568826</v>
      </c>
      <c r="AX24" s="308">
        <v>0.99746567069568826</v>
      </c>
      <c r="AY24" s="308">
        <v>0.99746567069568826</v>
      </c>
      <c r="AZ24" s="308">
        <v>0.99746567069568826</v>
      </c>
      <c r="BA24" s="308">
        <v>0.99746567069568826</v>
      </c>
      <c r="BB24" s="308">
        <v>0.99746567069568826</v>
      </c>
      <c r="BC24" s="308">
        <v>0.99746567069568826</v>
      </c>
      <c r="BD24" s="308">
        <v>0.99746567069568826</v>
      </c>
      <c r="BE24" s="308">
        <v>0.99746567069568826</v>
      </c>
      <c r="BF24" s="308">
        <v>0.99746567069568826</v>
      </c>
      <c r="BG24" s="308">
        <v>0.99746567069568826</v>
      </c>
      <c r="BH24" s="308">
        <v>0.99746567069568826</v>
      </c>
      <c r="BI24" s="308">
        <v>0.99746567069568826</v>
      </c>
      <c r="BJ24" s="308">
        <v>0.99746567069568826</v>
      </c>
      <c r="BK24" s="308">
        <v>0.99746567069568826</v>
      </c>
      <c r="BL24" s="308">
        <v>0.99746567069568826</v>
      </c>
      <c r="BM24" s="308">
        <v>0.99746567069568826</v>
      </c>
      <c r="BN24" s="308">
        <v>0.99746567069568826</v>
      </c>
      <c r="BO24" s="308">
        <v>0.99746567069568826</v>
      </c>
      <c r="BP24" s="308">
        <v>0.99746567069568826</v>
      </c>
      <c r="BQ24" s="308"/>
      <c r="BR24" s="308"/>
      <c r="BS24" s="308"/>
      <c r="BT24" s="308"/>
      <c r="BU24" s="308"/>
      <c r="BV24" s="308"/>
      <c r="BW24" s="308"/>
      <c r="BX24" s="308"/>
      <c r="BY24" s="308"/>
      <c r="BZ24" s="308"/>
      <c r="CA24" s="308"/>
      <c r="CB24" s="308"/>
      <c r="CC24" s="309"/>
    </row>
    <row r="25" spans="1:81" x14ac:dyDescent="0.2">
      <c r="A25" s="238">
        <v>41337</v>
      </c>
      <c r="B25" s="298">
        <f>IF(NOT(ISNA(A25)),IF(A25&gt;0,_xll.xlDateShiftMonthBiz("TARGET",A25,tenor),""),"")</f>
        <v>41521</v>
      </c>
      <c r="C25" s="237">
        <v>0.9972531848585533</v>
      </c>
      <c r="D25" s="238">
        <v>41367</v>
      </c>
      <c r="E25" s="239">
        <v>0.99826400348215194</v>
      </c>
      <c r="F25" s="301">
        <f>IF(LEN(B25)&gt;0,_xll.xlInterpDisc($D$10:INDEX($D$10:$D$99,$D$8),$E$10:INDEX($E$10:$E$99,$D$8),B25,EUROIS!typeInterp,EUROIS!interpOn,EUROIS!comp,0*TYPE(trigger)+EUROIS!dayCount),"")</f>
        <v>0.99725322349434986</v>
      </c>
      <c r="G25" s="307">
        <v>0.9972531848585533</v>
      </c>
      <c r="H25" s="308">
        <v>0.9972531848585533</v>
      </c>
      <c r="I25" s="308">
        <v>0.9972531848585533</v>
      </c>
      <c r="J25" s="308">
        <v>0.9972531848585533</v>
      </c>
      <c r="K25" s="308">
        <v>0.9972531848585533</v>
      </c>
      <c r="L25" s="308">
        <v>0.9972531848585533</v>
      </c>
      <c r="M25" s="308">
        <v>0.9972531848585533</v>
      </c>
      <c r="N25" s="308">
        <v>0.9972531848585533</v>
      </c>
      <c r="O25" s="308">
        <v>0.9972531848585533</v>
      </c>
      <c r="P25" s="308">
        <v>0.9972531848585533</v>
      </c>
      <c r="Q25" s="308">
        <v>0.9972531848585533</v>
      </c>
      <c r="R25" s="308">
        <v>0.9972531848585533</v>
      </c>
      <c r="S25" s="308">
        <v>0.9972531848585533</v>
      </c>
      <c r="T25" s="308">
        <v>0.9972531848585533</v>
      </c>
      <c r="U25" s="308">
        <v>0.9972531848585533</v>
      </c>
      <c r="V25" s="308">
        <v>0.9972531848585533</v>
      </c>
      <c r="W25" s="308">
        <v>0.9972531848585533</v>
      </c>
      <c r="X25" s="308">
        <v>0.9972531848585533</v>
      </c>
      <c r="Y25" s="308">
        <v>0.99726002158001792</v>
      </c>
      <c r="Z25" s="308">
        <v>0.99702505406079955</v>
      </c>
      <c r="AA25" s="308">
        <v>0.99724979275935632</v>
      </c>
      <c r="AB25" s="308">
        <v>0.99725327123713736</v>
      </c>
      <c r="AC25" s="308">
        <v>0.9972531848585533</v>
      </c>
      <c r="AD25" s="308">
        <v>0.9972531848585533</v>
      </c>
      <c r="AE25" s="308">
        <v>0.9972531848585533</v>
      </c>
      <c r="AF25" s="308">
        <v>0.9972531848585533</v>
      </c>
      <c r="AG25" s="308">
        <v>0.9972531848585533</v>
      </c>
      <c r="AH25" s="308">
        <v>0.9972531848585533</v>
      </c>
      <c r="AI25" s="308">
        <v>0.9972531848585533</v>
      </c>
      <c r="AJ25" s="308">
        <v>0.9972531848585533</v>
      </c>
      <c r="AK25" s="308">
        <v>0.9972531848585533</v>
      </c>
      <c r="AL25" s="308">
        <v>0.9972531848585533</v>
      </c>
      <c r="AM25" s="308">
        <v>0.9972531848585533</v>
      </c>
      <c r="AN25" s="308">
        <v>0.9972531848585533</v>
      </c>
      <c r="AO25" s="308">
        <v>0.9972531848585533</v>
      </c>
      <c r="AP25" s="308">
        <v>0.9972531848585533</v>
      </c>
      <c r="AQ25" s="308">
        <v>0.9972531848585533</v>
      </c>
      <c r="AR25" s="308">
        <v>0.9972531848585533</v>
      </c>
      <c r="AS25" s="308">
        <v>0.9972531848585533</v>
      </c>
      <c r="AT25" s="308">
        <v>0.9972531848585533</v>
      </c>
      <c r="AU25" s="308">
        <v>0.9972531848585533</v>
      </c>
      <c r="AV25" s="308">
        <v>0.9972531848585533</v>
      </c>
      <c r="AW25" s="308">
        <v>0.9972531848585533</v>
      </c>
      <c r="AX25" s="308">
        <v>0.9972531848585533</v>
      </c>
      <c r="AY25" s="308">
        <v>0.9972531848585533</v>
      </c>
      <c r="AZ25" s="308">
        <v>0.9972531848585533</v>
      </c>
      <c r="BA25" s="308">
        <v>0.9972531848585533</v>
      </c>
      <c r="BB25" s="308">
        <v>0.9972531848585533</v>
      </c>
      <c r="BC25" s="308">
        <v>0.9972531848585533</v>
      </c>
      <c r="BD25" s="308">
        <v>0.9972531848585533</v>
      </c>
      <c r="BE25" s="308">
        <v>0.9972531848585533</v>
      </c>
      <c r="BF25" s="308">
        <v>0.9972531848585533</v>
      </c>
      <c r="BG25" s="308">
        <v>0.9972531848585533</v>
      </c>
      <c r="BH25" s="308">
        <v>0.9972531848585533</v>
      </c>
      <c r="BI25" s="308">
        <v>0.9972531848585533</v>
      </c>
      <c r="BJ25" s="308">
        <v>0.9972531848585533</v>
      </c>
      <c r="BK25" s="308">
        <v>0.9972531848585533</v>
      </c>
      <c r="BL25" s="308">
        <v>0.9972531848585533</v>
      </c>
      <c r="BM25" s="308">
        <v>0.9972531848585533</v>
      </c>
      <c r="BN25" s="308">
        <v>0.9972531848585533</v>
      </c>
      <c r="BO25" s="308">
        <v>0.9972531848585533</v>
      </c>
      <c r="BP25" s="308">
        <v>0.9972531848585533</v>
      </c>
      <c r="BQ25" s="308"/>
      <c r="BR25" s="308"/>
      <c r="BS25" s="308"/>
      <c r="BT25" s="308"/>
      <c r="BU25" s="308"/>
      <c r="BV25" s="308"/>
      <c r="BW25" s="308"/>
      <c r="BX25" s="308"/>
      <c r="BY25" s="308"/>
      <c r="BZ25" s="308"/>
      <c r="CA25" s="308"/>
      <c r="CB25" s="308"/>
      <c r="CC25" s="309"/>
    </row>
    <row r="26" spans="1:81" x14ac:dyDescent="0.2">
      <c r="A26" s="238">
        <v>41353</v>
      </c>
      <c r="B26" s="298">
        <f>IF(NOT(ISNA(A26)),IF(A26&gt;0,_xll.xlDateShiftMonthBiz("TARGET",A26,tenor),""),"")</f>
        <v>41537</v>
      </c>
      <c r="C26" s="237">
        <v>0.99713273492694843</v>
      </c>
      <c r="D26" s="238">
        <v>41397</v>
      </c>
      <c r="E26" s="239">
        <v>0.99807884143554548</v>
      </c>
      <c r="F26" s="301">
        <f>IF(LEN(B26)&gt;0,_xll.xlInterpDisc($D$10:INDEX($D$10:$D$99,$D$8),$E$10:INDEX($E$10:$E$99,$D$8),B26,EUROIS!typeInterp,EUROIS!interpOn,EUROIS!comp,0*TYPE(trigger)+EUROIS!dayCount),"")</f>
        <v>0.9971328932048984</v>
      </c>
      <c r="G26" s="307">
        <v>0.99713273492694843</v>
      </c>
      <c r="H26" s="308">
        <v>0.99713273492694843</v>
      </c>
      <c r="I26" s="308">
        <v>0.99713273492694843</v>
      </c>
      <c r="J26" s="308">
        <v>0.99713273492694843</v>
      </c>
      <c r="K26" s="308">
        <v>0.99713273492694843</v>
      </c>
      <c r="L26" s="308">
        <v>0.99713273492694843</v>
      </c>
      <c r="M26" s="308">
        <v>0.99713273492694843</v>
      </c>
      <c r="N26" s="308">
        <v>0.99713273492694843</v>
      </c>
      <c r="O26" s="308">
        <v>0.99713273492694843</v>
      </c>
      <c r="P26" s="308">
        <v>0.99713273492694843</v>
      </c>
      <c r="Q26" s="308">
        <v>0.99713273492694843</v>
      </c>
      <c r="R26" s="308">
        <v>0.99713273492694843</v>
      </c>
      <c r="S26" s="308">
        <v>0.99713273492694843</v>
      </c>
      <c r="T26" s="308">
        <v>0.99713273492694843</v>
      </c>
      <c r="U26" s="308">
        <v>0.99713273492694843</v>
      </c>
      <c r="V26" s="308">
        <v>0.99713273492694843</v>
      </c>
      <c r="W26" s="308">
        <v>0.99713273492694843</v>
      </c>
      <c r="X26" s="308">
        <v>0.99713273492694843</v>
      </c>
      <c r="Y26" s="308">
        <v>0.99715608771059028</v>
      </c>
      <c r="Z26" s="308">
        <v>0.99702995507529124</v>
      </c>
      <c r="AA26" s="308">
        <v>0.9969420286093772</v>
      </c>
      <c r="AB26" s="308">
        <v>0.99714392413212971</v>
      </c>
      <c r="AC26" s="308">
        <v>0.99713273492694843</v>
      </c>
      <c r="AD26" s="308">
        <v>0.99713273492694843</v>
      </c>
      <c r="AE26" s="308">
        <v>0.99713273492694843</v>
      </c>
      <c r="AF26" s="308">
        <v>0.99713273492694843</v>
      </c>
      <c r="AG26" s="308">
        <v>0.99713273492694843</v>
      </c>
      <c r="AH26" s="308">
        <v>0.99713273492694843</v>
      </c>
      <c r="AI26" s="308">
        <v>0.99713273492694843</v>
      </c>
      <c r="AJ26" s="308">
        <v>0.99713273492694843</v>
      </c>
      <c r="AK26" s="308">
        <v>0.99713273492694843</v>
      </c>
      <c r="AL26" s="308">
        <v>0.99713273492694843</v>
      </c>
      <c r="AM26" s="308">
        <v>0.99713273492694843</v>
      </c>
      <c r="AN26" s="308">
        <v>0.99713273492694843</v>
      </c>
      <c r="AO26" s="308">
        <v>0.99713273492694843</v>
      </c>
      <c r="AP26" s="308">
        <v>0.99713273492694843</v>
      </c>
      <c r="AQ26" s="308">
        <v>0.99713273492694843</v>
      </c>
      <c r="AR26" s="308">
        <v>0.99713273492694843</v>
      </c>
      <c r="AS26" s="308">
        <v>0.99713273492694843</v>
      </c>
      <c r="AT26" s="308">
        <v>0.99713273492694843</v>
      </c>
      <c r="AU26" s="308">
        <v>0.99713273492694843</v>
      </c>
      <c r="AV26" s="308">
        <v>0.99713273492694843</v>
      </c>
      <c r="AW26" s="308">
        <v>0.99713273492694843</v>
      </c>
      <c r="AX26" s="308">
        <v>0.99713273492694843</v>
      </c>
      <c r="AY26" s="308">
        <v>0.99713273492694843</v>
      </c>
      <c r="AZ26" s="308">
        <v>0.99713273492694843</v>
      </c>
      <c r="BA26" s="308">
        <v>0.99713273492694843</v>
      </c>
      <c r="BB26" s="308">
        <v>0.99713273492694843</v>
      </c>
      <c r="BC26" s="308">
        <v>0.99713273492694843</v>
      </c>
      <c r="BD26" s="308">
        <v>0.99713273492694843</v>
      </c>
      <c r="BE26" s="308">
        <v>0.99713273492694843</v>
      </c>
      <c r="BF26" s="308">
        <v>0.99713273492694843</v>
      </c>
      <c r="BG26" s="308">
        <v>0.99713273492694843</v>
      </c>
      <c r="BH26" s="308">
        <v>0.99713273492694843</v>
      </c>
      <c r="BI26" s="308">
        <v>0.99713273492694843</v>
      </c>
      <c r="BJ26" s="308">
        <v>0.99713273492694843</v>
      </c>
      <c r="BK26" s="308">
        <v>0.99713273492694843</v>
      </c>
      <c r="BL26" s="308">
        <v>0.99713273492694843</v>
      </c>
      <c r="BM26" s="308">
        <v>0.99713273492694843</v>
      </c>
      <c r="BN26" s="308">
        <v>0.99713273492694843</v>
      </c>
      <c r="BO26" s="308">
        <v>0.99713273492694843</v>
      </c>
      <c r="BP26" s="308">
        <v>0.99713273492694843</v>
      </c>
      <c r="BQ26" s="308"/>
      <c r="BR26" s="308"/>
      <c r="BS26" s="308"/>
      <c r="BT26" s="308"/>
      <c r="BU26" s="308"/>
      <c r="BV26" s="308"/>
      <c r="BW26" s="308"/>
      <c r="BX26" s="308"/>
      <c r="BY26" s="308"/>
      <c r="BZ26" s="308"/>
      <c r="CA26" s="308"/>
      <c r="CB26" s="308"/>
      <c r="CC26" s="309"/>
    </row>
    <row r="27" spans="1:81" x14ac:dyDescent="0.2">
      <c r="A27" s="238">
        <v>41445</v>
      </c>
      <c r="B27" s="298">
        <f>IF(NOT(ISNA(A27)),IF(A27&gt;0,_xll.xlDateShiftMonthBiz("TARGET",A27,tenor),""),"")</f>
        <v>41628</v>
      </c>
      <c r="C27" s="237">
        <v>0.99639126617491203</v>
      </c>
      <c r="D27" s="238">
        <v>41428</v>
      </c>
      <c r="E27" s="239">
        <v>0.99787831288609052</v>
      </c>
      <c r="F27" s="301">
        <f>IF(LEN(B27)&gt;0,_xll.xlInterpDisc($D$10:INDEX($D$10:$D$99,$D$8),$E$10:INDEX($E$10:$E$99,$D$8),B27,EUROIS!typeInterp,EUROIS!interpOn,EUROIS!comp,0*TYPE(trigger)+EUROIS!dayCount),"")</f>
        <v>0.99639135601750939</v>
      </c>
      <c r="G27" s="307">
        <v>0.99639126617491203</v>
      </c>
      <c r="H27" s="308">
        <v>0.99639126617491203</v>
      </c>
      <c r="I27" s="308">
        <v>0.99639126617491203</v>
      </c>
      <c r="J27" s="308">
        <v>0.99639126617491203</v>
      </c>
      <c r="K27" s="308">
        <v>0.99639126617491203</v>
      </c>
      <c r="L27" s="308">
        <v>0.99639126617491203</v>
      </c>
      <c r="M27" s="308">
        <v>0.99639126617491203</v>
      </c>
      <c r="N27" s="308">
        <v>0.99639126617491203</v>
      </c>
      <c r="O27" s="308">
        <v>0.99639126617491203</v>
      </c>
      <c r="P27" s="308">
        <v>0.99639126617491203</v>
      </c>
      <c r="Q27" s="308">
        <v>0.99639126617491203</v>
      </c>
      <c r="R27" s="308">
        <v>0.99639126617491203</v>
      </c>
      <c r="S27" s="308">
        <v>0.99639126617491203</v>
      </c>
      <c r="T27" s="308">
        <v>0.99639126617491203</v>
      </c>
      <c r="U27" s="308">
        <v>0.99639126617491203</v>
      </c>
      <c r="V27" s="308">
        <v>0.99639126617491203</v>
      </c>
      <c r="W27" s="308">
        <v>0.99639126617491203</v>
      </c>
      <c r="X27" s="308">
        <v>0.99639126617491203</v>
      </c>
      <c r="Y27" s="308">
        <v>0.99639126617491203</v>
      </c>
      <c r="Z27" s="308">
        <v>0.99639126617491203</v>
      </c>
      <c r="AA27" s="308">
        <v>0.99639126617491203</v>
      </c>
      <c r="AB27" s="308">
        <v>0.99642152456905064</v>
      </c>
      <c r="AC27" s="308">
        <v>0.9962610740474952</v>
      </c>
      <c r="AD27" s="308">
        <v>0.99616977331475443</v>
      </c>
      <c r="AE27" s="308">
        <v>0.99640472112433975</v>
      </c>
      <c r="AF27" s="308">
        <v>0.99639126617491203</v>
      </c>
      <c r="AG27" s="308">
        <v>0.99639126617491203</v>
      </c>
      <c r="AH27" s="308">
        <v>0.99639126617491203</v>
      </c>
      <c r="AI27" s="308">
        <v>0.99639126617491203</v>
      </c>
      <c r="AJ27" s="308">
        <v>0.99639126617491203</v>
      </c>
      <c r="AK27" s="308">
        <v>0.99639126617491203</v>
      </c>
      <c r="AL27" s="308">
        <v>0.99639126617491203</v>
      </c>
      <c r="AM27" s="308">
        <v>0.99639126617491203</v>
      </c>
      <c r="AN27" s="308">
        <v>0.99639126617491203</v>
      </c>
      <c r="AO27" s="308">
        <v>0.99639126617491203</v>
      </c>
      <c r="AP27" s="308">
        <v>0.99639126617491203</v>
      </c>
      <c r="AQ27" s="308">
        <v>0.99639126617491203</v>
      </c>
      <c r="AR27" s="308">
        <v>0.99639126617491203</v>
      </c>
      <c r="AS27" s="308">
        <v>0.99639126617491203</v>
      </c>
      <c r="AT27" s="308">
        <v>0.99639126617491203</v>
      </c>
      <c r="AU27" s="308">
        <v>0.99639126617491203</v>
      </c>
      <c r="AV27" s="308">
        <v>0.99639126617491203</v>
      </c>
      <c r="AW27" s="308">
        <v>0.99639126617491203</v>
      </c>
      <c r="AX27" s="308">
        <v>0.99639126617491203</v>
      </c>
      <c r="AY27" s="308">
        <v>0.99639126617491203</v>
      </c>
      <c r="AZ27" s="308">
        <v>0.99639126617491203</v>
      </c>
      <c r="BA27" s="308">
        <v>0.99639126617491203</v>
      </c>
      <c r="BB27" s="308">
        <v>0.99639126617491203</v>
      </c>
      <c r="BC27" s="308">
        <v>0.99639126617491203</v>
      </c>
      <c r="BD27" s="308">
        <v>0.99639126617491203</v>
      </c>
      <c r="BE27" s="308">
        <v>0.99639126617491203</v>
      </c>
      <c r="BF27" s="308">
        <v>0.99639126617491203</v>
      </c>
      <c r="BG27" s="308">
        <v>0.99639126617491203</v>
      </c>
      <c r="BH27" s="308">
        <v>0.99639126617491203</v>
      </c>
      <c r="BI27" s="308">
        <v>0.99639126617491203</v>
      </c>
      <c r="BJ27" s="308">
        <v>0.99639126617491203</v>
      </c>
      <c r="BK27" s="308">
        <v>0.99639126617491203</v>
      </c>
      <c r="BL27" s="308">
        <v>0.99639126617491203</v>
      </c>
      <c r="BM27" s="308">
        <v>0.99639126617491203</v>
      </c>
      <c r="BN27" s="308">
        <v>0.99639126617491203</v>
      </c>
      <c r="BO27" s="308">
        <v>0.99639126617491203</v>
      </c>
      <c r="BP27" s="308">
        <v>0.99639126617491203</v>
      </c>
      <c r="BQ27" s="308"/>
      <c r="BR27" s="308"/>
      <c r="BS27" s="308"/>
      <c r="BT27" s="308"/>
      <c r="BU27" s="308"/>
      <c r="BV27" s="308"/>
      <c r="BW27" s="308"/>
      <c r="BX27" s="308"/>
      <c r="BY27" s="308"/>
      <c r="BZ27" s="308"/>
      <c r="CA27" s="308"/>
      <c r="CB27" s="308"/>
      <c r="CC27" s="309"/>
    </row>
    <row r="28" spans="1:81" x14ac:dyDescent="0.2">
      <c r="A28" s="238">
        <v>41536</v>
      </c>
      <c r="B28" s="298">
        <f>IF(NOT(ISNA(A28)),IF(A28&gt;0,_xll.xlDateShiftMonthBiz("TARGET",A28,tenor),""),"")</f>
        <v>41717</v>
      </c>
      <c r="C28" s="237">
        <v>0.99551584156413597</v>
      </c>
      <c r="D28" s="238">
        <v>41458</v>
      </c>
      <c r="E28" s="239">
        <v>0.99769246435035974</v>
      </c>
      <c r="F28" s="301">
        <f>IF(LEN(B28)&gt;0,_xll.xlInterpDisc($D$10:INDEX($D$10:$D$99,$D$8),$E$10:INDEX($E$10:$E$99,$D$8),B28,EUROIS!typeInterp,EUROIS!interpOn,EUROIS!comp,0*TYPE(trigger)+EUROIS!dayCount),"")</f>
        <v>0.99551586450222473</v>
      </c>
      <c r="G28" s="307">
        <v>0.99551584156413597</v>
      </c>
      <c r="H28" s="308">
        <v>0.99551584156413597</v>
      </c>
      <c r="I28" s="308">
        <v>0.99551584156413597</v>
      </c>
      <c r="J28" s="308">
        <v>0.99551584156413597</v>
      </c>
      <c r="K28" s="308">
        <v>0.99551584156413597</v>
      </c>
      <c r="L28" s="308">
        <v>0.99551584156413597</v>
      </c>
      <c r="M28" s="308">
        <v>0.99551584156413597</v>
      </c>
      <c r="N28" s="308">
        <v>0.99551584156413597</v>
      </c>
      <c r="O28" s="308">
        <v>0.99551584156413597</v>
      </c>
      <c r="P28" s="308">
        <v>0.99551584156413597</v>
      </c>
      <c r="Q28" s="308">
        <v>0.99551584156413597</v>
      </c>
      <c r="R28" s="308">
        <v>0.99551584156413597</v>
      </c>
      <c r="S28" s="308">
        <v>0.99551584156413597</v>
      </c>
      <c r="T28" s="308">
        <v>0.99551584156413597</v>
      </c>
      <c r="U28" s="308">
        <v>0.99551584156413597</v>
      </c>
      <c r="V28" s="308">
        <v>0.99551584156413597</v>
      </c>
      <c r="W28" s="308">
        <v>0.99551584156413597</v>
      </c>
      <c r="X28" s="308">
        <v>0.99551584156413597</v>
      </c>
      <c r="Y28" s="308">
        <v>0.99551584156413597</v>
      </c>
      <c r="Z28" s="308">
        <v>0.99551584156413597</v>
      </c>
      <c r="AA28" s="308">
        <v>0.99551584156413597</v>
      </c>
      <c r="AB28" s="308">
        <v>0.99551584156413597</v>
      </c>
      <c r="AC28" s="308">
        <v>0.99551584156413597</v>
      </c>
      <c r="AD28" s="308">
        <v>0.99551584156413597</v>
      </c>
      <c r="AE28" s="308">
        <v>0.99555494465721261</v>
      </c>
      <c r="AF28" s="308">
        <v>0.99535399521658585</v>
      </c>
      <c r="AG28" s="308">
        <v>0.99527612968913648</v>
      </c>
      <c r="AH28" s="308">
        <v>0.99553039956943257</v>
      </c>
      <c r="AI28" s="308">
        <v>0.99551584156413597</v>
      </c>
      <c r="AJ28" s="308">
        <v>0.99551584156413597</v>
      </c>
      <c r="AK28" s="308">
        <v>0.99551584156413597</v>
      </c>
      <c r="AL28" s="308">
        <v>0.99551584156413597</v>
      </c>
      <c r="AM28" s="308">
        <v>0.99551584156413597</v>
      </c>
      <c r="AN28" s="308">
        <v>0.99551584156413597</v>
      </c>
      <c r="AO28" s="308">
        <v>0.99551584156413597</v>
      </c>
      <c r="AP28" s="308">
        <v>0.99551584156413597</v>
      </c>
      <c r="AQ28" s="308">
        <v>0.99551584156413597</v>
      </c>
      <c r="AR28" s="308">
        <v>0.99551584156413597</v>
      </c>
      <c r="AS28" s="308">
        <v>0.99551584156413597</v>
      </c>
      <c r="AT28" s="308">
        <v>0.99551584156413597</v>
      </c>
      <c r="AU28" s="308">
        <v>0.99551584156413597</v>
      </c>
      <c r="AV28" s="308">
        <v>0.99551584156413597</v>
      </c>
      <c r="AW28" s="308">
        <v>0.99551584156413597</v>
      </c>
      <c r="AX28" s="308">
        <v>0.99551584156413597</v>
      </c>
      <c r="AY28" s="308">
        <v>0.99551584156413597</v>
      </c>
      <c r="AZ28" s="308">
        <v>0.99551584156413597</v>
      </c>
      <c r="BA28" s="308">
        <v>0.99551584156413597</v>
      </c>
      <c r="BB28" s="308">
        <v>0.99551584156413597</v>
      </c>
      <c r="BC28" s="308">
        <v>0.99551584156413597</v>
      </c>
      <c r="BD28" s="308">
        <v>0.99551584156413597</v>
      </c>
      <c r="BE28" s="308">
        <v>0.99551584156413597</v>
      </c>
      <c r="BF28" s="308">
        <v>0.99551584156413597</v>
      </c>
      <c r="BG28" s="308">
        <v>0.99551584156413597</v>
      </c>
      <c r="BH28" s="308">
        <v>0.99551584156413597</v>
      </c>
      <c r="BI28" s="308">
        <v>0.99551584156413597</v>
      </c>
      <c r="BJ28" s="308">
        <v>0.99551584156413597</v>
      </c>
      <c r="BK28" s="308">
        <v>0.99551584156413597</v>
      </c>
      <c r="BL28" s="308">
        <v>0.99551584156413597</v>
      </c>
      <c r="BM28" s="308">
        <v>0.99551584156413597</v>
      </c>
      <c r="BN28" s="308">
        <v>0.99551584156413597</v>
      </c>
      <c r="BO28" s="308">
        <v>0.99551584156413597</v>
      </c>
      <c r="BP28" s="308">
        <v>0.99551584156413597</v>
      </c>
      <c r="BQ28" s="308"/>
      <c r="BR28" s="308"/>
      <c r="BS28" s="308"/>
      <c r="BT28" s="308"/>
      <c r="BU28" s="308"/>
      <c r="BV28" s="308"/>
      <c r="BW28" s="308"/>
      <c r="BX28" s="308"/>
      <c r="BY28" s="308"/>
      <c r="BZ28" s="308"/>
      <c r="CA28" s="308"/>
      <c r="CB28" s="308"/>
      <c r="CC28" s="309"/>
    </row>
    <row r="29" spans="1:81" x14ac:dyDescent="0.2">
      <c r="A29" s="238">
        <v>41626</v>
      </c>
      <c r="B29" s="298">
        <f>IF(NOT(ISNA(A29)),IF(A29&gt;0,_xll.xlDateShiftMonthBiz("TARGET",A29,tenor),""),"")</f>
        <v>41808</v>
      </c>
      <c r="C29" s="237">
        <v>0.99449558977468899</v>
      </c>
      <c r="D29" s="238">
        <v>41491</v>
      </c>
      <c r="E29" s="239">
        <v>0.99746567069568826</v>
      </c>
      <c r="F29" s="301">
        <f>IF(LEN(B29)&gt;0,_xll.xlInterpDisc($D$10:INDEX($D$10:$D$99,$D$8),$E$10:INDEX($E$10:$E$99,$D$8),B29,EUROIS!typeInterp,EUROIS!interpOn,EUROIS!comp,0*TYPE(trigger)+EUROIS!dayCount),"")</f>
        <v>0.99449088565117683</v>
      </c>
      <c r="G29" s="307">
        <v>0.99449558977468899</v>
      </c>
      <c r="H29" s="308">
        <v>0.99449558977468899</v>
      </c>
      <c r="I29" s="308">
        <v>0.99449558977468899</v>
      </c>
      <c r="J29" s="308">
        <v>0.99449558977468899</v>
      </c>
      <c r="K29" s="308">
        <v>0.99449558977468899</v>
      </c>
      <c r="L29" s="308">
        <v>0.99449558977468899</v>
      </c>
      <c r="M29" s="308">
        <v>0.99449558977468899</v>
      </c>
      <c r="N29" s="308">
        <v>0.99449558977468899</v>
      </c>
      <c r="O29" s="308">
        <v>0.99449558977468899</v>
      </c>
      <c r="P29" s="308">
        <v>0.99449558977468899</v>
      </c>
      <c r="Q29" s="308">
        <v>0.99449558977468899</v>
      </c>
      <c r="R29" s="308">
        <v>0.99449558977468899</v>
      </c>
      <c r="S29" s="308">
        <v>0.99449558977468899</v>
      </c>
      <c r="T29" s="308">
        <v>0.99449558977468899</v>
      </c>
      <c r="U29" s="308">
        <v>0.99449558977468899</v>
      </c>
      <c r="V29" s="308">
        <v>0.99449558977468899</v>
      </c>
      <c r="W29" s="308">
        <v>0.99449558977468899</v>
      </c>
      <c r="X29" s="308">
        <v>0.99449558977468899</v>
      </c>
      <c r="Y29" s="308">
        <v>0.99449558977468899</v>
      </c>
      <c r="Z29" s="308">
        <v>0.99449558977468899</v>
      </c>
      <c r="AA29" s="308">
        <v>0.99449558977468899</v>
      </c>
      <c r="AB29" s="308">
        <v>0.99449558977468899</v>
      </c>
      <c r="AC29" s="308">
        <v>0.99449558977468899</v>
      </c>
      <c r="AD29" s="308">
        <v>0.99449558977468899</v>
      </c>
      <c r="AE29" s="308">
        <v>0.99449558977468899</v>
      </c>
      <c r="AF29" s="308">
        <v>0.99449558977468899</v>
      </c>
      <c r="AG29" s="308">
        <v>0.99449558977468899</v>
      </c>
      <c r="AH29" s="308">
        <v>0.99454101258590499</v>
      </c>
      <c r="AI29" s="308">
        <v>0.99429490037107626</v>
      </c>
      <c r="AJ29" s="308">
        <v>0.99430114206696718</v>
      </c>
      <c r="AK29" s="308">
        <v>0.99449752988803597</v>
      </c>
      <c r="AL29" s="308">
        <v>0.99449558977468899</v>
      </c>
      <c r="AM29" s="308">
        <v>0.99449558977468899</v>
      </c>
      <c r="AN29" s="308">
        <v>0.99449558977468899</v>
      </c>
      <c r="AO29" s="308">
        <v>0.99449558977468899</v>
      </c>
      <c r="AP29" s="308">
        <v>0.99449558977468899</v>
      </c>
      <c r="AQ29" s="308">
        <v>0.99449558977468899</v>
      </c>
      <c r="AR29" s="308">
        <v>0.99449558977468899</v>
      </c>
      <c r="AS29" s="308">
        <v>0.99449558977468899</v>
      </c>
      <c r="AT29" s="308">
        <v>0.99449558977468899</v>
      </c>
      <c r="AU29" s="308">
        <v>0.99449558977468899</v>
      </c>
      <c r="AV29" s="308">
        <v>0.99449558977468899</v>
      </c>
      <c r="AW29" s="308">
        <v>0.99449558977468899</v>
      </c>
      <c r="AX29" s="308">
        <v>0.99449558977468899</v>
      </c>
      <c r="AY29" s="308">
        <v>0.99449558977468899</v>
      </c>
      <c r="AZ29" s="308">
        <v>0.99449558977468899</v>
      </c>
      <c r="BA29" s="308">
        <v>0.99449558977468899</v>
      </c>
      <c r="BB29" s="308">
        <v>0.99449558977468899</v>
      </c>
      <c r="BC29" s="308">
        <v>0.99449558977468899</v>
      </c>
      <c r="BD29" s="308">
        <v>0.99449558977468899</v>
      </c>
      <c r="BE29" s="308">
        <v>0.99449558977468899</v>
      </c>
      <c r="BF29" s="308">
        <v>0.99449558977468899</v>
      </c>
      <c r="BG29" s="308">
        <v>0.99449558977468899</v>
      </c>
      <c r="BH29" s="308">
        <v>0.99449558977468899</v>
      </c>
      <c r="BI29" s="308">
        <v>0.99449558977468899</v>
      </c>
      <c r="BJ29" s="308">
        <v>0.99449558977468899</v>
      </c>
      <c r="BK29" s="308">
        <v>0.99449558977468899</v>
      </c>
      <c r="BL29" s="308">
        <v>0.99449558977468899</v>
      </c>
      <c r="BM29" s="308">
        <v>0.99449558977468899</v>
      </c>
      <c r="BN29" s="308">
        <v>0.99449558977468899</v>
      </c>
      <c r="BO29" s="308">
        <v>0.99449558977468899</v>
      </c>
      <c r="BP29" s="308">
        <v>0.99449558977468899</v>
      </c>
      <c r="BQ29" s="308"/>
      <c r="BR29" s="308"/>
      <c r="BS29" s="308"/>
      <c r="BT29" s="308"/>
      <c r="BU29" s="308"/>
      <c r="BV29" s="308"/>
      <c r="BW29" s="308"/>
      <c r="BX29" s="308"/>
      <c r="BY29" s="308"/>
      <c r="BZ29" s="308"/>
      <c r="CA29" s="308"/>
      <c r="CB29" s="308"/>
      <c r="CC29" s="309"/>
    </row>
    <row r="30" spans="1:81" x14ac:dyDescent="0.2">
      <c r="A30" s="238">
        <v>41716</v>
      </c>
      <c r="B30" s="298">
        <f>IF(NOT(ISNA(A30)),IF(A30&gt;0,_xll.xlDateShiftMonthBiz("TARGET",A30,tenor),""),"")</f>
        <v>41900</v>
      </c>
      <c r="C30" s="237">
        <v>0.99315573230573251</v>
      </c>
      <c r="D30" s="238">
        <v>41520</v>
      </c>
      <c r="E30" s="239">
        <v>0.99726051687304917</v>
      </c>
      <c r="F30" s="301">
        <f>IF(LEN(B30)&gt;0,_xll.xlInterpDisc($D$10:INDEX($D$10:$D$99,$D$8),$E$10:INDEX($E$10:$E$99,$D$8),B30,EUROIS!typeInterp,EUROIS!interpOn,EUROIS!comp,0*TYPE(trigger)+EUROIS!dayCount),"")</f>
        <v>0.99322031105744957</v>
      </c>
      <c r="G30" s="307">
        <v>0.99315573230573251</v>
      </c>
      <c r="H30" s="308">
        <v>0.99315573230573251</v>
      </c>
      <c r="I30" s="308">
        <v>0.99315573230573251</v>
      </c>
      <c r="J30" s="308">
        <v>0.99315573230573251</v>
      </c>
      <c r="K30" s="308">
        <v>0.99315573230573251</v>
      </c>
      <c r="L30" s="308">
        <v>0.99315573230573251</v>
      </c>
      <c r="M30" s="308">
        <v>0.99315573230573251</v>
      </c>
      <c r="N30" s="308">
        <v>0.99315573230573251</v>
      </c>
      <c r="O30" s="308">
        <v>0.99315573230573251</v>
      </c>
      <c r="P30" s="308">
        <v>0.99315573230573251</v>
      </c>
      <c r="Q30" s="308">
        <v>0.99315573230573251</v>
      </c>
      <c r="R30" s="308">
        <v>0.99315573230573251</v>
      </c>
      <c r="S30" s="308">
        <v>0.99315573230573251</v>
      </c>
      <c r="T30" s="308">
        <v>0.99315573230573251</v>
      </c>
      <c r="U30" s="308">
        <v>0.99315573230573251</v>
      </c>
      <c r="V30" s="308">
        <v>0.99315573230573251</v>
      </c>
      <c r="W30" s="308">
        <v>0.99315573230573251</v>
      </c>
      <c r="X30" s="308">
        <v>0.99315573230573251</v>
      </c>
      <c r="Y30" s="308">
        <v>0.99315573230573251</v>
      </c>
      <c r="Z30" s="308">
        <v>0.99315573230573251</v>
      </c>
      <c r="AA30" s="308">
        <v>0.99315573230573251</v>
      </c>
      <c r="AB30" s="308">
        <v>0.99315573230573251</v>
      </c>
      <c r="AC30" s="308">
        <v>0.99315573230573251</v>
      </c>
      <c r="AD30" s="308">
        <v>0.99315573230573251</v>
      </c>
      <c r="AE30" s="308">
        <v>0.99315573230573251</v>
      </c>
      <c r="AF30" s="308">
        <v>0.99315573230573251</v>
      </c>
      <c r="AG30" s="308">
        <v>0.99315573230573251</v>
      </c>
      <c r="AH30" s="308">
        <v>0.99315573230573251</v>
      </c>
      <c r="AI30" s="308">
        <v>0.99384940678687195</v>
      </c>
      <c r="AJ30" s="308">
        <v>0.99251825084104262</v>
      </c>
      <c r="AK30" s="308">
        <v>0.99307242372061733</v>
      </c>
      <c r="AL30" s="308">
        <v>0.99316278847897044</v>
      </c>
      <c r="AM30" s="308">
        <v>0.99315573230573251</v>
      </c>
      <c r="AN30" s="308">
        <v>0.99315573230573251</v>
      </c>
      <c r="AO30" s="308">
        <v>0.99315573230573251</v>
      </c>
      <c r="AP30" s="308">
        <v>0.99315573230573251</v>
      </c>
      <c r="AQ30" s="308">
        <v>0.99315573230573251</v>
      </c>
      <c r="AR30" s="308">
        <v>0.99315573230573251</v>
      </c>
      <c r="AS30" s="308">
        <v>0.99315573230573251</v>
      </c>
      <c r="AT30" s="308">
        <v>0.99315573230573251</v>
      </c>
      <c r="AU30" s="308">
        <v>0.99315573230573251</v>
      </c>
      <c r="AV30" s="308">
        <v>0.99315573230573251</v>
      </c>
      <c r="AW30" s="308">
        <v>0.99315573230573251</v>
      </c>
      <c r="AX30" s="308">
        <v>0.99315573230573251</v>
      </c>
      <c r="AY30" s="308">
        <v>0.99315573230573251</v>
      </c>
      <c r="AZ30" s="308">
        <v>0.99315573230573251</v>
      </c>
      <c r="BA30" s="308">
        <v>0.99315573230573251</v>
      </c>
      <c r="BB30" s="308">
        <v>0.99315573230573251</v>
      </c>
      <c r="BC30" s="308">
        <v>0.99315573230573251</v>
      </c>
      <c r="BD30" s="308">
        <v>0.99315573230573251</v>
      </c>
      <c r="BE30" s="308">
        <v>0.99315573230573251</v>
      </c>
      <c r="BF30" s="308">
        <v>0.99315573230573251</v>
      </c>
      <c r="BG30" s="308">
        <v>0.99315573230573251</v>
      </c>
      <c r="BH30" s="308">
        <v>0.99315573230573251</v>
      </c>
      <c r="BI30" s="308">
        <v>0.99315573230573251</v>
      </c>
      <c r="BJ30" s="308">
        <v>0.99315573230573251</v>
      </c>
      <c r="BK30" s="308">
        <v>0.99315573230573251</v>
      </c>
      <c r="BL30" s="308">
        <v>0.99315573230573251</v>
      </c>
      <c r="BM30" s="308">
        <v>0.99315573230573251</v>
      </c>
      <c r="BN30" s="308">
        <v>0.99315573230573251</v>
      </c>
      <c r="BO30" s="308">
        <v>0.99315573230573251</v>
      </c>
      <c r="BP30" s="308">
        <v>0.99315573230573251</v>
      </c>
      <c r="BQ30" s="308"/>
      <c r="BR30" s="308"/>
      <c r="BS30" s="308"/>
      <c r="BT30" s="308"/>
      <c r="BU30" s="308"/>
      <c r="BV30" s="308"/>
      <c r="BW30" s="308"/>
      <c r="BX30" s="308"/>
      <c r="BY30" s="308"/>
      <c r="BZ30" s="308"/>
      <c r="CA30" s="308"/>
      <c r="CB30" s="308"/>
      <c r="CC30" s="309"/>
    </row>
    <row r="31" spans="1:81" x14ac:dyDescent="0.2">
      <c r="A31" s="238">
        <v>41809</v>
      </c>
      <c r="B31" s="298">
        <f>IF(NOT(ISNA(A31)),IF(A31&gt;0,_xll.xlDateShiftMonthBiz("TARGET",A31,tenor),""),"")</f>
        <v>41992</v>
      </c>
      <c r="C31" s="237">
        <v>0.99166891777987898</v>
      </c>
      <c r="D31" s="238">
        <v>41550</v>
      </c>
      <c r="E31" s="239">
        <v>0.99703324841466623</v>
      </c>
      <c r="F31" s="301">
        <f>IF(LEN(B31)&gt;0,_xll.xlInterpDisc($D$10:INDEX($D$10:$D$99,$D$8),$E$10:INDEX($E$10:$E$99,$D$8),B31,EUROIS!typeInterp,EUROIS!interpOn,EUROIS!comp,0*TYPE(trigger)+EUROIS!dayCount),"")</f>
        <v>0.99174742825516371</v>
      </c>
      <c r="G31" s="307">
        <v>0.99166891777987898</v>
      </c>
      <c r="H31" s="308">
        <v>0.99166891777987898</v>
      </c>
      <c r="I31" s="308">
        <v>0.99166891777987898</v>
      </c>
      <c r="J31" s="308">
        <v>0.99166891777987898</v>
      </c>
      <c r="K31" s="308">
        <v>0.99166891777987898</v>
      </c>
      <c r="L31" s="308">
        <v>0.99166891777987898</v>
      </c>
      <c r="M31" s="308">
        <v>0.99166891777987898</v>
      </c>
      <c r="N31" s="308">
        <v>0.99166891777987898</v>
      </c>
      <c r="O31" s="308">
        <v>0.99166891777987898</v>
      </c>
      <c r="P31" s="308">
        <v>0.99166891777987898</v>
      </c>
      <c r="Q31" s="308">
        <v>0.99166891777987898</v>
      </c>
      <c r="R31" s="308">
        <v>0.99166891777987898</v>
      </c>
      <c r="S31" s="308">
        <v>0.99166891777987898</v>
      </c>
      <c r="T31" s="308">
        <v>0.99166891777987898</v>
      </c>
      <c r="U31" s="308">
        <v>0.99166891777987898</v>
      </c>
      <c r="V31" s="308">
        <v>0.99166891777987898</v>
      </c>
      <c r="W31" s="308">
        <v>0.99166891777987898</v>
      </c>
      <c r="X31" s="308">
        <v>0.99166891777987898</v>
      </c>
      <c r="Y31" s="308">
        <v>0.99166891777987898</v>
      </c>
      <c r="Z31" s="308">
        <v>0.99166891777987898</v>
      </c>
      <c r="AA31" s="308">
        <v>0.99166891777987898</v>
      </c>
      <c r="AB31" s="308">
        <v>0.99166891777987898</v>
      </c>
      <c r="AC31" s="308">
        <v>0.99166891777987898</v>
      </c>
      <c r="AD31" s="308">
        <v>0.99166891777987898</v>
      </c>
      <c r="AE31" s="308">
        <v>0.99166891777987898</v>
      </c>
      <c r="AF31" s="308">
        <v>0.99166891777987898</v>
      </c>
      <c r="AG31" s="308">
        <v>0.99166891777987898</v>
      </c>
      <c r="AH31" s="308">
        <v>0.99166891777987898</v>
      </c>
      <c r="AI31" s="308">
        <v>0.99237301190357452</v>
      </c>
      <c r="AJ31" s="308">
        <v>0.99113297258650379</v>
      </c>
      <c r="AK31" s="308">
        <v>0.99141127540819562</v>
      </c>
      <c r="AL31" s="308">
        <v>0.99169201595341216</v>
      </c>
      <c r="AM31" s="308">
        <v>0.99166891777987898</v>
      </c>
      <c r="AN31" s="308">
        <v>0.99166891777987898</v>
      </c>
      <c r="AO31" s="308">
        <v>0.99166891777987898</v>
      </c>
      <c r="AP31" s="308">
        <v>0.99166891777987898</v>
      </c>
      <c r="AQ31" s="308">
        <v>0.99166891777987898</v>
      </c>
      <c r="AR31" s="308">
        <v>0.99166891777987898</v>
      </c>
      <c r="AS31" s="308">
        <v>0.99166891777987898</v>
      </c>
      <c r="AT31" s="308">
        <v>0.99166891777987898</v>
      </c>
      <c r="AU31" s="308">
        <v>0.99166891777987898</v>
      </c>
      <c r="AV31" s="308">
        <v>0.99166891777987898</v>
      </c>
      <c r="AW31" s="308">
        <v>0.99166891777987898</v>
      </c>
      <c r="AX31" s="308">
        <v>0.99166891777987898</v>
      </c>
      <c r="AY31" s="308">
        <v>0.99166891777987898</v>
      </c>
      <c r="AZ31" s="308">
        <v>0.99166891777987898</v>
      </c>
      <c r="BA31" s="308">
        <v>0.99166891777987898</v>
      </c>
      <c r="BB31" s="308">
        <v>0.99166891777987898</v>
      </c>
      <c r="BC31" s="308">
        <v>0.99166891777987898</v>
      </c>
      <c r="BD31" s="308">
        <v>0.99166891777987898</v>
      </c>
      <c r="BE31" s="308">
        <v>0.99166891777987898</v>
      </c>
      <c r="BF31" s="308">
        <v>0.99166891777987898</v>
      </c>
      <c r="BG31" s="308">
        <v>0.99166891777987898</v>
      </c>
      <c r="BH31" s="308">
        <v>0.99166891777987898</v>
      </c>
      <c r="BI31" s="308">
        <v>0.99166891777987898</v>
      </c>
      <c r="BJ31" s="308">
        <v>0.99166891777987898</v>
      </c>
      <c r="BK31" s="308">
        <v>0.99166891777987898</v>
      </c>
      <c r="BL31" s="308">
        <v>0.99166891777987898</v>
      </c>
      <c r="BM31" s="308">
        <v>0.99166891777987898</v>
      </c>
      <c r="BN31" s="308">
        <v>0.99166891777987898</v>
      </c>
      <c r="BO31" s="308">
        <v>0.99166891777987898</v>
      </c>
      <c r="BP31" s="308">
        <v>0.99166891777987898</v>
      </c>
      <c r="BQ31" s="308"/>
      <c r="BR31" s="308"/>
      <c r="BS31" s="308"/>
      <c r="BT31" s="308"/>
      <c r="BU31" s="308"/>
      <c r="BV31" s="308"/>
      <c r="BW31" s="308"/>
      <c r="BX31" s="308"/>
      <c r="BY31" s="308"/>
      <c r="BZ31" s="308"/>
      <c r="CA31" s="308"/>
      <c r="CB31" s="308"/>
      <c r="CC31" s="309"/>
    </row>
    <row r="32" spans="1:81" x14ac:dyDescent="0.2">
      <c r="A32" s="238">
        <v>41900</v>
      </c>
      <c r="B32" s="298">
        <f>IF(NOT(ISNA(A32)),IF(A32&gt;0,_xll.xlDateShiftMonthBiz("TARGET",A32,tenor),""),"")</f>
        <v>42081</v>
      </c>
      <c r="C32" s="237">
        <v>0.99006256419130434</v>
      </c>
      <c r="D32" s="238">
        <v>41582</v>
      </c>
      <c r="E32" s="239">
        <v>0.99678811628819297</v>
      </c>
      <c r="F32" s="301">
        <f>IF(LEN(B32)&gt;0,_xll.xlInterpDisc($D$10:INDEX($D$10:$D$99,$D$8),$E$10:INDEX($E$10:$E$99,$D$8),B32,EUROIS!typeInterp,EUROIS!interpOn,EUROIS!comp,0*TYPE(trigger)+EUROIS!dayCount),"")</f>
        <v>0.99011422311451147</v>
      </c>
      <c r="G32" s="307">
        <v>0.99006256419130434</v>
      </c>
      <c r="H32" s="308">
        <v>0.99006256419130434</v>
      </c>
      <c r="I32" s="308">
        <v>0.99006256419130434</v>
      </c>
      <c r="J32" s="308">
        <v>0.99006256419130434</v>
      </c>
      <c r="K32" s="308">
        <v>0.99006256419130434</v>
      </c>
      <c r="L32" s="308">
        <v>0.99006256419130434</v>
      </c>
      <c r="M32" s="308">
        <v>0.99006256419130434</v>
      </c>
      <c r="N32" s="308">
        <v>0.99006256419130434</v>
      </c>
      <c r="O32" s="308">
        <v>0.99006256419130434</v>
      </c>
      <c r="P32" s="308">
        <v>0.99006256419130434</v>
      </c>
      <c r="Q32" s="308">
        <v>0.99006256419130434</v>
      </c>
      <c r="R32" s="308">
        <v>0.99006256419130434</v>
      </c>
      <c r="S32" s="308">
        <v>0.99006256419130434</v>
      </c>
      <c r="T32" s="308">
        <v>0.99006256419130434</v>
      </c>
      <c r="U32" s="308">
        <v>0.99006256419130434</v>
      </c>
      <c r="V32" s="308">
        <v>0.99006256419130434</v>
      </c>
      <c r="W32" s="308">
        <v>0.99006256419130434</v>
      </c>
      <c r="X32" s="308">
        <v>0.99006256419130434</v>
      </c>
      <c r="Y32" s="308">
        <v>0.99006256419130434</v>
      </c>
      <c r="Z32" s="308">
        <v>0.99006256419130434</v>
      </c>
      <c r="AA32" s="308">
        <v>0.99006256419130434</v>
      </c>
      <c r="AB32" s="308">
        <v>0.99006256419130434</v>
      </c>
      <c r="AC32" s="308">
        <v>0.99006256419130434</v>
      </c>
      <c r="AD32" s="308">
        <v>0.99006256419130434</v>
      </c>
      <c r="AE32" s="308">
        <v>0.99006256419130434</v>
      </c>
      <c r="AF32" s="308">
        <v>0.99006256419130434</v>
      </c>
      <c r="AG32" s="308">
        <v>0.99006256419130434</v>
      </c>
      <c r="AH32" s="308">
        <v>0.99006256419130434</v>
      </c>
      <c r="AI32" s="308">
        <v>0.99038232929330572</v>
      </c>
      <c r="AJ32" s="308">
        <v>0.98980606926810388</v>
      </c>
      <c r="AK32" s="308">
        <v>0.9896205997861669</v>
      </c>
      <c r="AL32" s="308">
        <v>0.9900919047692609</v>
      </c>
      <c r="AM32" s="308">
        <v>0.99006256419130434</v>
      </c>
      <c r="AN32" s="308">
        <v>0.99006256419130434</v>
      </c>
      <c r="AO32" s="308">
        <v>0.99006256419130434</v>
      </c>
      <c r="AP32" s="308">
        <v>0.99006256419130434</v>
      </c>
      <c r="AQ32" s="308">
        <v>0.99006256419130434</v>
      </c>
      <c r="AR32" s="308">
        <v>0.99006256419130434</v>
      </c>
      <c r="AS32" s="308">
        <v>0.99006256419130434</v>
      </c>
      <c r="AT32" s="308">
        <v>0.99006256419130434</v>
      </c>
      <c r="AU32" s="308">
        <v>0.99006256419130434</v>
      </c>
      <c r="AV32" s="308">
        <v>0.99006256419130434</v>
      </c>
      <c r="AW32" s="308">
        <v>0.99006256419130434</v>
      </c>
      <c r="AX32" s="308">
        <v>0.99006256419130434</v>
      </c>
      <c r="AY32" s="308">
        <v>0.99006256419130434</v>
      </c>
      <c r="AZ32" s="308">
        <v>0.99006256419130434</v>
      </c>
      <c r="BA32" s="308">
        <v>0.99006256419130434</v>
      </c>
      <c r="BB32" s="308">
        <v>0.99006256419130434</v>
      </c>
      <c r="BC32" s="308">
        <v>0.99006256419130434</v>
      </c>
      <c r="BD32" s="308">
        <v>0.99006256419130434</v>
      </c>
      <c r="BE32" s="308">
        <v>0.99006256419130434</v>
      </c>
      <c r="BF32" s="308">
        <v>0.99006256419130434</v>
      </c>
      <c r="BG32" s="308">
        <v>0.99006256419130434</v>
      </c>
      <c r="BH32" s="308">
        <v>0.99006256419130434</v>
      </c>
      <c r="BI32" s="308">
        <v>0.99006256419130434</v>
      </c>
      <c r="BJ32" s="308">
        <v>0.99006256419130434</v>
      </c>
      <c r="BK32" s="308">
        <v>0.99006256419130434</v>
      </c>
      <c r="BL32" s="308">
        <v>0.99006256419130434</v>
      </c>
      <c r="BM32" s="308">
        <v>0.99006256419130434</v>
      </c>
      <c r="BN32" s="308">
        <v>0.99006256419130434</v>
      </c>
      <c r="BO32" s="308">
        <v>0.99006256419130434</v>
      </c>
      <c r="BP32" s="308">
        <v>0.99006256419130434</v>
      </c>
      <c r="BQ32" s="308"/>
      <c r="BR32" s="308"/>
      <c r="BS32" s="308"/>
      <c r="BT32" s="308"/>
      <c r="BU32" s="308"/>
      <c r="BV32" s="308"/>
      <c r="BW32" s="308"/>
      <c r="BX32" s="308"/>
      <c r="BY32" s="308"/>
      <c r="BZ32" s="308"/>
      <c r="CA32" s="308"/>
      <c r="CB32" s="308"/>
      <c r="CC32" s="309"/>
    </row>
    <row r="33" spans="1:81" x14ac:dyDescent="0.2">
      <c r="A33" s="238">
        <v>42188</v>
      </c>
      <c r="B33" s="298">
        <f>IF(NOT(ISNA(A33)),IF(A33&gt;0,_xll.xlDateShiftMonthBiz("TARGET",A33,tenor),""),"")</f>
        <v>42373</v>
      </c>
      <c r="C33" s="237">
        <v>0.98279784910781209</v>
      </c>
      <c r="D33" s="238">
        <v>41611</v>
      </c>
      <c r="E33" s="239">
        <v>0.99654313356421298</v>
      </c>
      <c r="F33" s="301">
        <f>IF(LEN(B33)&gt;0,_xll.xlInterpDisc($D$10:INDEX($D$10:$D$99,$D$8),$E$10:INDEX($E$10:$E$99,$D$8),B33,EUROIS!typeInterp,EUROIS!interpOn,EUROIS!comp,0*TYPE(trigger)+EUROIS!dayCount),"")</f>
        <v>0.98282573974976917</v>
      </c>
      <c r="G33" s="307">
        <v>0.98279784910781209</v>
      </c>
      <c r="H33" s="308">
        <v>0.98279784910781209</v>
      </c>
      <c r="I33" s="308">
        <v>0.98279784910781209</v>
      </c>
      <c r="J33" s="308">
        <v>0.98279784910781209</v>
      </c>
      <c r="K33" s="308">
        <v>0.98279784910781209</v>
      </c>
      <c r="L33" s="308">
        <v>0.98279784910781209</v>
      </c>
      <c r="M33" s="308">
        <v>0.98279784910781209</v>
      </c>
      <c r="N33" s="308">
        <v>0.98279784910781209</v>
      </c>
      <c r="O33" s="308">
        <v>0.98279784910781209</v>
      </c>
      <c r="P33" s="308">
        <v>0.98279784910781209</v>
      </c>
      <c r="Q33" s="308">
        <v>0.98279784910781209</v>
      </c>
      <c r="R33" s="308">
        <v>0.98279784910781209</v>
      </c>
      <c r="S33" s="308">
        <v>0.98279784910781209</v>
      </c>
      <c r="T33" s="308">
        <v>0.98279784910781209</v>
      </c>
      <c r="U33" s="308">
        <v>0.98279784910781209</v>
      </c>
      <c r="V33" s="308">
        <v>0.98279784910781209</v>
      </c>
      <c r="W33" s="308">
        <v>0.98279784910781209</v>
      </c>
      <c r="X33" s="308">
        <v>0.98279784910781209</v>
      </c>
      <c r="Y33" s="308">
        <v>0.98279784910781209</v>
      </c>
      <c r="Z33" s="308">
        <v>0.98279784910781209</v>
      </c>
      <c r="AA33" s="308">
        <v>0.98279784910781209</v>
      </c>
      <c r="AB33" s="308">
        <v>0.98279784910781209</v>
      </c>
      <c r="AC33" s="308">
        <v>0.98279784910781209</v>
      </c>
      <c r="AD33" s="308">
        <v>0.98279784910781209</v>
      </c>
      <c r="AE33" s="308">
        <v>0.98279784910781209</v>
      </c>
      <c r="AF33" s="308">
        <v>0.98279784910781209</v>
      </c>
      <c r="AG33" s="308">
        <v>0.98279784910781209</v>
      </c>
      <c r="AH33" s="308">
        <v>0.98279784910781209</v>
      </c>
      <c r="AI33" s="308">
        <v>0.98279784910781209</v>
      </c>
      <c r="AJ33" s="308">
        <v>0.98283866391741714</v>
      </c>
      <c r="AK33" s="308">
        <v>0.9824164375246911</v>
      </c>
      <c r="AL33" s="308">
        <v>0.98240507524254383</v>
      </c>
      <c r="AM33" s="308">
        <v>0.98283766793331762</v>
      </c>
      <c r="AN33" s="308">
        <v>0.98279784910781209</v>
      </c>
      <c r="AO33" s="308">
        <v>0.98279784910781209</v>
      </c>
      <c r="AP33" s="308">
        <v>0.98279784910781209</v>
      </c>
      <c r="AQ33" s="308">
        <v>0.98279784910781209</v>
      </c>
      <c r="AR33" s="308">
        <v>0.98279784910781209</v>
      </c>
      <c r="AS33" s="308">
        <v>0.98279784910781209</v>
      </c>
      <c r="AT33" s="308">
        <v>0.98279784910781209</v>
      </c>
      <c r="AU33" s="308">
        <v>0.98279784910781209</v>
      </c>
      <c r="AV33" s="308">
        <v>0.98279784910781209</v>
      </c>
      <c r="AW33" s="308">
        <v>0.98279784910781209</v>
      </c>
      <c r="AX33" s="308">
        <v>0.98279784910781209</v>
      </c>
      <c r="AY33" s="308">
        <v>0.98279784910781209</v>
      </c>
      <c r="AZ33" s="308">
        <v>0.98279784910781209</v>
      </c>
      <c r="BA33" s="308">
        <v>0.98279784910781209</v>
      </c>
      <c r="BB33" s="308">
        <v>0.98279784910781209</v>
      </c>
      <c r="BC33" s="308">
        <v>0.98279784910781209</v>
      </c>
      <c r="BD33" s="308">
        <v>0.98279784910781209</v>
      </c>
      <c r="BE33" s="308">
        <v>0.98279784910781209</v>
      </c>
      <c r="BF33" s="308">
        <v>0.98279784910781209</v>
      </c>
      <c r="BG33" s="308">
        <v>0.98279784910781209</v>
      </c>
      <c r="BH33" s="308">
        <v>0.98279784910781209</v>
      </c>
      <c r="BI33" s="308">
        <v>0.98279784910781209</v>
      </c>
      <c r="BJ33" s="308">
        <v>0.98279784910781209</v>
      </c>
      <c r="BK33" s="308">
        <v>0.98279784910781209</v>
      </c>
      <c r="BL33" s="308">
        <v>0.98279784910781209</v>
      </c>
      <c r="BM33" s="308">
        <v>0.98279784910781209</v>
      </c>
      <c r="BN33" s="308">
        <v>0.98279784910781209</v>
      </c>
      <c r="BO33" s="308">
        <v>0.98279784910781209</v>
      </c>
      <c r="BP33" s="308">
        <v>0.98279784910781209</v>
      </c>
      <c r="BQ33" s="308"/>
      <c r="BR33" s="308"/>
      <c r="BS33" s="308"/>
      <c r="BT33" s="308"/>
      <c r="BU33" s="308"/>
      <c r="BV33" s="308"/>
      <c r="BW33" s="308"/>
      <c r="BX33" s="308"/>
      <c r="BY33" s="308"/>
      <c r="BZ33" s="308"/>
      <c r="CA33" s="308"/>
      <c r="CB33" s="308"/>
      <c r="CC33" s="309"/>
    </row>
    <row r="34" spans="1:81" x14ac:dyDescent="0.2">
      <c r="A34" s="238">
        <v>42555</v>
      </c>
      <c r="B34" s="298">
        <f>IF(NOT(ISNA(A34)),IF(A34&gt;0,_xll.xlDateShiftMonthBiz("TARGET",A34,tenor),""),"")</f>
        <v>42739</v>
      </c>
      <c r="C34" s="237">
        <v>0.96897957164445669</v>
      </c>
      <c r="D34" s="238">
        <v>41642</v>
      </c>
      <c r="E34" s="239">
        <v>0.99626326950945221</v>
      </c>
      <c r="F34" s="301">
        <f>IF(LEN(B34)&gt;0,_xll.xlInterpDisc($D$10:INDEX($D$10:$D$99,$D$8),$E$10:INDEX($E$10:$E$99,$D$8),B34,EUROIS!typeInterp,EUROIS!interpOn,EUROIS!comp,0*TYPE(trigger)+EUROIS!dayCount),"")</f>
        <v>0.96898596514619129</v>
      </c>
      <c r="G34" s="307">
        <v>0.96897957164445669</v>
      </c>
      <c r="H34" s="308">
        <v>0.96897957164445669</v>
      </c>
      <c r="I34" s="308">
        <v>0.96897957164445669</v>
      </c>
      <c r="J34" s="308">
        <v>0.96897957164445669</v>
      </c>
      <c r="K34" s="308">
        <v>0.96897957164445669</v>
      </c>
      <c r="L34" s="308">
        <v>0.96897957164445669</v>
      </c>
      <c r="M34" s="308">
        <v>0.96897957164445669</v>
      </c>
      <c r="N34" s="308">
        <v>0.96897957164445669</v>
      </c>
      <c r="O34" s="308">
        <v>0.96897957164445669</v>
      </c>
      <c r="P34" s="308">
        <v>0.96897957164445669</v>
      </c>
      <c r="Q34" s="308">
        <v>0.96897957164445669</v>
      </c>
      <c r="R34" s="308">
        <v>0.96897957164445669</v>
      </c>
      <c r="S34" s="308">
        <v>0.96897957164445669</v>
      </c>
      <c r="T34" s="308">
        <v>0.96897957164445669</v>
      </c>
      <c r="U34" s="308">
        <v>0.96897957164445669</v>
      </c>
      <c r="V34" s="308">
        <v>0.96897957164445669</v>
      </c>
      <c r="W34" s="308">
        <v>0.96897957164445669</v>
      </c>
      <c r="X34" s="308">
        <v>0.96897957164445669</v>
      </c>
      <c r="Y34" s="308">
        <v>0.96897957164445669</v>
      </c>
      <c r="Z34" s="308">
        <v>0.96897957164445669</v>
      </c>
      <c r="AA34" s="308">
        <v>0.96897957164445669</v>
      </c>
      <c r="AB34" s="308">
        <v>0.96897957164445669</v>
      </c>
      <c r="AC34" s="308">
        <v>0.96897957164445669</v>
      </c>
      <c r="AD34" s="308">
        <v>0.96897957164445669</v>
      </c>
      <c r="AE34" s="308">
        <v>0.96897957164445669</v>
      </c>
      <c r="AF34" s="308">
        <v>0.96897957164445669</v>
      </c>
      <c r="AG34" s="308">
        <v>0.96897957164445669</v>
      </c>
      <c r="AH34" s="308">
        <v>0.96897957164445669</v>
      </c>
      <c r="AI34" s="308">
        <v>0.96897957164445669</v>
      </c>
      <c r="AJ34" s="308">
        <v>0.96897957164445669</v>
      </c>
      <c r="AK34" s="308">
        <v>0.96903118539810629</v>
      </c>
      <c r="AL34" s="308">
        <v>0.9685055956745533</v>
      </c>
      <c r="AM34" s="308">
        <v>0.96846637452225481</v>
      </c>
      <c r="AN34" s="308">
        <v>0.969036868179733</v>
      </c>
      <c r="AO34" s="308">
        <v>0.96897957164445669</v>
      </c>
      <c r="AP34" s="308">
        <v>0.96897957164445669</v>
      </c>
      <c r="AQ34" s="308">
        <v>0.96897957164445669</v>
      </c>
      <c r="AR34" s="308">
        <v>0.96897957164445669</v>
      </c>
      <c r="AS34" s="308">
        <v>0.96897957164445669</v>
      </c>
      <c r="AT34" s="308">
        <v>0.96897957164445669</v>
      </c>
      <c r="AU34" s="308">
        <v>0.96897957164445669</v>
      </c>
      <c r="AV34" s="308">
        <v>0.96897957164445669</v>
      </c>
      <c r="AW34" s="308">
        <v>0.96897957164445669</v>
      </c>
      <c r="AX34" s="308">
        <v>0.96897957164445669</v>
      </c>
      <c r="AY34" s="308">
        <v>0.96897957164445669</v>
      </c>
      <c r="AZ34" s="308">
        <v>0.96897957164445669</v>
      </c>
      <c r="BA34" s="308">
        <v>0.96897957164445669</v>
      </c>
      <c r="BB34" s="308">
        <v>0.96897957164445669</v>
      </c>
      <c r="BC34" s="308">
        <v>0.96897957164445669</v>
      </c>
      <c r="BD34" s="308">
        <v>0.96897957164445669</v>
      </c>
      <c r="BE34" s="308">
        <v>0.96897957164445669</v>
      </c>
      <c r="BF34" s="308">
        <v>0.96897957164445669</v>
      </c>
      <c r="BG34" s="308">
        <v>0.96897957164445669</v>
      </c>
      <c r="BH34" s="308">
        <v>0.96897957164445669</v>
      </c>
      <c r="BI34" s="308">
        <v>0.96897957164445669</v>
      </c>
      <c r="BJ34" s="308">
        <v>0.96897957164445669</v>
      </c>
      <c r="BK34" s="308">
        <v>0.96897957164445669</v>
      </c>
      <c r="BL34" s="308">
        <v>0.96897957164445669</v>
      </c>
      <c r="BM34" s="308">
        <v>0.96897957164445669</v>
      </c>
      <c r="BN34" s="308">
        <v>0.96897957164445669</v>
      </c>
      <c r="BO34" s="308">
        <v>0.96897957164445669</v>
      </c>
      <c r="BP34" s="308">
        <v>0.96897957164445669</v>
      </c>
      <c r="BQ34" s="308"/>
      <c r="BR34" s="308"/>
      <c r="BS34" s="308"/>
      <c r="BT34" s="308"/>
      <c r="BU34" s="308"/>
      <c r="BV34" s="308"/>
      <c r="BW34" s="308"/>
      <c r="BX34" s="308"/>
      <c r="BY34" s="308"/>
      <c r="BZ34" s="308"/>
      <c r="CA34" s="308"/>
      <c r="CB34" s="308"/>
      <c r="CC34" s="309"/>
    </row>
    <row r="35" spans="1:81" x14ac:dyDescent="0.2">
      <c r="A35" s="238">
        <v>42919</v>
      </c>
      <c r="B35" s="298">
        <f>IF(NOT(ISNA(A35)),IF(A35&gt;0,_xll.xlDateShiftMonthBiz("TARGET",A35,tenor),""),"")</f>
        <v>43103</v>
      </c>
      <c r="C35" s="237">
        <v>0.95096442295565453</v>
      </c>
      <c r="D35" s="238">
        <v>41673</v>
      </c>
      <c r="E35" s="239">
        <v>0.99597492254007247</v>
      </c>
      <c r="F35" s="301">
        <f>IF(LEN(B35)&gt;0,_xll.xlInterpDisc($D$10:INDEX($D$10:$D$99,$D$8),$E$10:INDEX($E$10:$E$99,$D$8),B35,EUROIS!typeInterp,EUROIS!interpOn,EUROIS!comp,0*TYPE(trigger)+EUROIS!dayCount),"")</f>
        <v>0.95096002202352969</v>
      </c>
      <c r="G35" s="307">
        <v>0.95096442295565453</v>
      </c>
      <c r="H35" s="308">
        <v>0.95096442295565453</v>
      </c>
      <c r="I35" s="308">
        <v>0.95096442295565453</v>
      </c>
      <c r="J35" s="308">
        <v>0.95096442295565453</v>
      </c>
      <c r="K35" s="308">
        <v>0.95096442295565453</v>
      </c>
      <c r="L35" s="308">
        <v>0.95096442295565453</v>
      </c>
      <c r="M35" s="308">
        <v>0.95096442295565453</v>
      </c>
      <c r="N35" s="308">
        <v>0.95096442295565453</v>
      </c>
      <c r="O35" s="308">
        <v>0.95096442295565453</v>
      </c>
      <c r="P35" s="308">
        <v>0.95096442295565453</v>
      </c>
      <c r="Q35" s="308">
        <v>0.95096442295565453</v>
      </c>
      <c r="R35" s="308">
        <v>0.95096442295565453</v>
      </c>
      <c r="S35" s="308">
        <v>0.95096442295565453</v>
      </c>
      <c r="T35" s="308">
        <v>0.95096442295565453</v>
      </c>
      <c r="U35" s="308">
        <v>0.95096442295565453</v>
      </c>
      <c r="V35" s="308">
        <v>0.95096442295565453</v>
      </c>
      <c r="W35" s="308">
        <v>0.95096442295565453</v>
      </c>
      <c r="X35" s="308">
        <v>0.95096442295565453</v>
      </c>
      <c r="Y35" s="308">
        <v>0.95096442295565453</v>
      </c>
      <c r="Z35" s="308">
        <v>0.95096442295565453</v>
      </c>
      <c r="AA35" s="308">
        <v>0.95096442295565453</v>
      </c>
      <c r="AB35" s="308">
        <v>0.95096442295565453</v>
      </c>
      <c r="AC35" s="308">
        <v>0.95096442295565453</v>
      </c>
      <c r="AD35" s="308">
        <v>0.95096442295565453</v>
      </c>
      <c r="AE35" s="308">
        <v>0.95096442295565453</v>
      </c>
      <c r="AF35" s="308">
        <v>0.95096442295565453</v>
      </c>
      <c r="AG35" s="308">
        <v>0.95096442295565453</v>
      </c>
      <c r="AH35" s="308">
        <v>0.95096442295565453</v>
      </c>
      <c r="AI35" s="308">
        <v>0.95096442295565453</v>
      </c>
      <c r="AJ35" s="308">
        <v>0.95096442295565453</v>
      </c>
      <c r="AK35" s="308">
        <v>0.95096442295565453</v>
      </c>
      <c r="AL35" s="308">
        <v>0.95102341231903409</v>
      </c>
      <c r="AM35" s="308">
        <v>0.9504068082185948</v>
      </c>
      <c r="AN35" s="308">
        <v>0.95033911406000504</v>
      </c>
      <c r="AO35" s="308">
        <v>0.95103669545839609</v>
      </c>
      <c r="AP35" s="308">
        <v>0.95096442295565453</v>
      </c>
      <c r="AQ35" s="308">
        <v>0.95096442295565453</v>
      </c>
      <c r="AR35" s="308">
        <v>0.95096442295565453</v>
      </c>
      <c r="AS35" s="308">
        <v>0.95096442295565453</v>
      </c>
      <c r="AT35" s="308">
        <v>0.95096442295565453</v>
      </c>
      <c r="AU35" s="308">
        <v>0.95096442295565453</v>
      </c>
      <c r="AV35" s="308">
        <v>0.95096442295565453</v>
      </c>
      <c r="AW35" s="308">
        <v>0.95096442295565453</v>
      </c>
      <c r="AX35" s="308">
        <v>0.95096442295565453</v>
      </c>
      <c r="AY35" s="308">
        <v>0.95096442295565453</v>
      </c>
      <c r="AZ35" s="308">
        <v>0.95096442295565453</v>
      </c>
      <c r="BA35" s="308">
        <v>0.95096442295565453</v>
      </c>
      <c r="BB35" s="308">
        <v>0.95096442295565453</v>
      </c>
      <c r="BC35" s="308">
        <v>0.95096442295565453</v>
      </c>
      <c r="BD35" s="308">
        <v>0.95096442295565453</v>
      </c>
      <c r="BE35" s="308">
        <v>0.95096442295565453</v>
      </c>
      <c r="BF35" s="308">
        <v>0.95096442295565453</v>
      </c>
      <c r="BG35" s="308">
        <v>0.95096442295565453</v>
      </c>
      <c r="BH35" s="308">
        <v>0.95096442295565453</v>
      </c>
      <c r="BI35" s="308">
        <v>0.95096442295565453</v>
      </c>
      <c r="BJ35" s="308">
        <v>0.95096442295565453</v>
      </c>
      <c r="BK35" s="308">
        <v>0.95096442295565453</v>
      </c>
      <c r="BL35" s="308">
        <v>0.95096442295565453</v>
      </c>
      <c r="BM35" s="308">
        <v>0.95096442295565453</v>
      </c>
      <c r="BN35" s="308">
        <v>0.95096442295565453</v>
      </c>
      <c r="BO35" s="308">
        <v>0.95096442295565453</v>
      </c>
      <c r="BP35" s="308">
        <v>0.95096442295565453</v>
      </c>
      <c r="BQ35" s="308"/>
      <c r="BR35" s="308"/>
      <c r="BS35" s="308"/>
      <c r="BT35" s="308"/>
      <c r="BU35" s="308"/>
      <c r="BV35" s="308"/>
      <c r="BW35" s="308"/>
      <c r="BX35" s="308"/>
      <c r="BY35" s="308"/>
      <c r="BZ35" s="308"/>
      <c r="CA35" s="308"/>
      <c r="CB35" s="308"/>
      <c r="CC35" s="309"/>
    </row>
    <row r="36" spans="1:81" x14ac:dyDescent="0.2">
      <c r="A36" s="238">
        <v>43284</v>
      </c>
      <c r="B36" s="298">
        <f>IF(NOT(ISNA(A36)),IF(A36&gt;0,_xll.xlDateShiftMonthBiz("TARGET",A36,tenor),""),"")</f>
        <v>43468</v>
      </c>
      <c r="C36" s="237">
        <v>0.93034126786378002</v>
      </c>
      <c r="D36" s="238">
        <v>41701</v>
      </c>
      <c r="E36" s="239">
        <v>0.99568231551648256</v>
      </c>
      <c r="F36" s="301">
        <f>IF(LEN(B36)&gt;0,_xll.xlInterpDisc($D$10:INDEX($D$10:$D$99,$D$8),$E$10:INDEX($E$10:$E$99,$D$8),B36,EUROIS!typeInterp,EUROIS!interpOn,EUROIS!comp,0*TYPE(trigger)+EUROIS!dayCount),"")</f>
        <v>0.93033610267418076</v>
      </c>
      <c r="G36" s="307">
        <v>0.93034126786378002</v>
      </c>
      <c r="H36" s="308">
        <v>0.93034126786378002</v>
      </c>
      <c r="I36" s="308">
        <v>0.93034126786378002</v>
      </c>
      <c r="J36" s="308">
        <v>0.93034126786378002</v>
      </c>
      <c r="K36" s="308">
        <v>0.93034126786378002</v>
      </c>
      <c r="L36" s="308">
        <v>0.93034126786378002</v>
      </c>
      <c r="M36" s="308">
        <v>0.93034126786378002</v>
      </c>
      <c r="N36" s="308">
        <v>0.93034126786378002</v>
      </c>
      <c r="O36" s="308">
        <v>0.93034126786378002</v>
      </c>
      <c r="P36" s="308">
        <v>0.93034126786378002</v>
      </c>
      <c r="Q36" s="308">
        <v>0.93034126786378002</v>
      </c>
      <c r="R36" s="308">
        <v>0.93034126786378002</v>
      </c>
      <c r="S36" s="308">
        <v>0.93034126786378002</v>
      </c>
      <c r="T36" s="308">
        <v>0.93034126786378002</v>
      </c>
      <c r="U36" s="308">
        <v>0.93034126786378002</v>
      </c>
      <c r="V36" s="308">
        <v>0.93034126786378002</v>
      </c>
      <c r="W36" s="308">
        <v>0.93034126786378002</v>
      </c>
      <c r="X36" s="308">
        <v>0.93034126786378002</v>
      </c>
      <c r="Y36" s="308">
        <v>0.93034126786378002</v>
      </c>
      <c r="Z36" s="308">
        <v>0.93034126786378002</v>
      </c>
      <c r="AA36" s="308">
        <v>0.93034126786378002</v>
      </c>
      <c r="AB36" s="308">
        <v>0.93034126786378002</v>
      </c>
      <c r="AC36" s="308">
        <v>0.93034126786378002</v>
      </c>
      <c r="AD36" s="308">
        <v>0.93034126786378002</v>
      </c>
      <c r="AE36" s="308">
        <v>0.93034126786378002</v>
      </c>
      <c r="AF36" s="308">
        <v>0.93034126786378002</v>
      </c>
      <c r="AG36" s="308">
        <v>0.93034126786378002</v>
      </c>
      <c r="AH36" s="308">
        <v>0.93034126786378002</v>
      </c>
      <c r="AI36" s="308">
        <v>0.93034126786378002</v>
      </c>
      <c r="AJ36" s="308">
        <v>0.93034126786378002</v>
      </c>
      <c r="AK36" s="308">
        <v>0.93034126786378002</v>
      </c>
      <c r="AL36" s="308">
        <v>0.93034126786378002</v>
      </c>
      <c r="AM36" s="308">
        <v>0.93040750972011288</v>
      </c>
      <c r="AN36" s="308">
        <v>0.92970299883387364</v>
      </c>
      <c r="AO36" s="308">
        <v>0.92961358084302625</v>
      </c>
      <c r="AP36" s="308">
        <v>0.93042569796877761</v>
      </c>
      <c r="AQ36" s="308">
        <v>0.93034126786378002</v>
      </c>
      <c r="AR36" s="308">
        <v>0.93034126786378002</v>
      </c>
      <c r="AS36" s="308">
        <v>0.93034126786378002</v>
      </c>
      <c r="AT36" s="308">
        <v>0.93034126786378002</v>
      </c>
      <c r="AU36" s="308">
        <v>0.93034126786378002</v>
      </c>
      <c r="AV36" s="308">
        <v>0.93034126786378002</v>
      </c>
      <c r="AW36" s="308">
        <v>0.93034126786378002</v>
      </c>
      <c r="AX36" s="308">
        <v>0.93034126786378002</v>
      </c>
      <c r="AY36" s="308">
        <v>0.93034126786378002</v>
      </c>
      <c r="AZ36" s="308">
        <v>0.93034126786378002</v>
      </c>
      <c r="BA36" s="308">
        <v>0.93034126786378002</v>
      </c>
      <c r="BB36" s="308">
        <v>0.93034126786378002</v>
      </c>
      <c r="BC36" s="308">
        <v>0.93034126786378002</v>
      </c>
      <c r="BD36" s="308">
        <v>0.93034126786378002</v>
      </c>
      <c r="BE36" s="308">
        <v>0.93034126786378002</v>
      </c>
      <c r="BF36" s="308">
        <v>0.93034126786378002</v>
      </c>
      <c r="BG36" s="308">
        <v>0.93034126786378002</v>
      </c>
      <c r="BH36" s="308">
        <v>0.93034126786378002</v>
      </c>
      <c r="BI36" s="308">
        <v>0.93034126786378002</v>
      </c>
      <c r="BJ36" s="308">
        <v>0.93034126786378002</v>
      </c>
      <c r="BK36" s="308">
        <v>0.93034126786378002</v>
      </c>
      <c r="BL36" s="308">
        <v>0.93034126786378002</v>
      </c>
      <c r="BM36" s="308">
        <v>0.93034126786378002</v>
      </c>
      <c r="BN36" s="308">
        <v>0.93034126786378002</v>
      </c>
      <c r="BO36" s="308">
        <v>0.93034126786378002</v>
      </c>
      <c r="BP36" s="308">
        <v>0.93034126786378002</v>
      </c>
      <c r="BQ36" s="308"/>
      <c r="BR36" s="308"/>
      <c r="BS36" s="308"/>
      <c r="BT36" s="308"/>
      <c r="BU36" s="308"/>
      <c r="BV36" s="308"/>
      <c r="BW36" s="308"/>
      <c r="BX36" s="308"/>
      <c r="BY36" s="308"/>
      <c r="BZ36" s="308"/>
      <c r="CA36" s="308"/>
      <c r="CB36" s="308"/>
      <c r="CC36" s="309"/>
    </row>
    <row r="37" spans="1:81" x14ac:dyDescent="0.2">
      <c r="A37" s="238">
        <v>43649</v>
      </c>
      <c r="B37" s="298">
        <f>IF(NOT(ISNA(A37)),IF(A37&gt;0,_xll.xlDateShiftMonthBiz("TARGET",A37,tenor),""),"")</f>
        <v>43833</v>
      </c>
      <c r="C37" s="237">
        <v>0.90832126327323082</v>
      </c>
      <c r="D37" s="238">
        <v>41732</v>
      </c>
      <c r="E37" s="239">
        <v>0.99535900431612678</v>
      </c>
      <c r="F37" s="301">
        <f>IF(LEN(B37)&gt;0,_xll.xlInterpDisc($D$10:INDEX($D$10:$D$99,$D$8),$E$10:INDEX($E$10:$E$99,$D$8),B37,EUROIS!typeInterp,EUROIS!interpOn,EUROIS!comp,0*TYPE(trigger)+EUROIS!dayCount),"")</f>
        <v>0.90831798854899615</v>
      </c>
      <c r="G37" s="307">
        <v>0.90832126327323082</v>
      </c>
      <c r="H37" s="308">
        <v>0.90832126327323082</v>
      </c>
      <c r="I37" s="308">
        <v>0.90832126327323082</v>
      </c>
      <c r="J37" s="308">
        <v>0.90832126327323082</v>
      </c>
      <c r="K37" s="308">
        <v>0.90832126327323082</v>
      </c>
      <c r="L37" s="308">
        <v>0.90832126327323082</v>
      </c>
      <c r="M37" s="308">
        <v>0.90832126327323082</v>
      </c>
      <c r="N37" s="308">
        <v>0.90832126327323082</v>
      </c>
      <c r="O37" s="308">
        <v>0.90832126327323082</v>
      </c>
      <c r="P37" s="308">
        <v>0.90832126327323082</v>
      </c>
      <c r="Q37" s="308">
        <v>0.90832126327323082</v>
      </c>
      <c r="R37" s="308">
        <v>0.90832126327323082</v>
      </c>
      <c r="S37" s="308">
        <v>0.90832126327323082</v>
      </c>
      <c r="T37" s="308">
        <v>0.90832126327323082</v>
      </c>
      <c r="U37" s="308">
        <v>0.90832126327323082</v>
      </c>
      <c r="V37" s="308">
        <v>0.90832126327323082</v>
      </c>
      <c r="W37" s="308">
        <v>0.90832126327323082</v>
      </c>
      <c r="X37" s="308">
        <v>0.90832126327323082</v>
      </c>
      <c r="Y37" s="308">
        <v>0.90832126327323082</v>
      </c>
      <c r="Z37" s="308">
        <v>0.90832126327323082</v>
      </c>
      <c r="AA37" s="308">
        <v>0.90832126327323082</v>
      </c>
      <c r="AB37" s="308">
        <v>0.90832126327323082</v>
      </c>
      <c r="AC37" s="308">
        <v>0.90832126327323082</v>
      </c>
      <c r="AD37" s="308">
        <v>0.90832126327323082</v>
      </c>
      <c r="AE37" s="308">
        <v>0.90832126327323082</v>
      </c>
      <c r="AF37" s="308">
        <v>0.90832126327323082</v>
      </c>
      <c r="AG37" s="308">
        <v>0.90832126327323082</v>
      </c>
      <c r="AH37" s="308">
        <v>0.90832126327323082</v>
      </c>
      <c r="AI37" s="308">
        <v>0.90832126327323082</v>
      </c>
      <c r="AJ37" s="308">
        <v>0.90832126327323082</v>
      </c>
      <c r="AK37" s="308">
        <v>0.90832126327323082</v>
      </c>
      <c r="AL37" s="308">
        <v>0.90832126327323082</v>
      </c>
      <c r="AM37" s="308">
        <v>0.90832126327323082</v>
      </c>
      <c r="AN37" s="308">
        <v>0.90839611443606683</v>
      </c>
      <c r="AO37" s="308">
        <v>0.90760076124021771</v>
      </c>
      <c r="AP37" s="308">
        <v>0.90750469124335242</v>
      </c>
      <c r="AQ37" s="308">
        <v>0.90841514619311459</v>
      </c>
      <c r="AR37" s="308">
        <v>0.90832126327323082</v>
      </c>
      <c r="AS37" s="308">
        <v>0.90832126327323082</v>
      </c>
      <c r="AT37" s="308">
        <v>0.90832126327323082</v>
      </c>
      <c r="AU37" s="308">
        <v>0.90832126327323082</v>
      </c>
      <c r="AV37" s="308">
        <v>0.90832126327323082</v>
      </c>
      <c r="AW37" s="308">
        <v>0.90832126327323082</v>
      </c>
      <c r="AX37" s="308">
        <v>0.90832126327323082</v>
      </c>
      <c r="AY37" s="308">
        <v>0.90832126327323082</v>
      </c>
      <c r="AZ37" s="308">
        <v>0.90832126327323082</v>
      </c>
      <c r="BA37" s="308">
        <v>0.90832126327323082</v>
      </c>
      <c r="BB37" s="308">
        <v>0.90832126327323082</v>
      </c>
      <c r="BC37" s="308">
        <v>0.90832126327323082</v>
      </c>
      <c r="BD37" s="308">
        <v>0.90832126327323082</v>
      </c>
      <c r="BE37" s="308">
        <v>0.90832126327323082</v>
      </c>
      <c r="BF37" s="308">
        <v>0.90832126327323082</v>
      </c>
      <c r="BG37" s="308">
        <v>0.90832126327323082</v>
      </c>
      <c r="BH37" s="308">
        <v>0.90832126327323082</v>
      </c>
      <c r="BI37" s="308">
        <v>0.90832126327323082</v>
      </c>
      <c r="BJ37" s="308">
        <v>0.90832126327323082</v>
      </c>
      <c r="BK37" s="308">
        <v>0.90832126327323082</v>
      </c>
      <c r="BL37" s="308">
        <v>0.90832126327323082</v>
      </c>
      <c r="BM37" s="308">
        <v>0.90832126327323082</v>
      </c>
      <c r="BN37" s="308">
        <v>0.90832126327323082</v>
      </c>
      <c r="BO37" s="308">
        <v>0.90832126327323082</v>
      </c>
      <c r="BP37" s="308">
        <v>0.90832126327323082</v>
      </c>
      <c r="BQ37" s="308"/>
      <c r="BR37" s="308"/>
      <c r="BS37" s="308"/>
      <c r="BT37" s="308"/>
      <c r="BU37" s="308"/>
      <c r="BV37" s="308"/>
      <c r="BW37" s="308"/>
      <c r="BX37" s="308"/>
      <c r="BY37" s="308"/>
      <c r="BZ37" s="308"/>
      <c r="CA37" s="308"/>
      <c r="CB37" s="308"/>
      <c r="CC37" s="309"/>
    </row>
    <row r="38" spans="1:81" x14ac:dyDescent="0.2">
      <c r="A38" s="238">
        <v>44015</v>
      </c>
      <c r="B38" s="298">
        <f>IF(NOT(ISNA(A38)),IF(A38&gt;0,_xll.xlDateShiftMonthBiz("TARGET",A38,tenor),""),"")</f>
        <v>44200</v>
      </c>
      <c r="C38" s="237">
        <v>0.8854123120093691</v>
      </c>
      <c r="D38" s="238">
        <v>41764</v>
      </c>
      <c r="E38" s="239">
        <v>0.99501821491355824</v>
      </c>
      <c r="F38" s="301">
        <f>IF(LEN(B38)&gt;0,_xll.xlInterpDisc($D$10:INDEX($D$10:$D$99,$D$8),$E$10:INDEX($E$10:$E$99,$D$8),B38,EUROIS!typeInterp,EUROIS!interpOn,EUROIS!comp,0*TYPE(trigger)+EUROIS!dayCount),"")</f>
        <v>0.88541065165224864</v>
      </c>
      <c r="G38" s="307">
        <v>0.8854123120093691</v>
      </c>
      <c r="H38" s="308">
        <v>0.8854123120093691</v>
      </c>
      <c r="I38" s="308">
        <v>0.8854123120093691</v>
      </c>
      <c r="J38" s="308">
        <v>0.8854123120093691</v>
      </c>
      <c r="K38" s="308">
        <v>0.8854123120093691</v>
      </c>
      <c r="L38" s="308">
        <v>0.8854123120093691</v>
      </c>
      <c r="M38" s="308">
        <v>0.8854123120093691</v>
      </c>
      <c r="N38" s="308">
        <v>0.8854123120093691</v>
      </c>
      <c r="O38" s="308">
        <v>0.8854123120093691</v>
      </c>
      <c r="P38" s="308">
        <v>0.8854123120093691</v>
      </c>
      <c r="Q38" s="308">
        <v>0.8854123120093691</v>
      </c>
      <c r="R38" s="308">
        <v>0.8854123120093691</v>
      </c>
      <c r="S38" s="308">
        <v>0.8854123120093691</v>
      </c>
      <c r="T38" s="308">
        <v>0.8854123120093691</v>
      </c>
      <c r="U38" s="308">
        <v>0.8854123120093691</v>
      </c>
      <c r="V38" s="308">
        <v>0.8854123120093691</v>
      </c>
      <c r="W38" s="308">
        <v>0.8854123120093691</v>
      </c>
      <c r="X38" s="308">
        <v>0.8854123120093691</v>
      </c>
      <c r="Y38" s="308">
        <v>0.8854123120093691</v>
      </c>
      <c r="Z38" s="308">
        <v>0.8854123120093691</v>
      </c>
      <c r="AA38" s="308">
        <v>0.8854123120093691</v>
      </c>
      <c r="AB38" s="308">
        <v>0.8854123120093691</v>
      </c>
      <c r="AC38" s="308">
        <v>0.8854123120093691</v>
      </c>
      <c r="AD38" s="308">
        <v>0.8854123120093691</v>
      </c>
      <c r="AE38" s="308">
        <v>0.8854123120093691</v>
      </c>
      <c r="AF38" s="308">
        <v>0.8854123120093691</v>
      </c>
      <c r="AG38" s="308">
        <v>0.8854123120093691</v>
      </c>
      <c r="AH38" s="308">
        <v>0.8854123120093691</v>
      </c>
      <c r="AI38" s="308">
        <v>0.8854123120093691</v>
      </c>
      <c r="AJ38" s="308">
        <v>0.8854123120093691</v>
      </c>
      <c r="AK38" s="308">
        <v>0.8854123120093691</v>
      </c>
      <c r="AL38" s="308">
        <v>0.8854123120093691</v>
      </c>
      <c r="AM38" s="308">
        <v>0.8854123120093691</v>
      </c>
      <c r="AN38" s="308">
        <v>0.8854123120093691</v>
      </c>
      <c r="AO38" s="308">
        <v>0.88549607916059814</v>
      </c>
      <c r="AP38" s="308">
        <v>0.88461455396408417</v>
      </c>
      <c r="AQ38" s="308">
        <v>0.88451249854467284</v>
      </c>
      <c r="AR38" s="308">
        <v>0.88551400944650138</v>
      </c>
      <c r="AS38" s="308">
        <v>0.8854123120093691</v>
      </c>
      <c r="AT38" s="308">
        <v>0.8854123120093691</v>
      </c>
      <c r="AU38" s="308">
        <v>0.8854123120093691</v>
      </c>
      <c r="AV38" s="308">
        <v>0.8854123120093691</v>
      </c>
      <c r="AW38" s="308">
        <v>0.8854123120093691</v>
      </c>
      <c r="AX38" s="308">
        <v>0.8854123120093691</v>
      </c>
      <c r="AY38" s="308">
        <v>0.8854123120093691</v>
      </c>
      <c r="AZ38" s="308">
        <v>0.8854123120093691</v>
      </c>
      <c r="BA38" s="308">
        <v>0.8854123120093691</v>
      </c>
      <c r="BB38" s="308">
        <v>0.8854123120093691</v>
      </c>
      <c r="BC38" s="308">
        <v>0.8854123120093691</v>
      </c>
      <c r="BD38" s="308">
        <v>0.8854123120093691</v>
      </c>
      <c r="BE38" s="308">
        <v>0.8854123120093691</v>
      </c>
      <c r="BF38" s="308">
        <v>0.8854123120093691</v>
      </c>
      <c r="BG38" s="308">
        <v>0.8854123120093691</v>
      </c>
      <c r="BH38" s="308">
        <v>0.8854123120093691</v>
      </c>
      <c r="BI38" s="308">
        <v>0.8854123120093691</v>
      </c>
      <c r="BJ38" s="308">
        <v>0.8854123120093691</v>
      </c>
      <c r="BK38" s="308">
        <v>0.8854123120093691</v>
      </c>
      <c r="BL38" s="308">
        <v>0.8854123120093691</v>
      </c>
      <c r="BM38" s="308">
        <v>0.8854123120093691</v>
      </c>
      <c r="BN38" s="308">
        <v>0.8854123120093691</v>
      </c>
      <c r="BO38" s="308">
        <v>0.8854123120093691</v>
      </c>
      <c r="BP38" s="308">
        <v>0.8854123120093691</v>
      </c>
      <c r="BQ38" s="308"/>
      <c r="BR38" s="308"/>
      <c r="BS38" s="308"/>
      <c r="BT38" s="308"/>
      <c r="BU38" s="308"/>
      <c r="BV38" s="308"/>
      <c r="BW38" s="308"/>
      <c r="BX38" s="308"/>
      <c r="BY38" s="308"/>
      <c r="BZ38" s="308"/>
      <c r="CA38" s="308"/>
      <c r="CB38" s="308"/>
      <c r="CC38" s="309"/>
    </row>
    <row r="39" spans="1:81" x14ac:dyDescent="0.2">
      <c r="A39" s="238">
        <v>44382</v>
      </c>
      <c r="B39" s="298">
        <f>IF(NOT(ISNA(A39)),IF(A39&gt;0,_xll.xlDateShiftMonthBiz("TARGET",A39,tenor),""),"")</f>
        <v>44566</v>
      </c>
      <c r="C39" s="237">
        <v>0.86176925873040233</v>
      </c>
      <c r="D39" s="238">
        <v>41793</v>
      </c>
      <c r="E39" s="239">
        <v>0.99467014402477461</v>
      </c>
      <c r="F39" s="301">
        <f>IF(LEN(B39)&gt;0,_xll.xlInterpDisc($D$10:INDEX($D$10:$D$99,$D$8),$E$10:INDEX($E$10:$E$99,$D$8),B39,EUROIS!typeInterp,EUROIS!interpOn,EUROIS!comp,0*TYPE(trigger)+EUROIS!dayCount),"")</f>
        <v>0.86176760308687383</v>
      </c>
      <c r="G39" s="307">
        <v>0.86176925873040233</v>
      </c>
      <c r="H39" s="308">
        <v>0.86176925873040233</v>
      </c>
      <c r="I39" s="308">
        <v>0.86176925873040233</v>
      </c>
      <c r="J39" s="308">
        <v>0.86176925873040233</v>
      </c>
      <c r="K39" s="308">
        <v>0.86176925873040233</v>
      </c>
      <c r="L39" s="308">
        <v>0.86176925873040233</v>
      </c>
      <c r="M39" s="308">
        <v>0.86176925873040233</v>
      </c>
      <c r="N39" s="308">
        <v>0.86176925873040233</v>
      </c>
      <c r="O39" s="308">
        <v>0.86176925873040233</v>
      </c>
      <c r="P39" s="308">
        <v>0.86176925873040233</v>
      </c>
      <c r="Q39" s="308">
        <v>0.86176925873040233</v>
      </c>
      <c r="R39" s="308">
        <v>0.86176925873040233</v>
      </c>
      <c r="S39" s="308">
        <v>0.86176925873040233</v>
      </c>
      <c r="T39" s="308">
        <v>0.86176925873040233</v>
      </c>
      <c r="U39" s="308">
        <v>0.86176925873040233</v>
      </c>
      <c r="V39" s="308">
        <v>0.86176925873040233</v>
      </c>
      <c r="W39" s="308">
        <v>0.86176925873040233</v>
      </c>
      <c r="X39" s="308">
        <v>0.86176925873040233</v>
      </c>
      <c r="Y39" s="308">
        <v>0.86176925873040233</v>
      </c>
      <c r="Z39" s="308">
        <v>0.86176925873040233</v>
      </c>
      <c r="AA39" s="308">
        <v>0.86176925873040233</v>
      </c>
      <c r="AB39" s="308">
        <v>0.86176925873040233</v>
      </c>
      <c r="AC39" s="308">
        <v>0.86176925873040233</v>
      </c>
      <c r="AD39" s="308">
        <v>0.86176925873040233</v>
      </c>
      <c r="AE39" s="308">
        <v>0.86176925873040233</v>
      </c>
      <c r="AF39" s="308">
        <v>0.86176925873040233</v>
      </c>
      <c r="AG39" s="308">
        <v>0.86176925873040233</v>
      </c>
      <c r="AH39" s="308">
        <v>0.86176925873040233</v>
      </c>
      <c r="AI39" s="308">
        <v>0.86176925873040233</v>
      </c>
      <c r="AJ39" s="308">
        <v>0.86176925873040233</v>
      </c>
      <c r="AK39" s="308">
        <v>0.86176925873040233</v>
      </c>
      <c r="AL39" s="308">
        <v>0.86176925873040233</v>
      </c>
      <c r="AM39" s="308">
        <v>0.86176925873040233</v>
      </c>
      <c r="AN39" s="308">
        <v>0.86176925873040233</v>
      </c>
      <c r="AO39" s="308">
        <v>0.86176925873040233</v>
      </c>
      <c r="AP39" s="308">
        <v>0.86186232414078057</v>
      </c>
      <c r="AQ39" s="308">
        <v>0.86090047466086494</v>
      </c>
      <c r="AR39" s="308">
        <v>0.86078934017052611</v>
      </c>
      <c r="AS39" s="308">
        <v>0.86188008095706492</v>
      </c>
      <c r="AT39" s="308">
        <v>0.86176925873040233</v>
      </c>
      <c r="AU39" s="308">
        <v>0.86176925873040233</v>
      </c>
      <c r="AV39" s="308">
        <v>0.86176925873040233</v>
      </c>
      <c r="AW39" s="308">
        <v>0.86176925873040233</v>
      </c>
      <c r="AX39" s="308">
        <v>0.86176925873040233</v>
      </c>
      <c r="AY39" s="308">
        <v>0.86176925873040233</v>
      </c>
      <c r="AZ39" s="308">
        <v>0.86176925873040233</v>
      </c>
      <c r="BA39" s="308">
        <v>0.86176925873040233</v>
      </c>
      <c r="BB39" s="308">
        <v>0.86176925873040233</v>
      </c>
      <c r="BC39" s="308">
        <v>0.86176925873040233</v>
      </c>
      <c r="BD39" s="308">
        <v>0.86176925873040233</v>
      </c>
      <c r="BE39" s="308">
        <v>0.86176925873040233</v>
      </c>
      <c r="BF39" s="308">
        <v>0.86176925873040233</v>
      </c>
      <c r="BG39" s="308">
        <v>0.86176925873040233</v>
      </c>
      <c r="BH39" s="308">
        <v>0.86176925873040233</v>
      </c>
      <c r="BI39" s="308">
        <v>0.86176925873040233</v>
      </c>
      <c r="BJ39" s="308">
        <v>0.86176925873040233</v>
      </c>
      <c r="BK39" s="308">
        <v>0.86176925873040233</v>
      </c>
      <c r="BL39" s="308">
        <v>0.86176925873040233</v>
      </c>
      <c r="BM39" s="308">
        <v>0.86176925873040233</v>
      </c>
      <c r="BN39" s="308">
        <v>0.86176925873040233</v>
      </c>
      <c r="BO39" s="308">
        <v>0.86176925873040233</v>
      </c>
      <c r="BP39" s="308">
        <v>0.86176925873040233</v>
      </c>
      <c r="BQ39" s="308"/>
      <c r="BR39" s="308"/>
      <c r="BS39" s="308"/>
      <c r="BT39" s="308"/>
      <c r="BU39" s="308"/>
      <c r="BV39" s="308"/>
      <c r="BW39" s="308"/>
      <c r="BX39" s="308"/>
      <c r="BY39" s="308"/>
      <c r="BZ39" s="308"/>
      <c r="CA39" s="308"/>
      <c r="CB39" s="308"/>
      <c r="CC39" s="309"/>
    </row>
    <row r="40" spans="1:81" x14ac:dyDescent="0.2">
      <c r="A40" s="238">
        <v>44746</v>
      </c>
      <c r="B40" s="298">
        <f>IF(NOT(ISNA(A40)),IF(A40&gt;0,_xll.xlDateShiftMonthBiz("TARGET",A40,tenor),""),"")</f>
        <v>44930</v>
      </c>
      <c r="C40" s="237">
        <v>0.83757800626328716</v>
      </c>
      <c r="D40" s="238">
        <v>41823</v>
      </c>
      <c r="E40" s="239">
        <v>0.99430328020568337</v>
      </c>
      <c r="F40" s="301">
        <f>IF(LEN(B40)&gt;0,_xll.xlInterpDisc($D$10:INDEX($D$10:$D$99,$D$8),$E$10:INDEX($E$10:$E$99,$D$8),B40,EUROIS!typeInterp,EUROIS!interpOn,EUROIS!comp,0*TYPE(trigger)+EUROIS!dayCount),"")</f>
        <v>0.83757564587992339</v>
      </c>
      <c r="G40" s="307">
        <v>0.83757800626328716</v>
      </c>
      <c r="H40" s="308">
        <v>0.83757800626328716</v>
      </c>
      <c r="I40" s="308">
        <v>0.83757800626328716</v>
      </c>
      <c r="J40" s="308">
        <v>0.83757800626328716</v>
      </c>
      <c r="K40" s="308">
        <v>0.83757800626328716</v>
      </c>
      <c r="L40" s="308">
        <v>0.83757800626328716</v>
      </c>
      <c r="M40" s="308">
        <v>0.83757800626328716</v>
      </c>
      <c r="N40" s="308">
        <v>0.83757800626328716</v>
      </c>
      <c r="O40" s="308">
        <v>0.83757800626328716</v>
      </c>
      <c r="P40" s="308">
        <v>0.83757800626328716</v>
      </c>
      <c r="Q40" s="308">
        <v>0.83757800626328716</v>
      </c>
      <c r="R40" s="308">
        <v>0.83757800626328716</v>
      </c>
      <c r="S40" s="308">
        <v>0.83757800626328716</v>
      </c>
      <c r="T40" s="308">
        <v>0.83757800626328716</v>
      </c>
      <c r="U40" s="308">
        <v>0.83757800626328716</v>
      </c>
      <c r="V40" s="308">
        <v>0.83757800626328716</v>
      </c>
      <c r="W40" s="308">
        <v>0.83757800626328716</v>
      </c>
      <c r="X40" s="308">
        <v>0.83757800626328716</v>
      </c>
      <c r="Y40" s="308">
        <v>0.83757800626328716</v>
      </c>
      <c r="Z40" s="308">
        <v>0.83757800626328716</v>
      </c>
      <c r="AA40" s="308">
        <v>0.83757800626328716</v>
      </c>
      <c r="AB40" s="308">
        <v>0.83757800626328716</v>
      </c>
      <c r="AC40" s="308">
        <v>0.83757800626328716</v>
      </c>
      <c r="AD40" s="308">
        <v>0.83757800626328716</v>
      </c>
      <c r="AE40" s="308">
        <v>0.83757800626328716</v>
      </c>
      <c r="AF40" s="308">
        <v>0.83757800626328716</v>
      </c>
      <c r="AG40" s="308">
        <v>0.83757800626328716</v>
      </c>
      <c r="AH40" s="308">
        <v>0.83757800626328716</v>
      </c>
      <c r="AI40" s="308">
        <v>0.83757800626328716</v>
      </c>
      <c r="AJ40" s="308">
        <v>0.83757800626328716</v>
      </c>
      <c r="AK40" s="308">
        <v>0.83757800626328716</v>
      </c>
      <c r="AL40" s="308">
        <v>0.83757800626328716</v>
      </c>
      <c r="AM40" s="308">
        <v>0.83757800626328716</v>
      </c>
      <c r="AN40" s="308">
        <v>0.83757800626328716</v>
      </c>
      <c r="AO40" s="308">
        <v>0.83757800626328716</v>
      </c>
      <c r="AP40" s="308">
        <v>0.83757800626328716</v>
      </c>
      <c r="AQ40" s="308">
        <v>0.83767846196589346</v>
      </c>
      <c r="AR40" s="308">
        <v>0.83664958607330631</v>
      </c>
      <c r="AS40" s="308">
        <v>0.83651825412152203</v>
      </c>
      <c r="AT40" s="308">
        <v>0.83769956439580961</v>
      </c>
      <c r="AU40" s="308">
        <v>0.83757800626328716</v>
      </c>
      <c r="AV40" s="308">
        <v>0.83757800626328716</v>
      </c>
      <c r="AW40" s="308">
        <v>0.83757800626328716</v>
      </c>
      <c r="AX40" s="308">
        <v>0.83757800626328716</v>
      </c>
      <c r="AY40" s="308">
        <v>0.83757800626328716</v>
      </c>
      <c r="AZ40" s="308">
        <v>0.83757800626328716</v>
      </c>
      <c r="BA40" s="308">
        <v>0.83757800626328716</v>
      </c>
      <c r="BB40" s="308">
        <v>0.83757800626328716</v>
      </c>
      <c r="BC40" s="308">
        <v>0.83757800626328716</v>
      </c>
      <c r="BD40" s="308">
        <v>0.83757800626328716</v>
      </c>
      <c r="BE40" s="308">
        <v>0.83757800626328716</v>
      </c>
      <c r="BF40" s="308">
        <v>0.83757800626328716</v>
      </c>
      <c r="BG40" s="308">
        <v>0.83757800626328716</v>
      </c>
      <c r="BH40" s="308">
        <v>0.83757800626328716</v>
      </c>
      <c r="BI40" s="308">
        <v>0.83757800626328716</v>
      </c>
      <c r="BJ40" s="308">
        <v>0.83757800626328716</v>
      </c>
      <c r="BK40" s="308">
        <v>0.83757800626328716</v>
      </c>
      <c r="BL40" s="308">
        <v>0.83757800626328716</v>
      </c>
      <c r="BM40" s="308">
        <v>0.83757800626328716</v>
      </c>
      <c r="BN40" s="308">
        <v>0.83757800626328716</v>
      </c>
      <c r="BO40" s="308">
        <v>0.83757800626328716</v>
      </c>
      <c r="BP40" s="308">
        <v>0.83757800626328716</v>
      </c>
      <c r="BQ40" s="308"/>
      <c r="BR40" s="308"/>
      <c r="BS40" s="308"/>
      <c r="BT40" s="308"/>
      <c r="BU40" s="308"/>
      <c r="BV40" s="308"/>
      <c r="BW40" s="308"/>
      <c r="BX40" s="308"/>
      <c r="BY40" s="308"/>
      <c r="BZ40" s="308"/>
      <c r="CA40" s="308"/>
      <c r="CB40" s="308"/>
      <c r="CC40" s="309"/>
    </row>
    <row r="41" spans="1:81" x14ac:dyDescent="0.2">
      <c r="A41" s="238">
        <v>45110</v>
      </c>
      <c r="B41" s="298">
        <f>IF(NOT(ISNA(A41)),IF(A41&gt;0,_xll.xlDateShiftMonthBiz("TARGET",A41,tenor),""),"")</f>
        <v>45294</v>
      </c>
      <c r="C41" s="237">
        <v>0.81361733650326618</v>
      </c>
      <c r="D41" s="238">
        <v>42188</v>
      </c>
      <c r="E41" s="239">
        <v>0.98784322006780734</v>
      </c>
      <c r="F41" s="301">
        <f>IF(LEN(B41)&gt;0,_xll.xlInterpDisc($D$10:INDEX($D$10:$D$99,$D$8),$E$10:INDEX($E$10:$E$99,$D$8),B41,EUROIS!typeInterp,EUROIS!interpOn,EUROIS!comp,0*TYPE(trigger)+EUROIS!dayCount),"")</f>
        <v>0.81361639984429668</v>
      </c>
      <c r="G41" s="307">
        <v>0.81361733650326618</v>
      </c>
      <c r="H41" s="308">
        <v>0.81361733650326618</v>
      </c>
      <c r="I41" s="308">
        <v>0.81361733650326618</v>
      </c>
      <c r="J41" s="308">
        <v>0.81361733650326618</v>
      </c>
      <c r="K41" s="308">
        <v>0.81361733650326618</v>
      </c>
      <c r="L41" s="308">
        <v>0.81361733650326618</v>
      </c>
      <c r="M41" s="308">
        <v>0.81361733650326618</v>
      </c>
      <c r="N41" s="308">
        <v>0.81361733650326618</v>
      </c>
      <c r="O41" s="308">
        <v>0.81361733650326618</v>
      </c>
      <c r="P41" s="308">
        <v>0.81361733650326618</v>
      </c>
      <c r="Q41" s="308">
        <v>0.81361733650326618</v>
      </c>
      <c r="R41" s="308">
        <v>0.81361733650326618</v>
      </c>
      <c r="S41" s="308">
        <v>0.81361733650326618</v>
      </c>
      <c r="T41" s="308">
        <v>0.81361733650326618</v>
      </c>
      <c r="U41" s="308">
        <v>0.81361733650326618</v>
      </c>
      <c r="V41" s="308">
        <v>0.81361733650326618</v>
      </c>
      <c r="W41" s="308">
        <v>0.81361733650326618</v>
      </c>
      <c r="X41" s="308">
        <v>0.81361733650326618</v>
      </c>
      <c r="Y41" s="308">
        <v>0.81361733650326618</v>
      </c>
      <c r="Z41" s="308">
        <v>0.81361733650326618</v>
      </c>
      <c r="AA41" s="308">
        <v>0.81361733650326618</v>
      </c>
      <c r="AB41" s="308">
        <v>0.81361733650326618</v>
      </c>
      <c r="AC41" s="308">
        <v>0.81361733650326618</v>
      </c>
      <c r="AD41" s="308">
        <v>0.81361733650326618</v>
      </c>
      <c r="AE41" s="308">
        <v>0.81361733650326618</v>
      </c>
      <c r="AF41" s="308">
        <v>0.81361733650326618</v>
      </c>
      <c r="AG41" s="308">
        <v>0.81361733650326618</v>
      </c>
      <c r="AH41" s="308">
        <v>0.81361733650326618</v>
      </c>
      <c r="AI41" s="308">
        <v>0.81361733650326618</v>
      </c>
      <c r="AJ41" s="308">
        <v>0.81361733650326618</v>
      </c>
      <c r="AK41" s="308">
        <v>0.81361733650326618</v>
      </c>
      <c r="AL41" s="308">
        <v>0.81361733650326618</v>
      </c>
      <c r="AM41" s="308">
        <v>0.81361733650326618</v>
      </c>
      <c r="AN41" s="308">
        <v>0.81361733650326618</v>
      </c>
      <c r="AO41" s="308">
        <v>0.81361733650326618</v>
      </c>
      <c r="AP41" s="308">
        <v>0.81361733650326618</v>
      </c>
      <c r="AQ41" s="308">
        <v>0.81361733650326618</v>
      </c>
      <c r="AR41" s="308">
        <v>0.81372284141788831</v>
      </c>
      <c r="AS41" s="308">
        <v>0.81262994311825854</v>
      </c>
      <c r="AT41" s="308">
        <v>0.81249111769108551</v>
      </c>
      <c r="AU41" s="308">
        <v>0.81374684866446256</v>
      </c>
      <c r="AV41" s="308">
        <v>0.81361733650326618</v>
      </c>
      <c r="AW41" s="308">
        <v>0.81361733650326618</v>
      </c>
      <c r="AX41" s="308">
        <v>0.81361733650326618</v>
      </c>
      <c r="AY41" s="308">
        <v>0.81361733650326618</v>
      </c>
      <c r="AZ41" s="308">
        <v>0.81361733650326618</v>
      </c>
      <c r="BA41" s="308">
        <v>0.81361733650326618</v>
      </c>
      <c r="BB41" s="308">
        <v>0.81361733650326618</v>
      </c>
      <c r="BC41" s="308">
        <v>0.81361733650326618</v>
      </c>
      <c r="BD41" s="308">
        <v>0.81361733650326618</v>
      </c>
      <c r="BE41" s="308">
        <v>0.81361733650326618</v>
      </c>
      <c r="BF41" s="308">
        <v>0.81361733650326618</v>
      </c>
      <c r="BG41" s="308">
        <v>0.81361733650326618</v>
      </c>
      <c r="BH41" s="308">
        <v>0.81361733650326618</v>
      </c>
      <c r="BI41" s="308">
        <v>0.81361733650326618</v>
      </c>
      <c r="BJ41" s="308">
        <v>0.81361733650326618</v>
      </c>
      <c r="BK41" s="308">
        <v>0.81361733650326618</v>
      </c>
      <c r="BL41" s="308">
        <v>0.81361733650326618</v>
      </c>
      <c r="BM41" s="308">
        <v>0.81361733650326618</v>
      </c>
      <c r="BN41" s="308">
        <v>0.81361733650326618</v>
      </c>
      <c r="BO41" s="308">
        <v>0.81361733650326618</v>
      </c>
      <c r="BP41" s="308">
        <v>0.81361733650326618</v>
      </c>
      <c r="BQ41" s="308"/>
      <c r="BR41" s="308"/>
      <c r="BS41" s="308"/>
      <c r="BT41" s="308"/>
      <c r="BU41" s="308"/>
      <c r="BV41" s="308"/>
      <c r="BW41" s="308"/>
      <c r="BX41" s="308"/>
      <c r="BY41" s="308"/>
      <c r="BZ41" s="308"/>
      <c r="CA41" s="308"/>
      <c r="CB41" s="308"/>
      <c r="CC41" s="309"/>
    </row>
    <row r="42" spans="1:81" x14ac:dyDescent="0.2">
      <c r="A42" s="238">
        <v>45476</v>
      </c>
      <c r="B42" s="298">
        <f>IF(NOT(ISNA(A42)),IF(A42&gt;0,_xll.xlDateShiftMonthBiz("TARGET",A42,tenor),""),"")</f>
        <v>45660</v>
      </c>
      <c r="C42" s="237">
        <v>0.79043243894687043</v>
      </c>
      <c r="D42" s="238">
        <v>42555</v>
      </c>
      <c r="E42" s="239">
        <v>0.97658058631913724</v>
      </c>
      <c r="F42" s="301">
        <f>IF(LEN(B42)&gt;0,_xll.xlInterpDisc($D$10:INDEX($D$10:$D$99,$D$8),$E$10:INDEX($E$10:$E$99,$D$8),B42,EUROIS!typeInterp,EUROIS!interpOn,EUROIS!comp,0*TYPE(trigger)+EUROIS!dayCount),"")</f>
        <v>0.79043165437145713</v>
      </c>
      <c r="G42" s="307">
        <v>0.79043243894687043</v>
      </c>
      <c r="H42" s="308">
        <v>0.79043243894687043</v>
      </c>
      <c r="I42" s="308">
        <v>0.79043243894687043</v>
      </c>
      <c r="J42" s="308">
        <v>0.79043243894687043</v>
      </c>
      <c r="K42" s="308">
        <v>0.79043243894687043</v>
      </c>
      <c r="L42" s="308">
        <v>0.79043243894687043</v>
      </c>
      <c r="M42" s="308">
        <v>0.79043243894687043</v>
      </c>
      <c r="N42" s="308">
        <v>0.79043243894687043</v>
      </c>
      <c r="O42" s="308">
        <v>0.79043243894687043</v>
      </c>
      <c r="P42" s="308">
        <v>0.79043243894687043</v>
      </c>
      <c r="Q42" s="308">
        <v>0.79043243894687043</v>
      </c>
      <c r="R42" s="308">
        <v>0.79043243894687043</v>
      </c>
      <c r="S42" s="308">
        <v>0.79043243894687043</v>
      </c>
      <c r="T42" s="308">
        <v>0.79043243894687043</v>
      </c>
      <c r="U42" s="308">
        <v>0.79043243894687043</v>
      </c>
      <c r="V42" s="308">
        <v>0.79043243894687043</v>
      </c>
      <c r="W42" s="308">
        <v>0.79043243894687043</v>
      </c>
      <c r="X42" s="308">
        <v>0.79043243894687043</v>
      </c>
      <c r="Y42" s="308">
        <v>0.79043243894687043</v>
      </c>
      <c r="Z42" s="308">
        <v>0.79043243894687043</v>
      </c>
      <c r="AA42" s="308">
        <v>0.79043243894687043</v>
      </c>
      <c r="AB42" s="308">
        <v>0.79043243894687043</v>
      </c>
      <c r="AC42" s="308">
        <v>0.79043243894687043</v>
      </c>
      <c r="AD42" s="308">
        <v>0.79043243894687043</v>
      </c>
      <c r="AE42" s="308">
        <v>0.79043243894687043</v>
      </c>
      <c r="AF42" s="308">
        <v>0.79043243894687043</v>
      </c>
      <c r="AG42" s="308">
        <v>0.79043243894687043</v>
      </c>
      <c r="AH42" s="308">
        <v>0.79043243894687043</v>
      </c>
      <c r="AI42" s="308">
        <v>0.79043243894687043</v>
      </c>
      <c r="AJ42" s="308">
        <v>0.79043243894687043</v>
      </c>
      <c r="AK42" s="308">
        <v>0.79043243894687043</v>
      </c>
      <c r="AL42" s="308">
        <v>0.79043243894687043</v>
      </c>
      <c r="AM42" s="308">
        <v>0.79043243894687043</v>
      </c>
      <c r="AN42" s="308">
        <v>0.79043243894687043</v>
      </c>
      <c r="AO42" s="308">
        <v>0.79043243894687043</v>
      </c>
      <c r="AP42" s="308">
        <v>0.79043243894687043</v>
      </c>
      <c r="AQ42" s="308">
        <v>0.79043243894687043</v>
      </c>
      <c r="AR42" s="308">
        <v>0.79043243894687043</v>
      </c>
      <c r="AS42" s="308">
        <v>0.79054281418834016</v>
      </c>
      <c r="AT42" s="308">
        <v>0.78939545050415005</v>
      </c>
      <c r="AU42" s="308">
        <v>0.78923880554156201</v>
      </c>
      <c r="AV42" s="308">
        <v>0.79056816959225751</v>
      </c>
      <c r="AW42" s="308">
        <v>0.79043243894687043</v>
      </c>
      <c r="AX42" s="308">
        <v>0.79043243894687043</v>
      </c>
      <c r="AY42" s="308">
        <v>0.79043243894687043</v>
      </c>
      <c r="AZ42" s="308">
        <v>0.79043243894687043</v>
      </c>
      <c r="BA42" s="308">
        <v>0.79043243894687043</v>
      </c>
      <c r="BB42" s="308">
        <v>0.79043243894687043</v>
      </c>
      <c r="BC42" s="308">
        <v>0.79043243894687043</v>
      </c>
      <c r="BD42" s="308">
        <v>0.79043243894687043</v>
      </c>
      <c r="BE42" s="308">
        <v>0.79043243894687043</v>
      </c>
      <c r="BF42" s="308">
        <v>0.79043243894687043</v>
      </c>
      <c r="BG42" s="308">
        <v>0.79043243894687043</v>
      </c>
      <c r="BH42" s="308">
        <v>0.79043243894687043</v>
      </c>
      <c r="BI42" s="308">
        <v>0.79043243894687043</v>
      </c>
      <c r="BJ42" s="308">
        <v>0.79043243894687043</v>
      </c>
      <c r="BK42" s="308">
        <v>0.79043243894687043</v>
      </c>
      <c r="BL42" s="308">
        <v>0.79043243894687043</v>
      </c>
      <c r="BM42" s="308">
        <v>0.79043243894687043</v>
      </c>
      <c r="BN42" s="308">
        <v>0.79043243894687043</v>
      </c>
      <c r="BO42" s="308">
        <v>0.79043243894687043</v>
      </c>
      <c r="BP42" s="308">
        <v>0.79043243894687043</v>
      </c>
      <c r="BQ42" s="308"/>
      <c r="BR42" s="308"/>
      <c r="BS42" s="308"/>
      <c r="BT42" s="308"/>
      <c r="BU42" s="308"/>
      <c r="BV42" s="308"/>
      <c r="BW42" s="308"/>
      <c r="BX42" s="308"/>
      <c r="BY42" s="308"/>
      <c r="BZ42" s="308"/>
      <c r="CA42" s="308"/>
      <c r="CB42" s="308"/>
      <c r="CC42" s="309"/>
    </row>
    <row r="43" spans="1:81" x14ac:dyDescent="0.2">
      <c r="A43" s="238">
        <v>45841</v>
      </c>
      <c r="B43" s="298">
        <f>IF(NOT(ISNA(A43)),IF(A43&gt;0,_xll.xlDateShiftMonthBiz("TARGET",A43,tenor),""),"")</f>
        <v>46027</v>
      </c>
      <c r="C43" s="237">
        <v>0.76819404577637806</v>
      </c>
      <c r="D43" s="238">
        <v>42919</v>
      </c>
      <c r="E43" s="239">
        <v>0.96045400061482389</v>
      </c>
      <c r="F43" s="301">
        <f>IF(LEN(B43)&gt;0,_xll.xlInterpDisc($D$10:INDEX($D$10:$D$99,$D$8),$E$10:INDEX($E$10:$E$99,$D$8),B43,EUROIS!typeInterp,EUROIS!interpOn,EUROIS!comp,0*TYPE(trigger)+EUROIS!dayCount),"")</f>
        <v>0.76818804502307114</v>
      </c>
      <c r="G43" s="307">
        <v>0.76819404577637806</v>
      </c>
      <c r="H43" s="308">
        <v>0.76819404577637806</v>
      </c>
      <c r="I43" s="308">
        <v>0.76819404577637806</v>
      </c>
      <c r="J43" s="308">
        <v>0.76819404577637806</v>
      </c>
      <c r="K43" s="308">
        <v>0.76819404577637806</v>
      </c>
      <c r="L43" s="308">
        <v>0.76819404577637806</v>
      </c>
      <c r="M43" s="308">
        <v>0.76819404577637806</v>
      </c>
      <c r="N43" s="308">
        <v>0.76819404577637806</v>
      </c>
      <c r="O43" s="308">
        <v>0.76819404577637806</v>
      </c>
      <c r="P43" s="308">
        <v>0.76819404577637806</v>
      </c>
      <c r="Q43" s="308">
        <v>0.76819404577637806</v>
      </c>
      <c r="R43" s="308">
        <v>0.76819404577637806</v>
      </c>
      <c r="S43" s="308">
        <v>0.76819404577637806</v>
      </c>
      <c r="T43" s="308">
        <v>0.76819404577637806</v>
      </c>
      <c r="U43" s="308">
        <v>0.76819404577637806</v>
      </c>
      <c r="V43" s="308">
        <v>0.76819404577637806</v>
      </c>
      <c r="W43" s="308">
        <v>0.76819404577637806</v>
      </c>
      <c r="X43" s="308">
        <v>0.76819404577637806</v>
      </c>
      <c r="Y43" s="308">
        <v>0.76819404577637806</v>
      </c>
      <c r="Z43" s="308">
        <v>0.76819404577637806</v>
      </c>
      <c r="AA43" s="308">
        <v>0.76819404577637806</v>
      </c>
      <c r="AB43" s="308">
        <v>0.76819404577637806</v>
      </c>
      <c r="AC43" s="308">
        <v>0.76819404577637806</v>
      </c>
      <c r="AD43" s="308">
        <v>0.76819404577637806</v>
      </c>
      <c r="AE43" s="308">
        <v>0.76819404577637806</v>
      </c>
      <c r="AF43" s="308">
        <v>0.76819404577637806</v>
      </c>
      <c r="AG43" s="308">
        <v>0.76819404577637806</v>
      </c>
      <c r="AH43" s="308">
        <v>0.76819404577637806</v>
      </c>
      <c r="AI43" s="308">
        <v>0.76819404577637806</v>
      </c>
      <c r="AJ43" s="308">
        <v>0.76819404577637806</v>
      </c>
      <c r="AK43" s="308">
        <v>0.76819404577637806</v>
      </c>
      <c r="AL43" s="308">
        <v>0.76819404577637806</v>
      </c>
      <c r="AM43" s="308">
        <v>0.76819404577637806</v>
      </c>
      <c r="AN43" s="308">
        <v>0.76819404577637806</v>
      </c>
      <c r="AO43" s="308">
        <v>0.76819404577637806</v>
      </c>
      <c r="AP43" s="308">
        <v>0.76819404577637806</v>
      </c>
      <c r="AQ43" s="308">
        <v>0.76819404577637806</v>
      </c>
      <c r="AR43" s="308">
        <v>0.76819404577637806</v>
      </c>
      <c r="AS43" s="308">
        <v>0.76819404577637806</v>
      </c>
      <c r="AT43" s="308">
        <v>0.76830988765314567</v>
      </c>
      <c r="AU43" s="308">
        <v>0.7671242952363827</v>
      </c>
      <c r="AV43" s="308">
        <v>0.76691674288669009</v>
      </c>
      <c r="AW43" s="308">
        <v>0.76834030699086908</v>
      </c>
      <c r="AX43" s="308">
        <v>0.76819404577637806</v>
      </c>
      <c r="AY43" s="308">
        <v>0.76819404577637806</v>
      </c>
      <c r="AZ43" s="308">
        <v>0.76819404577637806</v>
      </c>
      <c r="BA43" s="308">
        <v>0.76819404577637806</v>
      </c>
      <c r="BB43" s="308">
        <v>0.76819404577637806</v>
      </c>
      <c r="BC43" s="308">
        <v>0.76819404577637806</v>
      </c>
      <c r="BD43" s="308">
        <v>0.76819404577637806</v>
      </c>
      <c r="BE43" s="308">
        <v>0.76819404577637806</v>
      </c>
      <c r="BF43" s="308">
        <v>0.76819404577637806</v>
      </c>
      <c r="BG43" s="308">
        <v>0.76819404577637806</v>
      </c>
      <c r="BH43" s="308">
        <v>0.76819404577637806</v>
      </c>
      <c r="BI43" s="308">
        <v>0.76819404577637806</v>
      </c>
      <c r="BJ43" s="308">
        <v>0.76819404577637806</v>
      </c>
      <c r="BK43" s="308">
        <v>0.76819404577637806</v>
      </c>
      <c r="BL43" s="308">
        <v>0.76819404577637806</v>
      </c>
      <c r="BM43" s="308">
        <v>0.76819404577637806</v>
      </c>
      <c r="BN43" s="308">
        <v>0.76819404577637806</v>
      </c>
      <c r="BO43" s="308">
        <v>0.76819404577637806</v>
      </c>
      <c r="BP43" s="308">
        <v>0.76819404577637806</v>
      </c>
      <c r="BQ43" s="308"/>
      <c r="BR43" s="308"/>
      <c r="BS43" s="308"/>
      <c r="BT43" s="308"/>
      <c r="BU43" s="308"/>
      <c r="BV43" s="308"/>
      <c r="BW43" s="308"/>
      <c r="BX43" s="308"/>
      <c r="BY43" s="308"/>
      <c r="BZ43" s="308"/>
      <c r="CA43" s="308"/>
      <c r="CB43" s="308"/>
      <c r="CC43" s="309"/>
    </row>
    <row r="44" spans="1:81" x14ac:dyDescent="0.2">
      <c r="A44" s="238">
        <v>46206</v>
      </c>
      <c r="B44" s="298">
        <f>IF(NOT(ISNA(A44)),IF(A44&gt;0,_xll.xlDateShiftMonthBiz("TARGET",A44,tenor),""),"")</f>
        <v>46391</v>
      </c>
      <c r="C44" s="237">
        <v>0.74751994916355424</v>
      </c>
      <c r="D44" s="238">
        <v>43284</v>
      </c>
      <c r="E44" s="239">
        <v>0.94095482467919966</v>
      </c>
      <c r="F44" s="301">
        <f>IF(LEN(B44)&gt;0,_xll.xlInterpDisc($D$10:INDEX($D$10:$D$99,$D$8),$E$10:INDEX($E$10:$E$99,$D$8),B44,EUROIS!typeInterp,EUROIS!interpOn,EUROIS!comp,0*TYPE(trigger)+EUROIS!dayCount),"")</f>
        <v>0.74751448846859447</v>
      </c>
      <c r="G44" s="307">
        <v>0.74751994916355424</v>
      </c>
      <c r="H44" s="308">
        <v>0.74751994916355424</v>
      </c>
      <c r="I44" s="308">
        <v>0.74751994916355424</v>
      </c>
      <c r="J44" s="308">
        <v>0.74751994916355424</v>
      </c>
      <c r="K44" s="308">
        <v>0.74751994916355424</v>
      </c>
      <c r="L44" s="308">
        <v>0.74751994916355424</v>
      </c>
      <c r="M44" s="308">
        <v>0.74751994916355424</v>
      </c>
      <c r="N44" s="308">
        <v>0.74751994916355424</v>
      </c>
      <c r="O44" s="308">
        <v>0.74751994916355424</v>
      </c>
      <c r="P44" s="308">
        <v>0.74751994916355424</v>
      </c>
      <c r="Q44" s="308">
        <v>0.74751994916355424</v>
      </c>
      <c r="R44" s="308">
        <v>0.74751994916355424</v>
      </c>
      <c r="S44" s="308">
        <v>0.74751994916355424</v>
      </c>
      <c r="T44" s="308">
        <v>0.74751994916355424</v>
      </c>
      <c r="U44" s="308">
        <v>0.74751994916355424</v>
      </c>
      <c r="V44" s="308">
        <v>0.74751994916355424</v>
      </c>
      <c r="W44" s="308">
        <v>0.74751994916355424</v>
      </c>
      <c r="X44" s="308">
        <v>0.74751994916355424</v>
      </c>
      <c r="Y44" s="308">
        <v>0.74751994916355424</v>
      </c>
      <c r="Z44" s="308">
        <v>0.74751994916355424</v>
      </c>
      <c r="AA44" s="308">
        <v>0.74751994916355424</v>
      </c>
      <c r="AB44" s="308">
        <v>0.74751994916355424</v>
      </c>
      <c r="AC44" s="308">
        <v>0.74751994916355424</v>
      </c>
      <c r="AD44" s="308">
        <v>0.74751994916355424</v>
      </c>
      <c r="AE44" s="308">
        <v>0.74751994916355424</v>
      </c>
      <c r="AF44" s="308">
        <v>0.74751994916355424</v>
      </c>
      <c r="AG44" s="308">
        <v>0.74751994916355424</v>
      </c>
      <c r="AH44" s="308">
        <v>0.74751994916355424</v>
      </c>
      <c r="AI44" s="308">
        <v>0.74751994916355424</v>
      </c>
      <c r="AJ44" s="308">
        <v>0.74751994916355424</v>
      </c>
      <c r="AK44" s="308">
        <v>0.74751994916355424</v>
      </c>
      <c r="AL44" s="308">
        <v>0.74751994916355424</v>
      </c>
      <c r="AM44" s="308">
        <v>0.74751994916355424</v>
      </c>
      <c r="AN44" s="308">
        <v>0.74751994916355424</v>
      </c>
      <c r="AO44" s="308">
        <v>0.74751994916355424</v>
      </c>
      <c r="AP44" s="308">
        <v>0.74751994916355424</v>
      </c>
      <c r="AQ44" s="308">
        <v>0.74751994916355424</v>
      </c>
      <c r="AR44" s="308">
        <v>0.74751994916355424</v>
      </c>
      <c r="AS44" s="308">
        <v>0.74751994916355424</v>
      </c>
      <c r="AT44" s="308">
        <v>0.74751994916355424</v>
      </c>
      <c r="AU44" s="308">
        <v>0.74764050240015179</v>
      </c>
      <c r="AV44" s="308">
        <v>0.74639590495858954</v>
      </c>
      <c r="AW44" s="308">
        <v>0.74619036473764577</v>
      </c>
      <c r="AX44" s="308">
        <v>0.74767347597175804</v>
      </c>
      <c r="AY44" s="308">
        <v>0.74751994916355424</v>
      </c>
      <c r="AZ44" s="308">
        <v>0.74751994916355424</v>
      </c>
      <c r="BA44" s="308">
        <v>0.74751994916355424</v>
      </c>
      <c r="BB44" s="308">
        <v>0.74751994916355424</v>
      </c>
      <c r="BC44" s="308">
        <v>0.74751994916355424</v>
      </c>
      <c r="BD44" s="308">
        <v>0.74751994916355424</v>
      </c>
      <c r="BE44" s="308">
        <v>0.74751994916355424</v>
      </c>
      <c r="BF44" s="308">
        <v>0.74751994916355424</v>
      </c>
      <c r="BG44" s="308">
        <v>0.74751994916355424</v>
      </c>
      <c r="BH44" s="308">
        <v>0.74751994916355424</v>
      </c>
      <c r="BI44" s="308">
        <v>0.74751994916355424</v>
      </c>
      <c r="BJ44" s="308">
        <v>0.74751994916355424</v>
      </c>
      <c r="BK44" s="308">
        <v>0.74751994916355424</v>
      </c>
      <c r="BL44" s="308">
        <v>0.74751994916355424</v>
      </c>
      <c r="BM44" s="308">
        <v>0.74751994916355424</v>
      </c>
      <c r="BN44" s="308">
        <v>0.74751994916355424</v>
      </c>
      <c r="BO44" s="308">
        <v>0.74751994916355424</v>
      </c>
      <c r="BP44" s="308">
        <v>0.74751994916355424</v>
      </c>
      <c r="BQ44" s="308"/>
      <c r="BR44" s="308"/>
      <c r="BS44" s="308"/>
      <c r="BT44" s="308"/>
      <c r="BU44" s="308"/>
      <c r="BV44" s="308"/>
      <c r="BW44" s="308"/>
      <c r="BX44" s="308"/>
      <c r="BY44" s="308"/>
      <c r="BZ44" s="308"/>
      <c r="CA44" s="308"/>
      <c r="CB44" s="308"/>
      <c r="CC44" s="309"/>
    </row>
    <row r="45" spans="1:81" x14ac:dyDescent="0.2">
      <c r="A45" s="238">
        <v>46573</v>
      </c>
      <c r="B45" s="298">
        <f>IF(NOT(ISNA(A45)),IF(A45&gt;0,_xll.xlDateShiftMonthBiz("TARGET",A45,tenor),""),"")</f>
        <v>46757</v>
      </c>
      <c r="C45" s="237">
        <v>0.72854566524808362</v>
      </c>
      <c r="D45" s="238">
        <v>43649</v>
      </c>
      <c r="E45" s="239">
        <v>0.919529662079003</v>
      </c>
      <c r="F45" s="301">
        <f>IF(LEN(B45)&gt;0,_xll.xlInterpDisc($D$10:INDEX($D$10:$D$99,$D$8),$E$10:INDEX($E$10:$E$99,$D$8),B45,EUROIS!typeInterp,EUROIS!interpOn,EUROIS!comp,0*TYPE(trigger)+EUROIS!dayCount),"")</f>
        <v>0.72854245798283146</v>
      </c>
      <c r="G45" s="307">
        <v>0.72854566524808362</v>
      </c>
      <c r="H45" s="308">
        <v>0.72854566524808362</v>
      </c>
      <c r="I45" s="308">
        <v>0.72854566524808362</v>
      </c>
      <c r="J45" s="308">
        <v>0.72854566524808362</v>
      </c>
      <c r="K45" s="308">
        <v>0.72854566524808362</v>
      </c>
      <c r="L45" s="308">
        <v>0.72854566524808362</v>
      </c>
      <c r="M45" s="308">
        <v>0.72854566524808362</v>
      </c>
      <c r="N45" s="308">
        <v>0.72854566524808362</v>
      </c>
      <c r="O45" s="308">
        <v>0.72854566524808362</v>
      </c>
      <c r="P45" s="308">
        <v>0.72854566524808362</v>
      </c>
      <c r="Q45" s="308">
        <v>0.72854566524808362</v>
      </c>
      <c r="R45" s="308">
        <v>0.72854566524808362</v>
      </c>
      <c r="S45" s="308">
        <v>0.72854566524808362</v>
      </c>
      <c r="T45" s="308">
        <v>0.72854566524808362</v>
      </c>
      <c r="U45" s="308">
        <v>0.72854566524808362</v>
      </c>
      <c r="V45" s="308">
        <v>0.72854566524808362</v>
      </c>
      <c r="W45" s="308">
        <v>0.72854566524808362</v>
      </c>
      <c r="X45" s="308">
        <v>0.72854566524808362</v>
      </c>
      <c r="Y45" s="308">
        <v>0.72854566524808362</v>
      </c>
      <c r="Z45" s="308">
        <v>0.72854566524808362</v>
      </c>
      <c r="AA45" s="308">
        <v>0.72854566524808362</v>
      </c>
      <c r="AB45" s="308">
        <v>0.72854566524808362</v>
      </c>
      <c r="AC45" s="308">
        <v>0.72854566524808362</v>
      </c>
      <c r="AD45" s="308">
        <v>0.72854566524808362</v>
      </c>
      <c r="AE45" s="308">
        <v>0.72854566524808362</v>
      </c>
      <c r="AF45" s="308">
        <v>0.72854566524808362</v>
      </c>
      <c r="AG45" s="308">
        <v>0.72854566524808362</v>
      </c>
      <c r="AH45" s="308">
        <v>0.72854566524808362</v>
      </c>
      <c r="AI45" s="308">
        <v>0.72854566524808362</v>
      </c>
      <c r="AJ45" s="308">
        <v>0.72854566524808362</v>
      </c>
      <c r="AK45" s="308">
        <v>0.72854566524808362</v>
      </c>
      <c r="AL45" s="308">
        <v>0.72854566524808362</v>
      </c>
      <c r="AM45" s="308">
        <v>0.72854566524808362</v>
      </c>
      <c r="AN45" s="308">
        <v>0.72854566524808362</v>
      </c>
      <c r="AO45" s="308">
        <v>0.72854566524808362</v>
      </c>
      <c r="AP45" s="308">
        <v>0.72854566524808362</v>
      </c>
      <c r="AQ45" s="308">
        <v>0.72854566524808362</v>
      </c>
      <c r="AR45" s="308">
        <v>0.72854566524808362</v>
      </c>
      <c r="AS45" s="308">
        <v>0.72854566524808362</v>
      </c>
      <c r="AT45" s="308">
        <v>0.72854566524808362</v>
      </c>
      <c r="AU45" s="308">
        <v>0.72854566524808362</v>
      </c>
      <c r="AV45" s="308">
        <v>0.72866888736317614</v>
      </c>
      <c r="AW45" s="308">
        <v>0.72738410917047502</v>
      </c>
      <c r="AX45" s="308">
        <v>0.72715560624743447</v>
      </c>
      <c r="AY45" s="308">
        <v>0.72870174269557075</v>
      </c>
      <c r="AZ45" s="308">
        <v>0.72854566524808362</v>
      </c>
      <c r="BA45" s="308">
        <v>0.72854566524808362</v>
      </c>
      <c r="BB45" s="308">
        <v>0.72854566524808362</v>
      </c>
      <c r="BC45" s="308">
        <v>0.72854566524808362</v>
      </c>
      <c r="BD45" s="308">
        <v>0.72854566524808362</v>
      </c>
      <c r="BE45" s="308">
        <v>0.72854566524808362</v>
      </c>
      <c r="BF45" s="308">
        <v>0.72854566524808362</v>
      </c>
      <c r="BG45" s="308">
        <v>0.72854566524808362</v>
      </c>
      <c r="BH45" s="308">
        <v>0.72854566524808362</v>
      </c>
      <c r="BI45" s="308">
        <v>0.72854566524808362</v>
      </c>
      <c r="BJ45" s="308">
        <v>0.72854566524808362</v>
      </c>
      <c r="BK45" s="308">
        <v>0.72854566524808362</v>
      </c>
      <c r="BL45" s="308">
        <v>0.72854566524808362</v>
      </c>
      <c r="BM45" s="308">
        <v>0.72854566524808362</v>
      </c>
      <c r="BN45" s="308">
        <v>0.72854566524808362</v>
      </c>
      <c r="BO45" s="308">
        <v>0.72854566524808362</v>
      </c>
      <c r="BP45" s="308">
        <v>0.72854566524808362</v>
      </c>
      <c r="BQ45" s="308"/>
      <c r="BR45" s="308"/>
      <c r="BS45" s="308"/>
      <c r="BT45" s="308"/>
      <c r="BU45" s="308"/>
      <c r="BV45" s="308"/>
      <c r="BW45" s="308"/>
      <c r="BX45" s="308"/>
      <c r="BY45" s="308"/>
      <c r="BZ45" s="308"/>
      <c r="CA45" s="308"/>
      <c r="CB45" s="308"/>
      <c r="CC45" s="309"/>
    </row>
    <row r="46" spans="1:81" x14ac:dyDescent="0.2">
      <c r="A46" s="238">
        <v>46937</v>
      </c>
      <c r="B46" s="298">
        <f>IF(NOT(ISNA(A46)),IF(A46&gt;0,_xll.xlDateShiftMonthBiz("TARGET",A46,tenor),""),"")</f>
        <v>47121</v>
      </c>
      <c r="C46" s="237">
        <v>0.71140292644416181</v>
      </c>
      <c r="D46" s="238">
        <v>44015</v>
      </c>
      <c r="E46" s="239">
        <v>0.89702450057598604</v>
      </c>
      <c r="F46" s="301">
        <f>IF(LEN(B46)&gt;0,_xll.xlInterpDisc($D$10:INDEX($D$10:$D$99,$D$8),$E$10:INDEX($E$10:$E$99,$D$8),B46,EUROIS!typeInterp,EUROIS!interpOn,EUROIS!comp,0*TYPE(trigger)+EUROIS!dayCount),"")</f>
        <v>0.71139715375989865</v>
      </c>
      <c r="G46" s="307">
        <v>0.71140292644416181</v>
      </c>
      <c r="H46" s="308">
        <v>0.71140292644416181</v>
      </c>
      <c r="I46" s="308">
        <v>0.71140292644416181</v>
      </c>
      <c r="J46" s="308">
        <v>0.71140292644416181</v>
      </c>
      <c r="K46" s="308">
        <v>0.71140292644416181</v>
      </c>
      <c r="L46" s="308">
        <v>0.71140292644416181</v>
      </c>
      <c r="M46" s="308">
        <v>0.71140292644416181</v>
      </c>
      <c r="N46" s="308">
        <v>0.71140292644416181</v>
      </c>
      <c r="O46" s="308">
        <v>0.71140292644416181</v>
      </c>
      <c r="P46" s="308">
        <v>0.71140292644416181</v>
      </c>
      <c r="Q46" s="308">
        <v>0.71140292644416181</v>
      </c>
      <c r="R46" s="308">
        <v>0.71140292644416181</v>
      </c>
      <c r="S46" s="308">
        <v>0.71140292644416181</v>
      </c>
      <c r="T46" s="308">
        <v>0.71140292644416181</v>
      </c>
      <c r="U46" s="308">
        <v>0.71140292644416181</v>
      </c>
      <c r="V46" s="308">
        <v>0.71140292644416181</v>
      </c>
      <c r="W46" s="308">
        <v>0.71140292644416181</v>
      </c>
      <c r="X46" s="308">
        <v>0.71140292644416181</v>
      </c>
      <c r="Y46" s="308">
        <v>0.71140292644416181</v>
      </c>
      <c r="Z46" s="308">
        <v>0.71140292644416181</v>
      </c>
      <c r="AA46" s="308">
        <v>0.71140292644416181</v>
      </c>
      <c r="AB46" s="308">
        <v>0.71140292644416181</v>
      </c>
      <c r="AC46" s="308">
        <v>0.71140292644416181</v>
      </c>
      <c r="AD46" s="308">
        <v>0.71140292644416181</v>
      </c>
      <c r="AE46" s="308">
        <v>0.71140292644416181</v>
      </c>
      <c r="AF46" s="308">
        <v>0.71140292644416181</v>
      </c>
      <c r="AG46" s="308">
        <v>0.71140292644416181</v>
      </c>
      <c r="AH46" s="308">
        <v>0.71140292644416181</v>
      </c>
      <c r="AI46" s="308">
        <v>0.71140292644416181</v>
      </c>
      <c r="AJ46" s="308">
        <v>0.71140292644416181</v>
      </c>
      <c r="AK46" s="308">
        <v>0.71140292644416181</v>
      </c>
      <c r="AL46" s="308">
        <v>0.71140292644416181</v>
      </c>
      <c r="AM46" s="308">
        <v>0.71140292644416181</v>
      </c>
      <c r="AN46" s="308">
        <v>0.71140292644416181</v>
      </c>
      <c r="AO46" s="308">
        <v>0.71140292644416181</v>
      </c>
      <c r="AP46" s="308">
        <v>0.71140292644416181</v>
      </c>
      <c r="AQ46" s="308">
        <v>0.71140292644416181</v>
      </c>
      <c r="AR46" s="308">
        <v>0.71140292644416181</v>
      </c>
      <c r="AS46" s="308">
        <v>0.71140292644416181</v>
      </c>
      <c r="AT46" s="308">
        <v>0.71140292644416181</v>
      </c>
      <c r="AU46" s="308">
        <v>0.71140292644416181</v>
      </c>
      <c r="AV46" s="308">
        <v>0.71140292644416181</v>
      </c>
      <c r="AW46" s="308">
        <v>0.71153518060491638</v>
      </c>
      <c r="AX46" s="308">
        <v>0.71018991463760495</v>
      </c>
      <c r="AY46" s="308">
        <v>0.70996331568478499</v>
      </c>
      <c r="AZ46" s="308">
        <v>0.71156188161839129</v>
      </c>
      <c r="BA46" s="308">
        <v>0.71140292644416181</v>
      </c>
      <c r="BB46" s="308">
        <v>0.71140292644416181</v>
      </c>
      <c r="BC46" s="308">
        <v>0.71140292644416181</v>
      </c>
      <c r="BD46" s="308">
        <v>0.71140292644416181</v>
      </c>
      <c r="BE46" s="308">
        <v>0.71140292644416181</v>
      </c>
      <c r="BF46" s="308">
        <v>0.71140292644416181</v>
      </c>
      <c r="BG46" s="308">
        <v>0.71140292644416181</v>
      </c>
      <c r="BH46" s="308">
        <v>0.71140292644416181</v>
      </c>
      <c r="BI46" s="308">
        <v>0.71140292644416181</v>
      </c>
      <c r="BJ46" s="308">
        <v>0.71140292644416181</v>
      </c>
      <c r="BK46" s="308">
        <v>0.71140292644416181</v>
      </c>
      <c r="BL46" s="308">
        <v>0.71140292644416181</v>
      </c>
      <c r="BM46" s="308">
        <v>0.71140292644416181</v>
      </c>
      <c r="BN46" s="308">
        <v>0.71140292644416181</v>
      </c>
      <c r="BO46" s="308">
        <v>0.71140292644416181</v>
      </c>
      <c r="BP46" s="308">
        <v>0.71140292644416181</v>
      </c>
      <c r="BQ46" s="308"/>
      <c r="BR46" s="308"/>
      <c r="BS46" s="308"/>
      <c r="BT46" s="308"/>
      <c r="BU46" s="308"/>
      <c r="BV46" s="308"/>
      <c r="BW46" s="308"/>
      <c r="BX46" s="308"/>
      <c r="BY46" s="308"/>
      <c r="BZ46" s="308"/>
      <c r="CA46" s="308"/>
      <c r="CB46" s="308"/>
      <c r="CC46" s="309"/>
    </row>
    <row r="47" spans="1:81" x14ac:dyDescent="0.2">
      <c r="A47" s="238">
        <v>47302</v>
      </c>
      <c r="B47" s="298">
        <f>IF(NOT(ISNA(A47)),IF(A47&gt;0,_xll.xlDateShiftMonthBiz("TARGET",A47,tenor),""),"")</f>
        <v>47486</v>
      </c>
      <c r="C47" s="237">
        <v>0.69568871088238926</v>
      </c>
      <c r="D47" s="238">
        <v>44382</v>
      </c>
      <c r="E47" s="239">
        <v>0.8737946738653396</v>
      </c>
      <c r="F47" s="301">
        <f>IF(LEN(B47)&gt;0,_xll.xlInterpDisc($D$10:INDEX($D$10:$D$99,$D$8),$E$10:INDEX($E$10:$E$99,$D$8),B47,EUROIS!typeInterp,EUROIS!interpOn,EUROIS!comp,0*TYPE(trigger)+EUROIS!dayCount),"")</f>
        <v>0.69569325136586002</v>
      </c>
      <c r="G47" s="307">
        <v>0.69568871088238926</v>
      </c>
      <c r="H47" s="308">
        <v>0.69568871088238926</v>
      </c>
      <c r="I47" s="308">
        <v>0.69568871088238926</v>
      </c>
      <c r="J47" s="308">
        <v>0.69568871088238926</v>
      </c>
      <c r="K47" s="308">
        <v>0.69568871088238926</v>
      </c>
      <c r="L47" s="308">
        <v>0.69568871088238926</v>
      </c>
      <c r="M47" s="308">
        <v>0.69568871088238926</v>
      </c>
      <c r="N47" s="308">
        <v>0.69568871088238926</v>
      </c>
      <c r="O47" s="308">
        <v>0.69568871088238926</v>
      </c>
      <c r="P47" s="308">
        <v>0.69568871088238926</v>
      </c>
      <c r="Q47" s="308">
        <v>0.69568871088238926</v>
      </c>
      <c r="R47" s="308">
        <v>0.69568871088238926</v>
      </c>
      <c r="S47" s="308">
        <v>0.69568871088238926</v>
      </c>
      <c r="T47" s="308">
        <v>0.69568871088238926</v>
      </c>
      <c r="U47" s="308">
        <v>0.69568871088238926</v>
      </c>
      <c r="V47" s="308">
        <v>0.69568871088238926</v>
      </c>
      <c r="W47" s="308">
        <v>0.69568871088238926</v>
      </c>
      <c r="X47" s="308">
        <v>0.69568871088238926</v>
      </c>
      <c r="Y47" s="308">
        <v>0.69568871088238926</v>
      </c>
      <c r="Z47" s="308">
        <v>0.69568871088238926</v>
      </c>
      <c r="AA47" s="308">
        <v>0.69568871088238926</v>
      </c>
      <c r="AB47" s="308">
        <v>0.69568871088238926</v>
      </c>
      <c r="AC47" s="308">
        <v>0.69568871088238926</v>
      </c>
      <c r="AD47" s="308">
        <v>0.69568871088238926</v>
      </c>
      <c r="AE47" s="308">
        <v>0.69568871088238926</v>
      </c>
      <c r="AF47" s="308">
        <v>0.69568871088238926</v>
      </c>
      <c r="AG47" s="308">
        <v>0.69568871088238926</v>
      </c>
      <c r="AH47" s="308">
        <v>0.69568871088238926</v>
      </c>
      <c r="AI47" s="308">
        <v>0.69568871088238926</v>
      </c>
      <c r="AJ47" s="308">
        <v>0.69568871088238926</v>
      </c>
      <c r="AK47" s="308">
        <v>0.69568871088238926</v>
      </c>
      <c r="AL47" s="308">
        <v>0.69568871088238926</v>
      </c>
      <c r="AM47" s="308">
        <v>0.69568871088238926</v>
      </c>
      <c r="AN47" s="308">
        <v>0.69568871088238926</v>
      </c>
      <c r="AO47" s="308">
        <v>0.69568871088238926</v>
      </c>
      <c r="AP47" s="308">
        <v>0.69568871088238926</v>
      </c>
      <c r="AQ47" s="308">
        <v>0.69568871088238926</v>
      </c>
      <c r="AR47" s="308">
        <v>0.69568871088238926</v>
      </c>
      <c r="AS47" s="308">
        <v>0.69568871088238926</v>
      </c>
      <c r="AT47" s="308">
        <v>0.69568871088238926</v>
      </c>
      <c r="AU47" s="308">
        <v>0.69568871088238926</v>
      </c>
      <c r="AV47" s="308">
        <v>0.69568871088238926</v>
      </c>
      <c r="AW47" s="308">
        <v>0.69568871088238926</v>
      </c>
      <c r="AX47" s="308">
        <v>0.69582847205896692</v>
      </c>
      <c r="AY47" s="308">
        <v>0.69442655270294285</v>
      </c>
      <c r="AZ47" s="308">
        <v>0.69420365274365681</v>
      </c>
      <c r="BA47" s="308">
        <v>0.69584728175133648</v>
      </c>
      <c r="BB47" s="308">
        <v>0.69568871088238926</v>
      </c>
      <c r="BC47" s="308">
        <v>0.69568871088238926</v>
      </c>
      <c r="BD47" s="308">
        <v>0.69568871088238926</v>
      </c>
      <c r="BE47" s="308">
        <v>0.69568871088238926</v>
      </c>
      <c r="BF47" s="308">
        <v>0.69568871088238926</v>
      </c>
      <c r="BG47" s="308">
        <v>0.69568871088238926</v>
      </c>
      <c r="BH47" s="308">
        <v>0.69568871088238926</v>
      </c>
      <c r="BI47" s="308">
        <v>0.69568871088238926</v>
      </c>
      <c r="BJ47" s="308">
        <v>0.69568871088238926</v>
      </c>
      <c r="BK47" s="308">
        <v>0.69568871088238926</v>
      </c>
      <c r="BL47" s="308">
        <v>0.69568871088238926</v>
      </c>
      <c r="BM47" s="308">
        <v>0.69568871088238926</v>
      </c>
      <c r="BN47" s="308">
        <v>0.69568871088238926</v>
      </c>
      <c r="BO47" s="308">
        <v>0.69568871088238926</v>
      </c>
      <c r="BP47" s="308">
        <v>0.69568871088238926</v>
      </c>
      <c r="BQ47" s="308"/>
      <c r="BR47" s="308"/>
      <c r="BS47" s="308"/>
      <c r="BT47" s="308"/>
      <c r="BU47" s="308"/>
      <c r="BV47" s="308"/>
      <c r="BW47" s="308"/>
      <c r="BX47" s="308"/>
      <c r="BY47" s="308"/>
      <c r="BZ47" s="308"/>
      <c r="CA47" s="308"/>
      <c r="CB47" s="308"/>
      <c r="CC47" s="309"/>
    </row>
    <row r="48" spans="1:81" x14ac:dyDescent="0.2">
      <c r="A48" s="238">
        <v>47667</v>
      </c>
      <c r="B48" s="298">
        <f>IF(NOT(ISNA(A48)),IF(A48&gt;0,_xll.xlDateShiftMonthBiz("TARGET",A48,tenor),""),"")</f>
        <v>47851</v>
      </c>
      <c r="C48" s="237">
        <v>0.68102740043405929</v>
      </c>
      <c r="D48" s="238">
        <v>44746</v>
      </c>
      <c r="E48" s="239">
        <v>0.84985688922297664</v>
      </c>
      <c r="F48" s="301">
        <f>IF(LEN(B48)&gt;0,_xll.xlInterpDisc($D$10:INDEX($D$10:$D$99,$D$8),$E$10:INDEX($E$10:$E$99,$D$8),B48,EUROIS!typeInterp,EUROIS!interpOn,EUROIS!comp,0*TYPE(trigger)+EUROIS!dayCount),"")</f>
        <v>0.68106896760299562</v>
      </c>
      <c r="G48" s="307">
        <v>0.68102740043405929</v>
      </c>
      <c r="H48" s="308">
        <v>0.68102740043405929</v>
      </c>
      <c r="I48" s="308">
        <v>0.68102740043405929</v>
      </c>
      <c r="J48" s="308">
        <v>0.68102740043405929</v>
      </c>
      <c r="K48" s="308">
        <v>0.68102740043405929</v>
      </c>
      <c r="L48" s="308">
        <v>0.68102740043405929</v>
      </c>
      <c r="M48" s="308">
        <v>0.68102740043405929</v>
      </c>
      <c r="N48" s="308">
        <v>0.68102740043405929</v>
      </c>
      <c r="O48" s="308">
        <v>0.68102740043405929</v>
      </c>
      <c r="P48" s="308">
        <v>0.68102740043405929</v>
      </c>
      <c r="Q48" s="308">
        <v>0.68102740043405929</v>
      </c>
      <c r="R48" s="308">
        <v>0.68102740043405929</v>
      </c>
      <c r="S48" s="308">
        <v>0.68102740043405929</v>
      </c>
      <c r="T48" s="308">
        <v>0.68102740043405929</v>
      </c>
      <c r="U48" s="308">
        <v>0.68102740043405929</v>
      </c>
      <c r="V48" s="308">
        <v>0.68102740043405929</v>
      </c>
      <c r="W48" s="308">
        <v>0.68102740043405929</v>
      </c>
      <c r="X48" s="308">
        <v>0.68102740043405929</v>
      </c>
      <c r="Y48" s="308">
        <v>0.68102740043405929</v>
      </c>
      <c r="Z48" s="308">
        <v>0.68102740043405929</v>
      </c>
      <c r="AA48" s="308">
        <v>0.68102740043405929</v>
      </c>
      <c r="AB48" s="308">
        <v>0.68102740043405929</v>
      </c>
      <c r="AC48" s="308">
        <v>0.68102740043405929</v>
      </c>
      <c r="AD48" s="308">
        <v>0.68102740043405929</v>
      </c>
      <c r="AE48" s="308">
        <v>0.68102740043405929</v>
      </c>
      <c r="AF48" s="308">
        <v>0.68102740043405929</v>
      </c>
      <c r="AG48" s="308">
        <v>0.68102740043405929</v>
      </c>
      <c r="AH48" s="308">
        <v>0.68102740043405929</v>
      </c>
      <c r="AI48" s="308">
        <v>0.68102740043405929</v>
      </c>
      <c r="AJ48" s="308">
        <v>0.68102740043405929</v>
      </c>
      <c r="AK48" s="308">
        <v>0.68102740043405929</v>
      </c>
      <c r="AL48" s="308">
        <v>0.68102740043405929</v>
      </c>
      <c r="AM48" s="308">
        <v>0.68102740043405929</v>
      </c>
      <c r="AN48" s="308">
        <v>0.68102740043405929</v>
      </c>
      <c r="AO48" s="308">
        <v>0.68102740043405929</v>
      </c>
      <c r="AP48" s="308">
        <v>0.68102740043405929</v>
      </c>
      <c r="AQ48" s="308">
        <v>0.68102740043405929</v>
      </c>
      <c r="AR48" s="308">
        <v>0.68102740043405929</v>
      </c>
      <c r="AS48" s="308">
        <v>0.68102740043405929</v>
      </c>
      <c r="AT48" s="308">
        <v>0.68102740043405929</v>
      </c>
      <c r="AU48" s="308">
        <v>0.68102740043405929</v>
      </c>
      <c r="AV48" s="308">
        <v>0.68102740043405929</v>
      </c>
      <c r="AW48" s="308">
        <v>0.68102740043405929</v>
      </c>
      <c r="AX48" s="308">
        <v>0.68102740043405929</v>
      </c>
      <c r="AY48" s="308">
        <v>0.68117813005235373</v>
      </c>
      <c r="AZ48" s="308">
        <v>0.67971646766013627</v>
      </c>
      <c r="BA48" s="308">
        <v>0.67949187697810509</v>
      </c>
      <c r="BB48" s="308">
        <v>0.68118983938712585</v>
      </c>
      <c r="BC48" s="308">
        <v>0.68102740043405929</v>
      </c>
      <c r="BD48" s="308">
        <v>0.68102740043405929</v>
      </c>
      <c r="BE48" s="308">
        <v>0.68102740043405929</v>
      </c>
      <c r="BF48" s="308">
        <v>0.68102740043405929</v>
      </c>
      <c r="BG48" s="308">
        <v>0.68102740043405929</v>
      </c>
      <c r="BH48" s="308">
        <v>0.68102740043405929</v>
      </c>
      <c r="BI48" s="308">
        <v>0.68102740043405929</v>
      </c>
      <c r="BJ48" s="308">
        <v>0.68102740043405929</v>
      </c>
      <c r="BK48" s="308">
        <v>0.68102740043405929</v>
      </c>
      <c r="BL48" s="308">
        <v>0.68102740043405929</v>
      </c>
      <c r="BM48" s="308">
        <v>0.68102740043405929</v>
      </c>
      <c r="BN48" s="308">
        <v>0.68102740043405929</v>
      </c>
      <c r="BO48" s="308">
        <v>0.68102740043405929</v>
      </c>
      <c r="BP48" s="308">
        <v>0.68102740043405929</v>
      </c>
      <c r="BQ48" s="308"/>
      <c r="BR48" s="308"/>
      <c r="BS48" s="308"/>
      <c r="BT48" s="308"/>
      <c r="BU48" s="308"/>
      <c r="BV48" s="308"/>
      <c r="BW48" s="308"/>
      <c r="BX48" s="308"/>
      <c r="BY48" s="308"/>
      <c r="BZ48" s="308"/>
      <c r="CA48" s="308"/>
      <c r="CB48" s="308"/>
      <c r="CC48" s="309"/>
    </row>
    <row r="49" spans="1:81" x14ac:dyDescent="0.2">
      <c r="A49" s="238">
        <v>48032</v>
      </c>
      <c r="B49" s="298">
        <f>IF(NOT(ISNA(A49)),IF(A49&gt;0,_xll.xlDateShiftMonthBiz("TARGET",A49,tenor),""),"")</f>
        <v>48218</v>
      </c>
      <c r="C49" s="237">
        <v>0.66718252241599807</v>
      </c>
      <c r="D49" s="238">
        <v>45110</v>
      </c>
      <c r="E49" s="239">
        <v>0.8256201601510671</v>
      </c>
      <c r="F49" s="301">
        <f>IF(LEN(B49)&gt;0,_xll.xlInterpDisc($D$10:INDEX($D$10:$D$99,$D$8),$E$10:INDEX($E$10:$E$99,$D$8),B49,EUROIS!typeInterp,EUROIS!interpOn,EUROIS!comp,0*TYPE(trigger)+EUROIS!dayCount),"")</f>
        <v>0.66716360405863306</v>
      </c>
      <c r="G49" s="307">
        <v>0.66718252241599807</v>
      </c>
      <c r="H49" s="308">
        <v>0.66718252241599807</v>
      </c>
      <c r="I49" s="308">
        <v>0.66718252241599807</v>
      </c>
      <c r="J49" s="308">
        <v>0.66718252241599807</v>
      </c>
      <c r="K49" s="308">
        <v>0.66718252241599807</v>
      </c>
      <c r="L49" s="308">
        <v>0.66718252241599807</v>
      </c>
      <c r="M49" s="308">
        <v>0.66718252241599807</v>
      </c>
      <c r="N49" s="308">
        <v>0.66718252241599807</v>
      </c>
      <c r="O49" s="308">
        <v>0.66718252241599807</v>
      </c>
      <c r="P49" s="308">
        <v>0.66718252241599807</v>
      </c>
      <c r="Q49" s="308">
        <v>0.66718252241599807</v>
      </c>
      <c r="R49" s="308">
        <v>0.66718252241599807</v>
      </c>
      <c r="S49" s="308">
        <v>0.66718252241599807</v>
      </c>
      <c r="T49" s="308">
        <v>0.66718252241599807</v>
      </c>
      <c r="U49" s="308">
        <v>0.66718252241599807</v>
      </c>
      <c r="V49" s="308">
        <v>0.66718252241599807</v>
      </c>
      <c r="W49" s="308">
        <v>0.66718252241599807</v>
      </c>
      <c r="X49" s="308">
        <v>0.66718252241599807</v>
      </c>
      <c r="Y49" s="308">
        <v>0.66718252241599807</v>
      </c>
      <c r="Z49" s="308">
        <v>0.66718252241599807</v>
      </c>
      <c r="AA49" s="308">
        <v>0.66718252241599807</v>
      </c>
      <c r="AB49" s="308">
        <v>0.66718252241599807</v>
      </c>
      <c r="AC49" s="308">
        <v>0.66718252241599807</v>
      </c>
      <c r="AD49" s="308">
        <v>0.66718252241599807</v>
      </c>
      <c r="AE49" s="308">
        <v>0.66718252241599807</v>
      </c>
      <c r="AF49" s="308">
        <v>0.66718252241599807</v>
      </c>
      <c r="AG49" s="308">
        <v>0.66718252241599807</v>
      </c>
      <c r="AH49" s="308">
        <v>0.66718252241599807</v>
      </c>
      <c r="AI49" s="308">
        <v>0.66718252241599807</v>
      </c>
      <c r="AJ49" s="308">
        <v>0.66718252241599807</v>
      </c>
      <c r="AK49" s="308">
        <v>0.66718252241599807</v>
      </c>
      <c r="AL49" s="308">
        <v>0.66718252241599807</v>
      </c>
      <c r="AM49" s="308">
        <v>0.66718252241599807</v>
      </c>
      <c r="AN49" s="308">
        <v>0.66718252241599807</v>
      </c>
      <c r="AO49" s="308">
        <v>0.66718252241599807</v>
      </c>
      <c r="AP49" s="308">
        <v>0.66718252241599807</v>
      </c>
      <c r="AQ49" s="308">
        <v>0.66718252241599807</v>
      </c>
      <c r="AR49" s="308">
        <v>0.66718252241599807</v>
      </c>
      <c r="AS49" s="308">
        <v>0.66718252241599807</v>
      </c>
      <c r="AT49" s="308">
        <v>0.66718252241599807</v>
      </c>
      <c r="AU49" s="308">
        <v>0.66718252241599807</v>
      </c>
      <c r="AV49" s="308">
        <v>0.66718252241599807</v>
      </c>
      <c r="AW49" s="308">
        <v>0.66718252241599807</v>
      </c>
      <c r="AX49" s="308">
        <v>0.66718252241599807</v>
      </c>
      <c r="AY49" s="308">
        <v>0.66718252241599807</v>
      </c>
      <c r="AZ49" s="308">
        <v>0.66733963750643344</v>
      </c>
      <c r="BA49" s="308">
        <v>0.66582711558540675</v>
      </c>
      <c r="BB49" s="308">
        <v>0.66560424393654749</v>
      </c>
      <c r="BC49" s="308">
        <v>0.66734262042996351</v>
      </c>
      <c r="BD49" s="308">
        <v>0.66718252241599807</v>
      </c>
      <c r="BE49" s="308">
        <v>0.66718252241599807</v>
      </c>
      <c r="BF49" s="308">
        <v>0.66718252241599807</v>
      </c>
      <c r="BG49" s="308">
        <v>0.66718252241599807</v>
      </c>
      <c r="BH49" s="308">
        <v>0.66718252241599807</v>
      </c>
      <c r="BI49" s="308">
        <v>0.66718252241599807</v>
      </c>
      <c r="BJ49" s="308">
        <v>0.66718252241599807</v>
      </c>
      <c r="BK49" s="308">
        <v>0.66718252241599807</v>
      </c>
      <c r="BL49" s="308">
        <v>0.66718252241599807</v>
      </c>
      <c r="BM49" s="308">
        <v>0.66718252241599807</v>
      </c>
      <c r="BN49" s="308">
        <v>0.66718252241599807</v>
      </c>
      <c r="BO49" s="308">
        <v>0.66718252241599807</v>
      </c>
      <c r="BP49" s="308">
        <v>0.66718252241599807</v>
      </c>
      <c r="BQ49" s="308"/>
      <c r="BR49" s="308"/>
      <c r="BS49" s="308"/>
      <c r="BT49" s="308"/>
      <c r="BU49" s="308"/>
      <c r="BV49" s="308"/>
      <c r="BW49" s="308"/>
      <c r="BX49" s="308"/>
      <c r="BY49" s="308"/>
      <c r="BZ49" s="308"/>
      <c r="CA49" s="308"/>
      <c r="CB49" s="308"/>
      <c r="CC49" s="309"/>
    </row>
    <row r="50" spans="1:81" x14ac:dyDescent="0.2">
      <c r="A50" s="238">
        <v>48400</v>
      </c>
      <c r="B50" s="298">
        <f>IF(NOT(ISNA(A50)),IF(A50&gt;0,_xll.xlDateShiftMonthBiz("TARGET",A50,tenor),""),"")</f>
        <v>48584</v>
      </c>
      <c r="C50" s="237">
        <v>0.65386674065696615</v>
      </c>
      <c r="D50" s="238">
        <v>45476</v>
      </c>
      <c r="E50" s="239">
        <v>0.80195863635598696</v>
      </c>
      <c r="F50" s="301">
        <f>IF(LEN(B50)&gt;0,_xll.xlInterpDisc($D$10:INDEX($D$10:$D$99,$D$8),$E$10:INDEX($E$10:$E$99,$D$8),B50,EUROIS!typeInterp,EUROIS!interpOn,EUROIS!comp,0*TYPE(trigger)+EUROIS!dayCount),"")</f>
        <v>0.65387255911165809</v>
      </c>
      <c r="G50" s="307">
        <v>0.65386674065696615</v>
      </c>
      <c r="H50" s="308">
        <v>0.65386674065696615</v>
      </c>
      <c r="I50" s="308">
        <v>0.65386674065696615</v>
      </c>
      <c r="J50" s="308">
        <v>0.65386674065696615</v>
      </c>
      <c r="K50" s="308">
        <v>0.65386674065696615</v>
      </c>
      <c r="L50" s="308">
        <v>0.65386674065696615</v>
      </c>
      <c r="M50" s="308">
        <v>0.65386674065696615</v>
      </c>
      <c r="N50" s="308">
        <v>0.65386674065696615</v>
      </c>
      <c r="O50" s="308">
        <v>0.65386674065696615</v>
      </c>
      <c r="P50" s="308">
        <v>0.65386674065696615</v>
      </c>
      <c r="Q50" s="308">
        <v>0.65386674065696615</v>
      </c>
      <c r="R50" s="308">
        <v>0.65386674065696615</v>
      </c>
      <c r="S50" s="308">
        <v>0.65386674065696615</v>
      </c>
      <c r="T50" s="308">
        <v>0.65386674065696615</v>
      </c>
      <c r="U50" s="308">
        <v>0.65386674065696615</v>
      </c>
      <c r="V50" s="308">
        <v>0.65386674065696615</v>
      </c>
      <c r="W50" s="308">
        <v>0.65386674065696615</v>
      </c>
      <c r="X50" s="308">
        <v>0.65386674065696615</v>
      </c>
      <c r="Y50" s="308">
        <v>0.65386674065696615</v>
      </c>
      <c r="Z50" s="308">
        <v>0.65386674065696615</v>
      </c>
      <c r="AA50" s="308">
        <v>0.65386674065696615</v>
      </c>
      <c r="AB50" s="308">
        <v>0.65386674065696615</v>
      </c>
      <c r="AC50" s="308">
        <v>0.65386674065696615</v>
      </c>
      <c r="AD50" s="308">
        <v>0.65386674065696615</v>
      </c>
      <c r="AE50" s="308">
        <v>0.65386674065696615</v>
      </c>
      <c r="AF50" s="308">
        <v>0.65386674065696615</v>
      </c>
      <c r="AG50" s="308">
        <v>0.65386674065696615</v>
      </c>
      <c r="AH50" s="308">
        <v>0.65386674065696615</v>
      </c>
      <c r="AI50" s="308">
        <v>0.65386674065696615</v>
      </c>
      <c r="AJ50" s="308">
        <v>0.65386674065696615</v>
      </c>
      <c r="AK50" s="308">
        <v>0.65386674065696615</v>
      </c>
      <c r="AL50" s="308">
        <v>0.65386674065696615</v>
      </c>
      <c r="AM50" s="308">
        <v>0.65386674065696615</v>
      </c>
      <c r="AN50" s="308">
        <v>0.65386674065696615</v>
      </c>
      <c r="AO50" s="308">
        <v>0.65386674065696615</v>
      </c>
      <c r="AP50" s="308">
        <v>0.65386674065696615</v>
      </c>
      <c r="AQ50" s="308">
        <v>0.65386674065696615</v>
      </c>
      <c r="AR50" s="308">
        <v>0.65386674065696615</v>
      </c>
      <c r="AS50" s="308">
        <v>0.65386674065696615</v>
      </c>
      <c r="AT50" s="308">
        <v>0.65386674065696615</v>
      </c>
      <c r="AU50" s="308">
        <v>0.65386674065696615</v>
      </c>
      <c r="AV50" s="308">
        <v>0.65386674065696615</v>
      </c>
      <c r="AW50" s="308">
        <v>0.65386674065696615</v>
      </c>
      <c r="AX50" s="308">
        <v>0.65386674065696615</v>
      </c>
      <c r="AY50" s="308">
        <v>0.65386674065696615</v>
      </c>
      <c r="AZ50" s="308">
        <v>0.65386674065696615</v>
      </c>
      <c r="BA50" s="308">
        <v>0.65403677589896525</v>
      </c>
      <c r="BB50" s="308">
        <v>0.6524551449618835</v>
      </c>
      <c r="BC50" s="308">
        <v>0.65225299284335692</v>
      </c>
      <c r="BD50" s="308">
        <v>0.65402854047615733</v>
      </c>
      <c r="BE50" s="308">
        <v>0.65386674065696615</v>
      </c>
      <c r="BF50" s="308">
        <v>0.65386674065696615</v>
      </c>
      <c r="BG50" s="308">
        <v>0.65386674065696615</v>
      </c>
      <c r="BH50" s="308">
        <v>0.65386674065696615</v>
      </c>
      <c r="BI50" s="308">
        <v>0.65386674065696615</v>
      </c>
      <c r="BJ50" s="308">
        <v>0.65386674065696615</v>
      </c>
      <c r="BK50" s="308">
        <v>0.65386674065696615</v>
      </c>
      <c r="BL50" s="308">
        <v>0.65386674065696615</v>
      </c>
      <c r="BM50" s="308">
        <v>0.65386674065696615</v>
      </c>
      <c r="BN50" s="308">
        <v>0.65386674065696615</v>
      </c>
      <c r="BO50" s="308">
        <v>0.65386674065696615</v>
      </c>
      <c r="BP50" s="308">
        <v>0.65386674065696615</v>
      </c>
      <c r="BQ50" s="308"/>
      <c r="BR50" s="308"/>
      <c r="BS50" s="308"/>
      <c r="BT50" s="308"/>
      <c r="BU50" s="308"/>
      <c r="BV50" s="308"/>
      <c r="BW50" s="308"/>
      <c r="BX50" s="308"/>
      <c r="BY50" s="308"/>
      <c r="BZ50" s="308"/>
      <c r="CA50" s="308"/>
      <c r="CB50" s="308"/>
      <c r="CC50" s="309"/>
    </row>
    <row r="51" spans="1:81" x14ac:dyDescent="0.2">
      <c r="A51" s="238">
        <v>48764</v>
      </c>
      <c r="B51" s="298">
        <f>IF(NOT(ISNA(A51)),IF(A51&gt;0,_xll.xlDateShiftMonthBiz("TARGET",A51,tenor),""),"")</f>
        <v>48948</v>
      </c>
      <c r="C51" s="237">
        <v>0.64064543374562044</v>
      </c>
      <c r="D51" s="238">
        <v>45841</v>
      </c>
      <c r="E51" s="239">
        <v>0.77934941161512095</v>
      </c>
      <c r="F51" s="301">
        <f>IF(LEN(B51)&gt;0,_xll.xlInterpDisc($D$10:INDEX($D$10:$D$99,$D$8),$E$10:INDEX($E$10:$E$99,$D$8),B51,EUROIS!typeInterp,EUROIS!interpOn,EUROIS!comp,0*TYPE(trigger)+EUROIS!dayCount),"")</f>
        <v>0.64063783808143437</v>
      </c>
      <c r="G51" s="307">
        <v>0.64064543374562044</v>
      </c>
      <c r="H51" s="308">
        <v>0.64064543374562044</v>
      </c>
      <c r="I51" s="308">
        <v>0.64064543374562044</v>
      </c>
      <c r="J51" s="308">
        <v>0.64064543374562044</v>
      </c>
      <c r="K51" s="308">
        <v>0.64064543374562044</v>
      </c>
      <c r="L51" s="308">
        <v>0.64064543374562044</v>
      </c>
      <c r="M51" s="308">
        <v>0.64064543374562044</v>
      </c>
      <c r="N51" s="308">
        <v>0.64064543374562044</v>
      </c>
      <c r="O51" s="308">
        <v>0.64064543374562044</v>
      </c>
      <c r="P51" s="308">
        <v>0.64064543374562044</v>
      </c>
      <c r="Q51" s="308">
        <v>0.64064543374562044</v>
      </c>
      <c r="R51" s="308">
        <v>0.64064543374562044</v>
      </c>
      <c r="S51" s="308">
        <v>0.64064543374562044</v>
      </c>
      <c r="T51" s="308">
        <v>0.64064543374562044</v>
      </c>
      <c r="U51" s="308">
        <v>0.64064543374562044</v>
      </c>
      <c r="V51" s="308">
        <v>0.64064543374562044</v>
      </c>
      <c r="W51" s="308">
        <v>0.64064543374562044</v>
      </c>
      <c r="X51" s="308">
        <v>0.64064543374562044</v>
      </c>
      <c r="Y51" s="308">
        <v>0.64064543374562044</v>
      </c>
      <c r="Z51" s="308">
        <v>0.64064543374562044</v>
      </c>
      <c r="AA51" s="308">
        <v>0.64064543374562044</v>
      </c>
      <c r="AB51" s="308">
        <v>0.64064543374562044</v>
      </c>
      <c r="AC51" s="308">
        <v>0.64064543374562044</v>
      </c>
      <c r="AD51" s="308">
        <v>0.64064543374562044</v>
      </c>
      <c r="AE51" s="308">
        <v>0.64064543374562044</v>
      </c>
      <c r="AF51" s="308">
        <v>0.64064543374562044</v>
      </c>
      <c r="AG51" s="308">
        <v>0.64064543374562044</v>
      </c>
      <c r="AH51" s="308">
        <v>0.64064543374562044</v>
      </c>
      <c r="AI51" s="308">
        <v>0.64064543374562044</v>
      </c>
      <c r="AJ51" s="308">
        <v>0.64064543374562044</v>
      </c>
      <c r="AK51" s="308">
        <v>0.64064543374562044</v>
      </c>
      <c r="AL51" s="308">
        <v>0.64064543374562044</v>
      </c>
      <c r="AM51" s="308">
        <v>0.64064543374562044</v>
      </c>
      <c r="AN51" s="308">
        <v>0.64064543374562044</v>
      </c>
      <c r="AO51" s="308">
        <v>0.64064543374562044</v>
      </c>
      <c r="AP51" s="308">
        <v>0.64064543374562044</v>
      </c>
      <c r="AQ51" s="308">
        <v>0.64064543374562044</v>
      </c>
      <c r="AR51" s="308">
        <v>0.64064543374562044</v>
      </c>
      <c r="AS51" s="308">
        <v>0.64064543374562044</v>
      </c>
      <c r="AT51" s="308">
        <v>0.64064543374562044</v>
      </c>
      <c r="AU51" s="308">
        <v>0.64064543374562044</v>
      </c>
      <c r="AV51" s="308">
        <v>0.64064543374562044</v>
      </c>
      <c r="AW51" s="308">
        <v>0.64064543374562044</v>
      </c>
      <c r="AX51" s="308">
        <v>0.64064543374562044</v>
      </c>
      <c r="AY51" s="308">
        <v>0.64064543374562044</v>
      </c>
      <c r="AZ51" s="308">
        <v>0.64064543374562044</v>
      </c>
      <c r="BA51" s="308">
        <v>0.64064543374562044</v>
      </c>
      <c r="BB51" s="308">
        <v>0.64082400208549817</v>
      </c>
      <c r="BC51" s="308">
        <v>0.63919572850274187</v>
      </c>
      <c r="BD51" s="308">
        <v>0.63898356084985608</v>
      </c>
      <c r="BE51" s="308">
        <v>0.64081228325232775</v>
      </c>
      <c r="BF51" s="308">
        <v>0.64064543374562044</v>
      </c>
      <c r="BG51" s="308">
        <v>0.64064543374562044</v>
      </c>
      <c r="BH51" s="308">
        <v>0.64064543374562044</v>
      </c>
      <c r="BI51" s="308">
        <v>0.64064543374562044</v>
      </c>
      <c r="BJ51" s="308">
        <v>0.64064543374562044</v>
      </c>
      <c r="BK51" s="308">
        <v>0.64064543374562044</v>
      </c>
      <c r="BL51" s="308">
        <v>0.64064543374562044</v>
      </c>
      <c r="BM51" s="308">
        <v>0.64064543374562044</v>
      </c>
      <c r="BN51" s="308">
        <v>0.64064543374562044</v>
      </c>
      <c r="BO51" s="308">
        <v>0.64064543374562044</v>
      </c>
      <c r="BP51" s="308">
        <v>0.64064543374562044</v>
      </c>
      <c r="BQ51" s="308"/>
      <c r="BR51" s="308"/>
      <c r="BS51" s="308"/>
      <c r="BT51" s="308"/>
      <c r="BU51" s="308"/>
      <c r="BV51" s="308"/>
      <c r="BW51" s="308"/>
      <c r="BX51" s="308"/>
      <c r="BY51" s="308"/>
      <c r="BZ51" s="308"/>
      <c r="CA51" s="308"/>
      <c r="CB51" s="308"/>
      <c r="CC51" s="309"/>
    </row>
    <row r="52" spans="1:81" x14ac:dyDescent="0.2">
      <c r="A52" s="238">
        <v>49128</v>
      </c>
      <c r="B52" s="298">
        <f>IF(NOT(ISNA(A52)),IF(A52&gt;0,_xll.xlDateShiftMonthBiz("TARGET",A52,tenor),""),"")</f>
        <v>49312</v>
      </c>
      <c r="C52" s="237">
        <v>0.62759110727661926</v>
      </c>
      <c r="D52" s="238">
        <v>46206</v>
      </c>
      <c r="E52" s="239">
        <v>0.75780471924150772</v>
      </c>
      <c r="F52" s="301">
        <f>IF(LEN(B52)&gt;0,_xll.xlInterpDisc($D$10:INDEX($D$10:$D$99,$D$8),$E$10:INDEX($E$10:$E$99,$D$8),B52,EUROIS!typeInterp,EUROIS!interpOn,EUROIS!comp,0*TYPE(trigger)+EUROIS!dayCount),"")</f>
        <v>0.62757598325160435</v>
      </c>
      <c r="G52" s="307">
        <v>0.62759110727661926</v>
      </c>
      <c r="H52" s="308">
        <v>0.62759110727661926</v>
      </c>
      <c r="I52" s="308">
        <v>0.62759110727661926</v>
      </c>
      <c r="J52" s="308">
        <v>0.62759110727661926</v>
      </c>
      <c r="K52" s="308">
        <v>0.62759110727661926</v>
      </c>
      <c r="L52" s="308">
        <v>0.62759110727661926</v>
      </c>
      <c r="M52" s="308">
        <v>0.62759110727661926</v>
      </c>
      <c r="N52" s="308">
        <v>0.62759110727661926</v>
      </c>
      <c r="O52" s="308">
        <v>0.62759110727661926</v>
      </c>
      <c r="P52" s="308">
        <v>0.62759110727661926</v>
      </c>
      <c r="Q52" s="308">
        <v>0.62759110727661926</v>
      </c>
      <c r="R52" s="308">
        <v>0.62759110727661926</v>
      </c>
      <c r="S52" s="308">
        <v>0.62759110727661926</v>
      </c>
      <c r="T52" s="308">
        <v>0.62759110727661926</v>
      </c>
      <c r="U52" s="308">
        <v>0.62759110727661926</v>
      </c>
      <c r="V52" s="308">
        <v>0.62759110727661926</v>
      </c>
      <c r="W52" s="308">
        <v>0.62759110727661926</v>
      </c>
      <c r="X52" s="308">
        <v>0.62759110727661926</v>
      </c>
      <c r="Y52" s="308">
        <v>0.62759110727661926</v>
      </c>
      <c r="Z52" s="308">
        <v>0.62759110727661926</v>
      </c>
      <c r="AA52" s="308">
        <v>0.62759110727661926</v>
      </c>
      <c r="AB52" s="308">
        <v>0.62759110727661926</v>
      </c>
      <c r="AC52" s="308">
        <v>0.62759110727661926</v>
      </c>
      <c r="AD52" s="308">
        <v>0.62759110727661926</v>
      </c>
      <c r="AE52" s="308">
        <v>0.62759110727661926</v>
      </c>
      <c r="AF52" s="308">
        <v>0.62759110727661926</v>
      </c>
      <c r="AG52" s="308">
        <v>0.62759110727661926</v>
      </c>
      <c r="AH52" s="308">
        <v>0.62759110727661926</v>
      </c>
      <c r="AI52" s="308">
        <v>0.62759110727661926</v>
      </c>
      <c r="AJ52" s="308">
        <v>0.62759110727661926</v>
      </c>
      <c r="AK52" s="308">
        <v>0.62759110727661926</v>
      </c>
      <c r="AL52" s="308">
        <v>0.62759110727661926</v>
      </c>
      <c r="AM52" s="308">
        <v>0.62759110727661926</v>
      </c>
      <c r="AN52" s="308">
        <v>0.62759110727661926</v>
      </c>
      <c r="AO52" s="308">
        <v>0.62759110727661926</v>
      </c>
      <c r="AP52" s="308">
        <v>0.62759110727661926</v>
      </c>
      <c r="AQ52" s="308">
        <v>0.62759110727661926</v>
      </c>
      <c r="AR52" s="308">
        <v>0.62759110727661926</v>
      </c>
      <c r="AS52" s="308">
        <v>0.62759110727661926</v>
      </c>
      <c r="AT52" s="308">
        <v>0.62759110727661926</v>
      </c>
      <c r="AU52" s="308">
        <v>0.62759110727661926</v>
      </c>
      <c r="AV52" s="308">
        <v>0.62759110727661926</v>
      </c>
      <c r="AW52" s="308">
        <v>0.62759110727661926</v>
      </c>
      <c r="AX52" s="308">
        <v>0.62759110727661926</v>
      </c>
      <c r="AY52" s="308">
        <v>0.62759110727661926</v>
      </c>
      <c r="AZ52" s="308">
        <v>0.62759110727661926</v>
      </c>
      <c r="BA52" s="308">
        <v>0.62759110727661926</v>
      </c>
      <c r="BB52" s="308">
        <v>0.62759110727661926</v>
      </c>
      <c r="BC52" s="308">
        <v>0.62777426888019805</v>
      </c>
      <c r="BD52" s="308">
        <v>0.62610149919321079</v>
      </c>
      <c r="BE52" s="308">
        <v>0.62589646990295844</v>
      </c>
      <c r="BF52" s="308">
        <v>0.6277581544184081</v>
      </c>
      <c r="BG52" s="308">
        <v>0.62759110727661926</v>
      </c>
      <c r="BH52" s="308">
        <v>0.62759110727661926</v>
      </c>
      <c r="BI52" s="308">
        <v>0.62759110727661926</v>
      </c>
      <c r="BJ52" s="308">
        <v>0.62759110727661926</v>
      </c>
      <c r="BK52" s="308">
        <v>0.62759110727661926</v>
      </c>
      <c r="BL52" s="308">
        <v>0.62759110727661926</v>
      </c>
      <c r="BM52" s="308">
        <v>0.62759110727661926</v>
      </c>
      <c r="BN52" s="308">
        <v>0.62759110727661926</v>
      </c>
      <c r="BO52" s="308">
        <v>0.62759110727661926</v>
      </c>
      <c r="BP52" s="308">
        <v>0.62759110727661926</v>
      </c>
      <c r="BQ52" s="308"/>
      <c r="BR52" s="308"/>
      <c r="BS52" s="308"/>
      <c r="BT52" s="308"/>
      <c r="BU52" s="308"/>
      <c r="BV52" s="308"/>
      <c r="BW52" s="308"/>
      <c r="BX52" s="308"/>
      <c r="BY52" s="308"/>
      <c r="BZ52" s="308"/>
      <c r="CA52" s="308"/>
      <c r="CB52" s="308"/>
      <c r="CC52" s="309"/>
    </row>
    <row r="53" spans="1:81" x14ac:dyDescent="0.2">
      <c r="A53" s="238">
        <v>49493</v>
      </c>
      <c r="B53" s="298">
        <f>IF(NOT(ISNA(A53)),IF(A53&gt;0,_xll.xlDateShiftMonthBiz("TARGET",A53,tenor),""),"")</f>
        <v>49677</v>
      </c>
      <c r="C53" s="237">
        <v>0.6146394740580069</v>
      </c>
      <c r="D53" s="238">
        <v>46573</v>
      </c>
      <c r="E53" s="239">
        <v>0.73784429542378505</v>
      </c>
      <c r="F53" s="301">
        <f>IF(LEN(B53)&gt;0,_xll.xlInterpDisc($D$10:INDEX($D$10:$D$99,$D$8),$E$10:INDEX($E$10:$E$99,$D$8),B53,EUROIS!typeInterp,EUROIS!interpOn,EUROIS!comp,0*TYPE(trigger)+EUROIS!dayCount),"")</f>
        <v>0.61465301644535431</v>
      </c>
      <c r="G53" s="307">
        <v>0.6146394740580069</v>
      </c>
      <c r="H53" s="308">
        <v>0.6146394740580069</v>
      </c>
      <c r="I53" s="308">
        <v>0.6146394740580069</v>
      </c>
      <c r="J53" s="308">
        <v>0.6146394740580069</v>
      </c>
      <c r="K53" s="308">
        <v>0.6146394740580069</v>
      </c>
      <c r="L53" s="308">
        <v>0.6146394740580069</v>
      </c>
      <c r="M53" s="308">
        <v>0.6146394740580069</v>
      </c>
      <c r="N53" s="308">
        <v>0.6146394740580069</v>
      </c>
      <c r="O53" s="308">
        <v>0.6146394740580069</v>
      </c>
      <c r="P53" s="308">
        <v>0.6146394740580069</v>
      </c>
      <c r="Q53" s="308">
        <v>0.6146394740580069</v>
      </c>
      <c r="R53" s="308">
        <v>0.6146394740580069</v>
      </c>
      <c r="S53" s="308">
        <v>0.6146394740580069</v>
      </c>
      <c r="T53" s="308">
        <v>0.6146394740580069</v>
      </c>
      <c r="U53" s="308">
        <v>0.6146394740580069</v>
      </c>
      <c r="V53" s="308">
        <v>0.6146394740580069</v>
      </c>
      <c r="W53" s="308">
        <v>0.6146394740580069</v>
      </c>
      <c r="X53" s="308">
        <v>0.6146394740580069</v>
      </c>
      <c r="Y53" s="308">
        <v>0.6146394740580069</v>
      </c>
      <c r="Z53" s="308">
        <v>0.6146394740580069</v>
      </c>
      <c r="AA53" s="308">
        <v>0.6146394740580069</v>
      </c>
      <c r="AB53" s="308">
        <v>0.6146394740580069</v>
      </c>
      <c r="AC53" s="308">
        <v>0.6146394740580069</v>
      </c>
      <c r="AD53" s="308">
        <v>0.6146394740580069</v>
      </c>
      <c r="AE53" s="308">
        <v>0.6146394740580069</v>
      </c>
      <c r="AF53" s="308">
        <v>0.6146394740580069</v>
      </c>
      <c r="AG53" s="308">
        <v>0.6146394740580069</v>
      </c>
      <c r="AH53" s="308">
        <v>0.6146394740580069</v>
      </c>
      <c r="AI53" s="308">
        <v>0.6146394740580069</v>
      </c>
      <c r="AJ53" s="308">
        <v>0.6146394740580069</v>
      </c>
      <c r="AK53" s="308">
        <v>0.6146394740580069</v>
      </c>
      <c r="AL53" s="308">
        <v>0.6146394740580069</v>
      </c>
      <c r="AM53" s="308">
        <v>0.6146394740580069</v>
      </c>
      <c r="AN53" s="308">
        <v>0.6146394740580069</v>
      </c>
      <c r="AO53" s="308">
        <v>0.6146394740580069</v>
      </c>
      <c r="AP53" s="308">
        <v>0.6146394740580069</v>
      </c>
      <c r="AQ53" s="308">
        <v>0.6146394740580069</v>
      </c>
      <c r="AR53" s="308">
        <v>0.6146394740580069</v>
      </c>
      <c r="AS53" s="308">
        <v>0.6146394740580069</v>
      </c>
      <c r="AT53" s="308">
        <v>0.6146394740580069</v>
      </c>
      <c r="AU53" s="308">
        <v>0.6146394740580069</v>
      </c>
      <c r="AV53" s="308">
        <v>0.6146394740580069</v>
      </c>
      <c r="AW53" s="308">
        <v>0.6146394740580069</v>
      </c>
      <c r="AX53" s="308">
        <v>0.6146394740580069</v>
      </c>
      <c r="AY53" s="308">
        <v>0.6146394740580069</v>
      </c>
      <c r="AZ53" s="308">
        <v>0.6146394740580069</v>
      </c>
      <c r="BA53" s="308">
        <v>0.6146394740580069</v>
      </c>
      <c r="BB53" s="308">
        <v>0.6146394740580069</v>
      </c>
      <c r="BC53" s="308">
        <v>0.6146394740580069</v>
      </c>
      <c r="BD53" s="308">
        <v>0.61483148436857737</v>
      </c>
      <c r="BE53" s="308">
        <v>0.6131084508721899</v>
      </c>
      <c r="BF53" s="308">
        <v>0.61290748236712855</v>
      </c>
      <c r="BG53" s="308">
        <v>0.61481210147847021</v>
      </c>
      <c r="BH53" s="308">
        <v>0.6146394740580069</v>
      </c>
      <c r="BI53" s="308">
        <v>0.6146394740580069</v>
      </c>
      <c r="BJ53" s="308">
        <v>0.6146394740580069</v>
      </c>
      <c r="BK53" s="308">
        <v>0.6146394740580069</v>
      </c>
      <c r="BL53" s="308">
        <v>0.6146394740580069</v>
      </c>
      <c r="BM53" s="308">
        <v>0.6146394740580069</v>
      </c>
      <c r="BN53" s="308">
        <v>0.6146394740580069</v>
      </c>
      <c r="BO53" s="308">
        <v>0.6146394740580069</v>
      </c>
      <c r="BP53" s="308">
        <v>0.6146394740580069</v>
      </c>
      <c r="BQ53" s="308"/>
      <c r="BR53" s="308"/>
      <c r="BS53" s="308"/>
      <c r="BT53" s="308"/>
      <c r="BU53" s="308"/>
      <c r="BV53" s="308"/>
      <c r="BW53" s="308"/>
      <c r="BX53" s="308"/>
      <c r="BY53" s="308"/>
      <c r="BZ53" s="308"/>
      <c r="CA53" s="308"/>
      <c r="CB53" s="308"/>
      <c r="CC53" s="309"/>
    </row>
    <row r="54" spans="1:81" x14ac:dyDescent="0.2">
      <c r="A54" s="238">
        <v>49859</v>
      </c>
      <c r="B54" s="298">
        <f>IF(NOT(ISNA(A54)),IF(A54&gt;0,_xll.xlDateShiftMonthBiz("TARGET",A54,tenor),""),"")</f>
        <v>50045</v>
      </c>
      <c r="C54" s="237">
        <v>0.60169130813529326</v>
      </c>
      <c r="D54" s="238">
        <v>46937</v>
      </c>
      <c r="E54" s="239">
        <v>0.71986837396863934</v>
      </c>
      <c r="F54" s="301">
        <f>IF(LEN(B54)&gt;0,_xll.xlInterpDisc($D$10:INDEX($D$10:$D$99,$D$8),$E$10:INDEX($E$10:$E$99,$D$8),B54,EUROIS!typeInterp,EUROIS!interpOn,EUROIS!comp,0*TYPE(trigger)+EUROIS!dayCount),"")</f>
        <v>0.60168639885183073</v>
      </c>
      <c r="G54" s="307">
        <v>0.60169130813529326</v>
      </c>
      <c r="H54" s="308">
        <v>0.60169130813529326</v>
      </c>
      <c r="I54" s="308">
        <v>0.60169130813529326</v>
      </c>
      <c r="J54" s="308">
        <v>0.60169130813529326</v>
      </c>
      <c r="K54" s="308">
        <v>0.60169130813529326</v>
      </c>
      <c r="L54" s="308">
        <v>0.60169130813529326</v>
      </c>
      <c r="M54" s="308">
        <v>0.60169130813529326</v>
      </c>
      <c r="N54" s="308">
        <v>0.60169130813529326</v>
      </c>
      <c r="O54" s="308">
        <v>0.60169130813529326</v>
      </c>
      <c r="P54" s="308">
        <v>0.60169130813529326</v>
      </c>
      <c r="Q54" s="308">
        <v>0.60169130813529326</v>
      </c>
      <c r="R54" s="308">
        <v>0.60169130813529326</v>
      </c>
      <c r="S54" s="308">
        <v>0.60169130813529326</v>
      </c>
      <c r="T54" s="308">
        <v>0.60169130813529326</v>
      </c>
      <c r="U54" s="308">
        <v>0.60169130813529326</v>
      </c>
      <c r="V54" s="308">
        <v>0.60169130813529326</v>
      </c>
      <c r="W54" s="308">
        <v>0.60169130813529326</v>
      </c>
      <c r="X54" s="308">
        <v>0.60169130813529326</v>
      </c>
      <c r="Y54" s="308">
        <v>0.60169130813529326</v>
      </c>
      <c r="Z54" s="308">
        <v>0.60169130813529326</v>
      </c>
      <c r="AA54" s="308">
        <v>0.60169130813529326</v>
      </c>
      <c r="AB54" s="308">
        <v>0.60169130813529326</v>
      </c>
      <c r="AC54" s="308">
        <v>0.60169130813529326</v>
      </c>
      <c r="AD54" s="308">
        <v>0.60169130813529326</v>
      </c>
      <c r="AE54" s="308">
        <v>0.60169130813529326</v>
      </c>
      <c r="AF54" s="308">
        <v>0.60169130813529326</v>
      </c>
      <c r="AG54" s="308">
        <v>0.60169130813529326</v>
      </c>
      <c r="AH54" s="308">
        <v>0.60169130813529326</v>
      </c>
      <c r="AI54" s="308">
        <v>0.60169130813529326</v>
      </c>
      <c r="AJ54" s="308">
        <v>0.60169130813529326</v>
      </c>
      <c r="AK54" s="308">
        <v>0.60169130813529326</v>
      </c>
      <c r="AL54" s="308">
        <v>0.60169130813529326</v>
      </c>
      <c r="AM54" s="308">
        <v>0.60169130813529326</v>
      </c>
      <c r="AN54" s="308">
        <v>0.60169130813529326</v>
      </c>
      <c r="AO54" s="308">
        <v>0.60169130813529326</v>
      </c>
      <c r="AP54" s="308">
        <v>0.60169130813529326</v>
      </c>
      <c r="AQ54" s="308">
        <v>0.60169130813529326</v>
      </c>
      <c r="AR54" s="308">
        <v>0.60169130813529326</v>
      </c>
      <c r="AS54" s="308">
        <v>0.60169130813529326</v>
      </c>
      <c r="AT54" s="308">
        <v>0.60169130813529326</v>
      </c>
      <c r="AU54" s="308">
        <v>0.60169130813529326</v>
      </c>
      <c r="AV54" s="308">
        <v>0.60169130813529326</v>
      </c>
      <c r="AW54" s="308">
        <v>0.60169130813529326</v>
      </c>
      <c r="AX54" s="308">
        <v>0.60169130813529326</v>
      </c>
      <c r="AY54" s="308">
        <v>0.60169130813529326</v>
      </c>
      <c r="AZ54" s="308">
        <v>0.60169130813529326</v>
      </c>
      <c r="BA54" s="308">
        <v>0.60169130813529326</v>
      </c>
      <c r="BB54" s="308">
        <v>0.60169130813529326</v>
      </c>
      <c r="BC54" s="308">
        <v>0.60169130813529326</v>
      </c>
      <c r="BD54" s="308">
        <v>0.60169130813529326</v>
      </c>
      <c r="BE54" s="308">
        <v>0.6018821122737209</v>
      </c>
      <c r="BF54" s="308">
        <v>0.60016358662953129</v>
      </c>
      <c r="BG54" s="308">
        <v>0.59988565344966205</v>
      </c>
      <c r="BH54" s="308">
        <v>0.60187023510452953</v>
      </c>
      <c r="BI54" s="308">
        <v>0.60169130813529326</v>
      </c>
      <c r="BJ54" s="308">
        <v>0.60169130813529326</v>
      </c>
      <c r="BK54" s="308">
        <v>0.60169130813529326</v>
      </c>
      <c r="BL54" s="308">
        <v>0.60169130813529326</v>
      </c>
      <c r="BM54" s="308">
        <v>0.60169130813529326</v>
      </c>
      <c r="BN54" s="308">
        <v>0.60169130813529326</v>
      </c>
      <c r="BO54" s="308">
        <v>0.60169130813529326</v>
      </c>
      <c r="BP54" s="308">
        <v>0.60169130813529326</v>
      </c>
      <c r="BQ54" s="308"/>
      <c r="BR54" s="308"/>
      <c r="BS54" s="308"/>
      <c r="BT54" s="308"/>
      <c r="BU54" s="308"/>
      <c r="BV54" s="308"/>
      <c r="BW54" s="308"/>
      <c r="BX54" s="308"/>
      <c r="BY54" s="308"/>
      <c r="BZ54" s="308"/>
      <c r="CA54" s="308"/>
      <c r="CB54" s="308"/>
      <c r="CC54" s="309"/>
    </row>
    <row r="55" spans="1:81" x14ac:dyDescent="0.2">
      <c r="A55" s="238">
        <v>50224</v>
      </c>
      <c r="B55" s="298">
        <f>IF(NOT(ISNA(A55)),IF(A55&gt;0,_xll.xlDateShiftMonthBiz("TARGET",A55,tenor),""),"")</f>
        <v>50409</v>
      </c>
      <c r="C55" s="237">
        <v>0.58921897765321296</v>
      </c>
      <c r="D55" s="238">
        <v>47302</v>
      </c>
      <c r="E55" s="239">
        <v>0.70343525334814294</v>
      </c>
      <c r="F55" s="301">
        <f>IF(LEN(B55)&gt;0,_xll.xlInterpDisc($D$10:INDEX($D$10:$D$99,$D$8),$E$10:INDEX($E$10:$E$99,$D$8),B55,EUROIS!typeInterp,EUROIS!interpOn,EUROIS!comp,0*TYPE(trigger)+EUROIS!dayCount),"")</f>
        <v>0.58922612078541348</v>
      </c>
      <c r="G55" s="307">
        <v>0.58921897765321296</v>
      </c>
      <c r="H55" s="308">
        <v>0.58921897765321296</v>
      </c>
      <c r="I55" s="308">
        <v>0.58921897765321296</v>
      </c>
      <c r="J55" s="308">
        <v>0.58921897765321296</v>
      </c>
      <c r="K55" s="308">
        <v>0.58921897765321296</v>
      </c>
      <c r="L55" s="308">
        <v>0.58921897765321296</v>
      </c>
      <c r="M55" s="308">
        <v>0.58921897765321296</v>
      </c>
      <c r="N55" s="308">
        <v>0.58921897765321296</v>
      </c>
      <c r="O55" s="308">
        <v>0.58921897765321296</v>
      </c>
      <c r="P55" s="308">
        <v>0.58921897765321296</v>
      </c>
      <c r="Q55" s="308">
        <v>0.58921897765321296</v>
      </c>
      <c r="R55" s="308">
        <v>0.58921897765321296</v>
      </c>
      <c r="S55" s="308">
        <v>0.58921897765321296</v>
      </c>
      <c r="T55" s="308">
        <v>0.58921897765321296</v>
      </c>
      <c r="U55" s="308">
        <v>0.58921897765321296</v>
      </c>
      <c r="V55" s="308">
        <v>0.58921897765321296</v>
      </c>
      <c r="W55" s="308">
        <v>0.58921897765321296</v>
      </c>
      <c r="X55" s="308">
        <v>0.58921897765321296</v>
      </c>
      <c r="Y55" s="308">
        <v>0.58921897765321296</v>
      </c>
      <c r="Z55" s="308">
        <v>0.58921897765321296</v>
      </c>
      <c r="AA55" s="308">
        <v>0.58921897765321296</v>
      </c>
      <c r="AB55" s="308">
        <v>0.58921897765321296</v>
      </c>
      <c r="AC55" s="308">
        <v>0.58921897765321296</v>
      </c>
      <c r="AD55" s="308">
        <v>0.58921897765321296</v>
      </c>
      <c r="AE55" s="308">
        <v>0.58921897765321296</v>
      </c>
      <c r="AF55" s="308">
        <v>0.58921897765321296</v>
      </c>
      <c r="AG55" s="308">
        <v>0.58921897765321296</v>
      </c>
      <c r="AH55" s="308">
        <v>0.58921897765321296</v>
      </c>
      <c r="AI55" s="308">
        <v>0.58921897765321296</v>
      </c>
      <c r="AJ55" s="308">
        <v>0.58921897765321296</v>
      </c>
      <c r="AK55" s="308">
        <v>0.58921897765321296</v>
      </c>
      <c r="AL55" s="308">
        <v>0.58921897765321296</v>
      </c>
      <c r="AM55" s="308">
        <v>0.58921897765321296</v>
      </c>
      <c r="AN55" s="308">
        <v>0.58921897765321296</v>
      </c>
      <c r="AO55" s="308">
        <v>0.58921897765321296</v>
      </c>
      <c r="AP55" s="308">
        <v>0.58921897765321296</v>
      </c>
      <c r="AQ55" s="308">
        <v>0.58921897765321296</v>
      </c>
      <c r="AR55" s="308">
        <v>0.58921897765321296</v>
      </c>
      <c r="AS55" s="308">
        <v>0.58921897765321296</v>
      </c>
      <c r="AT55" s="308">
        <v>0.58921897765321296</v>
      </c>
      <c r="AU55" s="308">
        <v>0.58921897765321296</v>
      </c>
      <c r="AV55" s="308">
        <v>0.58921897765321296</v>
      </c>
      <c r="AW55" s="308">
        <v>0.58921897765321296</v>
      </c>
      <c r="AX55" s="308">
        <v>0.58921897765321296</v>
      </c>
      <c r="AY55" s="308">
        <v>0.58921897765321296</v>
      </c>
      <c r="AZ55" s="308">
        <v>0.58921897765321296</v>
      </c>
      <c r="BA55" s="308">
        <v>0.58921897765321296</v>
      </c>
      <c r="BB55" s="308">
        <v>0.58921897765321296</v>
      </c>
      <c r="BC55" s="308">
        <v>0.58921897765321296</v>
      </c>
      <c r="BD55" s="308">
        <v>0.58921897765321296</v>
      </c>
      <c r="BE55" s="308">
        <v>0.58921897765321296</v>
      </c>
      <c r="BF55" s="308">
        <v>0.5894157236747648</v>
      </c>
      <c r="BG55" s="308">
        <v>0.58764728353641271</v>
      </c>
      <c r="BH55" s="308">
        <v>0.58739267268074857</v>
      </c>
      <c r="BI55" s="308">
        <v>0.58940056768613147</v>
      </c>
      <c r="BJ55" s="308">
        <v>0.58921897765321296</v>
      </c>
      <c r="BK55" s="308">
        <v>0.58921897765321296</v>
      </c>
      <c r="BL55" s="308">
        <v>0.58921897765321296</v>
      </c>
      <c r="BM55" s="308">
        <v>0.58921897765321296</v>
      </c>
      <c r="BN55" s="308">
        <v>0.58921897765321296</v>
      </c>
      <c r="BO55" s="308">
        <v>0.58921897765321296</v>
      </c>
      <c r="BP55" s="308">
        <v>0.58921897765321296</v>
      </c>
      <c r="BQ55" s="308"/>
      <c r="BR55" s="308"/>
      <c r="BS55" s="308"/>
      <c r="BT55" s="308"/>
      <c r="BU55" s="308"/>
      <c r="BV55" s="308"/>
      <c r="BW55" s="308"/>
      <c r="BX55" s="308"/>
      <c r="BY55" s="308"/>
      <c r="BZ55" s="308"/>
      <c r="CA55" s="308"/>
      <c r="CB55" s="308"/>
      <c r="CC55" s="309"/>
    </row>
    <row r="56" spans="1:81" x14ac:dyDescent="0.2">
      <c r="A56" s="238">
        <v>50591</v>
      </c>
      <c r="B56" s="298">
        <f>IF(NOT(ISNA(A56)),IF(A56&gt;0,_xll.xlDateShiftMonthBiz("TARGET",A56,tenor),""),"")</f>
        <v>50775</v>
      </c>
      <c r="C56" s="237">
        <v>0.57712998383035585</v>
      </c>
      <c r="D56" s="238">
        <v>47667</v>
      </c>
      <c r="E56" s="239">
        <v>0.68833122292853377</v>
      </c>
      <c r="F56" s="301">
        <f>IF(LEN(B56)&gt;0,_xll.xlInterpDisc($D$10:INDEX($D$10:$D$99,$D$8),$E$10:INDEX($E$10:$E$99,$D$8),B56,EUROIS!typeInterp,EUROIS!interpOn,EUROIS!comp,0*TYPE(trigger)+EUROIS!dayCount),"")</f>
        <v>0.57712812848637052</v>
      </c>
      <c r="G56" s="307">
        <v>0.57712998383035585</v>
      </c>
      <c r="H56" s="308">
        <v>0.57712998383035585</v>
      </c>
      <c r="I56" s="308">
        <v>0.57712998383035585</v>
      </c>
      <c r="J56" s="308">
        <v>0.57712998383035585</v>
      </c>
      <c r="K56" s="308">
        <v>0.57712998383035585</v>
      </c>
      <c r="L56" s="308">
        <v>0.57712998383035585</v>
      </c>
      <c r="M56" s="308">
        <v>0.57712998383035585</v>
      </c>
      <c r="N56" s="308">
        <v>0.57712998383035585</v>
      </c>
      <c r="O56" s="308">
        <v>0.57712998383035585</v>
      </c>
      <c r="P56" s="308">
        <v>0.57712998383035585</v>
      </c>
      <c r="Q56" s="308">
        <v>0.57712998383035585</v>
      </c>
      <c r="R56" s="308">
        <v>0.57712998383035585</v>
      </c>
      <c r="S56" s="308">
        <v>0.57712998383035585</v>
      </c>
      <c r="T56" s="308">
        <v>0.57712998383035585</v>
      </c>
      <c r="U56" s="308">
        <v>0.57712998383035585</v>
      </c>
      <c r="V56" s="308">
        <v>0.57712998383035585</v>
      </c>
      <c r="W56" s="308">
        <v>0.57712998383035585</v>
      </c>
      <c r="X56" s="308">
        <v>0.57712998383035585</v>
      </c>
      <c r="Y56" s="308">
        <v>0.57712998383035585</v>
      </c>
      <c r="Z56" s="308">
        <v>0.57712998383035585</v>
      </c>
      <c r="AA56" s="308">
        <v>0.57712998383035585</v>
      </c>
      <c r="AB56" s="308">
        <v>0.57712998383035585</v>
      </c>
      <c r="AC56" s="308">
        <v>0.57712998383035585</v>
      </c>
      <c r="AD56" s="308">
        <v>0.57712998383035585</v>
      </c>
      <c r="AE56" s="308">
        <v>0.57712998383035585</v>
      </c>
      <c r="AF56" s="308">
        <v>0.57712998383035585</v>
      </c>
      <c r="AG56" s="308">
        <v>0.57712998383035585</v>
      </c>
      <c r="AH56" s="308">
        <v>0.57712998383035585</v>
      </c>
      <c r="AI56" s="308">
        <v>0.57712998383035585</v>
      </c>
      <c r="AJ56" s="308">
        <v>0.57712998383035585</v>
      </c>
      <c r="AK56" s="308">
        <v>0.57712998383035585</v>
      </c>
      <c r="AL56" s="308">
        <v>0.57712998383035585</v>
      </c>
      <c r="AM56" s="308">
        <v>0.57712998383035585</v>
      </c>
      <c r="AN56" s="308">
        <v>0.57712998383035585</v>
      </c>
      <c r="AO56" s="308">
        <v>0.57712998383035585</v>
      </c>
      <c r="AP56" s="308">
        <v>0.57712998383035585</v>
      </c>
      <c r="AQ56" s="308">
        <v>0.57712998383035585</v>
      </c>
      <c r="AR56" s="308">
        <v>0.57712998383035585</v>
      </c>
      <c r="AS56" s="308">
        <v>0.57712998383035585</v>
      </c>
      <c r="AT56" s="308">
        <v>0.57712998383035585</v>
      </c>
      <c r="AU56" s="308">
        <v>0.57712998383035585</v>
      </c>
      <c r="AV56" s="308">
        <v>0.57712998383035585</v>
      </c>
      <c r="AW56" s="308">
        <v>0.57712998383035585</v>
      </c>
      <c r="AX56" s="308">
        <v>0.57712998383035585</v>
      </c>
      <c r="AY56" s="308">
        <v>0.57712998383035585</v>
      </c>
      <c r="AZ56" s="308">
        <v>0.57712998383035585</v>
      </c>
      <c r="BA56" s="308">
        <v>0.57712998383035585</v>
      </c>
      <c r="BB56" s="308">
        <v>0.57712998383035585</v>
      </c>
      <c r="BC56" s="308">
        <v>0.57712998383035585</v>
      </c>
      <c r="BD56" s="308">
        <v>0.57712998383035585</v>
      </c>
      <c r="BE56" s="308">
        <v>0.57712998383035585</v>
      </c>
      <c r="BF56" s="308">
        <v>0.57712998383035585</v>
      </c>
      <c r="BG56" s="308">
        <v>0.57732836228718176</v>
      </c>
      <c r="BH56" s="308">
        <v>0.57553679250740486</v>
      </c>
      <c r="BI56" s="308">
        <v>0.57527164210376824</v>
      </c>
      <c r="BJ56" s="308">
        <v>0.57730917298393047</v>
      </c>
      <c r="BK56" s="308">
        <v>0.57712998383035585</v>
      </c>
      <c r="BL56" s="308">
        <v>0.57712998383035585</v>
      </c>
      <c r="BM56" s="308">
        <v>0.57712998383035585</v>
      </c>
      <c r="BN56" s="308">
        <v>0.57712998383035585</v>
      </c>
      <c r="BO56" s="308">
        <v>0.57712998383035585</v>
      </c>
      <c r="BP56" s="308">
        <v>0.57712998383035585</v>
      </c>
      <c r="BQ56" s="308"/>
      <c r="BR56" s="308"/>
      <c r="BS56" s="308"/>
      <c r="BT56" s="308"/>
      <c r="BU56" s="308"/>
      <c r="BV56" s="308"/>
      <c r="BW56" s="308"/>
      <c r="BX56" s="308"/>
      <c r="BY56" s="308"/>
      <c r="BZ56" s="308"/>
      <c r="CA56" s="308"/>
      <c r="CB56" s="308"/>
      <c r="CC56" s="309"/>
    </row>
    <row r="57" spans="1:81" x14ac:dyDescent="0.2">
      <c r="A57" s="238">
        <v>50955</v>
      </c>
      <c r="B57" s="298">
        <f>IF(NOT(ISNA(A57)),IF(A57&gt;0,_xll.xlDateShiftMonthBiz("TARGET",A57,tenor),""),"")</f>
        <v>51139</v>
      </c>
      <c r="C57" s="237">
        <v>0.56541739993669649</v>
      </c>
      <c r="D57" s="238">
        <v>48032</v>
      </c>
      <c r="E57" s="239">
        <v>0.67405788622123086</v>
      </c>
      <c r="F57" s="301">
        <f>IF(LEN(B57)&gt;0,_xll.xlInterpDisc($D$10:INDEX($D$10:$D$99,$D$8),$E$10:INDEX($E$10:$E$99,$D$8),B57,EUROIS!typeInterp,EUROIS!interpOn,EUROIS!comp,0*TYPE(trigger)+EUROIS!dayCount),"")</f>
        <v>0.56542485420433586</v>
      </c>
      <c r="G57" s="307">
        <v>0.56541739993669649</v>
      </c>
      <c r="H57" s="308">
        <v>0.56541739993669649</v>
      </c>
      <c r="I57" s="308">
        <v>0.56541739993669649</v>
      </c>
      <c r="J57" s="308">
        <v>0.56541739993669649</v>
      </c>
      <c r="K57" s="308">
        <v>0.56541739993669649</v>
      </c>
      <c r="L57" s="308">
        <v>0.56541739993669649</v>
      </c>
      <c r="M57" s="308">
        <v>0.56541739993669649</v>
      </c>
      <c r="N57" s="308">
        <v>0.56541739993669649</v>
      </c>
      <c r="O57" s="308">
        <v>0.56541739993669649</v>
      </c>
      <c r="P57" s="308">
        <v>0.56541739993669649</v>
      </c>
      <c r="Q57" s="308">
        <v>0.56541739993669649</v>
      </c>
      <c r="R57" s="308">
        <v>0.56541739993669649</v>
      </c>
      <c r="S57" s="308">
        <v>0.56541739993669649</v>
      </c>
      <c r="T57" s="308">
        <v>0.56541739993669649</v>
      </c>
      <c r="U57" s="308">
        <v>0.56541739993669649</v>
      </c>
      <c r="V57" s="308">
        <v>0.56541739993669649</v>
      </c>
      <c r="W57" s="308">
        <v>0.56541739993669649</v>
      </c>
      <c r="X57" s="308">
        <v>0.56541739993669649</v>
      </c>
      <c r="Y57" s="308">
        <v>0.56541739993669649</v>
      </c>
      <c r="Z57" s="308">
        <v>0.56541739993669649</v>
      </c>
      <c r="AA57" s="308">
        <v>0.56541739993669649</v>
      </c>
      <c r="AB57" s="308">
        <v>0.56541739993669649</v>
      </c>
      <c r="AC57" s="308">
        <v>0.56541739993669649</v>
      </c>
      <c r="AD57" s="308">
        <v>0.56541739993669649</v>
      </c>
      <c r="AE57" s="308">
        <v>0.56541739993669649</v>
      </c>
      <c r="AF57" s="308">
        <v>0.56541739993669649</v>
      </c>
      <c r="AG57" s="308">
        <v>0.56541739993669649</v>
      </c>
      <c r="AH57" s="308">
        <v>0.56541739993669649</v>
      </c>
      <c r="AI57" s="308">
        <v>0.56541739993669649</v>
      </c>
      <c r="AJ57" s="308">
        <v>0.56541739993669649</v>
      </c>
      <c r="AK57" s="308">
        <v>0.56541739993669649</v>
      </c>
      <c r="AL57" s="308">
        <v>0.56541739993669649</v>
      </c>
      <c r="AM57" s="308">
        <v>0.56541739993669649</v>
      </c>
      <c r="AN57" s="308">
        <v>0.56541739993669649</v>
      </c>
      <c r="AO57" s="308">
        <v>0.56541739993669649</v>
      </c>
      <c r="AP57" s="308">
        <v>0.56541739993669649</v>
      </c>
      <c r="AQ57" s="308">
        <v>0.56541739993669649</v>
      </c>
      <c r="AR57" s="308">
        <v>0.56541739993669649</v>
      </c>
      <c r="AS57" s="308">
        <v>0.56541739993669649</v>
      </c>
      <c r="AT57" s="308">
        <v>0.56541739993669649</v>
      </c>
      <c r="AU57" s="308">
        <v>0.56541739993669649</v>
      </c>
      <c r="AV57" s="308">
        <v>0.56541739993669649</v>
      </c>
      <c r="AW57" s="308">
        <v>0.56541739993669649</v>
      </c>
      <c r="AX57" s="308">
        <v>0.56541739993669649</v>
      </c>
      <c r="AY57" s="308">
        <v>0.56541739993669649</v>
      </c>
      <c r="AZ57" s="308">
        <v>0.56541739993669649</v>
      </c>
      <c r="BA57" s="308">
        <v>0.56541739993669649</v>
      </c>
      <c r="BB57" s="308">
        <v>0.56541739993669649</v>
      </c>
      <c r="BC57" s="308">
        <v>0.56541739993669649</v>
      </c>
      <c r="BD57" s="308">
        <v>0.56541739993669649</v>
      </c>
      <c r="BE57" s="308">
        <v>0.56541739993669649</v>
      </c>
      <c r="BF57" s="308">
        <v>0.56541739993669649</v>
      </c>
      <c r="BG57" s="308">
        <v>0.56541739993669649</v>
      </c>
      <c r="BH57" s="308">
        <v>0.56562729058269456</v>
      </c>
      <c r="BI57" s="308">
        <v>0.56379115219475551</v>
      </c>
      <c r="BJ57" s="308">
        <v>0.56352629754302852</v>
      </c>
      <c r="BK57" s="308">
        <v>0.56560181941697751</v>
      </c>
      <c r="BL57" s="308">
        <v>0.56541739993669649</v>
      </c>
      <c r="BM57" s="308">
        <v>0.56541739993669649</v>
      </c>
      <c r="BN57" s="308">
        <v>0.56541739993669649</v>
      </c>
      <c r="BO57" s="308">
        <v>0.56541739993669649</v>
      </c>
      <c r="BP57" s="308">
        <v>0.56541739993669649</v>
      </c>
      <c r="BQ57" s="308"/>
      <c r="BR57" s="308"/>
      <c r="BS57" s="308"/>
      <c r="BT57" s="308"/>
      <c r="BU57" s="308"/>
      <c r="BV57" s="308"/>
      <c r="BW57" s="308"/>
      <c r="BX57" s="308"/>
      <c r="BY57" s="308"/>
      <c r="BZ57" s="308"/>
      <c r="CA57" s="308"/>
      <c r="CB57" s="308"/>
      <c r="CC57" s="309"/>
    </row>
    <row r="58" spans="1:81" x14ac:dyDescent="0.2">
      <c r="A58" s="238">
        <v>51320</v>
      </c>
      <c r="B58" s="298">
        <f>IF(NOT(ISNA(A58)),IF(A58&gt;0,_xll.xlDateShiftMonthBiz("TARGET",A58,tenor),""),"")</f>
        <v>51504</v>
      </c>
      <c r="C58" s="237">
        <v>0.55401082346005559</v>
      </c>
      <c r="D58" s="238">
        <v>48400</v>
      </c>
      <c r="E58" s="239">
        <v>0.66057309387684982</v>
      </c>
      <c r="F58" s="301">
        <f>IF(LEN(B58)&gt;0,_xll.xlInterpDisc($D$10:INDEX($D$10:$D$99,$D$8),$E$10:INDEX($E$10:$E$99,$D$8),B58,EUROIS!typeInterp,EUROIS!interpOn,EUROIS!comp,0*TYPE(trigger)+EUROIS!dayCount),"")</f>
        <v>0.55400329293271444</v>
      </c>
      <c r="G58" s="307">
        <v>0.55401082346005559</v>
      </c>
      <c r="H58" s="308">
        <v>0.55401082346005559</v>
      </c>
      <c r="I58" s="308">
        <v>0.55401082346005559</v>
      </c>
      <c r="J58" s="308">
        <v>0.55401082346005559</v>
      </c>
      <c r="K58" s="308">
        <v>0.55401082346005559</v>
      </c>
      <c r="L58" s="308">
        <v>0.55401082346005559</v>
      </c>
      <c r="M58" s="308">
        <v>0.55401082346005559</v>
      </c>
      <c r="N58" s="308">
        <v>0.55401082346005559</v>
      </c>
      <c r="O58" s="308">
        <v>0.55401082346005559</v>
      </c>
      <c r="P58" s="308">
        <v>0.55401082346005559</v>
      </c>
      <c r="Q58" s="308">
        <v>0.55401082346005559</v>
      </c>
      <c r="R58" s="308">
        <v>0.55401082346005559</v>
      </c>
      <c r="S58" s="308">
        <v>0.55401082346005559</v>
      </c>
      <c r="T58" s="308">
        <v>0.55401082346005559</v>
      </c>
      <c r="U58" s="308">
        <v>0.55401082346005559</v>
      </c>
      <c r="V58" s="308">
        <v>0.55401082346005559</v>
      </c>
      <c r="W58" s="308">
        <v>0.55401082346005559</v>
      </c>
      <c r="X58" s="308">
        <v>0.55401082346005559</v>
      </c>
      <c r="Y58" s="308">
        <v>0.55401082346005559</v>
      </c>
      <c r="Z58" s="308">
        <v>0.55401082346005559</v>
      </c>
      <c r="AA58" s="308">
        <v>0.55401082346005559</v>
      </c>
      <c r="AB58" s="308">
        <v>0.55401082346005559</v>
      </c>
      <c r="AC58" s="308">
        <v>0.55401082346005559</v>
      </c>
      <c r="AD58" s="308">
        <v>0.55401082346005559</v>
      </c>
      <c r="AE58" s="308">
        <v>0.55401082346005559</v>
      </c>
      <c r="AF58" s="308">
        <v>0.55401082346005559</v>
      </c>
      <c r="AG58" s="308">
        <v>0.55401082346005559</v>
      </c>
      <c r="AH58" s="308">
        <v>0.55401082346005559</v>
      </c>
      <c r="AI58" s="308">
        <v>0.55401082346005559</v>
      </c>
      <c r="AJ58" s="308">
        <v>0.55401082346005559</v>
      </c>
      <c r="AK58" s="308">
        <v>0.55401082346005559</v>
      </c>
      <c r="AL58" s="308">
        <v>0.55401082346005559</v>
      </c>
      <c r="AM58" s="308">
        <v>0.55401082346005559</v>
      </c>
      <c r="AN58" s="308">
        <v>0.55401082346005559</v>
      </c>
      <c r="AO58" s="308">
        <v>0.55401082346005559</v>
      </c>
      <c r="AP58" s="308">
        <v>0.55401082346005559</v>
      </c>
      <c r="AQ58" s="308">
        <v>0.55401082346005559</v>
      </c>
      <c r="AR58" s="308">
        <v>0.55401082346005559</v>
      </c>
      <c r="AS58" s="308">
        <v>0.55401082346005559</v>
      </c>
      <c r="AT58" s="308">
        <v>0.55401082346005559</v>
      </c>
      <c r="AU58" s="308">
        <v>0.55401082346005559</v>
      </c>
      <c r="AV58" s="308">
        <v>0.55401082346005559</v>
      </c>
      <c r="AW58" s="308">
        <v>0.55401082346005559</v>
      </c>
      <c r="AX58" s="308">
        <v>0.55401082346005559</v>
      </c>
      <c r="AY58" s="308">
        <v>0.55401082346005559</v>
      </c>
      <c r="AZ58" s="308">
        <v>0.55401082346005559</v>
      </c>
      <c r="BA58" s="308">
        <v>0.55401082346005559</v>
      </c>
      <c r="BB58" s="308">
        <v>0.55401082346005559</v>
      </c>
      <c r="BC58" s="308">
        <v>0.55401082346005559</v>
      </c>
      <c r="BD58" s="308">
        <v>0.55401082346005559</v>
      </c>
      <c r="BE58" s="308">
        <v>0.55401082346005559</v>
      </c>
      <c r="BF58" s="308">
        <v>0.55401082346005559</v>
      </c>
      <c r="BG58" s="308">
        <v>0.55401082346005559</v>
      </c>
      <c r="BH58" s="308">
        <v>0.55401082346005559</v>
      </c>
      <c r="BI58" s="308">
        <v>0.55422098384086715</v>
      </c>
      <c r="BJ58" s="308">
        <v>0.55236523273106808</v>
      </c>
      <c r="BK58" s="308">
        <v>0.55209175910545438</v>
      </c>
      <c r="BL58" s="308">
        <v>0.55419336993742796</v>
      </c>
      <c r="BM58" s="308">
        <v>0.55401082346005559</v>
      </c>
      <c r="BN58" s="308">
        <v>0.55401082346005559</v>
      </c>
      <c r="BO58" s="308">
        <v>0.55401082346005559</v>
      </c>
      <c r="BP58" s="308">
        <v>0.55401082346005559</v>
      </c>
      <c r="BQ58" s="308"/>
      <c r="BR58" s="308"/>
      <c r="BS58" s="308"/>
      <c r="BT58" s="308"/>
      <c r="BU58" s="308"/>
      <c r="BV58" s="308"/>
      <c r="BW58" s="308"/>
      <c r="BX58" s="308"/>
      <c r="BY58" s="308"/>
      <c r="BZ58" s="308"/>
      <c r="CA58" s="308"/>
      <c r="CB58" s="308"/>
      <c r="CC58" s="309"/>
    </row>
    <row r="59" spans="1:81" x14ac:dyDescent="0.2">
      <c r="A59" s="238">
        <v>51685</v>
      </c>
      <c r="B59" s="298">
        <f>IF(NOT(ISNA(A59)),IF(A59&gt;0,_xll.xlDateShiftMonthBiz("TARGET",A59,tenor),""),"")</f>
        <v>51869</v>
      </c>
      <c r="C59" s="237">
        <v>0.54302219687306275</v>
      </c>
      <c r="D59" s="238">
        <v>48764</v>
      </c>
      <c r="E59" s="239">
        <v>0.64732586912697665</v>
      </c>
      <c r="F59" s="301">
        <f>IF(LEN(B59)&gt;0,_xll.xlInterpDisc($D$10:INDEX($D$10:$D$99,$D$8),$E$10:INDEX($E$10:$E$99,$D$8),B59,EUROIS!typeInterp,EUROIS!interpOn,EUROIS!comp,0*TYPE(trigger)+EUROIS!dayCount),"")</f>
        <v>0.54297978488934351</v>
      </c>
      <c r="G59" s="307">
        <v>0.54302219687306275</v>
      </c>
      <c r="H59" s="308">
        <v>0.54302219687306275</v>
      </c>
      <c r="I59" s="308">
        <v>0.54302219687306275</v>
      </c>
      <c r="J59" s="308">
        <v>0.54302219687306275</v>
      </c>
      <c r="K59" s="308">
        <v>0.54302219687306275</v>
      </c>
      <c r="L59" s="308">
        <v>0.54302219687306275</v>
      </c>
      <c r="M59" s="308">
        <v>0.54302219687306275</v>
      </c>
      <c r="N59" s="308">
        <v>0.54302219687306275</v>
      </c>
      <c r="O59" s="308">
        <v>0.54302219687306275</v>
      </c>
      <c r="P59" s="308">
        <v>0.54302219687306275</v>
      </c>
      <c r="Q59" s="308">
        <v>0.54302219687306275</v>
      </c>
      <c r="R59" s="308">
        <v>0.54302219687306275</v>
      </c>
      <c r="S59" s="308">
        <v>0.54302219687306275</v>
      </c>
      <c r="T59" s="308">
        <v>0.54302219687306275</v>
      </c>
      <c r="U59" s="308">
        <v>0.54302219687306275</v>
      </c>
      <c r="V59" s="308">
        <v>0.54302219687306275</v>
      </c>
      <c r="W59" s="308">
        <v>0.54302219687306275</v>
      </c>
      <c r="X59" s="308">
        <v>0.54302219687306275</v>
      </c>
      <c r="Y59" s="308">
        <v>0.54302219687306275</v>
      </c>
      <c r="Z59" s="308">
        <v>0.54302219687306275</v>
      </c>
      <c r="AA59" s="308">
        <v>0.54302219687306275</v>
      </c>
      <c r="AB59" s="308">
        <v>0.54302219687306275</v>
      </c>
      <c r="AC59" s="308">
        <v>0.54302219687306275</v>
      </c>
      <c r="AD59" s="308">
        <v>0.54302219687306275</v>
      </c>
      <c r="AE59" s="308">
        <v>0.54302219687306275</v>
      </c>
      <c r="AF59" s="308">
        <v>0.54302219687306275</v>
      </c>
      <c r="AG59" s="308">
        <v>0.54302219687306275</v>
      </c>
      <c r="AH59" s="308">
        <v>0.54302219687306275</v>
      </c>
      <c r="AI59" s="308">
        <v>0.54302219687306275</v>
      </c>
      <c r="AJ59" s="308">
        <v>0.54302219687306275</v>
      </c>
      <c r="AK59" s="308">
        <v>0.54302219687306275</v>
      </c>
      <c r="AL59" s="308">
        <v>0.54302219687306275</v>
      </c>
      <c r="AM59" s="308">
        <v>0.54302219687306275</v>
      </c>
      <c r="AN59" s="308">
        <v>0.54302219687306275</v>
      </c>
      <c r="AO59" s="308">
        <v>0.54302219687306275</v>
      </c>
      <c r="AP59" s="308">
        <v>0.54302219687306275</v>
      </c>
      <c r="AQ59" s="308">
        <v>0.54302219687306275</v>
      </c>
      <c r="AR59" s="308">
        <v>0.54302219687306275</v>
      </c>
      <c r="AS59" s="308">
        <v>0.54302219687306275</v>
      </c>
      <c r="AT59" s="308">
        <v>0.54302219687306275</v>
      </c>
      <c r="AU59" s="308">
        <v>0.54302219687306275</v>
      </c>
      <c r="AV59" s="308">
        <v>0.54302219687306275</v>
      </c>
      <c r="AW59" s="308">
        <v>0.54302219687306275</v>
      </c>
      <c r="AX59" s="308">
        <v>0.54302219687306275</v>
      </c>
      <c r="AY59" s="308">
        <v>0.54302219687306275</v>
      </c>
      <c r="AZ59" s="308">
        <v>0.54302219687306275</v>
      </c>
      <c r="BA59" s="308">
        <v>0.54302219687306275</v>
      </c>
      <c r="BB59" s="308">
        <v>0.54302219687306275</v>
      </c>
      <c r="BC59" s="308">
        <v>0.54302219687306275</v>
      </c>
      <c r="BD59" s="308">
        <v>0.54302219687306275</v>
      </c>
      <c r="BE59" s="308">
        <v>0.54302219687306275</v>
      </c>
      <c r="BF59" s="308">
        <v>0.54302219687306275</v>
      </c>
      <c r="BG59" s="308">
        <v>0.54302219687306275</v>
      </c>
      <c r="BH59" s="308">
        <v>0.54302219687306275</v>
      </c>
      <c r="BI59" s="308">
        <v>0.54302219687306275</v>
      </c>
      <c r="BJ59" s="308">
        <v>0.54324133824358856</v>
      </c>
      <c r="BK59" s="308">
        <v>0.54132486633033139</v>
      </c>
      <c r="BL59" s="308">
        <v>0.5413493314193224</v>
      </c>
      <c r="BM59" s="308">
        <v>0.54306372797037761</v>
      </c>
      <c r="BN59" s="308">
        <v>0.54302219687306275</v>
      </c>
      <c r="BO59" s="308">
        <v>0.54302219687306275</v>
      </c>
      <c r="BP59" s="308">
        <v>0.54302219687306275</v>
      </c>
      <c r="BQ59" s="308"/>
      <c r="BR59" s="308"/>
      <c r="BS59" s="308"/>
      <c r="BT59" s="308"/>
      <c r="BU59" s="308"/>
      <c r="BV59" s="308"/>
      <c r="BW59" s="308"/>
      <c r="BX59" s="308"/>
      <c r="BY59" s="308"/>
      <c r="BZ59" s="308"/>
      <c r="CA59" s="308"/>
      <c r="CB59" s="308"/>
      <c r="CC59" s="309"/>
    </row>
    <row r="60" spans="1:81" x14ac:dyDescent="0.2">
      <c r="A60" s="238">
        <v>52050</v>
      </c>
      <c r="B60" s="298">
        <f>IF(NOT(ISNA(A60)),IF(A60&gt;0,_xll.xlDateShiftMonthBiz("TARGET",A60,tenor),""),"")</f>
        <v>52236</v>
      </c>
      <c r="C60" s="237">
        <v>0.53169462120031952</v>
      </c>
      <c r="D60" s="238">
        <v>49128</v>
      </c>
      <c r="E60" s="239">
        <v>0.63414898203907077</v>
      </c>
      <c r="F60" s="301">
        <f>IF(LEN(B60)&gt;0,_xll.xlInterpDisc($D$10:INDEX($D$10:$D$99,$D$8),$E$10:INDEX($E$10:$E$99,$D$8),B60,EUROIS!typeInterp,EUROIS!interpOn,EUROIS!comp,0*TYPE(trigger)+EUROIS!dayCount),"")</f>
        <v>0.53182971764385556</v>
      </c>
      <c r="G60" s="307">
        <v>0.53169462120031952</v>
      </c>
      <c r="H60" s="308">
        <v>0.53169462120031952</v>
      </c>
      <c r="I60" s="308">
        <v>0.53169462120031952</v>
      </c>
      <c r="J60" s="308">
        <v>0.53169462120031952</v>
      </c>
      <c r="K60" s="308">
        <v>0.53169462120031952</v>
      </c>
      <c r="L60" s="308">
        <v>0.53169462120031952</v>
      </c>
      <c r="M60" s="308">
        <v>0.53169462120031952</v>
      </c>
      <c r="N60" s="308">
        <v>0.53169462120031952</v>
      </c>
      <c r="O60" s="308">
        <v>0.53169462120031952</v>
      </c>
      <c r="P60" s="308">
        <v>0.53169462120031952</v>
      </c>
      <c r="Q60" s="308">
        <v>0.53169462120031952</v>
      </c>
      <c r="R60" s="308">
        <v>0.53169462120031952</v>
      </c>
      <c r="S60" s="308">
        <v>0.53169462120031952</v>
      </c>
      <c r="T60" s="308">
        <v>0.53169462120031952</v>
      </c>
      <c r="U60" s="308">
        <v>0.53169462120031952</v>
      </c>
      <c r="V60" s="308">
        <v>0.53169462120031952</v>
      </c>
      <c r="W60" s="308">
        <v>0.53169462120031952</v>
      </c>
      <c r="X60" s="308">
        <v>0.53169462120031952</v>
      </c>
      <c r="Y60" s="308">
        <v>0.53169462120031952</v>
      </c>
      <c r="Z60" s="308">
        <v>0.53169462120031952</v>
      </c>
      <c r="AA60" s="308">
        <v>0.53169462120031952</v>
      </c>
      <c r="AB60" s="308">
        <v>0.53169462120031952</v>
      </c>
      <c r="AC60" s="308">
        <v>0.53169462120031952</v>
      </c>
      <c r="AD60" s="308">
        <v>0.53169462120031952</v>
      </c>
      <c r="AE60" s="308">
        <v>0.53169462120031952</v>
      </c>
      <c r="AF60" s="308">
        <v>0.53169462120031952</v>
      </c>
      <c r="AG60" s="308">
        <v>0.53169462120031952</v>
      </c>
      <c r="AH60" s="308">
        <v>0.53169462120031952</v>
      </c>
      <c r="AI60" s="308">
        <v>0.53169462120031952</v>
      </c>
      <c r="AJ60" s="308">
        <v>0.53169462120031952</v>
      </c>
      <c r="AK60" s="308">
        <v>0.53169462120031952</v>
      </c>
      <c r="AL60" s="308">
        <v>0.53169462120031952</v>
      </c>
      <c r="AM60" s="308">
        <v>0.53169462120031952</v>
      </c>
      <c r="AN60" s="308">
        <v>0.53169462120031952</v>
      </c>
      <c r="AO60" s="308">
        <v>0.53169462120031952</v>
      </c>
      <c r="AP60" s="308">
        <v>0.53169462120031952</v>
      </c>
      <c r="AQ60" s="308">
        <v>0.53169462120031952</v>
      </c>
      <c r="AR60" s="308">
        <v>0.53169462120031952</v>
      </c>
      <c r="AS60" s="308">
        <v>0.53169462120031952</v>
      </c>
      <c r="AT60" s="308">
        <v>0.53169462120031952</v>
      </c>
      <c r="AU60" s="308">
        <v>0.53169462120031952</v>
      </c>
      <c r="AV60" s="308">
        <v>0.53169462120031952</v>
      </c>
      <c r="AW60" s="308">
        <v>0.53169462120031952</v>
      </c>
      <c r="AX60" s="308">
        <v>0.53169462120031952</v>
      </c>
      <c r="AY60" s="308">
        <v>0.53169462120031952</v>
      </c>
      <c r="AZ60" s="308">
        <v>0.53169462120031952</v>
      </c>
      <c r="BA60" s="308">
        <v>0.53169462120031952</v>
      </c>
      <c r="BB60" s="308">
        <v>0.53169462120031952</v>
      </c>
      <c r="BC60" s="308">
        <v>0.53169462120031952</v>
      </c>
      <c r="BD60" s="308">
        <v>0.53169462120031952</v>
      </c>
      <c r="BE60" s="308">
        <v>0.53169462120031952</v>
      </c>
      <c r="BF60" s="308">
        <v>0.53169462120031952</v>
      </c>
      <c r="BG60" s="308">
        <v>0.53169462120031952</v>
      </c>
      <c r="BH60" s="308">
        <v>0.53169462120031952</v>
      </c>
      <c r="BI60" s="308">
        <v>0.53169462120031952</v>
      </c>
      <c r="BJ60" s="308">
        <v>0.53169462120031952</v>
      </c>
      <c r="BK60" s="308">
        <v>0.53251093068538013</v>
      </c>
      <c r="BL60" s="308">
        <v>0.52810638193203785</v>
      </c>
      <c r="BM60" s="308">
        <v>0.53145422449655244</v>
      </c>
      <c r="BN60" s="308">
        <v>0.53171251327772473</v>
      </c>
      <c r="BO60" s="308">
        <v>0.53169462120031952</v>
      </c>
      <c r="BP60" s="308">
        <v>0.53169462120031952</v>
      </c>
      <c r="BQ60" s="308"/>
      <c r="BR60" s="308"/>
      <c r="BS60" s="308"/>
      <c r="BT60" s="308"/>
      <c r="BU60" s="308"/>
      <c r="BV60" s="308"/>
      <c r="BW60" s="308"/>
      <c r="BX60" s="308"/>
      <c r="BY60" s="308"/>
      <c r="BZ60" s="308"/>
      <c r="CA60" s="308"/>
      <c r="CB60" s="308"/>
      <c r="CC60" s="309"/>
    </row>
    <row r="61" spans="1:81" x14ac:dyDescent="0.2">
      <c r="A61" s="238">
        <v>52415</v>
      </c>
      <c r="B61" s="298">
        <f>IF(NOT(ISNA(A61)),IF(A61&gt;0,_xll.xlDateShiftMonthBiz("TARGET",A61,tenor),""),"")</f>
        <v>52600</v>
      </c>
      <c r="C61" s="237">
        <v>0.52021129669472954</v>
      </c>
      <c r="D61" s="238">
        <v>49493</v>
      </c>
      <c r="E61" s="239">
        <v>0.6211745374161487</v>
      </c>
      <c r="F61" s="301">
        <f>IF(LEN(B61)&gt;0,_xll.xlInterpDisc($D$10:INDEX($D$10:$D$99,$D$8),$E$10:INDEX($E$10:$E$99,$D$8),B61,EUROIS!typeInterp,EUROIS!interpOn,EUROIS!comp,0*TYPE(trigger)+EUROIS!dayCount),"")</f>
        <v>0.52044763784963177</v>
      </c>
      <c r="G61" s="307">
        <v>0.52021129669472954</v>
      </c>
      <c r="H61" s="308">
        <v>0.52021129669472954</v>
      </c>
      <c r="I61" s="308">
        <v>0.52021129669472954</v>
      </c>
      <c r="J61" s="308">
        <v>0.52021129669472954</v>
      </c>
      <c r="K61" s="308">
        <v>0.52021129669472954</v>
      </c>
      <c r="L61" s="308">
        <v>0.52021129669472954</v>
      </c>
      <c r="M61" s="308">
        <v>0.52021129669472954</v>
      </c>
      <c r="N61" s="308">
        <v>0.52021129669472954</v>
      </c>
      <c r="O61" s="308">
        <v>0.52021129669472954</v>
      </c>
      <c r="P61" s="308">
        <v>0.52021129669472954</v>
      </c>
      <c r="Q61" s="308">
        <v>0.52021129669472954</v>
      </c>
      <c r="R61" s="308">
        <v>0.52021129669472954</v>
      </c>
      <c r="S61" s="308">
        <v>0.52021129669472954</v>
      </c>
      <c r="T61" s="308">
        <v>0.52021129669472954</v>
      </c>
      <c r="U61" s="308">
        <v>0.52021129669472954</v>
      </c>
      <c r="V61" s="308">
        <v>0.52021129669472954</v>
      </c>
      <c r="W61" s="308">
        <v>0.52021129669472954</v>
      </c>
      <c r="X61" s="308">
        <v>0.52021129669472954</v>
      </c>
      <c r="Y61" s="308">
        <v>0.52021129669472954</v>
      </c>
      <c r="Z61" s="308">
        <v>0.52021129669472954</v>
      </c>
      <c r="AA61" s="308">
        <v>0.52021129669472954</v>
      </c>
      <c r="AB61" s="308">
        <v>0.52021129669472954</v>
      </c>
      <c r="AC61" s="308">
        <v>0.52021129669472954</v>
      </c>
      <c r="AD61" s="308">
        <v>0.52021129669472954</v>
      </c>
      <c r="AE61" s="308">
        <v>0.52021129669472954</v>
      </c>
      <c r="AF61" s="308">
        <v>0.52021129669472954</v>
      </c>
      <c r="AG61" s="308">
        <v>0.52021129669472954</v>
      </c>
      <c r="AH61" s="308">
        <v>0.52021129669472954</v>
      </c>
      <c r="AI61" s="308">
        <v>0.52021129669472954</v>
      </c>
      <c r="AJ61" s="308">
        <v>0.52021129669472954</v>
      </c>
      <c r="AK61" s="308">
        <v>0.52021129669472954</v>
      </c>
      <c r="AL61" s="308">
        <v>0.52021129669472954</v>
      </c>
      <c r="AM61" s="308">
        <v>0.52021129669472954</v>
      </c>
      <c r="AN61" s="308">
        <v>0.52021129669472954</v>
      </c>
      <c r="AO61" s="308">
        <v>0.52021129669472954</v>
      </c>
      <c r="AP61" s="308">
        <v>0.52021129669472954</v>
      </c>
      <c r="AQ61" s="308">
        <v>0.52021129669472954</v>
      </c>
      <c r="AR61" s="308">
        <v>0.52021129669472954</v>
      </c>
      <c r="AS61" s="308">
        <v>0.52021129669472954</v>
      </c>
      <c r="AT61" s="308">
        <v>0.52021129669472954</v>
      </c>
      <c r="AU61" s="308">
        <v>0.52021129669472954</v>
      </c>
      <c r="AV61" s="308">
        <v>0.52021129669472954</v>
      </c>
      <c r="AW61" s="308">
        <v>0.52021129669472954</v>
      </c>
      <c r="AX61" s="308">
        <v>0.52021129669472954</v>
      </c>
      <c r="AY61" s="308">
        <v>0.52021129669472954</v>
      </c>
      <c r="AZ61" s="308">
        <v>0.52021129669472954</v>
      </c>
      <c r="BA61" s="308">
        <v>0.52021129669472954</v>
      </c>
      <c r="BB61" s="308">
        <v>0.52021129669472954</v>
      </c>
      <c r="BC61" s="308">
        <v>0.52021129669472954</v>
      </c>
      <c r="BD61" s="308">
        <v>0.52021129669472954</v>
      </c>
      <c r="BE61" s="308">
        <v>0.52021129669472954</v>
      </c>
      <c r="BF61" s="308">
        <v>0.52021129669472954</v>
      </c>
      <c r="BG61" s="308">
        <v>0.52021129669472954</v>
      </c>
      <c r="BH61" s="308">
        <v>0.52021129669472954</v>
      </c>
      <c r="BI61" s="308">
        <v>0.52021129669472954</v>
      </c>
      <c r="BJ61" s="308">
        <v>0.52021129669472954</v>
      </c>
      <c r="BK61" s="308">
        <v>0.52164183349224902</v>
      </c>
      <c r="BL61" s="308">
        <v>0.51682239165986787</v>
      </c>
      <c r="BM61" s="308">
        <v>0.51918899264451057</v>
      </c>
      <c r="BN61" s="308">
        <v>0.52033040087434301</v>
      </c>
      <c r="BO61" s="308">
        <v>0.52021129669472954</v>
      </c>
      <c r="BP61" s="308">
        <v>0.52021129669472954</v>
      </c>
      <c r="BQ61" s="308"/>
      <c r="BR61" s="308"/>
      <c r="BS61" s="308"/>
      <c r="BT61" s="308"/>
      <c r="BU61" s="308"/>
      <c r="BV61" s="308"/>
      <c r="BW61" s="308"/>
      <c r="BX61" s="308"/>
      <c r="BY61" s="308"/>
      <c r="BZ61" s="308"/>
      <c r="CA61" s="308"/>
      <c r="CB61" s="308"/>
      <c r="CC61" s="309"/>
    </row>
    <row r="62" spans="1:81" x14ac:dyDescent="0.2">
      <c r="A62" s="238">
        <v>52782</v>
      </c>
      <c r="B62" s="298">
        <f>IF(NOT(ISNA(A62)),IF(A62&gt;0,_xll.xlDateShiftMonthBiz("TARGET",A62,tenor),""),"")</f>
        <v>52966</v>
      </c>
      <c r="C62" s="237">
        <v>0.50865876356276329</v>
      </c>
      <c r="D62" s="238">
        <v>49859</v>
      </c>
      <c r="E62" s="239">
        <v>0.60820909379213239</v>
      </c>
      <c r="F62" s="301">
        <f>IF(LEN(B62)&gt;0,_xll.xlInterpDisc($D$10:INDEX($D$10:$D$99,$D$8),$E$10:INDEX($E$10:$E$99,$D$8),B62,EUROIS!typeInterp,EUROIS!interpOn,EUROIS!comp,0*TYPE(trigger)+EUROIS!dayCount),"")</f>
        <v>0.50884347057323742</v>
      </c>
      <c r="G62" s="307">
        <v>0.50865876356276329</v>
      </c>
      <c r="H62" s="308">
        <v>0.50865876356276329</v>
      </c>
      <c r="I62" s="308">
        <v>0.50865876356276329</v>
      </c>
      <c r="J62" s="308">
        <v>0.50865876356276329</v>
      </c>
      <c r="K62" s="308">
        <v>0.50865876356276329</v>
      </c>
      <c r="L62" s="308">
        <v>0.50865876356276329</v>
      </c>
      <c r="M62" s="308">
        <v>0.50865876356276329</v>
      </c>
      <c r="N62" s="308">
        <v>0.50865876356276329</v>
      </c>
      <c r="O62" s="308">
        <v>0.50865876356276329</v>
      </c>
      <c r="P62" s="308">
        <v>0.50865876356276329</v>
      </c>
      <c r="Q62" s="308">
        <v>0.50865876356276329</v>
      </c>
      <c r="R62" s="308">
        <v>0.50865876356276329</v>
      </c>
      <c r="S62" s="308">
        <v>0.50865876356276329</v>
      </c>
      <c r="T62" s="308">
        <v>0.50865876356276329</v>
      </c>
      <c r="U62" s="308">
        <v>0.50865876356276329</v>
      </c>
      <c r="V62" s="308">
        <v>0.50865876356276329</v>
      </c>
      <c r="W62" s="308">
        <v>0.50865876356276329</v>
      </c>
      <c r="X62" s="308">
        <v>0.50865876356276329</v>
      </c>
      <c r="Y62" s="308">
        <v>0.50865876356276329</v>
      </c>
      <c r="Z62" s="308">
        <v>0.50865876356276329</v>
      </c>
      <c r="AA62" s="308">
        <v>0.50865876356276329</v>
      </c>
      <c r="AB62" s="308">
        <v>0.50865876356276329</v>
      </c>
      <c r="AC62" s="308">
        <v>0.50865876356276329</v>
      </c>
      <c r="AD62" s="308">
        <v>0.50865876356276329</v>
      </c>
      <c r="AE62" s="308">
        <v>0.50865876356276329</v>
      </c>
      <c r="AF62" s="308">
        <v>0.50865876356276329</v>
      </c>
      <c r="AG62" s="308">
        <v>0.50865876356276329</v>
      </c>
      <c r="AH62" s="308">
        <v>0.50865876356276329</v>
      </c>
      <c r="AI62" s="308">
        <v>0.50865876356276329</v>
      </c>
      <c r="AJ62" s="308">
        <v>0.50865876356276329</v>
      </c>
      <c r="AK62" s="308">
        <v>0.50865876356276329</v>
      </c>
      <c r="AL62" s="308">
        <v>0.50865876356276329</v>
      </c>
      <c r="AM62" s="308">
        <v>0.50865876356276329</v>
      </c>
      <c r="AN62" s="308">
        <v>0.50865876356276329</v>
      </c>
      <c r="AO62" s="308">
        <v>0.50865876356276329</v>
      </c>
      <c r="AP62" s="308">
        <v>0.50865876356276329</v>
      </c>
      <c r="AQ62" s="308">
        <v>0.50865876356276329</v>
      </c>
      <c r="AR62" s="308">
        <v>0.50865876356276329</v>
      </c>
      <c r="AS62" s="308">
        <v>0.50865876356276329</v>
      </c>
      <c r="AT62" s="308">
        <v>0.50865876356276329</v>
      </c>
      <c r="AU62" s="308">
        <v>0.50865876356276329</v>
      </c>
      <c r="AV62" s="308">
        <v>0.50865876356276329</v>
      </c>
      <c r="AW62" s="308">
        <v>0.50865876356276329</v>
      </c>
      <c r="AX62" s="308">
        <v>0.50865876356276329</v>
      </c>
      <c r="AY62" s="308">
        <v>0.50865876356276329</v>
      </c>
      <c r="AZ62" s="308">
        <v>0.50865876356276329</v>
      </c>
      <c r="BA62" s="308">
        <v>0.50865876356276329</v>
      </c>
      <c r="BB62" s="308">
        <v>0.50865876356276329</v>
      </c>
      <c r="BC62" s="308">
        <v>0.50865876356276329</v>
      </c>
      <c r="BD62" s="308">
        <v>0.50865876356276329</v>
      </c>
      <c r="BE62" s="308">
        <v>0.50865876356276329</v>
      </c>
      <c r="BF62" s="308">
        <v>0.50865876356276329</v>
      </c>
      <c r="BG62" s="308">
        <v>0.50865876356276329</v>
      </c>
      <c r="BH62" s="308">
        <v>0.50865876356276329</v>
      </c>
      <c r="BI62" s="308">
        <v>0.50865876356276329</v>
      </c>
      <c r="BJ62" s="308">
        <v>0.50865876356276329</v>
      </c>
      <c r="BK62" s="308">
        <v>0.50984335548476689</v>
      </c>
      <c r="BL62" s="308">
        <v>0.50623325207159764</v>
      </c>
      <c r="BM62" s="308">
        <v>0.50668298553475655</v>
      </c>
      <c r="BN62" s="308">
        <v>0.50888916154296671</v>
      </c>
      <c r="BO62" s="308">
        <v>0.50865876356276329</v>
      </c>
      <c r="BP62" s="308">
        <v>0.50865876356276329</v>
      </c>
      <c r="BQ62" s="308"/>
      <c r="BR62" s="308"/>
      <c r="BS62" s="308"/>
      <c r="BT62" s="308"/>
      <c r="BU62" s="308"/>
      <c r="BV62" s="308"/>
      <c r="BW62" s="308"/>
      <c r="BX62" s="308"/>
      <c r="BY62" s="308"/>
      <c r="BZ62" s="308"/>
      <c r="CA62" s="308"/>
      <c r="CB62" s="308"/>
      <c r="CC62" s="309"/>
    </row>
    <row r="63" spans="1:81" x14ac:dyDescent="0.2">
      <c r="A63" s="238">
        <v>53146</v>
      </c>
      <c r="B63" s="298">
        <f>IF(NOT(ISNA(A63)),IF(A63&gt;0,_xll.xlDateShiftMonthBiz("TARGET",A63,tenor),""),"")</f>
        <v>53330</v>
      </c>
      <c r="C63" s="237">
        <v>0.49722832792956312</v>
      </c>
      <c r="D63" s="238">
        <v>50224</v>
      </c>
      <c r="E63" s="239">
        <v>0.5954992326165377</v>
      </c>
      <c r="F63" s="301">
        <f>IF(LEN(B63)&gt;0,_xll.xlInterpDisc($D$10:INDEX($D$10:$D$99,$D$8),$E$10:INDEX($E$10:$E$99,$D$8),B63,EUROIS!typeInterp,EUROIS!interpOn,EUROIS!comp,0*TYPE(trigger)+EUROIS!dayCount),"")</f>
        <v>0.49729789859211521</v>
      </c>
      <c r="G63" s="307">
        <v>0.49722832792956312</v>
      </c>
      <c r="H63" s="308">
        <v>0.49722832792956312</v>
      </c>
      <c r="I63" s="308">
        <v>0.49722832792956312</v>
      </c>
      <c r="J63" s="308">
        <v>0.49722832792956312</v>
      </c>
      <c r="K63" s="308">
        <v>0.49722832792956312</v>
      </c>
      <c r="L63" s="308">
        <v>0.49722832792956312</v>
      </c>
      <c r="M63" s="308">
        <v>0.49722832792956312</v>
      </c>
      <c r="N63" s="308">
        <v>0.49722832792956312</v>
      </c>
      <c r="O63" s="308">
        <v>0.49722832792956312</v>
      </c>
      <c r="P63" s="308">
        <v>0.49722832792956312</v>
      </c>
      <c r="Q63" s="308">
        <v>0.49722832792956312</v>
      </c>
      <c r="R63" s="308">
        <v>0.49722832792956312</v>
      </c>
      <c r="S63" s="308">
        <v>0.49722832792956312</v>
      </c>
      <c r="T63" s="308">
        <v>0.49722832792956312</v>
      </c>
      <c r="U63" s="308">
        <v>0.49722832792956312</v>
      </c>
      <c r="V63" s="308">
        <v>0.49722832792956312</v>
      </c>
      <c r="W63" s="308">
        <v>0.49722832792956312</v>
      </c>
      <c r="X63" s="308">
        <v>0.49722832792956312</v>
      </c>
      <c r="Y63" s="308">
        <v>0.49722832792956312</v>
      </c>
      <c r="Z63" s="308">
        <v>0.49722832792956312</v>
      </c>
      <c r="AA63" s="308">
        <v>0.49722832792956312</v>
      </c>
      <c r="AB63" s="308">
        <v>0.49722832792956312</v>
      </c>
      <c r="AC63" s="308">
        <v>0.49722832792956312</v>
      </c>
      <c r="AD63" s="308">
        <v>0.49722832792956312</v>
      </c>
      <c r="AE63" s="308">
        <v>0.49722832792956312</v>
      </c>
      <c r="AF63" s="308">
        <v>0.49722832792956312</v>
      </c>
      <c r="AG63" s="308">
        <v>0.49722832792956312</v>
      </c>
      <c r="AH63" s="308">
        <v>0.49722832792956312</v>
      </c>
      <c r="AI63" s="308">
        <v>0.49722832792956312</v>
      </c>
      <c r="AJ63" s="308">
        <v>0.49722832792956312</v>
      </c>
      <c r="AK63" s="308">
        <v>0.49722832792956312</v>
      </c>
      <c r="AL63" s="308">
        <v>0.49722832792956312</v>
      </c>
      <c r="AM63" s="308">
        <v>0.49722832792956312</v>
      </c>
      <c r="AN63" s="308">
        <v>0.49722832792956312</v>
      </c>
      <c r="AO63" s="308">
        <v>0.49722832792956312</v>
      </c>
      <c r="AP63" s="308">
        <v>0.49722832792956312</v>
      </c>
      <c r="AQ63" s="308">
        <v>0.49722832792956312</v>
      </c>
      <c r="AR63" s="308">
        <v>0.49722832792956312</v>
      </c>
      <c r="AS63" s="308">
        <v>0.49722832792956312</v>
      </c>
      <c r="AT63" s="308">
        <v>0.49722832792956312</v>
      </c>
      <c r="AU63" s="308">
        <v>0.49722832792956312</v>
      </c>
      <c r="AV63" s="308">
        <v>0.49722832792956312</v>
      </c>
      <c r="AW63" s="308">
        <v>0.49722832792956312</v>
      </c>
      <c r="AX63" s="308">
        <v>0.49722832792956312</v>
      </c>
      <c r="AY63" s="308">
        <v>0.49722832792956312</v>
      </c>
      <c r="AZ63" s="308">
        <v>0.49722832792956312</v>
      </c>
      <c r="BA63" s="308">
        <v>0.49722832792956312</v>
      </c>
      <c r="BB63" s="308">
        <v>0.49722832792956312</v>
      </c>
      <c r="BC63" s="308">
        <v>0.49722832792956312</v>
      </c>
      <c r="BD63" s="308">
        <v>0.49722832792956312</v>
      </c>
      <c r="BE63" s="308">
        <v>0.49722832792956312</v>
      </c>
      <c r="BF63" s="308">
        <v>0.49722832792956312</v>
      </c>
      <c r="BG63" s="308">
        <v>0.49722832792956312</v>
      </c>
      <c r="BH63" s="308">
        <v>0.49722832792956312</v>
      </c>
      <c r="BI63" s="308">
        <v>0.49722832792956312</v>
      </c>
      <c r="BJ63" s="308">
        <v>0.49722832792956312</v>
      </c>
      <c r="BK63" s="308">
        <v>0.49781051694651757</v>
      </c>
      <c r="BL63" s="308">
        <v>0.49600297949552352</v>
      </c>
      <c r="BM63" s="308">
        <v>0.49441010828791021</v>
      </c>
      <c r="BN63" s="308">
        <v>0.49749220710458103</v>
      </c>
      <c r="BO63" s="308">
        <v>0.49722832792956312</v>
      </c>
      <c r="BP63" s="308">
        <v>0.49722832792956312</v>
      </c>
      <c r="BQ63" s="308"/>
      <c r="BR63" s="308"/>
      <c r="BS63" s="308"/>
      <c r="BT63" s="308"/>
      <c r="BU63" s="308"/>
      <c r="BV63" s="308"/>
      <c r="BW63" s="308"/>
      <c r="BX63" s="308"/>
      <c r="BY63" s="308"/>
      <c r="BZ63" s="308"/>
      <c r="CA63" s="308"/>
      <c r="CB63" s="308"/>
      <c r="CC63" s="309"/>
    </row>
    <row r="64" spans="1:81" x14ac:dyDescent="0.2">
      <c r="A64" s="238">
        <v>53511</v>
      </c>
      <c r="B64" s="298">
        <f>IF(NOT(ISNA(A64)),IF(A64&gt;0,_xll.xlDateShiftMonthBiz("TARGET",A64,tenor),""),"")</f>
        <v>53695</v>
      </c>
      <c r="C64" s="237">
        <v>0.48588554590529331</v>
      </c>
      <c r="D64" s="238">
        <v>50591</v>
      </c>
      <c r="E64" s="239">
        <v>0.58314721256376612</v>
      </c>
      <c r="F64" s="301">
        <f>IF(LEN(B64)&gt;0,_xll.xlInterpDisc($D$10:INDEX($D$10:$D$99,$D$8),$E$10:INDEX($E$10:$E$99,$D$8),B64,EUROIS!typeInterp,EUROIS!interpOn,EUROIS!comp,0*TYPE(trigger)+EUROIS!dayCount),"")</f>
        <v>0.48587676157815157</v>
      </c>
      <c r="G64" s="307">
        <v>0.48588554590529331</v>
      </c>
      <c r="H64" s="308">
        <v>0.48588554590529331</v>
      </c>
      <c r="I64" s="308">
        <v>0.48588554590529331</v>
      </c>
      <c r="J64" s="308">
        <v>0.48588554590529331</v>
      </c>
      <c r="K64" s="308">
        <v>0.48588554590529331</v>
      </c>
      <c r="L64" s="308">
        <v>0.48588554590529331</v>
      </c>
      <c r="M64" s="308">
        <v>0.48588554590529331</v>
      </c>
      <c r="N64" s="308">
        <v>0.48588554590529331</v>
      </c>
      <c r="O64" s="308">
        <v>0.48588554590529331</v>
      </c>
      <c r="P64" s="308">
        <v>0.48588554590529331</v>
      </c>
      <c r="Q64" s="308">
        <v>0.48588554590529331</v>
      </c>
      <c r="R64" s="308">
        <v>0.48588554590529331</v>
      </c>
      <c r="S64" s="308">
        <v>0.48588554590529331</v>
      </c>
      <c r="T64" s="308">
        <v>0.48588554590529331</v>
      </c>
      <c r="U64" s="308">
        <v>0.48588554590529331</v>
      </c>
      <c r="V64" s="308">
        <v>0.48588554590529331</v>
      </c>
      <c r="W64" s="308">
        <v>0.48588554590529331</v>
      </c>
      <c r="X64" s="308">
        <v>0.48588554590529331</v>
      </c>
      <c r="Y64" s="308">
        <v>0.48588554590529331</v>
      </c>
      <c r="Z64" s="308">
        <v>0.48588554590529331</v>
      </c>
      <c r="AA64" s="308">
        <v>0.48588554590529331</v>
      </c>
      <c r="AB64" s="308">
        <v>0.48588554590529331</v>
      </c>
      <c r="AC64" s="308">
        <v>0.48588554590529331</v>
      </c>
      <c r="AD64" s="308">
        <v>0.48588554590529331</v>
      </c>
      <c r="AE64" s="308">
        <v>0.48588554590529331</v>
      </c>
      <c r="AF64" s="308">
        <v>0.48588554590529331</v>
      </c>
      <c r="AG64" s="308">
        <v>0.48588554590529331</v>
      </c>
      <c r="AH64" s="308">
        <v>0.48588554590529331</v>
      </c>
      <c r="AI64" s="308">
        <v>0.48588554590529331</v>
      </c>
      <c r="AJ64" s="308">
        <v>0.48588554590529331</v>
      </c>
      <c r="AK64" s="308">
        <v>0.48588554590529331</v>
      </c>
      <c r="AL64" s="308">
        <v>0.48588554590529331</v>
      </c>
      <c r="AM64" s="308">
        <v>0.48588554590529331</v>
      </c>
      <c r="AN64" s="308">
        <v>0.48588554590529331</v>
      </c>
      <c r="AO64" s="308">
        <v>0.48588554590529331</v>
      </c>
      <c r="AP64" s="308">
        <v>0.48588554590529331</v>
      </c>
      <c r="AQ64" s="308">
        <v>0.48588554590529331</v>
      </c>
      <c r="AR64" s="308">
        <v>0.48588554590529331</v>
      </c>
      <c r="AS64" s="308">
        <v>0.48588554590529331</v>
      </c>
      <c r="AT64" s="308">
        <v>0.48588554590529331</v>
      </c>
      <c r="AU64" s="308">
        <v>0.48588554590529331</v>
      </c>
      <c r="AV64" s="308">
        <v>0.48588554590529331</v>
      </c>
      <c r="AW64" s="308">
        <v>0.48588554590529331</v>
      </c>
      <c r="AX64" s="308">
        <v>0.48588554590529331</v>
      </c>
      <c r="AY64" s="308">
        <v>0.48588554590529331</v>
      </c>
      <c r="AZ64" s="308">
        <v>0.48588554590529331</v>
      </c>
      <c r="BA64" s="308">
        <v>0.48588554590529331</v>
      </c>
      <c r="BB64" s="308">
        <v>0.48588554590529331</v>
      </c>
      <c r="BC64" s="308">
        <v>0.48588554590529331</v>
      </c>
      <c r="BD64" s="308">
        <v>0.48588554590529331</v>
      </c>
      <c r="BE64" s="308">
        <v>0.48588554590529331</v>
      </c>
      <c r="BF64" s="308">
        <v>0.48588554590529331</v>
      </c>
      <c r="BG64" s="308">
        <v>0.48588554590529331</v>
      </c>
      <c r="BH64" s="308">
        <v>0.48588554590529331</v>
      </c>
      <c r="BI64" s="308">
        <v>0.48588554590529331</v>
      </c>
      <c r="BJ64" s="308">
        <v>0.48588554590529331</v>
      </c>
      <c r="BK64" s="308">
        <v>0.48596585258723018</v>
      </c>
      <c r="BL64" s="308">
        <v>0.48562890200749265</v>
      </c>
      <c r="BM64" s="308">
        <v>0.48257530938874654</v>
      </c>
      <c r="BN64" s="308">
        <v>0.48602671151165183</v>
      </c>
      <c r="BO64" s="308">
        <v>0.48588554590529331</v>
      </c>
      <c r="BP64" s="308">
        <v>0.48588554590529331</v>
      </c>
      <c r="BQ64" s="308"/>
      <c r="BR64" s="308"/>
      <c r="BS64" s="308"/>
      <c r="BT64" s="308"/>
      <c r="BU64" s="308"/>
      <c r="BV64" s="308"/>
      <c r="BW64" s="308"/>
      <c r="BX64" s="308"/>
      <c r="BY64" s="308"/>
      <c r="BZ64" s="308"/>
      <c r="CA64" s="308"/>
      <c r="CB64" s="308"/>
      <c r="CC64" s="309"/>
    </row>
    <row r="65" spans="1:81" x14ac:dyDescent="0.2">
      <c r="A65" s="238">
        <v>53876</v>
      </c>
      <c r="B65" s="298">
        <f>IF(NOT(ISNA(A65)),IF(A65&gt;0,_xll.xlDateShiftMonthBiz("TARGET",A65,tenor),""),"")</f>
        <v>54060</v>
      </c>
      <c r="C65" s="237">
        <v>0.47468548730629606</v>
      </c>
      <c r="D65" s="238">
        <v>50955</v>
      </c>
      <c r="E65" s="239">
        <v>0.57132288176993096</v>
      </c>
      <c r="F65" s="301">
        <f>IF(LEN(B65)&gt;0,_xll.xlInterpDisc($D$10:INDEX($D$10:$D$99,$D$8),$E$10:INDEX($E$10:$E$99,$D$8),B65,EUROIS!typeInterp,EUROIS!interpOn,EUROIS!comp,0*TYPE(trigger)+EUROIS!dayCount),"")</f>
        <v>0.47471060221505235</v>
      </c>
      <c r="G65" s="307">
        <v>0.47468548730629606</v>
      </c>
      <c r="H65" s="308">
        <v>0.47468548730629606</v>
      </c>
      <c r="I65" s="308">
        <v>0.47468548730629606</v>
      </c>
      <c r="J65" s="308">
        <v>0.47468548730629606</v>
      </c>
      <c r="K65" s="308">
        <v>0.47468548730629606</v>
      </c>
      <c r="L65" s="308">
        <v>0.47468548730629606</v>
      </c>
      <c r="M65" s="308">
        <v>0.47468548730629606</v>
      </c>
      <c r="N65" s="308">
        <v>0.47468548730629606</v>
      </c>
      <c r="O65" s="308">
        <v>0.47468548730629606</v>
      </c>
      <c r="P65" s="308">
        <v>0.47468548730629606</v>
      </c>
      <c r="Q65" s="308">
        <v>0.47468548730629606</v>
      </c>
      <c r="R65" s="308">
        <v>0.47468548730629606</v>
      </c>
      <c r="S65" s="308">
        <v>0.47468548730629606</v>
      </c>
      <c r="T65" s="308">
        <v>0.47468548730629606</v>
      </c>
      <c r="U65" s="308">
        <v>0.47468548730629606</v>
      </c>
      <c r="V65" s="308">
        <v>0.47468548730629606</v>
      </c>
      <c r="W65" s="308">
        <v>0.47468548730629606</v>
      </c>
      <c r="X65" s="308">
        <v>0.47468548730629606</v>
      </c>
      <c r="Y65" s="308">
        <v>0.47468548730629606</v>
      </c>
      <c r="Z65" s="308">
        <v>0.47468548730629606</v>
      </c>
      <c r="AA65" s="308">
        <v>0.47468548730629606</v>
      </c>
      <c r="AB65" s="308">
        <v>0.47468548730629606</v>
      </c>
      <c r="AC65" s="308">
        <v>0.47468548730629606</v>
      </c>
      <c r="AD65" s="308">
        <v>0.47468548730629606</v>
      </c>
      <c r="AE65" s="308">
        <v>0.47468548730629606</v>
      </c>
      <c r="AF65" s="308">
        <v>0.47468548730629606</v>
      </c>
      <c r="AG65" s="308">
        <v>0.47468548730629606</v>
      </c>
      <c r="AH65" s="308">
        <v>0.47468548730629606</v>
      </c>
      <c r="AI65" s="308">
        <v>0.47468548730629606</v>
      </c>
      <c r="AJ65" s="308">
        <v>0.47468548730629606</v>
      </c>
      <c r="AK65" s="308">
        <v>0.47468548730629606</v>
      </c>
      <c r="AL65" s="308">
        <v>0.47468548730629606</v>
      </c>
      <c r="AM65" s="308">
        <v>0.47468548730629606</v>
      </c>
      <c r="AN65" s="308">
        <v>0.47468548730629606</v>
      </c>
      <c r="AO65" s="308">
        <v>0.47468548730629606</v>
      </c>
      <c r="AP65" s="308">
        <v>0.47468548730629606</v>
      </c>
      <c r="AQ65" s="308">
        <v>0.47468548730629606</v>
      </c>
      <c r="AR65" s="308">
        <v>0.47468548730629606</v>
      </c>
      <c r="AS65" s="308">
        <v>0.47468548730629606</v>
      </c>
      <c r="AT65" s="308">
        <v>0.47468548730629606</v>
      </c>
      <c r="AU65" s="308">
        <v>0.47468548730629606</v>
      </c>
      <c r="AV65" s="308">
        <v>0.47468548730629606</v>
      </c>
      <c r="AW65" s="308">
        <v>0.47468548730629606</v>
      </c>
      <c r="AX65" s="308">
        <v>0.47468548730629606</v>
      </c>
      <c r="AY65" s="308">
        <v>0.47468548730629606</v>
      </c>
      <c r="AZ65" s="308">
        <v>0.47468548730629606</v>
      </c>
      <c r="BA65" s="308">
        <v>0.47468548730629606</v>
      </c>
      <c r="BB65" s="308">
        <v>0.47468548730629606</v>
      </c>
      <c r="BC65" s="308">
        <v>0.47468548730629606</v>
      </c>
      <c r="BD65" s="308">
        <v>0.47468548730629606</v>
      </c>
      <c r="BE65" s="308">
        <v>0.47468548730629606</v>
      </c>
      <c r="BF65" s="308">
        <v>0.47468548730629606</v>
      </c>
      <c r="BG65" s="308">
        <v>0.47468548730629606</v>
      </c>
      <c r="BH65" s="308">
        <v>0.47468548730629606</v>
      </c>
      <c r="BI65" s="308">
        <v>0.47468548730629606</v>
      </c>
      <c r="BJ65" s="308">
        <v>0.47468548730629606</v>
      </c>
      <c r="BK65" s="308">
        <v>0.47468548730629606</v>
      </c>
      <c r="BL65" s="308">
        <v>0.47481296303079723</v>
      </c>
      <c r="BM65" s="308">
        <v>0.47144733125138677</v>
      </c>
      <c r="BN65" s="308">
        <v>0.47444530545287189</v>
      </c>
      <c r="BO65" s="308">
        <v>0.47469612682902207</v>
      </c>
      <c r="BP65" s="308">
        <v>0.47468548730629606</v>
      </c>
      <c r="BQ65" s="308"/>
      <c r="BR65" s="308"/>
      <c r="BS65" s="308"/>
      <c r="BT65" s="308"/>
      <c r="BU65" s="308"/>
      <c r="BV65" s="308"/>
      <c r="BW65" s="308"/>
      <c r="BX65" s="308"/>
      <c r="BY65" s="308"/>
      <c r="BZ65" s="308"/>
      <c r="CA65" s="308"/>
      <c r="CB65" s="308"/>
      <c r="CC65" s="309"/>
    </row>
    <row r="66" spans="1:81" x14ac:dyDescent="0.2">
      <c r="A66" s="238">
        <v>54242</v>
      </c>
      <c r="B66" s="298">
        <f>IF(NOT(ISNA(A66)),IF(A66&gt;0,_xll.xlDateShiftMonthBiz("TARGET",A66,tenor),""),"")</f>
        <v>54427</v>
      </c>
      <c r="C66" s="237">
        <v>0.46345444063043856</v>
      </c>
      <c r="D66" s="238">
        <v>51320</v>
      </c>
      <c r="E66" s="239">
        <v>0.55969232387636858</v>
      </c>
      <c r="F66" s="301">
        <f>IF(LEN(B66)&gt;0,_xll.xlInterpDisc($D$10:INDEX($D$10:$D$99,$D$8),$E$10:INDEX($E$10:$E$99,$D$8),B66,EUROIS!typeInterp,EUROIS!interpOn,EUROIS!comp,0*TYPE(trigger)+EUROIS!dayCount),"")</f>
        <v>0.46349122093694811</v>
      </c>
      <c r="G66" s="307">
        <v>0.46345444063043856</v>
      </c>
      <c r="H66" s="308">
        <v>0.46345444063043856</v>
      </c>
      <c r="I66" s="308">
        <v>0.46345444063043856</v>
      </c>
      <c r="J66" s="308">
        <v>0.46345444063043856</v>
      </c>
      <c r="K66" s="308">
        <v>0.46345444063043856</v>
      </c>
      <c r="L66" s="308">
        <v>0.46345444063043856</v>
      </c>
      <c r="M66" s="308">
        <v>0.46345444063043856</v>
      </c>
      <c r="N66" s="308">
        <v>0.46345444063043856</v>
      </c>
      <c r="O66" s="308">
        <v>0.46345444063043856</v>
      </c>
      <c r="P66" s="308">
        <v>0.46345444063043856</v>
      </c>
      <c r="Q66" s="308">
        <v>0.46345444063043856</v>
      </c>
      <c r="R66" s="308">
        <v>0.46345444063043856</v>
      </c>
      <c r="S66" s="308">
        <v>0.46345444063043856</v>
      </c>
      <c r="T66" s="308">
        <v>0.46345444063043856</v>
      </c>
      <c r="U66" s="308">
        <v>0.46345444063043856</v>
      </c>
      <c r="V66" s="308">
        <v>0.46345444063043856</v>
      </c>
      <c r="W66" s="308">
        <v>0.46345444063043856</v>
      </c>
      <c r="X66" s="308">
        <v>0.46345444063043856</v>
      </c>
      <c r="Y66" s="308">
        <v>0.46345444063043856</v>
      </c>
      <c r="Z66" s="308">
        <v>0.46345444063043856</v>
      </c>
      <c r="AA66" s="308">
        <v>0.46345444063043856</v>
      </c>
      <c r="AB66" s="308">
        <v>0.46345444063043856</v>
      </c>
      <c r="AC66" s="308">
        <v>0.46345444063043856</v>
      </c>
      <c r="AD66" s="308">
        <v>0.46345444063043856</v>
      </c>
      <c r="AE66" s="308">
        <v>0.46345444063043856</v>
      </c>
      <c r="AF66" s="308">
        <v>0.46345444063043856</v>
      </c>
      <c r="AG66" s="308">
        <v>0.46345444063043856</v>
      </c>
      <c r="AH66" s="308">
        <v>0.46345444063043856</v>
      </c>
      <c r="AI66" s="308">
        <v>0.46345444063043856</v>
      </c>
      <c r="AJ66" s="308">
        <v>0.46345444063043856</v>
      </c>
      <c r="AK66" s="308">
        <v>0.46345444063043856</v>
      </c>
      <c r="AL66" s="308">
        <v>0.46345444063043856</v>
      </c>
      <c r="AM66" s="308">
        <v>0.46345444063043856</v>
      </c>
      <c r="AN66" s="308">
        <v>0.46345444063043856</v>
      </c>
      <c r="AO66" s="308">
        <v>0.46345444063043856</v>
      </c>
      <c r="AP66" s="308">
        <v>0.46345444063043856</v>
      </c>
      <c r="AQ66" s="308">
        <v>0.46345444063043856</v>
      </c>
      <c r="AR66" s="308">
        <v>0.46345444063043856</v>
      </c>
      <c r="AS66" s="308">
        <v>0.46345444063043856</v>
      </c>
      <c r="AT66" s="308">
        <v>0.46345444063043856</v>
      </c>
      <c r="AU66" s="308">
        <v>0.46345444063043856</v>
      </c>
      <c r="AV66" s="308">
        <v>0.46345444063043856</v>
      </c>
      <c r="AW66" s="308">
        <v>0.46345444063043856</v>
      </c>
      <c r="AX66" s="308">
        <v>0.46345444063043856</v>
      </c>
      <c r="AY66" s="308">
        <v>0.46345444063043856</v>
      </c>
      <c r="AZ66" s="308">
        <v>0.46345444063043856</v>
      </c>
      <c r="BA66" s="308">
        <v>0.46345444063043856</v>
      </c>
      <c r="BB66" s="308">
        <v>0.46345444063043856</v>
      </c>
      <c r="BC66" s="308">
        <v>0.46345444063043856</v>
      </c>
      <c r="BD66" s="308">
        <v>0.46345444063043856</v>
      </c>
      <c r="BE66" s="308">
        <v>0.46345444063043856</v>
      </c>
      <c r="BF66" s="308">
        <v>0.46345444063043856</v>
      </c>
      <c r="BG66" s="308">
        <v>0.46345444063043856</v>
      </c>
      <c r="BH66" s="308">
        <v>0.46345444063043856</v>
      </c>
      <c r="BI66" s="308">
        <v>0.46345444063043856</v>
      </c>
      <c r="BJ66" s="308">
        <v>0.46345444063043856</v>
      </c>
      <c r="BK66" s="308">
        <v>0.46345444063043856</v>
      </c>
      <c r="BL66" s="308">
        <v>0.46367926096440171</v>
      </c>
      <c r="BM66" s="308">
        <v>0.46081286368397134</v>
      </c>
      <c r="BN66" s="308">
        <v>0.46245004760338898</v>
      </c>
      <c r="BO66" s="308">
        <v>0.46352678969696071</v>
      </c>
      <c r="BP66" s="308">
        <v>0.46345444063043856</v>
      </c>
      <c r="BQ66" s="308"/>
      <c r="BR66" s="308"/>
      <c r="BS66" s="308"/>
      <c r="BT66" s="308"/>
      <c r="BU66" s="308"/>
      <c r="BV66" s="308"/>
      <c r="BW66" s="308"/>
      <c r="BX66" s="308"/>
      <c r="BY66" s="308"/>
      <c r="BZ66" s="308"/>
      <c r="CA66" s="308"/>
      <c r="CB66" s="308"/>
      <c r="CC66" s="309"/>
    </row>
    <row r="67" spans="1:81" x14ac:dyDescent="0.2">
      <c r="A67" s="238">
        <v>54609</v>
      </c>
      <c r="B67" s="298">
        <f>IF(NOT(ISNA(A67)),IF(A67&gt;0,_xll.xlDateShiftMonthBiz("TARGET",A67,tenor),""),"")</f>
        <v>54793</v>
      </c>
      <c r="C67" s="237">
        <v>0.45235551431042731</v>
      </c>
      <c r="D67" s="238">
        <v>51685</v>
      </c>
      <c r="E67" s="239">
        <v>0.54850316405365418</v>
      </c>
      <c r="F67" s="301">
        <f>IF(LEN(B67)&gt;0,_xll.xlInterpDisc($D$10:INDEX($D$10:$D$99,$D$8),$E$10:INDEX($E$10:$E$99,$D$8),B67,EUROIS!typeInterp,EUROIS!interpOn,EUROIS!comp,0*TYPE(trigger)+EUROIS!dayCount),"")</f>
        <v>0.45236781692060651</v>
      </c>
      <c r="G67" s="307">
        <v>0.45235551431042731</v>
      </c>
      <c r="H67" s="308">
        <v>0.45235551431042731</v>
      </c>
      <c r="I67" s="308">
        <v>0.45235551431042731</v>
      </c>
      <c r="J67" s="308">
        <v>0.45235551431042731</v>
      </c>
      <c r="K67" s="308">
        <v>0.45235551431042731</v>
      </c>
      <c r="L67" s="308">
        <v>0.45235551431042731</v>
      </c>
      <c r="M67" s="308">
        <v>0.45235551431042731</v>
      </c>
      <c r="N67" s="308">
        <v>0.45235551431042731</v>
      </c>
      <c r="O67" s="308">
        <v>0.45235551431042731</v>
      </c>
      <c r="P67" s="308">
        <v>0.45235551431042731</v>
      </c>
      <c r="Q67" s="308">
        <v>0.45235551431042731</v>
      </c>
      <c r="R67" s="308">
        <v>0.45235551431042731</v>
      </c>
      <c r="S67" s="308">
        <v>0.45235551431042731</v>
      </c>
      <c r="T67" s="308">
        <v>0.45235551431042731</v>
      </c>
      <c r="U67" s="308">
        <v>0.45235551431042731</v>
      </c>
      <c r="V67" s="308">
        <v>0.45235551431042731</v>
      </c>
      <c r="W67" s="308">
        <v>0.45235551431042731</v>
      </c>
      <c r="X67" s="308">
        <v>0.45235551431042731</v>
      </c>
      <c r="Y67" s="308">
        <v>0.45235551431042731</v>
      </c>
      <c r="Z67" s="308">
        <v>0.45235551431042731</v>
      </c>
      <c r="AA67" s="308">
        <v>0.45235551431042731</v>
      </c>
      <c r="AB67" s="308">
        <v>0.45235551431042731</v>
      </c>
      <c r="AC67" s="308">
        <v>0.45235551431042731</v>
      </c>
      <c r="AD67" s="308">
        <v>0.45235551431042731</v>
      </c>
      <c r="AE67" s="308">
        <v>0.45235551431042731</v>
      </c>
      <c r="AF67" s="308">
        <v>0.45235551431042731</v>
      </c>
      <c r="AG67" s="308">
        <v>0.45235551431042731</v>
      </c>
      <c r="AH67" s="308">
        <v>0.45235551431042731</v>
      </c>
      <c r="AI67" s="308">
        <v>0.45235551431042731</v>
      </c>
      <c r="AJ67" s="308">
        <v>0.45235551431042731</v>
      </c>
      <c r="AK67" s="308">
        <v>0.45235551431042731</v>
      </c>
      <c r="AL67" s="308">
        <v>0.45235551431042731</v>
      </c>
      <c r="AM67" s="308">
        <v>0.45235551431042731</v>
      </c>
      <c r="AN67" s="308">
        <v>0.45235551431042731</v>
      </c>
      <c r="AO67" s="308">
        <v>0.45235551431042731</v>
      </c>
      <c r="AP67" s="308">
        <v>0.45235551431042731</v>
      </c>
      <c r="AQ67" s="308">
        <v>0.45235551431042731</v>
      </c>
      <c r="AR67" s="308">
        <v>0.45235551431042731</v>
      </c>
      <c r="AS67" s="308">
        <v>0.45235551431042731</v>
      </c>
      <c r="AT67" s="308">
        <v>0.45235551431042731</v>
      </c>
      <c r="AU67" s="308">
        <v>0.45235551431042731</v>
      </c>
      <c r="AV67" s="308">
        <v>0.45235551431042731</v>
      </c>
      <c r="AW67" s="308">
        <v>0.45235551431042731</v>
      </c>
      <c r="AX67" s="308">
        <v>0.45235551431042731</v>
      </c>
      <c r="AY67" s="308">
        <v>0.45235551431042731</v>
      </c>
      <c r="AZ67" s="308">
        <v>0.45235551431042731</v>
      </c>
      <c r="BA67" s="308">
        <v>0.45235551431042731</v>
      </c>
      <c r="BB67" s="308">
        <v>0.45235551431042731</v>
      </c>
      <c r="BC67" s="308">
        <v>0.45235551431042731</v>
      </c>
      <c r="BD67" s="308">
        <v>0.45235551431042731</v>
      </c>
      <c r="BE67" s="308">
        <v>0.45235551431042731</v>
      </c>
      <c r="BF67" s="308">
        <v>0.45235551431042731</v>
      </c>
      <c r="BG67" s="308">
        <v>0.45235551431042731</v>
      </c>
      <c r="BH67" s="308">
        <v>0.45235551431042731</v>
      </c>
      <c r="BI67" s="308">
        <v>0.45235551431042731</v>
      </c>
      <c r="BJ67" s="308">
        <v>0.45235551431042731</v>
      </c>
      <c r="BK67" s="308">
        <v>0.45235551431042731</v>
      </c>
      <c r="BL67" s="308">
        <v>0.45254124831821635</v>
      </c>
      <c r="BM67" s="308">
        <v>0.45057585919364601</v>
      </c>
      <c r="BN67" s="308">
        <v>0.45043073736081296</v>
      </c>
      <c r="BO67" s="308">
        <v>0.45249501136043185</v>
      </c>
      <c r="BP67" s="308">
        <v>0.45235551431042731</v>
      </c>
      <c r="BQ67" s="308"/>
      <c r="BR67" s="308"/>
      <c r="BS67" s="308"/>
      <c r="BT67" s="308"/>
      <c r="BU67" s="308"/>
      <c r="BV67" s="308"/>
      <c r="BW67" s="308"/>
      <c r="BX67" s="308"/>
      <c r="BY67" s="308"/>
      <c r="BZ67" s="308"/>
      <c r="CA67" s="308"/>
      <c r="CB67" s="308"/>
      <c r="CC67" s="309"/>
    </row>
    <row r="68" spans="1:81" x14ac:dyDescent="0.2">
      <c r="A68" s="238">
        <v>54973</v>
      </c>
      <c r="B68" s="298">
        <f>IF(NOT(ISNA(A68)),IF(A68&gt;0,_xll.xlDateShiftMonthBiz("TARGET",A68,tenor),""),"")</f>
        <v>55157</v>
      </c>
      <c r="C68" s="237">
        <v>0.44151182418044954</v>
      </c>
      <c r="D68" s="238">
        <v>52050</v>
      </c>
      <c r="E68" s="239">
        <v>0.53753769373354199</v>
      </c>
      <c r="F68" s="301">
        <f>IF(LEN(B68)&gt;0,_xll.xlInterpDisc($D$10:INDEX($D$10:$D$99,$D$8),$E$10:INDEX($E$10:$E$99,$D$8),B68,EUROIS!typeInterp,EUROIS!interpOn,EUROIS!comp,0*TYPE(trigger)+EUROIS!dayCount),"")</f>
        <v>0.44149163129318558</v>
      </c>
      <c r="G68" s="307">
        <v>0.44151182418044954</v>
      </c>
      <c r="H68" s="308">
        <v>0.44151182418044954</v>
      </c>
      <c r="I68" s="308">
        <v>0.44151182418044954</v>
      </c>
      <c r="J68" s="308">
        <v>0.44151182418044954</v>
      </c>
      <c r="K68" s="308">
        <v>0.44151182418044954</v>
      </c>
      <c r="L68" s="308">
        <v>0.44151182418044954</v>
      </c>
      <c r="M68" s="308">
        <v>0.44151182418044954</v>
      </c>
      <c r="N68" s="308">
        <v>0.44151182418044954</v>
      </c>
      <c r="O68" s="308">
        <v>0.44151182418044954</v>
      </c>
      <c r="P68" s="308">
        <v>0.44151182418044954</v>
      </c>
      <c r="Q68" s="308">
        <v>0.44151182418044954</v>
      </c>
      <c r="R68" s="308">
        <v>0.44151182418044954</v>
      </c>
      <c r="S68" s="308">
        <v>0.44151182418044954</v>
      </c>
      <c r="T68" s="308">
        <v>0.44151182418044954</v>
      </c>
      <c r="U68" s="308">
        <v>0.44151182418044954</v>
      </c>
      <c r="V68" s="308">
        <v>0.44151182418044954</v>
      </c>
      <c r="W68" s="308">
        <v>0.44151182418044954</v>
      </c>
      <c r="X68" s="308">
        <v>0.44151182418044954</v>
      </c>
      <c r="Y68" s="308">
        <v>0.44151182418044954</v>
      </c>
      <c r="Z68" s="308">
        <v>0.44151182418044954</v>
      </c>
      <c r="AA68" s="308">
        <v>0.44151182418044954</v>
      </c>
      <c r="AB68" s="308">
        <v>0.44151182418044954</v>
      </c>
      <c r="AC68" s="308">
        <v>0.44151182418044954</v>
      </c>
      <c r="AD68" s="308">
        <v>0.44151182418044954</v>
      </c>
      <c r="AE68" s="308">
        <v>0.44151182418044954</v>
      </c>
      <c r="AF68" s="308">
        <v>0.44151182418044954</v>
      </c>
      <c r="AG68" s="308">
        <v>0.44151182418044954</v>
      </c>
      <c r="AH68" s="308">
        <v>0.44151182418044954</v>
      </c>
      <c r="AI68" s="308">
        <v>0.44151182418044954</v>
      </c>
      <c r="AJ68" s="308">
        <v>0.44151182418044954</v>
      </c>
      <c r="AK68" s="308">
        <v>0.44151182418044954</v>
      </c>
      <c r="AL68" s="308">
        <v>0.44151182418044954</v>
      </c>
      <c r="AM68" s="308">
        <v>0.44151182418044954</v>
      </c>
      <c r="AN68" s="308">
        <v>0.44151182418044954</v>
      </c>
      <c r="AO68" s="308">
        <v>0.44151182418044954</v>
      </c>
      <c r="AP68" s="308">
        <v>0.44151182418044954</v>
      </c>
      <c r="AQ68" s="308">
        <v>0.44151182418044954</v>
      </c>
      <c r="AR68" s="308">
        <v>0.44151182418044954</v>
      </c>
      <c r="AS68" s="308">
        <v>0.44151182418044954</v>
      </c>
      <c r="AT68" s="308">
        <v>0.44151182418044954</v>
      </c>
      <c r="AU68" s="308">
        <v>0.44151182418044954</v>
      </c>
      <c r="AV68" s="308">
        <v>0.44151182418044954</v>
      </c>
      <c r="AW68" s="308">
        <v>0.44151182418044954</v>
      </c>
      <c r="AX68" s="308">
        <v>0.44151182418044954</v>
      </c>
      <c r="AY68" s="308">
        <v>0.44151182418044954</v>
      </c>
      <c r="AZ68" s="308">
        <v>0.44151182418044954</v>
      </c>
      <c r="BA68" s="308">
        <v>0.44151182418044954</v>
      </c>
      <c r="BB68" s="308">
        <v>0.44151182418044954</v>
      </c>
      <c r="BC68" s="308">
        <v>0.44151182418044954</v>
      </c>
      <c r="BD68" s="308">
        <v>0.44151182418044954</v>
      </c>
      <c r="BE68" s="308">
        <v>0.44151182418044954</v>
      </c>
      <c r="BF68" s="308">
        <v>0.44151182418044954</v>
      </c>
      <c r="BG68" s="308">
        <v>0.44151182418044954</v>
      </c>
      <c r="BH68" s="308">
        <v>0.44151182418044954</v>
      </c>
      <c r="BI68" s="308">
        <v>0.44151182418044954</v>
      </c>
      <c r="BJ68" s="308">
        <v>0.44151182418044954</v>
      </c>
      <c r="BK68" s="308">
        <v>0.44151182418044954</v>
      </c>
      <c r="BL68" s="308">
        <v>0.44160298156601835</v>
      </c>
      <c r="BM68" s="308">
        <v>0.4406138799930267</v>
      </c>
      <c r="BN68" s="308">
        <v>0.43875357888236177</v>
      </c>
      <c r="BO68" s="308">
        <v>0.44167124673120256</v>
      </c>
      <c r="BP68" s="308">
        <v>0.44151182418044954</v>
      </c>
      <c r="BQ68" s="308"/>
      <c r="BR68" s="308"/>
      <c r="BS68" s="308"/>
      <c r="BT68" s="308"/>
      <c r="BU68" s="308"/>
      <c r="BV68" s="308"/>
      <c r="BW68" s="308"/>
      <c r="BX68" s="308"/>
      <c r="BY68" s="308"/>
      <c r="BZ68" s="308"/>
      <c r="CA68" s="308"/>
      <c r="CB68" s="308"/>
      <c r="CC68" s="309"/>
    </row>
    <row r="69" spans="1:81" x14ac:dyDescent="0.2">
      <c r="A69" s="238">
        <v>55337</v>
      </c>
      <c r="B69" s="298">
        <f>IF(NOT(ISNA(A69)),IF(A69&gt;0,_xll.xlDateShiftMonthBiz("TARGET",A69,tenor),""),"")</f>
        <v>55521</v>
      </c>
      <c r="C69" s="237">
        <v>0.43094689918747298</v>
      </c>
      <c r="D69" s="238">
        <v>53876</v>
      </c>
      <c r="E69" s="239">
        <v>0.48032212822352122</v>
      </c>
      <c r="F69" s="301">
        <f>IF(LEN(B69)&gt;0,_xll.xlInterpDisc($D$10:INDEX($D$10:$D$99,$D$8),$E$10:INDEX($E$10:$E$99,$D$8),B69,EUROIS!typeInterp,EUROIS!interpOn,EUROIS!comp,0*TYPE(trigger)+EUROIS!dayCount),"")</f>
        <v>0.43092348688383342</v>
      </c>
      <c r="G69" s="307">
        <v>0.43094689918747298</v>
      </c>
      <c r="H69" s="308">
        <v>0.43094689918747298</v>
      </c>
      <c r="I69" s="308">
        <v>0.43094689918747298</v>
      </c>
      <c r="J69" s="308">
        <v>0.43094689918747298</v>
      </c>
      <c r="K69" s="308">
        <v>0.43094689918747298</v>
      </c>
      <c r="L69" s="308">
        <v>0.43094689918747298</v>
      </c>
      <c r="M69" s="308">
        <v>0.43094689918747298</v>
      </c>
      <c r="N69" s="308">
        <v>0.43094689918747298</v>
      </c>
      <c r="O69" s="308">
        <v>0.43094689918747298</v>
      </c>
      <c r="P69" s="308">
        <v>0.43094689918747298</v>
      </c>
      <c r="Q69" s="308">
        <v>0.43094689918747298</v>
      </c>
      <c r="R69" s="308">
        <v>0.43094689918747298</v>
      </c>
      <c r="S69" s="308">
        <v>0.43094689918747298</v>
      </c>
      <c r="T69" s="308">
        <v>0.43094689918747298</v>
      </c>
      <c r="U69" s="308">
        <v>0.43094689918747298</v>
      </c>
      <c r="V69" s="308">
        <v>0.43094689918747298</v>
      </c>
      <c r="W69" s="308">
        <v>0.43094689918747298</v>
      </c>
      <c r="X69" s="308">
        <v>0.43094689918747298</v>
      </c>
      <c r="Y69" s="308">
        <v>0.43094689918747298</v>
      </c>
      <c r="Z69" s="308">
        <v>0.43094689918747298</v>
      </c>
      <c r="AA69" s="308">
        <v>0.43094689918747298</v>
      </c>
      <c r="AB69" s="308">
        <v>0.43094689918747298</v>
      </c>
      <c r="AC69" s="308">
        <v>0.43094689918747298</v>
      </c>
      <c r="AD69" s="308">
        <v>0.43094689918747298</v>
      </c>
      <c r="AE69" s="308">
        <v>0.43094689918747298</v>
      </c>
      <c r="AF69" s="308">
        <v>0.43094689918747298</v>
      </c>
      <c r="AG69" s="308">
        <v>0.43094689918747298</v>
      </c>
      <c r="AH69" s="308">
        <v>0.43094689918747298</v>
      </c>
      <c r="AI69" s="308">
        <v>0.43094689918747298</v>
      </c>
      <c r="AJ69" s="308">
        <v>0.43094689918747298</v>
      </c>
      <c r="AK69" s="308">
        <v>0.43094689918747298</v>
      </c>
      <c r="AL69" s="308">
        <v>0.43094689918747298</v>
      </c>
      <c r="AM69" s="308">
        <v>0.43094689918747298</v>
      </c>
      <c r="AN69" s="308">
        <v>0.43094689918747298</v>
      </c>
      <c r="AO69" s="308">
        <v>0.43094689918747298</v>
      </c>
      <c r="AP69" s="308">
        <v>0.43094689918747298</v>
      </c>
      <c r="AQ69" s="308">
        <v>0.43094689918747298</v>
      </c>
      <c r="AR69" s="308">
        <v>0.43094689918747298</v>
      </c>
      <c r="AS69" s="308">
        <v>0.43094689918747298</v>
      </c>
      <c r="AT69" s="308">
        <v>0.43094689918747298</v>
      </c>
      <c r="AU69" s="308">
        <v>0.43094689918747298</v>
      </c>
      <c r="AV69" s="308">
        <v>0.43094689918747298</v>
      </c>
      <c r="AW69" s="308">
        <v>0.43094689918747298</v>
      </c>
      <c r="AX69" s="308">
        <v>0.43094689918747298</v>
      </c>
      <c r="AY69" s="308">
        <v>0.43094689918747298</v>
      </c>
      <c r="AZ69" s="308">
        <v>0.43094689918747298</v>
      </c>
      <c r="BA69" s="308">
        <v>0.43094689918747298</v>
      </c>
      <c r="BB69" s="308">
        <v>0.43094689918747298</v>
      </c>
      <c r="BC69" s="308">
        <v>0.43094689918747298</v>
      </c>
      <c r="BD69" s="308">
        <v>0.43094689918747298</v>
      </c>
      <c r="BE69" s="308">
        <v>0.43094689918747298</v>
      </c>
      <c r="BF69" s="308">
        <v>0.43094689918747298</v>
      </c>
      <c r="BG69" s="308">
        <v>0.43094689918747298</v>
      </c>
      <c r="BH69" s="308">
        <v>0.43094689918747298</v>
      </c>
      <c r="BI69" s="308">
        <v>0.43094689918747298</v>
      </c>
      <c r="BJ69" s="308">
        <v>0.43094689918747298</v>
      </c>
      <c r="BK69" s="308">
        <v>0.43094689918747298</v>
      </c>
      <c r="BL69" s="308">
        <v>0.43095959349782698</v>
      </c>
      <c r="BM69" s="308">
        <v>0.4307374785335476</v>
      </c>
      <c r="BN69" s="308">
        <v>0.42764967498317102</v>
      </c>
      <c r="BO69" s="308">
        <v>0.43103242715689344</v>
      </c>
      <c r="BP69" s="308">
        <v>0.43094689918747298</v>
      </c>
      <c r="BQ69" s="308"/>
      <c r="BR69" s="308"/>
      <c r="BS69" s="308"/>
      <c r="BT69" s="308"/>
      <c r="BU69" s="308"/>
      <c r="BV69" s="308"/>
      <c r="BW69" s="308"/>
      <c r="BX69" s="308"/>
      <c r="BY69" s="308"/>
      <c r="BZ69" s="308"/>
      <c r="CA69" s="308"/>
      <c r="CB69" s="308"/>
      <c r="CC69" s="309"/>
    </row>
    <row r="70" spans="1:81" x14ac:dyDescent="0.2">
      <c r="A70" s="238">
        <v>55703</v>
      </c>
      <c r="B70" s="298">
        <f>IF(NOT(ISNA(A70)),IF(A70&gt;0,_xll.xlDateShiftMonthBiz("TARGET",A70,tenor),""),"")</f>
        <v>55887</v>
      </c>
      <c r="C70" s="237">
        <v>0.42066503038251429</v>
      </c>
      <c r="D70" s="238">
        <v>55703</v>
      </c>
      <c r="E70" s="239">
        <v>0.42579310996900621</v>
      </c>
      <c r="F70" s="301">
        <f>IF(LEN(B70)&gt;0,_xll.xlInterpDisc($D$10:INDEX($D$10:$D$99,$D$8),$E$10:INDEX($E$10:$E$99,$D$8),B70,EUROIS!typeInterp,EUROIS!interpOn,EUROIS!comp,0*TYPE(trigger)+EUROIS!dayCount),"")</f>
        <v>0.42069621964744025</v>
      </c>
      <c r="G70" s="307">
        <v>0.42066503038251429</v>
      </c>
      <c r="H70" s="308">
        <v>0.42066503038251429</v>
      </c>
      <c r="I70" s="308">
        <v>0.42066503038251429</v>
      </c>
      <c r="J70" s="308">
        <v>0.42066503038251429</v>
      </c>
      <c r="K70" s="308">
        <v>0.42066503038251429</v>
      </c>
      <c r="L70" s="308">
        <v>0.42066503038251429</v>
      </c>
      <c r="M70" s="308">
        <v>0.42066503038251429</v>
      </c>
      <c r="N70" s="308">
        <v>0.42066503038251429</v>
      </c>
      <c r="O70" s="308">
        <v>0.42066503038251429</v>
      </c>
      <c r="P70" s="308">
        <v>0.42066503038251429</v>
      </c>
      <c r="Q70" s="308">
        <v>0.42066503038251429</v>
      </c>
      <c r="R70" s="308">
        <v>0.42066503038251429</v>
      </c>
      <c r="S70" s="308">
        <v>0.42066503038251429</v>
      </c>
      <c r="T70" s="308">
        <v>0.42066503038251429</v>
      </c>
      <c r="U70" s="308">
        <v>0.42066503038251429</v>
      </c>
      <c r="V70" s="308">
        <v>0.42066503038251429</v>
      </c>
      <c r="W70" s="308">
        <v>0.42066503038251429</v>
      </c>
      <c r="X70" s="308">
        <v>0.42066503038251429</v>
      </c>
      <c r="Y70" s="308">
        <v>0.42066503038251429</v>
      </c>
      <c r="Z70" s="308">
        <v>0.42066503038251429</v>
      </c>
      <c r="AA70" s="308">
        <v>0.42066503038251429</v>
      </c>
      <c r="AB70" s="308">
        <v>0.42066503038251429</v>
      </c>
      <c r="AC70" s="308">
        <v>0.42066503038251429</v>
      </c>
      <c r="AD70" s="308">
        <v>0.42066503038251429</v>
      </c>
      <c r="AE70" s="308">
        <v>0.42066503038251429</v>
      </c>
      <c r="AF70" s="308">
        <v>0.42066503038251429</v>
      </c>
      <c r="AG70" s="308">
        <v>0.42066503038251429</v>
      </c>
      <c r="AH70" s="308">
        <v>0.42066503038251429</v>
      </c>
      <c r="AI70" s="308">
        <v>0.42066503038251429</v>
      </c>
      <c r="AJ70" s="308">
        <v>0.42066503038251429</v>
      </c>
      <c r="AK70" s="308">
        <v>0.42066503038251429</v>
      </c>
      <c r="AL70" s="308">
        <v>0.42066503038251429</v>
      </c>
      <c r="AM70" s="308">
        <v>0.42066503038251429</v>
      </c>
      <c r="AN70" s="308">
        <v>0.42066503038251429</v>
      </c>
      <c r="AO70" s="308">
        <v>0.42066503038251429</v>
      </c>
      <c r="AP70" s="308">
        <v>0.42066503038251429</v>
      </c>
      <c r="AQ70" s="308">
        <v>0.42066503038251429</v>
      </c>
      <c r="AR70" s="308">
        <v>0.42066503038251429</v>
      </c>
      <c r="AS70" s="308">
        <v>0.42066503038251429</v>
      </c>
      <c r="AT70" s="308">
        <v>0.42066503038251429</v>
      </c>
      <c r="AU70" s="308">
        <v>0.42066503038251429</v>
      </c>
      <c r="AV70" s="308">
        <v>0.42066503038251429</v>
      </c>
      <c r="AW70" s="308">
        <v>0.42066503038251429</v>
      </c>
      <c r="AX70" s="308">
        <v>0.42066503038251429</v>
      </c>
      <c r="AY70" s="308">
        <v>0.42066503038251429</v>
      </c>
      <c r="AZ70" s="308">
        <v>0.42066503038251429</v>
      </c>
      <c r="BA70" s="308">
        <v>0.42066503038251429</v>
      </c>
      <c r="BB70" s="308">
        <v>0.42066503038251429</v>
      </c>
      <c r="BC70" s="308">
        <v>0.42066503038251429</v>
      </c>
      <c r="BD70" s="308">
        <v>0.42066503038251429</v>
      </c>
      <c r="BE70" s="308">
        <v>0.42066503038251429</v>
      </c>
      <c r="BF70" s="308">
        <v>0.42066503038251429</v>
      </c>
      <c r="BG70" s="308">
        <v>0.42066503038251429</v>
      </c>
      <c r="BH70" s="308">
        <v>0.42066503038251429</v>
      </c>
      <c r="BI70" s="308">
        <v>0.42066503038251429</v>
      </c>
      <c r="BJ70" s="308">
        <v>0.42066503038251429</v>
      </c>
      <c r="BK70" s="308">
        <v>0.42066503038251429</v>
      </c>
      <c r="BL70" s="308">
        <v>0.42066503038251429</v>
      </c>
      <c r="BM70" s="308">
        <v>0.42080264025450209</v>
      </c>
      <c r="BN70" s="308">
        <v>0.41726611509360068</v>
      </c>
      <c r="BO70" s="308">
        <v>0.42053999928431185</v>
      </c>
      <c r="BP70" s="308">
        <v>0.42067083634793528</v>
      </c>
      <c r="BQ70" s="308"/>
      <c r="BR70" s="308"/>
      <c r="BS70" s="308"/>
      <c r="BT70" s="308"/>
      <c r="BU70" s="308"/>
      <c r="BV70" s="308"/>
      <c r="BW70" s="308"/>
      <c r="BX70" s="308"/>
      <c r="BY70" s="308"/>
      <c r="BZ70" s="308"/>
      <c r="CA70" s="308"/>
      <c r="CB70" s="308"/>
      <c r="CC70" s="309"/>
    </row>
    <row r="71" spans="1:81" x14ac:dyDescent="0.2">
      <c r="A71" s="238">
        <v>59355</v>
      </c>
      <c r="B71" s="298">
        <f>IF(NOT(ISNA(A71)),IF(A71&gt;0,_xll.xlDateShiftMonthBiz("TARGET",A71,tenor),""),"")</f>
        <v>59539</v>
      </c>
      <c r="C71" s="237">
        <v>0.3307228003173448</v>
      </c>
      <c r="D71" s="238">
        <v>59355</v>
      </c>
      <c r="E71" s="239">
        <v>0.334802620235919</v>
      </c>
      <c r="F71" s="301">
        <f>IF(LEN(B71)&gt;0,_xll.xlInterpDisc($D$10:INDEX($D$10:$D$99,$D$8),$E$10:INDEX($E$10:$E$99,$D$8),B71,EUROIS!typeInterp,EUROIS!interpOn,EUROIS!comp,0*TYPE(trigger)+EUROIS!dayCount),"")</f>
        <v>0.33072004507022412</v>
      </c>
      <c r="G71" s="307">
        <v>0.3307228003173448</v>
      </c>
      <c r="H71" s="308">
        <v>0.3307228003173448</v>
      </c>
      <c r="I71" s="308">
        <v>0.3307228003173448</v>
      </c>
      <c r="J71" s="308">
        <v>0.3307228003173448</v>
      </c>
      <c r="K71" s="308">
        <v>0.3307228003173448</v>
      </c>
      <c r="L71" s="308">
        <v>0.3307228003173448</v>
      </c>
      <c r="M71" s="308">
        <v>0.3307228003173448</v>
      </c>
      <c r="N71" s="308">
        <v>0.3307228003173448</v>
      </c>
      <c r="O71" s="308">
        <v>0.3307228003173448</v>
      </c>
      <c r="P71" s="308">
        <v>0.3307228003173448</v>
      </c>
      <c r="Q71" s="308">
        <v>0.3307228003173448</v>
      </c>
      <c r="R71" s="308">
        <v>0.3307228003173448</v>
      </c>
      <c r="S71" s="308">
        <v>0.3307228003173448</v>
      </c>
      <c r="T71" s="308">
        <v>0.3307228003173448</v>
      </c>
      <c r="U71" s="308">
        <v>0.3307228003173448</v>
      </c>
      <c r="V71" s="308">
        <v>0.3307228003173448</v>
      </c>
      <c r="W71" s="308">
        <v>0.3307228003173448</v>
      </c>
      <c r="X71" s="308">
        <v>0.3307228003173448</v>
      </c>
      <c r="Y71" s="308">
        <v>0.3307228003173448</v>
      </c>
      <c r="Z71" s="308">
        <v>0.3307228003173448</v>
      </c>
      <c r="AA71" s="308">
        <v>0.3307228003173448</v>
      </c>
      <c r="AB71" s="308">
        <v>0.3307228003173448</v>
      </c>
      <c r="AC71" s="308">
        <v>0.3307228003173448</v>
      </c>
      <c r="AD71" s="308">
        <v>0.3307228003173448</v>
      </c>
      <c r="AE71" s="308">
        <v>0.3307228003173448</v>
      </c>
      <c r="AF71" s="308">
        <v>0.3307228003173448</v>
      </c>
      <c r="AG71" s="308">
        <v>0.3307228003173448</v>
      </c>
      <c r="AH71" s="308">
        <v>0.3307228003173448</v>
      </c>
      <c r="AI71" s="308">
        <v>0.3307228003173448</v>
      </c>
      <c r="AJ71" s="308">
        <v>0.3307228003173448</v>
      </c>
      <c r="AK71" s="308">
        <v>0.3307228003173448</v>
      </c>
      <c r="AL71" s="308">
        <v>0.3307228003173448</v>
      </c>
      <c r="AM71" s="308">
        <v>0.3307228003173448</v>
      </c>
      <c r="AN71" s="308">
        <v>0.3307228003173448</v>
      </c>
      <c r="AO71" s="308">
        <v>0.3307228003173448</v>
      </c>
      <c r="AP71" s="308">
        <v>0.3307228003173448</v>
      </c>
      <c r="AQ71" s="308">
        <v>0.3307228003173448</v>
      </c>
      <c r="AR71" s="308">
        <v>0.3307228003173448</v>
      </c>
      <c r="AS71" s="308">
        <v>0.3307228003173448</v>
      </c>
      <c r="AT71" s="308">
        <v>0.3307228003173448</v>
      </c>
      <c r="AU71" s="308">
        <v>0.3307228003173448</v>
      </c>
      <c r="AV71" s="308">
        <v>0.3307228003173448</v>
      </c>
      <c r="AW71" s="308">
        <v>0.3307228003173448</v>
      </c>
      <c r="AX71" s="308">
        <v>0.3307228003173448</v>
      </c>
      <c r="AY71" s="308">
        <v>0.3307228003173448</v>
      </c>
      <c r="AZ71" s="308">
        <v>0.3307228003173448</v>
      </c>
      <c r="BA71" s="308">
        <v>0.3307228003173448</v>
      </c>
      <c r="BB71" s="308">
        <v>0.3307228003173448</v>
      </c>
      <c r="BC71" s="308">
        <v>0.3307228003173448</v>
      </c>
      <c r="BD71" s="308">
        <v>0.3307228003173448</v>
      </c>
      <c r="BE71" s="308">
        <v>0.3307228003173448</v>
      </c>
      <c r="BF71" s="308">
        <v>0.3307228003173448</v>
      </c>
      <c r="BG71" s="308">
        <v>0.3307228003173448</v>
      </c>
      <c r="BH71" s="308">
        <v>0.3307228003173448</v>
      </c>
      <c r="BI71" s="308">
        <v>0.3307228003173448</v>
      </c>
      <c r="BJ71" s="308">
        <v>0.3307228003173448</v>
      </c>
      <c r="BK71" s="308">
        <v>0.3307228003173448</v>
      </c>
      <c r="BL71" s="308">
        <v>0.3307228003173448</v>
      </c>
      <c r="BM71" s="308">
        <v>0.3307228003173448</v>
      </c>
      <c r="BN71" s="308">
        <v>0.33078703390044156</v>
      </c>
      <c r="BO71" s="308">
        <v>0.32744421851952166</v>
      </c>
      <c r="BP71" s="308">
        <v>0.33061964297853297</v>
      </c>
      <c r="BQ71" s="308"/>
      <c r="BR71" s="308"/>
      <c r="BS71" s="308"/>
      <c r="BT71" s="308"/>
      <c r="BU71" s="308"/>
      <c r="BV71" s="308"/>
      <c r="BW71" s="308"/>
      <c r="BX71" s="308"/>
      <c r="BY71" s="308"/>
      <c r="BZ71" s="308"/>
      <c r="CA71" s="308"/>
      <c r="CB71" s="308"/>
      <c r="CC71" s="309"/>
    </row>
    <row r="72" spans="1:81" x14ac:dyDescent="0.2">
      <c r="A72" s="238">
        <v>63009</v>
      </c>
      <c r="B72" s="298">
        <f>IF(NOT(ISNA(A72)),IF(A72&gt;0,_xll.xlDateShiftMonthBiz("TARGET",A72,tenor),""),"")</f>
        <v>63193</v>
      </c>
      <c r="C72" s="237">
        <v>0.25853142690092862</v>
      </c>
      <c r="D72" s="238">
        <v>63009</v>
      </c>
      <c r="E72" s="239">
        <v>0.26177308698997648</v>
      </c>
      <c r="F72" s="301">
        <f>IF(LEN(B72)&gt;0,_xll.xlInterpDisc($D$10:INDEX($D$10:$D$99,$D$8),$E$10:INDEX($E$10:$E$99,$D$8),B72,EUROIS!typeInterp,EUROIS!interpOn,EUROIS!comp,0*TYPE(trigger)+EUROIS!dayCount),"")</f>
        <v>0.25850343614672261</v>
      </c>
      <c r="G72" s="307">
        <v>0.25853142690092862</v>
      </c>
      <c r="H72" s="308">
        <v>0.25853142690092862</v>
      </c>
      <c r="I72" s="308">
        <v>0.25853142690092862</v>
      </c>
      <c r="J72" s="308">
        <v>0.25853142690092862</v>
      </c>
      <c r="K72" s="308">
        <v>0.25853142690092862</v>
      </c>
      <c r="L72" s="308">
        <v>0.25853142690092862</v>
      </c>
      <c r="M72" s="308">
        <v>0.25853142690092862</v>
      </c>
      <c r="N72" s="308">
        <v>0.25853142690092862</v>
      </c>
      <c r="O72" s="308">
        <v>0.25853142690092862</v>
      </c>
      <c r="P72" s="308">
        <v>0.25853142690092862</v>
      </c>
      <c r="Q72" s="308">
        <v>0.25853142690092862</v>
      </c>
      <c r="R72" s="308">
        <v>0.25853142690092862</v>
      </c>
      <c r="S72" s="308">
        <v>0.25853142690092862</v>
      </c>
      <c r="T72" s="308">
        <v>0.25853142690092862</v>
      </c>
      <c r="U72" s="308">
        <v>0.25853142690092862</v>
      </c>
      <c r="V72" s="308">
        <v>0.25853142690092862</v>
      </c>
      <c r="W72" s="308">
        <v>0.25853142690092862</v>
      </c>
      <c r="X72" s="308">
        <v>0.25853142690092862</v>
      </c>
      <c r="Y72" s="308">
        <v>0.25853142690092862</v>
      </c>
      <c r="Z72" s="308">
        <v>0.25853142690092862</v>
      </c>
      <c r="AA72" s="308">
        <v>0.25853142690092862</v>
      </c>
      <c r="AB72" s="308">
        <v>0.25853142690092862</v>
      </c>
      <c r="AC72" s="308">
        <v>0.25853142690092862</v>
      </c>
      <c r="AD72" s="308">
        <v>0.25853142690092862</v>
      </c>
      <c r="AE72" s="308">
        <v>0.25853142690092862</v>
      </c>
      <c r="AF72" s="308">
        <v>0.25853142690092862</v>
      </c>
      <c r="AG72" s="308">
        <v>0.25853142690092862</v>
      </c>
      <c r="AH72" s="308">
        <v>0.25853142690092862</v>
      </c>
      <c r="AI72" s="308">
        <v>0.25853142690092862</v>
      </c>
      <c r="AJ72" s="308">
        <v>0.25853142690092862</v>
      </c>
      <c r="AK72" s="308">
        <v>0.25853142690092862</v>
      </c>
      <c r="AL72" s="308">
        <v>0.25853142690092862</v>
      </c>
      <c r="AM72" s="308">
        <v>0.25853142690092862</v>
      </c>
      <c r="AN72" s="308">
        <v>0.25853142690092862</v>
      </c>
      <c r="AO72" s="308">
        <v>0.25853142690092862</v>
      </c>
      <c r="AP72" s="308">
        <v>0.25853142690092862</v>
      </c>
      <c r="AQ72" s="308">
        <v>0.25853142690092862</v>
      </c>
      <c r="AR72" s="308">
        <v>0.25853142690092862</v>
      </c>
      <c r="AS72" s="308">
        <v>0.25853142690092862</v>
      </c>
      <c r="AT72" s="308">
        <v>0.25853142690092862</v>
      </c>
      <c r="AU72" s="308">
        <v>0.25853142690092862</v>
      </c>
      <c r="AV72" s="308">
        <v>0.25853142690092862</v>
      </c>
      <c r="AW72" s="308">
        <v>0.25853142690092862</v>
      </c>
      <c r="AX72" s="308">
        <v>0.25853142690092862</v>
      </c>
      <c r="AY72" s="308">
        <v>0.25853142690092862</v>
      </c>
      <c r="AZ72" s="308">
        <v>0.25853142690092862</v>
      </c>
      <c r="BA72" s="308">
        <v>0.25853142690092862</v>
      </c>
      <c r="BB72" s="308">
        <v>0.25853142690092862</v>
      </c>
      <c r="BC72" s="308">
        <v>0.25853142690092862</v>
      </c>
      <c r="BD72" s="308">
        <v>0.25853142690092862</v>
      </c>
      <c r="BE72" s="308">
        <v>0.25853142690092862</v>
      </c>
      <c r="BF72" s="308">
        <v>0.25853142690092862</v>
      </c>
      <c r="BG72" s="308">
        <v>0.25853142690092862</v>
      </c>
      <c r="BH72" s="308">
        <v>0.25853142690092862</v>
      </c>
      <c r="BI72" s="308">
        <v>0.25853142690092862</v>
      </c>
      <c r="BJ72" s="308">
        <v>0.25853142690092862</v>
      </c>
      <c r="BK72" s="308">
        <v>0.25853142690092862</v>
      </c>
      <c r="BL72" s="308">
        <v>0.25853142690092862</v>
      </c>
      <c r="BM72" s="308">
        <v>0.25853142690092862</v>
      </c>
      <c r="BN72" s="308">
        <v>0.25850437937631965</v>
      </c>
      <c r="BO72" s="308">
        <v>0.25872560161802438</v>
      </c>
      <c r="BP72" s="308">
        <v>0.25525006349237211</v>
      </c>
      <c r="BQ72" s="308"/>
      <c r="BR72" s="308"/>
      <c r="BS72" s="308"/>
      <c r="BT72" s="308"/>
      <c r="BU72" s="308"/>
      <c r="BV72" s="308"/>
      <c r="BW72" s="308"/>
      <c r="BX72" s="308"/>
      <c r="BY72" s="308"/>
      <c r="BZ72" s="308"/>
      <c r="CA72" s="308"/>
      <c r="CB72" s="308"/>
      <c r="CC72" s="309"/>
    </row>
    <row r="73" spans="1:81" x14ac:dyDescent="0.2">
      <c r="A73" s="238"/>
      <c r="B73" s="298" t="str">
        <f>IF(NOT(ISNA(A73)),IF(A73&gt;0,_xll.xlDateShiftMonthBiz("TARGET",A73,tenor),""),"")</f>
        <v/>
      </c>
      <c r="C73" s="237" t="s">
        <v>237</v>
      </c>
      <c r="D73" s="238" t="e">
        <v>#N/A</v>
      </c>
      <c r="E73" s="239" t="e">
        <v>#N/A</v>
      </c>
      <c r="F73" s="301" t="str">
        <f>IF(LEN(B73)&gt;0,_xll.xlInterpDisc($D$10:INDEX($D$10:$D$99,$D$8),$E$10:INDEX($E$10:$E$99,$D$8),B73,EUROIS!typeInterp,EUROIS!interpOn,EUROIS!comp,0*TYPE(trigger)+EUROIS!dayCount),"")</f>
        <v/>
      </c>
      <c r="G73" s="307" t="s">
        <v>237</v>
      </c>
      <c r="H73" s="308" t="s">
        <v>237</v>
      </c>
      <c r="I73" s="308" t="s">
        <v>237</v>
      </c>
      <c r="J73" s="308" t="s">
        <v>237</v>
      </c>
      <c r="K73" s="308" t="s">
        <v>237</v>
      </c>
      <c r="L73" s="308" t="s">
        <v>237</v>
      </c>
      <c r="M73" s="308" t="s">
        <v>237</v>
      </c>
      <c r="N73" s="308" t="s">
        <v>237</v>
      </c>
      <c r="O73" s="308" t="s">
        <v>237</v>
      </c>
      <c r="P73" s="308" t="s">
        <v>237</v>
      </c>
      <c r="Q73" s="308" t="s">
        <v>237</v>
      </c>
      <c r="R73" s="308" t="s">
        <v>237</v>
      </c>
      <c r="S73" s="308" t="s">
        <v>237</v>
      </c>
      <c r="T73" s="308" t="s">
        <v>237</v>
      </c>
      <c r="U73" s="308" t="s">
        <v>237</v>
      </c>
      <c r="V73" s="308" t="s">
        <v>237</v>
      </c>
      <c r="W73" s="308" t="s">
        <v>237</v>
      </c>
      <c r="X73" s="308" t="s">
        <v>237</v>
      </c>
      <c r="Y73" s="308" t="s">
        <v>237</v>
      </c>
      <c r="Z73" s="308" t="s">
        <v>237</v>
      </c>
      <c r="AA73" s="308" t="s">
        <v>237</v>
      </c>
      <c r="AB73" s="308" t="s">
        <v>237</v>
      </c>
      <c r="AC73" s="308" t="s">
        <v>237</v>
      </c>
      <c r="AD73" s="308" t="s">
        <v>237</v>
      </c>
      <c r="AE73" s="308" t="s">
        <v>237</v>
      </c>
      <c r="AF73" s="308" t="s">
        <v>237</v>
      </c>
      <c r="AG73" s="308" t="s">
        <v>237</v>
      </c>
      <c r="AH73" s="308" t="s">
        <v>237</v>
      </c>
      <c r="AI73" s="308" t="s">
        <v>237</v>
      </c>
      <c r="AJ73" s="308" t="s">
        <v>237</v>
      </c>
      <c r="AK73" s="308" t="s">
        <v>237</v>
      </c>
      <c r="AL73" s="308" t="s">
        <v>237</v>
      </c>
      <c r="AM73" s="308" t="s">
        <v>237</v>
      </c>
      <c r="AN73" s="308" t="s">
        <v>237</v>
      </c>
      <c r="AO73" s="308" t="s">
        <v>237</v>
      </c>
      <c r="AP73" s="308" t="s">
        <v>237</v>
      </c>
      <c r="AQ73" s="308" t="s">
        <v>237</v>
      </c>
      <c r="AR73" s="308" t="s">
        <v>237</v>
      </c>
      <c r="AS73" s="308" t="s">
        <v>237</v>
      </c>
      <c r="AT73" s="308" t="s">
        <v>237</v>
      </c>
      <c r="AU73" s="308" t="s">
        <v>237</v>
      </c>
      <c r="AV73" s="308" t="s">
        <v>237</v>
      </c>
      <c r="AW73" s="308" t="s">
        <v>237</v>
      </c>
      <c r="AX73" s="308" t="s">
        <v>237</v>
      </c>
      <c r="AY73" s="308" t="s">
        <v>237</v>
      </c>
      <c r="AZ73" s="308" t="s">
        <v>237</v>
      </c>
      <c r="BA73" s="308" t="s">
        <v>237</v>
      </c>
      <c r="BB73" s="308" t="s">
        <v>237</v>
      </c>
      <c r="BC73" s="308" t="s">
        <v>237</v>
      </c>
      <c r="BD73" s="308" t="s">
        <v>237</v>
      </c>
      <c r="BE73" s="308" t="s">
        <v>237</v>
      </c>
      <c r="BF73" s="308" t="s">
        <v>237</v>
      </c>
      <c r="BG73" s="308" t="s">
        <v>237</v>
      </c>
      <c r="BH73" s="308" t="s">
        <v>237</v>
      </c>
      <c r="BI73" s="308" t="s">
        <v>237</v>
      </c>
      <c r="BJ73" s="308" t="s">
        <v>237</v>
      </c>
      <c r="BK73" s="308" t="s">
        <v>237</v>
      </c>
      <c r="BL73" s="308" t="s">
        <v>237</v>
      </c>
      <c r="BM73" s="308" t="s">
        <v>237</v>
      </c>
      <c r="BN73" s="308" t="s">
        <v>237</v>
      </c>
      <c r="BO73" s="308" t="s">
        <v>237</v>
      </c>
      <c r="BP73" s="308" t="s">
        <v>237</v>
      </c>
      <c r="BQ73" s="308"/>
      <c r="BR73" s="308"/>
      <c r="BS73" s="308"/>
      <c r="BT73" s="308"/>
      <c r="BU73" s="308"/>
      <c r="BV73" s="308"/>
      <c r="BW73" s="308"/>
      <c r="BX73" s="308"/>
      <c r="BY73" s="308"/>
      <c r="BZ73" s="308"/>
      <c r="CA73" s="308"/>
      <c r="CB73" s="308"/>
      <c r="CC73" s="309"/>
    </row>
    <row r="74" spans="1:81" x14ac:dyDescent="0.2">
      <c r="A74" s="238"/>
      <c r="B74" s="298" t="str">
        <f>IF(NOT(ISNA(A74)),IF(A74&gt;0,_xll.xlDateShiftMonthBiz("TARGET",A74,tenor),""),"")</f>
        <v/>
      </c>
      <c r="C74" s="237" t="s">
        <v>237</v>
      </c>
      <c r="D74" s="238" t="e">
        <v>#N/A</v>
      </c>
      <c r="E74" s="239" t="e">
        <v>#N/A</v>
      </c>
      <c r="F74" s="301" t="str">
        <f>IF(LEN(B74)&gt;0,_xll.xlInterpDisc($D$10:INDEX($D$10:$D$99,$D$8),$E$10:INDEX($E$10:$E$99,$D$8),B74,EUROIS!typeInterp,EUROIS!interpOn,EUROIS!comp,0*TYPE(trigger)+EUROIS!dayCount),"")</f>
        <v/>
      </c>
      <c r="G74" s="307" t="s">
        <v>237</v>
      </c>
      <c r="H74" s="308" t="s">
        <v>237</v>
      </c>
      <c r="I74" s="308" t="s">
        <v>237</v>
      </c>
      <c r="J74" s="308" t="s">
        <v>237</v>
      </c>
      <c r="K74" s="308" t="s">
        <v>237</v>
      </c>
      <c r="L74" s="308" t="s">
        <v>237</v>
      </c>
      <c r="M74" s="308" t="s">
        <v>237</v>
      </c>
      <c r="N74" s="308" t="s">
        <v>237</v>
      </c>
      <c r="O74" s="308" t="s">
        <v>237</v>
      </c>
      <c r="P74" s="308" t="s">
        <v>237</v>
      </c>
      <c r="Q74" s="308" t="s">
        <v>237</v>
      </c>
      <c r="R74" s="308" t="s">
        <v>237</v>
      </c>
      <c r="S74" s="308" t="s">
        <v>237</v>
      </c>
      <c r="T74" s="308" t="s">
        <v>237</v>
      </c>
      <c r="U74" s="308" t="s">
        <v>237</v>
      </c>
      <c r="V74" s="308" t="s">
        <v>237</v>
      </c>
      <c r="W74" s="308" t="s">
        <v>237</v>
      </c>
      <c r="X74" s="308" t="s">
        <v>237</v>
      </c>
      <c r="Y74" s="308" t="s">
        <v>237</v>
      </c>
      <c r="Z74" s="308" t="s">
        <v>237</v>
      </c>
      <c r="AA74" s="308" t="s">
        <v>237</v>
      </c>
      <c r="AB74" s="308" t="s">
        <v>237</v>
      </c>
      <c r="AC74" s="308" t="s">
        <v>237</v>
      </c>
      <c r="AD74" s="308" t="s">
        <v>237</v>
      </c>
      <c r="AE74" s="308" t="s">
        <v>237</v>
      </c>
      <c r="AF74" s="308" t="s">
        <v>237</v>
      </c>
      <c r="AG74" s="308" t="s">
        <v>237</v>
      </c>
      <c r="AH74" s="308" t="s">
        <v>237</v>
      </c>
      <c r="AI74" s="308" t="s">
        <v>237</v>
      </c>
      <c r="AJ74" s="308" t="s">
        <v>237</v>
      </c>
      <c r="AK74" s="308" t="s">
        <v>237</v>
      </c>
      <c r="AL74" s="308" t="s">
        <v>237</v>
      </c>
      <c r="AM74" s="308" t="s">
        <v>237</v>
      </c>
      <c r="AN74" s="308" t="s">
        <v>237</v>
      </c>
      <c r="AO74" s="308" t="s">
        <v>237</v>
      </c>
      <c r="AP74" s="308" t="s">
        <v>237</v>
      </c>
      <c r="AQ74" s="308" t="s">
        <v>237</v>
      </c>
      <c r="AR74" s="308" t="s">
        <v>237</v>
      </c>
      <c r="AS74" s="308" t="s">
        <v>237</v>
      </c>
      <c r="AT74" s="308" t="s">
        <v>237</v>
      </c>
      <c r="AU74" s="308" t="s">
        <v>237</v>
      </c>
      <c r="AV74" s="308" t="s">
        <v>237</v>
      </c>
      <c r="AW74" s="308" t="s">
        <v>237</v>
      </c>
      <c r="AX74" s="308" t="s">
        <v>237</v>
      </c>
      <c r="AY74" s="308" t="s">
        <v>237</v>
      </c>
      <c r="AZ74" s="308" t="s">
        <v>237</v>
      </c>
      <c r="BA74" s="308" t="s">
        <v>237</v>
      </c>
      <c r="BB74" s="308" t="s">
        <v>237</v>
      </c>
      <c r="BC74" s="308" t="s">
        <v>237</v>
      </c>
      <c r="BD74" s="308" t="s">
        <v>237</v>
      </c>
      <c r="BE74" s="308" t="s">
        <v>237</v>
      </c>
      <c r="BF74" s="308" t="s">
        <v>237</v>
      </c>
      <c r="BG74" s="308" t="s">
        <v>237</v>
      </c>
      <c r="BH74" s="308" t="s">
        <v>237</v>
      </c>
      <c r="BI74" s="308" t="s">
        <v>237</v>
      </c>
      <c r="BJ74" s="308" t="s">
        <v>237</v>
      </c>
      <c r="BK74" s="308" t="s">
        <v>237</v>
      </c>
      <c r="BL74" s="308" t="s">
        <v>237</v>
      </c>
      <c r="BM74" s="308" t="s">
        <v>237</v>
      </c>
      <c r="BN74" s="308" t="s">
        <v>237</v>
      </c>
      <c r="BO74" s="308" t="s">
        <v>237</v>
      </c>
      <c r="BP74" s="308" t="s">
        <v>237</v>
      </c>
      <c r="BQ74" s="308"/>
      <c r="BR74" s="308"/>
      <c r="BS74" s="308"/>
      <c r="BT74" s="308"/>
      <c r="BU74" s="308"/>
      <c r="BV74" s="308"/>
      <c r="BW74" s="308"/>
      <c r="BX74" s="308"/>
      <c r="BY74" s="308"/>
      <c r="BZ74" s="308"/>
      <c r="CA74" s="308"/>
      <c r="CB74" s="308"/>
      <c r="CC74" s="309"/>
    </row>
    <row r="75" spans="1:81" x14ac:dyDescent="0.2">
      <c r="A75" s="238"/>
      <c r="B75" s="298" t="str">
        <f>IF(NOT(ISNA(A75)),IF(A75&gt;0,_xll.xlDateShiftMonthBiz("TARGET",A75,tenor),""),"")</f>
        <v/>
      </c>
      <c r="C75" s="237" t="s">
        <v>237</v>
      </c>
      <c r="D75" s="238" t="e">
        <v>#N/A</v>
      </c>
      <c r="E75" s="239" t="e">
        <v>#N/A</v>
      </c>
      <c r="F75" s="301" t="str">
        <f>IF(LEN(B75)&gt;0,_xll.xlInterpDisc($D$10:INDEX($D$10:$D$99,$D$8),$E$10:INDEX($E$10:$E$99,$D$8),B75,EUROIS!typeInterp,EUROIS!interpOn,EUROIS!comp,0*TYPE(trigger)+EUROIS!dayCount),"")</f>
        <v/>
      </c>
      <c r="G75" s="307" t="s">
        <v>237</v>
      </c>
      <c r="H75" s="308" t="s">
        <v>237</v>
      </c>
      <c r="I75" s="308" t="s">
        <v>237</v>
      </c>
      <c r="J75" s="308" t="s">
        <v>237</v>
      </c>
      <c r="K75" s="308" t="s">
        <v>237</v>
      </c>
      <c r="L75" s="308" t="s">
        <v>237</v>
      </c>
      <c r="M75" s="308" t="s">
        <v>237</v>
      </c>
      <c r="N75" s="308" t="s">
        <v>237</v>
      </c>
      <c r="O75" s="308" t="s">
        <v>237</v>
      </c>
      <c r="P75" s="308" t="s">
        <v>237</v>
      </c>
      <c r="Q75" s="308" t="s">
        <v>237</v>
      </c>
      <c r="R75" s="308" t="s">
        <v>237</v>
      </c>
      <c r="S75" s="308" t="s">
        <v>237</v>
      </c>
      <c r="T75" s="308" t="s">
        <v>237</v>
      </c>
      <c r="U75" s="308" t="s">
        <v>237</v>
      </c>
      <c r="V75" s="308" t="s">
        <v>237</v>
      </c>
      <c r="W75" s="308" t="s">
        <v>237</v>
      </c>
      <c r="X75" s="308" t="s">
        <v>237</v>
      </c>
      <c r="Y75" s="308" t="s">
        <v>237</v>
      </c>
      <c r="Z75" s="308" t="s">
        <v>237</v>
      </c>
      <c r="AA75" s="308" t="s">
        <v>237</v>
      </c>
      <c r="AB75" s="308" t="s">
        <v>237</v>
      </c>
      <c r="AC75" s="308" t="s">
        <v>237</v>
      </c>
      <c r="AD75" s="308" t="s">
        <v>237</v>
      </c>
      <c r="AE75" s="308" t="s">
        <v>237</v>
      </c>
      <c r="AF75" s="308" t="s">
        <v>237</v>
      </c>
      <c r="AG75" s="308" t="s">
        <v>237</v>
      </c>
      <c r="AH75" s="308" t="s">
        <v>237</v>
      </c>
      <c r="AI75" s="308" t="s">
        <v>237</v>
      </c>
      <c r="AJ75" s="308" t="s">
        <v>237</v>
      </c>
      <c r="AK75" s="308" t="s">
        <v>237</v>
      </c>
      <c r="AL75" s="308" t="s">
        <v>237</v>
      </c>
      <c r="AM75" s="308" t="s">
        <v>237</v>
      </c>
      <c r="AN75" s="308" t="s">
        <v>237</v>
      </c>
      <c r="AO75" s="308" t="s">
        <v>237</v>
      </c>
      <c r="AP75" s="308" t="s">
        <v>237</v>
      </c>
      <c r="AQ75" s="308" t="s">
        <v>237</v>
      </c>
      <c r="AR75" s="308" t="s">
        <v>237</v>
      </c>
      <c r="AS75" s="308" t="s">
        <v>237</v>
      </c>
      <c r="AT75" s="308" t="s">
        <v>237</v>
      </c>
      <c r="AU75" s="308" t="s">
        <v>237</v>
      </c>
      <c r="AV75" s="308" t="s">
        <v>237</v>
      </c>
      <c r="AW75" s="308" t="s">
        <v>237</v>
      </c>
      <c r="AX75" s="308" t="s">
        <v>237</v>
      </c>
      <c r="AY75" s="308" t="s">
        <v>237</v>
      </c>
      <c r="AZ75" s="308" t="s">
        <v>237</v>
      </c>
      <c r="BA75" s="308" t="s">
        <v>237</v>
      </c>
      <c r="BB75" s="308" t="s">
        <v>237</v>
      </c>
      <c r="BC75" s="308" t="s">
        <v>237</v>
      </c>
      <c r="BD75" s="308" t="s">
        <v>237</v>
      </c>
      <c r="BE75" s="308" t="s">
        <v>237</v>
      </c>
      <c r="BF75" s="308" t="s">
        <v>237</v>
      </c>
      <c r="BG75" s="308" t="s">
        <v>237</v>
      </c>
      <c r="BH75" s="308" t="s">
        <v>237</v>
      </c>
      <c r="BI75" s="308" t="s">
        <v>237</v>
      </c>
      <c r="BJ75" s="308" t="s">
        <v>237</v>
      </c>
      <c r="BK75" s="308" t="s">
        <v>237</v>
      </c>
      <c r="BL75" s="308" t="s">
        <v>237</v>
      </c>
      <c r="BM75" s="308" t="s">
        <v>237</v>
      </c>
      <c r="BN75" s="308" t="s">
        <v>237</v>
      </c>
      <c r="BO75" s="308" t="s">
        <v>237</v>
      </c>
      <c r="BP75" s="308" t="s">
        <v>237</v>
      </c>
      <c r="BQ75" s="308"/>
      <c r="BR75" s="308"/>
      <c r="BS75" s="308"/>
      <c r="BT75" s="308"/>
      <c r="BU75" s="308"/>
      <c r="BV75" s="308"/>
      <c r="BW75" s="308"/>
      <c r="BX75" s="308"/>
      <c r="BY75" s="308"/>
      <c r="BZ75" s="308"/>
      <c r="CA75" s="308"/>
      <c r="CB75" s="308"/>
      <c r="CC75" s="309"/>
    </row>
    <row r="76" spans="1:81" x14ac:dyDescent="0.2">
      <c r="A76" s="238"/>
      <c r="B76" s="298" t="str">
        <f>IF(NOT(ISNA(A76)),IF(A76&gt;0,_xll.xlDateShiftMonthBiz("TARGET",A76,tenor),""),"")</f>
        <v/>
      </c>
      <c r="C76" s="237" t="s">
        <v>237</v>
      </c>
      <c r="D76" s="238" t="e">
        <v>#N/A</v>
      </c>
      <c r="E76" s="239" t="e">
        <v>#N/A</v>
      </c>
      <c r="F76" s="301" t="str">
        <f>IF(LEN(B76)&gt;0,_xll.xlInterpDisc($D$10:INDEX($D$10:$D$99,$D$8),$E$10:INDEX($E$10:$E$99,$D$8),B76,EUROIS!typeInterp,EUROIS!interpOn,EUROIS!comp,0*TYPE(trigger)+EUROIS!dayCount),"")</f>
        <v/>
      </c>
      <c r="G76" s="307" t="s">
        <v>237</v>
      </c>
      <c r="H76" s="308" t="s">
        <v>237</v>
      </c>
      <c r="I76" s="308" t="s">
        <v>237</v>
      </c>
      <c r="J76" s="308" t="s">
        <v>237</v>
      </c>
      <c r="K76" s="308" t="s">
        <v>237</v>
      </c>
      <c r="L76" s="308" t="s">
        <v>237</v>
      </c>
      <c r="M76" s="308" t="s">
        <v>237</v>
      </c>
      <c r="N76" s="308" t="s">
        <v>237</v>
      </c>
      <c r="O76" s="308" t="s">
        <v>237</v>
      </c>
      <c r="P76" s="308" t="s">
        <v>237</v>
      </c>
      <c r="Q76" s="308" t="s">
        <v>237</v>
      </c>
      <c r="R76" s="308" t="s">
        <v>237</v>
      </c>
      <c r="S76" s="308" t="s">
        <v>237</v>
      </c>
      <c r="T76" s="308" t="s">
        <v>237</v>
      </c>
      <c r="U76" s="308" t="s">
        <v>237</v>
      </c>
      <c r="V76" s="308" t="s">
        <v>237</v>
      </c>
      <c r="W76" s="308" t="s">
        <v>237</v>
      </c>
      <c r="X76" s="308" t="s">
        <v>237</v>
      </c>
      <c r="Y76" s="308" t="s">
        <v>237</v>
      </c>
      <c r="Z76" s="308" t="s">
        <v>237</v>
      </c>
      <c r="AA76" s="308" t="s">
        <v>237</v>
      </c>
      <c r="AB76" s="308" t="s">
        <v>237</v>
      </c>
      <c r="AC76" s="308" t="s">
        <v>237</v>
      </c>
      <c r="AD76" s="308" t="s">
        <v>237</v>
      </c>
      <c r="AE76" s="308" t="s">
        <v>237</v>
      </c>
      <c r="AF76" s="308" t="s">
        <v>237</v>
      </c>
      <c r="AG76" s="308" t="s">
        <v>237</v>
      </c>
      <c r="AH76" s="308" t="s">
        <v>237</v>
      </c>
      <c r="AI76" s="308" t="s">
        <v>237</v>
      </c>
      <c r="AJ76" s="308" t="s">
        <v>237</v>
      </c>
      <c r="AK76" s="308" t="s">
        <v>237</v>
      </c>
      <c r="AL76" s="308" t="s">
        <v>237</v>
      </c>
      <c r="AM76" s="308" t="s">
        <v>237</v>
      </c>
      <c r="AN76" s="308" t="s">
        <v>237</v>
      </c>
      <c r="AO76" s="308" t="s">
        <v>237</v>
      </c>
      <c r="AP76" s="308" t="s">
        <v>237</v>
      </c>
      <c r="AQ76" s="308" t="s">
        <v>237</v>
      </c>
      <c r="AR76" s="308" t="s">
        <v>237</v>
      </c>
      <c r="AS76" s="308" t="s">
        <v>237</v>
      </c>
      <c r="AT76" s="308" t="s">
        <v>237</v>
      </c>
      <c r="AU76" s="308" t="s">
        <v>237</v>
      </c>
      <c r="AV76" s="308" t="s">
        <v>237</v>
      </c>
      <c r="AW76" s="308" t="s">
        <v>237</v>
      </c>
      <c r="AX76" s="308" t="s">
        <v>237</v>
      </c>
      <c r="AY76" s="308" t="s">
        <v>237</v>
      </c>
      <c r="AZ76" s="308" t="s">
        <v>237</v>
      </c>
      <c r="BA76" s="308" t="s">
        <v>237</v>
      </c>
      <c r="BB76" s="308" t="s">
        <v>237</v>
      </c>
      <c r="BC76" s="308" t="s">
        <v>237</v>
      </c>
      <c r="BD76" s="308" t="s">
        <v>237</v>
      </c>
      <c r="BE76" s="308" t="s">
        <v>237</v>
      </c>
      <c r="BF76" s="308" t="s">
        <v>237</v>
      </c>
      <c r="BG76" s="308" t="s">
        <v>237</v>
      </c>
      <c r="BH76" s="308" t="s">
        <v>237</v>
      </c>
      <c r="BI76" s="308" t="s">
        <v>237</v>
      </c>
      <c r="BJ76" s="308" t="s">
        <v>237</v>
      </c>
      <c r="BK76" s="308" t="s">
        <v>237</v>
      </c>
      <c r="BL76" s="308" t="s">
        <v>237</v>
      </c>
      <c r="BM76" s="308" t="s">
        <v>237</v>
      </c>
      <c r="BN76" s="308" t="s">
        <v>237</v>
      </c>
      <c r="BO76" s="308" t="s">
        <v>237</v>
      </c>
      <c r="BP76" s="308" t="s">
        <v>237</v>
      </c>
      <c r="BQ76" s="308"/>
      <c r="BR76" s="308"/>
      <c r="BS76" s="308"/>
      <c r="BT76" s="308"/>
      <c r="BU76" s="308"/>
      <c r="BV76" s="308"/>
      <c r="BW76" s="308"/>
      <c r="BX76" s="308"/>
      <c r="BY76" s="308"/>
      <c r="BZ76" s="308"/>
      <c r="CA76" s="308"/>
      <c r="CB76" s="308"/>
      <c r="CC76" s="309"/>
    </row>
    <row r="77" spans="1:81" x14ac:dyDescent="0.2">
      <c r="A77" s="238"/>
      <c r="B77" s="298" t="str">
        <f>IF(NOT(ISNA(A77)),IF(A77&gt;0,_xll.xlDateShiftMonthBiz("TARGET",A77,tenor),""),"")</f>
        <v/>
      </c>
      <c r="C77" s="237" t="s">
        <v>237</v>
      </c>
      <c r="D77" s="238" t="e">
        <v>#N/A</v>
      </c>
      <c r="E77" s="239" t="e">
        <v>#N/A</v>
      </c>
      <c r="F77" s="301" t="str">
        <f>IF(LEN(B77)&gt;0,_xll.xlInterpDisc($D$10:INDEX($D$10:$D$99,$D$8),$E$10:INDEX($E$10:$E$99,$D$8),B77,EUROIS!typeInterp,EUROIS!interpOn,EUROIS!comp,0*TYPE(trigger)+EUROIS!dayCount),"")</f>
        <v/>
      </c>
      <c r="G77" s="307" t="s">
        <v>237</v>
      </c>
      <c r="H77" s="308" t="s">
        <v>237</v>
      </c>
      <c r="I77" s="308" t="s">
        <v>237</v>
      </c>
      <c r="J77" s="308" t="s">
        <v>237</v>
      </c>
      <c r="K77" s="308" t="s">
        <v>237</v>
      </c>
      <c r="L77" s="308" t="s">
        <v>237</v>
      </c>
      <c r="M77" s="308" t="s">
        <v>237</v>
      </c>
      <c r="N77" s="308" t="s">
        <v>237</v>
      </c>
      <c r="O77" s="308" t="s">
        <v>237</v>
      </c>
      <c r="P77" s="308" t="s">
        <v>237</v>
      </c>
      <c r="Q77" s="308" t="s">
        <v>237</v>
      </c>
      <c r="R77" s="308" t="s">
        <v>237</v>
      </c>
      <c r="S77" s="308" t="s">
        <v>237</v>
      </c>
      <c r="T77" s="308" t="s">
        <v>237</v>
      </c>
      <c r="U77" s="308" t="s">
        <v>237</v>
      </c>
      <c r="V77" s="308" t="s">
        <v>237</v>
      </c>
      <c r="W77" s="308" t="s">
        <v>237</v>
      </c>
      <c r="X77" s="308" t="s">
        <v>237</v>
      </c>
      <c r="Y77" s="308" t="s">
        <v>237</v>
      </c>
      <c r="Z77" s="308" t="s">
        <v>237</v>
      </c>
      <c r="AA77" s="308" t="s">
        <v>237</v>
      </c>
      <c r="AB77" s="308" t="s">
        <v>237</v>
      </c>
      <c r="AC77" s="308" t="s">
        <v>237</v>
      </c>
      <c r="AD77" s="308" t="s">
        <v>237</v>
      </c>
      <c r="AE77" s="308" t="s">
        <v>237</v>
      </c>
      <c r="AF77" s="308" t="s">
        <v>237</v>
      </c>
      <c r="AG77" s="308" t="s">
        <v>237</v>
      </c>
      <c r="AH77" s="308" t="s">
        <v>237</v>
      </c>
      <c r="AI77" s="308" t="s">
        <v>237</v>
      </c>
      <c r="AJ77" s="308" t="s">
        <v>237</v>
      </c>
      <c r="AK77" s="308" t="s">
        <v>237</v>
      </c>
      <c r="AL77" s="308" t="s">
        <v>237</v>
      </c>
      <c r="AM77" s="308" t="s">
        <v>237</v>
      </c>
      <c r="AN77" s="308" t="s">
        <v>237</v>
      </c>
      <c r="AO77" s="308" t="s">
        <v>237</v>
      </c>
      <c r="AP77" s="308" t="s">
        <v>237</v>
      </c>
      <c r="AQ77" s="308" t="s">
        <v>237</v>
      </c>
      <c r="AR77" s="308" t="s">
        <v>237</v>
      </c>
      <c r="AS77" s="308" t="s">
        <v>237</v>
      </c>
      <c r="AT77" s="308" t="s">
        <v>237</v>
      </c>
      <c r="AU77" s="308" t="s">
        <v>237</v>
      </c>
      <c r="AV77" s="308" t="s">
        <v>237</v>
      </c>
      <c r="AW77" s="308" t="s">
        <v>237</v>
      </c>
      <c r="AX77" s="308" t="s">
        <v>237</v>
      </c>
      <c r="AY77" s="308" t="s">
        <v>237</v>
      </c>
      <c r="AZ77" s="308" t="s">
        <v>237</v>
      </c>
      <c r="BA77" s="308" t="s">
        <v>237</v>
      </c>
      <c r="BB77" s="308" t="s">
        <v>237</v>
      </c>
      <c r="BC77" s="308" t="s">
        <v>237</v>
      </c>
      <c r="BD77" s="308" t="s">
        <v>237</v>
      </c>
      <c r="BE77" s="308" t="s">
        <v>237</v>
      </c>
      <c r="BF77" s="308" t="s">
        <v>237</v>
      </c>
      <c r="BG77" s="308" t="s">
        <v>237</v>
      </c>
      <c r="BH77" s="308" t="s">
        <v>237</v>
      </c>
      <c r="BI77" s="308" t="s">
        <v>237</v>
      </c>
      <c r="BJ77" s="308" t="s">
        <v>237</v>
      </c>
      <c r="BK77" s="308" t="s">
        <v>237</v>
      </c>
      <c r="BL77" s="308" t="s">
        <v>237</v>
      </c>
      <c r="BM77" s="308" t="s">
        <v>237</v>
      </c>
      <c r="BN77" s="308" t="s">
        <v>237</v>
      </c>
      <c r="BO77" s="308" t="s">
        <v>237</v>
      </c>
      <c r="BP77" s="308" t="s">
        <v>237</v>
      </c>
      <c r="BQ77" s="308"/>
      <c r="BR77" s="308"/>
      <c r="BS77" s="308"/>
      <c r="BT77" s="308"/>
      <c r="BU77" s="308"/>
      <c r="BV77" s="308"/>
      <c r="BW77" s="308"/>
      <c r="BX77" s="308"/>
      <c r="BY77" s="308"/>
      <c r="BZ77" s="308"/>
      <c r="CA77" s="308"/>
      <c r="CB77" s="308"/>
      <c r="CC77" s="309"/>
    </row>
    <row r="78" spans="1:81" x14ac:dyDescent="0.2">
      <c r="A78" s="238"/>
      <c r="B78" s="298" t="str">
        <f>IF(NOT(ISNA(A78)),IF(A78&gt;0,_xll.xlDateShiftMonthBiz("TARGET",A78,tenor),""),"")</f>
        <v/>
      </c>
      <c r="C78" s="237" t="s">
        <v>237</v>
      </c>
      <c r="D78" s="238" t="e">
        <v>#N/A</v>
      </c>
      <c r="E78" s="239" t="e">
        <v>#N/A</v>
      </c>
      <c r="F78" s="301" t="str">
        <f>IF(LEN(B78)&gt;0,_xll.xlInterpDisc($D$10:INDEX($D$10:$D$99,$D$8),$E$10:INDEX($E$10:$E$99,$D$8),B78,EUROIS!typeInterp,EUROIS!interpOn,EUROIS!comp,0*TYPE(trigger)+EUROIS!dayCount),"")</f>
        <v/>
      </c>
      <c r="G78" s="307" t="s">
        <v>237</v>
      </c>
      <c r="H78" s="308" t="s">
        <v>237</v>
      </c>
      <c r="I78" s="308" t="s">
        <v>237</v>
      </c>
      <c r="J78" s="308" t="s">
        <v>237</v>
      </c>
      <c r="K78" s="308" t="s">
        <v>237</v>
      </c>
      <c r="L78" s="308" t="s">
        <v>237</v>
      </c>
      <c r="M78" s="308" t="s">
        <v>237</v>
      </c>
      <c r="N78" s="308" t="s">
        <v>237</v>
      </c>
      <c r="O78" s="308" t="s">
        <v>237</v>
      </c>
      <c r="P78" s="308" t="s">
        <v>237</v>
      </c>
      <c r="Q78" s="308" t="s">
        <v>237</v>
      </c>
      <c r="R78" s="308" t="s">
        <v>237</v>
      </c>
      <c r="S78" s="308" t="s">
        <v>237</v>
      </c>
      <c r="T78" s="308" t="s">
        <v>237</v>
      </c>
      <c r="U78" s="308" t="s">
        <v>237</v>
      </c>
      <c r="V78" s="308" t="s">
        <v>237</v>
      </c>
      <c r="W78" s="308" t="s">
        <v>237</v>
      </c>
      <c r="X78" s="308" t="s">
        <v>237</v>
      </c>
      <c r="Y78" s="308" t="s">
        <v>237</v>
      </c>
      <c r="Z78" s="308" t="s">
        <v>237</v>
      </c>
      <c r="AA78" s="308" t="s">
        <v>237</v>
      </c>
      <c r="AB78" s="308" t="s">
        <v>237</v>
      </c>
      <c r="AC78" s="308" t="s">
        <v>237</v>
      </c>
      <c r="AD78" s="308" t="s">
        <v>237</v>
      </c>
      <c r="AE78" s="308" t="s">
        <v>237</v>
      </c>
      <c r="AF78" s="308" t="s">
        <v>237</v>
      </c>
      <c r="AG78" s="308" t="s">
        <v>237</v>
      </c>
      <c r="AH78" s="308" t="s">
        <v>237</v>
      </c>
      <c r="AI78" s="308" t="s">
        <v>237</v>
      </c>
      <c r="AJ78" s="308" t="s">
        <v>237</v>
      </c>
      <c r="AK78" s="308" t="s">
        <v>237</v>
      </c>
      <c r="AL78" s="308" t="s">
        <v>237</v>
      </c>
      <c r="AM78" s="308" t="s">
        <v>237</v>
      </c>
      <c r="AN78" s="308" t="s">
        <v>237</v>
      </c>
      <c r="AO78" s="308" t="s">
        <v>237</v>
      </c>
      <c r="AP78" s="308" t="s">
        <v>237</v>
      </c>
      <c r="AQ78" s="308" t="s">
        <v>237</v>
      </c>
      <c r="AR78" s="308" t="s">
        <v>237</v>
      </c>
      <c r="AS78" s="308" t="s">
        <v>237</v>
      </c>
      <c r="AT78" s="308" t="s">
        <v>237</v>
      </c>
      <c r="AU78" s="308" t="s">
        <v>237</v>
      </c>
      <c r="AV78" s="308" t="s">
        <v>237</v>
      </c>
      <c r="AW78" s="308" t="s">
        <v>237</v>
      </c>
      <c r="AX78" s="308" t="s">
        <v>237</v>
      </c>
      <c r="AY78" s="308" t="s">
        <v>237</v>
      </c>
      <c r="AZ78" s="308" t="s">
        <v>237</v>
      </c>
      <c r="BA78" s="308" t="s">
        <v>237</v>
      </c>
      <c r="BB78" s="308" t="s">
        <v>237</v>
      </c>
      <c r="BC78" s="308" t="s">
        <v>237</v>
      </c>
      <c r="BD78" s="308" t="s">
        <v>237</v>
      </c>
      <c r="BE78" s="308" t="s">
        <v>237</v>
      </c>
      <c r="BF78" s="308" t="s">
        <v>237</v>
      </c>
      <c r="BG78" s="308" t="s">
        <v>237</v>
      </c>
      <c r="BH78" s="308" t="s">
        <v>237</v>
      </c>
      <c r="BI78" s="308" t="s">
        <v>237</v>
      </c>
      <c r="BJ78" s="308" t="s">
        <v>237</v>
      </c>
      <c r="BK78" s="308" t="s">
        <v>237</v>
      </c>
      <c r="BL78" s="308" t="s">
        <v>237</v>
      </c>
      <c r="BM78" s="308" t="s">
        <v>237</v>
      </c>
      <c r="BN78" s="308" t="s">
        <v>237</v>
      </c>
      <c r="BO78" s="308" t="s">
        <v>237</v>
      </c>
      <c r="BP78" s="308" t="s">
        <v>237</v>
      </c>
      <c r="BQ78" s="308"/>
      <c r="BR78" s="308"/>
      <c r="BS78" s="308"/>
      <c r="BT78" s="308"/>
      <c r="BU78" s="308"/>
      <c r="BV78" s="308"/>
      <c r="BW78" s="308"/>
      <c r="BX78" s="308"/>
      <c r="BY78" s="308"/>
      <c r="BZ78" s="308"/>
      <c r="CA78" s="308"/>
      <c r="CB78" s="308"/>
      <c r="CC78" s="309"/>
    </row>
    <row r="79" spans="1:81" x14ac:dyDescent="0.2">
      <c r="A79" s="238"/>
      <c r="B79" s="298" t="str">
        <f>IF(NOT(ISNA(A79)),IF(A79&gt;0,_xll.xlDateShiftMonthBiz("TARGET",A79,tenor),""),"")</f>
        <v/>
      </c>
      <c r="C79" s="237" t="s">
        <v>237</v>
      </c>
      <c r="D79" s="238" t="e">
        <v>#N/A</v>
      </c>
      <c r="E79" s="239" t="e">
        <v>#N/A</v>
      </c>
      <c r="F79" s="301" t="str">
        <f>IF(LEN(B79)&gt;0,_xll.xlInterpDisc($D$10:INDEX($D$10:$D$99,$D$8),$E$10:INDEX($E$10:$E$99,$D$8),B79,EUROIS!typeInterp,EUROIS!interpOn,EUROIS!comp,0*TYPE(trigger)+EUROIS!dayCount),"")</f>
        <v/>
      </c>
      <c r="G79" s="307" t="s">
        <v>237</v>
      </c>
      <c r="H79" s="308" t="s">
        <v>237</v>
      </c>
      <c r="I79" s="308" t="s">
        <v>237</v>
      </c>
      <c r="J79" s="308" t="s">
        <v>237</v>
      </c>
      <c r="K79" s="308" t="s">
        <v>237</v>
      </c>
      <c r="L79" s="308" t="s">
        <v>237</v>
      </c>
      <c r="M79" s="308" t="s">
        <v>237</v>
      </c>
      <c r="N79" s="308" t="s">
        <v>237</v>
      </c>
      <c r="O79" s="308" t="s">
        <v>237</v>
      </c>
      <c r="P79" s="308" t="s">
        <v>237</v>
      </c>
      <c r="Q79" s="308" t="s">
        <v>237</v>
      </c>
      <c r="R79" s="308" t="s">
        <v>237</v>
      </c>
      <c r="S79" s="308" t="s">
        <v>237</v>
      </c>
      <c r="T79" s="308" t="s">
        <v>237</v>
      </c>
      <c r="U79" s="308" t="s">
        <v>237</v>
      </c>
      <c r="V79" s="308" t="s">
        <v>237</v>
      </c>
      <c r="W79" s="308" t="s">
        <v>237</v>
      </c>
      <c r="X79" s="308" t="s">
        <v>237</v>
      </c>
      <c r="Y79" s="308" t="s">
        <v>237</v>
      </c>
      <c r="Z79" s="308" t="s">
        <v>237</v>
      </c>
      <c r="AA79" s="308" t="s">
        <v>237</v>
      </c>
      <c r="AB79" s="308" t="s">
        <v>237</v>
      </c>
      <c r="AC79" s="308" t="s">
        <v>237</v>
      </c>
      <c r="AD79" s="308" t="s">
        <v>237</v>
      </c>
      <c r="AE79" s="308" t="s">
        <v>237</v>
      </c>
      <c r="AF79" s="308" t="s">
        <v>237</v>
      </c>
      <c r="AG79" s="308" t="s">
        <v>237</v>
      </c>
      <c r="AH79" s="308" t="s">
        <v>237</v>
      </c>
      <c r="AI79" s="308" t="s">
        <v>237</v>
      </c>
      <c r="AJ79" s="308" t="s">
        <v>237</v>
      </c>
      <c r="AK79" s="308" t="s">
        <v>237</v>
      </c>
      <c r="AL79" s="308" t="s">
        <v>237</v>
      </c>
      <c r="AM79" s="308" t="s">
        <v>237</v>
      </c>
      <c r="AN79" s="308" t="s">
        <v>237</v>
      </c>
      <c r="AO79" s="308" t="s">
        <v>237</v>
      </c>
      <c r="AP79" s="308" t="s">
        <v>237</v>
      </c>
      <c r="AQ79" s="308" t="s">
        <v>237</v>
      </c>
      <c r="AR79" s="308" t="s">
        <v>237</v>
      </c>
      <c r="AS79" s="308" t="s">
        <v>237</v>
      </c>
      <c r="AT79" s="308" t="s">
        <v>237</v>
      </c>
      <c r="AU79" s="308" t="s">
        <v>237</v>
      </c>
      <c r="AV79" s="308" t="s">
        <v>237</v>
      </c>
      <c r="AW79" s="308" t="s">
        <v>237</v>
      </c>
      <c r="AX79" s="308" t="s">
        <v>237</v>
      </c>
      <c r="AY79" s="308" t="s">
        <v>237</v>
      </c>
      <c r="AZ79" s="308" t="s">
        <v>237</v>
      </c>
      <c r="BA79" s="308" t="s">
        <v>237</v>
      </c>
      <c r="BB79" s="308" t="s">
        <v>237</v>
      </c>
      <c r="BC79" s="308" t="s">
        <v>237</v>
      </c>
      <c r="BD79" s="308" t="s">
        <v>237</v>
      </c>
      <c r="BE79" s="308" t="s">
        <v>237</v>
      </c>
      <c r="BF79" s="308" t="s">
        <v>237</v>
      </c>
      <c r="BG79" s="308" t="s">
        <v>237</v>
      </c>
      <c r="BH79" s="308" t="s">
        <v>237</v>
      </c>
      <c r="BI79" s="308" t="s">
        <v>237</v>
      </c>
      <c r="BJ79" s="308" t="s">
        <v>237</v>
      </c>
      <c r="BK79" s="308" t="s">
        <v>237</v>
      </c>
      <c r="BL79" s="308" t="s">
        <v>237</v>
      </c>
      <c r="BM79" s="308" t="s">
        <v>237</v>
      </c>
      <c r="BN79" s="308" t="s">
        <v>237</v>
      </c>
      <c r="BO79" s="308" t="s">
        <v>237</v>
      </c>
      <c r="BP79" s="308" t="s">
        <v>237</v>
      </c>
      <c r="BQ79" s="308"/>
      <c r="BR79" s="308"/>
      <c r="BS79" s="308"/>
      <c r="BT79" s="308"/>
      <c r="BU79" s="308"/>
      <c r="BV79" s="308"/>
      <c r="BW79" s="308"/>
      <c r="BX79" s="308"/>
      <c r="BY79" s="308"/>
      <c r="BZ79" s="308"/>
      <c r="CA79" s="308"/>
      <c r="CB79" s="308"/>
      <c r="CC79" s="309"/>
    </row>
    <row r="80" spans="1:81" x14ac:dyDescent="0.2">
      <c r="A80" s="238"/>
      <c r="B80" s="298" t="str">
        <f>IF(NOT(ISNA(A80)),IF(A80&gt;0,_xll.xlDateShiftMonthBiz("TARGET",A80,tenor),""),"")</f>
        <v/>
      </c>
      <c r="C80" s="237" t="s">
        <v>237</v>
      </c>
      <c r="D80" s="238" t="e">
        <v>#N/A</v>
      </c>
      <c r="E80" s="239" t="e">
        <v>#N/A</v>
      </c>
      <c r="F80" s="301" t="str">
        <f>IF(LEN(B80)&gt;0,_xll.xlInterpDisc($D$10:INDEX($D$10:$D$99,$D$8),$E$10:INDEX($E$10:$E$99,$D$8),B80,EUROIS!typeInterp,EUROIS!interpOn,EUROIS!comp,0*TYPE(trigger)+EUROIS!dayCount),"")</f>
        <v/>
      </c>
      <c r="G80" s="307" t="s">
        <v>237</v>
      </c>
      <c r="H80" s="308" t="s">
        <v>237</v>
      </c>
      <c r="I80" s="308" t="s">
        <v>237</v>
      </c>
      <c r="J80" s="308" t="s">
        <v>237</v>
      </c>
      <c r="K80" s="308" t="s">
        <v>237</v>
      </c>
      <c r="L80" s="308" t="s">
        <v>237</v>
      </c>
      <c r="M80" s="308" t="s">
        <v>237</v>
      </c>
      <c r="N80" s="308" t="s">
        <v>237</v>
      </c>
      <c r="O80" s="308" t="s">
        <v>237</v>
      </c>
      <c r="P80" s="308" t="s">
        <v>237</v>
      </c>
      <c r="Q80" s="308" t="s">
        <v>237</v>
      </c>
      <c r="R80" s="308" t="s">
        <v>237</v>
      </c>
      <c r="S80" s="308" t="s">
        <v>237</v>
      </c>
      <c r="T80" s="308" t="s">
        <v>237</v>
      </c>
      <c r="U80" s="308" t="s">
        <v>237</v>
      </c>
      <c r="V80" s="308" t="s">
        <v>237</v>
      </c>
      <c r="W80" s="308" t="s">
        <v>237</v>
      </c>
      <c r="X80" s="308" t="s">
        <v>237</v>
      </c>
      <c r="Y80" s="308" t="s">
        <v>237</v>
      </c>
      <c r="Z80" s="308" t="s">
        <v>237</v>
      </c>
      <c r="AA80" s="308" t="s">
        <v>237</v>
      </c>
      <c r="AB80" s="308" t="s">
        <v>237</v>
      </c>
      <c r="AC80" s="308" t="s">
        <v>237</v>
      </c>
      <c r="AD80" s="308" t="s">
        <v>237</v>
      </c>
      <c r="AE80" s="308" t="s">
        <v>237</v>
      </c>
      <c r="AF80" s="308" t="s">
        <v>237</v>
      </c>
      <c r="AG80" s="308" t="s">
        <v>237</v>
      </c>
      <c r="AH80" s="308" t="s">
        <v>237</v>
      </c>
      <c r="AI80" s="308" t="s">
        <v>237</v>
      </c>
      <c r="AJ80" s="308" t="s">
        <v>237</v>
      </c>
      <c r="AK80" s="308" t="s">
        <v>237</v>
      </c>
      <c r="AL80" s="308" t="s">
        <v>237</v>
      </c>
      <c r="AM80" s="308" t="s">
        <v>237</v>
      </c>
      <c r="AN80" s="308" t="s">
        <v>237</v>
      </c>
      <c r="AO80" s="308" t="s">
        <v>237</v>
      </c>
      <c r="AP80" s="308" t="s">
        <v>237</v>
      </c>
      <c r="AQ80" s="308" t="s">
        <v>237</v>
      </c>
      <c r="AR80" s="308" t="s">
        <v>237</v>
      </c>
      <c r="AS80" s="308" t="s">
        <v>237</v>
      </c>
      <c r="AT80" s="308" t="s">
        <v>237</v>
      </c>
      <c r="AU80" s="308" t="s">
        <v>237</v>
      </c>
      <c r="AV80" s="308" t="s">
        <v>237</v>
      </c>
      <c r="AW80" s="308" t="s">
        <v>237</v>
      </c>
      <c r="AX80" s="308" t="s">
        <v>237</v>
      </c>
      <c r="AY80" s="308" t="s">
        <v>237</v>
      </c>
      <c r="AZ80" s="308" t="s">
        <v>237</v>
      </c>
      <c r="BA80" s="308" t="s">
        <v>237</v>
      </c>
      <c r="BB80" s="308" t="s">
        <v>237</v>
      </c>
      <c r="BC80" s="308" t="s">
        <v>237</v>
      </c>
      <c r="BD80" s="308" t="s">
        <v>237</v>
      </c>
      <c r="BE80" s="308" t="s">
        <v>237</v>
      </c>
      <c r="BF80" s="308" t="s">
        <v>237</v>
      </c>
      <c r="BG80" s="308" t="s">
        <v>237</v>
      </c>
      <c r="BH80" s="308" t="s">
        <v>237</v>
      </c>
      <c r="BI80" s="308" t="s">
        <v>237</v>
      </c>
      <c r="BJ80" s="308" t="s">
        <v>237</v>
      </c>
      <c r="BK80" s="308" t="s">
        <v>237</v>
      </c>
      <c r="BL80" s="308" t="s">
        <v>237</v>
      </c>
      <c r="BM80" s="308" t="s">
        <v>237</v>
      </c>
      <c r="BN80" s="308" t="s">
        <v>237</v>
      </c>
      <c r="BO80" s="308" t="s">
        <v>237</v>
      </c>
      <c r="BP80" s="308" t="s">
        <v>237</v>
      </c>
      <c r="BQ80" s="308"/>
      <c r="BR80" s="308"/>
      <c r="BS80" s="308"/>
      <c r="BT80" s="308"/>
      <c r="BU80" s="308"/>
      <c r="BV80" s="308"/>
      <c r="BW80" s="308"/>
      <c r="BX80" s="308"/>
      <c r="BY80" s="308"/>
      <c r="BZ80" s="308"/>
      <c r="CA80" s="308"/>
      <c r="CB80" s="308"/>
      <c r="CC80" s="309"/>
    </row>
    <row r="81" spans="1:81" x14ac:dyDescent="0.2">
      <c r="A81" s="238"/>
      <c r="B81" s="298" t="str">
        <f>IF(NOT(ISNA(A81)),IF(A81&gt;0,_xll.xlDateShiftMonthBiz("TARGET",A81,tenor),""),"")</f>
        <v/>
      </c>
      <c r="C81" s="237" t="s">
        <v>237</v>
      </c>
      <c r="D81" s="238" t="e">
        <v>#N/A</v>
      </c>
      <c r="E81" s="239" t="e">
        <v>#N/A</v>
      </c>
      <c r="F81" s="301" t="str">
        <f>IF(LEN(B81)&gt;0,_xll.xlInterpDisc($D$10:INDEX($D$10:$D$99,$D$8),$E$10:INDEX($E$10:$E$99,$D$8),B81,EUROIS!typeInterp,EUROIS!interpOn,EUROIS!comp,0*TYPE(trigger)+EUROIS!dayCount),"")</f>
        <v/>
      </c>
      <c r="G81" s="307" t="s">
        <v>237</v>
      </c>
      <c r="H81" s="308" t="s">
        <v>237</v>
      </c>
      <c r="I81" s="308" t="s">
        <v>237</v>
      </c>
      <c r="J81" s="308" t="s">
        <v>237</v>
      </c>
      <c r="K81" s="308" t="s">
        <v>237</v>
      </c>
      <c r="L81" s="308" t="s">
        <v>237</v>
      </c>
      <c r="M81" s="308" t="s">
        <v>237</v>
      </c>
      <c r="N81" s="308" t="s">
        <v>237</v>
      </c>
      <c r="O81" s="308" t="s">
        <v>237</v>
      </c>
      <c r="P81" s="308" t="s">
        <v>237</v>
      </c>
      <c r="Q81" s="308" t="s">
        <v>237</v>
      </c>
      <c r="R81" s="308" t="s">
        <v>237</v>
      </c>
      <c r="S81" s="308" t="s">
        <v>237</v>
      </c>
      <c r="T81" s="308" t="s">
        <v>237</v>
      </c>
      <c r="U81" s="308" t="s">
        <v>237</v>
      </c>
      <c r="V81" s="308" t="s">
        <v>237</v>
      </c>
      <c r="W81" s="308" t="s">
        <v>237</v>
      </c>
      <c r="X81" s="308" t="s">
        <v>237</v>
      </c>
      <c r="Y81" s="308" t="s">
        <v>237</v>
      </c>
      <c r="Z81" s="308" t="s">
        <v>237</v>
      </c>
      <c r="AA81" s="308" t="s">
        <v>237</v>
      </c>
      <c r="AB81" s="308" t="s">
        <v>237</v>
      </c>
      <c r="AC81" s="308" t="s">
        <v>237</v>
      </c>
      <c r="AD81" s="308" t="s">
        <v>237</v>
      </c>
      <c r="AE81" s="308" t="s">
        <v>237</v>
      </c>
      <c r="AF81" s="308" t="s">
        <v>237</v>
      </c>
      <c r="AG81" s="308" t="s">
        <v>237</v>
      </c>
      <c r="AH81" s="308" t="s">
        <v>237</v>
      </c>
      <c r="AI81" s="308" t="s">
        <v>237</v>
      </c>
      <c r="AJ81" s="308" t="s">
        <v>237</v>
      </c>
      <c r="AK81" s="308" t="s">
        <v>237</v>
      </c>
      <c r="AL81" s="308" t="s">
        <v>237</v>
      </c>
      <c r="AM81" s="308" t="s">
        <v>237</v>
      </c>
      <c r="AN81" s="308" t="s">
        <v>237</v>
      </c>
      <c r="AO81" s="308" t="s">
        <v>237</v>
      </c>
      <c r="AP81" s="308" t="s">
        <v>237</v>
      </c>
      <c r="AQ81" s="308" t="s">
        <v>237</v>
      </c>
      <c r="AR81" s="308" t="s">
        <v>237</v>
      </c>
      <c r="AS81" s="308" t="s">
        <v>237</v>
      </c>
      <c r="AT81" s="308" t="s">
        <v>237</v>
      </c>
      <c r="AU81" s="308" t="s">
        <v>237</v>
      </c>
      <c r="AV81" s="308" t="s">
        <v>237</v>
      </c>
      <c r="AW81" s="308" t="s">
        <v>237</v>
      </c>
      <c r="AX81" s="308" t="s">
        <v>237</v>
      </c>
      <c r="AY81" s="308" t="s">
        <v>237</v>
      </c>
      <c r="AZ81" s="308" t="s">
        <v>237</v>
      </c>
      <c r="BA81" s="308" t="s">
        <v>237</v>
      </c>
      <c r="BB81" s="308" t="s">
        <v>237</v>
      </c>
      <c r="BC81" s="308" t="s">
        <v>237</v>
      </c>
      <c r="BD81" s="308" t="s">
        <v>237</v>
      </c>
      <c r="BE81" s="308" t="s">
        <v>237</v>
      </c>
      <c r="BF81" s="308" t="s">
        <v>237</v>
      </c>
      <c r="BG81" s="308" t="s">
        <v>237</v>
      </c>
      <c r="BH81" s="308" t="s">
        <v>237</v>
      </c>
      <c r="BI81" s="308" t="s">
        <v>237</v>
      </c>
      <c r="BJ81" s="308" t="s">
        <v>237</v>
      </c>
      <c r="BK81" s="308" t="s">
        <v>237</v>
      </c>
      <c r="BL81" s="308" t="s">
        <v>237</v>
      </c>
      <c r="BM81" s="308" t="s">
        <v>237</v>
      </c>
      <c r="BN81" s="308" t="s">
        <v>237</v>
      </c>
      <c r="BO81" s="308" t="s">
        <v>237</v>
      </c>
      <c r="BP81" s="308" t="s">
        <v>237</v>
      </c>
      <c r="BQ81" s="308"/>
      <c r="BR81" s="308"/>
      <c r="BS81" s="308"/>
      <c r="BT81" s="308"/>
      <c r="BU81" s="308"/>
      <c r="BV81" s="308"/>
      <c r="BW81" s="308"/>
      <c r="BX81" s="308"/>
      <c r="BY81" s="308"/>
      <c r="BZ81" s="308"/>
      <c r="CA81" s="308"/>
      <c r="CB81" s="308"/>
      <c r="CC81" s="309"/>
    </row>
    <row r="82" spans="1:81" x14ac:dyDescent="0.2">
      <c r="A82" s="238"/>
      <c r="B82" s="298" t="str">
        <f>IF(NOT(ISNA(A82)),IF(A82&gt;0,_xll.xlDateShiftMonthBiz("TARGET",A82,tenor),""),"")</f>
        <v/>
      </c>
      <c r="C82" s="237" t="s">
        <v>237</v>
      </c>
      <c r="D82" s="238" t="e">
        <v>#N/A</v>
      </c>
      <c r="E82" s="239" t="e">
        <v>#N/A</v>
      </c>
      <c r="F82" s="301" t="str">
        <f>IF(LEN(B82)&gt;0,_xll.xlInterpDisc($D$10:INDEX($D$10:$D$99,$D$8),$E$10:INDEX($E$10:$E$99,$D$8),B82,EUROIS!typeInterp,EUROIS!interpOn,EUROIS!comp,0*TYPE(trigger)+EUROIS!dayCount),"")</f>
        <v/>
      </c>
      <c r="G82" s="307" t="s">
        <v>237</v>
      </c>
      <c r="H82" s="308" t="s">
        <v>237</v>
      </c>
      <c r="I82" s="308" t="s">
        <v>237</v>
      </c>
      <c r="J82" s="308" t="s">
        <v>237</v>
      </c>
      <c r="K82" s="308" t="s">
        <v>237</v>
      </c>
      <c r="L82" s="308" t="s">
        <v>237</v>
      </c>
      <c r="M82" s="308" t="s">
        <v>237</v>
      </c>
      <c r="N82" s="308" t="s">
        <v>237</v>
      </c>
      <c r="O82" s="308" t="s">
        <v>237</v>
      </c>
      <c r="P82" s="308" t="s">
        <v>237</v>
      </c>
      <c r="Q82" s="308" t="s">
        <v>237</v>
      </c>
      <c r="R82" s="308" t="s">
        <v>237</v>
      </c>
      <c r="S82" s="308" t="s">
        <v>237</v>
      </c>
      <c r="T82" s="308" t="s">
        <v>237</v>
      </c>
      <c r="U82" s="308" t="s">
        <v>237</v>
      </c>
      <c r="V82" s="308" t="s">
        <v>237</v>
      </c>
      <c r="W82" s="308" t="s">
        <v>237</v>
      </c>
      <c r="X82" s="308" t="s">
        <v>237</v>
      </c>
      <c r="Y82" s="308" t="s">
        <v>237</v>
      </c>
      <c r="Z82" s="308" t="s">
        <v>237</v>
      </c>
      <c r="AA82" s="308" t="s">
        <v>237</v>
      </c>
      <c r="AB82" s="308" t="s">
        <v>237</v>
      </c>
      <c r="AC82" s="308" t="s">
        <v>237</v>
      </c>
      <c r="AD82" s="308" t="s">
        <v>237</v>
      </c>
      <c r="AE82" s="308" t="s">
        <v>237</v>
      </c>
      <c r="AF82" s="308" t="s">
        <v>237</v>
      </c>
      <c r="AG82" s="308" t="s">
        <v>237</v>
      </c>
      <c r="AH82" s="308" t="s">
        <v>237</v>
      </c>
      <c r="AI82" s="308" t="s">
        <v>237</v>
      </c>
      <c r="AJ82" s="308" t="s">
        <v>237</v>
      </c>
      <c r="AK82" s="308" t="s">
        <v>237</v>
      </c>
      <c r="AL82" s="308" t="s">
        <v>237</v>
      </c>
      <c r="AM82" s="308" t="s">
        <v>237</v>
      </c>
      <c r="AN82" s="308" t="s">
        <v>237</v>
      </c>
      <c r="AO82" s="308" t="s">
        <v>237</v>
      </c>
      <c r="AP82" s="308" t="s">
        <v>237</v>
      </c>
      <c r="AQ82" s="308" t="s">
        <v>237</v>
      </c>
      <c r="AR82" s="308" t="s">
        <v>237</v>
      </c>
      <c r="AS82" s="308" t="s">
        <v>237</v>
      </c>
      <c r="AT82" s="308" t="s">
        <v>237</v>
      </c>
      <c r="AU82" s="308" t="s">
        <v>237</v>
      </c>
      <c r="AV82" s="308" t="s">
        <v>237</v>
      </c>
      <c r="AW82" s="308" t="s">
        <v>237</v>
      </c>
      <c r="AX82" s="308" t="s">
        <v>237</v>
      </c>
      <c r="AY82" s="308" t="s">
        <v>237</v>
      </c>
      <c r="AZ82" s="308" t="s">
        <v>237</v>
      </c>
      <c r="BA82" s="308" t="s">
        <v>237</v>
      </c>
      <c r="BB82" s="308" t="s">
        <v>237</v>
      </c>
      <c r="BC82" s="308" t="s">
        <v>237</v>
      </c>
      <c r="BD82" s="308" t="s">
        <v>237</v>
      </c>
      <c r="BE82" s="308" t="s">
        <v>237</v>
      </c>
      <c r="BF82" s="308" t="s">
        <v>237</v>
      </c>
      <c r="BG82" s="308" t="s">
        <v>237</v>
      </c>
      <c r="BH82" s="308" t="s">
        <v>237</v>
      </c>
      <c r="BI82" s="308" t="s">
        <v>237</v>
      </c>
      <c r="BJ82" s="308" t="s">
        <v>237</v>
      </c>
      <c r="BK82" s="308" t="s">
        <v>237</v>
      </c>
      <c r="BL82" s="308" t="s">
        <v>237</v>
      </c>
      <c r="BM82" s="308" t="s">
        <v>237</v>
      </c>
      <c r="BN82" s="308" t="s">
        <v>237</v>
      </c>
      <c r="BO82" s="308" t="s">
        <v>237</v>
      </c>
      <c r="BP82" s="308" t="s">
        <v>237</v>
      </c>
      <c r="BQ82" s="308"/>
      <c r="BR82" s="308"/>
      <c r="BS82" s="308"/>
      <c r="BT82" s="308"/>
      <c r="BU82" s="308"/>
      <c r="BV82" s="308"/>
      <c r="BW82" s="308"/>
      <c r="BX82" s="308"/>
      <c r="BY82" s="308"/>
      <c r="BZ82" s="308"/>
      <c r="CA82" s="308"/>
      <c r="CB82" s="308"/>
      <c r="CC82" s="309"/>
    </row>
    <row r="83" spans="1:81" x14ac:dyDescent="0.2">
      <c r="A83" s="238"/>
      <c r="B83" s="298" t="str">
        <f>IF(NOT(ISNA(A83)),IF(A83&gt;0,_xll.xlDateShiftMonthBiz("TARGET",A83,tenor),""),"")</f>
        <v/>
      </c>
      <c r="C83" s="237" t="s">
        <v>237</v>
      </c>
      <c r="D83" s="238" t="e">
        <v>#N/A</v>
      </c>
      <c r="E83" s="239" t="e">
        <v>#N/A</v>
      </c>
      <c r="F83" s="301" t="str">
        <f>IF(LEN(B83)&gt;0,_xll.xlInterpDisc($D$10:INDEX($D$10:$D$99,$D$8),$E$10:INDEX($E$10:$E$99,$D$8),B83,EUROIS!typeInterp,EUROIS!interpOn,EUROIS!comp,0*TYPE(trigger)+EUROIS!dayCount),"")</f>
        <v/>
      </c>
      <c r="G83" s="307" t="s">
        <v>237</v>
      </c>
      <c r="H83" s="308" t="s">
        <v>237</v>
      </c>
      <c r="I83" s="308" t="s">
        <v>237</v>
      </c>
      <c r="J83" s="308" t="s">
        <v>237</v>
      </c>
      <c r="K83" s="308" t="s">
        <v>237</v>
      </c>
      <c r="L83" s="308" t="s">
        <v>237</v>
      </c>
      <c r="M83" s="308" t="s">
        <v>237</v>
      </c>
      <c r="N83" s="308" t="s">
        <v>237</v>
      </c>
      <c r="O83" s="308" t="s">
        <v>237</v>
      </c>
      <c r="P83" s="308" t="s">
        <v>237</v>
      </c>
      <c r="Q83" s="308" t="s">
        <v>237</v>
      </c>
      <c r="R83" s="308" t="s">
        <v>237</v>
      </c>
      <c r="S83" s="308" t="s">
        <v>237</v>
      </c>
      <c r="T83" s="308" t="s">
        <v>237</v>
      </c>
      <c r="U83" s="308" t="s">
        <v>237</v>
      </c>
      <c r="V83" s="308" t="s">
        <v>237</v>
      </c>
      <c r="W83" s="308" t="s">
        <v>237</v>
      </c>
      <c r="X83" s="308" t="s">
        <v>237</v>
      </c>
      <c r="Y83" s="308" t="s">
        <v>237</v>
      </c>
      <c r="Z83" s="308" t="s">
        <v>237</v>
      </c>
      <c r="AA83" s="308" t="s">
        <v>237</v>
      </c>
      <c r="AB83" s="308" t="s">
        <v>237</v>
      </c>
      <c r="AC83" s="308" t="s">
        <v>237</v>
      </c>
      <c r="AD83" s="308" t="s">
        <v>237</v>
      </c>
      <c r="AE83" s="308" t="s">
        <v>237</v>
      </c>
      <c r="AF83" s="308" t="s">
        <v>237</v>
      </c>
      <c r="AG83" s="308" t="s">
        <v>237</v>
      </c>
      <c r="AH83" s="308" t="s">
        <v>237</v>
      </c>
      <c r="AI83" s="308" t="s">
        <v>237</v>
      </c>
      <c r="AJ83" s="308" t="s">
        <v>237</v>
      </c>
      <c r="AK83" s="308" t="s">
        <v>237</v>
      </c>
      <c r="AL83" s="308" t="s">
        <v>237</v>
      </c>
      <c r="AM83" s="308" t="s">
        <v>237</v>
      </c>
      <c r="AN83" s="308" t="s">
        <v>237</v>
      </c>
      <c r="AO83" s="308" t="s">
        <v>237</v>
      </c>
      <c r="AP83" s="308" t="s">
        <v>237</v>
      </c>
      <c r="AQ83" s="308" t="s">
        <v>237</v>
      </c>
      <c r="AR83" s="308" t="s">
        <v>237</v>
      </c>
      <c r="AS83" s="308" t="s">
        <v>237</v>
      </c>
      <c r="AT83" s="308" t="s">
        <v>237</v>
      </c>
      <c r="AU83" s="308" t="s">
        <v>237</v>
      </c>
      <c r="AV83" s="308" t="s">
        <v>237</v>
      </c>
      <c r="AW83" s="308" t="s">
        <v>237</v>
      </c>
      <c r="AX83" s="308" t="s">
        <v>237</v>
      </c>
      <c r="AY83" s="308" t="s">
        <v>237</v>
      </c>
      <c r="AZ83" s="308" t="s">
        <v>237</v>
      </c>
      <c r="BA83" s="308" t="s">
        <v>237</v>
      </c>
      <c r="BB83" s="308" t="s">
        <v>237</v>
      </c>
      <c r="BC83" s="308" t="s">
        <v>237</v>
      </c>
      <c r="BD83" s="308" t="s">
        <v>237</v>
      </c>
      <c r="BE83" s="308" t="s">
        <v>237</v>
      </c>
      <c r="BF83" s="308" t="s">
        <v>237</v>
      </c>
      <c r="BG83" s="308" t="s">
        <v>237</v>
      </c>
      <c r="BH83" s="308" t="s">
        <v>237</v>
      </c>
      <c r="BI83" s="308" t="s">
        <v>237</v>
      </c>
      <c r="BJ83" s="308" t="s">
        <v>237</v>
      </c>
      <c r="BK83" s="308" t="s">
        <v>237</v>
      </c>
      <c r="BL83" s="308" t="s">
        <v>237</v>
      </c>
      <c r="BM83" s="308" t="s">
        <v>237</v>
      </c>
      <c r="BN83" s="308" t="s">
        <v>237</v>
      </c>
      <c r="BO83" s="308" t="s">
        <v>237</v>
      </c>
      <c r="BP83" s="308" t="s">
        <v>237</v>
      </c>
      <c r="BQ83" s="308"/>
      <c r="BR83" s="308"/>
      <c r="BS83" s="308"/>
      <c r="BT83" s="308"/>
      <c r="BU83" s="308"/>
      <c r="BV83" s="308"/>
      <c r="BW83" s="308"/>
      <c r="BX83" s="308"/>
      <c r="BY83" s="308"/>
      <c r="BZ83" s="308"/>
      <c r="CA83" s="308"/>
      <c r="CB83" s="308"/>
      <c r="CC83" s="309"/>
    </row>
    <row r="84" spans="1:81" x14ac:dyDescent="0.2">
      <c r="A84" s="238"/>
      <c r="B84" s="298" t="str">
        <f>IF(NOT(ISNA(A84)),IF(A84&gt;0,_xll.xlDateShiftMonthBiz("TARGET",A84,tenor),""),"")</f>
        <v/>
      </c>
      <c r="C84" s="237" t="s">
        <v>237</v>
      </c>
      <c r="D84" s="238" t="e">
        <v>#N/A</v>
      </c>
      <c r="E84" s="239" t="e">
        <v>#N/A</v>
      </c>
      <c r="F84" s="301" t="str">
        <f>IF(LEN(B84)&gt;0,_xll.xlInterpDisc($D$10:INDEX($D$10:$D$99,$D$8),$E$10:INDEX($E$10:$E$99,$D$8),B84,EUROIS!typeInterp,EUROIS!interpOn,EUROIS!comp,0*TYPE(trigger)+EUROIS!dayCount),"")</f>
        <v/>
      </c>
      <c r="G84" s="307" t="s">
        <v>237</v>
      </c>
      <c r="H84" s="308" t="s">
        <v>237</v>
      </c>
      <c r="I84" s="308" t="s">
        <v>237</v>
      </c>
      <c r="J84" s="308" t="s">
        <v>237</v>
      </c>
      <c r="K84" s="308" t="s">
        <v>237</v>
      </c>
      <c r="L84" s="308" t="s">
        <v>237</v>
      </c>
      <c r="M84" s="308" t="s">
        <v>237</v>
      </c>
      <c r="N84" s="308" t="s">
        <v>237</v>
      </c>
      <c r="O84" s="308" t="s">
        <v>237</v>
      </c>
      <c r="P84" s="308" t="s">
        <v>237</v>
      </c>
      <c r="Q84" s="308" t="s">
        <v>237</v>
      </c>
      <c r="R84" s="308" t="s">
        <v>237</v>
      </c>
      <c r="S84" s="308" t="s">
        <v>237</v>
      </c>
      <c r="T84" s="308" t="s">
        <v>237</v>
      </c>
      <c r="U84" s="308" t="s">
        <v>237</v>
      </c>
      <c r="V84" s="308" t="s">
        <v>237</v>
      </c>
      <c r="W84" s="308" t="s">
        <v>237</v>
      </c>
      <c r="X84" s="308" t="s">
        <v>237</v>
      </c>
      <c r="Y84" s="308" t="s">
        <v>237</v>
      </c>
      <c r="Z84" s="308" t="s">
        <v>237</v>
      </c>
      <c r="AA84" s="308" t="s">
        <v>237</v>
      </c>
      <c r="AB84" s="308" t="s">
        <v>237</v>
      </c>
      <c r="AC84" s="308" t="s">
        <v>237</v>
      </c>
      <c r="AD84" s="308" t="s">
        <v>237</v>
      </c>
      <c r="AE84" s="308" t="s">
        <v>237</v>
      </c>
      <c r="AF84" s="308" t="s">
        <v>237</v>
      </c>
      <c r="AG84" s="308" t="s">
        <v>237</v>
      </c>
      <c r="AH84" s="308" t="s">
        <v>237</v>
      </c>
      <c r="AI84" s="308" t="s">
        <v>237</v>
      </c>
      <c r="AJ84" s="308" t="s">
        <v>237</v>
      </c>
      <c r="AK84" s="308" t="s">
        <v>237</v>
      </c>
      <c r="AL84" s="308" t="s">
        <v>237</v>
      </c>
      <c r="AM84" s="308" t="s">
        <v>237</v>
      </c>
      <c r="AN84" s="308" t="s">
        <v>237</v>
      </c>
      <c r="AO84" s="308" t="s">
        <v>237</v>
      </c>
      <c r="AP84" s="308" t="s">
        <v>237</v>
      </c>
      <c r="AQ84" s="308" t="s">
        <v>237</v>
      </c>
      <c r="AR84" s="308" t="s">
        <v>237</v>
      </c>
      <c r="AS84" s="308" t="s">
        <v>237</v>
      </c>
      <c r="AT84" s="308" t="s">
        <v>237</v>
      </c>
      <c r="AU84" s="308" t="s">
        <v>237</v>
      </c>
      <c r="AV84" s="308" t="s">
        <v>237</v>
      </c>
      <c r="AW84" s="308" t="s">
        <v>237</v>
      </c>
      <c r="AX84" s="308" t="s">
        <v>237</v>
      </c>
      <c r="AY84" s="308" t="s">
        <v>237</v>
      </c>
      <c r="AZ84" s="308" t="s">
        <v>237</v>
      </c>
      <c r="BA84" s="308" t="s">
        <v>237</v>
      </c>
      <c r="BB84" s="308" t="s">
        <v>237</v>
      </c>
      <c r="BC84" s="308" t="s">
        <v>237</v>
      </c>
      <c r="BD84" s="308" t="s">
        <v>237</v>
      </c>
      <c r="BE84" s="308" t="s">
        <v>237</v>
      </c>
      <c r="BF84" s="308" t="s">
        <v>237</v>
      </c>
      <c r="BG84" s="308" t="s">
        <v>237</v>
      </c>
      <c r="BH84" s="308" t="s">
        <v>237</v>
      </c>
      <c r="BI84" s="308" t="s">
        <v>237</v>
      </c>
      <c r="BJ84" s="308" t="s">
        <v>237</v>
      </c>
      <c r="BK84" s="308" t="s">
        <v>237</v>
      </c>
      <c r="BL84" s="308" t="s">
        <v>237</v>
      </c>
      <c r="BM84" s="308" t="s">
        <v>237</v>
      </c>
      <c r="BN84" s="308" t="s">
        <v>237</v>
      </c>
      <c r="BO84" s="308" t="s">
        <v>237</v>
      </c>
      <c r="BP84" s="308" t="s">
        <v>237</v>
      </c>
      <c r="BQ84" s="308"/>
      <c r="BR84" s="308"/>
      <c r="BS84" s="308"/>
      <c r="BT84" s="308"/>
      <c r="BU84" s="308"/>
      <c r="BV84" s="308"/>
      <c r="BW84" s="308"/>
      <c r="BX84" s="308"/>
      <c r="BY84" s="308"/>
      <c r="BZ84" s="308"/>
      <c r="CA84" s="308"/>
      <c r="CB84" s="308"/>
      <c r="CC84" s="309"/>
    </row>
    <row r="85" spans="1:81" x14ac:dyDescent="0.2">
      <c r="A85" s="238"/>
      <c r="B85" s="298" t="str">
        <f>IF(NOT(ISNA(A85)),IF(A85&gt;0,_xll.xlDateShiftMonthBiz("TARGET",A85,tenor),""),"")</f>
        <v/>
      </c>
      <c r="C85" s="237" t="s">
        <v>237</v>
      </c>
      <c r="D85" s="304"/>
      <c r="E85" s="239"/>
      <c r="F85" s="301" t="str">
        <f>IF(LEN(B85)&gt;0,_xll.xlInterpDisc($D$10:INDEX($D$10:$D$99,$D$8),$E$10:INDEX($E$10:$E$99,$D$8),B85,EUROIS!typeInterp,EUROIS!interpOn,EUROIS!comp,0*TYPE(trigger)+EUROIS!dayCount),"")</f>
        <v/>
      </c>
      <c r="G85" s="307" t="s">
        <v>237</v>
      </c>
      <c r="H85" s="308" t="s">
        <v>237</v>
      </c>
      <c r="I85" s="308" t="s">
        <v>237</v>
      </c>
      <c r="J85" s="308" t="s">
        <v>237</v>
      </c>
      <c r="K85" s="308" t="s">
        <v>237</v>
      </c>
      <c r="L85" s="308" t="s">
        <v>237</v>
      </c>
      <c r="M85" s="308" t="s">
        <v>237</v>
      </c>
      <c r="N85" s="308" t="s">
        <v>237</v>
      </c>
      <c r="O85" s="308" t="s">
        <v>237</v>
      </c>
      <c r="P85" s="308" t="s">
        <v>237</v>
      </c>
      <c r="Q85" s="308" t="s">
        <v>237</v>
      </c>
      <c r="R85" s="308" t="s">
        <v>237</v>
      </c>
      <c r="S85" s="308" t="s">
        <v>237</v>
      </c>
      <c r="T85" s="308" t="s">
        <v>237</v>
      </c>
      <c r="U85" s="308" t="s">
        <v>237</v>
      </c>
      <c r="V85" s="308" t="s">
        <v>237</v>
      </c>
      <c r="W85" s="308" t="s">
        <v>237</v>
      </c>
      <c r="X85" s="308" t="s">
        <v>237</v>
      </c>
      <c r="Y85" s="308" t="s">
        <v>237</v>
      </c>
      <c r="Z85" s="308" t="s">
        <v>237</v>
      </c>
      <c r="AA85" s="308" t="s">
        <v>237</v>
      </c>
      <c r="AB85" s="308" t="s">
        <v>237</v>
      </c>
      <c r="AC85" s="308" t="s">
        <v>237</v>
      </c>
      <c r="AD85" s="308" t="s">
        <v>237</v>
      </c>
      <c r="AE85" s="308" t="s">
        <v>237</v>
      </c>
      <c r="AF85" s="308" t="s">
        <v>237</v>
      </c>
      <c r="AG85" s="308" t="s">
        <v>237</v>
      </c>
      <c r="AH85" s="308" t="s">
        <v>237</v>
      </c>
      <c r="AI85" s="308" t="s">
        <v>237</v>
      </c>
      <c r="AJ85" s="308" t="s">
        <v>237</v>
      </c>
      <c r="AK85" s="308" t="s">
        <v>237</v>
      </c>
      <c r="AL85" s="308" t="s">
        <v>237</v>
      </c>
      <c r="AM85" s="308" t="s">
        <v>237</v>
      </c>
      <c r="AN85" s="308" t="s">
        <v>237</v>
      </c>
      <c r="AO85" s="308" t="s">
        <v>237</v>
      </c>
      <c r="AP85" s="308" t="s">
        <v>237</v>
      </c>
      <c r="AQ85" s="308" t="s">
        <v>237</v>
      </c>
      <c r="AR85" s="308" t="s">
        <v>237</v>
      </c>
      <c r="AS85" s="308" t="s">
        <v>237</v>
      </c>
      <c r="AT85" s="308" t="s">
        <v>237</v>
      </c>
      <c r="AU85" s="308" t="s">
        <v>237</v>
      </c>
      <c r="AV85" s="308" t="s">
        <v>237</v>
      </c>
      <c r="AW85" s="308" t="s">
        <v>237</v>
      </c>
      <c r="AX85" s="308" t="s">
        <v>237</v>
      </c>
      <c r="AY85" s="308" t="s">
        <v>237</v>
      </c>
      <c r="AZ85" s="308" t="s">
        <v>237</v>
      </c>
      <c r="BA85" s="308" t="s">
        <v>237</v>
      </c>
      <c r="BB85" s="308" t="s">
        <v>237</v>
      </c>
      <c r="BC85" s="308" t="s">
        <v>237</v>
      </c>
      <c r="BD85" s="308" t="s">
        <v>237</v>
      </c>
      <c r="BE85" s="308" t="s">
        <v>237</v>
      </c>
      <c r="BF85" s="308" t="s">
        <v>237</v>
      </c>
      <c r="BG85" s="308" t="s">
        <v>237</v>
      </c>
      <c r="BH85" s="308" t="s">
        <v>237</v>
      </c>
      <c r="BI85" s="308" t="s">
        <v>237</v>
      </c>
      <c r="BJ85" s="308" t="s">
        <v>237</v>
      </c>
      <c r="BK85" s="308" t="s">
        <v>237</v>
      </c>
      <c r="BL85" s="308" t="s">
        <v>237</v>
      </c>
      <c r="BM85" s="308" t="s">
        <v>237</v>
      </c>
      <c r="BN85" s="308" t="s">
        <v>237</v>
      </c>
      <c r="BO85" s="308" t="s">
        <v>237</v>
      </c>
      <c r="BP85" s="308" t="s">
        <v>237</v>
      </c>
      <c r="BQ85" s="308"/>
      <c r="BR85" s="308"/>
      <c r="BS85" s="308"/>
      <c r="BT85" s="308"/>
      <c r="BU85" s="308"/>
      <c r="BV85" s="308"/>
      <c r="BW85" s="308"/>
      <c r="BX85" s="308"/>
      <c r="BY85" s="308"/>
      <c r="BZ85" s="308"/>
      <c r="CA85" s="308"/>
      <c r="CB85" s="308"/>
      <c r="CC85" s="309"/>
    </row>
    <row r="86" spans="1:81" x14ac:dyDescent="0.2">
      <c r="A86" s="238"/>
      <c r="B86" s="298" t="str">
        <f>IF(NOT(ISNA(A86)),IF(A86&gt;0,_xll.xlDateShiftMonthBiz("TARGET",A86,tenor),""),"")</f>
        <v/>
      </c>
      <c r="C86" s="237" t="s">
        <v>237</v>
      </c>
      <c r="D86" s="304"/>
      <c r="E86" s="239"/>
      <c r="F86" s="301" t="str">
        <f>IF(LEN(B86)&gt;0,_xll.xlInterpDisc($D$10:INDEX($D$10:$D$99,$D$8),$E$10:INDEX($E$10:$E$99,$D$8),B86,EUROIS!typeInterp,EUROIS!interpOn,EUROIS!comp,0*TYPE(trigger)+EUROIS!dayCount),"")</f>
        <v/>
      </c>
      <c r="G86" s="307" t="s">
        <v>237</v>
      </c>
      <c r="H86" s="308" t="s">
        <v>237</v>
      </c>
      <c r="I86" s="308" t="s">
        <v>237</v>
      </c>
      <c r="J86" s="308" t="s">
        <v>237</v>
      </c>
      <c r="K86" s="308" t="s">
        <v>237</v>
      </c>
      <c r="L86" s="308" t="s">
        <v>237</v>
      </c>
      <c r="M86" s="308" t="s">
        <v>237</v>
      </c>
      <c r="N86" s="308" t="s">
        <v>237</v>
      </c>
      <c r="O86" s="308" t="s">
        <v>237</v>
      </c>
      <c r="P86" s="308" t="s">
        <v>237</v>
      </c>
      <c r="Q86" s="308" t="s">
        <v>237</v>
      </c>
      <c r="R86" s="308" t="s">
        <v>237</v>
      </c>
      <c r="S86" s="308" t="s">
        <v>237</v>
      </c>
      <c r="T86" s="308" t="s">
        <v>237</v>
      </c>
      <c r="U86" s="308" t="s">
        <v>237</v>
      </c>
      <c r="V86" s="308" t="s">
        <v>237</v>
      </c>
      <c r="W86" s="308" t="s">
        <v>237</v>
      </c>
      <c r="X86" s="308" t="s">
        <v>237</v>
      </c>
      <c r="Y86" s="308" t="s">
        <v>237</v>
      </c>
      <c r="Z86" s="308" t="s">
        <v>237</v>
      </c>
      <c r="AA86" s="308" t="s">
        <v>237</v>
      </c>
      <c r="AB86" s="308" t="s">
        <v>237</v>
      </c>
      <c r="AC86" s="308" t="s">
        <v>237</v>
      </c>
      <c r="AD86" s="308" t="s">
        <v>237</v>
      </c>
      <c r="AE86" s="308" t="s">
        <v>237</v>
      </c>
      <c r="AF86" s="308" t="s">
        <v>237</v>
      </c>
      <c r="AG86" s="308" t="s">
        <v>237</v>
      </c>
      <c r="AH86" s="308" t="s">
        <v>237</v>
      </c>
      <c r="AI86" s="308" t="s">
        <v>237</v>
      </c>
      <c r="AJ86" s="308" t="s">
        <v>237</v>
      </c>
      <c r="AK86" s="308" t="s">
        <v>237</v>
      </c>
      <c r="AL86" s="308" t="s">
        <v>237</v>
      </c>
      <c r="AM86" s="308" t="s">
        <v>237</v>
      </c>
      <c r="AN86" s="308" t="s">
        <v>237</v>
      </c>
      <c r="AO86" s="308" t="s">
        <v>237</v>
      </c>
      <c r="AP86" s="308" t="s">
        <v>237</v>
      </c>
      <c r="AQ86" s="308" t="s">
        <v>237</v>
      </c>
      <c r="AR86" s="308" t="s">
        <v>237</v>
      </c>
      <c r="AS86" s="308" t="s">
        <v>237</v>
      </c>
      <c r="AT86" s="308" t="s">
        <v>237</v>
      </c>
      <c r="AU86" s="308" t="s">
        <v>237</v>
      </c>
      <c r="AV86" s="308" t="s">
        <v>237</v>
      </c>
      <c r="AW86" s="308" t="s">
        <v>237</v>
      </c>
      <c r="AX86" s="308" t="s">
        <v>237</v>
      </c>
      <c r="AY86" s="308" t="s">
        <v>237</v>
      </c>
      <c r="AZ86" s="308" t="s">
        <v>237</v>
      </c>
      <c r="BA86" s="308" t="s">
        <v>237</v>
      </c>
      <c r="BB86" s="308" t="s">
        <v>237</v>
      </c>
      <c r="BC86" s="308" t="s">
        <v>237</v>
      </c>
      <c r="BD86" s="308" t="s">
        <v>237</v>
      </c>
      <c r="BE86" s="308" t="s">
        <v>237</v>
      </c>
      <c r="BF86" s="308" t="s">
        <v>237</v>
      </c>
      <c r="BG86" s="308" t="s">
        <v>237</v>
      </c>
      <c r="BH86" s="308" t="s">
        <v>237</v>
      </c>
      <c r="BI86" s="308" t="s">
        <v>237</v>
      </c>
      <c r="BJ86" s="308" t="s">
        <v>237</v>
      </c>
      <c r="BK86" s="308" t="s">
        <v>237</v>
      </c>
      <c r="BL86" s="308" t="s">
        <v>237</v>
      </c>
      <c r="BM86" s="308" t="s">
        <v>237</v>
      </c>
      <c r="BN86" s="308" t="s">
        <v>237</v>
      </c>
      <c r="BO86" s="308" t="s">
        <v>237</v>
      </c>
      <c r="BP86" s="308" t="s">
        <v>237</v>
      </c>
      <c r="BQ86" s="308"/>
      <c r="BR86" s="308"/>
      <c r="BS86" s="308"/>
      <c r="BT86" s="308"/>
      <c r="BU86" s="308"/>
      <c r="BV86" s="308"/>
      <c r="BW86" s="308"/>
      <c r="BX86" s="308"/>
      <c r="BY86" s="308"/>
      <c r="BZ86" s="308"/>
      <c r="CA86" s="308"/>
      <c r="CB86" s="308"/>
      <c r="CC86" s="309"/>
    </row>
    <row r="87" spans="1:81" x14ac:dyDescent="0.2">
      <c r="A87" s="238"/>
      <c r="B87" s="298" t="str">
        <f>IF(NOT(ISNA(A87)),IF(A87&gt;0,_xll.xlDateShiftMonthBiz("TARGET",A87,tenor),""),"")</f>
        <v/>
      </c>
      <c r="C87" s="237" t="s">
        <v>237</v>
      </c>
      <c r="D87" s="304"/>
      <c r="E87" s="239"/>
      <c r="F87" s="301" t="str">
        <f>IF(LEN(B87)&gt;0,_xll.xlInterpDisc($D$10:INDEX($D$10:$D$99,$D$8),$E$10:INDEX($E$10:$E$99,$D$8),B87,EUROIS!typeInterp,EUROIS!interpOn,EUROIS!comp,0*TYPE(trigger)+EUROIS!dayCount),"")</f>
        <v/>
      </c>
      <c r="G87" s="307" t="s">
        <v>237</v>
      </c>
      <c r="H87" s="308" t="s">
        <v>237</v>
      </c>
      <c r="I87" s="308" t="s">
        <v>237</v>
      </c>
      <c r="J87" s="308" t="s">
        <v>237</v>
      </c>
      <c r="K87" s="308" t="s">
        <v>237</v>
      </c>
      <c r="L87" s="308" t="s">
        <v>237</v>
      </c>
      <c r="M87" s="308" t="s">
        <v>237</v>
      </c>
      <c r="N87" s="308" t="s">
        <v>237</v>
      </c>
      <c r="O87" s="308" t="s">
        <v>237</v>
      </c>
      <c r="P87" s="308" t="s">
        <v>237</v>
      </c>
      <c r="Q87" s="308" t="s">
        <v>237</v>
      </c>
      <c r="R87" s="308" t="s">
        <v>237</v>
      </c>
      <c r="S87" s="308" t="s">
        <v>237</v>
      </c>
      <c r="T87" s="308" t="s">
        <v>237</v>
      </c>
      <c r="U87" s="308" t="s">
        <v>237</v>
      </c>
      <c r="V87" s="308" t="s">
        <v>237</v>
      </c>
      <c r="W87" s="308" t="s">
        <v>237</v>
      </c>
      <c r="X87" s="308" t="s">
        <v>237</v>
      </c>
      <c r="Y87" s="308" t="s">
        <v>237</v>
      </c>
      <c r="Z87" s="308" t="s">
        <v>237</v>
      </c>
      <c r="AA87" s="308" t="s">
        <v>237</v>
      </c>
      <c r="AB87" s="308" t="s">
        <v>237</v>
      </c>
      <c r="AC87" s="308" t="s">
        <v>237</v>
      </c>
      <c r="AD87" s="308" t="s">
        <v>237</v>
      </c>
      <c r="AE87" s="308" t="s">
        <v>237</v>
      </c>
      <c r="AF87" s="308" t="s">
        <v>237</v>
      </c>
      <c r="AG87" s="308" t="s">
        <v>237</v>
      </c>
      <c r="AH87" s="308" t="s">
        <v>237</v>
      </c>
      <c r="AI87" s="308" t="s">
        <v>237</v>
      </c>
      <c r="AJ87" s="308" t="s">
        <v>237</v>
      </c>
      <c r="AK87" s="308" t="s">
        <v>237</v>
      </c>
      <c r="AL87" s="308" t="s">
        <v>237</v>
      </c>
      <c r="AM87" s="308" t="s">
        <v>237</v>
      </c>
      <c r="AN87" s="308" t="s">
        <v>237</v>
      </c>
      <c r="AO87" s="308" t="s">
        <v>237</v>
      </c>
      <c r="AP87" s="308" t="s">
        <v>237</v>
      </c>
      <c r="AQ87" s="308" t="s">
        <v>237</v>
      </c>
      <c r="AR87" s="308" t="s">
        <v>237</v>
      </c>
      <c r="AS87" s="308" t="s">
        <v>237</v>
      </c>
      <c r="AT87" s="308" t="s">
        <v>237</v>
      </c>
      <c r="AU87" s="308" t="s">
        <v>237</v>
      </c>
      <c r="AV87" s="308" t="s">
        <v>237</v>
      </c>
      <c r="AW87" s="308" t="s">
        <v>237</v>
      </c>
      <c r="AX87" s="308" t="s">
        <v>237</v>
      </c>
      <c r="AY87" s="308" t="s">
        <v>237</v>
      </c>
      <c r="AZ87" s="308" t="s">
        <v>237</v>
      </c>
      <c r="BA87" s="308" t="s">
        <v>237</v>
      </c>
      <c r="BB87" s="308" t="s">
        <v>237</v>
      </c>
      <c r="BC87" s="308" t="s">
        <v>237</v>
      </c>
      <c r="BD87" s="308" t="s">
        <v>237</v>
      </c>
      <c r="BE87" s="308" t="s">
        <v>237</v>
      </c>
      <c r="BF87" s="308" t="s">
        <v>237</v>
      </c>
      <c r="BG87" s="308" t="s">
        <v>237</v>
      </c>
      <c r="BH87" s="308" t="s">
        <v>237</v>
      </c>
      <c r="BI87" s="308" t="s">
        <v>237</v>
      </c>
      <c r="BJ87" s="308" t="s">
        <v>237</v>
      </c>
      <c r="BK87" s="308" t="s">
        <v>237</v>
      </c>
      <c r="BL87" s="308" t="s">
        <v>237</v>
      </c>
      <c r="BM87" s="308" t="s">
        <v>237</v>
      </c>
      <c r="BN87" s="308" t="s">
        <v>237</v>
      </c>
      <c r="BO87" s="308" t="s">
        <v>237</v>
      </c>
      <c r="BP87" s="308" t="s">
        <v>237</v>
      </c>
      <c r="BQ87" s="308"/>
      <c r="BR87" s="308"/>
      <c r="BS87" s="308"/>
      <c r="BT87" s="308"/>
      <c r="BU87" s="308"/>
      <c r="BV87" s="308"/>
      <c r="BW87" s="308"/>
      <c r="BX87" s="308"/>
      <c r="BY87" s="308"/>
      <c r="BZ87" s="308"/>
      <c r="CA87" s="308"/>
      <c r="CB87" s="308"/>
      <c r="CC87" s="309"/>
    </row>
    <row r="88" spans="1:81" x14ac:dyDescent="0.2">
      <c r="A88" s="238"/>
      <c r="B88" s="298" t="str">
        <f>IF(NOT(ISNA(A88)),IF(A88&gt;0,_xll.xlDateShiftMonthBiz("TARGET",A88,tenor),""),"")</f>
        <v/>
      </c>
      <c r="C88" s="237" t="s">
        <v>237</v>
      </c>
      <c r="D88" s="304"/>
      <c r="E88" s="239"/>
      <c r="F88" s="301" t="str">
        <f>IF(LEN(B88)&gt;0,_xll.xlInterpDisc($D$10:INDEX($D$10:$D$99,$D$8),$E$10:INDEX($E$10:$E$99,$D$8),B88,EUROIS!typeInterp,EUROIS!interpOn,EUROIS!comp,0*TYPE(trigger)+EUROIS!dayCount),"")</f>
        <v/>
      </c>
      <c r="G88" s="307" t="s">
        <v>237</v>
      </c>
      <c r="H88" s="308" t="s">
        <v>237</v>
      </c>
      <c r="I88" s="308" t="s">
        <v>237</v>
      </c>
      <c r="J88" s="308" t="s">
        <v>237</v>
      </c>
      <c r="K88" s="308" t="s">
        <v>237</v>
      </c>
      <c r="L88" s="308" t="s">
        <v>237</v>
      </c>
      <c r="M88" s="308" t="s">
        <v>237</v>
      </c>
      <c r="N88" s="308" t="s">
        <v>237</v>
      </c>
      <c r="O88" s="308" t="s">
        <v>237</v>
      </c>
      <c r="P88" s="308" t="s">
        <v>237</v>
      </c>
      <c r="Q88" s="308" t="s">
        <v>237</v>
      </c>
      <c r="R88" s="308" t="s">
        <v>237</v>
      </c>
      <c r="S88" s="308" t="s">
        <v>237</v>
      </c>
      <c r="T88" s="308" t="s">
        <v>237</v>
      </c>
      <c r="U88" s="308" t="s">
        <v>237</v>
      </c>
      <c r="V88" s="308" t="s">
        <v>237</v>
      </c>
      <c r="W88" s="308" t="s">
        <v>237</v>
      </c>
      <c r="X88" s="308" t="s">
        <v>237</v>
      </c>
      <c r="Y88" s="308" t="s">
        <v>237</v>
      </c>
      <c r="Z88" s="308" t="s">
        <v>237</v>
      </c>
      <c r="AA88" s="308" t="s">
        <v>237</v>
      </c>
      <c r="AB88" s="308" t="s">
        <v>237</v>
      </c>
      <c r="AC88" s="308" t="s">
        <v>237</v>
      </c>
      <c r="AD88" s="308" t="s">
        <v>237</v>
      </c>
      <c r="AE88" s="308" t="s">
        <v>237</v>
      </c>
      <c r="AF88" s="308" t="s">
        <v>237</v>
      </c>
      <c r="AG88" s="308" t="s">
        <v>237</v>
      </c>
      <c r="AH88" s="308" t="s">
        <v>237</v>
      </c>
      <c r="AI88" s="308" t="s">
        <v>237</v>
      </c>
      <c r="AJ88" s="308" t="s">
        <v>237</v>
      </c>
      <c r="AK88" s="308" t="s">
        <v>237</v>
      </c>
      <c r="AL88" s="308" t="s">
        <v>237</v>
      </c>
      <c r="AM88" s="308" t="s">
        <v>237</v>
      </c>
      <c r="AN88" s="308" t="s">
        <v>237</v>
      </c>
      <c r="AO88" s="308" t="s">
        <v>237</v>
      </c>
      <c r="AP88" s="308" t="s">
        <v>237</v>
      </c>
      <c r="AQ88" s="308" t="s">
        <v>237</v>
      </c>
      <c r="AR88" s="308" t="s">
        <v>237</v>
      </c>
      <c r="AS88" s="308" t="s">
        <v>237</v>
      </c>
      <c r="AT88" s="308" t="s">
        <v>237</v>
      </c>
      <c r="AU88" s="308" t="s">
        <v>237</v>
      </c>
      <c r="AV88" s="308" t="s">
        <v>237</v>
      </c>
      <c r="AW88" s="308" t="s">
        <v>237</v>
      </c>
      <c r="AX88" s="308" t="s">
        <v>237</v>
      </c>
      <c r="AY88" s="308" t="s">
        <v>237</v>
      </c>
      <c r="AZ88" s="308" t="s">
        <v>237</v>
      </c>
      <c r="BA88" s="308" t="s">
        <v>237</v>
      </c>
      <c r="BB88" s="308" t="s">
        <v>237</v>
      </c>
      <c r="BC88" s="308" t="s">
        <v>237</v>
      </c>
      <c r="BD88" s="308" t="s">
        <v>237</v>
      </c>
      <c r="BE88" s="308" t="s">
        <v>237</v>
      </c>
      <c r="BF88" s="308" t="s">
        <v>237</v>
      </c>
      <c r="BG88" s="308" t="s">
        <v>237</v>
      </c>
      <c r="BH88" s="308" t="s">
        <v>237</v>
      </c>
      <c r="BI88" s="308" t="s">
        <v>237</v>
      </c>
      <c r="BJ88" s="308" t="s">
        <v>237</v>
      </c>
      <c r="BK88" s="308" t="s">
        <v>237</v>
      </c>
      <c r="BL88" s="308" t="s">
        <v>237</v>
      </c>
      <c r="BM88" s="308" t="s">
        <v>237</v>
      </c>
      <c r="BN88" s="308" t="s">
        <v>237</v>
      </c>
      <c r="BO88" s="308" t="s">
        <v>237</v>
      </c>
      <c r="BP88" s="308" t="s">
        <v>237</v>
      </c>
      <c r="BQ88" s="308"/>
      <c r="BR88" s="308"/>
      <c r="BS88" s="308"/>
      <c r="BT88" s="308"/>
      <c r="BU88" s="308"/>
      <c r="BV88" s="308"/>
      <c r="BW88" s="308"/>
      <c r="BX88" s="308"/>
      <c r="BY88" s="308"/>
      <c r="BZ88" s="308"/>
      <c r="CA88" s="308"/>
      <c r="CB88" s="308"/>
      <c r="CC88" s="309"/>
    </row>
    <row r="89" spans="1:81" x14ac:dyDescent="0.2">
      <c r="A89" s="238"/>
      <c r="B89" s="298" t="str">
        <f>IF(NOT(ISNA(A89)),IF(A89&gt;0,_xll.xlDateShiftMonthBiz("TARGET",A89,tenor),""),"")</f>
        <v/>
      </c>
      <c r="C89" s="237" t="s">
        <v>237</v>
      </c>
      <c r="D89" s="304"/>
      <c r="E89" s="239"/>
      <c r="F89" s="301" t="str">
        <f>IF(LEN(B89)&gt;0,_xll.xlInterpDisc($D$10:INDEX($D$10:$D$99,$D$8),$E$10:INDEX($E$10:$E$99,$D$8),B89,EUROIS!typeInterp,EUROIS!interpOn,EUROIS!comp,0*TYPE(trigger)+EUROIS!dayCount),"")</f>
        <v/>
      </c>
      <c r="G89" s="307" t="s">
        <v>237</v>
      </c>
      <c r="H89" s="308" t="s">
        <v>237</v>
      </c>
      <c r="I89" s="308" t="s">
        <v>237</v>
      </c>
      <c r="J89" s="308" t="s">
        <v>237</v>
      </c>
      <c r="K89" s="308" t="s">
        <v>237</v>
      </c>
      <c r="L89" s="308" t="s">
        <v>237</v>
      </c>
      <c r="M89" s="308" t="s">
        <v>237</v>
      </c>
      <c r="N89" s="308" t="s">
        <v>237</v>
      </c>
      <c r="O89" s="308" t="s">
        <v>237</v>
      </c>
      <c r="P89" s="308" t="s">
        <v>237</v>
      </c>
      <c r="Q89" s="308" t="s">
        <v>237</v>
      </c>
      <c r="R89" s="308" t="s">
        <v>237</v>
      </c>
      <c r="S89" s="308" t="s">
        <v>237</v>
      </c>
      <c r="T89" s="308" t="s">
        <v>237</v>
      </c>
      <c r="U89" s="308" t="s">
        <v>237</v>
      </c>
      <c r="V89" s="308" t="s">
        <v>237</v>
      </c>
      <c r="W89" s="308" t="s">
        <v>237</v>
      </c>
      <c r="X89" s="308" t="s">
        <v>237</v>
      </c>
      <c r="Y89" s="308" t="s">
        <v>237</v>
      </c>
      <c r="Z89" s="308" t="s">
        <v>237</v>
      </c>
      <c r="AA89" s="308" t="s">
        <v>237</v>
      </c>
      <c r="AB89" s="308" t="s">
        <v>237</v>
      </c>
      <c r="AC89" s="308" t="s">
        <v>237</v>
      </c>
      <c r="AD89" s="308" t="s">
        <v>237</v>
      </c>
      <c r="AE89" s="308" t="s">
        <v>237</v>
      </c>
      <c r="AF89" s="308" t="s">
        <v>237</v>
      </c>
      <c r="AG89" s="308" t="s">
        <v>237</v>
      </c>
      <c r="AH89" s="308" t="s">
        <v>237</v>
      </c>
      <c r="AI89" s="308" t="s">
        <v>237</v>
      </c>
      <c r="AJ89" s="308" t="s">
        <v>237</v>
      </c>
      <c r="AK89" s="308" t="s">
        <v>237</v>
      </c>
      <c r="AL89" s="308" t="s">
        <v>237</v>
      </c>
      <c r="AM89" s="308" t="s">
        <v>237</v>
      </c>
      <c r="AN89" s="308" t="s">
        <v>237</v>
      </c>
      <c r="AO89" s="308" t="s">
        <v>237</v>
      </c>
      <c r="AP89" s="308" t="s">
        <v>237</v>
      </c>
      <c r="AQ89" s="308" t="s">
        <v>237</v>
      </c>
      <c r="AR89" s="308" t="s">
        <v>237</v>
      </c>
      <c r="AS89" s="308" t="s">
        <v>237</v>
      </c>
      <c r="AT89" s="308" t="s">
        <v>237</v>
      </c>
      <c r="AU89" s="308" t="s">
        <v>237</v>
      </c>
      <c r="AV89" s="308" t="s">
        <v>237</v>
      </c>
      <c r="AW89" s="308" t="s">
        <v>237</v>
      </c>
      <c r="AX89" s="308" t="s">
        <v>237</v>
      </c>
      <c r="AY89" s="308" t="s">
        <v>237</v>
      </c>
      <c r="AZ89" s="308" t="s">
        <v>237</v>
      </c>
      <c r="BA89" s="308" t="s">
        <v>237</v>
      </c>
      <c r="BB89" s="308" t="s">
        <v>237</v>
      </c>
      <c r="BC89" s="308" t="s">
        <v>237</v>
      </c>
      <c r="BD89" s="308" t="s">
        <v>237</v>
      </c>
      <c r="BE89" s="308" t="s">
        <v>237</v>
      </c>
      <c r="BF89" s="308" t="s">
        <v>237</v>
      </c>
      <c r="BG89" s="308" t="s">
        <v>237</v>
      </c>
      <c r="BH89" s="308" t="s">
        <v>237</v>
      </c>
      <c r="BI89" s="308" t="s">
        <v>237</v>
      </c>
      <c r="BJ89" s="308" t="s">
        <v>237</v>
      </c>
      <c r="BK89" s="308" t="s">
        <v>237</v>
      </c>
      <c r="BL89" s="308" t="s">
        <v>237</v>
      </c>
      <c r="BM89" s="308" t="s">
        <v>237</v>
      </c>
      <c r="BN89" s="308" t="s">
        <v>237</v>
      </c>
      <c r="BO89" s="308" t="s">
        <v>237</v>
      </c>
      <c r="BP89" s="308" t="s">
        <v>237</v>
      </c>
      <c r="BQ89" s="308"/>
      <c r="BR89" s="308"/>
      <c r="BS89" s="308"/>
      <c r="BT89" s="308"/>
      <c r="BU89" s="308"/>
      <c r="BV89" s="308"/>
      <c r="BW89" s="308"/>
      <c r="BX89" s="308"/>
      <c r="BY89" s="308"/>
      <c r="BZ89" s="308"/>
      <c r="CA89" s="308"/>
      <c r="CB89" s="308"/>
      <c r="CC89" s="309"/>
    </row>
    <row r="90" spans="1:81" x14ac:dyDescent="0.2">
      <c r="A90" s="238"/>
      <c r="B90" s="298" t="str">
        <f>IF(NOT(ISNA(A90)),IF(A90&gt;0,_xll.xlDateShiftMonthBiz("TARGET",A90,tenor),""),"")</f>
        <v/>
      </c>
      <c r="C90" s="237" t="s">
        <v>237</v>
      </c>
      <c r="D90" s="304"/>
      <c r="E90" s="239"/>
      <c r="F90" s="301" t="str">
        <f>IF(LEN(B90)&gt;0,_xll.xlInterpDisc($D$10:INDEX($D$10:$D$99,$D$8),$E$10:INDEX($E$10:$E$99,$D$8),B90,EUROIS!typeInterp,EUROIS!interpOn,EUROIS!comp,0*TYPE(trigger)+EUROIS!dayCount),"")</f>
        <v/>
      </c>
      <c r="G90" s="307" t="s">
        <v>237</v>
      </c>
      <c r="H90" s="308" t="s">
        <v>237</v>
      </c>
      <c r="I90" s="308" t="s">
        <v>237</v>
      </c>
      <c r="J90" s="308" t="s">
        <v>237</v>
      </c>
      <c r="K90" s="308" t="s">
        <v>237</v>
      </c>
      <c r="L90" s="308" t="s">
        <v>237</v>
      </c>
      <c r="M90" s="308" t="s">
        <v>237</v>
      </c>
      <c r="N90" s="308" t="s">
        <v>237</v>
      </c>
      <c r="O90" s="308" t="s">
        <v>237</v>
      </c>
      <c r="P90" s="308" t="s">
        <v>237</v>
      </c>
      <c r="Q90" s="308" t="s">
        <v>237</v>
      </c>
      <c r="R90" s="308" t="s">
        <v>237</v>
      </c>
      <c r="S90" s="308" t="s">
        <v>237</v>
      </c>
      <c r="T90" s="308" t="s">
        <v>237</v>
      </c>
      <c r="U90" s="308" t="s">
        <v>237</v>
      </c>
      <c r="V90" s="308" t="s">
        <v>237</v>
      </c>
      <c r="W90" s="308" t="s">
        <v>237</v>
      </c>
      <c r="X90" s="308" t="s">
        <v>237</v>
      </c>
      <c r="Y90" s="308" t="s">
        <v>237</v>
      </c>
      <c r="Z90" s="308" t="s">
        <v>237</v>
      </c>
      <c r="AA90" s="308" t="s">
        <v>237</v>
      </c>
      <c r="AB90" s="308" t="s">
        <v>237</v>
      </c>
      <c r="AC90" s="308" t="s">
        <v>237</v>
      </c>
      <c r="AD90" s="308" t="s">
        <v>237</v>
      </c>
      <c r="AE90" s="308" t="s">
        <v>237</v>
      </c>
      <c r="AF90" s="308" t="s">
        <v>237</v>
      </c>
      <c r="AG90" s="308" t="s">
        <v>237</v>
      </c>
      <c r="AH90" s="308" t="s">
        <v>237</v>
      </c>
      <c r="AI90" s="308" t="s">
        <v>237</v>
      </c>
      <c r="AJ90" s="308" t="s">
        <v>237</v>
      </c>
      <c r="AK90" s="308" t="s">
        <v>237</v>
      </c>
      <c r="AL90" s="308" t="s">
        <v>237</v>
      </c>
      <c r="AM90" s="308" t="s">
        <v>237</v>
      </c>
      <c r="AN90" s="308" t="s">
        <v>237</v>
      </c>
      <c r="AO90" s="308" t="s">
        <v>237</v>
      </c>
      <c r="AP90" s="308" t="s">
        <v>237</v>
      </c>
      <c r="AQ90" s="308" t="s">
        <v>237</v>
      </c>
      <c r="AR90" s="308" t="s">
        <v>237</v>
      </c>
      <c r="AS90" s="308" t="s">
        <v>237</v>
      </c>
      <c r="AT90" s="308" t="s">
        <v>237</v>
      </c>
      <c r="AU90" s="308" t="s">
        <v>237</v>
      </c>
      <c r="AV90" s="308" t="s">
        <v>237</v>
      </c>
      <c r="AW90" s="308" t="s">
        <v>237</v>
      </c>
      <c r="AX90" s="308" t="s">
        <v>237</v>
      </c>
      <c r="AY90" s="308" t="s">
        <v>237</v>
      </c>
      <c r="AZ90" s="308" t="s">
        <v>237</v>
      </c>
      <c r="BA90" s="308" t="s">
        <v>237</v>
      </c>
      <c r="BB90" s="308" t="s">
        <v>237</v>
      </c>
      <c r="BC90" s="308" t="s">
        <v>237</v>
      </c>
      <c r="BD90" s="308" t="s">
        <v>237</v>
      </c>
      <c r="BE90" s="308" t="s">
        <v>237</v>
      </c>
      <c r="BF90" s="308" t="s">
        <v>237</v>
      </c>
      <c r="BG90" s="308" t="s">
        <v>237</v>
      </c>
      <c r="BH90" s="308" t="s">
        <v>237</v>
      </c>
      <c r="BI90" s="308" t="s">
        <v>237</v>
      </c>
      <c r="BJ90" s="308" t="s">
        <v>237</v>
      </c>
      <c r="BK90" s="308" t="s">
        <v>237</v>
      </c>
      <c r="BL90" s="308" t="s">
        <v>237</v>
      </c>
      <c r="BM90" s="308" t="s">
        <v>237</v>
      </c>
      <c r="BN90" s="308" t="s">
        <v>237</v>
      </c>
      <c r="BO90" s="308" t="s">
        <v>237</v>
      </c>
      <c r="BP90" s="308" t="s">
        <v>237</v>
      </c>
      <c r="BQ90" s="308"/>
      <c r="BR90" s="308"/>
      <c r="BS90" s="308"/>
      <c r="BT90" s="308"/>
      <c r="BU90" s="308"/>
      <c r="BV90" s="308"/>
      <c r="BW90" s="308"/>
      <c r="BX90" s="308"/>
      <c r="BY90" s="308"/>
      <c r="BZ90" s="308"/>
      <c r="CA90" s="308"/>
      <c r="CB90" s="308"/>
      <c r="CC90" s="309"/>
    </row>
    <row r="91" spans="1:81" x14ac:dyDescent="0.2">
      <c r="A91" s="238"/>
      <c r="B91" s="298" t="str">
        <f>IF(NOT(ISNA(A91)),IF(A91&gt;0,_xll.xlDateShiftMonthBiz("TARGET",A91,tenor),""),"")</f>
        <v/>
      </c>
      <c r="C91" s="237" t="s">
        <v>237</v>
      </c>
      <c r="D91" s="304"/>
      <c r="E91" s="239"/>
      <c r="F91" s="301" t="str">
        <f>IF(LEN(B91)&gt;0,_xll.xlInterpDisc($D$10:INDEX($D$10:$D$99,$D$8),$E$10:INDEX($E$10:$E$99,$D$8),B91,EUROIS!typeInterp,EUROIS!interpOn,EUROIS!comp,0*TYPE(trigger)+EUROIS!dayCount),"")</f>
        <v/>
      </c>
      <c r="G91" s="307" t="s">
        <v>237</v>
      </c>
      <c r="H91" s="308" t="s">
        <v>237</v>
      </c>
      <c r="I91" s="308" t="s">
        <v>237</v>
      </c>
      <c r="J91" s="308" t="s">
        <v>237</v>
      </c>
      <c r="K91" s="308" t="s">
        <v>237</v>
      </c>
      <c r="L91" s="308" t="s">
        <v>237</v>
      </c>
      <c r="M91" s="308" t="s">
        <v>237</v>
      </c>
      <c r="N91" s="308" t="s">
        <v>237</v>
      </c>
      <c r="O91" s="308" t="s">
        <v>237</v>
      </c>
      <c r="P91" s="308" t="s">
        <v>237</v>
      </c>
      <c r="Q91" s="308" t="s">
        <v>237</v>
      </c>
      <c r="R91" s="308" t="s">
        <v>237</v>
      </c>
      <c r="S91" s="308" t="s">
        <v>237</v>
      </c>
      <c r="T91" s="308" t="s">
        <v>237</v>
      </c>
      <c r="U91" s="308" t="s">
        <v>237</v>
      </c>
      <c r="V91" s="308" t="s">
        <v>237</v>
      </c>
      <c r="W91" s="308" t="s">
        <v>237</v>
      </c>
      <c r="X91" s="308" t="s">
        <v>237</v>
      </c>
      <c r="Y91" s="308" t="s">
        <v>237</v>
      </c>
      <c r="Z91" s="308" t="s">
        <v>237</v>
      </c>
      <c r="AA91" s="308" t="s">
        <v>237</v>
      </c>
      <c r="AB91" s="308" t="s">
        <v>237</v>
      </c>
      <c r="AC91" s="308" t="s">
        <v>237</v>
      </c>
      <c r="AD91" s="308" t="s">
        <v>237</v>
      </c>
      <c r="AE91" s="308" t="s">
        <v>237</v>
      </c>
      <c r="AF91" s="308" t="s">
        <v>237</v>
      </c>
      <c r="AG91" s="308" t="s">
        <v>237</v>
      </c>
      <c r="AH91" s="308" t="s">
        <v>237</v>
      </c>
      <c r="AI91" s="308" t="s">
        <v>237</v>
      </c>
      <c r="AJ91" s="308" t="s">
        <v>237</v>
      </c>
      <c r="AK91" s="308" t="s">
        <v>237</v>
      </c>
      <c r="AL91" s="308" t="s">
        <v>237</v>
      </c>
      <c r="AM91" s="308" t="s">
        <v>237</v>
      </c>
      <c r="AN91" s="308" t="s">
        <v>237</v>
      </c>
      <c r="AO91" s="308" t="s">
        <v>237</v>
      </c>
      <c r="AP91" s="308" t="s">
        <v>237</v>
      </c>
      <c r="AQ91" s="308" t="s">
        <v>237</v>
      </c>
      <c r="AR91" s="308" t="s">
        <v>237</v>
      </c>
      <c r="AS91" s="308" t="s">
        <v>237</v>
      </c>
      <c r="AT91" s="308" t="s">
        <v>237</v>
      </c>
      <c r="AU91" s="308" t="s">
        <v>237</v>
      </c>
      <c r="AV91" s="308" t="s">
        <v>237</v>
      </c>
      <c r="AW91" s="308" t="s">
        <v>237</v>
      </c>
      <c r="AX91" s="308" t="s">
        <v>237</v>
      </c>
      <c r="AY91" s="308" t="s">
        <v>237</v>
      </c>
      <c r="AZ91" s="308" t="s">
        <v>237</v>
      </c>
      <c r="BA91" s="308" t="s">
        <v>237</v>
      </c>
      <c r="BB91" s="308" t="s">
        <v>237</v>
      </c>
      <c r="BC91" s="308" t="s">
        <v>237</v>
      </c>
      <c r="BD91" s="308" t="s">
        <v>237</v>
      </c>
      <c r="BE91" s="308" t="s">
        <v>237</v>
      </c>
      <c r="BF91" s="308" t="s">
        <v>237</v>
      </c>
      <c r="BG91" s="308" t="s">
        <v>237</v>
      </c>
      <c r="BH91" s="308" t="s">
        <v>237</v>
      </c>
      <c r="BI91" s="308" t="s">
        <v>237</v>
      </c>
      <c r="BJ91" s="308" t="s">
        <v>237</v>
      </c>
      <c r="BK91" s="308" t="s">
        <v>237</v>
      </c>
      <c r="BL91" s="308" t="s">
        <v>237</v>
      </c>
      <c r="BM91" s="308" t="s">
        <v>237</v>
      </c>
      <c r="BN91" s="308" t="s">
        <v>237</v>
      </c>
      <c r="BO91" s="308" t="s">
        <v>237</v>
      </c>
      <c r="BP91" s="308" t="s">
        <v>237</v>
      </c>
      <c r="BQ91" s="308"/>
      <c r="BR91" s="308"/>
      <c r="BS91" s="308"/>
      <c r="BT91" s="308"/>
      <c r="BU91" s="308"/>
      <c r="BV91" s="308"/>
      <c r="BW91" s="308"/>
      <c r="BX91" s="308"/>
      <c r="BY91" s="308"/>
      <c r="BZ91" s="308"/>
      <c r="CA91" s="308"/>
      <c r="CB91" s="308"/>
      <c r="CC91" s="309"/>
    </row>
    <row r="92" spans="1:81" x14ac:dyDescent="0.2">
      <c r="A92" s="238"/>
      <c r="B92" s="298" t="str">
        <f>IF(NOT(ISNA(A92)),IF(A92&gt;0,_xll.xlDateShiftMonthBiz("TARGET",A92,tenor),""),"")</f>
        <v/>
      </c>
      <c r="C92" s="237" t="s">
        <v>237</v>
      </c>
      <c r="D92" s="304"/>
      <c r="E92" s="239"/>
      <c r="F92" s="301" t="str">
        <f>IF(LEN(B92)&gt;0,_xll.xlInterpDisc($D$10:INDEX($D$10:$D$99,$D$8),$E$10:INDEX($E$10:$E$99,$D$8),B92,EUROIS!typeInterp,EUROIS!interpOn,EUROIS!comp,0*TYPE(trigger)+EUROIS!dayCount),"")</f>
        <v/>
      </c>
      <c r="G92" s="307" t="s">
        <v>237</v>
      </c>
      <c r="H92" s="308" t="s">
        <v>237</v>
      </c>
      <c r="I92" s="308" t="s">
        <v>237</v>
      </c>
      <c r="J92" s="308" t="s">
        <v>237</v>
      </c>
      <c r="K92" s="308" t="s">
        <v>237</v>
      </c>
      <c r="L92" s="308" t="s">
        <v>237</v>
      </c>
      <c r="M92" s="308" t="s">
        <v>237</v>
      </c>
      <c r="N92" s="308" t="s">
        <v>237</v>
      </c>
      <c r="O92" s="308" t="s">
        <v>237</v>
      </c>
      <c r="P92" s="308" t="s">
        <v>237</v>
      </c>
      <c r="Q92" s="308" t="s">
        <v>237</v>
      </c>
      <c r="R92" s="308" t="s">
        <v>237</v>
      </c>
      <c r="S92" s="308" t="s">
        <v>237</v>
      </c>
      <c r="T92" s="308" t="s">
        <v>237</v>
      </c>
      <c r="U92" s="308" t="s">
        <v>237</v>
      </c>
      <c r="V92" s="308" t="s">
        <v>237</v>
      </c>
      <c r="W92" s="308" t="s">
        <v>237</v>
      </c>
      <c r="X92" s="308" t="s">
        <v>237</v>
      </c>
      <c r="Y92" s="308" t="s">
        <v>237</v>
      </c>
      <c r="Z92" s="308" t="s">
        <v>237</v>
      </c>
      <c r="AA92" s="308" t="s">
        <v>237</v>
      </c>
      <c r="AB92" s="308" t="s">
        <v>237</v>
      </c>
      <c r="AC92" s="308" t="s">
        <v>237</v>
      </c>
      <c r="AD92" s="308" t="s">
        <v>237</v>
      </c>
      <c r="AE92" s="308" t="s">
        <v>237</v>
      </c>
      <c r="AF92" s="308" t="s">
        <v>237</v>
      </c>
      <c r="AG92" s="308" t="s">
        <v>237</v>
      </c>
      <c r="AH92" s="308" t="s">
        <v>237</v>
      </c>
      <c r="AI92" s="308" t="s">
        <v>237</v>
      </c>
      <c r="AJ92" s="308" t="s">
        <v>237</v>
      </c>
      <c r="AK92" s="308" t="s">
        <v>237</v>
      </c>
      <c r="AL92" s="308" t="s">
        <v>237</v>
      </c>
      <c r="AM92" s="308" t="s">
        <v>237</v>
      </c>
      <c r="AN92" s="308" t="s">
        <v>237</v>
      </c>
      <c r="AO92" s="308" t="s">
        <v>237</v>
      </c>
      <c r="AP92" s="308" t="s">
        <v>237</v>
      </c>
      <c r="AQ92" s="308" t="s">
        <v>237</v>
      </c>
      <c r="AR92" s="308" t="s">
        <v>237</v>
      </c>
      <c r="AS92" s="308" t="s">
        <v>237</v>
      </c>
      <c r="AT92" s="308" t="s">
        <v>237</v>
      </c>
      <c r="AU92" s="308" t="s">
        <v>237</v>
      </c>
      <c r="AV92" s="308" t="s">
        <v>237</v>
      </c>
      <c r="AW92" s="308" t="s">
        <v>237</v>
      </c>
      <c r="AX92" s="308" t="s">
        <v>237</v>
      </c>
      <c r="AY92" s="308" t="s">
        <v>237</v>
      </c>
      <c r="AZ92" s="308" t="s">
        <v>237</v>
      </c>
      <c r="BA92" s="308" t="s">
        <v>237</v>
      </c>
      <c r="BB92" s="308" t="s">
        <v>237</v>
      </c>
      <c r="BC92" s="308" t="s">
        <v>237</v>
      </c>
      <c r="BD92" s="308" t="s">
        <v>237</v>
      </c>
      <c r="BE92" s="308" t="s">
        <v>237</v>
      </c>
      <c r="BF92" s="308" t="s">
        <v>237</v>
      </c>
      <c r="BG92" s="308" t="s">
        <v>237</v>
      </c>
      <c r="BH92" s="308" t="s">
        <v>237</v>
      </c>
      <c r="BI92" s="308" t="s">
        <v>237</v>
      </c>
      <c r="BJ92" s="308" t="s">
        <v>237</v>
      </c>
      <c r="BK92" s="308" t="s">
        <v>237</v>
      </c>
      <c r="BL92" s="308" t="s">
        <v>237</v>
      </c>
      <c r="BM92" s="308" t="s">
        <v>237</v>
      </c>
      <c r="BN92" s="308" t="s">
        <v>237</v>
      </c>
      <c r="BO92" s="308" t="s">
        <v>237</v>
      </c>
      <c r="BP92" s="308" t="s">
        <v>237</v>
      </c>
      <c r="BQ92" s="308"/>
      <c r="BR92" s="308"/>
      <c r="BS92" s="308"/>
      <c r="BT92" s="308"/>
      <c r="BU92" s="308"/>
      <c r="BV92" s="308"/>
      <c r="BW92" s="308"/>
      <c r="BX92" s="308"/>
      <c r="BY92" s="308"/>
      <c r="BZ92" s="308"/>
      <c r="CA92" s="308"/>
      <c r="CB92" s="308"/>
      <c r="CC92" s="309"/>
    </row>
    <row r="93" spans="1:81" x14ac:dyDescent="0.2">
      <c r="A93" s="238"/>
      <c r="B93" s="298" t="str">
        <f>IF(NOT(ISNA(A93)),IF(A93&gt;0,_xll.xlDateShiftMonthBiz("TARGET",A93,tenor),""),"")</f>
        <v/>
      </c>
      <c r="C93" s="237" t="s">
        <v>237</v>
      </c>
      <c r="D93" s="304"/>
      <c r="E93" s="239"/>
      <c r="F93" s="301" t="str">
        <f>IF(LEN(B93)&gt;0,_xll.xlInterpDisc($D$10:INDEX($D$10:$D$99,$D$8),$E$10:INDEX($E$10:$E$99,$D$8),B93,EUROIS!typeInterp,EUROIS!interpOn,EUROIS!comp,0*TYPE(trigger)+EUROIS!dayCount),"")</f>
        <v/>
      </c>
      <c r="G93" s="307" t="s">
        <v>237</v>
      </c>
      <c r="H93" s="308" t="s">
        <v>237</v>
      </c>
      <c r="I93" s="308" t="s">
        <v>237</v>
      </c>
      <c r="J93" s="308" t="s">
        <v>237</v>
      </c>
      <c r="K93" s="308" t="s">
        <v>237</v>
      </c>
      <c r="L93" s="308" t="s">
        <v>237</v>
      </c>
      <c r="M93" s="308" t="s">
        <v>237</v>
      </c>
      <c r="N93" s="308" t="s">
        <v>237</v>
      </c>
      <c r="O93" s="308" t="s">
        <v>237</v>
      </c>
      <c r="P93" s="308" t="s">
        <v>237</v>
      </c>
      <c r="Q93" s="308" t="s">
        <v>237</v>
      </c>
      <c r="R93" s="308" t="s">
        <v>237</v>
      </c>
      <c r="S93" s="308" t="s">
        <v>237</v>
      </c>
      <c r="T93" s="308" t="s">
        <v>237</v>
      </c>
      <c r="U93" s="308" t="s">
        <v>237</v>
      </c>
      <c r="V93" s="308" t="s">
        <v>237</v>
      </c>
      <c r="W93" s="308" t="s">
        <v>237</v>
      </c>
      <c r="X93" s="308" t="s">
        <v>237</v>
      </c>
      <c r="Y93" s="308" t="s">
        <v>237</v>
      </c>
      <c r="Z93" s="308" t="s">
        <v>237</v>
      </c>
      <c r="AA93" s="308" t="s">
        <v>237</v>
      </c>
      <c r="AB93" s="308" t="s">
        <v>237</v>
      </c>
      <c r="AC93" s="308" t="s">
        <v>237</v>
      </c>
      <c r="AD93" s="308" t="s">
        <v>237</v>
      </c>
      <c r="AE93" s="308" t="s">
        <v>237</v>
      </c>
      <c r="AF93" s="308" t="s">
        <v>237</v>
      </c>
      <c r="AG93" s="308" t="s">
        <v>237</v>
      </c>
      <c r="AH93" s="308" t="s">
        <v>237</v>
      </c>
      <c r="AI93" s="308" t="s">
        <v>237</v>
      </c>
      <c r="AJ93" s="308" t="s">
        <v>237</v>
      </c>
      <c r="AK93" s="308" t="s">
        <v>237</v>
      </c>
      <c r="AL93" s="308" t="s">
        <v>237</v>
      </c>
      <c r="AM93" s="308" t="s">
        <v>237</v>
      </c>
      <c r="AN93" s="308" t="s">
        <v>237</v>
      </c>
      <c r="AO93" s="308" t="s">
        <v>237</v>
      </c>
      <c r="AP93" s="308" t="s">
        <v>237</v>
      </c>
      <c r="AQ93" s="308" t="s">
        <v>237</v>
      </c>
      <c r="AR93" s="308" t="s">
        <v>237</v>
      </c>
      <c r="AS93" s="308" t="s">
        <v>237</v>
      </c>
      <c r="AT93" s="308" t="s">
        <v>237</v>
      </c>
      <c r="AU93" s="308" t="s">
        <v>237</v>
      </c>
      <c r="AV93" s="308" t="s">
        <v>237</v>
      </c>
      <c r="AW93" s="308" t="s">
        <v>237</v>
      </c>
      <c r="AX93" s="308" t="s">
        <v>237</v>
      </c>
      <c r="AY93" s="308" t="s">
        <v>237</v>
      </c>
      <c r="AZ93" s="308" t="s">
        <v>237</v>
      </c>
      <c r="BA93" s="308" t="s">
        <v>237</v>
      </c>
      <c r="BB93" s="308" t="s">
        <v>237</v>
      </c>
      <c r="BC93" s="308" t="s">
        <v>237</v>
      </c>
      <c r="BD93" s="308" t="s">
        <v>237</v>
      </c>
      <c r="BE93" s="308" t="s">
        <v>237</v>
      </c>
      <c r="BF93" s="308" t="s">
        <v>237</v>
      </c>
      <c r="BG93" s="308" t="s">
        <v>237</v>
      </c>
      <c r="BH93" s="308" t="s">
        <v>237</v>
      </c>
      <c r="BI93" s="308" t="s">
        <v>237</v>
      </c>
      <c r="BJ93" s="308" t="s">
        <v>237</v>
      </c>
      <c r="BK93" s="308" t="s">
        <v>237</v>
      </c>
      <c r="BL93" s="308" t="s">
        <v>237</v>
      </c>
      <c r="BM93" s="308" t="s">
        <v>237</v>
      </c>
      <c r="BN93" s="308" t="s">
        <v>237</v>
      </c>
      <c r="BO93" s="308" t="s">
        <v>237</v>
      </c>
      <c r="BP93" s="308" t="s">
        <v>237</v>
      </c>
      <c r="BQ93" s="308"/>
      <c r="BR93" s="308"/>
      <c r="BS93" s="308"/>
      <c r="BT93" s="308"/>
      <c r="BU93" s="308"/>
      <c r="BV93" s="308"/>
      <c r="BW93" s="308"/>
      <c r="BX93" s="308"/>
      <c r="BY93" s="308"/>
      <c r="BZ93" s="308"/>
      <c r="CA93" s="308"/>
      <c r="CB93" s="308"/>
      <c r="CC93" s="309"/>
    </row>
    <row r="94" spans="1:81" x14ac:dyDescent="0.2">
      <c r="A94" s="238"/>
      <c r="B94" s="298" t="str">
        <f>IF(NOT(ISNA(A94)),IF(A94&gt;0,_xll.xlDateShiftMonthBiz("TARGET",A94,tenor),""),"")</f>
        <v/>
      </c>
      <c r="C94" s="237" t="s">
        <v>237</v>
      </c>
      <c r="D94" s="304"/>
      <c r="E94" s="239"/>
      <c r="F94" s="301" t="str">
        <f>IF(LEN(B94)&gt;0,_xll.xlInterpDisc($D$10:INDEX($D$10:$D$99,$D$8),$E$10:INDEX($E$10:$E$99,$D$8),B94,EUROIS!typeInterp,EUROIS!interpOn,EUROIS!comp,0*TYPE(trigger)+EUROIS!dayCount),"")</f>
        <v/>
      </c>
      <c r="G94" s="307" t="s">
        <v>237</v>
      </c>
      <c r="H94" s="308" t="s">
        <v>237</v>
      </c>
      <c r="I94" s="308" t="s">
        <v>237</v>
      </c>
      <c r="J94" s="308" t="s">
        <v>237</v>
      </c>
      <c r="K94" s="308" t="s">
        <v>237</v>
      </c>
      <c r="L94" s="308" t="s">
        <v>237</v>
      </c>
      <c r="M94" s="308" t="s">
        <v>237</v>
      </c>
      <c r="N94" s="308" t="s">
        <v>237</v>
      </c>
      <c r="O94" s="308" t="s">
        <v>237</v>
      </c>
      <c r="P94" s="308" t="s">
        <v>237</v>
      </c>
      <c r="Q94" s="308" t="s">
        <v>237</v>
      </c>
      <c r="R94" s="308" t="s">
        <v>237</v>
      </c>
      <c r="S94" s="308" t="s">
        <v>237</v>
      </c>
      <c r="T94" s="308" t="s">
        <v>237</v>
      </c>
      <c r="U94" s="308" t="s">
        <v>237</v>
      </c>
      <c r="V94" s="308" t="s">
        <v>237</v>
      </c>
      <c r="W94" s="308" t="s">
        <v>237</v>
      </c>
      <c r="X94" s="308" t="s">
        <v>237</v>
      </c>
      <c r="Y94" s="308" t="s">
        <v>237</v>
      </c>
      <c r="Z94" s="308" t="s">
        <v>237</v>
      </c>
      <c r="AA94" s="308" t="s">
        <v>237</v>
      </c>
      <c r="AB94" s="308" t="s">
        <v>237</v>
      </c>
      <c r="AC94" s="308" t="s">
        <v>237</v>
      </c>
      <c r="AD94" s="308" t="s">
        <v>237</v>
      </c>
      <c r="AE94" s="308" t="s">
        <v>237</v>
      </c>
      <c r="AF94" s="308" t="s">
        <v>237</v>
      </c>
      <c r="AG94" s="308" t="s">
        <v>237</v>
      </c>
      <c r="AH94" s="308" t="s">
        <v>237</v>
      </c>
      <c r="AI94" s="308" t="s">
        <v>237</v>
      </c>
      <c r="AJ94" s="308" t="s">
        <v>237</v>
      </c>
      <c r="AK94" s="308" t="s">
        <v>237</v>
      </c>
      <c r="AL94" s="308" t="s">
        <v>237</v>
      </c>
      <c r="AM94" s="308" t="s">
        <v>237</v>
      </c>
      <c r="AN94" s="308" t="s">
        <v>237</v>
      </c>
      <c r="AO94" s="308" t="s">
        <v>237</v>
      </c>
      <c r="AP94" s="308" t="s">
        <v>237</v>
      </c>
      <c r="AQ94" s="308" t="s">
        <v>237</v>
      </c>
      <c r="AR94" s="308" t="s">
        <v>237</v>
      </c>
      <c r="AS94" s="308" t="s">
        <v>237</v>
      </c>
      <c r="AT94" s="308" t="s">
        <v>237</v>
      </c>
      <c r="AU94" s="308" t="s">
        <v>237</v>
      </c>
      <c r="AV94" s="308" t="s">
        <v>237</v>
      </c>
      <c r="AW94" s="308" t="s">
        <v>237</v>
      </c>
      <c r="AX94" s="308" t="s">
        <v>237</v>
      </c>
      <c r="AY94" s="308" t="s">
        <v>237</v>
      </c>
      <c r="AZ94" s="308" t="s">
        <v>237</v>
      </c>
      <c r="BA94" s="308" t="s">
        <v>237</v>
      </c>
      <c r="BB94" s="308" t="s">
        <v>237</v>
      </c>
      <c r="BC94" s="308" t="s">
        <v>237</v>
      </c>
      <c r="BD94" s="308" t="s">
        <v>237</v>
      </c>
      <c r="BE94" s="308" t="s">
        <v>237</v>
      </c>
      <c r="BF94" s="308" t="s">
        <v>237</v>
      </c>
      <c r="BG94" s="308" t="s">
        <v>237</v>
      </c>
      <c r="BH94" s="308" t="s">
        <v>237</v>
      </c>
      <c r="BI94" s="308" t="s">
        <v>237</v>
      </c>
      <c r="BJ94" s="308" t="s">
        <v>237</v>
      </c>
      <c r="BK94" s="308" t="s">
        <v>237</v>
      </c>
      <c r="BL94" s="308" t="s">
        <v>237</v>
      </c>
      <c r="BM94" s="308" t="s">
        <v>237</v>
      </c>
      <c r="BN94" s="308" t="s">
        <v>237</v>
      </c>
      <c r="BO94" s="308" t="s">
        <v>237</v>
      </c>
      <c r="BP94" s="308" t="s">
        <v>237</v>
      </c>
      <c r="BQ94" s="308"/>
      <c r="BR94" s="308"/>
      <c r="BS94" s="308"/>
      <c r="BT94" s="308"/>
      <c r="BU94" s="308"/>
      <c r="BV94" s="308"/>
      <c r="BW94" s="308"/>
      <c r="BX94" s="308"/>
      <c r="BY94" s="308"/>
      <c r="BZ94" s="308"/>
      <c r="CA94" s="308"/>
      <c r="CB94" s="308"/>
      <c r="CC94" s="309"/>
    </row>
    <row r="95" spans="1:81" x14ac:dyDescent="0.2">
      <c r="A95" s="238"/>
      <c r="B95" s="298" t="str">
        <f>IF(NOT(ISNA(A95)),IF(A95&gt;0,_xll.xlDateShiftMonthBiz("TARGET",A95,tenor),""),"")</f>
        <v/>
      </c>
      <c r="C95" s="237" t="s">
        <v>237</v>
      </c>
      <c r="D95" s="304"/>
      <c r="E95" s="239"/>
      <c r="F95" s="301" t="str">
        <f>IF(LEN(B95)&gt;0,_xll.xlInterpDisc($D$10:INDEX($D$10:$D$99,$D$8),$E$10:INDEX($E$10:$E$99,$D$8),B95,EUROIS!typeInterp,EUROIS!interpOn,EUROIS!comp,0*TYPE(trigger)+EUROIS!dayCount),"")</f>
        <v/>
      </c>
      <c r="G95" s="307" t="s">
        <v>237</v>
      </c>
      <c r="H95" s="308" t="s">
        <v>237</v>
      </c>
      <c r="I95" s="308" t="s">
        <v>237</v>
      </c>
      <c r="J95" s="308" t="s">
        <v>237</v>
      </c>
      <c r="K95" s="308" t="s">
        <v>237</v>
      </c>
      <c r="L95" s="308" t="s">
        <v>237</v>
      </c>
      <c r="M95" s="308" t="s">
        <v>237</v>
      </c>
      <c r="N95" s="308" t="s">
        <v>237</v>
      </c>
      <c r="O95" s="308" t="s">
        <v>237</v>
      </c>
      <c r="P95" s="308" t="s">
        <v>237</v>
      </c>
      <c r="Q95" s="308" t="s">
        <v>237</v>
      </c>
      <c r="R95" s="308" t="s">
        <v>237</v>
      </c>
      <c r="S95" s="308" t="s">
        <v>237</v>
      </c>
      <c r="T95" s="308" t="s">
        <v>237</v>
      </c>
      <c r="U95" s="308" t="s">
        <v>237</v>
      </c>
      <c r="V95" s="308" t="s">
        <v>237</v>
      </c>
      <c r="W95" s="308" t="s">
        <v>237</v>
      </c>
      <c r="X95" s="308" t="s">
        <v>237</v>
      </c>
      <c r="Y95" s="308" t="s">
        <v>237</v>
      </c>
      <c r="Z95" s="308" t="s">
        <v>237</v>
      </c>
      <c r="AA95" s="308" t="s">
        <v>237</v>
      </c>
      <c r="AB95" s="308" t="s">
        <v>237</v>
      </c>
      <c r="AC95" s="308" t="s">
        <v>237</v>
      </c>
      <c r="AD95" s="308" t="s">
        <v>237</v>
      </c>
      <c r="AE95" s="308" t="s">
        <v>237</v>
      </c>
      <c r="AF95" s="308" t="s">
        <v>237</v>
      </c>
      <c r="AG95" s="308" t="s">
        <v>237</v>
      </c>
      <c r="AH95" s="308" t="s">
        <v>237</v>
      </c>
      <c r="AI95" s="308" t="s">
        <v>237</v>
      </c>
      <c r="AJ95" s="308" t="s">
        <v>237</v>
      </c>
      <c r="AK95" s="308" t="s">
        <v>237</v>
      </c>
      <c r="AL95" s="308" t="s">
        <v>237</v>
      </c>
      <c r="AM95" s="308" t="s">
        <v>237</v>
      </c>
      <c r="AN95" s="308" t="s">
        <v>237</v>
      </c>
      <c r="AO95" s="308" t="s">
        <v>237</v>
      </c>
      <c r="AP95" s="308" t="s">
        <v>237</v>
      </c>
      <c r="AQ95" s="308" t="s">
        <v>237</v>
      </c>
      <c r="AR95" s="308" t="s">
        <v>237</v>
      </c>
      <c r="AS95" s="308" t="s">
        <v>237</v>
      </c>
      <c r="AT95" s="308" t="s">
        <v>237</v>
      </c>
      <c r="AU95" s="308" t="s">
        <v>237</v>
      </c>
      <c r="AV95" s="308" t="s">
        <v>237</v>
      </c>
      <c r="AW95" s="308" t="s">
        <v>237</v>
      </c>
      <c r="AX95" s="308" t="s">
        <v>237</v>
      </c>
      <c r="AY95" s="308" t="s">
        <v>237</v>
      </c>
      <c r="AZ95" s="308" t="s">
        <v>237</v>
      </c>
      <c r="BA95" s="308" t="s">
        <v>237</v>
      </c>
      <c r="BB95" s="308" t="s">
        <v>237</v>
      </c>
      <c r="BC95" s="308" t="s">
        <v>237</v>
      </c>
      <c r="BD95" s="308" t="s">
        <v>237</v>
      </c>
      <c r="BE95" s="308" t="s">
        <v>237</v>
      </c>
      <c r="BF95" s="308" t="s">
        <v>237</v>
      </c>
      <c r="BG95" s="308" t="s">
        <v>237</v>
      </c>
      <c r="BH95" s="308" t="s">
        <v>237</v>
      </c>
      <c r="BI95" s="308" t="s">
        <v>237</v>
      </c>
      <c r="BJ95" s="308" t="s">
        <v>237</v>
      </c>
      <c r="BK95" s="308" t="s">
        <v>237</v>
      </c>
      <c r="BL95" s="308" t="s">
        <v>237</v>
      </c>
      <c r="BM95" s="308" t="s">
        <v>237</v>
      </c>
      <c r="BN95" s="308" t="s">
        <v>237</v>
      </c>
      <c r="BO95" s="308" t="s">
        <v>237</v>
      </c>
      <c r="BP95" s="308" t="s">
        <v>237</v>
      </c>
      <c r="BQ95" s="308"/>
      <c r="BR95" s="308"/>
      <c r="BS95" s="308"/>
      <c r="BT95" s="308"/>
      <c r="BU95" s="308"/>
      <c r="BV95" s="308"/>
      <c r="BW95" s="308"/>
      <c r="BX95" s="308"/>
      <c r="BY95" s="308"/>
      <c r="BZ95" s="308"/>
      <c r="CA95" s="308"/>
      <c r="CB95" s="308"/>
      <c r="CC95" s="309"/>
    </row>
    <row r="96" spans="1:81" x14ac:dyDescent="0.2">
      <c r="A96" s="238"/>
      <c r="B96" s="298" t="str">
        <f>IF(NOT(ISNA(A96)),IF(A96&gt;0,_xll.xlDateShiftMonthBiz("TARGET",A96,tenor),""),"")</f>
        <v/>
      </c>
      <c r="C96" s="237" t="s">
        <v>237</v>
      </c>
      <c r="D96" s="304"/>
      <c r="E96" s="239"/>
      <c r="F96" s="301" t="str">
        <f>IF(LEN(B96)&gt;0,_xll.xlInterpDisc($D$10:INDEX($D$10:$D$99,$D$8),$E$10:INDEX($E$10:$E$99,$D$8),B96,EUROIS!typeInterp,EUROIS!interpOn,EUROIS!comp,0*TYPE(trigger)+EUROIS!dayCount),"")</f>
        <v/>
      </c>
      <c r="G96" s="307" t="s">
        <v>237</v>
      </c>
      <c r="H96" s="308" t="s">
        <v>237</v>
      </c>
      <c r="I96" s="308" t="s">
        <v>237</v>
      </c>
      <c r="J96" s="308" t="s">
        <v>237</v>
      </c>
      <c r="K96" s="308" t="s">
        <v>237</v>
      </c>
      <c r="L96" s="308" t="s">
        <v>237</v>
      </c>
      <c r="M96" s="308" t="s">
        <v>237</v>
      </c>
      <c r="N96" s="308" t="s">
        <v>237</v>
      </c>
      <c r="O96" s="308" t="s">
        <v>237</v>
      </c>
      <c r="P96" s="308" t="s">
        <v>237</v>
      </c>
      <c r="Q96" s="308" t="s">
        <v>237</v>
      </c>
      <c r="R96" s="308" t="s">
        <v>237</v>
      </c>
      <c r="S96" s="308" t="s">
        <v>237</v>
      </c>
      <c r="T96" s="308" t="s">
        <v>237</v>
      </c>
      <c r="U96" s="308" t="s">
        <v>237</v>
      </c>
      <c r="V96" s="308" t="s">
        <v>237</v>
      </c>
      <c r="W96" s="308" t="s">
        <v>237</v>
      </c>
      <c r="X96" s="308" t="s">
        <v>237</v>
      </c>
      <c r="Y96" s="308" t="s">
        <v>237</v>
      </c>
      <c r="Z96" s="308" t="s">
        <v>237</v>
      </c>
      <c r="AA96" s="308" t="s">
        <v>237</v>
      </c>
      <c r="AB96" s="308" t="s">
        <v>237</v>
      </c>
      <c r="AC96" s="308" t="s">
        <v>237</v>
      </c>
      <c r="AD96" s="308" t="s">
        <v>237</v>
      </c>
      <c r="AE96" s="308" t="s">
        <v>237</v>
      </c>
      <c r="AF96" s="308" t="s">
        <v>237</v>
      </c>
      <c r="AG96" s="308" t="s">
        <v>237</v>
      </c>
      <c r="AH96" s="308" t="s">
        <v>237</v>
      </c>
      <c r="AI96" s="308" t="s">
        <v>237</v>
      </c>
      <c r="AJ96" s="308" t="s">
        <v>237</v>
      </c>
      <c r="AK96" s="308" t="s">
        <v>237</v>
      </c>
      <c r="AL96" s="308" t="s">
        <v>237</v>
      </c>
      <c r="AM96" s="308" t="s">
        <v>237</v>
      </c>
      <c r="AN96" s="308" t="s">
        <v>237</v>
      </c>
      <c r="AO96" s="308" t="s">
        <v>237</v>
      </c>
      <c r="AP96" s="308" t="s">
        <v>237</v>
      </c>
      <c r="AQ96" s="308" t="s">
        <v>237</v>
      </c>
      <c r="AR96" s="308" t="s">
        <v>237</v>
      </c>
      <c r="AS96" s="308" t="s">
        <v>237</v>
      </c>
      <c r="AT96" s="308" t="s">
        <v>237</v>
      </c>
      <c r="AU96" s="308" t="s">
        <v>237</v>
      </c>
      <c r="AV96" s="308" t="s">
        <v>237</v>
      </c>
      <c r="AW96" s="308" t="s">
        <v>237</v>
      </c>
      <c r="AX96" s="308" t="s">
        <v>237</v>
      </c>
      <c r="AY96" s="308" t="s">
        <v>237</v>
      </c>
      <c r="AZ96" s="308" t="s">
        <v>237</v>
      </c>
      <c r="BA96" s="308" t="s">
        <v>237</v>
      </c>
      <c r="BB96" s="308" t="s">
        <v>237</v>
      </c>
      <c r="BC96" s="308" t="s">
        <v>237</v>
      </c>
      <c r="BD96" s="308" t="s">
        <v>237</v>
      </c>
      <c r="BE96" s="308" t="s">
        <v>237</v>
      </c>
      <c r="BF96" s="308" t="s">
        <v>237</v>
      </c>
      <c r="BG96" s="308" t="s">
        <v>237</v>
      </c>
      <c r="BH96" s="308" t="s">
        <v>237</v>
      </c>
      <c r="BI96" s="308" t="s">
        <v>237</v>
      </c>
      <c r="BJ96" s="308" t="s">
        <v>237</v>
      </c>
      <c r="BK96" s="308" t="s">
        <v>237</v>
      </c>
      <c r="BL96" s="308" t="s">
        <v>237</v>
      </c>
      <c r="BM96" s="308" t="s">
        <v>237</v>
      </c>
      <c r="BN96" s="308" t="s">
        <v>237</v>
      </c>
      <c r="BO96" s="308" t="s">
        <v>237</v>
      </c>
      <c r="BP96" s="308" t="s">
        <v>237</v>
      </c>
      <c r="BQ96" s="308"/>
      <c r="BR96" s="308"/>
      <c r="BS96" s="308"/>
      <c r="BT96" s="308"/>
      <c r="BU96" s="308"/>
      <c r="BV96" s="308"/>
      <c r="BW96" s="308"/>
      <c r="BX96" s="308"/>
      <c r="BY96" s="308"/>
      <c r="BZ96" s="308"/>
      <c r="CA96" s="308"/>
      <c r="CB96" s="308"/>
      <c r="CC96" s="309"/>
    </row>
    <row r="97" spans="1:81" x14ac:dyDescent="0.2">
      <c r="A97" s="238"/>
      <c r="B97" s="298" t="str">
        <f>IF(NOT(ISNA(A97)),IF(A97&gt;0,_xll.xlDateShiftMonthBiz("TARGET",A97,tenor),""),"")</f>
        <v/>
      </c>
      <c r="C97" s="237" t="s">
        <v>237</v>
      </c>
      <c r="D97" s="304"/>
      <c r="E97" s="239"/>
      <c r="F97" s="301" t="str">
        <f>IF(LEN(B97)&gt;0,_xll.xlInterpDisc($D$10:INDEX($D$10:$D$99,$D$8),$E$10:INDEX($E$10:$E$99,$D$8),B97,EUROIS!typeInterp,EUROIS!interpOn,EUROIS!comp,0*TYPE(trigger)+EUROIS!dayCount),"")</f>
        <v/>
      </c>
      <c r="G97" s="307" t="s">
        <v>237</v>
      </c>
      <c r="H97" s="308" t="s">
        <v>237</v>
      </c>
      <c r="I97" s="308" t="s">
        <v>237</v>
      </c>
      <c r="J97" s="308" t="s">
        <v>237</v>
      </c>
      <c r="K97" s="308" t="s">
        <v>237</v>
      </c>
      <c r="L97" s="308" t="s">
        <v>237</v>
      </c>
      <c r="M97" s="308" t="s">
        <v>237</v>
      </c>
      <c r="N97" s="308" t="s">
        <v>237</v>
      </c>
      <c r="O97" s="308" t="s">
        <v>237</v>
      </c>
      <c r="P97" s="308" t="s">
        <v>237</v>
      </c>
      <c r="Q97" s="308" t="s">
        <v>237</v>
      </c>
      <c r="R97" s="308" t="s">
        <v>237</v>
      </c>
      <c r="S97" s="308" t="s">
        <v>237</v>
      </c>
      <c r="T97" s="308" t="s">
        <v>237</v>
      </c>
      <c r="U97" s="308" t="s">
        <v>237</v>
      </c>
      <c r="V97" s="308" t="s">
        <v>237</v>
      </c>
      <c r="W97" s="308" t="s">
        <v>237</v>
      </c>
      <c r="X97" s="308" t="s">
        <v>237</v>
      </c>
      <c r="Y97" s="308" t="s">
        <v>237</v>
      </c>
      <c r="Z97" s="308" t="s">
        <v>237</v>
      </c>
      <c r="AA97" s="308" t="s">
        <v>237</v>
      </c>
      <c r="AB97" s="308" t="s">
        <v>237</v>
      </c>
      <c r="AC97" s="308" t="s">
        <v>237</v>
      </c>
      <c r="AD97" s="308" t="s">
        <v>237</v>
      </c>
      <c r="AE97" s="308" t="s">
        <v>237</v>
      </c>
      <c r="AF97" s="308" t="s">
        <v>237</v>
      </c>
      <c r="AG97" s="308" t="s">
        <v>237</v>
      </c>
      <c r="AH97" s="308" t="s">
        <v>237</v>
      </c>
      <c r="AI97" s="308" t="s">
        <v>237</v>
      </c>
      <c r="AJ97" s="308" t="s">
        <v>237</v>
      </c>
      <c r="AK97" s="308" t="s">
        <v>237</v>
      </c>
      <c r="AL97" s="308" t="s">
        <v>237</v>
      </c>
      <c r="AM97" s="308" t="s">
        <v>237</v>
      </c>
      <c r="AN97" s="308" t="s">
        <v>237</v>
      </c>
      <c r="AO97" s="308" t="s">
        <v>237</v>
      </c>
      <c r="AP97" s="308" t="s">
        <v>237</v>
      </c>
      <c r="AQ97" s="308" t="s">
        <v>237</v>
      </c>
      <c r="AR97" s="308" t="s">
        <v>237</v>
      </c>
      <c r="AS97" s="308" t="s">
        <v>237</v>
      </c>
      <c r="AT97" s="308" t="s">
        <v>237</v>
      </c>
      <c r="AU97" s="308" t="s">
        <v>237</v>
      </c>
      <c r="AV97" s="308" t="s">
        <v>237</v>
      </c>
      <c r="AW97" s="308" t="s">
        <v>237</v>
      </c>
      <c r="AX97" s="308" t="s">
        <v>237</v>
      </c>
      <c r="AY97" s="308" t="s">
        <v>237</v>
      </c>
      <c r="AZ97" s="308" t="s">
        <v>237</v>
      </c>
      <c r="BA97" s="308" t="s">
        <v>237</v>
      </c>
      <c r="BB97" s="308" t="s">
        <v>237</v>
      </c>
      <c r="BC97" s="308" t="s">
        <v>237</v>
      </c>
      <c r="BD97" s="308" t="s">
        <v>237</v>
      </c>
      <c r="BE97" s="308" t="s">
        <v>237</v>
      </c>
      <c r="BF97" s="308" t="s">
        <v>237</v>
      </c>
      <c r="BG97" s="308" t="s">
        <v>237</v>
      </c>
      <c r="BH97" s="308" t="s">
        <v>237</v>
      </c>
      <c r="BI97" s="308" t="s">
        <v>237</v>
      </c>
      <c r="BJ97" s="308" t="s">
        <v>237</v>
      </c>
      <c r="BK97" s="308" t="s">
        <v>237</v>
      </c>
      <c r="BL97" s="308" t="s">
        <v>237</v>
      </c>
      <c r="BM97" s="308" t="s">
        <v>237</v>
      </c>
      <c r="BN97" s="308" t="s">
        <v>237</v>
      </c>
      <c r="BO97" s="308" t="s">
        <v>237</v>
      </c>
      <c r="BP97" s="308" t="s">
        <v>237</v>
      </c>
      <c r="BQ97" s="308"/>
      <c r="BR97" s="308"/>
      <c r="BS97" s="308"/>
      <c r="BT97" s="308"/>
      <c r="BU97" s="308"/>
      <c r="BV97" s="308"/>
      <c r="BW97" s="308"/>
      <c r="BX97" s="308"/>
      <c r="BY97" s="308"/>
      <c r="BZ97" s="308"/>
      <c r="CA97" s="308"/>
      <c r="CB97" s="308"/>
      <c r="CC97" s="309"/>
    </row>
    <row r="98" spans="1:81" x14ac:dyDescent="0.2">
      <c r="A98" s="238"/>
      <c r="B98" s="298" t="str">
        <f>IF(NOT(ISNA(A98)),IF(A98&gt;0,_xll.xlDateShiftMonthBiz("TARGET",A98,tenor),""),"")</f>
        <v/>
      </c>
      <c r="C98" s="237" t="s">
        <v>237</v>
      </c>
      <c r="D98" s="304"/>
      <c r="E98" s="239"/>
      <c r="F98" s="301" t="str">
        <f>IF(LEN(B98)&gt;0,_xll.xlInterpDisc($D$10:INDEX($D$10:$D$99,$D$8),$E$10:INDEX($E$10:$E$99,$D$8),B98,EUROIS!typeInterp,EUROIS!interpOn,EUROIS!comp,0*TYPE(trigger)+EUROIS!dayCount),"")</f>
        <v/>
      </c>
      <c r="G98" s="307" t="s">
        <v>237</v>
      </c>
      <c r="H98" s="308" t="s">
        <v>237</v>
      </c>
      <c r="I98" s="308" t="s">
        <v>237</v>
      </c>
      <c r="J98" s="308" t="s">
        <v>237</v>
      </c>
      <c r="K98" s="308" t="s">
        <v>237</v>
      </c>
      <c r="L98" s="308" t="s">
        <v>237</v>
      </c>
      <c r="M98" s="308" t="s">
        <v>237</v>
      </c>
      <c r="N98" s="308" t="s">
        <v>237</v>
      </c>
      <c r="O98" s="308" t="s">
        <v>237</v>
      </c>
      <c r="P98" s="308" t="s">
        <v>237</v>
      </c>
      <c r="Q98" s="308" t="s">
        <v>237</v>
      </c>
      <c r="R98" s="308" t="s">
        <v>237</v>
      </c>
      <c r="S98" s="308" t="s">
        <v>237</v>
      </c>
      <c r="T98" s="308" t="s">
        <v>237</v>
      </c>
      <c r="U98" s="308" t="s">
        <v>237</v>
      </c>
      <c r="V98" s="308" t="s">
        <v>237</v>
      </c>
      <c r="W98" s="308" t="s">
        <v>237</v>
      </c>
      <c r="X98" s="308" t="s">
        <v>237</v>
      </c>
      <c r="Y98" s="308" t="s">
        <v>237</v>
      </c>
      <c r="Z98" s="308" t="s">
        <v>237</v>
      </c>
      <c r="AA98" s="308" t="s">
        <v>237</v>
      </c>
      <c r="AB98" s="308" t="s">
        <v>237</v>
      </c>
      <c r="AC98" s="308" t="s">
        <v>237</v>
      </c>
      <c r="AD98" s="308" t="s">
        <v>237</v>
      </c>
      <c r="AE98" s="308" t="s">
        <v>237</v>
      </c>
      <c r="AF98" s="308" t="s">
        <v>237</v>
      </c>
      <c r="AG98" s="308" t="s">
        <v>237</v>
      </c>
      <c r="AH98" s="308" t="s">
        <v>237</v>
      </c>
      <c r="AI98" s="308" t="s">
        <v>237</v>
      </c>
      <c r="AJ98" s="308" t="s">
        <v>237</v>
      </c>
      <c r="AK98" s="308" t="s">
        <v>237</v>
      </c>
      <c r="AL98" s="308" t="s">
        <v>237</v>
      </c>
      <c r="AM98" s="308" t="s">
        <v>237</v>
      </c>
      <c r="AN98" s="308" t="s">
        <v>237</v>
      </c>
      <c r="AO98" s="308" t="s">
        <v>237</v>
      </c>
      <c r="AP98" s="308" t="s">
        <v>237</v>
      </c>
      <c r="AQ98" s="308" t="s">
        <v>237</v>
      </c>
      <c r="AR98" s="308" t="s">
        <v>237</v>
      </c>
      <c r="AS98" s="308" t="s">
        <v>237</v>
      </c>
      <c r="AT98" s="308" t="s">
        <v>237</v>
      </c>
      <c r="AU98" s="308" t="s">
        <v>237</v>
      </c>
      <c r="AV98" s="308" t="s">
        <v>237</v>
      </c>
      <c r="AW98" s="308" t="s">
        <v>237</v>
      </c>
      <c r="AX98" s="308" t="s">
        <v>237</v>
      </c>
      <c r="AY98" s="308" t="s">
        <v>237</v>
      </c>
      <c r="AZ98" s="308" t="s">
        <v>237</v>
      </c>
      <c r="BA98" s="308" t="s">
        <v>237</v>
      </c>
      <c r="BB98" s="308" t="s">
        <v>237</v>
      </c>
      <c r="BC98" s="308" t="s">
        <v>237</v>
      </c>
      <c r="BD98" s="308" t="s">
        <v>237</v>
      </c>
      <c r="BE98" s="308" t="s">
        <v>237</v>
      </c>
      <c r="BF98" s="308" t="s">
        <v>237</v>
      </c>
      <c r="BG98" s="308" t="s">
        <v>237</v>
      </c>
      <c r="BH98" s="308" t="s">
        <v>237</v>
      </c>
      <c r="BI98" s="308" t="s">
        <v>237</v>
      </c>
      <c r="BJ98" s="308" t="s">
        <v>237</v>
      </c>
      <c r="BK98" s="308" t="s">
        <v>237</v>
      </c>
      <c r="BL98" s="308" t="s">
        <v>237</v>
      </c>
      <c r="BM98" s="308" t="s">
        <v>237</v>
      </c>
      <c r="BN98" s="308" t="s">
        <v>237</v>
      </c>
      <c r="BO98" s="308" t="s">
        <v>237</v>
      </c>
      <c r="BP98" s="308" t="s">
        <v>237</v>
      </c>
      <c r="BQ98" s="308"/>
      <c r="BR98" s="308"/>
      <c r="BS98" s="308"/>
      <c r="BT98" s="308"/>
      <c r="BU98" s="308"/>
      <c r="BV98" s="308"/>
      <c r="BW98" s="308"/>
      <c r="BX98" s="308"/>
      <c r="BY98" s="308"/>
      <c r="BZ98" s="308"/>
      <c r="CA98" s="308"/>
      <c r="CB98" s="308"/>
      <c r="CC98" s="309"/>
    </row>
    <row r="99" spans="1:81" ht="13.5" thickBot="1" x14ac:dyDescent="0.25">
      <c r="A99" s="240"/>
      <c r="B99" s="299" t="str">
        <f>IF(NOT(ISNA(A99)),IF(A99&gt;0,_xll.xlDateShiftMonthBiz("TARGET",A99,tenor),""),"")</f>
        <v/>
      </c>
      <c r="C99" s="247" t="s">
        <v>237</v>
      </c>
      <c r="D99" s="305"/>
      <c r="E99" s="241"/>
      <c r="F99" s="302" t="str">
        <f>IF(LEN(B99)&gt;0,_xll.xlInterpDisc($D$10:INDEX($D$10:$D$99,$D$8),$E$10:INDEX($E$10:$E$99,$D$8),B99,EUROIS!typeInterp,EUROIS!interpOn,EUROIS!comp,0*TYPE(trigger)+EUROIS!dayCount),"")</f>
        <v/>
      </c>
      <c r="G99" s="310" t="s">
        <v>237</v>
      </c>
      <c r="H99" s="311" t="s">
        <v>237</v>
      </c>
      <c r="I99" s="311" t="s">
        <v>237</v>
      </c>
      <c r="J99" s="311" t="s">
        <v>237</v>
      </c>
      <c r="K99" s="311" t="s">
        <v>237</v>
      </c>
      <c r="L99" s="311" t="s">
        <v>237</v>
      </c>
      <c r="M99" s="311" t="s">
        <v>237</v>
      </c>
      <c r="N99" s="311" t="s">
        <v>237</v>
      </c>
      <c r="O99" s="311" t="s">
        <v>237</v>
      </c>
      <c r="P99" s="311" t="s">
        <v>237</v>
      </c>
      <c r="Q99" s="311" t="s">
        <v>237</v>
      </c>
      <c r="R99" s="311" t="s">
        <v>237</v>
      </c>
      <c r="S99" s="311" t="s">
        <v>237</v>
      </c>
      <c r="T99" s="311" t="s">
        <v>237</v>
      </c>
      <c r="U99" s="311" t="s">
        <v>237</v>
      </c>
      <c r="V99" s="311" t="s">
        <v>237</v>
      </c>
      <c r="W99" s="311" t="s">
        <v>237</v>
      </c>
      <c r="X99" s="311" t="s">
        <v>237</v>
      </c>
      <c r="Y99" s="311" t="s">
        <v>237</v>
      </c>
      <c r="Z99" s="311" t="s">
        <v>237</v>
      </c>
      <c r="AA99" s="311" t="s">
        <v>237</v>
      </c>
      <c r="AB99" s="311" t="s">
        <v>237</v>
      </c>
      <c r="AC99" s="311" t="s">
        <v>237</v>
      </c>
      <c r="AD99" s="311" t="s">
        <v>237</v>
      </c>
      <c r="AE99" s="311" t="s">
        <v>237</v>
      </c>
      <c r="AF99" s="311" t="s">
        <v>237</v>
      </c>
      <c r="AG99" s="311" t="s">
        <v>237</v>
      </c>
      <c r="AH99" s="311" t="s">
        <v>237</v>
      </c>
      <c r="AI99" s="311" t="s">
        <v>237</v>
      </c>
      <c r="AJ99" s="311" t="s">
        <v>237</v>
      </c>
      <c r="AK99" s="311" t="s">
        <v>237</v>
      </c>
      <c r="AL99" s="311" t="s">
        <v>237</v>
      </c>
      <c r="AM99" s="311" t="s">
        <v>237</v>
      </c>
      <c r="AN99" s="311" t="s">
        <v>237</v>
      </c>
      <c r="AO99" s="311" t="s">
        <v>237</v>
      </c>
      <c r="AP99" s="311" t="s">
        <v>237</v>
      </c>
      <c r="AQ99" s="311" t="s">
        <v>237</v>
      </c>
      <c r="AR99" s="311" t="s">
        <v>237</v>
      </c>
      <c r="AS99" s="311" t="s">
        <v>237</v>
      </c>
      <c r="AT99" s="311" t="s">
        <v>237</v>
      </c>
      <c r="AU99" s="311" t="s">
        <v>237</v>
      </c>
      <c r="AV99" s="311" t="s">
        <v>237</v>
      </c>
      <c r="AW99" s="311" t="s">
        <v>237</v>
      </c>
      <c r="AX99" s="311" t="s">
        <v>237</v>
      </c>
      <c r="AY99" s="311" t="s">
        <v>237</v>
      </c>
      <c r="AZ99" s="311" t="s">
        <v>237</v>
      </c>
      <c r="BA99" s="311" t="s">
        <v>237</v>
      </c>
      <c r="BB99" s="311" t="s">
        <v>237</v>
      </c>
      <c r="BC99" s="311" t="s">
        <v>237</v>
      </c>
      <c r="BD99" s="311" t="s">
        <v>237</v>
      </c>
      <c r="BE99" s="311" t="s">
        <v>237</v>
      </c>
      <c r="BF99" s="311" t="s">
        <v>237</v>
      </c>
      <c r="BG99" s="311" t="s">
        <v>237</v>
      </c>
      <c r="BH99" s="311" t="s">
        <v>237</v>
      </c>
      <c r="BI99" s="311" t="s">
        <v>237</v>
      </c>
      <c r="BJ99" s="311" t="s">
        <v>237</v>
      </c>
      <c r="BK99" s="311" t="s">
        <v>237</v>
      </c>
      <c r="BL99" s="311" t="s">
        <v>237</v>
      </c>
      <c r="BM99" s="311" t="s">
        <v>237</v>
      </c>
      <c r="BN99" s="311" t="s">
        <v>237</v>
      </c>
      <c r="BO99" s="311" t="s">
        <v>237</v>
      </c>
      <c r="BP99" s="311" t="s">
        <v>237</v>
      </c>
      <c r="BQ99" s="311"/>
      <c r="BR99" s="311"/>
      <c r="BS99" s="311"/>
      <c r="BT99" s="311"/>
      <c r="BU99" s="311"/>
      <c r="BV99" s="311"/>
      <c r="BW99" s="311"/>
      <c r="BX99" s="311"/>
      <c r="BY99" s="311"/>
      <c r="BZ99" s="311"/>
      <c r="CA99" s="311"/>
      <c r="CB99" s="311"/>
      <c r="CC99" s="312"/>
    </row>
    <row r="100" spans="1:81" ht="13.5" thickBot="1" x14ac:dyDescent="0.25">
      <c r="F100" s="275" t="s">
        <v>263</v>
      </c>
      <c r="G100" s="292" t="str">
        <f t="array" ref="G100:CC100">G9:CC9</f>
        <v>on</v>
      </c>
      <c r="H100" s="293" t="str">
        <v>tn</v>
      </c>
      <c r="I100" s="293" t="str">
        <v>sn</v>
      </c>
      <c r="J100" s="293" t="str">
        <v>1w</v>
      </c>
      <c r="K100" s="293" t="str">
        <v>2w</v>
      </c>
      <c r="L100" s="293" t="str">
        <v>3w</v>
      </c>
      <c r="M100" s="293" t="str">
        <v>1m</v>
      </c>
      <c r="N100" s="293" t="str">
        <v>2m</v>
      </c>
      <c r="O100" s="293" t="str">
        <v>3m</v>
      </c>
      <c r="P100" s="293" t="str">
        <v>4m</v>
      </c>
      <c r="Q100" s="293" t="str">
        <v>5m</v>
      </c>
      <c r="R100" s="293" t="str">
        <v>6m</v>
      </c>
      <c r="S100" s="293" t="str">
        <v>7m</v>
      </c>
      <c r="T100" s="293" t="str">
        <v>8m</v>
      </c>
      <c r="U100" s="293" t="str">
        <v>9m</v>
      </c>
      <c r="V100" s="293" t="str">
        <v>10m</v>
      </c>
      <c r="W100" s="293" t="str">
        <v>11m</v>
      </c>
      <c r="X100" s="293" t="str">
        <v>12m</v>
      </c>
      <c r="Y100" s="293" t="str">
        <v>13m</v>
      </c>
      <c r="Z100" s="293" t="str">
        <v>14m</v>
      </c>
      <c r="AA100" s="293" t="str">
        <v>15m</v>
      </c>
      <c r="AB100" s="293" t="str">
        <v>16m</v>
      </c>
      <c r="AC100" s="293" t="str">
        <v>17m</v>
      </c>
      <c r="AD100" s="293" t="str">
        <v>18m</v>
      </c>
      <c r="AE100" s="293" t="str">
        <v>19m</v>
      </c>
      <c r="AF100" s="293" t="str">
        <v>20m</v>
      </c>
      <c r="AG100" s="293" t="str">
        <v>21m</v>
      </c>
      <c r="AH100" s="293" t="str">
        <v>22m</v>
      </c>
      <c r="AI100" s="293" t="str">
        <v>23m</v>
      </c>
      <c r="AJ100" s="293" t="str">
        <v>2Y</v>
      </c>
      <c r="AK100" s="293" t="str">
        <v>3Y</v>
      </c>
      <c r="AL100" s="293" t="str">
        <v>4Y</v>
      </c>
      <c r="AM100" s="293" t="str">
        <v>5Y</v>
      </c>
      <c r="AN100" s="293" t="str">
        <v>6Y</v>
      </c>
      <c r="AO100" s="293" t="str">
        <v>7Y</v>
      </c>
      <c r="AP100" s="293" t="str">
        <v>8Y</v>
      </c>
      <c r="AQ100" s="293" t="str">
        <v>9Y</v>
      </c>
      <c r="AR100" s="293" t="str">
        <v>10Y</v>
      </c>
      <c r="AS100" s="293" t="str">
        <v>11Y</v>
      </c>
      <c r="AT100" s="293" t="str">
        <v>12Y</v>
      </c>
      <c r="AU100" s="293" t="str">
        <v>13Y</v>
      </c>
      <c r="AV100" s="293" t="str">
        <v>14Y</v>
      </c>
      <c r="AW100" s="293" t="str">
        <v>15Y</v>
      </c>
      <c r="AX100" s="293" t="str">
        <v>16Y</v>
      </c>
      <c r="AY100" s="293" t="str">
        <v>17Y</v>
      </c>
      <c r="AZ100" s="293" t="str">
        <v>18Y</v>
      </c>
      <c r="BA100" s="293" t="str">
        <v>19Y</v>
      </c>
      <c r="BB100" s="293" t="str">
        <v>20Y</v>
      </c>
      <c r="BC100" s="293" t="str">
        <v>21Y</v>
      </c>
      <c r="BD100" s="293" t="str">
        <v>22Y</v>
      </c>
      <c r="BE100" s="293" t="str">
        <v>23Y</v>
      </c>
      <c r="BF100" s="293" t="str">
        <v>24Y</v>
      </c>
      <c r="BG100" s="293" t="str">
        <v>25Y</v>
      </c>
      <c r="BH100" s="293" t="str">
        <v>26Y</v>
      </c>
      <c r="BI100" s="293" t="str">
        <v>27Y</v>
      </c>
      <c r="BJ100" s="293" t="str">
        <v>28Y</v>
      </c>
      <c r="BK100" s="293" t="str">
        <v>29Y</v>
      </c>
      <c r="BL100" s="293" t="str">
        <v>30Y</v>
      </c>
      <c r="BM100" s="293" t="str">
        <v>35Y</v>
      </c>
      <c r="BN100" s="293" t="str">
        <v>40Y</v>
      </c>
      <c r="BO100" s="293" t="str">
        <v>50Y</v>
      </c>
      <c r="BP100" s="293" t="str">
        <v>60Y</v>
      </c>
      <c r="BQ100" s="293">
        <v>0</v>
      </c>
      <c r="BR100" s="293">
        <v>0</v>
      </c>
      <c r="BS100" s="293">
        <v>0</v>
      </c>
      <c r="BT100" s="293">
        <v>0</v>
      </c>
      <c r="BU100" s="293">
        <v>0</v>
      </c>
      <c r="BV100" s="293">
        <v>0</v>
      </c>
      <c r="BW100" s="293">
        <v>0</v>
      </c>
      <c r="BX100" s="293">
        <v>0</v>
      </c>
      <c r="BY100" s="293">
        <v>0</v>
      </c>
      <c r="BZ100" s="293">
        <v>0</v>
      </c>
      <c r="CA100" s="293">
        <v>0</v>
      </c>
      <c r="CB100" s="293">
        <v>0</v>
      </c>
      <c r="CC100" s="293">
        <v>0</v>
      </c>
    </row>
    <row r="101" spans="1:81" x14ac:dyDescent="0.2">
      <c r="F101" s="244">
        <f t="array" ref="F101:F189">B11:B99</f>
        <v>41274</v>
      </c>
      <c r="G101" s="431">
        <f t="shared" ref="G101:AL101" si="0">IF(NOT(ISNA(G11)),IF(LEN(G11)&gt;0,(G11-$C11)/(rateShift*0.0001),""),"")</f>
        <v>0</v>
      </c>
      <c r="H101" s="433">
        <f t="shared" si="0"/>
        <v>0</v>
      </c>
      <c r="I101" s="433">
        <f t="shared" si="0"/>
        <v>0</v>
      </c>
      <c r="J101" s="433">
        <f t="shared" si="0"/>
        <v>0</v>
      </c>
      <c r="K101" s="433">
        <f t="shared" si="0"/>
        <v>0</v>
      </c>
      <c r="L101" s="433">
        <f t="shared" si="0"/>
        <v>0</v>
      </c>
      <c r="M101" s="433">
        <f t="shared" si="0"/>
        <v>0</v>
      </c>
      <c r="N101" s="433">
        <f t="shared" si="0"/>
        <v>0</v>
      </c>
      <c r="O101" s="433">
        <f t="shared" si="0"/>
        <v>0</v>
      </c>
      <c r="P101" s="433">
        <f t="shared" si="0"/>
        <v>2.2170279195821152E-3</v>
      </c>
      <c r="Q101" s="433">
        <f t="shared" si="0"/>
        <v>-3.1060406535665663E-2</v>
      </c>
      <c r="R101" s="433">
        <f t="shared" si="0"/>
        <v>-0.525125490832834</v>
      </c>
      <c r="S101" s="433">
        <f t="shared" si="0"/>
        <v>1.8218344536857778E-2</v>
      </c>
      <c r="T101" s="433">
        <f t="shared" si="0"/>
        <v>0</v>
      </c>
      <c r="U101" s="433">
        <f t="shared" si="0"/>
        <v>0</v>
      </c>
      <c r="V101" s="433">
        <f t="shared" si="0"/>
        <v>0</v>
      </c>
      <c r="W101" s="433">
        <f t="shared" si="0"/>
        <v>0</v>
      </c>
      <c r="X101" s="433">
        <f t="shared" si="0"/>
        <v>0</v>
      </c>
      <c r="Y101" s="433">
        <f t="shared" si="0"/>
        <v>0</v>
      </c>
      <c r="Z101" s="433">
        <f t="shared" si="0"/>
        <v>0</v>
      </c>
      <c r="AA101" s="433">
        <f t="shared" si="0"/>
        <v>0</v>
      </c>
      <c r="AB101" s="433">
        <f t="shared" si="0"/>
        <v>0</v>
      </c>
      <c r="AC101" s="433">
        <f t="shared" si="0"/>
        <v>0</v>
      </c>
      <c r="AD101" s="433">
        <f t="shared" si="0"/>
        <v>0</v>
      </c>
      <c r="AE101" s="433">
        <f t="shared" si="0"/>
        <v>0</v>
      </c>
      <c r="AF101" s="433">
        <f t="shared" si="0"/>
        <v>0</v>
      </c>
      <c r="AG101" s="433">
        <f t="shared" si="0"/>
        <v>0</v>
      </c>
      <c r="AH101" s="433">
        <f t="shared" si="0"/>
        <v>0</v>
      </c>
      <c r="AI101" s="433">
        <f t="shared" si="0"/>
        <v>0</v>
      </c>
      <c r="AJ101" s="433">
        <f t="shared" si="0"/>
        <v>0</v>
      </c>
      <c r="AK101" s="433">
        <f t="shared" si="0"/>
        <v>0</v>
      </c>
      <c r="AL101" s="433">
        <f t="shared" si="0"/>
        <v>0</v>
      </c>
      <c r="AM101" s="433">
        <f t="shared" ref="AM101:BR101" si="1">IF(NOT(ISNA(AM11)),IF(LEN(AM11)&gt;0,(AM11-$C11)/(rateShift*0.0001),""),"")</f>
        <v>0</v>
      </c>
      <c r="AN101" s="433">
        <f t="shared" si="1"/>
        <v>0</v>
      </c>
      <c r="AO101" s="433">
        <f t="shared" si="1"/>
        <v>0</v>
      </c>
      <c r="AP101" s="433">
        <f t="shared" si="1"/>
        <v>0</v>
      </c>
      <c r="AQ101" s="433">
        <f t="shared" si="1"/>
        <v>0</v>
      </c>
      <c r="AR101" s="433">
        <f t="shared" si="1"/>
        <v>0</v>
      </c>
      <c r="AS101" s="433">
        <f t="shared" si="1"/>
        <v>0</v>
      </c>
      <c r="AT101" s="433">
        <f t="shared" si="1"/>
        <v>0</v>
      </c>
      <c r="AU101" s="433">
        <f t="shared" si="1"/>
        <v>0</v>
      </c>
      <c r="AV101" s="433">
        <f t="shared" si="1"/>
        <v>0</v>
      </c>
      <c r="AW101" s="433">
        <f t="shared" si="1"/>
        <v>0</v>
      </c>
      <c r="AX101" s="433">
        <f t="shared" si="1"/>
        <v>0</v>
      </c>
      <c r="AY101" s="433">
        <f t="shared" si="1"/>
        <v>0</v>
      </c>
      <c r="AZ101" s="433">
        <f t="shared" si="1"/>
        <v>0</v>
      </c>
      <c r="BA101" s="433">
        <f t="shared" si="1"/>
        <v>0</v>
      </c>
      <c r="BB101" s="433">
        <f t="shared" si="1"/>
        <v>0</v>
      </c>
      <c r="BC101" s="433">
        <f t="shared" si="1"/>
        <v>0</v>
      </c>
      <c r="BD101" s="433">
        <f t="shared" si="1"/>
        <v>0</v>
      </c>
      <c r="BE101" s="433">
        <f t="shared" si="1"/>
        <v>0</v>
      </c>
      <c r="BF101" s="433">
        <f t="shared" si="1"/>
        <v>0</v>
      </c>
      <c r="BG101" s="433">
        <f t="shared" si="1"/>
        <v>0</v>
      </c>
      <c r="BH101" s="433">
        <f t="shared" si="1"/>
        <v>0</v>
      </c>
      <c r="BI101" s="433">
        <f t="shared" si="1"/>
        <v>0</v>
      </c>
      <c r="BJ101" s="433">
        <f t="shared" si="1"/>
        <v>0</v>
      </c>
      <c r="BK101" s="433">
        <f t="shared" si="1"/>
        <v>0</v>
      </c>
      <c r="BL101" s="433">
        <f t="shared" si="1"/>
        <v>0</v>
      </c>
      <c r="BM101" s="433">
        <f t="shared" si="1"/>
        <v>0</v>
      </c>
      <c r="BN101" s="433">
        <f t="shared" si="1"/>
        <v>0</v>
      </c>
      <c r="BO101" s="433">
        <f t="shared" si="1"/>
        <v>0</v>
      </c>
      <c r="BP101" s="433">
        <f t="shared" si="1"/>
        <v>0</v>
      </c>
      <c r="BQ101" s="433" t="str">
        <f t="shared" si="1"/>
        <v/>
      </c>
      <c r="BR101" s="433" t="str">
        <f t="shared" si="1"/>
        <v/>
      </c>
      <c r="BS101" s="433" t="str">
        <f t="shared" ref="BS101:CC101" si="2">IF(NOT(ISNA(BS11)),IF(LEN(BS11)&gt;0,(BS11-$C11)/(rateShift*0.0001),""),"")</f>
        <v/>
      </c>
      <c r="BT101" s="433" t="str">
        <f t="shared" si="2"/>
        <v/>
      </c>
      <c r="BU101" s="433" t="str">
        <f t="shared" si="2"/>
        <v/>
      </c>
      <c r="BV101" s="433" t="str">
        <f t="shared" si="2"/>
        <v/>
      </c>
      <c r="BW101" s="433" t="str">
        <f t="shared" si="2"/>
        <v/>
      </c>
      <c r="BX101" s="433" t="str">
        <f t="shared" si="2"/>
        <v/>
      </c>
      <c r="BY101" s="433" t="str">
        <f t="shared" si="2"/>
        <v/>
      </c>
      <c r="BZ101" s="433" t="str">
        <f t="shared" si="2"/>
        <v/>
      </c>
      <c r="CA101" s="433" t="str">
        <f t="shared" si="2"/>
        <v/>
      </c>
      <c r="CB101" s="433" t="str">
        <f t="shared" si="2"/>
        <v/>
      </c>
      <c r="CC101" s="434" t="str">
        <f t="shared" si="2"/>
        <v/>
      </c>
    </row>
    <row r="102" spans="1:81" x14ac:dyDescent="0.2">
      <c r="F102" s="238">
        <v>41276</v>
      </c>
      <c r="G102" s="435">
        <f t="shared" ref="G102:AL102" si="3">IF(NOT(ISNA(G12)),IF(LEN(G12)&gt;0,(G12-$C12)/(rateShift*0.0001),""),"")</f>
        <v>0</v>
      </c>
      <c r="H102" s="432">
        <f t="shared" si="3"/>
        <v>0</v>
      </c>
      <c r="I102" s="432">
        <f t="shared" si="3"/>
        <v>0</v>
      </c>
      <c r="J102" s="432">
        <f t="shared" si="3"/>
        <v>0</v>
      </c>
      <c r="K102" s="432">
        <f t="shared" si="3"/>
        <v>0</v>
      </c>
      <c r="L102" s="432">
        <f t="shared" si="3"/>
        <v>0</v>
      </c>
      <c r="M102" s="432">
        <f t="shared" si="3"/>
        <v>0</v>
      </c>
      <c r="N102" s="432">
        <f t="shared" si="3"/>
        <v>0</v>
      </c>
      <c r="O102" s="432">
        <f t="shared" si="3"/>
        <v>0</v>
      </c>
      <c r="P102" s="432">
        <f t="shared" si="3"/>
        <v>2.6392865837276958E-4</v>
      </c>
      <c r="Q102" s="432">
        <f t="shared" si="3"/>
        <v>-9.255219716175489E-3</v>
      </c>
      <c r="R102" s="432">
        <f t="shared" si="3"/>
        <v>-0.52170004265050807</v>
      </c>
      <c r="S102" s="432">
        <f t="shared" si="3"/>
        <v>6.9712133277111121E-3</v>
      </c>
      <c r="T102" s="432">
        <f t="shared" si="3"/>
        <v>0</v>
      </c>
      <c r="U102" s="432">
        <f t="shared" si="3"/>
        <v>0</v>
      </c>
      <c r="V102" s="432">
        <f t="shared" si="3"/>
        <v>0</v>
      </c>
      <c r="W102" s="432">
        <f t="shared" si="3"/>
        <v>0</v>
      </c>
      <c r="X102" s="432">
        <f t="shared" si="3"/>
        <v>0</v>
      </c>
      <c r="Y102" s="432">
        <f t="shared" si="3"/>
        <v>0</v>
      </c>
      <c r="Z102" s="432">
        <f t="shared" si="3"/>
        <v>0</v>
      </c>
      <c r="AA102" s="432">
        <f t="shared" si="3"/>
        <v>0</v>
      </c>
      <c r="AB102" s="432">
        <f t="shared" si="3"/>
        <v>0</v>
      </c>
      <c r="AC102" s="432">
        <f t="shared" si="3"/>
        <v>0</v>
      </c>
      <c r="AD102" s="432">
        <f t="shared" si="3"/>
        <v>0</v>
      </c>
      <c r="AE102" s="432">
        <f t="shared" si="3"/>
        <v>0</v>
      </c>
      <c r="AF102" s="432">
        <f t="shared" si="3"/>
        <v>0</v>
      </c>
      <c r="AG102" s="432">
        <f t="shared" si="3"/>
        <v>0</v>
      </c>
      <c r="AH102" s="432">
        <f t="shared" si="3"/>
        <v>0</v>
      </c>
      <c r="AI102" s="432">
        <f t="shared" si="3"/>
        <v>0</v>
      </c>
      <c r="AJ102" s="432">
        <f t="shared" si="3"/>
        <v>0</v>
      </c>
      <c r="AK102" s="432">
        <f t="shared" si="3"/>
        <v>0</v>
      </c>
      <c r="AL102" s="432">
        <f t="shared" si="3"/>
        <v>0</v>
      </c>
      <c r="AM102" s="432">
        <f t="shared" ref="AM102:BR102" si="4">IF(NOT(ISNA(AM12)),IF(LEN(AM12)&gt;0,(AM12-$C12)/(rateShift*0.0001),""),"")</f>
        <v>0</v>
      </c>
      <c r="AN102" s="432">
        <f t="shared" si="4"/>
        <v>0</v>
      </c>
      <c r="AO102" s="432">
        <f t="shared" si="4"/>
        <v>0</v>
      </c>
      <c r="AP102" s="432">
        <f t="shared" si="4"/>
        <v>0</v>
      </c>
      <c r="AQ102" s="432">
        <f t="shared" si="4"/>
        <v>0</v>
      </c>
      <c r="AR102" s="432">
        <f t="shared" si="4"/>
        <v>0</v>
      </c>
      <c r="AS102" s="432">
        <f t="shared" si="4"/>
        <v>0</v>
      </c>
      <c r="AT102" s="432">
        <f t="shared" si="4"/>
        <v>0</v>
      </c>
      <c r="AU102" s="432">
        <f t="shared" si="4"/>
        <v>0</v>
      </c>
      <c r="AV102" s="432">
        <f t="shared" si="4"/>
        <v>0</v>
      </c>
      <c r="AW102" s="432">
        <f t="shared" si="4"/>
        <v>0</v>
      </c>
      <c r="AX102" s="432">
        <f t="shared" si="4"/>
        <v>0</v>
      </c>
      <c r="AY102" s="432">
        <f t="shared" si="4"/>
        <v>0</v>
      </c>
      <c r="AZ102" s="432">
        <f t="shared" si="4"/>
        <v>0</v>
      </c>
      <c r="BA102" s="432">
        <f t="shared" si="4"/>
        <v>0</v>
      </c>
      <c r="BB102" s="432">
        <f t="shared" si="4"/>
        <v>0</v>
      </c>
      <c r="BC102" s="432">
        <f t="shared" si="4"/>
        <v>0</v>
      </c>
      <c r="BD102" s="432">
        <f t="shared" si="4"/>
        <v>0</v>
      </c>
      <c r="BE102" s="432">
        <f t="shared" si="4"/>
        <v>0</v>
      </c>
      <c r="BF102" s="432">
        <f t="shared" si="4"/>
        <v>0</v>
      </c>
      <c r="BG102" s="432">
        <f t="shared" si="4"/>
        <v>0</v>
      </c>
      <c r="BH102" s="432">
        <f t="shared" si="4"/>
        <v>0</v>
      </c>
      <c r="BI102" s="432">
        <f t="shared" si="4"/>
        <v>0</v>
      </c>
      <c r="BJ102" s="432">
        <f t="shared" si="4"/>
        <v>0</v>
      </c>
      <c r="BK102" s="432">
        <f t="shared" si="4"/>
        <v>0</v>
      </c>
      <c r="BL102" s="432">
        <f t="shared" si="4"/>
        <v>0</v>
      </c>
      <c r="BM102" s="432">
        <f t="shared" si="4"/>
        <v>0</v>
      </c>
      <c r="BN102" s="432">
        <f t="shared" si="4"/>
        <v>0</v>
      </c>
      <c r="BO102" s="432">
        <f t="shared" si="4"/>
        <v>0</v>
      </c>
      <c r="BP102" s="432">
        <f t="shared" si="4"/>
        <v>0</v>
      </c>
      <c r="BQ102" s="432" t="str">
        <f t="shared" si="4"/>
        <v/>
      </c>
      <c r="BR102" s="432" t="str">
        <f t="shared" si="4"/>
        <v/>
      </c>
      <c r="BS102" s="432" t="str">
        <f t="shared" ref="BS102:CC102" si="5">IF(NOT(ISNA(BS12)),IF(LEN(BS12)&gt;0,(BS12-$C12)/(rateShift*0.0001),""),"")</f>
        <v/>
      </c>
      <c r="BT102" s="432" t="str">
        <f t="shared" si="5"/>
        <v/>
      </c>
      <c r="BU102" s="432" t="str">
        <f t="shared" si="5"/>
        <v/>
      </c>
      <c r="BV102" s="432" t="str">
        <f t="shared" si="5"/>
        <v/>
      </c>
      <c r="BW102" s="432" t="str">
        <f t="shared" si="5"/>
        <v/>
      </c>
      <c r="BX102" s="432" t="str">
        <f t="shared" si="5"/>
        <v/>
      </c>
      <c r="BY102" s="432" t="str">
        <f t="shared" si="5"/>
        <v/>
      </c>
      <c r="BZ102" s="432" t="str">
        <f t="shared" si="5"/>
        <v/>
      </c>
      <c r="CA102" s="432" t="str">
        <f t="shared" si="5"/>
        <v/>
      </c>
      <c r="CB102" s="432" t="str">
        <f t="shared" si="5"/>
        <v/>
      </c>
      <c r="CC102" s="436" t="str">
        <f t="shared" si="5"/>
        <v/>
      </c>
    </row>
    <row r="103" spans="1:81" x14ac:dyDescent="0.2">
      <c r="F103" s="238">
        <v>41277</v>
      </c>
      <c r="G103" s="435">
        <f t="shared" ref="G103:AL103" si="6">IF(NOT(ISNA(G13)),IF(LEN(G13)&gt;0,(G13-$C13)/(rateShift*0.0001),""),"")</f>
        <v>0</v>
      </c>
      <c r="H103" s="432">
        <f t="shared" si="6"/>
        <v>0</v>
      </c>
      <c r="I103" s="432">
        <f t="shared" si="6"/>
        <v>0</v>
      </c>
      <c r="J103" s="432">
        <f t="shared" si="6"/>
        <v>0</v>
      </c>
      <c r="K103" s="432">
        <f t="shared" si="6"/>
        <v>0</v>
      </c>
      <c r="L103" s="432">
        <f t="shared" si="6"/>
        <v>0</v>
      </c>
      <c r="M103" s="432">
        <f t="shared" si="6"/>
        <v>0</v>
      </c>
      <c r="N103" s="432">
        <f t="shared" si="6"/>
        <v>0</v>
      </c>
      <c r="O103" s="432">
        <f t="shared" si="6"/>
        <v>0</v>
      </c>
      <c r="P103" s="432">
        <f t="shared" si="6"/>
        <v>0</v>
      </c>
      <c r="Q103" s="432">
        <f t="shared" si="6"/>
        <v>0</v>
      </c>
      <c r="R103" s="432">
        <f t="shared" si="6"/>
        <v>-0.51442891192687856</v>
      </c>
      <c r="S103" s="432">
        <f t="shared" si="6"/>
        <v>0</v>
      </c>
      <c r="T103" s="432">
        <f t="shared" si="6"/>
        <v>0</v>
      </c>
      <c r="U103" s="432">
        <f t="shared" si="6"/>
        <v>0</v>
      </c>
      <c r="V103" s="432">
        <f t="shared" si="6"/>
        <v>0</v>
      </c>
      <c r="W103" s="432">
        <f t="shared" si="6"/>
        <v>0</v>
      </c>
      <c r="X103" s="432">
        <f t="shared" si="6"/>
        <v>0</v>
      </c>
      <c r="Y103" s="432">
        <f t="shared" si="6"/>
        <v>0</v>
      </c>
      <c r="Z103" s="432">
        <f t="shared" si="6"/>
        <v>0</v>
      </c>
      <c r="AA103" s="432">
        <f t="shared" si="6"/>
        <v>0</v>
      </c>
      <c r="AB103" s="432">
        <f t="shared" si="6"/>
        <v>0</v>
      </c>
      <c r="AC103" s="432">
        <f t="shared" si="6"/>
        <v>0</v>
      </c>
      <c r="AD103" s="432">
        <f t="shared" si="6"/>
        <v>0</v>
      </c>
      <c r="AE103" s="432">
        <f t="shared" si="6"/>
        <v>0</v>
      </c>
      <c r="AF103" s="432">
        <f t="shared" si="6"/>
        <v>0</v>
      </c>
      <c r="AG103" s="432">
        <f t="shared" si="6"/>
        <v>0</v>
      </c>
      <c r="AH103" s="432">
        <f t="shared" si="6"/>
        <v>0</v>
      </c>
      <c r="AI103" s="432">
        <f t="shared" si="6"/>
        <v>0</v>
      </c>
      <c r="AJ103" s="432">
        <f t="shared" si="6"/>
        <v>0</v>
      </c>
      <c r="AK103" s="432">
        <f t="shared" si="6"/>
        <v>0</v>
      </c>
      <c r="AL103" s="432">
        <f t="shared" si="6"/>
        <v>0</v>
      </c>
      <c r="AM103" s="432">
        <f t="shared" ref="AM103:BR103" si="7">IF(NOT(ISNA(AM13)),IF(LEN(AM13)&gt;0,(AM13-$C13)/(rateShift*0.0001),""),"")</f>
        <v>0</v>
      </c>
      <c r="AN103" s="432">
        <f t="shared" si="7"/>
        <v>0</v>
      </c>
      <c r="AO103" s="432">
        <f t="shared" si="7"/>
        <v>0</v>
      </c>
      <c r="AP103" s="432">
        <f t="shared" si="7"/>
        <v>0</v>
      </c>
      <c r="AQ103" s="432">
        <f t="shared" si="7"/>
        <v>0</v>
      </c>
      <c r="AR103" s="432">
        <f t="shared" si="7"/>
        <v>0</v>
      </c>
      <c r="AS103" s="432">
        <f t="shared" si="7"/>
        <v>0</v>
      </c>
      <c r="AT103" s="432">
        <f t="shared" si="7"/>
        <v>0</v>
      </c>
      <c r="AU103" s="432">
        <f t="shared" si="7"/>
        <v>0</v>
      </c>
      <c r="AV103" s="432">
        <f t="shared" si="7"/>
        <v>0</v>
      </c>
      <c r="AW103" s="432">
        <f t="shared" si="7"/>
        <v>0</v>
      </c>
      <c r="AX103" s="432">
        <f t="shared" si="7"/>
        <v>0</v>
      </c>
      <c r="AY103" s="432">
        <f t="shared" si="7"/>
        <v>0</v>
      </c>
      <c r="AZ103" s="432">
        <f t="shared" si="7"/>
        <v>0</v>
      </c>
      <c r="BA103" s="432">
        <f t="shared" si="7"/>
        <v>0</v>
      </c>
      <c r="BB103" s="432">
        <f t="shared" si="7"/>
        <v>0</v>
      </c>
      <c r="BC103" s="432">
        <f t="shared" si="7"/>
        <v>0</v>
      </c>
      <c r="BD103" s="432">
        <f t="shared" si="7"/>
        <v>0</v>
      </c>
      <c r="BE103" s="432">
        <f t="shared" si="7"/>
        <v>0</v>
      </c>
      <c r="BF103" s="432">
        <f t="shared" si="7"/>
        <v>0</v>
      </c>
      <c r="BG103" s="432">
        <f t="shared" si="7"/>
        <v>0</v>
      </c>
      <c r="BH103" s="432">
        <f t="shared" si="7"/>
        <v>0</v>
      </c>
      <c r="BI103" s="432">
        <f t="shared" si="7"/>
        <v>0</v>
      </c>
      <c r="BJ103" s="432">
        <f t="shared" si="7"/>
        <v>0</v>
      </c>
      <c r="BK103" s="432">
        <f t="shared" si="7"/>
        <v>0</v>
      </c>
      <c r="BL103" s="432">
        <f t="shared" si="7"/>
        <v>0</v>
      </c>
      <c r="BM103" s="432">
        <f t="shared" si="7"/>
        <v>0</v>
      </c>
      <c r="BN103" s="432">
        <f t="shared" si="7"/>
        <v>0</v>
      </c>
      <c r="BO103" s="432">
        <f t="shared" si="7"/>
        <v>0</v>
      </c>
      <c r="BP103" s="432">
        <f t="shared" si="7"/>
        <v>0</v>
      </c>
      <c r="BQ103" s="432" t="str">
        <f t="shared" si="7"/>
        <v/>
      </c>
      <c r="BR103" s="432" t="str">
        <f t="shared" si="7"/>
        <v/>
      </c>
      <c r="BS103" s="432" t="str">
        <f t="shared" ref="BS103:CC103" si="8">IF(NOT(ISNA(BS13)),IF(LEN(BS13)&gt;0,(BS13-$C13)/(rateShift*0.0001),""),"")</f>
        <v/>
      </c>
      <c r="BT103" s="432" t="str">
        <f t="shared" si="8"/>
        <v/>
      </c>
      <c r="BU103" s="432" t="str">
        <f t="shared" si="8"/>
        <v/>
      </c>
      <c r="BV103" s="432" t="str">
        <f t="shared" si="8"/>
        <v/>
      </c>
      <c r="BW103" s="432" t="str">
        <f t="shared" si="8"/>
        <v/>
      </c>
      <c r="BX103" s="432" t="str">
        <f t="shared" si="8"/>
        <v/>
      </c>
      <c r="BY103" s="432" t="str">
        <f t="shared" si="8"/>
        <v/>
      </c>
      <c r="BZ103" s="432" t="str">
        <f t="shared" si="8"/>
        <v/>
      </c>
      <c r="CA103" s="432" t="str">
        <f t="shared" si="8"/>
        <v/>
      </c>
      <c r="CB103" s="432" t="str">
        <f t="shared" si="8"/>
        <v/>
      </c>
      <c r="CC103" s="436" t="str">
        <f t="shared" si="8"/>
        <v/>
      </c>
    </row>
    <row r="104" spans="1:81" x14ac:dyDescent="0.2">
      <c r="F104" s="238">
        <v>41278</v>
      </c>
      <c r="G104" s="435">
        <f t="shared" ref="G104:AL104" si="9">IF(NOT(ISNA(G14)),IF(LEN(G14)&gt;0,(G14-$C14)/(rateShift*0.0001),""),"")</f>
        <v>0</v>
      </c>
      <c r="H104" s="432">
        <f t="shared" si="9"/>
        <v>0</v>
      </c>
      <c r="I104" s="432">
        <f t="shared" si="9"/>
        <v>0</v>
      </c>
      <c r="J104" s="432">
        <f t="shared" si="9"/>
        <v>0</v>
      </c>
      <c r="K104" s="432">
        <f t="shared" si="9"/>
        <v>0</v>
      </c>
      <c r="L104" s="432">
        <f t="shared" si="9"/>
        <v>0</v>
      </c>
      <c r="M104" s="432">
        <f t="shared" si="9"/>
        <v>0</v>
      </c>
      <c r="N104" s="432">
        <f t="shared" si="9"/>
        <v>0</v>
      </c>
      <c r="O104" s="432">
        <f t="shared" si="9"/>
        <v>0</v>
      </c>
      <c r="P104" s="432">
        <f t="shared" si="9"/>
        <v>0</v>
      </c>
      <c r="Q104" s="432">
        <f t="shared" si="9"/>
        <v>8.1306514887469206E-3</v>
      </c>
      <c r="R104" s="432">
        <f t="shared" si="9"/>
        <v>-0.50463397500866147</v>
      </c>
      <c r="S104" s="432">
        <f t="shared" si="9"/>
        <v>-9.1474217522868884E-3</v>
      </c>
      <c r="T104" s="432">
        <f t="shared" si="9"/>
        <v>2.4793975594850082E-4</v>
      </c>
      <c r="U104" s="432">
        <f t="shared" si="9"/>
        <v>0</v>
      </c>
      <c r="V104" s="432">
        <f t="shared" si="9"/>
        <v>0</v>
      </c>
      <c r="W104" s="432">
        <f t="shared" si="9"/>
        <v>0</v>
      </c>
      <c r="X104" s="432">
        <f t="shared" si="9"/>
        <v>0</v>
      </c>
      <c r="Y104" s="432">
        <f t="shared" si="9"/>
        <v>0</v>
      </c>
      <c r="Z104" s="432">
        <f t="shared" si="9"/>
        <v>0</v>
      </c>
      <c r="AA104" s="432">
        <f t="shared" si="9"/>
        <v>0</v>
      </c>
      <c r="AB104" s="432">
        <f t="shared" si="9"/>
        <v>0</v>
      </c>
      <c r="AC104" s="432">
        <f t="shared" si="9"/>
        <v>0</v>
      </c>
      <c r="AD104" s="432">
        <f t="shared" si="9"/>
        <v>0</v>
      </c>
      <c r="AE104" s="432">
        <f t="shared" si="9"/>
        <v>0</v>
      </c>
      <c r="AF104" s="432">
        <f t="shared" si="9"/>
        <v>0</v>
      </c>
      <c r="AG104" s="432">
        <f t="shared" si="9"/>
        <v>0</v>
      </c>
      <c r="AH104" s="432">
        <f t="shared" si="9"/>
        <v>0</v>
      </c>
      <c r="AI104" s="432">
        <f t="shared" si="9"/>
        <v>0</v>
      </c>
      <c r="AJ104" s="432">
        <f t="shared" si="9"/>
        <v>0</v>
      </c>
      <c r="AK104" s="432">
        <f t="shared" si="9"/>
        <v>0</v>
      </c>
      <c r="AL104" s="432">
        <f t="shared" si="9"/>
        <v>0</v>
      </c>
      <c r="AM104" s="432">
        <f t="shared" ref="AM104:BR104" si="10">IF(NOT(ISNA(AM14)),IF(LEN(AM14)&gt;0,(AM14-$C14)/(rateShift*0.0001),""),"")</f>
        <v>0</v>
      </c>
      <c r="AN104" s="432">
        <f t="shared" si="10"/>
        <v>0</v>
      </c>
      <c r="AO104" s="432">
        <f t="shared" si="10"/>
        <v>0</v>
      </c>
      <c r="AP104" s="432">
        <f t="shared" si="10"/>
        <v>0</v>
      </c>
      <c r="AQ104" s="432">
        <f t="shared" si="10"/>
        <v>0</v>
      </c>
      <c r="AR104" s="432">
        <f t="shared" si="10"/>
        <v>0</v>
      </c>
      <c r="AS104" s="432">
        <f t="shared" si="10"/>
        <v>0</v>
      </c>
      <c r="AT104" s="432">
        <f t="shared" si="10"/>
        <v>0</v>
      </c>
      <c r="AU104" s="432">
        <f t="shared" si="10"/>
        <v>0</v>
      </c>
      <c r="AV104" s="432">
        <f t="shared" si="10"/>
        <v>0</v>
      </c>
      <c r="AW104" s="432">
        <f t="shared" si="10"/>
        <v>0</v>
      </c>
      <c r="AX104" s="432">
        <f t="shared" si="10"/>
        <v>0</v>
      </c>
      <c r="AY104" s="432">
        <f t="shared" si="10"/>
        <v>0</v>
      </c>
      <c r="AZ104" s="432">
        <f t="shared" si="10"/>
        <v>0</v>
      </c>
      <c r="BA104" s="432">
        <f t="shared" si="10"/>
        <v>0</v>
      </c>
      <c r="BB104" s="432">
        <f t="shared" si="10"/>
        <v>0</v>
      </c>
      <c r="BC104" s="432">
        <f t="shared" si="10"/>
        <v>0</v>
      </c>
      <c r="BD104" s="432">
        <f t="shared" si="10"/>
        <v>0</v>
      </c>
      <c r="BE104" s="432">
        <f t="shared" si="10"/>
        <v>0</v>
      </c>
      <c r="BF104" s="432">
        <f t="shared" si="10"/>
        <v>0</v>
      </c>
      <c r="BG104" s="432">
        <f t="shared" si="10"/>
        <v>0</v>
      </c>
      <c r="BH104" s="432">
        <f t="shared" si="10"/>
        <v>0</v>
      </c>
      <c r="BI104" s="432">
        <f t="shared" si="10"/>
        <v>0</v>
      </c>
      <c r="BJ104" s="432">
        <f t="shared" si="10"/>
        <v>0</v>
      </c>
      <c r="BK104" s="432">
        <f t="shared" si="10"/>
        <v>0</v>
      </c>
      <c r="BL104" s="432">
        <f t="shared" si="10"/>
        <v>0</v>
      </c>
      <c r="BM104" s="432">
        <f t="shared" si="10"/>
        <v>0</v>
      </c>
      <c r="BN104" s="432">
        <f t="shared" si="10"/>
        <v>0</v>
      </c>
      <c r="BO104" s="432">
        <f t="shared" si="10"/>
        <v>0</v>
      </c>
      <c r="BP104" s="432">
        <f t="shared" si="10"/>
        <v>0</v>
      </c>
      <c r="BQ104" s="432" t="str">
        <f t="shared" si="10"/>
        <v/>
      </c>
      <c r="BR104" s="432" t="str">
        <f t="shared" si="10"/>
        <v/>
      </c>
      <c r="BS104" s="432" t="str">
        <f t="shared" ref="BS104:CC104" si="11">IF(NOT(ISNA(BS14)),IF(LEN(BS14)&gt;0,(BS14-$C14)/(rateShift*0.0001),""),"")</f>
        <v/>
      </c>
      <c r="BT104" s="432" t="str">
        <f t="shared" si="11"/>
        <v/>
      </c>
      <c r="BU104" s="432" t="str">
        <f t="shared" si="11"/>
        <v/>
      </c>
      <c r="BV104" s="432" t="str">
        <f t="shared" si="11"/>
        <v/>
      </c>
      <c r="BW104" s="432" t="str">
        <f t="shared" si="11"/>
        <v/>
      </c>
      <c r="BX104" s="432" t="str">
        <f t="shared" si="11"/>
        <v/>
      </c>
      <c r="BY104" s="432" t="str">
        <f t="shared" si="11"/>
        <v/>
      </c>
      <c r="BZ104" s="432" t="str">
        <f t="shared" si="11"/>
        <v/>
      </c>
      <c r="CA104" s="432" t="str">
        <f t="shared" si="11"/>
        <v/>
      </c>
      <c r="CB104" s="432" t="str">
        <f t="shared" si="11"/>
        <v/>
      </c>
      <c r="CC104" s="436" t="str">
        <f t="shared" si="11"/>
        <v/>
      </c>
    </row>
    <row r="105" spans="1:81" x14ac:dyDescent="0.2">
      <c r="F105" s="238">
        <v>41284</v>
      </c>
      <c r="G105" s="435">
        <f t="shared" ref="G105:AL105" si="12">IF(NOT(ISNA(G15)),IF(LEN(G15)&gt;0,(G15-$C15)/(rateShift*0.0001),""),"")</f>
        <v>0</v>
      </c>
      <c r="H105" s="432">
        <f t="shared" si="12"/>
        <v>0</v>
      </c>
      <c r="I105" s="432">
        <f t="shared" si="12"/>
        <v>0</v>
      </c>
      <c r="J105" s="432">
        <f t="shared" si="12"/>
        <v>0</v>
      </c>
      <c r="K105" s="432">
        <f t="shared" si="12"/>
        <v>0</v>
      </c>
      <c r="L105" s="432">
        <f t="shared" si="12"/>
        <v>0</v>
      </c>
      <c r="M105" s="432">
        <f t="shared" si="12"/>
        <v>0</v>
      </c>
      <c r="N105" s="432">
        <f t="shared" si="12"/>
        <v>0</v>
      </c>
      <c r="O105" s="432">
        <f t="shared" si="12"/>
        <v>0</v>
      </c>
      <c r="P105" s="432">
        <f t="shared" si="12"/>
        <v>0</v>
      </c>
      <c r="Q105" s="432">
        <f t="shared" si="12"/>
        <v>3.7013988923861874E-2</v>
      </c>
      <c r="R105" s="432">
        <f t="shared" si="12"/>
        <v>-0.42570246825579527</v>
      </c>
      <c r="S105" s="432">
        <f t="shared" si="12"/>
        <v>-0.12279729129205386</v>
      </c>
      <c r="T105" s="432">
        <f t="shared" si="12"/>
        <v>9.7972817758584796E-3</v>
      </c>
      <c r="U105" s="432">
        <f t="shared" si="12"/>
        <v>0</v>
      </c>
      <c r="V105" s="432">
        <f t="shared" si="12"/>
        <v>0</v>
      </c>
      <c r="W105" s="432">
        <f t="shared" si="12"/>
        <v>0</v>
      </c>
      <c r="X105" s="432">
        <f t="shared" si="12"/>
        <v>0</v>
      </c>
      <c r="Y105" s="432">
        <f t="shared" si="12"/>
        <v>0</v>
      </c>
      <c r="Z105" s="432">
        <f t="shared" si="12"/>
        <v>0</v>
      </c>
      <c r="AA105" s="432">
        <f t="shared" si="12"/>
        <v>0</v>
      </c>
      <c r="AB105" s="432">
        <f t="shared" si="12"/>
        <v>0</v>
      </c>
      <c r="AC105" s="432">
        <f t="shared" si="12"/>
        <v>0</v>
      </c>
      <c r="AD105" s="432">
        <f t="shared" si="12"/>
        <v>0</v>
      </c>
      <c r="AE105" s="432">
        <f t="shared" si="12"/>
        <v>0</v>
      </c>
      <c r="AF105" s="432">
        <f t="shared" si="12"/>
        <v>0</v>
      </c>
      <c r="AG105" s="432">
        <f t="shared" si="12"/>
        <v>0</v>
      </c>
      <c r="AH105" s="432">
        <f t="shared" si="12"/>
        <v>0</v>
      </c>
      <c r="AI105" s="432">
        <f t="shared" si="12"/>
        <v>0</v>
      </c>
      <c r="AJ105" s="432">
        <f t="shared" si="12"/>
        <v>0</v>
      </c>
      <c r="AK105" s="432">
        <f t="shared" si="12"/>
        <v>0</v>
      </c>
      <c r="AL105" s="432">
        <f t="shared" si="12"/>
        <v>0</v>
      </c>
      <c r="AM105" s="432">
        <f t="shared" ref="AM105:BR105" si="13">IF(NOT(ISNA(AM15)),IF(LEN(AM15)&gt;0,(AM15-$C15)/(rateShift*0.0001),""),"")</f>
        <v>0</v>
      </c>
      <c r="AN105" s="432">
        <f t="shared" si="13"/>
        <v>0</v>
      </c>
      <c r="AO105" s="432">
        <f t="shared" si="13"/>
        <v>0</v>
      </c>
      <c r="AP105" s="432">
        <f t="shared" si="13"/>
        <v>0</v>
      </c>
      <c r="AQ105" s="432">
        <f t="shared" si="13"/>
        <v>0</v>
      </c>
      <c r="AR105" s="432">
        <f t="shared" si="13"/>
        <v>0</v>
      </c>
      <c r="AS105" s="432">
        <f t="shared" si="13"/>
        <v>0</v>
      </c>
      <c r="AT105" s="432">
        <f t="shared" si="13"/>
        <v>0</v>
      </c>
      <c r="AU105" s="432">
        <f t="shared" si="13"/>
        <v>0</v>
      </c>
      <c r="AV105" s="432">
        <f t="shared" si="13"/>
        <v>0</v>
      </c>
      <c r="AW105" s="432">
        <f t="shared" si="13"/>
        <v>0</v>
      </c>
      <c r="AX105" s="432">
        <f t="shared" si="13"/>
        <v>0</v>
      </c>
      <c r="AY105" s="432">
        <f t="shared" si="13"/>
        <v>0</v>
      </c>
      <c r="AZ105" s="432">
        <f t="shared" si="13"/>
        <v>0</v>
      </c>
      <c r="BA105" s="432">
        <f t="shared" si="13"/>
        <v>0</v>
      </c>
      <c r="BB105" s="432">
        <f t="shared" si="13"/>
        <v>0</v>
      </c>
      <c r="BC105" s="432">
        <f t="shared" si="13"/>
        <v>0</v>
      </c>
      <c r="BD105" s="432">
        <f t="shared" si="13"/>
        <v>0</v>
      </c>
      <c r="BE105" s="432">
        <f t="shared" si="13"/>
        <v>0</v>
      </c>
      <c r="BF105" s="432">
        <f t="shared" si="13"/>
        <v>0</v>
      </c>
      <c r="BG105" s="432">
        <f t="shared" si="13"/>
        <v>0</v>
      </c>
      <c r="BH105" s="432">
        <f t="shared" si="13"/>
        <v>0</v>
      </c>
      <c r="BI105" s="432">
        <f t="shared" si="13"/>
        <v>0</v>
      </c>
      <c r="BJ105" s="432">
        <f t="shared" si="13"/>
        <v>0</v>
      </c>
      <c r="BK105" s="432">
        <f t="shared" si="13"/>
        <v>0</v>
      </c>
      <c r="BL105" s="432">
        <f t="shared" si="13"/>
        <v>0</v>
      </c>
      <c r="BM105" s="432">
        <f t="shared" si="13"/>
        <v>0</v>
      </c>
      <c r="BN105" s="432">
        <f t="shared" si="13"/>
        <v>0</v>
      </c>
      <c r="BO105" s="432">
        <f t="shared" si="13"/>
        <v>0</v>
      </c>
      <c r="BP105" s="432">
        <f t="shared" si="13"/>
        <v>0</v>
      </c>
      <c r="BQ105" s="432" t="str">
        <f t="shared" si="13"/>
        <v/>
      </c>
      <c r="BR105" s="432" t="str">
        <f t="shared" si="13"/>
        <v/>
      </c>
      <c r="BS105" s="432" t="str">
        <f t="shared" ref="BS105:CC105" si="14">IF(NOT(ISNA(BS15)),IF(LEN(BS15)&gt;0,(BS15-$C15)/(rateShift*0.0001),""),"")</f>
        <v/>
      </c>
      <c r="BT105" s="432" t="str">
        <f t="shared" si="14"/>
        <v/>
      </c>
      <c r="BU105" s="432" t="str">
        <f t="shared" si="14"/>
        <v/>
      </c>
      <c r="BV105" s="432" t="str">
        <f t="shared" si="14"/>
        <v/>
      </c>
      <c r="BW105" s="432" t="str">
        <f t="shared" si="14"/>
        <v/>
      </c>
      <c r="BX105" s="432" t="str">
        <f t="shared" si="14"/>
        <v/>
      </c>
      <c r="BY105" s="432" t="str">
        <f t="shared" si="14"/>
        <v/>
      </c>
      <c r="BZ105" s="432" t="str">
        <f t="shared" si="14"/>
        <v/>
      </c>
      <c r="CA105" s="432" t="str">
        <f t="shared" si="14"/>
        <v/>
      </c>
      <c r="CB105" s="432" t="str">
        <f t="shared" si="14"/>
        <v/>
      </c>
      <c r="CC105" s="436" t="str">
        <f t="shared" si="14"/>
        <v/>
      </c>
    </row>
    <row r="106" spans="1:81" x14ac:dyDescent="0.2">
      <c r="F106" s="238">
        <v>41291</v>
      </c>
      <c r="G106" s="435">
        <f t="shared" ref="G106:AL106" si="15">IF(NOT(ISNA(G16)),IF(LEN(G16)&gt;0,(G16-$C16)/(rateShift*0.0001),""),"")</f>
        <v>0</v>
      </c>
      <c r="H106" s="432">
        <f t="shared" si="15"/>
        <v>0</v>
      </c>
      <c r="I106" s="432">
        <f t="shared" si="15"/>
        <v>0</v>
      </c>
      <c r="J106" s="432">
        <f t="shared" si="15"/>
        <v>0</v>
      </c>
      <c r="K106" s="432">
        <f t="shared" si="15"/>
        <v>0</v>
      </c>
      <c r="L106" s="432">
        <f t="shared" si="15"/>
        <v>0</v>
      </c>
      <c r="M106" s="432">
        <f t="shared" si="15"/>
        <v>0</v>
      </c>
      <c r="N106" s="432">
        <f t="shared" si="15"/>
        <v>0</v>
      </c>
      <c r="O106" s="432">
        <f t="shared" si="15"/>
        <v>0</v>
      </c>
      <c r="P106" s="432">
        <f t="shared" si="15"/>
        <v>0</v>
      </c>
      <c r="Q106" s="432">
        <f t="shared" si="15"/>
        <v>3.837454537747309E-2</v>
      </c>
      <c r="R106" s="432">
        <f t="shared" si="15"/>
        <v>-0.30407032600765493</v>
      </c>
      <c r="S106" s="432">
        <f t="shared" si="15"/>
        <v>-0.32728341109178327</v>
      </c>
      <c r="T106" s="432">
        <f t="shared" si="15"/>
        <v>2.8215073925030865E-2</v>
      </c>
      <c r="U106" s="432">
        <f t="shared" si="15"/>
        <v>0</v>
      </c>
      <c r="V106" s="432">
        <f t="shared" si="15"/>
        <v>0</v>
      </c>
      <c r="W106" s="432">
        <f t="shared" si="15"/>
        <v>0</v>
      </c>
      <c r="X106" s="432">
        <f t="shared" si="15"/>
        <v>0</v>
      </c>
      <c r="Y106" s="432">
        <f t="shared" si="15"/>
        <v>0</v>
      </c>
      <c r="Z106" s="432">
        <f t="shared" si="15"/>
        <v>0</v>
      </c>
      <c r="AA106" s="432">
        <f t="shared" si="15"/>
        <v>0</v>
      </c>
      <c r="AB106" s="432">
        <f t="shared" si="15"/>
        <v>0</v>
      </c>
      <c r="AC106" s="432">
        <f t="shared" si="15"/>
        <v>0</v>
      </c>
      <c r="AD106" s="432">
        <f t="shared" si="15"/>
        <v>0</v>
      </c>
      <c r="AE106" s="432">
        <f t="shared" si="15"/>
        <v>0</v>
      </c>
      <c r="AF106" s="432">
        <f t="shared" si="15"/>
        <v>0</v>
      </c>
      <c r="AG106" s="432">
        <f t="shared" si="15"/>
        <v>0</v>
      </c>
      <c r="AH106" s="432">
        <f t="shared" si="15"/>
        <v>0</v>
      </c>
      <c r="AI106" s="432">
        <f t="shared" si="15"/>
        <v>0</v>
      </c>
      <c r="AJ106" s="432">
        <f t="shared" si="15"/>
        <v>0</v>
      </c>
      <c r="AK106" s="432">
        <f t="shared" si="15"/>
        <v>0</v>
      </c>
      <c r="AL106" s="432">
        <f t="shared" si="15"/>
        <v>0</v>
      </c>
      <c r="AM106" s="432">
        <f t="shared" ref="AM106:BR106" si="16">IF(NOT(ISNA(AM16)),IF(LEN(AM16)&gt;0,(AM16-$C16)/(rateShift*0.0001),""),"")</f>
        <v>0</v>
      </c>
      <c r="AN106" s="432">
        <f t="shared" si="16"/>
        <v>0</v>
      </c>
      <c r="AO106" s="432">
        <f t="shared" si="16"/>
        <v>0</v>
      </c>
      <c r="AP106" s="432">
        <f t="shared" si="16"/>
        <v>0</v>
      </c>
      <c r="AQ106" s="432">
        <f t="shared" si="16"/>
        <v>0</v>
      </c>
      <c r="AR106" s="432">
        <f t="shared" si="16"/>
        <v>0</v>
      </c>
      <c r="AS106" s="432">
        <f t="shared" si="16"/>
        <v>0</v>
      </c>
      <c r="AT106" s="432">
        <f t="shared" si="16"/>
        <v>0</v>
      </c>
      <c r="AU106" s="432">
        <f t="shared" si="16"/>
        <v>0</v>
      </c>
      <c r="AV106" s="432">
        <f t="shared" si="16"/>
        <v>0</v>
      </c>
      <c r="AW106" s="432">
        <f t="shared" si="16"/>
        <v>0</v>
      </c>
      <c r="AX106" s="432">
        <f t="shared" si="16"/>
        <v>0</v>
      </c>
      <c r="AY106" s="432">
        <f t="shared" si="16"/>
        <v>0</v>
      </c>
      <c r="AZ106" s="432">
        <f t="shared" si="16"/>
        <v>0</v>
      </c>
      <c r="BA106" s="432">
        <f t="shared" si="16"/>
        <v>0</v>
      </c>
      <c r="BB106" s="432">
        <f t="shared" si="16"/>
        <v>0</v>
      </c>
      <c r="BC106" s="432">
        <f t="shared" si="16"/>
        <v>0</v>
      </c>
      <c r="BD106" s="432">
        <f t="shared" si="16"/>
        <v>0</v>
      </c>
      <c r="BE106" s="432">
        <f t="shared" si="16"/>
        <v>0</v>
      </c>
      <c r="BF106" s="432">
        <f t="shared" si="16"/>
        <v>0</v>
      </c>
      <c r="BG106" s="432">
        <f t="shared" si="16"/>
        <v>0</v>
      </c>
      <c r="BH106" s="432">
        <f t="shared" si="16"/>
        <v>0</v>
      </c>
      <c r="BI106" s="432">
        <f t="shared" si="16"/>
        <v>0</v>
      </c>
      <c r="BJ106" s="432">
        <f t="shared" si="16"/>
        <v>0</v>
      </c>
      <c r="BK106" s="432">
        <f t="shared" si="16"/>
        <v>0</v>
      </c>
      <c r="BL106" s="432">
        <f t="shared" si="16"/>
        <v>0</v>
      </c>
      <c r="BM106" s="432">
        <f t="shared" si="16"/>
        <v>0</v>
      </c>
      <c r="BN106" s="432">
        <f t="shared" si="16"/>
        <v>0</v>
      </c>
      <c r="BO106" s="432">
        <f t="shared" si="16"/>
        <v>0</v>
      </c>
      <c r="BP106" s="432">
        <f t="shared" si="16"/>
        <v>0</v>
      </c>
      <c r="BQ106" s="432" t="str">
        <f t="shared" si="16"/>
        <v/>
      </c>
      <c r="BR106" s="432" t="str">
        <f t="shared" si="16"/>
        <v/>
      </c>
      <c r="BS106" s="432" t="str">
        <f t="shared" ref="BS106:CC106" si="17">IF(NOT(ISNA(BS16)),IF(LEN(BS16)&gt;0,(BS16-$C16)/(rateShift*0.0001),""),"")</f>
        <v/>
      </c>
      <c r="BT106" s="432" t="str">
        <f t="shared" si="17"/>
        <v/>
      </c>
      <c r="BU106" s="432" t="str">
        <f t="shared" si="17"/>
        <v/>
      </c>
      <c r="BV106" s="432" t="str">
        <f t="shared" si="17"/>
        <v/>
      </c>
      <c r="BW106" s="432" t="str">
        <f t="shared" si="17"/>
        <v/>
      </c>
      <c r="BX106" s="432" t="str">
        <f t="shared" si="17"/>
        <v/>
      </c>
      <c r="BY106" s="432" t="str">
        <f t="shared" si="17"/>
        <v/>
      </c>
      <c r="BZ106" s="432" t="str">
        <f t="shared" si="17"/>
        <v/>
      </c>
      <c r="CA106" s="432" t="str">
        <f t="shared" si="17"/>
        <v/>
      </c>
      <c r="CB106" s="432" t="str">
        <f t="shared" si="17"/>
        <v/>
      </c>
      <c r="CC106" s="436" t="str">
        <f t="shared" si="17"/>
        <v/>
      </c>
    </row>
    <row r="107" spans="1:81" x14ac:dyDescent="0.2">
      <c r="F107" s="238">
        <v>41298</v>
      </c>
      <c r="G107" s="435">
        <f t="shared" ref="G107:AL107" si="18">IF(NOT(ISNA(G17)),IF(LEN(G17)&gt;0,(G17-$C17)/(rateShift*0.0001),""),"")</f>
        <v>0</v>
      </c>
      <c r="H107" s="432">
        <f t="shared" si="18"/>
        <v>0</v>
      </c>
      <c r="I107" s="432">
        <f t="shared" si="18"/>
        <v>0</v>
      </c>
      <c r="J107" s="432">
        <f t="shared" si="18"/>
        <v>0</v>
      </c>
      <c r="K107" s="432">
        <f t="shared" si="18"/>
        <v>0</v>
      </c>
      <c r="L107" s="432">
        <f t="shared" si="18"/>
        <v>0</v>
      </c>
      <c r="M107" s="432">
        <f t="shared" si="18"/>
        <v>0</v>
      </c>
      <c r="N107" s="432">
        <f t="shared" si="18"/>
        <v>0</v>
      </c>
      <c r="O107" s="432">
        <f t="shared" si="18"/>
        <v>0</v>
      </c>
      <c r="P107" s="432">
        <f t="shared" si="18"/>
        <v>0</v>
      </c>
      <c r="Q107" s="432">
        <f t="shared" si="18"/>
        <v>2.1495941738836066E-2</v>
      </c>
      <c r="R107" s="432">
        <f t="shared" si="18"/>
        <v>-0.17237046402829304</v>
      </c>
      <c r="S107" s="432">
        <f t="shared" si="18"/>
        <v>-0.52393460339805742</v>
      </c>
      <c r="T107" s="432">
        <f t="shared" si="18"/>
        <v>3.8794190886926039E-2</v>
      </c>
      <c r="U107" s="432">
        <f t="shared" si="18"/>
        <v>0</v>
      </c>
      <c r="V107" s="432">
        <f t="shared" si="18"/>
        <v>0</v>
      </c>
      <c r="W107" s="432">
        <f t="shared" si="18"/>
        <v>0</v>
      </c>
      <c r="X107" s="432">
        <f t="shared" si="18"/>
        <v>0</v>
      </c>
      <c r="Y107" s="432">
        <f t="shared" si="18"/>
        <v>0</v>
      </c>
      <c r="Z107" s="432">
        <f t="shared" si="18"/>
        <v>0</v>
      </c>
      <c r="AA107" s="432">
        <f t="shared" si="18"/>
        <v>0</v>
      </c>
      <c r="AB107" s="432">
        <f t="shared" si="18"/>
        <v>0</v>
      </c>
      <c r="AC107" s="432">
        <f t="shared" si="18"/>
        <v>0</v>
      </c>
      <c r="AD107" s="432">
        <f t="shared" si="18"/>
        <v>0</v>
      </c>
      <c r="AE107" s="432">
        <f t="shared" si="18"/>
        <v>0</v>
      </c>
      <c r="AF107" s="432">
        <f t="shared" si="18"/>
        <v>0</v>
      </c>
      <c r="AG107" s="432">
        <f t="shared" si="18"/>
        <v>0</v>
      </c>
      <c r="AH107" s="432">
        <f t="shared" si="18"/>
        <v>0</v>
      </c>
      <c r="AI107" s="432">
        <f t="shared" si="18"/>
        <v>0</v>
      </c>
      <c r="AJ107" s="432">
        <f t="shared" si="18"/>
        <v>0</v>
      </c>
      <c r="AK107" s="432">
        <f t="shared" si="18"/>
        <v>0</v>
      </c>
      <c r="AL107" s="432">
        <f t="shared" si="18"/>
        <v>0</v>
      </c>
      <c r="AM107" s="432">
        <f t="shared" ref="AM107:BR107" si="19">IF(NOT(ISNA(AM17)),IF(LEN(AM17)&gt;0,(AM17-$C17)/(rateShift*0.0001),""),"")</f>
        <v>0</v>
      </c>
      <c r="AN107" s="432">
        <f t="shared" si="19"/>
        <v>0</v>
      </c>
      <c r="AO107" s="432">
        <f t="shared" si="19"/>
        <v>0</v>
      </c>
      <c r="AP107" s="432">
        <f t="shared" si="19"/>
        <v>0</v>
      </c>
      <c r="AQ107" s="432">
        <f t="shared" si="19"/>
        <v>0</v>
      </c>
      <c r="AR107" s="432">
        <f t="shared" si="19"/>
        <v>0</v>
      </c>
      <c r="AS107" s="432">
        <f t="shared" si="19"/>
        <v>0</v>
      </c>
      <c r="AT107" s="432">
        <f t="shared" si="19"/>
        <v>0</v>
      </c>
      <c r="AU107" s="432">
        <f t="shared" si="19"/>
        <v>0</v>
      </c>
      <c r="AV107" s="432">
        <f t="shared" si="19"/>
        <v>0</v>
      </c>
      <c r="AW107" s="432">
        <f t="shared" si="19"/>
        <v>0</v>
      </c>
      <c r="AX107" s="432">
        <f t="shared" si="19"/>
        <v>0</v>
      </c>
      <c r="AY107" s="432">
        <f t="shared" si="19"/>
        <v>0</v>
      </c>
      <c r="AZ107" s="432">
        <f t="shared" si="19"/>
        <v>0</v>
      </c>
      <c r="BA107" s="432">
        <f t="shared" si="19"/>
        <v>0</v>
      </c>
      <c r="BB107" s="432">
        <f t="shared" si="19"/>
        <v>0</v>
      </c>
      <c r="BC107" s="432">
        <f t="shared" si="19"/>
        <v>0</v>
      </c>
      <c r="BD107" s="432">
        <f t="shared" si="19"/>
        <v>0</v>
      </c>
      <c r="BE107" s="432">
        <f t="shared" si="19"/>
        <v>0</v>
      </c>
      <c r="BF107" s="432">
        <f t="shared" si="19"/>
        <v>0</v>
      </c>
      <c r="BG107" s="432">
        <f t="shared" si="19"/>
        <v>0</v>
      </c>
      <c r="BH107" s="432">
        <f t="shared" si="19"/>
        <v>0</v>
      </c>
      <c r="BI107" s="432">
        <f t="shared" si="19"/>
        <v>0</v>
      </c>
      <c r="BJ107" s="432">
        <f t="shared" si="19"/>
        <v>0</v>
      </c>
      <c r="BK107" s="432">
        <f t="shared" si="19"/>
        <v>0</v>
      </c>
      <c r="BL107" s="432">
        <f t="shared" si="19"/>
        <v>0</v>
      </c>
      <c r="BM107" s="432">
        <f t="shared" si="19"/>
        <v>0</v>
      </c>
      <c r="BN107" s="432">
        <f t="shared" si="19"/>
        <v>0</v>
      </c>
      <c r="BO107" s="432">
        <f t="shared" si="19"/>
        <v>0</v>
      </c>
      <c r="BP107" s="432">
        <f t="shared" si="19"/>
        <v>0</v>
      </c>
      <c r="BQ107" s="432" t="str">
        <f t="shared" si="19"/>
        <v/>
      </c>
      <c r="BR107" s="432" t="str">
        <f t="shared" si="19"/>
        <v/>
      </c>
      <c r="BS107" s="432" t="str">
        <f t="shared" ref="BS107:CC107" si="20">IF(NOT(ISNA(BS17)),IF(LEN(BS17)&gt;0,(BS17-$C17)/(rateShift*0.0001),""),"")</f>
        <v/>
      </c>
      <c r="BT107" s="432" t="str">
        <f t="shared" si="20"/>
        <v/>
      </c>
      <c r="BU107" s="432" t="str">
        <f t="shared" si="20"/>
        <v/>
      </c>
      <c r="BV107" s="432" t="str">
        <f t="shared" si="20"/>
        <v/>
      </c>
      <c r="BW107" s="432" t="str">
        <f t="shared" si="20"/>
        <v/>
      </c>
      <c r="BX107" s="432" t="str">
        <f t="shared" si="20"/>
        <v/>
      </c>
      <c r="BY107" s="432" t="str">
        <f t="shared" si="20"/>
        <v/>
      </c>
      <c r="BZ107" s="432" t="str">
        <f t="shared" si="20"/>
        <v/>
      </c>
      <c r="CA107" s="432" t="str">
        <f t="shared" si="20"/>
        <v/>
      </c>
      <c r="CB107" s="432" t="str">
        <f t="shared" si="20"/>
        <v/>
      </c>
      <c r="CC107" s="436" t="str">
        <f t="shared" si="20"/>
        <v/>
      </c>
    </row>
    <row r="108" spans="1:81" x14ac:dyDescent="0.2">
      <c r="F108" s="238">
        <v>41309</v>
      </c>
      <c r="G108" s="435">
        <f t="shared" ref="G108:AL108" si="21">IF(NOT(ISNA(G18)),IF(LEN(G18)&gt;0,(G18-$C18)/(rateShift*0.0001),""),"")</f>
        <v>0</v>
      </c>
      <c r="H108" s="432">
        <f t="shared" si="21"/>
        <v>0</v>
      </c>
      <c r="I108" s="432">
        <f t="shared" si="21"/>
        <v>0</v>
      </c>
      <c r="J108" s="432">
        <f t="shared" si="21"/>
        <v>0</v>
      </c>
      <c r="K108" s="432">
        <f t="shared" si="21"/>
        <v>0</v>
      </c>
      <c r="L108" s="432">
        <f t="shared" si="21"/>
        <v>0</v>
      </c>
      <c r="M108" s="432">
        <f t="shared" si="21"/>
        <v>0</v>
      </c>
      <c r="N108" s="432">
        <f t="shared" si="21"/>
        <v>0</v>
      </c>
      <c r="O108" s="432">
        <f t="shared" si="21"/>
        <v>0</v>
      </c>
      <c r="P108" s="432">
        <f t="shared" si="21"/>
        <v>0</v>
      </c>
      <c r="Q108" s="432">
        <f t="shared" si="21"/>
        <v>0</v>
      </c>
      <c r="R108" s="432">
        <f t="shared" si="21"/>
        <v>0</v>
      </c>
      <c r="S108" s="432">
        <f t="shared" si="21"/>
        <v>-0.60187298015934587</v>
      </c>
      <c r="T108" s="432">
        <f t="shared" si="21"/>
        <v>0</v>
      </c>
      <c r="U108" s="432">
        <f t="shared" si="21"/>
        <v>0</v>
      </c>
      <c r="V108" s="432">
        <f t="shared" si="21"/>
        <v>0</v>
      </c>
      <c r="W108" s="432">
        <f t="shared" si="21"/>
        <v>0</v>
      </c>
      <c r="X108" s="432">
        <f t="shared" si="21"/>
        <v>0</v>
      </c>
      <c r="Y108" s="432">
        <f t="shared" si="21"/>
        <v>0</v>
      </c>
      <c r="Z108" s="432">
        <f t="shared" si="21"/>
        <v>0</v>
      </c>
      <c r="AA108" s="432">
        <f t="shared" si="21"/>
        <v>0</v>
      </c>
      <c r="AB108" s="432">
        <f t="shared" si="21"/>
        <v>0</v>
      </c>
      <c r="AC108" s="432">
        <f t="shared" si="21"/>
        <v>0</v>
      </c>
      <c r="AD108" s="432">
        <f t="shared" si="21"/>
        <v>0</v>
      </c>
      <c r="AE108" s="432">
        <f t="shared" si="21"/>
        <v>0</v>
      </c>
      <c r="AF108" s="432">
        <f t="shared" si="21"/>
        <v>0</v>
      </c>
      <c r="AG108" s="432">
        <f t="shared" si="21"/>
        <v>0</v>
      </c>
      <c r="AH108" s="432">
        <f t="shared" si="21"/>
        <v>0</v>
      </c>
      <c r="AI108" s="432">
        <f t="shared" si="21"/>
        <v>0</v>
      </c>
      <c r="AJ108" s="432">
        <f t="shared" si="21"/>
        <v>0</v>
      </c>
      <c r="AK108" s="432">
        <f t="shared" si="21"/>
        <v>0</v>
      </c>
      <c r="AL108" s="432">
        <f t="shared" si="21"/>
        <v>0</v>
      </c>
      <c r="AM108" s="432">
        <f t="shared" ref="AM108:BR108" si="22">IF(NOT(ISNA(AM18)),IF(LEN(AM18)&gt;0,(AM18-$C18)/(rateShift*0.0001),""),"")</f>
        <v>0</v>
      </c>
      <c r="AN108" s="432">
        <f t="shared" si="22"/>
        <v>0</v>
      </c>
      <c r="AO108" s="432">
        <f t="shared" si="22"/>
        <v>0</v>
      </c>
      <c r="AP108" s="432">
        <f t="shared" si="22"/>
        <v>0</v>
      </c>
      <c r="AQ108" s="432">
        <f t="shared" si="22"/>
        <v>0</v>
      </c>
      <c r="AR108" s="432">
        <f t="shared" si="22"/>
        <v>0</v>
      </c>
      <c r="AS108" s="432">
        <f t="shared" si="22"/>
        <v>0</v>
      </c>
      <c r="AT108" s="432">
        <f t="shared" si="22"/>
        <v>0</v>
      </c>
      <c r="AU108" s="432">
        <f t="shared" si="22"/>
        <v>0</v>
      </c>
      <c r="AV108" s="432">
        <f t="shared" si="22"/>
        <v>0</v>
      </c>
      <c r="AW108" s="432">
        <f t="shared" si="22"/>
        <v>0</v>
      </c>
      <c r="AX108" s="432">
        <f t="shared" si="22"/>
        <v>0</v>
      </c>
      <c r="AY108" s="432">
        <f t="shared" si="22"/>
        <v>0</v>
      </c>
      <c r="AZ108" s="432">
        <f t="shared" si="22"/>
        <v>0</v>
      </c>
      <c r="BA108" s="432">
        <f t="shared" si="22"/>
        <v>0</v>
      </c>
      <c r="BB108" s="432">
        <f t="shared" si="22"/>
        <v>0</v>
      </c>
      <c r="BC108" s="432">
        <f t="shared" si="22"/>
        <v>0</v>
      </c>
      <c r="BD108" s="432">
        <f t="shared" si="22"/>
        <v>0</v>
      </c>
      <c r="BE108" s="432">
        <f t="shared" si="22"/>
        <v>0</v>
      </c>
      <c r="BF108" s="432">
        <f t="shared" si="22"/>
        <v>0</v>
      </c>
      <c r="BG108" s="432">
        <f t="shared" si="22"/>
        <v>0</v>
      </c>
      <c r="BH108" s="432">
        <f t="shared" si="22"/>
        <v>0</v>
      </c>
      <c r="BI108" s="432">
        <f t="shared" si="22"/>
        <v>0</v>
      </c>
      <c r="BJ108" s="432">
        <f t="shared" si="22"/>
        <v>0</v>
      </c>
      <c r="BK108" s="432">
        <f t="shared" si="22"/>
        <v>0</v>
      </c>
      <c r="BL108" s="432">
        <f t="shared" si="22"/>
        <v>0</v>
      </c>
      <c r="BM108" s="432">
        <f t="shared" si="22"/>
        <v>0</v>
      </c>
      <c r="BN108" s="432">
        <f t="shared" si="22"/>
        <v>0</v>
      </c>
      <c r="BO108" s="432">
        <f t="shared" si="22"/>
        <v>0</v>
      </c>
      <c r="BP108" s="432">
        <f t="shared" si="22"/>
        <v>0</v>
      </c>
      <c r="BQ108" s="432" t="str">
        <f t="shared" si="22"/>
        <v/>
      </c>
      <c r="BR108" s="432" t="str">
        <f t="shared" si="22"/>
        <v/>
      </c>
      <c r="BS108" s="432" t="str">
        <f t="shared" ref="BS108:CC108" si="23">IF(NOT(ISNA(BS18)),IF(LEN(BS18)&gt;0,(BS18-$C18)/(rateShift*0.0001),""),"")</f>
        <v/>
      </c>
      <c r="BT108" s="432" t="str">
        <f t="shared" si="23"/>
        <v/>
      </c>
      <c r="BU108" s="432" t="str">
        <f t="shared" si="23"/>
        <v/>
      </c>
      <c r="BV108" s="432" t="str">
        <f t="shared" si="23"/>
        <v/>
      </c>
      <c r="BW108" s="432" t="str">
        <f t="shared" si="23"/>
        <v/>
      </c>
      <c r="BX108" s="432" t="str">
        <f t="shared" si="23"/>
        <v/>
      </c>
      <c r="BY108" s="432" t="str">
        <f t="shared" si="23"/>
        <v/>
      </c>
      <c r="BZ108" s="432" t="str">
        <f t="shared" si="23"/>
        <v/>
      </c>
      <c r="CA108" s="432" t="str">
        <f t="shared" si="23"/>
        <v/>
      </c>
      <c r="CB108" s="432" t="str">
        <f t="shared" si="23"/>
        <v/>
      </c>
      <c r="CC108" s="436" t="str">
        <f t="shared" si="23"/>
        <v/>
      </c>
    </row>
    <row r="109" spans="1:81" x14ac:dyDescent="0.2">
      <c r="F109" s="238">
        <v>41337</v>
      </c>
      <c r="G109" s="435">
        <f t="shared" ref="G109:AL109" si="24">IF(NOT(ISNA(G19)),IF(LEN(G19)&gt;0,(G19-$C19)/(rateShift*0.0001),""),"")</f>
        <v>0</v>
      </c>
      <c r="H109" s="432">
        <f t="shared" si="24"/>
        <v>0</v>
      </c>
      <c r="I109" s="432">
        <f t="shared" si="24"/>
        <v>0</v>
      </c>
      <c r="J109" s="432">
        <f t="shared" si="24"/>
        <v>0</v>
      </c>
      <c r="K109" s="432">
        <f t="shared" si="24"/>
        <v>0</v>
      </c>
      <c r="L109" s="432">
        <f t="shared" si="24"/>
        <v>0</v>
      </c>
      <c r="M109" s="432">
        <f t="shared" si="24"/>
        <v>0</v>
      </c>
      <c r="N109" s="432">
        <f t="shared" si="24"/>
        <v>0</v>
      </c>
      <c r="O109" s="432">
        <f t="shared" si="24"/>
        <v>0</v>
      </c>
      <c r="P109" s="432">
        <f t="shared" si="24"/>
        <v>0</v>
      </c>
      <c r="Q109" s="432">
        <f t="shared" si="24"/>
        <v>0</v>
      </c>
      <c r="R109" s="432">
        <f t="shared" si="24"/>
        <v>0</v>
      </c>
      <c r="S109" s="432">
        <f t="shared" si="24"/>
        <v>0</v>
      </c>
      <c r="T109" s="432">
        <f t="shared" si="24"/>
        <v>-0.67835229198509595</v>
      </c>
      <c r="U109" s="432">
        <f t="shared" si="24"/>
        <v>0</v>
      </c>
      <c r="V109" s="432">
        <f t="shared" si="24"/>
        <v>0</v>
      </c>
      <c r="W109" s="432">
        <f t="shared" si="24"/>
        <v>0</v>
      </c>
      <c r="X109" s="432">
        <f t="shared" si="24"/>
        <v>0</v>
      </c>
      <c r="Y109" s="432">
        <f t="shared" si="24"/>
        <v>0</v>
      </c>
      <c r="Z109" s="432">
        <f t="shared" si="24"/>
        <v>0</v>
      </c>
      <c r="AA109" s="432">
        <f t="shared" si="24"/>
        <v>0</v>
      </c>
      <c r="AB109" s="432">
        <f t="shared" si="24"/>
        <v>0</v>
      </c>
      <c r="AC109" s="432">
        <f t="shared" si="24"/>
        <v>0</v>
      </c>
      <c r="AD109" s="432">
        <f t="shared" si="24"/>
        <v>0</v>
      </c>
      <c r="AE109" s="432">
        <f t="shared" si="24"/>
        <v>0</v>
      </c>
      <c r="AF109" s="432">
        <f t="shared" si="24"/>
        <v>0</v>
      </c>
      <c r="AG109" s="432">
        <f t="shared" si="24"/>
        <v>0</v>
      </c>
      <c r="AH109" s="432">
        <f t="shared" si="24"/>
        <v>0</v>
      </c>
      <c r="AI109" s="432">
        <f t="shared" si="24"/>
        <v>0</v>
      </c>
      <c r="AJ109" s="432">
        <f t="shared" si="24"/>
        <v>0</v>
      </c>
      <c r="AK109" s="432">
        <f t="shared" si="24"/>
        <v>0</v>
      </c>
      <c r="AL109" s="432">
        <f t="shared" si="24"/>
        <v>0</v>
      </c>
      <c r="AM109" s="432">
        <f t="shared" ref="AM109:BR109" si="25">IF(NOT(ISNA(AM19)),IF(LEN(AM19)&gt;0,(AM19-$C19)/(rateShift*0.0001),""),"")</f>
        <v>0</v>
      </c>
      <c r="AN109" s="432">
        <f t="shared" si="25"/>
        <v>0</v>
      </c>
      <c r="AO109" s="432">
        <f t="shared" si="25"/>
        <v>0</v>
      </c>
      <c r="AP109" s="432">
        <f t="shared" si="25"/>
        <v>0</v>
      </c>
      <c r="AQ109" s="432">
        <f t="shared" si="25"/>
        <v>0</v>
      </c>
      <c r="AR109" s="432">
        <f t="shared" si="25"/>
        <v>0</v>
      </c>
      <c r="AS109" s="432">
        <f t="shared" si="25"/>
        <v>0</v>
      </c>
      <c r="AT109" s="432">
        <f t="shared" si="25"/>
        <v>0</v>
      </c>
      <c r="AU109" s="432">
        <f t="shared" si="25"/>
        <v>0</v>
      </c>
      <c r="AV109" s="432">
        <f t="shared" si="25"/>
        <v>0</v>
      </c>
      <c r="AW109" s="432">
        <f t="shared" si="25"/>
        <v>0</v>
      </c>
      <c r="AX109" s="432">
        <f t="shared" si="25"/>
        <v>0</v>
      </c>
      <c r="AY109" s="432">
        <f t="shared" si="25"/>
        <v>0</v>
      </c>
      <c r="AZ109" s="432">
        <f t="shared" si="25"/>
        <v>0</v>
      </c>
      <c r="BA109" s="432">
        <f t="shared" si="25"/>
        <v>0</v>
      </c>
      <c r="BB109" s="432">
        <f t="shared" si="25"/>
        <v>0</v>
      </c>
      <c r="BC109" s="432">
        <f t="shared" si="25"/>
        <v>0</v>
      </c>
      <c r="BD109" s="432">
        <f t="shared" si="25"/>
        <v>0</v>
      </c>
      <c r="BE109" s="432">
        <f t="shared" si="25"/>
        <v>0</v>
      </c>
      <c r="BF109" s="432">
        <f t="shared" si="25"/>
        <v>0</v>
      </c>
      <c r="BG109" s="432">
        <f t="shared" si="25"/>
        <v>0</v>
      </c>
      <c r="BH109" s="432">
        <f t="shared" si="25"/>
        <v>0</v>
      </c>
      <c r="BI109" s="432">
        <f t="shared" si="25"/>
        <v>0</v>
      </c>
      <c r="BJ109" s="432">
        <f t="shared" si="25"/>
        <v>0</v>
      </c>
      <c r="BK109" s="432">
        <f t="shared" si="25"/>
        <v>0</v>
      </c>
      <c r="BL109" s="432">
        <f t="shared" si="25"/>
        <v>0</v>
      </c>
      <c r="BM109" s="432">
        <f t="shared" si="25"/>
        <v>0</v>
      </c>
      <c r="BN109" s="432">
        <f t="shared" si="25"/>
        <v>0</v>
      </c>
      <c r="BO109" s="432">
        <f t="shared" si="25"/>
        <v>0</v>
      </c>
      <c r="BP109" s="432">
        <f t="shared" si="25"/>
        <v>0</v>
      </c>
      <c r="BQ109" s="432" t="str">
        <f t="shared" si="25"/>
        <v/>
      </c>
      <c r="BR109" s="432" t="str">
        <f t="shared" si="25"/>
        <v/>
      </c>
      <c r="BS109" s="432" t="str">
        <f t="shared" ref="BS109:CC109" si="26">IF(NOT(ISNA(BS19)),IF(LEN(BS19)&gt;0,(BS19-$C19)/(rateShift*0.0001),""),"")</f>
        <v/>
      </c>
      <c r="BT109" s="432" t="str">
        <f t="shared" si="26"/>
        <v/>
      </c>
      <c r="BU109" s="432" t="str">
        <f t="shared" si="26"/>
        <v/>
      </c>
      <c r="BV109" s="432" t="str">
        <f t="shared" si="26"/>
        <v/>
      </c>
      <c r="BW109" s="432" t="str">
        <f t="shared" si="26"/>
        <v/>
      </c>
      <c r="BX109" s="432" t="str">
        <f t="shared" si="26"/>
        <v/>
      </c>
      <c r="BY109" s="432" t="str">
        <f t="shared" si="26"/>
        <v/>
      </c>
      <c r="BZ109" s="432" t="str">
        <f t="shared" si="26"/>
        <v/>
      </c>
      <c r="CA109" s="432" t="str">
        <f t="shared" si="26"/>
        <v/>
      </c>
      <c r="CB109" s="432" t="str">
        <f t="shared" si="26"/>
        <v/>
      </c>
      <c r="CC109" s="436" t="str">
        <f t="shared" si="26"/>
        <v/>
      </c>
    </row>
    <row r="110" spans="1:81" x14ac:dyDescent="0.2">
      <c r="F110" s="238">
        <v>41367</v>
      </c>
      <c r="G110" s="435">
        <f t="shared" ref="G110:AL110" si="27">IF(NOT(ISNA(G20)),IF(LEN(G20)&gt;0,(G20-$C20)/(rateShift*0.0001),""),"")</f>
        <v>0</v>
      </c>
      <c r="H110" s="432">
        <f t="shared" si="27"/>
        <v>0</v>
      </c>
      <c r="I110" s="432">
        <f t="shared" si="27"/>
        <v>0</v>
      </c>
      <c r="J110" s="432">
        <f t="shared" si="27"/>
        <v>0</v>
      </c>
      <c r="K110" s="432">
        <f t="shared" si="27"/>
        <v>0</v>
      </c>
      <c r="L110" s="432">
        <f t="shared" si="27"/>
        <v>0</v>
      </c>
      <c r="M110" s="432">
        <f t="shared" si="27"/>
        <v>0</v>
      </c>
      <c r="N110" s="432">
        <f t="shared" si="27"/>
        <v>0</v>
      </c>
      <c r="O110" s="432">
        <f t="shared" si="27"/>
        <v>0</v>
      </c>
      <c r="P110" s="432">
        <f t="shared" si="27"/>
        <v>0</v>
      </c>
      <c r="Q110" s="432">
        <f t="shared" si="27"/>
        <v>0</v>
      </c>
      <c r="R110" s="432">
        <f t="shared" si="27"/>
        <v>0</v>
      </c>
      <c r="S110" s="432">
        <f t="shared" si="27"/>
        <v>0</v>
      </c>
      <c r="T110" s="432">
        <f t="shared" si="27"/>
        <v>0</v>
      </c>
      <c r="U110" s="432">
        <f t="shared" si="27"/>
        <v>-0.76026371808257664</v>
      </c>
      <c r="V110" s="432">
        <f t="shared" si="27"/>
        <v>0</v>
      </c>
      <c r="W110" s="432">
        <f t="shared" si="27"/>
        <v>0</v>
      </c>
      <c r="X110" s="432">
        <f t="shared" si="27"/>
        <v>0</v>
      </c>
      <c r="Y110" s="432">
        <f t="shared" si="27"/>
        <v>0</v>
      </c>
      <c r="Z110" s="432">
        <f t="shared" si="27"/>
        <v>0</v>
      </c>
      <c r="AA110" s="432">
        <f t="shared" si="27"/>
        <v>0</v>
      </c>
      <c r="AB110" s="432">
        <f t="shared" si="27"/>
        <v>0</v>
      </c>
      <c r="AC110" s="432">
        <f t="shared" si="27"/>
        <v>0</v>
      </c>
      <c r="AD110" s="432">
        <f t="shared" si="27"/>
        <v>0</v>
      </c>
      <c r="AE110" s="432">
        <f t="shared" si="27"/>
        <v>0</v>
      </c>
      <c r="AF110" s="432">
        <f t="shared" si="27"/>
        <v>0</v>
      </c>
      <c r="AG110" s="432">
        <f t="shared" si="27"/>
        <v>0</v>
      </c>
      <c r="AH110" s="432">
        <f t="shared" si="27"/>
        <v>0</v>
      </c>
      <c r="AI110" s="432">
        <f t="shared" si="27"/>
        <v>0</v>
      </c>
      <c r="AJ110" s="432">
        <f t="shared" si="27"/>
        <v>0</v>
      </c>
      <c r="AK110" s="432">
        <f t="shared" si="27"/>
        <v>0</v>
      </c>
      <c r="AL110" s="432">
        <f t="shared" si="27"/>
        <v>0</v>
      </c>
      <c r="AM110" s="432">
        <f t="shared" ref="AM110:BR110" si="28">IF(NOT(ISNA(AM20)),IF(LEN(AM20)&gt;0,(AM20-$C20)/(rateShift*0.0001),""),"")</f>
        <v>0</v>
      </c>
      <c r="AN110" s="432">
        <f t="shared" si="28"/>
        <v>0</v>
      </c>
      <c r="AO110" s="432">
        <f t="shared" si="28"/>
        <v>0</v>
      </c>
      <c r="AP110" s="432">
        <f t="shared" si="28"/>
        <v>0</v>
      </c>
      <c r="AQ110" s="432">
        <f t="shared" si="28"/>
        <v>0</v>
      </c>
      <c r="AR110" s="432">
        <f t="shared" si="28"/>
        <v>0</v>
      </c>
      <c r="AS110" s="432">
        <f t="shared" si="28"/>
        <v>0</v>
      </c>
      <c r="AT110" s="432">
        <f t="shared" si="28"/>
        <v>0</v>
      </c>
      <c r="AU110" s="432">
        <f t="shared" si="28"/>
        <v>0</v>
      </c>
      <c r="AV110" s="432">
        <f t="shared" si="28"/>
        <v>0</v>
      </c>
      <c r="AW110" s="432">
        <f t="shared" si="28"/>
        <v>0</v>
      </c>
      <c r="AX110" s="432">
        <f t="shared" si="28"/>
        <v>0</v>
      </c>
      <c r="AY110" s="432">
        <f t="shared" si="28"/>
        <v>0</v>
      </c>
      <c r="AZ110" s="432">
        <f t="shared" si="28"/>
        <v>0</v>
      </c>
      <c r="BA110" s="432">
        <f t="shared" si="28"/>
        <v>0</v>
      </c>
      <c r="BB110" s="432">
        <f t="shared" si="28"/>
        <v>0</v>
      </c>
      <c r="BC110" s="432">
        <f t="shared" si="28"/>
        <v>0</v>
      </c>
      <c r="BD110" s="432">
        <f t="shared" si="28"/>
        <v>0</v>
      </c>
      <c r="BE110" s="432">
        <f t="shared" si="28"/>
        <v>0</v>
      </c>
      <c r="BF110" s="432">
        <f t="shared" si="28"/>
        <v>0</v>
      </c>
      <c r="BG110" s="432">
        <f t="shared" si="28"/>
        <v>0</v>
      </c>
      <c r="BH110" s="432">
        <f t="shared" si="28"/>
        <v>0</v>
      </c>
      <c r="BI110" s="432">
        <f t="shared" si="28"/>
        <v>0</v>
      </c>
      <c r="BJ110" s="432">
        <f t="shared" si="28"/>
        <v>0</v>
      </c>
      <c r="BK110" s="432">
        <f t="shared" si="28"/>
        <v>0</v>
      </c>
      <c r="BL110" s="432">
        <f t="shared" si="28"/>
        <v>0</v>
      </c>
      <c r="BM110" s="432">
        <f t="shared" si="28"/>
        <v>0</v>
      </c>
      <c r="BN110" s="432">
        <f t="shared" si="28"/>
        <v>0</v>
      </c>
      <c r="BO110" s="432">
        <f t="shared" si="28"/>
        <v>0</v>
      </c>
      <c r="BP110" s="432">
        <f t="shared" si="28"/>
        <v>0</v>
      </c>
      <c r="BQ110" s="432" t="str">
        <f t="shared" si="28"/>
        <v/>
      </c>
      <c r="BR110" s="432" t="str">
        <f t="shared" si="28"/>
        <v/>
      </c>
      <c r="BS110" s="432" t="str">
        <f t="shared" ref="BS110:CC110" si="29">IF(NOT(ISNA(BS20)),IF(LEN(BS20)&gt;0,(BS20-$C20)/(rateShift*0.0001),""),"")</f>
        <v/>
      </c>
      <c r="BT110" s="432" t="str">
        <f t="shared" si="29"/>
        <v/>
      </c>
      <c r="BU110" s="432" t="str">
        <f t="shared" si="29"/>
        <v/>
      </c>
      <c r="BV110" s="432" t="str">
        <f t="shared" si="29"/>
        <v/>
      </c>
      <c r="BW110" s="432" t="str">
        <f t="shared" si="29"/>
        <v/>
      </c>
      <c r="BX110" s="432" t="str">
        <f t="shared" si="29"/>
        <v/>
      </c>
      <c r="BY110" s="432" t="str">
        <f t="shared" si="29"/>
        <v/>
      </c>
      <c r="BZ110" s="432" t="str">
        <f t="shared" si="29"/>
        <v/>
      </c>
      <c r="CA110" s="432" t="str">
        <f t="shared" si="29"/>
        <v/>
      </c>
      <c r="CB110" s="432" t="str">
        <f t="shared" si="29"/>
        <v/>
      </c>
      <c r="CC110" s="436" t="str">
        <f t="shared" si="29"/>
        <v/>
      </c>
    </row>
    <row r="111" spans="1:81" x14ac:dyDescent="0.2">
      <c r="F111" s="238">
        <v>41400</v>
      </c>
      <c r="G111" s="435">
        <f t="shared" ref="G111:AL111" si="30">IF(NOT(ISNA(G21)),IF(LEN(G21)&gt;0,(G21-$C21)/(rateShift*0.0001),""),"")</f>
        <v>0</v>
      </c>
      <c r="H111" s="432">
        <f t="shared" si="30"/>
        <v>0</v>
      </c>
      <c r="I111" s="432">
        <f t="shared" si="30"/>
        <v>0</v>
      </c>
      <c r="J111" s="432">
        <f t="shared" si="30"/>
        <v>0</v>
      </c>
      <c r="K111" s="432">
        <f t="shared" si="30"/>
        <v>0</v>
      </c>
      <c r="L111" s="432">
        <f t="shared" si="30"/>
        <v>0</v>
      </c>
      <c r="M111" s="432">
        <f t="shared" si="30"/>
        <v>0</v>
      </c>
      <c r="N111" s="432">
        <f t="shared" si="30"/>
        <v>0</v>
      </c>
      <c r="O111" s="432">
        <f t="shared" si="30"/>
        <v>0</v>
      </c>
      <c r="P111" s="432">
        <f t="shared" si="30"/>
        <v>0</v>
      </c>
      <c r="Q111" s="432">
        <f t="shared" si="30"/>
        <v>0</v>
      </c>
      <c r="R111" s="432">
        <f t="shared" si="30"/>
        <v>0</v>
      </c>
      <c r="S111" s="432">
        <f t="shared" si="30"/>
        <v>0</v>
      </c>
      <c r="T111" s="432">
        <f t="shared" si="30"/>
        <v>0</v>
      </c>
      <c r="U111" s="432">
        <f t="shared" si="30"/>
        <v>5.422637348706516E-2</v>
      </c>
      <c r="V111" s="432">
        <f t="shared" si="30"/>
        <v>-0.7719753848139943</v>
      </c>
      <c r="W111" s="432">
        <f t="shared" si="30"/>
        <v>-5.6301661015556448E-2</v>
      </c>
      <c r="X111" s="432">
        <f t="shared" si="30"/>
        <v>3.00543954223631E-3</v>
      </c>
      <c r="Y111" s="432">
        <f t="shared" si="30"/>
        <v>0</v>
      </c>
      <c r="Z111" s="432">
        <f t="shared" si="30"/>
        <v>0</v>
      </c>
      <c r="AA111" s="432">
        <f t="shared" si="30"/>
        <v>0</v>
      </c>
      <c r="AB111" s="432">
        <f t="shared" si="30"/>
        <v>0</v>
      </c>
      <c r="AC111" s="432">
        <f t="shared" si="30"/>
        <v>0</v>
      </c>
      <c r="AD111" s="432">
        <f t="shared" si="30"/>
        <v>0</v>
      </c>
      <c r="AE111" s="432">
        <f t="shared" si="30"/>
        <v>0</v>
      </c>
      <c r="AF111" s="432">
        <f t="shared" si="30"/>
        <v>0</v>
      </c>
      <c r="AG111" s="432">
        <f t="shared" si="30"/>
        <v>0</v>
      </c>
      <c r="AH111" s="432">
        <f t="shared" si="30"/>
        <v>0</v>
      </c>
      <c r="AI111" s="432">
        <f t="shared" si="30"/>
        <v>0</v>
      </c>
      <c r="AJ111" s="432">
        <f t="shared" si="30"/>
        <v>0</v>
      </c>
      <c r="AK111" s="432">
        <f t="shared" si="30"/>
        <v>0</v>
      </c>
      <c r="AL111" s="432">
        <f t="shared" si="30"/>
        <v>0</v>
      </c>
      <c r="AM111" s="432">
        <f t="shared" ref="AM111:BR111" si="31">IF(NOT(ISNA(AM21)),IF(LEN(AM21)&gt;0,(AM21-$C21)/(rateShift*0.0001),""),"")</f>
        <v>0</v>
      </c>
      <c r="AN111" s="432">
        <f t="shared" si="31"/>
        <v>0</v>
      </c>
      <c r="AO111" s="432">
        <f t="shared" si="31"/>
        <v>0</v>
      </c>
      <c r="AP111" s="432">
        <f t="shared" si="31"/>
        <v>0</v>
      </c>
      <c r="AQ111" s="432">
        <f t="shared" si="31"/>
        <v>0</v>
      </c>
      <c r="AR111" s="432">
        <f t="shared" si="31"/>
        <v>0</v>
      </c>
      <c r="AS111" s="432">
        <f t="shared" si="31"/>
        <v>0</v>
      </c>
      <c r="AT111" s="432">
        <f t="shared" si="31"/>
        <v>0</v>
      </c>
      <c r="AU111" s="432">
        <f t="shared" si="31"/>
        <v>0</v>
      </c>
      <c r="AV111" s="432">
        <f t="shared" si="31"/>
        <v>0</v>
      </c>
      <c r="AW111" s="432">
        <f t="shared" si="31"/>
        <v>0</v>
      </c>
      <c r="AX111" s="432">
        <f t="shared" si="31"/>
        <v>0</v>
      </c>
      <c r="AY111" s="432">
        <f t="shared" si="31"/>
        <v>0</v>
      </c>
      <c r="AZ111" s="432">
        <f t="shared" si="31"/>
        <v>0</v>
      </c>
      <c r="BA111" s="432">
        <f t="shared" si="31"/>
        <v>0</v>
      </c>
      <c r="BB111" s="432">
        <f t="shared" si="31"/>
        <v>0</v>
      </c>
      <c r="BC111" s="432">
        <f t="shared" si="31"/>
        <v>0</v>
      </c>
      <c r="BD111" s="432">
        <f t="shared" si="31"/>
        <v>0</v>
      </c>
      <c r="BE111" s="432">
        <f t="shared" si="31"/>
        <v>0</v>
      </c>
      <c r="BF111" s="432">
        <f t="shared" si="31"/>
        <v>0</v>
      </c>
      <c r="BG111" s="432">
        <f t="shared" si="31"/>
        <v>0</v>
      </c>
      <c r="BH111" s="432">
        <f t="shared" si="31"/>
        <v>0</v>
      </c>
      <c r="BI111" s="432">
        <f t="shared" si="31"/>
        <v>0</v>
      </c>
      <c r="BJ111" s="432">
        <f t="shared" si="31"/>
        <v>0</v>
      </c>
      <c r="BK111" s="432">
        <f t="shared" si="31"/>
        <v>0</v>
      </c>
      <c r="BL111" s="432">
        <f t="shared" si="31"/>
        <v>0</v>
      </c>
      <c r="BM111" s="432">
        <f t="shared" si="31"/>
        <v>0</v>
      </c>
      <c r="BN111" s="432">
        <f t="shared" si="31"/>
        <v>0</v>
      </c>
      <c r="BO111" s="432">
        <f t="shared" si="31"/>
        <v>0</v>
      </c>
      <c r="BP111" s="432">
        <f t="shared" si="31"/>
        <v>0</v>
      </c>
      <c r="BQ111" s="432" t="str">
        <f t="shared" si="31"/>
        <v/>
      </c>
      <c r="BR111" s="432" t="str">
        <f t="shared" si="31"/>
        <v/>
      </c>
      <c r="BS111" s="432" t="str">
        <f t="shared" ref="BS111:CC111" si="32">IF(NOT(ISNA(BS21)),IF(LEN(BS21)&gt;0,(BS21-$C21)/(rateShift*0.0001),""),"")</f>
        <v/>
      </c>
      <c r="BT111" s="432" t="str">
        <f t="shared" si="32"/>
        <v/>
      </c>
      <c r="BU111" s="432" t="str">
        <f t="shared" si="32"/>
        <v/>
      </c>
      <c r="BV111" s="432" t="str">
        <f t="shared" si="32"/>
        <v/>
      </c>
      <c r="BW111" s="432" t="str">
        <f t="shared" si="32"/>
        <v/>
      </c>
      <c r="BX111" s="432" t="str">
        <f t="shared" si="32"/>
        <v/>
      </c>
      <c r="BY111" s="432" t="str">
        <f t="shared" si="32"/>
        <v/>
      </c>
      <c r="BZ111" s="432" t="str">
        <f t="shared" si="32"/>
        <v/>
      </c>
      <c r="CA111" s="432" t="str">
        <f t="shared" si="32"/>
        <v/>
      </c>
      <c r="CB111" s="432" t="str">
        <f t="shared" si="32"/>
        <v/>
      </c>
      <c r="CC111" s="436" t="str">
        <f t="shared" si="32"/>
        <v/>
      </c>
    </row>
    <row r="112" spans="1:81" x14ac:dyDescent="0.2">
      <c r="F112" s="238">
        <v>41428</v>
      </c>
      <c r="G112" s="435">
        <f t="shared" ref="G112:AL112" si="33">IF(NOT(ISNA(G22)),IF(LEN(G22)&gt;0,(G22-$C22)/(rateShift*0.0001),""),"")</f>
        <v>0</v>
      </c>
      <c r="H112" s="432">
        <f t="shared" si="33"/>
        <v>0</v>
      </c>
      <c r="I112" s="432">
        <f t="shared" si="33"/>
        <v>0</v>
      </c>
      <c r="J112" s="432">
        <f t="shared" si="33"/>
        <v>0</v>
      </c>
      <c r="K112" s="432">
        <f t="shared" si="33"/>
        <v>0</v>
      </c>
      <c r="L112" s="432">
        <f t="shared" si="33"/>
        <v>0</v>
      </c>
      <c r="M112" s="432">
        <f t="shared" si="33"/>
        <v>0</v>
      </c>
      <c r="N112" s="432">
        <f t="shared" si="33"/>
        <v>0</v>
      </c>
      <c r="O112" s="432">
        <f t="shared" si="33"/>
        <v>0</v>
      </c>
      <c r="P112" s="432">
        <f t="shared" si="33"/>
        <v>0</v>
      </c>
      <c r="Q112" s="432">
        <f t="shared" si="33"/>
        <v>0</v>
      </c>
      <c r="R112" s="432">
        <f t="shared" si="33"/>
        <v>0</v>
      </c>
      <c r="S112" s="432">
        <f t="shared" si="33"/>
        <v>0</v>
      </c>
      <c r="T112" s="432">
        <f t="shared" si="33"/>
        <v>0</v>
      </c>
      <c r="U112" s="432">
        <f t="shared" si="33"/>
        <v>0</v>
      </c>
      <c r="V112" s="432">
        <f t="shared" si="33"/>
        <v>0</v>
      </c>
      <c r="W112" s="432">
        <f t="shared" si="33"/>
        <v>-0.92671049756132273</v>
      </c>
      <c r="X112" s="432">
        <f t="shared" si="33"/>
        <v>0</v>
      </c>
      <c r="Y112" s="432">
        <f t="shared" si="33"/>
        <v>0</v>
      </c>
      <c r="Z112" s="432">
        <f t="shared" si="33"/>
        <v>0</v>
      </c>
      <c r="AA112" s="432">
        <f t="shared" si="33"/>
        <v>0</v>
      </c>
      <c r="AB112" s="432">
        <f t="shared" si="33"/>
        <v>0</v>
      </c>
      <c r="AC112" s="432">
        <f t="shared" si="33"/>
        <v>0</v>
      </c>
      <c r="AD112" s="432">
        <f t="shared" si="33"/>
        <v>0</v>
      </c>
      <c r="AE112" s="432">
        <f t="shared" si="33"/>
        <v>0</v>
      </c>
      <c r="AF112" s="432">
        <f t="shared" si="33"/>
        <v>0</v>
      </c>
      <c r="AG112" s="432">
        <f t="shared" si="33"/>
        <v>0</v>
      </c>
      <c r="AH112" s="432">
        <f t="shared" si="33"/>
        <v>0</v>
      </c>
      <c r="AI112" s="432">
        <f t="shared" si="33"/>
        <v>0</v>
      </c>
      <c r="AJ112" s="432">
        <f t="shared" si="33"/>
        <v>0</v>
      </c>
      <c r="AK112" s="432">
        <f t="shared" si="33"/>
        <v>0</v>
      </c>
      <c r="AL112" s="432">
        <f t="shared" si="33"/>
        <v>0</v>
      </c>
      <c r="AM112" s="432">
        <f t="shared" ref="AM112:BR112" si="34">IF(NOT(ISNA(AM22)),IF(LEN(AM22)&gt;0,(AM22-$C22)/(rateShift*0.0001),""),"")</f>
        <v>0</v>
      </c>
      <c r="AN112" s="432">
        <f t="shared" si="34"/>
        <v>0</v>
      </c>
      <c r="AO112" s="432">
        <f t="shared" si="34"/>
        <v>0</v>
      </c>
      <c r="AP112" s="432">
        <f t="shared" si="34"/>
        <v>0</v>
      </c>
      <c r="AQ112" s="432">
        <f t="shared" si="34"/>
        <v>0</v>
      </c>
      <c r="AR112" s="432">
        <f t="shared" si="34"/>
        <v>0</v>
      </c>
      <c r="AS112" s="432">
        <f t="shared" si="34"/>
        <v>0</v>
      </c>
      <c r="AT112" s="432">
        <f t="shared" si="34"/>
        <v>0</v>
      </c>
      <c r="AU112" s="432">
        <f t="shared" si="34"/>
        <v>0</v>
      </c>
      <c r="AV112" s="432">
        <f t="shared" si="34"/>
        <v>0</v>
      </c>
      <c r="AW112" s="432">
        <f t="shared" si="34"/>
        <v>0</v>
      </c>
      <c r="AX112" s="432">
        <f t="shared" si="34"/>
        <v>0</v>
      </c>
      <c r="AY112" s="432">
        <f t="shared" si="34"/>
        <v>0</v>
      </c>
      <c r="AZ112" s="432">
        <f t="shared" si="34"/>
        <v>0</v>
      </c>
      <c r="BA112" s="432">
        <f t="shared" si="34"/>
        <v>0</v>
      </c>
      <c r="BB112" s="432">
        <f t="shared" si="34"/>
        <v>0</v>
      </c>
      <c r="BC112" s="432">
        <f t="shared" si="34"/>
        <v>0</v>
      </c>
      <c r="BD112" s="432">
        <f t="shared" si="34"/>
        <v>0</v>
      </c>
      <c r="BE112" s="432">
        <f t="shared" si="34"/>
        <v>0</v>
      </c>
      <c r="BF112" s="432">
        <f t="shared" si="34"/>
        <v>0</v>
      </c>
      <c r="BG112" s="432">
        <f t="shared" si="34"/>
        <v>0</v>
      </c>
      <c r="BH112" s="432">
        <f t="shared" si="34"/>
        <v>0</v>
      </c>
      <c r="BI112" s="432">
        <f t="shared" si="34"/>
        <v>0</v>
      </c>
      <c r="BJ112" s="432">
        <f t="shared" si="34"/>
        <v>0</v>
      </c>
      <c r="BK112" s="432">
        <f t="shared" si="34"/>
        <v>0</v>
      </c>
      <c r="BL112" s="432">
        <f t="shared" si="34"/>
        <v>0</v>
      </c>
      <c r="BM112" s="432">
        <f t="shared" si="34"/>
        <v>0</v>
      </c>
      <c r="BN112" s="432">
        <f t="shared" si="34"/>
        <v>0</v>
      </c>
      <c r="BO112" s="432">
        <f t="shared" si="34"/>
        <v>0</v>
      </c>
      <c r="BP112" s="432">
        <f t="shared" si="34"/>
        <v>0</v>
      </c>
      <c r="BQ112" s="432" t="str">
        <f t="shared" si="34"/>
        <v/>
      </c>
      <c r="BR112" s="432" t="str">
        <f t="shared" si="34"/>
        <v/>
      </c>
      <c r="BS112" s="432" t="str">
        <f t="shared" ref="BS112:CC112" si="35">IF(NOT(ISNA(BS22)),IF(LEN(BS22)&gt;0,(BS22-$C22)/(rateShift*0.0001),""),"")</f>
        <v/>
      </c>
      <c r="BT112" s="432" t="str">
        <f t="shared" si="35"/>
        <v/>
      </c>
      <c r="BU112" s="432" t="str">
        <f t="shared" si="35"/>
        <v/>
      </c>
      <c r="BV112" s="432" t="str">
        <f t="shared" si="35"/>
        <v/>
      </c>
      <c r="BW112" s="432" t="str">
        <f t="shared" si="35"/>
        <v/>
      </c>
      <c r="BX112" s="432" t="str">
        <f t="shared" si="35"/>
        <v/>
      </c>
      <c r="BY112" s="432" t="str">
        <f t="shared" si="35"/>
        <v/>
      </c>
      <c r="BZ112" s="432" t="str">
        <f t="shared" si="35"/>
        <v/>
      </c>
      <c r="CA112" s="432" t="str">
        <f t="shared" si="35"/>
        <v/>
      </c>
      <c r="CB112" s="432" t="str">
        <f t="shared" si="35"/>
        <v/>
      </c>
      <c r="CC112" s="436" t="str">
        <f t="shared" si="35"/>
        <v/>
      </c>
    </row>
    <row r="113" spans="6:81" x14ac:dyDescent="0.2">
      <c r="F113" s="238">
        <v>41458</v>
      </c>
      <c r="G113" s="435">
        <f t="shared" ref="G113:AL113" si="36">IF(NOT(ISNA(G23)),IF(LEN(G23)&gt;0,(G23-$C23)/(rateShift*0.0001),""),"")</f>
        <v>0</v>
      </c>
      <c r="H113" s="432">
        <f t="shared" si="36"/>
        <v>0</v>
      </c>
      <c r="I113" s="432">
        <f t="shared" si="36"/>
        <v>0</v>
      </c>
      <c r="J113" s="432">
        <f t="shared" si="36"/>
        <v>0</v>
      </c>
      <c r="K113" s="432">
        <f t="shared" si="36"/>
        <v>0</v>
      </c>
      <c r="L113" s="432">
        <f t="shared" si="36"/>
        <v>0</v>
      </c>
      <c r="M113" s="432">
        <f t="shared" si="36"/>
        <v>0</v>
      </c>
      <c r="N113" s="432">
        <f t="shared" si="36"/>
        <v>0</v>
      </c>
      <c r="O113" s="432">
        <f t="shared" si="36"/>
        <v>0</v>
      </c>
      <c r="P113" s="432">
        <f t="shared" si="36"/>
        <v>0</v>
      </c>
      <c r="Q113" s="432">
        <f t="shared" si="36"/>
        <v>0</v>
      </c>
      <c r="R113" s="432">
        <f t="shared" si="36"/>
        <v>0</v>
      </c>
      <c r="S113" s="432">
        <f t="shared" si="36"/>
        <v>0</v>
      </c>
      <c r="T113" s="432">
        <f t="shared" si="36"/>
        <v>0</v>
      </c>
      <c r="U113" s="432">
        <f t="shared" si="36"/>
        <v>0</v>
      </c>
      <c r="V113" s="432">
        <f t="shared" si="36"/>
        <v>0</v>
      </c>
      <c r="W113" s="432">
        <f t="shared" si="36"/>
        <v>0</v>
      </c>
      <c r="X113" s="432">
        <f t="shared" si="36"/>
        <v>-1.0085241193186212</v>
      </c>
      <c r="Y113" s="432">
        <f t="shared" si="36"/>
        <v>0</v>
      </c>
      <c r="Z113" s="432">
        <f t="shared" si="36"/>
        <v>0</v>
      </c>
      <c r="AA113" s="432">
        <f t="shared" si="36"/>
        <v>0</v>
      </c>
      <c r="AB113" s="432">
        <f t="shared" si="36"/>
        <v>0</v>
      </c>
      <c r="AC113" s="432">
        <f t="shared" si="36"/>
        <v>0</v>
      </c>
      <c r="AD113" s="432">
        <f t="shared" si="36"/>
        <v>0</v>
      </c>
      <c r="AE113" s="432">
        <f t="shared" si="36"/>
        <v>0</v>
      </c>
      <c r="AF113" s="432">
        <f t="shared" si="36"/>
        <v>0</v>
      </c>
      <c r="AG113" s="432">
        <f t="shared" si="36"/>
        <v>0</v>
      </c>
      <c r="AH113" s="432">
        <f t="shared" si="36"/>
        <v>0</v>
      </c>
      <c r="AI113" s="432">
        <f t="shared" si="36"/>
        <v>0</v>
      </c>
      <c r="AJ113" s="432">
        <f t="shared" si="36"/>
        <v>0</v>
      </c>
      <c r="AK113" s="432">
        <f t="shared" si="36"/>
        <v>0</v>
      </c>
      <c r="AL113" s="432">
        <f t="shared" si="36"/>
        <v>0</v>
      </c>
      <c r="AM113" s="432">
        <f t="shared" ref="AM113:BR113" si="37">IF(NOT(ISNA(AM23)),IF(LEN(AM23)&gt;0,(AM23-$C23)/(rateShift*0.0001),""),"")</f>
        <v>0</v>
      </c>
      <c r="AN113" s="432">
        <f t="shared" si="37"/>
        <v>0</v>
      </c>
      <c r="AO113" s="432">
        <f t="shared" si="37"/>
        <v>0</v>
      </c>
      <c r="AP113" s="432">
        <f t="shared" si="37"/>
        <v>0</v>
      </c>
      <c r="AQ113" s="432">
        <f t="shared" si="37"/>
        <v>0</v>
      </c>
      <c r="AR113" s="432">
        <f t="shared" si="37"/>
        <v>0</v>
      </c>
      <c r="AS113" s="432">
        <f t="shared" si="37"/>
        <v>0</v>
      </c>
      <c r="AT113" s="432">
        <f t="shared" si="37"/>
        <v>0</v>
      </c>
      <c r="AU113" s="432">
        <f t="shared" si="37"/>
        <v>0</v>
      </c>
      <c r="AV113" s="432">
        <f t="shared" si="37"/>
        <v>0</v>
      </c>
      <c r="AW113" s="432">
        <f t="shared" si="37"/>
        <v>0</v>
      </c>
      <c r="AX113" s="432">
        <f t="shared" si="37"/>
        <v>0</v>
      </c>
      <c r="AY113" s="432">
        <f t="shared" si="37"/>
        <v>0</v>
      </c>
      <c r="AZ113" s="432">
        <f t="shared" si="37"/>
        <v>0</v>
      </c>
      <c r="BA113" s="432">
        <f t="shared" si="37"/>
        <v>0</v>
      </c>
      <c r="BB113" s="432">
        <f t="shared" si="37"/>
        <v>0</v>
      </c>
      <c r="BC113" s="432">
        <f t="shared" si="37"/>
        <v>0</v>
      </c>
      <c r="BD113" s="432">
        <f t="shared" si="37"/>
        <v>0</v>
      </c>
      <c r="BE113" s="432">
        <f t="shared" si="37"/>
        <v>0</v>
      </c>
      <c r="BF113" s="432">
        <f t="shared" si="37"/>
        <v>0</v>
      </c>
      <c r="BG113" s="432">
        <f t="shared" si="37"/>
        <v>0</v>
      </c>
      <c r="BH113" s="432">
        <f t="shared" si="37"/>
        <v>0</v>
      </c>
      <c r="BI113" s="432">
        <f t="shared" si="37"/>
        <v>0</v>
      </c>
      <c r="BJ113" s="432">
        <f t="shared" si="37"/>
        <v>0</v>
      </c>
      <c r="BK113" s="432">
        <f t="shared" si="37"/>
        <v>0</v>
      </c>
      <c r="BL113" s="432">
        <f t="shared" si="37"/>
        <v>0</v>
      </c>
      <c r="BM113" s="432">
        <f t="shared" si="37"/>
        <v>0</v>
      </c>
      <c r="BN113" s="432">
        <f t="shared" si="37"/>
        <v>0</v>
      </c>
      <c r="BO113" s="432">
        <f t="shared" si="37"/>
        <v>0</v>
      </c>
      <c r="BP113" s="432">
        <f t="shared" si="37"/>
        <v>0</v>
      </c>
      <c r="BQ113" s="432" t="str">
        <f t="shared" si="37"/>
        <v/>
      </c>
      <c r="BR113" s="432" t="str">
        <f t="shared" si="37"/>
        <v/>
      </c>
      <c r="BS113" s="432" t="str">
        <f t="shared" ref="BS113:CC113" si="38">IF(NOT(ISNA(BS23)),IF(LEN(BS23)&gt;0,(BS23-$C23)/(rateShift*0.0001),""),"")</f>
        <v/>
      </c>
      <c r="BT113" s="432" t="str">
        <f t="shared" si="38"/>
        <v/>
      </c>
      <c r="BU113" s="432" t="str">
        <f t="shared" si="38"/>
        <v/>
      </c>
      <c r="BV113" s="432" t="str">
        <f t="shared" si="38"/>
        <v/>
      </c>
      <c r="BW113" s="432" t="str">
        <f t="shared" si="38"/>
        <v/>
      </c>
      <c r="BX113" s="432" t="str">
        <f t="shared" si="38"/>
        <v/>
      </c>
      <c r="BY113" s="432" t="str">
        <f t="shared" si="38"/>
        <v/>
      </c>
      <c r="BZ113" s="432" t="str">
        <f t="shared" si="38"/>
        <v/>
      </c>
      <c r="CA113" s="432" t="str">
        <f t="shared" si="38"/>
        <v/>
      </c>
      <c r="CB113" s="432" t="str">
        <f t="shared" si="38"/>
        <v/>
      </c>
      <c r="CC113" s="436" t="str">
        <f t="shared" si="38"/>
        <v/>
      </c>
    </row>
    <row r="114" spans="6:81" x14ac:dyDescent="0.2">
      <c r="F114" s="238">
        <v>41491</v>
      </c>
      <c r="G114" s="435">
        <f t="shared" ref="G114:AL114" si="39">IF(NOT(ISNA(G24)),IF(LEN(G24)&gt;0,(G24-$C24)/(rateShift*0.0001),""),"")</f>
        <v>0</v>
      </c>
      <c r="H114" s="432">
        <f t="shared" si="39"/>
        <v>0</v>
      </c>
      <c r="I114" s="432">
        <f t="shared" si="39"/>
        <v>0</v>
      </c>
      <c r="J114" s="432">
        <f t="shared" si="39"/>
        <v>0</v>
      </c>
      <c r="K114" s="432">
        <f t="shared" si="39"/>
        <v>0</v>
      </c>
      <c r="L114" s="432">
        <f t="shared" si="39"/>
        <v>0</v>
      </c>
      <c r="M114" s="432">
        <f t="shared" si="39"/>
        <v>0</v>
      </c>
      <c r="N114" s="432">
        <f t="shared" si="39"/>
        <v>0</v>
      </c>
      <c r="O114" s="432">
        <f t="shared" si="39"/>
        <v>0</v>
      </c>
      <c r="P114" s="432">
        <f t="shared" si="39"/>
        <v>0</v>
      </c>
      <c r="Q114" s="432">
        <f t="shared" si="39"/>
        <v>0</v>
      </c>
      <c r="R114" s="432">
        <f t="shared" si="39"/>
        <v>0</v>
      </c>
      <c r="S114" s="432">
        <f t="shared" si="39"/>
        <v>0</v>
      </c>
      <c r="T114" s="432">
        <f t="shared" si="39"/>
        <v>0</v>
      </c>
      <c r="U114" s="432">
        <f t="shared" si="39"/>
        <v>0</v>
      </c>
      <c r="V114" s="432">
        <f t="shared" si="39"/>
        <v>0</v>
      </c>
      <c r="W114" s="432">
        <f t="shared" si="39"/>
        <v>0</v>
      </c>
      <c r="X114" s="432">
        <f t="shared" si="39"/>
        <v>0</v>
      </c>
      <c r="Y114" s="432">
        <f t="shared" si="39"/>
        <v>-1.0984576438388682</v>
      </c>
      <c r="Z114" s="432">
        <f t="shared" si="39"/>
        <v>0</v>
      </c>
      <c r="AA114" s="432">
        <f t="shared" si="39"/>
        <v>0</v>
      </c>
      <c r="AB114" s="432">
        <f t="shared" si="39"/>
        <v>0</v>
      </c>
      <c r="AC114" s="432">
        <f t="shared" si="39"/>
        <v>0</v>
      </c>
      <c r="AD114" s="432">
        <f t="shared" si="39"/>
        <v>0</v>
      </c>
      <c r="AE114" s="432">
        <f t="shared" si="39"/>
        <v>0</v>
      </c>
      <c r="AF114" s="432">
        <f t="shared" si="39"/>
        <v>0</v>
      </c>
      <c r="AG114" s="432">
        <f t="shared" si="39"/>
        <v>0</v>
      </c>
      <c r="AH114" s="432">
        <f t="shared" si="39"/>
        <v>0</v>
      </c>
      <c r="AI114" s="432">
        <f t="shared" si="39"/>
        <v>0</v>
      </c>
      <c r="AJ114" s="432">
        <f t="shared" si="39"/>
        <v>0</v>
      </c>
      <c r="AK114" s="432">
        <f t="shared" si="39"/>
        <v>0</v>
      </c>
      <c r="AL114" s="432">
        <f t="shared" si="39"/>
        <v>0</v>
      </c>
      <c r="AM114" s="432">
        <f t="shared" ref="AM114:BR114" si="40">IF(NOT(ISNA(AM24)),IF(LEN(AM24)&gt;0,(AM24-$C24)/(rateShift*0.0001),""),"")</f>
        <v>0</v>
      </c>
      <c r="AN114" s="432">
        <f t="shared" si="40"/>
        <v>0</v>
      </c>
      <c r="AO114" s="432">
        <f t="shared" si="40"/>
        <v>0</v>
      </c>
      <c r="AP114" s="432">
        <f t="shared" si="40"/>
        <v>0</v>
      </c>
      <c r="AQ114" s="432">
        <f t="shared" si="40"/>
        <v>0</v>
      </c>
      <c r="AR114" s="432">
        <f t="shared" si="40"/>
        <v>0</v>
      </c>
      <c r="AS114" s="432">
        <f t="shared" si="40"/>
        <v>0</v>
      </c>
      <c r="AT114" s="432">
        <f t="shared" si="40"/>
        <v>0</v>
      </c>
      <c r="AU114" s="432">
        <f t="shared" si="40"/>
        <v>0</v>
      </c>
      <c r="AV114" s="432">
        <f t="shared" si="40"/>
        <v>0</v>
      </c>
      <c r="AW114" s="432">
        <f t="shared" si="40"/>
        <v>0</v>
      </c>
      <c r="AX114" s="432">
        <f t="shared" si="40"/>
        <v>0</v>
      </c>
      <c r="AY114" s="432">
        <f t="shared" si="40"/>
        <v>0</v>
      </c>
      <c r="AZ114" s="432">
        <f t="shared" si="40"/>
        <v>0</v>
      </c>
      <c r="BA114" s="432">
        <f t="shared" si="40"/>
        <v>0</v>
      </c>
      <c r="BB114" s="432">
        <f t="shared" si="40"/>
        <v>0</v>
      </c>
      <c r="BC114" s="432">
        <f t="shared" si="40"/>
        <v>0</v>
      </c>
      <c r="BD114" s="432">
        <f t="shared" si="40"/>
        <v>0</v>
      </c>
      <c r="BE114" s="432">
        <f t="shared" si="40"/>
        <v>0</v>
      </c>
      <c r="BF114" s="432">
        <f t="shared" si="40"/>
        <v>0</v>
      </c>
      <c r="BG114" s="432">
        <f t="shared" si="40"/>
        <v>0</v>
      </c>
      <c r="BH114" s="432">
        <f t="shared" si="40"/>
        <v>0</v>
      </c>
      <c r="BI114" s="432">
        <f t="shared" si="40"/>
        <v>0</v>
      </c>
      <c r="BJ114" s="432">
        <f t="shared" si="40"/>
        <v>0</v>
      </c>
      <c r="BK114" s="432">
        <f t="shared" si="40"/>
        <v>0</v>
      </c>
      <c r="BL114" s="432">
        <f t="shared" si="40"/>
        <v>0</v>
      </c>
      <c r="BM114" s="432">
        <f t="shared" si="40"/>
        <v>0</v>
      </c>
      <c r="BN114" s="432">
        <f t="shared" si="40"/>
        <v>0</v>
      </c>
      <c r="BO114" s="432">
        <f t="shared" si="40"/>
        <v>0</v>
      </c>
      <c r="BP114" s="432">
        <f t="shared" si="40"/>
        <v>0</v>
      </c>
      <c r="BQ114" s="432" t="str">
        <f t="shared" si="40"/>
        <v/>
      </c>
      <c r="BR114" s="432" t="str">
        <f t="shared" si="40"/>
        <v/>
      </c>
      <c r="BS114" s="432" t="str">
        <f t="shared" ref="BS114:CC114" si="41">IF(NOT(ISNA(BS24)),IF(LEN(BS24)&gt;0,(BS24-$C24)/(rateShift*0.0001),""),"")</f>
        <v/>
      </c>
      <c r="BT114" s="432" t="str">
        <f t="shared" si="41"/>
        <v/>
      </c>
      <c r="BU114" s="432" t="str">
        <f t="shared" si="41"/>
        <v/>
      </c>
      <c r="BV114" s="432" t="str">
        <f t="shared" si="41"/>
        <v/>
      </c>
      <c r="BW114" s="432" t="str">
        <f t="shared" si="41"/>
        <v/>
      </c>
      <c r="BX114" s="432" t="str">
        <f t="shared" si="41"/>
        <v/>
      </c>
      <c r="BY114" s="432" t="str">
        <f t="shared" si="41"/>
        <v/>
      </c>
      <c r="BZ114" s="432" t="str">
        <f t="shared" si="41"/>
        <v/>
      </c>
      <c r="CA114" s="432" t="str">
        <f t="shared" si="41"/>
        <v/>
      </c>
      <c r="CB114" s="432" t="str">
        <f t="shared" si="41"/>
        <v/>
      </c>
      <c r="CC114" s="436" t="str">
        <f t="shared" si="41"/>
        <v/>
      </c>
    </row>
    <row r="115" spans="6:81" x14ac:dyDescent="0.2">
      <c r="F115" s="238">
        <v>41521</v>
      </c>
      <c r="G115" s="435">
        <f t="shared" ref="G115:AL115" si="42">IF(NOT(ISNA(G25)),IF(LEN(G25)&gt;0,(G25-$C25)/(rateShift*0.0001),""),"")</f>
        <v>0</v>
      </c>
      <c r="H115" s="432">
        <f t="shared" si="42"/>
        <v>0</v>
      </c>
      <c r="I115" s="432">
        <f t="shared" si="42"/>
        <v>0</v>
      </c>
      <c r="J115" s="432">
        <f t="shared" si="42"/>
        <v>0</v>
      </c>
      <c r="K115" s="432">
        <f t="shared" si="42"/>
        <v>0</v>
      </c>
      <c r="L115" s="432">
        <f t="shared" si="42"/>
        <v>0</v>
      </c>
      <c r="M115" s="432">
        <f t="shared" si="42"/>
        <v>0</v>
      </c>
      <c r="N115" s="432">
        <f t="shared" si="42"/>
        <v>0</v>
      </c>
      <c r="O115" s="432">
        <f t="shared" si="42"/>
        <v>0</v>
      </c>
      <c r="P115" s="432">
        <f t="shared" si="42"/>
        <v>0</v>
      </c>
      <c r="Q115" s="432">
        <f t="shared" si="42"/>
        <v>0</v>
      </c>
      <c r="R115" s="432">
        <f t="shared" si="42"/>
        <v>0</v>
      </c>
      <c r="S115" s="432">
        <f t="shared" si="42"/>
        <v>0</v>
      </c>
      <c r="T115" s="432">
        <f t="shared" si="42"/>
        <v>0</v>
      </c>
      <c r="U115" s="432">
        <f t="shared" si="42"/>
        <v>0</v>
      </c>
      <c r="V115" s="432">
        <f t="shared" si="42"/>
        <v>0</v>
      </c>
      <c r="W115" s="432">
        <f t="shared" si="42"/>
        <v>0</v>
      </c>
      <c r="X115" s="432">
        <f t="shared" si="42"/>
        <v>0</v>
      </c>
      <c r="Y115" s="432">
        <f t="shared" si="42"/>
        <v>3.4183607323101661E-2</v>
      </c>
      <c r="Z115" s="432">
        <f t="shared" si="42"/>
        <v>-1.140653988768725</v>
      </c>
      <c r="AA115" s="432">
        <f t="shared" si="42"/>
        <v>-1.6960495984874591E-2</v>
      </c>
      <c r="AB115" s="432">
        <f t="shared" si="42"/>
        <v>4.3189292031620141E-4</v>
      </c>
      <c r="AC115" s="432">
        <f t="shared" si="42"/>
        <v>0</v>
      </c>
      <c r="AD115" s="432">
        <f t="shared" si="42"/>
        <v>0</v>
      </c>
      <c r="AE115" s="432">
        <f t="shared" si="42"/>
        <v>0</v>
      </c>
      <c r="AF115" s="432">
        <f t="shared" si="42"/>
        <v>0</v>
      </c>
      <c r="AG115" s="432">
        <f t="shared" si="42"/>
        <v>0</v>
      </c>
      <c r="AH115" s="432">
        <f t="shared" si="42"/>
        <v>0</v>
      </c>
      <c r="AI115" s="432">
        <f t="shared" si="42"/>
        <v>0</v>
      </c>
      <c r="AJ115" s="432">
        <f t="shared" si="42"/>
        <v>0</v>
      </c>
      <c r="AK115" s="432">
        <f t="shared" si="42"/>
        <v>0</v>
      </c>
      <c r="AL115" s="432">
        <f t="shared" si="42"/>
        <v>0</v>
      </c>
      <c r="AM115" s="432">
        <f t="shared" ref="AM115:BR115" si="43">IF(NOT(ISNA(AM25)),IF(LEN(AM25)&gt;0,(AM25-$C25)/(rateShift*0.0001),""),"")</f>
        <v>0</v>
      </c>
      <c r="AN115" s="432">
        <f t="shared" si="43"/>
        <v>0</v>
      </c>
      <c r="AO115" s="432">
        <f t="shared" si="43"/>
        <v>0</v>
      </c>
      <c r="AP115" s="432">
        <f t="shared" si="43"/>
        <v>0</v>
      </c>
      <c r="AQ115" s="432">
        <f t="shared" si="43"/>
        <v>0</v>
      </c>
      <c r="AR115" s="432">
        <f t="shared" si="43"/>
        <v>0</v>
      </c>
      <c r="AS115" s="432">
        <f t="shared" si="43"/>
        <v>0</v>
      </c>
      <c r="AT115" s="432">
        <f t="shared" si="43"/>
        <v>0</v>
      </c>
      <c r="AU115" s="432">
        <f t="shared" si="43"/>
        <v>0</v>
      </c>
      <c r="AV115" s="432">
        <f t="shared" si="43"/>
        <v>0</v>
      </c>
      <c r="AW115" s="432">
        <f t="shared" si="43"/>
        <v>0</v>
      </c>
      <c r="AX115" s="432">
        <f t="shared" si="43"/>
        <v>0</v>
      </c>
      <c r="AY115" s="432">
        <f t="shared" si="43"/>
        <v>0</v>
      </c>
      <c r="AZ115" s="432">
        <f t="shared" si="43"/>
        <v>0</v>
      </c>
      <c r="BA115" s="432">
        <f t="shared" si="43"/>
        <v>0</v>
      </c>
      <c r="BB115" s="432">
        <f t="shared" si="43"/>
        <v>0</v>
      </c>
      <c r="BC115" s="432">
        <f t="shared" si="43"/>
        <v>0</v>
      </c>
      <c r="BD115" s="432">
        <f t="shared" si="43"/>
        <v>0</v>
      </c>
      <c r="BE115" s="432">
        <f t="shared" si="43"/>
        <v>0</v>
      </c>
      <c r="BF115" s="432">
        <f t="shared" si="43"/>
        <v>0</v>
      </c>
      <c r="BG115" s="432">
        <f t="shared" si="43"/>
        <v>0</v>
      </c>
      <c r="BH115" s="432">
        <f t="shared" si="43"/>
        <v>0</v>
      </c>
      <c r="BI115" s="432">
        <f t="shared" si="43"/>
        <v>0</v>
      </c>
      <c r="BJ115" s="432">
        <f t="shared" si="43"/>
        <v>0</v>
      </c>
      <c r="BK115" s="432">
        <f t="shared" si="43"/>
        <v>0</v>
      </c>
      <c r="BL115" s="432">
        <f t="shared" si="43"/>
        <v>0</v>
      </c>
      <c r="BM115" s="432">
        <f t="shared" si="43"/>
        <v>0</v>
      </c>
      <c r="BN115" s="432">
        <f t="shared" si="43"/>
        <v>0</v>
      </c>
      <c r="BO115" s="432">
        <f t="shared" si="43"/>
        <v>0</v>
      </c>
      <c r="BP115" s="432">
        <f t="shared" si="43"/>
        <v>0</v>
      </c>
      <c r="BQ115" s="432" t="str">
        <f t="shared" si="43"/>
        <v/>
      </c>
      <c r="BR115" s="432" t="str">
        <f t="shared" si="43"/>
        <v/>
      </c>
      <c r="BS115" s="432" t="str">
        <f t="shared" ref="BS115:CC115" si="44">IF(NOT(ISNA(BS25)),IF(LEN(BS25)&gt;0,(BS25-$C25)/(rateShift*0.0001),""),"")</f>
        <v/>
      </c>
      <c r="BT115" s="432" t="str">
        <f t="shared" si="44"/>
        <v/>
      </c>
      <c r="BU115" s="432" t="str">
        <f t="shared" si="44"/>
        <v/>
      </c>
      <c r="BV115" s="432" t="str">
        <f t="shared" si="44"/>
        <v/>
      </c>
      <c r="BW115" s="432" t="str">
        <f t="shared" si="44"/>
        <v/>
      </c>
      <c r="BX115" s="432" t="str">
        <f t="shared" si="44"/>
        <v/>
      </c>
      <c r="BY115" s="432" t="str">
        <f t="shared" si="44"/>
        <v/>
      </c>
      <c r="BZ115" s="432" t="str">
        <f t="shared" si="44"/>
        <v/>
      </c>
      <c r="CA115" s="432" t="str">
        <f t="shared" si="44"/>
        <v/>
      </c>
      <c r="CB115" s="432" t="str">
        <f t="shared" si="44"/>
        <v/>
      </c>
      <c r="CC115" s="436" t="str">
        <f t="shared" si="44"/>
        <v/>
      </c>
    </row>
    <row r="116" spans="6:81" x14ac:dyDescent="0.2">
      <c r="F116" s="238">
        <v>41537</v>
      </c>
      <c r="G116" s="435">
        <f t="shared" ref="G116:AL116" si="45">IF(NOT(ISNA(G26)),IF(LEN(G26)&gt;0,(G26-$C26)/(rateShift*0.0001),""),"")</f>
        <v>0</v>
      </c>
      <c r="H116" s="432">
        <f t="shared" si="45"/>
        <v>0</v>
      </c>
      <c r="I116" s="432">
        <f t="shared" si="45"/>
        <v>0</v>
      </c>
      <c r="J116" s="432">
        <f t="shared" si="45"/>
        <v>0</v>
      </c>
      <c r="K116" s="432">
        <f t="shared" si="45"/>
        <v>0</v>
      </c>
      <c r="L116" s="432">
        <f t="shared" si="45"/>
        <v>0</v>
      </c>
      <c r="M116" s="432">
        <f t="shared" si="45"/>
        <v>0</v>
      </c>
      <c r="N116" s="432">
        <f t="shared" si="45"/>
        <v>0</v>
      </c>
      <c r="O116" s="432">
        <f t="shared" si="45"/>
        <v>0</v>
      </c>
      <c r="P116" s="432">
        <f t="shared" si="45"/>
        <v>0</v>
      </c>
      <c r="Q116" s="432">
        <f t="shared" si="45"/>
        <v>0</v>
      </c>
      <c r="R116" s="432">
        <f t="shared" si="45"/>
        <v>0</v>
      </c>
      <c r="S116" s="432">
        <f t="shared" si="45"/>
        <v>0</v>
      </c>
      <c r="T116" s="432">
        <f t="shared" si="45"/>
        <v>0</v>
      </c>
      <c r="U116" s="432">
        <f t="shared" si="45"/>
        <v>0</v>
      </c>
      <c r="V116" s="432">
        <f t="shared" si="45"/>
        <v>0</v>
      </c>
      <c r="W116" s="432">
        <f t="shared" si="45"/>
        <v>0</v>
      </c>
      <c r="X116" s="432">
        <f t="shared" si="45"/>
        <v>0</v>
      </c>
      <c r="Y116" s="432">
        <f t="shared" si="45"/>
        <v>0.11676391820925058</v>
      </c>
      <c r="Z116" s="432">
        <f t="shared" si="45"/>
        <v>-0.51389925828593253</v>
      </c>
      <c r="AA116" s="432">
        <f t="shared" si="45"/>
        <v>-0.9535315878561601</v>
      </c>
      <c r="AB116" s="432">
        <f t="shared" si="45"/>
        <v>5.5946025906417063E-2</v>
      </c>
      <c r="AC116" s="432">
        <f t="shared" si="45"/>
        <v>0</v>
      </c>
      <c r="AD116" s="432">
        <f t="shared" si="45"/>
        <v>0</v>
      </c>
      <c r="AE116" s="432">
        <f t="shared" si="45"/>
        <v>0</v>
      </c>
      <c r="AF116" s="432">
        <f t="shared" si="45"/>
        <v>0</v>
      </c>
      <c r="AG116" s="432">
        <f t="shared" si="45"/>
        <v>0</v>
      </c>
      <c r="AH116" s="432">
        <f t="shared" si="45"/>
        <v>0</v>
      </c>
      <c r="AI116" s="432">
        <f t="shared" si="45"/>
        <v>0</v>
      </c>
      <c r="AJ116" s="432">
        <f t="shared" si="45"/>
        <v>0</v>
      </c>
      <c r="AK116" s="432">
        <f t="shared" si="45"/>
        <v>0</v>
      </c>
      <c r="AL116" s="432">
        <f t="shared" si="45"/>
        <v>0</v>
      </c>
      <c r="AM116" s="432">
        <f t="shared" ref="AM116:BR116" si="46">IF(NOT(ISNA(AM26)),IF(LEN(AM26)&gt;0,(AM26-$C26)/(rateShift*0.0001),""),"")</f>
        <v>0</v>
      </c>
      <c r="AN116" s="432">
        <f t="shared" si="46"/>
        <v>0</v>
      </c>
      <c r="AO116" s="432">
        <f t="shared" si="46"/>
        <v>0</v>
      </c>
      <c r="AP116" s="432">
        <f t="shared" si="46"/>
        <v>0</v>
      </c>
      <c r="AQ116" s="432">
        <f t="shared" si="46"/>
        <v>0</v>
      </c>
      <c r="AR116" s="432">
        <f t="shared" si="46"/>
        <v>0</v>
      </c>
      <c r="AS116" s="432">
        <f t="shared" si="46"/>
        <v>0</v>
      </c>
      <c r="AT116" s="432">
        <f t="shared" si="46"/>
        <v>0</v>
      </c>
      <c r="AU116" s="432">
        <f t="shared" si="46"/>
        <v>0</v>
      </c>
      <c r="AV116" s="432">
        <f t="shared" si="46"/>
        <v>0</v>
      </c>
      <c r="AW116" s="432">
        <f t="shared" si="46"/>
        <v>0</v>
      </c>
      <c r="AX116" s="432">
        <f t="shared" si="46"/>
        <v>0</v>
      </c>
      <c r="AY116" s="432">
        <f t="shared" si="46"/>
        <v>0</v>
      </c>
      <c r="AZ116" s="432">
        <f t="shared" si="46"/>
        <v>0</v>
      </c>
      <c r="BA116" s="432">
        <f t="shared" si="46"/>
        <v>0</v>
      </c>
      <c r="BB116" s="432">
        <f t="shared" si="46"/>
        <v>0</v>
      </c>
      <c r="BC116" s="432">
        <f t="shared" si="46"/>
        <v>0</v>
      </c>
      <c r="BD116" s="432">
        <f t="shared" si="46"/>
        <v>0</v>
      </c>
      <c r="BE116" s="432">
        <f t="shared" si="46"/>
        <v>0</v>
      </c>
      <c r="BF116" s="432">
        <f t="shared" si="46"/>
        <v>0</v>
      </c>
      <c r="BG116" s="432">
        <f t="shared" si="46"/>
        <v>0</v>
      </c>
      <c r="BH116" s="432">
        <f t="shared" si="46"/>
        <v>0</v>
      </c>
      <c r="BI116" s="432">
        <f t="shared" si="46"/>
        <v>0</v>
      </c>
      <c r="BJ116" s="432">
        <f t="shared" si="46"/>
        <v>0</v>
      </c>
      <c r="BK116" s="432">
        <f t="shared" si="46"/>
        <v>0</v>
      </c>
      <c r="BL116" s="432">
        <f t="shared" si="46"/>
        <v>0</v>
      </c>
      <c r="BM116" s="432">
        <f t="shared" si="46"/>
        <v>0</v>
      </c>
      <c r="BN116" s="432">
        <f t="shared" si="46"/>
        <v>0</v>
      </c>
      <c r="BO116" s="432">
        <f t="shared" si="46"/>
        <v>0</v>
      </c>
      <c r="BP116" s="432">
        <f t="shared" si="46"/>
        <v>0</v>
      </c>
      <c r="BQ116" s="432" t="str">
        <f t="shared" si="46"/>
        <v/>
      </c>
      <c r="BR116" s="432" t="str">
        <f t="shared" si="46"/>
        <v/>
      </c>
      <c r="BS116" s="432" t="str">
        <f t="shared" ref="BS116:CC116" si="47">IF(NOT(ISNA(BS26)),IF(LEN(BS26)&gt;0,(BS26-$C26)/(rateShift*0.0001),""),"")</f>
        <v/>
      </c>
      <c r="BT116" s="432" t="str">
        <f t="shared" si="47"/>
        <v/>
      </c>
      <c r="BU116" s="432" t="str">
        <f t="shared" si="47"/>
        <v/>
      </c>
      <c r="BV116" s="432" t="str">
        <f t="shared" si="47"/>
        <v/>
      </c>
      <c r="BW116" s="432" t="str">
        <f t="shared" si="47"/>
        <v/>
      </c>
      <c r="BX116" s="432" t="str">
        <f t="shared" si="47"/>
        <v/>
      </c>
      <c r="BY116" s="432" t="str">
        <f t="shared" si="47"/>
        <v/>
      </c>
      <c r="BZ116" s="432" t="str">
        <f t="shared" si="47"/>
        <v/>
      </c>
      <c r="CA116" s="432" t="str">
        <f t="shared" si="47"/>
        <v/>
      </c>
      <c r="CB116" s="432" t="str">
        <f t="shared" si="47"/>
        <v/>
      </c>
      <c r="CC116" s="436" t="str">
        <f t="shared" si="47"/>
        <v/>
      </c>
    </row>
    <row r="117" spans="6:81" x14ac:dyDescent="0.2">
      <c r="F117" s="238">
        <v>41628</v>
      </c>
      <c r="G117" s="435">
        <f t="shared" ref="G117:AL117" si="48">IF(NOT(ISNA(G27)),IF(LEN(G27)&gt;0,(G27-$C27)/(rateShift*0.0001),""),"")</f>
        <v>0</v>
      </c>
      <c r="H117" s="432">
        <f t="shared" si="48"/>
        <v>0</v>
      </c>
      <c r="I117" s="432">
        <f t="shared" si="48"/>
        <v>0</v>
      </c>
      <c r="J117" s="432">
        <f t="shared" si="48"/>
        <v>0</v>
      </c>
      <c r="K117" s="432">
        <f t="shared" si="48"/>
        <v>0</v>
      </c>
      <c r="L117" s="432">
        <f t="shared" si="48"/>
        <v>0</v>
      </c>
      <c r="M117" s="432">
        <f t="shared" si="48"/>
        <v>0</v>
      </c>
      <c r="N117" s="432">
        <f t="shared" si="48"/>
        <v>0</v>
      </c>
      <c r="O117" s="432">
        <f t="shared" si="48"/>
        <v>0</v>
      </c>
      <c r="P117" s="432">
        <f t="shared" si="48"/>
        <v>0</v>
      </c>
      <c r="Q117" s="432">
        <f t="shared" si="48"/>
        <v>0</v>
      </c>
      <c r="R117" s="432">
        <f t="shared" si="48"/>
        <v>0</v>
      </c>
      <c r="S117" s="432">
        <f t="shared" si="48"/>
        <v>0</v>
      </c>
      <c r="T117" s="432">
        <f t="shared" si="48"/>
        <v>0</v>
      </c>
      <c r="U117" s="432">
        <f t="shared" si="48"/>
        <v>0</v>
      </c>
      <c r="V117" s="432">
        <f t="shared" si="48"/>
        <v>0</v>
      </c>
      <c r="W117" s="432">
        <f t="shared" si="48"/>
        <v>0</v>
      </c>
      <c r="X117" s="432">
        <f t="shared" si="48"/>
        <v>0</v>
      </c>
      <c r="Y117" s="432">
        <f t="shared" si="48"/>
        <v>0</v>
      </c>
      <c r="Z117" s="432">
        <f t="shared" si="48"/>
        <v>0</v>
      </c>
      <c r="AA117" s="432">
        <f t="shared" si="48"/>
        <v>0</v>
      </c>
      <c r="AB117" s="432">
        <f t="shared" si="48"/>
        <v>0.15129197069307931</v>
      </c>
      <c r="AC117" s="432">
        <f t="shared" si="48"/>
        <v>-0.65096063708414142</v>
      </c>
      <c r="AD117" s="432">
        <f t="shared" si="48"/>
        <v>-1.1074643007880081</v>
      </c>
      <c r="AE117" s="432">
        <f t="shared" si="48"/>
        <v>6.7274747138634794E-2</v>
      </c>
      <c r="AF117" s="432">
        <f t="shared" si="48"/>
        <v>0</v>
      </c>
      <c r="AG117" s="432">
        <f t="shared" si="48"/>
        <v>0</v>
      </c>
      <c r="AH117" s="432">
        <f t="shared" si="48"/>
        <v>0</v>
      </c>
      <c r="AI117" s="432">
        <f t="shared" si="48"/>
        <v>0</v>
      </c>
      <c r="AJ117" s="432">
        <f t="shared" si="48"/>
        <v>0</v>
      </c>
      <c r="AK117" s="432">
        <f t="shared" si="48"/>
        <v>0</v>
      </c>
      <c r="AL117" s="432">
        <f t="shared" si="48"/>
        <v>0</v>
      </c>
      <c r="AM117" s="432">
        <f t="shared" ref="AM117:BR117" si="49">IF(NOT(ISNA(AM27)),IF(LEN(AM27)&gt;0,(AM27-$C27)/(rateShift*0.0001),""),"")</f>
        <v>0</v>
      </c>
      <c r="AN117" s="432">
        <f t="shared" si="49"/>
        <v>0</v>
      </c>
      <c r="AO117" s="432">
        <f t="shared" si="49"/>
        <v>0</v>
      </c>
      <c r="AP117" s="432">
        <f t="shared" si="49"/>
        <v>0</v>
      </c>
      <c r="AQ117" s="432">
        <f t="shared" si="49"/>
        <v>0</v>
      </c>
      <c r="AR117" s="432">
        <f t="shared" si="49"/>
        <v>0</v>
      </c>
      <c r="AS117" s="432">
        <f t="shared" si="49"/>
        <v>0</v>
      </c>
      <c r="AT117" s="432">
        <f t="shared" si="49"/>
        <v>0</v>
      </c>
      <c r="AU117" s="432">
        <f t="shared" si="49"/>
        <v>0</v>
      </c>
      <c r="AV117" s="432">
        <f t="shared" si="49"/>
        <v>0</v>
      </c>
      <c r="AW117" s="432">
        <f t="shared" si="49"/>
        <v>0</v>
      </c>
      <c r="AX117" s="432">
        <f t="shared" si="49"/>
        <v>0</v>
      </c>
      <c r="AY117" s="432">
        <f t="shared" si="49"/>
        <v>0</v>
      </c>
      <c r="AZ117" s="432">
        <f t="shared" si="49"/>
        <v>0</v>
      </c>
      <c r="BA117" s="432">
        <f t="shared" si="49"/>
        <v>0</v>
      </c>
      <c r="BB117" s="432">
        <f t="shared" si="49"/>
        <v>0</v>
      </c>
      <c r="BC117" s="432">
        <f t="shared" si="49"/>
        <v>0</v>
      </c>
      <c r="BD117" s="432">
        <f t="shared" si="49"/>
        <v>0</v>
      </c>
      <c r="BE117" s="432">
        <f t="shared" si="49"/>
        <v>0</v>
      </c>
      <c r="BF117" s="432">
        <f t="shared" si="49"/>
        <v>0</v>
      </c>
      <c r="BG117" s="432">
        <f t="shared" si="49"/>
        <v>0</v>
      </c>
      <c r="BH117" s="432">
        <f t="shared" si="49"/>
        <v>0</v>
      </c>
      <c r="BI117" s="432">
        <f t="shared" si="49"/>
        <v>0</v>
      </c>
      <c r="BJ117" s="432">
        <f t="shared" si="49"/>
        <v>0</v>
      </c>
      <c r="BK117" s="432">
        <f t="shared" si="49"/>
        <v>0</v>
      </c>
      <c r="BL117" s="432">
        <f t="shared" si="49"/>
        <v>0</v>
      </c>
      <c r="BM117" s="432">
        <f t="shared" si="49"/>
        <v>0</v>
      </c>
      <c r="BN117" s="432">
        <f t="shared" si="49"/>
        <v>0</v>
      </c>
      <c r="BO117" s="432">
        <f t="shared" si="49"/>
        <v>0</v>
      </c>
      <c r="BP117" s="432">
        <f t="shared" si="49"/>
        <v>0</v>
      </c>
      <c r="BQ117" s="432" t="str">
        <f t="shared" si="49"/>
        <v/>
      </c>
      <c r="BR117" s="432" t="str">
        <f t="shared" si="49"/>
        <v/>
      </c>
      <c r="BS117" s="432" t="str">
        <f t="shared" ref="BS117:CC117" si="50">IF(NOT(ISNA(BS27)),IF(LEN(BS27)&gt;0,(BS27-$C27)/(rateShift*0.0001),""),"")</f>
        <v/>
      </c>
      <c r="BT117" s="432" t="str">
        <f t="shared" si="50"/>
        <v/>
      </c>
      <c r="BU117" s="432" t="str">
        <f t="shared" si="50"/>
        <v/>
      </c>
      <c r="BV117" s="432" t="str">
        <f t="shared" si="50"/>
        <v/>
      </c>
      <c r="BW117" s="432" t="str">
        <f t="shared" si="50"/>
        <v/>
      </c>
      <c r="BX117" s="432" t="str">
        <f t="shared" si="50"/>
        <v/>
      </c>
      <c r="BY117" s="432" t="str">
        <f t="shared" si="50"/>
        <v/>
      </c>
      <c r="BZ117" s="432" t="str">
        <f t="shared" si="50"/>
        <v/>
      </c>
      <c r="CA117" s="432" t="str">
        <f t="shared" si="50"/>
        <v/>
      </c>
      <c r="CB117" s="432" t="str">
        <f t="shared" si="50"/>
        <v/>
      </c>
      <c r="CC117" s="436" t="str">
        <f t="shared" si="50"/>
        <v/>
      </c>
    </row>
    <row r="118" spans="6:81" x14ac:dyDescent="0.2">
      <c r="F118" s="238">
        <v>41717</v>
      </c>
      <c r="G118" s="435">
        <f t="shared" ref="G118:AL118" si="51">IF(NOT(ISNA(G28)),IF(LEN(G28)&gt;0,(G28-$C28)/(rateShift*0.0001),""),"")</f>
        <v>0</v>
      </c>
      <c r="H118" s="432">
        <f t="shared" si="51"/>
        <v>0</v>
      </c>
      <c r="I118" s="432">
        <f t="shared" si="51"/>
        <v>0</v>
      </c>
      <c r="J118" s="432">
        <f t="shared" si="51"/>
        <v>0</v>
      </c>
      <c r="K118" s="432">
        <f t="shared" si="51"/>
        <v>0</v>
      </c>
      <c r="L118" s="432">
        <f t="shared" si="51"/>
        <v>0</v>
      </c>
      <c r="M118" s="432">
        <f t="shared" si="51"/>
        <v>0</v>
      </c>
      <c r="N118" s="432">
        <f t="shared" si="51"/>
        <v>0</v>
      </c>
      <c r="O118" s="432">
        <f t="shared" si="51"/>
        <v>0</v>
      </c>
      <c r="P118" s="432">
        <f t="shared" si="51"/>
        <v>0</v>
      </c>
      <c r="Q118" s="432">
        <f t="shared" si="51"/>
        <v>0</v>
      </c>
      <c r="R118" s="432">
        <f t="shared" si="51"/>
        <v>0</v>
      </c>
      <c r="S118" s="432">
        <f t="shared" si="51"/>
        <v>0</v>
      </c>
      <c r="T118" s="432">
        <f t="shared" si="51"/>
        <v>0</v>
      </c>
      <c r="U118" s="432">
        <f t="shared" si="51"/>
        <v>0</v>
      </c>
      <c r="V118" s="432">
        <f t="shared" si="51"/>
        <v>0</v>
      </c>
      <c r="W118" s="432">
        <f t="shared" si="51"/>
        <v>0</v>
      </c>
      <c r="X118" s="432">
        <f t="shared" si="51"/>
        <v>0</v>
      </c>
      <c r="Y118" s="432">
        <f t="shared" si="51"/>
        <v>0</v>
      </c>
      <c r="Z118" s="432">
        <f t="shared" si="51"/>
        <v>0</v>
      </c>
      <c r="AA118" s="432">
        <f t="shared" si="51"/>
        <v>0</v>
      </c>
      <c r="AB118" s="432">
        <f t="shared" si="51"/>
        <v>0</v>
      </c>
      <c r="AC118" s="432">
        <f t="shared" si="51"/>
        <v>0</v>
      </c>
      <c r="AD118" s="432">
        <f t="shared" si="51"/>
        <v>0</v>
      </c>
      <c r="AE118" s="432">
        <f t="shared" si="51"/>
        <v>0.19551546538321141</v>
      </c>
      <c r="AF118" s="432">
        <f t="shared" si="51"/>
        <v>-0.8092317377506042</v>
      </c>
      <c r="AG118" s="432">
        <f t="shared" si="51"/>
        <v>-1.1985593749974655</v>
      </c>
      <c r="AH118" s="432">
        <f t="shared" si="51"/>
        <v>7.2790026482971726E-2</v>
      </c>
      <c r="AI118" s="432">
        <f t="shared" si="51"/>
        <v>0</v>
      </c>
      <c r="AJ118" s="432">
        <f t="shared" si="51"/>
        <v>0</v>
      </c>
      <c r="AK118" s="432">
        <f t="shared" si="51"/>
        <v>0</v>
      </c>
      <c r="AL118" s="432">
        <f t="shared" si="51"/>
        <v>0</v>
      </c>
      <c r="AM118" s="432">
        <f t="shared" ref="AM118:BR118" si="52">IF(NOT(ISNA(AM28)),IF(LEN(AM28)&gt;0,(AM28-$C28)/(rateShift*0.0001),""),"")</f>
        <v>0</v>
      </c>
      <c r="AN118" s="432">
        <f t="shared" si="52"/>
        <v>0</v>
      </c>
      <c r="AO118" s="432">
        <f t="shared" si="52"/>
        <v>0</v>
      </c>
      <c r="AP118" s="432">
        <f t="shared" si="52"/>
        <v>0</v>
      </c>
      <c r="AQ118" s="432">
        <f t="shared" si="52"/>
        <v>0</v>
      </c>
      <c r="AR118" s="432">
        <f t="shared" si="52"/>
        <v>0</v>
      </c>
      <c r="AS118" s="432">
        <f t="shared" si="52"/>
        <v>0</v>
      </c>
      <c r="AT118" s="432">
        <f t="shared" si="52"/>
        <v>0</v>
      </c>
      <c r="AU118" s="432">
        <f t="shared" si="52"/>
        <v>0</v>
      </c>
      <c r="AV118" s="432">
        <f t="shared" si="52"/>
        <v>0</v>
      </c>
      <c r="AW118" s="432">
        <f t="shared" si="52"/>
        <v>0</v>
      </c>
      <c r="AX118" s="432">
        <f t="shared" si="52"/>
        <v>0</v>
      </c>
      <c r="AY118" s="432">
        <f t="shared" si="52"/>
        <v>0</v>
      </c>
      <c r="AZ118" s="432">
        <f t="shared" si="52"/>
        <v>0</v>
      </c>
      <c r="BA118" s="432">
        <f t="shared" si="52"/>
        <v>0</v>
      </c>
      <c r="BB118" s="432">
        <f t="shared" si="52"/>
        <v>0</v>
      </c>
      <c r="BC118" s="432">
        <f t="shared" si="52"/>
        <v>0</v>
      </c>
      <c r="BD118" s="432">
        <f t="shared" si="52"/>
        <v>0</v>
      </c>
      <c r="BE118" s="432">
        <f t="shared" si="52"/>
        <v>0</v>
      </c>
      <c r="BF118" s="432">
        <f t="shared" si="52"/>
        <v>0</v>
      </c>
      <c r="BG118" s="432">
        <f t="shared" si="52"/>
        <v>0</v>
      </c>
      <c r="BH118" s="432">
        <f t="shared" si="52"/>
        <v>0</v>
      </c>
      <c r="BI118" s="432">
        <f t="shared" si="52"/>
        <v>0</v>
      </c>
      <c r="BJ118" s="432">
        <f t="shared" si="52"/>
        <v>0</v>
      </c>
      <c r="BK118" s="432">
        <f t="shared" si="52"/>
        <v>0</v>
      </c>
      <c r="BL118" s="432">
        <f t="shared" si="52"/>
        <v>0</v>
      </c>
      <c r="BM118" s="432">
        <f t="shared" si="52"/>
        <v>0</v>
      </c>
      <c r="BN118" s="432">
        <f t="shared" si="52"/>
        <v>0</v>
      </c>
      <c r="BO118" s="432">
        <f t="shared" si="52"/>
        <v>0</v>
      </c>
      <c r="BP118" s="432">
        <f t="shared" si="52"/>
        <v>0</v>
      </c>
      <c r="BQ118" s="432" t="str">
        <f t="shared" si="52"/>
        <v/>
      </c>
      <c r="BR118" s="432" t="str">
        <f t="shared" si="52"/>
        <v/>
      </c>
      <c r="BS118" s="432" t="str">
        <f t="shared" ref="BS118:CC118" si="53">IF(NOT(ISNA(BS28)),IF(LEN(BS28)&gt;0,(BS28-$C28)/(rateShift*0.0001),""),"")</f>
        <v/>
      </c>
      <c r="BT118" s="432" t="str">
        <f t="shared" si="53"/>
        <v/>
      </c>
      <c r="BU118" s="432" t="str">
        <f t="shared" si="53"/>
        <v/>
      </c>
      <c r="BV118" s="432" t="str">
        <f t="shared" si="53"/>
        <v/>
      </c>
      <c r="BW118" s="432" t="str">
        <f t="shared" si="53"/>
        <v/>
      </c>
      <c r="BX118" s="432" t="str">
        <f t="shared" si="53"/>
        <v/>
      </c>
      <c r="BY118" s="432" t="str">
        <f t="shared" si="53"/>
        <v/>
      </c>
      <c r="BZ118" s="432" t="str">
        <f t="shared" si="53"/>
        <v/>
      </c>
      <c r="CA118" s="432" t="str">
        <f t="shared" si="53"/>
        <v/>
      </c>
      <c r="CB118" s="432" t="str">
        <f t="shared" si="53"/>
        <v/>
      </c>
      <c r="CC118" s="436" t="str">
        <f t="shared" si="53"/>
        <v/>
      </c>
    </row>
    <row r="119" spans="6:81" x14ac:dyDescent="0.2">
      <c r="F119" s="238">
        <v>41808</v>
      </c>
      <c r="G119" s="435">
        <f t="shared" ref="G119:AL119" si="54">IF(NOT(ISNA(G29)),IF(LEN(G29)&gt;0,(G29-$C29)/(rateShift*0.0001),""),"")</f>
        <v>0</v>
      </c>
      <c r="H119" s="432">
        <f t="shared" si="54"/>
        <v>0</v>
      </c>
      <c r="I119" s="432">
        <f t="shared" si="54"/>
        <v>0</v>
      </c>
      <c r="J119" s="432">
        <f t="shared" si="54"/>
        <v>0</v>
      </c>
      <c r="K119" s="432">
        <f t="shared" si="54"/>
        <v>0</v>
      </c>
      <c r="L119" s="432">
        <f t="shared" si="54"/>
        <v>0</v>
      </c>
      <c r="M119" s="432">
        <f t="shared" si="54"/>
        <v>0</v>
      </c>
      <c r="N119" s="432">
        <f t="shared" si="54"/>
        <v>0</v>
      </c>
      <c r="O119" s="432">
        <f t="shared" si="54"/>
        <v>0</v>
      </c>
      <c r="P119" s="432">
        <f t="shared" si="54"/>
        <v>0</v>
      </c>
      <c r="Q119" s="432">
        <f t="shared" si="54"/>
        <v>0</v>
      </c>
      <c r="R119" s="432">
        <f t="shared" si="54"/>
        <v>0</v>
      </c>
      <c r="S119" s="432">
        <f t="shared" si="54"/>
        <v>0</v>
      </c>
      <c r="T119" s="432">
        <f t="shared" si="54"/>
        <v>0</v>
      </c>
      <c r="U119" s="432">
        <f t="shared" si="54"/>
        <v>0</v>
      </c>
      <c r="V119" s="432">
        <f t="shared" si="54"/>
        <v>0</v>
      </c>
      <c r="W119" s="432">
        <f t="shared" si="54"/>
        <v>0</v>
      </c>
      <c r="X119" s="432">
        <f t="shared" si="54"/>
        <v>0</v>
      </c>
      <c r="Y119" s="432">
        <f t="shared" si="54"/>
        <v>0</v>
      </c>
      <c r="Z119" s="432">
        <f t="shared" si="54"/>
        <v>0</v>
      </c>
      <c r="AA119" s="432">
        <f t="shared" si="54"/>
        <v>0</v>
      </c>
      <c r="AB119" s="432">
        <f t="shared" si="54"/>
        <v>0</v>
      </c>
      <c r="AC119" s="432">
        <f t="shared" si="54"/>
        <v>0</v>
      </c>
      <c r="AD119" s="432">
        <f t="shared" si="54"/>
        <v>0</v>
      </c>
      <c r="AE119" s="432">
        <f t="shared" si="54"/>
        <v>0</v>
      </c>
      <c r="AF119" s="432">
        <f t="shared" si="54"/>
        <v>0</v>
      </c>
      <c r="AG119" s="432">
        <f t="shared" si="54"/>
        <v>0</v>
      </c>
      <c r="AH119" s="432">
        <f t="shared" si="54"/>
        <v>0.22711405608000224</v>
      </c>
      <c r="AI119" s="432">
        <f t="shared" si="54"/>
        <v>-1.0034470180636523</v>
      </c>
      <c r="AJ119" s="432">
        <f t="shared" si="54"/>
        <v>-0.9722385386090604</v>
      </c>
      <c r="AK119" s="432">
        <f t="shared" si="54"/>
        <v>9.7005667348826208E-3</v>
      </c>
      <c r="AL119" s="432">
        <f t="shared" si="54"/>
        <v>0</v>
      </c>
      <c r="AM119" s="432">
        <f t="shared" ref="AM119:BR119" si="55">IF(NOT(ISNA(AM29)),IF(LEN(AM29)&gt;0,(AM29-$C29)/(rateShift*0.0001),""),"")</f>
        <v>0</v>
      </c>
      <c r="AN119" s="432">
        <f t="shared" si="55"/>
        <v>0</v>
      </c>
      <c r="AO119" s="432">
        <f t="shared" si="55"/>
        <v>0</v>
      </c>
      <c r="AP119" s="432">
        <f t="shared" si="55"/>
        <v>0</v>
      </c>
      <c r="AQ119" s="432">
        <f t="shared" si="55"/>
        <v>0</v>
      </c>
      <c r="AR119" s="432">
        <f t="shared" si="55"/>
        <v>0</v>
      </c>
      <c r="AS119" s="432">
        <f t="shared" si="55"/>
        <v>0</v>
      </c>
      <c r="AT119" s="432">
        <f t="shared" si="55"/>
        <v>0</v>
      </c>
      <c r="AU119" s="432">
        <f t="shared" si="55"/>
        <v>0</v>
      </c>
      <c r="AV119" s="432">
        <f t="shared" si="55"/>
        <v>0</v>
      </c>
      <c r="AW119" s="432">
        <f t="shared" si="55"/>
        <v>0</v>
      </c>
      <c r="AX119" s="432">
        <f t="shared" si="55"/>
        <v>0</v>
      </c>
      <c r="AY119" s="432">
        <f t="shared" si="55"/>
        <v>0</v>
      </c>
      <c r="AZ119" s="432">
        <f t="shared" si="55"/>
        <v>0</v>
      </c>
      <c r="BA119" s="432">
        <f t="shared" si="55"/>
        <v>0</v>
      </c>
      <c r="BB119" s="432">
        <f t="shared" si="55"/>
        <v>0</v>
      </c>
      <c r="BC119" s="432">
        <f t="shared" si="55"/>
        <v>0</v>
      </c>
      <c r="BD119" s="432">
        <f t="shared" si="55"/>
        <v>0</v>
      </c>
      <c r="BE119" s="432">
        <f t="shared" si="55"/>
        <v>0</v>
      </c>
      <c r="BF119" s="432">
        <f t="shared" si="55"/>
        <v>0</v>
      </c>
      <c r="BG119" s="432">
        <f t="shared" si="55"/>
        <v>0</v>
      </c>
      <c r="BH119" s="432">
        <f t="shared" si="55"/>
        <v>0</v>
      </c>
      <c r="BI119" s="432">
        <f t="shared" si="55"/>
        <v>0</v>
      </c>
      <c r="BJ119" s="432">
        <f t="shared" si="55"/>
        <v>0</v>
      </c>
      <c r="BK119" s="432">
        <f t="shared" si="55"/>
        <v>0</v>
      </c>
      <c r="BL119" s="432">
        <f t="shared" si="55"/>
        <v>0</v>
      </c>
      <c r="BM119" s="432">
        <f t="shared" si="55"/>
        <v>0</v>
      </c>
      <c r="BN119" s="432">
        <f t="shared" si="55"/>
        <v>0</v>
      </c>
      <c r="BO119" s="432">
        <f t="shared" si="55"/>
        <v>0</v>
      </c>
      <c r="BP119" s="432">
        <f t="shared" si="55"/>
        <v>0</v>
      </c>
      <c r="BQ119" s="432" t="str">
        <f t="shared" si="55"/>
        <v/>
      </c>
      <c r="BR119" s="432" t="str">
        <f t="shared" si="55"/>
        <v/>
      </c>
      <c r="BS119" s="432" t="str">
        <f t="shared" ref="BS119:CC119" si="56">IF(NOT(ISNA(BS29)),IF(LEN(BS29)&gt;0,(BS29-$C29)/(rateShift*0.0001),""),"")</f>
        <v/>
      </c>
      <c r="BT119" s="432" t="str">
        <f t="shared" si="56"/>
        <v/>
      </c>
      <c r="BU119" s="432" t="str">
        <f t="shared" si="56"/>
        <v/>
      </c>
      <c r="BV119" s="432" t="str">
        <f t="shared" si="56"/>
        <v/>
      </c>
      <c r="BW119" s="432" t="str">
        <f t="shared" si="56"/>
        <v/>
      </c>
      <c r="BX119" s="432" t="str">
        <f t="shared" si="56"/>
        <v/>
      </c>
      <c r="BY119" s="432" t="str">
        <f t="shared" si="56"/>
        <v/>
      </c>
      <c r="BZ119" s="432" t="str">
        <f t="shared" si="56"/>
        <v/>
      </c>
      <c r="CA119" s="432" t="str">
        <f t="shared" si="56"/>
        <v/>
      </c>
      <c r="CB119" s="432" t="str">
        <f t="shared" si="56"/>
        <v/>
      </c>
      <c r="CC119" s="436" t="str">
        <f t="shared" si="56"/>
        <v/>
      </c>
    </row>
    <row r="120" spans="6:81" x14ac:dyDescent="0.2">
      <c r="F120" s="238">
        <v>41900</v>
      </c>
      <c r="G120" s="435">
        <f t="shared" ref="G120:AL120" si="57">IF(NOT(ISNA(G30)),IF(LEN(G30)&gt;0,(G30-$C30)/(rateShift*0.0001),""),"")</f>
        <v>0</v>
      </c>
      <c r="H120" s="432">
        <f t="shared" si="57"/>
        <v>0</v>
      </c>
      <c r="I120" s="432">
        <f t="shared" si="57"/>
        <v>0</v>
      </c>
      <c r="J120" s="432">
        <f t="shared" si="57"/>
        <v>0</v>
      </c>
      <c r="K120" s="432">
        <f t="shared" si="57"/>
        <v>0</v>
      </c>
      <c r="L120" s="432">
        <f t="shared" si="57"/>
        <v>0</v>
      </c>
      <c r="M120" s="432">
        <f t="shared" si="57"/>
        <v>0</v>
      </c>
      <c r="N120" s="432">
        <f t="shared" si="57"/>
        <v>0</v>
      </c>
      <c r="O120" s="432">
        <f t="shared" si="57"/>
        <v>0</v>
      </c>
      <c r="P120" s="432">
        <f t="shared" si="57"/>
        <v>0</v>
      </c>
      <c r="Q120" s="432">
        <f t="shared" si="57"/>
        <v>0</v>
      </c>
      <c r="R120" s="432">
        <f t="shared" si="57"/>
        <v>0</v>
      </c>
      <c r="S120" s="432">
        <f t="shared" si="57"/>
        <v>0</v>
      </c>
      <c r="T120" s="432">
        <f t="shared" si="57"/>
        <v>0</v>
      </c>
      <c r="U120" s="432">
        <f t="shared" si="57"/>
        <v>0</v>
      </c>
      <c r="V120" s="432">
        <f t="shared" si="57"/>
        <v>0</v>
      </c>
      <c r="W120" s="432">
        <f t="shared" si="57"/>
        <v>0</v>
      </c>
      <c r="X120" s="432">
        <f t="shared" si="57"/>
        <v>0</v>
      </c>
      <c r="Y120" s="432">
        <f t="shared" si="57"/>
        <v>0</v>
      </c>
      <c r="Z120" s="432">
        <f t="shared" si="57"/>
        <v>0</v>
      </c>
      <c r="AA120" s="432">
        <f t="shared" si="57"/>
        <v>0</v>
      </c>
      <c r="AB120" s="432">
        <f t="shared" si="57"/>
        <v>0</v>
      </c>
      <c r="AC120" s="432">
        <f t="shared" si="57"/>
        <v>0</v>
      </c>
      <c r="AD120" s="432">
        <f t="shared" si="57"/>
        <v>0</v>
      </c>
      <c r="AE120" s="432">
        <f t="shared" si="57"/>
        <v>0</v>
      </c>
      <c r="AF120" s="432">
        <f t="shared" si="57"/>
        <v>0</v>
      </c>
      <c r="AG120" s="432">
        <f t="shared" si="57"/>
        <v>0</v>
      </c>
      <c r="AH120" s="432">
        <f t="shared" si="57"/>
        <v>0</v>
      </c>
      <c r="AI120" s="432">
        <f t="shared" si="57"/>
        <v>3.4683724056971954</v>
      </c>
      <c r="AJ120" s="432">
        <f t="shared" si="57"/>
        <v>-3.1874073234494649</v>
      </c>
      <c r="AK120" s="432">
        <f t="shared" si="57"/>
        <v>-0.41654292557591344</v>
      </c>
      <c r="AL120" s="432">
        <f t="shared" si="57"/>
        <v>3.5280866189646432E-2</v>
      </c>
      <c r="AM120" s="432">
        <f t="shared" ref="AM120:BR120" si="58">IF(NOT(ISNA(AM30)),IF(LEN(AM30)&gt;0,(AM30-$C30)/(rateShift*0.0001),""),"")</f>
        <v>0</v>
      </c>
      <c r="AN120" s="432">
        <f t="shared" si="58"/>
        <v>0</v>
      </c>
      <c r="AO120" s="432">
        <f t="shared" si="58"/>
        <v>0</v>
      </c>
      <c r="AP120" s="432">
        <f t="shared" si="58"/>
        <v>0</v>
      </c>
      <c r="AQ120" s="432">
        <f t="shared" si="58"/>
        <v>0</v>
      </c>
      <c r="AR120" s="432">
        <f t="shared" si="58"/>
        <v>0</v>
      </c>
      <c r="AS120" s="432">
        <f t="shared" si="58"/>
        <v>0</v>
      </c>
      <c r="AT120" s="432">
        <f t="shared" si="58"/>
        <v>0</v>
      </c>
      <c r="AU120" s="432">
        <f t="shared" si="58"/>
        <v>0</v>
      </c>
      <c r="AV120" s="432">
        <f t="shared" si="58"/>
        <v>0</v>
      </c>
      <c r="AW120" s="432">
        <f t="shared" si="58"/>
        <v>0</v>
      </c>
      <c r="AX120" s="432">
        <f t="shared" si="58"/>
        <v>0</v>
      </c>
      <c r="AY120" s="432">
        <f t="shared" si="58"/>
        <v>0</v>
      </c>
      <c r="AZ120" s="432">
        <f t="shared" si="58"/>
        <v>0</v>
      </c>
      <c r="BA120" s="432">
        <f t="shared" si="58"/>
        <v>0</v>
      </c>
      <c r="BB120" s="432">
        <f t="shared" si="58"/>
        <v>0</v>
      </c>
      <c r="BC120" s="432">
        <f t="shared" si="58"/>
        <v>0</v>
      </c>
      <c r="BD120" s="432">
        <f t="shared" si="58"/>
        <v>0</v>
      </c>
      <c r="BE120" s="432">
        <f t="shared" si="58"/>
        <v>0</v>
      </c>
      <c r="BF120" s="432">
        <f t="shared" si="58"/>
        <v>0</v>
      </c>
      <c r="BG120" s="432">
        <f t="shared" si="58"/>
        <v>0</v>
      </c>
      <c r="BH120" s="432">
        <f t="shared" si="58"/>
        <v>0</v>
      </c>
      <c r="BI120" s="432">
        <f t="shared" si="58"/>
        <v>0</v>
      </c>
      <c r="BJ120" s="432">
        <f t="shared" si="58"/>
        <v>0</v>
      </c>
      <c r="BK120" s="432">
        <f t="shared" si="58"/>
        <v>0</v>
      </c>
      <c r="BL120" s="432">
        <f t="shared" si="58"/>
        <v>0</v>
      </c>
      <c r="BM120" s="432">
        <f t="shared" si="58"/>
        <v>0</v>
      </c>
      <c r="BN120" s="432">
        <f t="shared" si="58"/>
        <v>0</v>
      </c>
      <c r="BO120" s="432">
        <f t="shared" si="58"/>
        <v>0</v>
      </c>
      <c r="BP120" s="432">
        <f t="shared" si="58"/>
        <v>0</v>
      </c>
      <c r="BQ120" s="432" t="str">
        <f t="shared" si="58"/>
        <v/>
      </c>
      <c r="BR120" s="432" t="str">
        <f t="shared" si="58"/>
        <v/>
      </c>
      <c r="BS120" s="432" t="str">
        <f t="shared" ref="BS120:CC120" si="59">IF(NOT(ISNA(BS30)),IF(LEN(BS30)&gt;0,(BS30-$C30)/(rateShift*0.0001),""),"")</f>
        <v/>
      </c>
      <c r="BT120" s="432" t="str">
        <f t="shared" si="59"/>
        <v/>
      </c>
      <c r="BU120" s="432" t="str">
        <f t="shared" si="59"/>
        <v/>
      </c>
      <c r="BV120" s="432" t="str">
        <f t="shared" si="59"/>
        <v/>
      </c>
      <c r="BW120" s="432" t="str">
        <f t="shared" si="59"/>
        <v/>
      </c>
      <c r="BX120" s="432" t="str">
        <f t="shared" si="59"/>
        <v/>
      </c>
      <c r="BY120" s="432" t="str">
        <f t="shared" si="59"/>
        <v/>
      </c>
      <c r="BZ120" s="432" t="str">
        <f t="shared" si="59"/>
        <v/>
      </c>
      <c r="CA120" s="432" t="str">
        <f t="shared" si="59"/>
        <v/>
      </c>
      <c r="CB120" s="432" t="str">
        <f t="shared" si="59"/>
        <v/>
      </c>
      <c r="CC120" s="436" t="str">
        <f t="shared" si="59"/>
        <v/>
      </c>
    </row>
    <row r="121" spans="6:81" x14ac:dyDescent="0.2">
      <c r="F121" s="238">
        <v>41992</v>
      </c>
      <c r="G121" s="435">
        <f t="shared" ref="G121:AL121" si="60">IF(NOT(ISNA(G31)),IF(LEN(G31)&gt;0,(G31-$C31)/(rateShift*0.0001),""),"")</f>
        <v>0</v>
      </c>
      <c r="H121" s="432">
        <f t="shared" si="60"/>
        <v>0</v>
      </c>
      <c r="I121" s="432">
        <f t="shared" si="60"/>
        <v>0</v>
      </c>
      <c r="J121" s="432">
        <f t="shared" si="60"/>
        <v>0</v>
      </c>
      <c r="K121" s="432">
        <f t="shared" si="60"/>
        <v>0</v>
      </c>
      <c r="L121" s="432">
        <f t="shared" si="60"/>
        <v>0</v>
      </c>
      <c r="M121" s="432">
        <f t="shared" si="60"/>
        <v>0</v>
      </c>
      <c r="N121" s="432">
        <f t="shared" si="60"/>
        <v>0</v>
      </c>
      <c r="O121" s="432">
        <f t="shared" si="60"/>
        <v>0</v>
      </c>
      <c r="P121" s="432">
        <f t="shared" si="60"/>
        <v>0</v>
      </c>
      <c r="Q121" s="432">
        <f t="shared" si="60"/>
        <v>0</v>
      </c>
      <c r="R121" s="432">
        <f t="shared" si="60"/>
        <v>0</v>
      </c>
      <c r="S121" s="432">
        <f t="shared" si="60"/>
        <v>0</v>
      </c>
      <c r="T121" s="432">
        <f t="shared" si="60"/>
        <v>0</v>
      </c>
      <c r="U121" s="432">
        <f t="shared" si="60"/>
        <v>0</v>
      </c>
      <c r="V121" s="432">
        <f t="shared" si="60"/>
        <v>0</v>
      </c>
      <c r="W121" s="432">
        <f t="shared" si="60"/>
        <v>0</v>
      </c>
      <c r="X121" s="432">
        <f t="shared" si="60"/>
        <v>0</v>
      </c>
      <c r="Y121" s="432">
        <f t="shared" si="60"/>
        <v>0</v>
      </c>
      <c r="Z121" s="432">
        <f t="shared" si="60"/>
        <v>0</v>
      </c>
      <c r="AA121" s="432">
        <f t="shared" si="60"/>
        <v>0</v>
      </c>
      <c r="AB121" s="432">
        <f t="shared" si="60"/>
        <v>0</v>
      </c>
      <c r="AC121" s="432">
        <f t="shared" si="60"/>
        <v>0</v>
      </c>
      <c r="AD121" s="432">
        <f t="shared" si="60"/>
        <v>0</v>
      </c>
      <c r="AE121" s="432">
        <f t="shared" si="60"/>
        <v>0</v>
      </c>
      <c r="AF121" s="432">
        <f t="shared" si="60"/>
        <v>0</v>
      </c>
      <c r="AG121" s="432">
        <f t="shared" si="60"/>
        <v>0</v>
      </c>
      <c r="AH121" s="432">
        <f t="shared" si="60"/>
        <v>0</v>
      </c>
      <c r="AI121" s="432">
        <f t="shared" si="60"/>
        <v>3.5204706184777113</v>
      </c>
      <c r="AJ121" s="432">
        <f t="shared" si="60"/>
        <v>-2.6797259668759343</v>
      </c>
      <c r="AK121" s="432">
        <f t="shared" si="60"/>
        <v>-1.2882118584167657</v>
      </c>
      <c r="AL121" s="432">
        <f t="shared" si="60"/>
        <v>0.11549086766593497</v>
      </c>
      <c r="AM121" s="432">
        <f t="shared" ref="AM121:BR121" si="61">IF(NOT(ISNA(AM31)),IF(LEN(AM31)&gt;0,(AM31-$C31)/(rateShift*0.0001),""),"")</f>
        <v>0</v>
      </c>
      <c r="AN121" s="432">
        <f t="shared" si="61"/>
        <v>0</v>
      </c>
      <c r="AO121" s="432">
        <f t="shared" si="61"/>
        <v>0</v>
      </c>
      <c r="AP121" s="432">
        <f t="shared" si="61"/>
        <v>0</v>
      </c>
      <c r="AQ121" s="432">
        <f t="shared" si="61"/>
        <v>0</v>
      </c>
      <c r="AR121" s="432">
        <f t="shared" si="61"/>
        <v>0</v>
      </c>
      <c r="AS121" s="432">
        <f t="shared" si="61"/>
        <v>0</v>
      </c>
      <c r="AT121" s="432">
        <f t="shared" si="61"/>
        <v>0</v>
      </c>
      <c r="AU121" s="432">
        <f t="shared" si="61"/>
        <v>0</v>
      </c>
      <c r="AV121" s="432">
        <f t="shared" si="61"/>
        <v>0</v>
      </c>
      <c r="AW121" s="432">
        <f t="shared" si="61"/>
        <v>0</v>
      </c>
      <c r="AX121" s="432">
        <f t="shared" si="61"/>
        <v>0</v>
      </c>
      <c r="AY121" s="432">
        <f t="shared" si="61"/>
        <v>0</v>
      </c>
      <c r="AZ121" s="432">
        <f t="shared" si="61"/>
        <v>0</v>
      </c>
      <c r="BA121" s="432">
        <f t="shared" si="61"/>
        <v>0</v>
      </c>
      <c r="BB121" s="432">
        <f t="shared" si="61"/>
        <v>0</v>
      </c>
      <c r="BC121" s="432">
        <f t="shared" si="61"/>
        <v>0</v>
      </c>
      <c r="BD121" s="432">
        <f t="shared" si="61"/>
        <v>0</v>
      </c>
      <c r="BE121" s="432">
        <f t="shared" si="61"/>
        <v>0</v>
      </c>
      <c r="BF121" s="432">
        <f t="shared" si="61"/>
        <v>0</v>
      </c>
      <c r="BG121" s="432">
        <f t="shared" si="61"/>
        <v>0</v>
      </c>
      <c r="BH121" s="432">
        <f t="shared" si="61"/>
        <v>0</v>
      </c>
      <c r="BI121" s="432">
        <f t="shared" si="61"/>
        <v>0</v>
      </c>
      <c r="BJ121" s="432">
        <f t="shared" si="61"/>
        <v>0</v>
      </c>
      <c r="BK121" s="432">
        <f t="shared" si="61"/>
        <v>0</v>
      </c>
      <c r="BL121" s="432">
        <f t="shared" si="61"/>
        <v>0</v>
      </c>
      <c r="BM121" s="432">
        <f t="shared" si="61"/>
        <v>0</v>
      </c>
      <c r="BN121" s="432">
        <f t="shared" si="61"/>
        <v>0</v>
      </c>
      <c r="BO121" s="432">
        <f t="shared" si="61"/>
        <v>0</v>
      </c>
      <c r="BP121" s="432">
        <f t="shared" si="61"/>
        <v>0</v>
      </c>
      <c r="BQ121" s="432" t="str">
        <f t="shared" si="61"/>
        <v/>
      </c>
      <c r="BR121" s="432" t="str">
        <f t="shared" si="61"/>
        <v/>
      </c>
      <c r="BS121" s="432" t="str">
        <f t="shared" ref="BS121:CC121" si="62">IF(NOT(ISNA(BS31)),IF(LEN(BS31)&gt;0,(BS31-$C31)/(rateShift*0.0001),""),"")</f>
        <v/>
      </c>
      <c r="BT121" s="432" t="str">
        <f t="shared" si="62"/>
        <v/>
      </c>
      <c r="BU121" s="432" t="str">
        <f t="shared" si="62"/>
        <v/>
      </c>
      <c r="BV121" s="432" t="str">
        <f t="shared" si="62"/>
        <v/>
      </c>
      <c r="BW121" s="432" t="str">
        <f t="shared" si="62"/>
        <v/>
      </c>
      <c r="BX121" s="432" t="str">
        <f t="shared" si="62"/>
        <v/>
      </c>
      <c r="BY121" s="432" t="str">
        <f t="shared" si="62"/>
        <v/>
      </c>
      <c r="BZ121" s="432" t="str">
        <f t="shared" si="62"/>
        <v/>
      </c>
      <c r="CA121" s="432" t="str">
        <f t="shared" si="62"/>
        <v/>
      </c>
      <c r="CB121" s="432" t="str">
        <f t="shared" si="62"/>
        <v/>
      </c>
      <c r="CC121" s="436" t="str">
        <f t="shared" si="62"/>
        <v/>
      </c>
    </row>
    <row r="122" spans="6:81" x14ac:dyDescent="0.2">
      <c r="F122" s="238">
        <v>42081</v>
      </c>
      <c r="G122" s="435">
        <f t="shared" ref="G122:AL122" si="63">IF(NOT(ISNA(G32)),IF(LEN(G32)&gt;0,(G32-$C32)/(rateShift*0.0001),""),"")</f>
        <v>0</v>
      </c>
      <c r="H122" s="432">
        <f t="shared" si="63"/>
        <v>0</v>
      </c>
      <c r="I122" s="432">
        <f t="shared" si="63"/>
        <v>0</v>
      </c>
      <c r="J122" s="432">
        <f t="shared" si="63"/>
        <v>0</v>
      </c>
      <c r="K122" s="432">
        <f t="shared" si="63"/>
        <v>0</v>
      </c>
      <c r="L122" s="432">
        <f t="shared" si="63"/>
        <v>0</v>
      </c>
      <c r="M122" s="432">
        <f t="shared" si="63"/>
        <v>0</v>
      </c>
      <c r="N122" s="432">
        <f t="shared" si="63"/>
        <v>0</v>
      </c>
      <c r="O122" s="432">
        <f t="shared" si="63"/>
        <v>0</v>
      </c>
      <c r="P122" s="432">
        <f t="shared" si="63"/>
        <v>0</v>
      </c>
      <c r="Q122" s="432">
        <f t="shared" si="63"/>
        <v>0</v>
      </c>
      <c r="R122" s="432">
        <f t="shared" si="63"/>
        <v>0</v>
      </c>
      <c r="S122" s="432">
        <f t="shared" si="63"/>
        <v>0</v>
      </c>
      <c r="T122" s="432">
        <f t="shared" si="63"/>
        <v>0</v>
      </c>
      <c r="U122" s="432">
        <f t="shared" si="63"/>
        <v>0</v>
      </c>
      <c r="V122" s="432">
        <f t="shared" si="63"/>
        <v>0</v>
      </c>
      <c r="W122" s="432">
        <f t="shared" si="63"/>
        <v>0</v>
      </c>
      <c r="X122" s="432">
        <f t="shared" si="63"/>
        <v>0</v>
      </c>
      <c r="Y122" s="432">
        <f t="shared" si="63"/>
        <v>0</v>
      </c>
      <c r="Z122" s="432">
        <f t="shared" si="63"/>
        <v>0</v>
      </c>
      <c r="AA122" s="432">
        <f t="shared" si="63"/>
        <v>0</v>
      </c>
      <c r="AB122" s="432">
        <f t="shared" si="63"/>
        <v>0</v>
      </c>
      <c r="AC122" s="432">
        <f t="shared" si="63"/>
        <v>0</v>
      </c>
      <c r="AD122" s="432">
        <f t="shared" si="63"/>
        <v>0</v>
      </c>
      <c r="AE122" s="432">
        <f t="shared" si="63"/>
        <v>0</v>
      </c>
      <c r="AF122" s="432">
        <f t="shared" si="63"/>
        <v>0</v>
      </c>
      <c r="AG122" s="432">
        <f t="shared" si="63"/>
        <v>0</v>
      </c>
      <c r="AH122" s="432">
        <f t="shared" si="63"/>
        <v>0</v>
      </c>
      <c r="AI122" s="432">
        <f t="shared" si="63"/>
        <v>1.598825510006896</v>
      </c>
      <c r="AJ122" s="432">
        <f t="shared" si="63"/>
        <v>-1.2824746160022826</v>
      </c>
      <c r="AK122" s="432">
        <f t="shared" si="63"/>
        <v>-2.2098220256872025</v>
      </c>
      <c r="AL122" s="432">
        <f t="shared" si="63"/>
        <v>0.14670288978280155</v>
      </c>
      <c r="AM122" s="432">
        <f t="shared" ref="AM122:BR122" si="64">IF(NOT(ISNA(AM32)),IF(LEN(AM32)&gt;0,(AM32-$C32)/(rateShift*0.0001),""),"")</f>
        <v>0</v>
      </c>
      <c r="AN122" s="432">
        <f t="shared" si="64"/>
        <v>0</v>
      </c>
      <c r="AO122" s="432">
        <f t="shared" si="64"/>
        <v>0</v>
      </c>
      <c r="AP122" s="432">
        <f t="shared" si="64"/>
        <v>0</v>
      </c>
      <c r="AQ122" s="432">
        <f t="shared" si="64"/>
        <v>0</v>
      </c>
      <c r="AR122" s="432">
        <f t="shared" si="64"/>
        <v>0</v>
      </c>
      <c r="AS122" s="432">
        <f t="shared" si="64"/>
        <v>0</v>
      </c>
      <c r="AT122" s="432">
        <f t="shared" si="64"/>
        <v>0</v>
      </c>
      <c r="AU122" s="432">
        <f t="shared" si="64"/>
        <v>0</v>
      </c>
      <c r="AV122" s="432">
        <f t="shared" si="64"/>
        <v>0</v>
      </c>
      <c r="AW122" s="432">
        <f t="shared" si="64"/>
        <v>0</v>
      </c>
      <c r="AX122" s="432">
        <f t="shared" si="64"/>
        <v>0</v>
      </c>
      <c r="AY122" s="432">
        <f t="shared" si="64"/>
        <v>0</v>
      </c>
      <c r="AZ122" s="432">
        <f t="shared" si="64"/>
        <v>0</v>
      </c>
      <c r="BA122" s="432">
        <f t="shared" si="64"/>
        <v>0</v>
      </c>
      <c r="BB122" s="432">
        <f t="shared" si="64"/>
        <v>0</v>
      </c>
      <c r="BC122" s="432">
        <f t="shared" si="64"/>
        <v>0</v>
      </c>
      <c r="BD122" s="432">
        <f t="shared" si="64"/>
        <v>0</v>
      </c>
      <c r="BE122" s="432">
        <f t="shared" si="64"/>
        <v>0</v>
      </c>
      <c r="BF122" s="432">
        <f t="shared" si="64"/>
        <v>0</v>
      </c>
      <c r="BG122" s="432">
        <f t="shared" si="64"/>
        <v>0</v>
      </c>
      <c r="BH122" s="432">
        <f t="shared" si="64"/>
        <v>0</v>
      </c>
      <c r="BI122" s="432">
        <f t="shared" si="64"/>
        <v>0</v>
      </c>
      <c r="BJ122" s="432">
        <f t="shared" si="64"/>
        <v>0</v>
      </c>
      <c r="BK122" s="432">
        <f t="shared" si="64"/>
        <v>0</v>
      </c>
      <c r="BL122" s="432">
        <f t="shared" si="64"/>
        <v>0</v>
      </c>
      <c r="BM122" s="432">
        <f t="shared" si="64"/>
        <v>0</v>
      </c>
      <c r="BN122" s="432">
        <f t="shared" si="64"/>
        <v>0</v>
      </c>
      <c r="BO122" s="432">
        <f t="shared" si="64"/>
        <v>0</v>
      </c>
      <c r="BP122" s="432">
        <f t="shared" si="64"/>
        <v>0</v>
      </c>
      <c r="BQ122" s="432" t="str">
        <f t="shared" si="64"/>
        <v/>
      </c>
      <c r="BR122" s="432" t="str">
        <f t="shared" si="64"/>
        <v/>
      </c>
      <c r="BS122" s="432" t="str">
        <f t="shared" ref="BS122:CC122" si="65">IF(NOT(ISNA(BS32)),IF(LEN(BS32)&gt;0,(BS32-$C32)/(rateShift*0.0001),""),"")</f>
        <v/>
      </c>
      <c r="BT122" s="432" t="str">
        <f t="shared" si="65"/>
        <v/>
      </c>
      <c r="BU122" s="432" t="str">
        <f t="shared" si="65"/>
        <v/>
      </c>
      <c r="BV122" s="432" t="str">
        <f t="shared" si="65"/>
        <v/>
      </c>
      <c r="BW122" s="432" t="str">
        <f t="shared" si="65"/>
        <v/>
      </c>
      <c r="BX122" s="432" t="str">
        <f t="shared" si="65"/>
        <v/>
      </c>
      <c r="BY122" s="432" t="str">
        <f t="shared" si="65"/>
        <v/>
      </c>
      <c r="BZ122" s="432" t="str">
        <f t="shared" si="65"/>
        <v/>
      </c>
      <c r="CA122" s="432" t="str">
        <f t="shared" si="65"/>
        <v/>
      </c>
      <c r="CB122" s="432" t="str">
        <f t="shared" si="65"/>
        <v/>
      </c>
      <c r="CC122" s="436" t="str">
        <f t="shared" si="65"/>
        <v/>
      </c>
    </row>
    <row r="123" spans="6:81" x14ac:dyDescent="0.2">
      <c r="F123" s="238">
        <v>42373</v>
      </c>
      <c r="G123" s="435">
        <f t="shared" ref="G123:AL123" si="66">IF(NOT(ISNA(G33)),IF(LEN(G33)&gt;0,(G33-$C33)/(rateShift*0.0001),""),"")</f>
        <v>0</v>
      </c>
      <c r="H123" s="432">
        <f t="shared" si="66"/>
        <v>0</v>
      </c>
      <c r="I123" s="432">
        <f t="shared" si="66"/>
        <v>0</v>
      </c>
      <c r="J123" s="432">
        <f t="shared" si="66"/>
        <v>0</v>
      </c>
      <c r="K123" s="432">
        <f t="shared" si="66"/>
        <v>0</v>
      </c>
      <c r="L123" s="432">
        <f t="shared" si="66"/>
        <v>0</v>
      </c>
      <c r="M123" s="432">
        <f t="shared" si="66"/>
        <v>0</v>
      </c>
      <c r="N123" s="432">
        <f t="shared" si="66"/>
        <v>0</v>
      </c>
      <c r="O123" s="432">
        <f t="shared" si="66"/>
        <v>0</v>
      </c>
      <c r="P123" s="432">
        <f t="shared" si="66"/>
        <v>0</v>
      </c>
      <c r="Q123" s="432">
        <f t="shared" si="66"/>
        <v>0</v>
      </c>
      <c r="R123" s="432">
        <f t="shared" si="66"/>
        <v>0</v>
      </c>
      <c r="S123" s="432">
        <f t="shared" si="66"/>
        <v>0</v>
      </c>
      <c r="T123" s="432">
        <f t="shared" si="66"/>
        <v>0</v>
      </c>
      <c r="U123" s="432">
        <f t="shared" si="66"/>
        <v>0</v>
      </c>
      <c r="V123" s="432">
        <f t="shared" si="66"/>
        <v>0</v>
      </c>
      <c r="W123" s="432">
        <f t="shared" si="66"/>
        <v>0</v>
      </c>
      <c r="X123" s="432">
        <f t="shared" si="66"/>
        <v>0</v>
      </c>
      <c r="Y123" s="432">
        <f t="shared" si="66"/>
        <v>0</v>
      </c>
      <c r="Z123" s="432">
        <f t="shared" si="66"/>
        <v>0</v>
      </c>
      <c r="AA123" s="432">
        <f t="shared" si="66"/>
        <v>0</v>
      </c>
      <c r="AB123" s="432">
        <f t="shared" si="66"/>
        <v>0</v>
      </c>
      <c r="AC123" s="432">
        <f t="shared" si="66"/>
        <v>0</v>
      </c>
      <c r="AD123" s="432">
        <f t="shared" si="66"/>
        <v>0</v>
      </c>
      <c r="AE123" s="432">
        <f t="shared" si="66"/>
        <v>0</v>
      </c>
      <c r="AF123" s="432">
        <f t="shared" si="66"/>
        <v>0</v>
      </c>
      <c r="AG123" s="432">
        <f t="shared" si="66"/>
        <v>0</v>
      </c>
      <c r="AH123" s="432">
        <f t="shared" si="66"/>
        <v>0</v>
      </c>
      <c r="AI123" s="432">
        <f t="shared" si="66"/>
        <v>0</v>
      </c>
      <c r="AJ123" s="432">
        <f t="shared" si="66"/>
        <v>0.20407404802524898</v>
      </c>
      <c r="AK123" s="432">
        <f t="shared" si="66"/>
        <v>-1.9070579156049705</v>
      </c>
      <c r="AL123" s="432">
        <f t="shared" si="66"/>
        <v>-1.9638693263412943</v>
      </c>
      <c r="AM123" s="432">
        <f t="shared" ref="AM123:BR123" si="67">IF(NOT(ISNA(AM33)),IF(LEN(AM33)&gt;0,(AM33-$C33)/(rateShift*0.0001),""),"")</f>
        <v>0.19909412752761035</v>
      </c>
      <c r="AN123" s="432">
        <f t="shared" si="67"/>
        <v>0</v>
      </c>
      <c r="AO123" s="432">
        <f t="shared" si="67"/>
        <v>0</v>
      </c>
      <c r="AP123" s="432">
        <f t="shared" si="67"/>
        <v>0</v>
      </c>
      <c r="AQ123" s="432">
        <f t="shared" si="67"/>
        <v>0</v>
      </c>
      <c r="AR123" s="432">
        <f t="shared" si="67"/>
        <v>0</v>
      </c>
      <c r="AS123" s="432">
        <f t="shared" si="67"/>
        <v>0</v>
      </c>
      <c r="AT123" s="432">
        <f t="shared" si="67"/>
        <v>0</v>
      </c>
      <c r="AU123" s="432">
        <f t="shared" si="67"/>
        <v>0</v>
      </c>
      <c r="AV123" s="432">
        <f t="shared" si="67"/>
        <v>0</v>
      </c>
      <c r="AW123" s="432">
        <f t="shared" si="67"/>
        <v>0</v>
      </c>
      <c r="AX123" s="432">
        <f t="shared" si="67"/>
        <v>0</v>
      </c>
      <c r="AY123" s="432">
        <f t="shared" si="67"/>
        <v>0</v>
      </c>
      <c r="AZ123" s="432">
        <f t="shared" si="67"/>
        <v>0</v>
      </c>
      <c r="BA123" s="432">
        <f t="shared" si="67"/>
        <v>0</v>
      </c>
      <c r="BB123" s="432">
        <f t="shared" si="67"/>
        <v>0</v>
      </c>
      <c r="BC123" s="432">
        <f t="shared" si="67"/>
        <v>0</v>
      </c>
      <c r="BD123" s="432">
        <f t="shared" si="67"/>
        <v>0</v>
      </c>
      <c r="BE123" s="432">
        <f t="shared" si="67"/>
        <v>0</v>
      </c>
      <c r="BF123" s="432">
        <f t="shared" si="67"/>
        <v>0</v>
      </c>
      <c r="BG123" s="432">
        <f t="shared" si="67"/>
        <v>0</v>
      </c>
      <c r="BH123" s="432">
        <f t="shared" si="67"/>
        <v>0</v>
      </c>
      <c r="BI123" s="432">
        <f t="shared" si="67"/>
        <v>0</v>
      </c>
      <c r="BJ123" s="432">
        <f t="shared" si="67"/>
        <v>0</v>
      </c>
      <c r="BK123" s="432">
        <f t="shared" si="67"/>
        <v>0</v>
      </c>
      <c r="BL123" s="432">
        <f t="shared" si="67"/>
        <v>0</v>
      </c>
      <c r="BM123" s="432">
        <f t="shared" si="67"/>
        <v>0</v>
      </c>
      <c r="BN123" s="432">
        <f t="shared" si="67"/>
        <v>0</v>
      </c>
      <c r="BO123" s="432">
        <f t="shared" si="67"/>
        <v>0</v>
      </c>
      <c r="BP123" s="432">
        <f t="shared" si="67"/>
        <v>0</v>
      </c>
      <c r="BQ123" s="432" t="str">
        <f t="shared" si="67"/>
        <v/>
      </c>
      <c r="BR123" s="432" t="str">
        <f t="shared" si="67"/>
        <v/>
      </c>
      <c r="BS123" s="432" t="str">
        <f t="shared" ref="BS123:CC123" si="68">IF(NOT(ISNA(BS33)),IF(LEN(BS33)&gt;0,(BS33-$C33)/(rateShift*0.0001),""),"")</f>
        <v/>
      </c>
      <c r="BT123" s="432" t="str">
        <f t="shared" si="68"/>
        <v/>
      </c>
      <c r="BU123" s="432" t="str">
        <f t="shared" si="68"/>
        <v/>
      </c>
      <c r="BV123" s="432" t="str">
        <f t="shared" si="68"/>
        <v/>
      </c>
      <c r="BW123" s="432" t="str">
        <f t="shared" si="68"/>
        <v/>
      </c>
      <c r="BX123" s="432" t="str">
        <f t="shared" si="68"/>
        <v/>
      </c>
      <c r="BY123" s="432" t="str">
        <f t="shared" si="68"/>
        <v/>
      </c>
      <c r="BZ123" s="432" t="str">
        <f t="shared" si="68"/>
        <v/>
      </c>
      <c r="CA123" s="432" t="str">
        <f t="shared" si="68"/>
        <v/>
      </c>
      <c r="CB123" s="432" t="str">
        <f t="shared" si="68"/>
        <v/>
      </c>
      <c r="CC123" s="436" t="str">
        <f t="shared" si="68"/>
        <v/>
      </c>
    </row>
    <row r="124" spans="6:81" x14ac:dyDescent="0.2">
      <c r="F124" s="238">
        <v>42739</v>
      </c>
      <c r="G124" s="435">
        <f t="shared" ref="G124:AL124" si="69">IF(NOT(ISNA(G34)),IF(LEN(G34)&gt;0,(G34-$C34)/(rateShift*0.0001),""),"")</f>
        <v>0</v>
      </c>
      <c r="H124" s="432">
        <f t="shared" si="69"/>
        <v>0</v>
      </c>
      <c r="I124" s="432">
        <f t="shared" si="69"/>
        <v>0</v>
      </c>
      <c r="J124" s="432">
        <f t="shared" si="69"/>
        <v>0</v>
      </c>
      <c r="K124" s="432">
        <f t="shared" si="69"/>
        <v>0</v>
      </c>
      <c r="L124" s="432">
        <f t="shared" si="69"/>
        <v>0</v>
      </c>
      <c r="M124" s="432">
        <f t="shared" si="69"/>
        <v>0</v>
      </c>
      <c r="N124" s="432">
        <f t="shared" si="69"/>
        <v>0</v>
      </c>
      <c r="O124" s="432">
        <f t="shared" si="69"/>
        <v>0</v>
      </c>
      <c r="P124" s="432">
        <f t="shared" si="69"/>
        <v>0</v>
      </c>
      <c r="Q124" s="432">
        <f t="shared" si="69"/>
        <v>0</v>
      </c>
      <c r="R124" s="432">
        <f t="shared" si="69"/>
        <v>0</v>
      </c>
      <c r="S124" s="432">
        <f t="shared" si="69"/>
        <v>0</v>
      </c>
      <c r="T124" s="432">
        <f t="shared" si="69"/>
        <v>0</v>
      </c>
      <c r="U124" s="432">
        <f t="shared" si="69"/>
        <v>0</v>
      </c>
      <c r="V124" s="432">
        <f t="shared" si="69"/>
        <v>0</v>
      </c>
      <c r="W124" s="432">
        <f t="shared" si="69"/>
        <v>0</v>
      </c>
      <c r="X124" s="432">
        <f t="shared" si="69"/>
        <v>0</v>
      </c>
      <c r="Y124" s="432">
        <f t="shared" si="69"/>
        <v>0</v>
      </c>
      <c r="Z124" s="432">
        <f t="shared" si="69"/>
        <v>0</v>
      </c>
      <c r="AA124" s="432">
        <f t="shared" si="69"/>
        <v>0</v>
      </c>
      <c r="AB124" s="432">
        <f t="shared" si="69"/>
        <v>0</v>
      </c>
      <c r="AC124" s="432">
        <f t="shared" si="69"/>
        <v>0</v>
      </c>
      <c r="AD124" s="432">
        <f t="shared" si="69"/>
        <v>0</v>
      </c>
      <c r="AE124" s="432">
        <f t="shared" si="69"/>
        <v>0</v>
      </c>
      <c r="AF124" s="432">
        <f t="shared" si="69"/>
        <v>0</v>
      </c>
      <c r="AG124" s="432">
        <f t="shared" si="69"/>
        <v>0</v>
      </c>
      <c r="AH124" s="432">
        <f t="shared" si="69"/>
        <v>0</v>
      </c>
      <c r="AI124" s="432">
        <f t="shared" si="69"/>
        <v>0</v>
      </c>
      <c r="AJ124" s="432">
        <f t="shared" si="69"/>
        <v>0</v>
      </c>
      <c r="AK124" s="432">
        <f t="shared" si="69"/>
        <v>0.25806876824796543</v>
      </c>
      <c r="AL124" s="432">
        <f t="shared" si="69"/>
        <v>-2.3698798495169759</v>
      </c>
      <c r="AM124" s="432">
        <f t="shared" ref="AM124:BR124" si="70">IF(NOT(ISNA(AM34)),IF(LEN(AM34)&gt;0,(AM34-$C34)/(rateShift*0.0001),""),"")</f>
        <v>-2.5659856110094026</v>
      </c>
      <c r="AN124" s="432">
        <f t="shared" si="70"/>
        <v>0.28648267638153868</v>
      </c>
      <c r="AO124" s="432">
        <f t="shared" si="70"/>
        <v>0</v>
      </c>
      <c r="AP124" s="432">
        <f t="shared" si="70"/>
        <v>0</v>
      </c>
      <c r="AQ124" s="432">
        <f t="shared" si="70"/>
        <v>0</v>
      </c>
      <c r="AR124" s="432">
        <f t="shared" si="70"/>
        <v>0</v>
      </c>
      <c r="AS124" s="432">
        <f t="shared" si="70"/>
        <v>0</v>
      </c>
      <c r="AT124" s="432">
        <f t="shared" si="70"/>
        <v>0</v>
      </c>
      <c r="AU124" s="432">
        <f t="shared" si="70"/>
        <v>0</v>
      </c>
      <c r="AV124" s="432">
        <f t="shared" si="70"/>
        <v>0</v>
      </c>
      <c r="AW124" s="432">
        <f t="shared" si="70"/>
        <v>0</v>
      </c>
      <c r="AX124" s="432">
        <f t="shared" si="70"/>
        <v>0</v>
      </c>
      <c r="AY124" s="432">
        <f t="shared" si="70"/>
        <v>0</v>
      </c>
      <c r="AZ124" s="432">
        <f t="shared" si="70"/>
        <v>0</v>
      </c>
      <c r="BA124" s="432">
        <f t="shared" si="70"/>
        <v>0</v>
      </c>
      <c r="BB124" s="432">
        <f t="shared" si="70"/>
        <v>0</v>
      </c>
      <c r="BC124" s="432">
        <f t="shared" si="70"/>
        <v>0</v>
      </c>
      <c r="BD124" s="432">
        <f t="shared" si="70"/>
        <v>0</v>
      </c>
      <c r="BE124" s="432">
        <f t="shared" si="70"/>
        <v>0</v>
      </c>
      <c r="BF124" s="432">
        <f t="shared" si="70"/>
        <v>0</v>
      </c>
      <c r="BG124" s="432">
        <f t="shared" si="70"/>
        <v>0</v>
      </c>
      <c r="BH124" s="432">
        <f t="shared" si="70"/>
        <v>0</v>
      </c>
      <c r="BI124" s="432">
        <f t="shared" si="70"/>
        <v>0</v>
      </c>
      <c r="BJ124" s="432">
        <f t="shared" si="70"/>
        <v>0</v>
      </c>
      <c r="BK124" s="432">
        <f t="shared" si="70"/>
        <v>0</v>
      </c>
      <c r="BL124" s="432">
        <f t="shared" si="70"/>
        <v>0</v>
      </c>
      <c r="BM124" s="432">
        <f t="shared" si="70"/>
        <v>0</v>
      </c>
      <c r="BN124" s="432">
        <f t="shared" si="70"/>
        <v>0</v>
      </c>
      <c r="BO124" s="432">
        <f t="shared" si="70"/>
        <v>0</v>
      </c>
      <c r="BP124" s="432">
        <f t="shared" si="70"/>
        <v>0</v>
      </c>
      <c r="BQ124" s="432" t="str">
        <f t="shared" si="70"/>
        <v/>
      </c>
      <c r="BR124" s="432" t="str">
        <f t="shared" si="70"/>
        <v/>
      </c>
      <c r="BS124" s="432" t="str">
        <f t="shared" ref="BS124:CC124" si="71">IF(NOT(ISNA(BS34)),IF(LEN(BS34)&gt;0,(BS34-$C34)/(rateShift*0.0001),""),"")</f>
        <v/>
      </c>
      <c r="BT124" s="432" t="str">
        <f t="shared" si="71"/>
        <v/>
      </c>
      <c r="BU124" s="432" t="str">
        <f t="shared" si="71"/>
        <v/>
      </c>
      <c r="BV124" s="432" t="str">
        <f t="shared" si="71"/>
        <v/>
      </c>
      <c r="BW124" s="432" t="str">
        <f t="shared" si="71"/>
        <v/>
      </c>
      <c r="BX124" s="432" t="str">
        <f t="shared" si="71"/>
        <v/>
      </c>
      <c r="BY124" s="432" t="str">
        <f t="shared" si="71"/>
        <v/>
      </c>
      <c r="BZ124" s="432" t="str">
        <f t="shared" si="71"/>
        <v/>
      </c>
      <c r="CA124" s="432" t="str">
        <f t="shared" si="71"/>
        <v/>
      </c>
      <c r="CB124" s="432" t="str">
        <f t="shared" si="71"/>
        <v/>
      </c>
      <c r="CC124" s="436" t="str">
        <f t="shared" si="71"/>
        <v/>
      </c>
    </row>
    <row r="125" spans="6:81" x14ac:dyDescent="0.2">
      <c r="F125" s="238">
        <v>43103</v>
      </c>
      <c r="G125" s="435">
        <f t="shared" ref="G125:AL125" si="72">IF(NOT(ISNA(G35)),IF(LEN(G35)&gt;0,(G35-$C35)/(rateShift*0.0001),""),"")</f>
        <v>0</v>
      </c>
      <c r="H125" s="432">
        <f t="shared" si="72"/>
        <v>0</v>
      </c>
      <c r="I125" s="432">
        <f t="shared" si="72"/>
        <v>0</v>
      </c>
      <c r="J125" s="432">
        <f t="shared" si="72"/>
        <v>0</v>
      </c>
      <c r="K125" s="432">
        <f t="shared" si="72"/>
        <v>0</v>
      </c>
      <c r="L125" s="432">
        <f t="shared" si="72"/>
        <v>0</v>
      </c>
      <c r="M125" s="432">
        <f t="shared" si="72"/>
        <v>0</v>
      </c>
      <c r="N125" s="432">
        <f t="shared" si="72"/>
        <v>0</v>
      </c>
      <c r="O125" s="432">
        <f t="shared" si="72"/>
        <v>0</v>
      </c>
      <c r="P125" s="432">
        <f t="shared" si="72"/>
        <v>0</v>
      </c>
      <c r="Q125" s="432">
        <f t="shared" si="72"/>
        <v>0</v>
      </c>
      <c r="R125" s="432">
        <f t="shared" si="72"/>
        <v>0</v>
      </c>
      <c r="S125" s="432">
        <f t="shared" si="72"/>
        <v>0</v>
      </c>
      <c r="T125" s="432">
        <f t="shared" si="72"/>
        <v>0</v>
      </c>
      <c r="U125" s="432">
        <f t="shared" si="72"/>
        <v>0</v>
      </c>
      <c r="V125" s="432">
        <f t="shared" si="72"/>
        <v>0</v>
      </c>
      <c r="W125" s="432">
        <f t="shared" si="72"/>
        <v>0</v>
      </c>
      <c r="X125" s="432">
        <f t="shared" si="72"/>
        <v>0</v>
      </c>
      <c r="Y125" s="432">
        <f t="shared" si="72"/>
        <v>0</v>
      </c>
      <c r="Z125" s="432">
        <f t="shared" si="72"/>
        <v>0</v>
      </c>
      <c r="AA125" s="432">
        <f t="shared" si="72"/>
        <v>0</v>
      </c>
      <c r="AB125" s="432">
        <f t="shared" si="72"/>
        <v>0</v>
      </c>
      <c r="AC125" s="432">
        <f t="shared" si="72"/>
        <v>0</v>
      </c>
      <c r="AD125" s="432">
        <f t="shared" si="72"/>
        <v>0</v>
      </c>
      <c r="AE125" s="432">
        <f t="shared" si="72"/>
        <v>0</v>
      </c>
      <c r="AF125" s="432">
        <f t="shared" si="72"/>
        <v>0</v>
      </c>
      <c r="AG125" s="432">
        <f t="shared" si="72"/>
        <v>0</v>
      </c>
      <c r="AH125" s="432">
        <f t="shared" si="72"/>
        <v>0</v>
      </c>
      <c r="AI125" s="432">
        <f t="shared" si="72"/>
        <v>0</v>
      </c>
      <c r="AJ125" s="432">
        <f t="shared" si="72"/>
        <v>0</v>
      </c>
      <c r="AK125" s="432">
        <f t="shared" si="72"/>
        <v>0</v>
      </c>
      <c r="AL125" s="432">
        <f t="shared" si="72"/>
        <v>0.29494681689778979</v>
      </c>
      <c r="AM125" s="432">
        <f t="shared" ref="AM125:BR125" si="73">IF(NOT(ISNA(AM35)),IF(LEN(AM35)&gt;0,(AM35-$C35)/(rateShift*0.0001),""),"")</f>
        <v>-2.7880736852986532</v>
      </c>
      <c r="AN125" s="432">
        <f t="shared" si="73"/>
        <v>-3.1265444782474505</v>
      </c>
      <c r="AO125" s="432">
        <f t="shared" si="73"/>
        <v>0.36136251370777472</v>
      </c>
      <c r="AP125" s="432">
        <f t="shared" si="73"/>
        <v>0</v>
      </c>
      <c r="AQ125" s="432">
        <f t="shared" si="73"/>
        <v>0</v>
      </c>
      <c r="AR125" s="432">
        <f t="shared" si="73"/>
        <v>0</v>
      </c>
      <c r="AS125" s="432">
        <f t="shared" si="73"/>
        <v>0</v>
      </c>
      <c r="AT125" s="432">
        <f t="shared" si="73"/>
        <v>0</v>
      </c>
      <c r="AU125" s="432">
        <f t="shared" si="73"/>
        <v>0</v>
      </c>
      <c r="AV125" s="432">
        <f t="shared" si="73"/>
        <v>0</v>
      </c>
      <c r="AW125" s="432">
        <f t="shared" si="73"/>
        <v>0</v>
      </c>
      <c r="AX125" s="432">
        <f t="shared" si="73"/>
        <v>0</v>
      </c>
      <c r="AY125" s="432">
        <f t="shared" si="73"/>
        <v>0</v>
      </c>
      <c r="AZ125" s="432">
        <f t="shared" si="73"/>
        <v>0</v>
      </c>
      <c r="BA125" s="432">
        <f t="shared" si="73"/>
        <v>0</v>
      </c>
      <c r="BB125" s="432">
        <f t="shared" si="73"/>
        <v>0</v>
      </c>
      <c r="BC125" s="432">
        <f t="shared" si="73"/>
        <v>0</v>
      </c>
      <c r="BD125" s="432">
        <f t="shared" si="73"/>
        <v>0</v>
      </c>
      <c r="BE125" s="432">
        <f t="shared" si="73"/>
        <v>0</v>
      </c>
      <c r="BF125" s="432">
        <f t="shared" si="73"/>
        <v>0</v>
      </c>
      <c r="BG125" s="432">
        <f t="shared" si="73"/>
        <v>0</v>
      </c>
      <c r="BH125" s="432">
        <f t="shared" si="73"/>
        <v>0</v>
      </c>
      <c r="BI125" s="432">
        <f t="shared" si="73"/>
        <v>0</v>
      </c>
      <c r="BJ125" s="432">
        <f t="shared" si="73"/>
        <v>0</v>
      </c>
      <c r="BK125" s="432">
        <f t="shared" si="73"/>
        <v>0</v>
      </c>
      <c r="BL125" s="432">
        <f t="shared" si="73"/>
        <v>0</v>
      </c>
      <c r="BM125" s="432">
        <f t="shared" si="73"/>
        <v>0</v>
      </c>
      <c r="BN125" s="432">
        <f t="shared" si="73"/>
        <v>0</v>
      </c>
      <c r="BO125" s="432">
        <f t="shared" si="73"/>
        <v>0</v>
      </c>
      <c r="BP125" s="432">
        <f t="shared" si="73"/>
        <v>0</v>
      </c>
      <c r="BQ125" s="432" t="str">
        <f t="shared" si="73"/>
        <v/>
      </c>
      <c r="BR125" s="432" t="str">
        <f t="shared" si="73"/>
        <v/>
      </c>
      <c r="BS125" s="432" t="str">
        <f t="shared" ref="BS125:CC125" si="74">IF(NOT(ISNA(BS35)),IF(LEN(BS35)&gt;0,(BS35-$C35)/(rateShift*0.0001),""),"")</f>
        <v/>
      </c>
      <c r="BT125" s="432" t="str">
        <f t="shared" si="74"/>
        <v/>
      </c>
      <c r="BU125" s="432" t="str">
        <f t="shared" si="74"/>
        <v/>
      </c>
      <c r="BV125" s="432" t="str">
        <f t="shared" si="74"/>
        <v/>
      </c>
      <c r="BW125" s="432" t="str">
        <f t="shared" si="74"/>
        <v/>
      </c>
      <c r="BX125" s="432" t="str">
        <f t="shared" si="74"/>
        <v/>
      </c>
      <c r="BY125" s="432" t="str">
        <f t="shared" si="74"/>
        <v/>
      </c>
      <c r="BZ125" s="432" t="str">
        <f t="shared" si="74"/>
        <v/>
      </c>
      <c r="CA125" s="432" t="str">
        <f t="shared" si="74"/>
        <v/>
      </c>
      <c r="CB125" s="432" t="str">
        <f t="shared" si="74"/>
        <v/>
      </c>
      <c r="CC125" s="436" t="str">
        <f t="shared" si="74"/>
        <v/>
      </c>
    </row>
    <row r="126" spans="6:81" x14ac:dyDescent="0.2">
      <c r="F126" s="238">
        <v>43468</v>
      </c>
      <c r="G126" s="435">
        <f t="shared" ref="G126:AL126" si="75">IF(NOT(ISNA(G36)),IF(LEN(G36)&gt;0,(G36-$C36)/(rateShift*0.0001),""),"")</f>
        <v>0</v>
      </c>
      <c r="H126" s="432">
        <f t="shared" si="75"/>
        <v>0</v>
      </c>
      <c r="I126" s="432">
        <f t="shared" si="75"/>
        <v>0</v>
      </c>
      <c r="J126" s="432">
        <f t="shared" si="75"/>
        <v>0</v>
      </c>
      <c r="K126" s="432">
        <f t="shared" si="75"/>
        <v>0</v>
      </c>
      <c r="L126" s="432">
        <f t="shared" si="75"/>
        <v>0</v>
      </c>
      <c r="M126" s="432">
        <f t="shared" si="75"/>
        <v>0</v>
      </c>
      <c r="N126" s="432">
        <f t="shared" si="75"/>
        <v>0</v>
      </c>
      <c r="O126" s="432">
        <f t="shared" si="75"/>
        <v>0</v>
      </c>
      <c r="P126" s="432">
        <f t="shared" si="75"/>
        <v>0</v>
      </c>
      <c r="Q126" s="432">
        <f t="shared" si="75"/>
        <v>0</v>
      </c>
      <c r="R126" s="432">
        <f t="shared" si="75"/>
        <v>0</v>
      </c>
      <c r="S126" s="432">
        <f t="shared" si="75"/>
        <v>0</v>
      </c>
      <c r="T126" s="432">
        <f t="shared" si="75"/>
        <v>0</v>
      </c>
      <c r="U126" s="432">
        <f t="shared" si="75"/>
        <v>0</v>
      </c>
      <c r="V126" s="432">
        <f t="shared" si="75"/>
        <v>0</v>
      </c>
      <c r="W126" s="432">
        <f t="shared" si="75"/>
        <v>0</v>
      </c>
      <c r="X126" s="432">
        <f t="shared" si="75"/>
        <v>0</v>
      </c>
      <c r="Y126" s="432">
        <f t="shared" si="75"/>
        <v>0</v>
      </c>
      <c r="Z126" s="432">
        <f t="shared" si="75"/>
        <v>0</v>
      </c>
      <c r="AA126" s="432">
        <f t="shared" si="75"/>
        <v>0</v>
      </c>
      <c r="AB126" s="432">
        <f t="shared" si="75"/>
        <v>0</v>
      </c>
      <c r="AC126" s="432">
        <f t="shared" si="75"/>
        <v>0</v>
      </c>
      <c r="AD126" s="432">
        <f t="shared" si="75"/>
        <v>0</v>
      </c>
      <c r="AE126" s="432">
        <f t="shared" si="75"/>
        <v>0</v>
      </c>
      <c r="AF126" s="432">
        <f t="shared" si="75"/>
        <v>0</v>
      </c>
      <c r="AG126" s="432">
        <f t="shared" si="75"/>
        <v>0</v>
      </c>
      <c r="AH126" s="432">
        <f t="shared" si="75"/>
        <v>0</v>
      </c>
      <c r="AI126" s="432">
        <f t="shared" si="75"/>
        <v>0</v>
      </c>
      <c r="AJ126" s="432">
        <f t="shared" si="75"/>
        <v>0</v>
      </c>
      <c r="AK126" s="432">
        <f t="shared" si="75"/>
        <v>0</v>
      </c>
      <c r="AL126" s="432">
        <f t="shared" si="75"/>
        <v>0</v>
      </c>
      <c r="AM126" s="432">
        <f t="shared" ref="AM126:BR126" si="76">IF(NOT(ISNA(AM36)),IF(LEN(AM36)&gt;0,(AM36-$C36)/(rateShift*0.0001),""),"")</f>
        <v>0.33120928166430197</v>
      </c>
      <c r="AN126" s="432">
        <f t="shared" si="76"/>
        <v>-3.191345149531899</v>
      </c>
      <c r="AO126" s="432">
        <f t="shared" si="76"/>
        <v>-3.6384351037688223</v>
      </c>
      <c r="AP126" s="432">
        <f t="shared" si="76"/>
        <v>0.42215052498795202</v>
      </c>
      <c r="AQ126" s="432">
        <f t="shared" si="76"/>
        <v>0</v>
      </c>
      <c r="AR126" s="432">
        <f t="shared" si="76"/>
        <v>0</v>
      </c>
      <c r="AS126" s="432">
        <f t="shared" si="76"/>
        <v>0</v>
      </c>
      <c r="AT126" s="432">
        <f t="shared" si="76"/>
        <v>0</v>
      </c>
      <c r="AU126" s="432">
        <f t="shared" si="76"/>
        <v>0</v>
      </c>
      <c r="AV126" s="432">
        <f t="shared" si="76"/>
        <v>0</v>
      </c>
      <c r="AW126" s="432">
        <f t="shared" si="76"/>
        <v>0</v>
      </c>
      <c r="AX126" s="432">
        <f t="shared" si="76"/>
        <v>0</v>
      </c>
      <c r="AY126" s="432">
        <f t="shared" si="76"/>
        <v>0</v>
      </c>
      <c r="AZ126" s="432">
        <f t="shared" si="76"/>
        <v>0</v>
      </c>
      <c r="BA126" s="432">
        <f t="shared" si="76"/>
        <v>0</v>
      </c>
      <c r="BB126" s="432">
        <f t="shared" si="76"/>
        <v>0</v>
      </c>
      <c r="BC126" s="432">
        <f t="shared" si="76"/>
        <v>0</v>
      </c>
      <c r="BD126" s="432">
        <f t="shared" si="76"/>
        <v>0</v>
      </c>
      <c r="BE126" s="432">
        <f t="shared" si="76"/>
        <v>0</v>
      </c>
      <c r="BF126" s="432">
        <f t="shared" si="76"/>
        <v>0</v>
      </c>
      <c r="BG126" s="432">
        <f t="shared" si="76"/>
        <v>0</v>
      </c>
      <c r="BH126" s="432">
        <f t="shared" si="76"/>
        <v>0</v>
      </c>
      <c r="BI126" s="432">
        <f t="shared" si="76"/>
        <v>0</v>
      </c>
      <c r="BJ126" s="432">
        <f t="shared" si="76"/>
        <v>0</v>
      </c>
      <c r="BK126" s="432">
        <f t="shared" si="76"/>
        <v>0</v>
      </c>
      <c r="BL126" s="432">
        <f t="shared" si="76"/>
        <v>0</v>
      </c>
      <c r="BM126" s="432">
        <f t="shared" si="76"/>
        <v>0</v>
      </c>
      <c r="BN126" s="432">
        <f t="shared" si="76"/>
        <v>0</v>
      </c>
      <c r="BO126" s="432">
        <f t="shared" si="76"/>
        <v>0</v>
      </c>
      <c r="BP126" s="432">
        <f t="shared" si="76"/>
        <v>0</v>
      </c>
      <c r="BQ126" s="432" t="str">
        <f t="shared" si="76"/>
        <v/>
      </c>
      <c r="BR126" s="432" t="str">
        <f t="shared" si="76"/>
        <v/>
      </c>
      <c r="BS126" s="432" t="str">
        <f t="shared" ref="BS126:CC126" si="77">IF(NOT(ISNA(BS36)),IF(LEN(BS36)&gt;0,(BS36-$C36)/(rateShift*0.0001),""),"")</f>
        <v/>
      </c>
      <c r="BT126" s="432" t="str">
        <f t="shared" si="77"/>
        <v/>
      </c>
      <c r="BU126" s="432" t="str">
        <f t="shared" si="77"/>
        <v/>
      </c>
      <c r="BV126" s="432" t="str">
        <f t="shared" si="77"/>
        <v/>
      </c>
      <c r="BW126" s="432" t="str">
        <f t="shared" si="77"/>
        <v/>
      </c>
      <c r="BX126" s="432" t="str">
        <f t="shared" si="77"/>
        <v/>
      </c>
      <c r="BY126" s="432" t="str">
        <f t="shared" si="77"/>
        <v/>
      </c>
      <c r="BZ126" s="432" t="str">
        <f t="shared" si="77"/>
        <v/>
      </c>
      <c r="CA126" s="432" t="str">
        <f t="shared" si="77"/>
        <v/>
      </c>
      <c r="CB126" s="432" t="str">
        <f t="shared" si="77"/>
        <v/>
      </c>
      <c r="CC126" s="436" t="str">
        <f t="shared" si="77"/>
        <v/>
      </c>
    </row>
    <row r="127" spans="6:81" x14ac:dyDescent="0.2">
      <c r="F127" s="238">
        <v>43833</v>
      </c>
      <c r="G127" s="435">
        <f t="shared" ref="G127:AL127" si="78">IF(NOT(ISNA(G37)),IF(LEN(G37)&gt;0,(G37-$C37)/(rateShift*0.0001),""),"")</f>
        <v>0</v>
      </c>
      <c r="H127" s="432">
        <f t="shared" si="78"/>
        <v>0</v>
      </c>
      <c r="I127" s="432">
        <f t="shared" si="78"/>
        <v>0</v>
      </c>
      <c r="J127" s="432">
        <f t="shared" si="78"/>
        <v>0</v>
      </c>
      <c r="K127" s="432">
        <f t="shared" si="78"/>
        <v>0</v>
      </c>
      <c r="L127" s="432">
        <f t="shared" si="78"/>
        <v>0</v>
      </c>
      <c r="M127" s="432">
        <f t="shared" si="78"/>
        <v>0</v>
      </c>
      <c r="N127" s="432">
        <f t="shared" si="78"/>
        <v>0</v>
      </c>
      <c r="O127" s="432">
        <f t="shared" si="78"/>
        <v>0</v>
      </c>
      <c r="P127" s="432">
        <f t="shared" si="78"/>
        <v>0</v>
      </c>
      <c r="Q127" s="432">
        <f t="shared" si="78"/>
        <v>0</v>
      </c>
      <c r="R127" s="432">
        <f t="shared" si="78"/>
        <v>0</v>
      </c>
      <c r="S127" s="432">
        <f t="shared" si="78"/>
        <v>0</v>
      </c>
      <c r="T127" s="432">
        <f t="shared" si="78"/>
        <v>0</v>
      </c>
      <c r="U127" s="432">
        <f t="shared" si="78"/>
        <v>0</v>
      </c>
      <c r="V127" s="432">
        <f t="shared" si="78"/>
        <v>0</v>
      </c>
      <c r="W127" s="432">
        <f t="shared" si="78"/>
        <v>0</v>
      </c>
      <c r="X127" s="432">
        <f t="shared" si="78"/>
        <v>0</v>
      </c>
      <c r="Y127" s="432">
        <f t="shared" si="78"/>
        <v>0</v>
      </c>
      <c r="Z127" s="432">
        <f t="shared" si="78"/>
        <v>0</v>
      </c>
      <c r="AA127" s="432">
        <f t="shared" si="78"/>
        <v>0</v>
      </c>
      <c r="AB127" s="432">
        <f t="shared" si="78"/>
        <v>0</v>
      </c>
      <c r="AC127" s="432">
        <f t="shared" si="78"/>
        <v>0</v>
      </c>
      <c r="AD127" s="432">
        <f t="shared" si="78"/>
        <v>0</v>
      </c>
      <c r="AE127" s="432">
        <f t="shared" si="78"/>
        <v>0</v>
      </c>
      <c r="AF127" s="432">
        <f t="shared" si="78"/>
        <v>0</v>
      </c>
      <c r="AG127" s="432">
        <f t="shared" si="78"/>
        <v>0</v>
      </c>
      <c r="AH127" s="432">
        <f t="shared" si="78"/>
        <v>0</v>
      </c>
      <c r="AI127" s="432">
        <f t="shared" si="78"/>
        <v>0</v>
      </c>
      <c r="AJ127" s="432">
        <f t="shared" si="78"/>
        <v>0</v>
      </c>
      <c r="AK127" s="432">
        <f t="shared" si="78"/>
        <v>0</v>
      </c>
      <c r="AL127" s="432">
        <f t="shared" si="78"/>
        <v>0</v>
      </c>
      <c r="AM127" s="432">
        <f t="shared" ref="AM127:BR127" si="79">IF(NOT(ISNA(AM37)),IF(LEN(AM37)&gt;0,(AM37-$C37)/(rateShift*0.0001),""),"")</f>
        <v>0</v>
      </c>
      <c r="AN127" s="432">
        <f t="shared" si="79"/>
        <v>0.37425581418004672</v>
      </c>
      <c r="AO127" s="432">
        <f t="shared" si="79"/>
        <v>-3.60251016506552</v>
      </c>
      <c r="AP127" s="432">
        <f t="shared" si="79"/>
        <v>-4.0828601493919647</v>
      </c>
      <c r="AQ127" s="432">
        <f t="shared" si="79"/>
        <v>0.46941459941884922</v>
      </c>
      <c r="AR127" s="432">
        <f t="shared" si="79"/>
        <v>0</v>
      </c>
      <c r="AS127" s="432">
        <f t="shared" si="79"/>
        <v>0</v>
      </c>
      <c r="AT127" s="432">
        <f t="shared" si="79"/>
        <v>0</v>
      </c>
      <c r="AU127" s="432">
        <f t="shared" si="79"/>
        <v>0</v>
      </c>
      <c r="AV127" s="432">
        <f t="shared" si="79"/>
        <v>0</v>
      </c>
      <c r="AW127" s="432">
        <f t="shared" si="79"/>
        <v>0</v>
      </c>
      <c r="AX127" s="432">
        <f t="shared" si="79"/>
        <v>0</v>
      </c>
      <c r="AY127" s="432">
        <f t="shared" si="79"/>
        <v>0</v>
      </c>
      <c r="AZ127" s="432">
        <f t="shared" si="79"/>
        <v>0</v>
      </c>
      <c r="BA127" s="432">
        <f t="shared" si="79"/>
        <v>0</v>
      </c>
      <c r="BB127" s="432">
        <f t="shared" si="79"/>
        <v>0</v>
      </c>
      <c r="BC127" s="432">
        <f t="shared" si="79"/>
        <v>0</v>
      </c>
      <c r="BD127" s="432">
        <f t="shared" si="79"/>
        <v>0</v>
      </c>
      <c r="BE127" s="432">
        <f t="shared" si="79"/>
        <v>0</v>
      </c>
      <c r="BF127" s="432">
        <f t="shared" si="79"/>
        <v>0</v>
      </c>
      <c r="BG127" s="432">
        <f t="shared" si="79"/>
        <v>0</v>
      </c>
      <c r="BH127" s="432">
        <f t="shared" si="79"/>
        <v>0</v>
      </c>
      <c r="BI127" s="432">
        <f t="shared" si="79"/>
        <v>0</v>
      </c>
      <c r="BJ127" s="432">
        <f t="shared" si="79"/>
        <v>0</v>
      </c>
      <c r="BK127" s="432">
        <f t="shared" si="79"/>
        <v>0</v>
      </c>
      <c r="BL127" s="432">
        <f t="shared" si="79"/>
        <v>0</v>
      </c>
      <c r="BM127" s="432">
        <f t="shared" si="79"/>
        <v>0</v>
      </c>
      <c r="BN127" s="432">
        <f t="shared" si="79"/>
        <v>0</v>
      </c>
      <c r="BO127" s="432">
        <f t="shared" si="79"/>
        <v>0</v>
      </c>
      <c r="BP127" s="432">
        <f t="shared" si="79"/>
        <v>0</v>
      </c>
      <c r="BQ127" s="432" t="str">
        <f t="shared" si="79"/>
        <v/>
      </c>
      <c r="BR127" s="432" t="str">
        <f t="shared" si="79"/>
        <v/>
      </c>
      <c r="BS127" s="432" t="str">
        <f t="shared" ref="BS127:CC127" si="80">IF(NOT(ISNA(BS37)),IF(LEN(BS37)&gt;0,(BS37-$C37)/(rateShift*0.0001),""),"")</f>
        <v/>
      </c>
      <c r="BT127" s="432" t="str">
        <f t="shared" si="80"/>
        <v/>
      </c>
      <c r="BU127" s="432" t="str">
        <f t="shared" si="80"/>
        <v/>
      </c>
      <c r="BV127" s="432" t="str">
        <f t="shared" si="80"/>
        <v/>
      </c>
      <c r="BW127" s="432" t="str">
        <f t="shared" si="80"/>
        <v/>
      </c>
      <c r="BX127" s="432" t="str">
        <f t="shared" si="80"/>
        <v/>
      </c>
      <c r="BY127" s="432" t="str">
        <f t="shared" si="80"/>
        <v/>
      </c>
      <c r="BZ127" s="432" t="str">
        <f t="shared" si="80"/>
        <v/>
      </c>
      <c r="CA127" s="432" t="str">
        <f t="shared" si="80"/>
        <v/>
      </c>
      <c r="CB127" s="432" t="str">
        <f t="shared" si="80"/>
        <v/>
      </c>
      <c r="CC127" s="436" t="str">
        <f t="shared" si="80"/>
        <v/>
      </c>
    </row>
    <row r="128" spans="6:81" x14ac:dyDescent="0.2">
      <c r="F128" s="238">
        <v>44200</v>
      </c>
      <c r="G128" s="435">
        <f t="shared" ref="G128:AL128" si="81">IF(NOT(ISNA(G38)),IF(LEN(G38)&gt;0,(G38-$C38)/(rateShift*0.0001),""),"")</f>
        <v>0</v>
      </c>
      <c r="H128" s="432">
        <f t="shared" si="81"/>
        <v>0</v>
      </c>
      <c r="I128" s="432">
        <f t="shared" si="81"/>
        <v>0</v>
      </c>
      <c r="J128" s="432">
        <f t="shared" si="81"/>
        <v>0</v>
      </c>
      <c r="K128" s="432">
        <f t="shared" si="81"/>
        <v>0</v>
      </c>
      <c r="L128" s="432">
        <f t="shared" si="81"/>
        <v>0</v>
      </c>
      <c r="M128" s="432">
        <f t="shared" si="81"/>
        <v>0</v>
      </c>
      <c r="N128" s="432">
        <f t="shared" si="81"/>
        <v>0</v>
      </c>
      <c r="O128" s="432">
        <f t="shared" si="81"/>
        <v>0</v>
      </c>
      <c r="P128" s="432">
        <f t="shared" si="81"/>
        <v>0</v>
      </c>
      <c r="Q128" s="432">
        <f t="shared" si="81"/>
        <v>0</v>
      </c>
      <c r="R128" s="432">
        <f t="shared" si="81"/>
        <v>0</v>
      </c>
      <c r="S128" s="432">
        <f t="shared" si="81"/>
        <v>0</v>
      </c>
      <c r="T128" s="432">
        <f t="shared" si="81"/>
        <v>0</v>
      </c>
      <c r="U128" s="432">
        <f t="shared" si="81"/>
        <v>0</v>
      </c>
      <c r="V128" s="432">
        <f t="shared" si="81"/>
        <v>0</v>
      </c>
      <c r="W128" s="432">
        <f t="shared" si="81"/>
        <v>0</v>
      </c>
      <c r="X128" s="432">
        <f t="shared" si="81"/>
        <v>0</v>
      </c>
      <c r="Y128" s="432">
        <f t="shared" si="81"/>
        <v>0</v>
      </c>
      <c r="Z128" s="432">
        <f t="shared" si="81"/>
        <v>0</v>
      </c>
      <c r="AA128" s="432">
        <f t="shared" si="81"/>
        <v>0</v>
      </c>
      <c r="AB128" s="432">
        <f t="shared" si="81"/>
        <v>0</v>
      </c>
      <c r="AC128" s="432">
        <f t="shared" si="81"/>
        <v>0</v>
      </c>
      <c r="AD128" s="432">
        <f t="shared" si="81"/>
        <v>0</v>
      </c>
      <c r="AE128" s="432">
        <f t="shared" si="81"/>
        <v>0</v>
      </c>
      <c r="AF128" s="432">
        <f t="shared" si="81"/>
        <v>0</v>
      </c>
      <c r="AG128" s="432">
        <f t="shared" si="81"/>
        <v>0</v>
      </c>
      <c r="AH128" s="432">
        <f t="shared" si="81"/>
        <v>0</v>
      </c>
      <c r="AI128" s="432">
        <f t="shared" si="81"/>
        <v>0</v>
      </c>
      <c r="AJ128" s="432">
        <f t="shared" si="81"/>
        <v>0</v>
      </c>
      <c r="AK128" s="432">
        <f t="shared" si="81"/>
        <v>0</v>
      </c>
      <c r="AL128" s="432">
        <f t="shared" si="81"/>
        <v>0</v>
      </c>
      <c r="AM128" s="432">
        <f t="shared" ref="AM128:BR128" si="82">IF(NOT(ISNA(AM38)),IF(LEN(AM38)&gt;0,(AM38-$C38)/(rateShift*0.0001),""),"")</f>
        <v>0</v>
      </c>
      <c r="AN128" s="432">
        <f t="shared" si="82"/>
        <v>0</v>
      </c>
      <c r="AO128" s="432">
        <f t="shared" si="82"/>
        <v>0.41883575614520829</v>
      </c>
      <c r="AP128" s="432">
        <f t="shared" si="82"/>
        <v>-3.9887902264246211</v>
      </c>
      <c r="AQ128" s="432">
        <f t="shared" si="82"/>
        <v>-4.499067323481265</v>
      </c>
      <c r="AR128" s="432">
        <f t="shared" si="82"/>
        <v>0.50848718566143258</v>
      </c>
      <c r="AS128" s="432">
        <f t="shared" si="82"/>
        <v>0</v>
      </c>
      <c r="AT128" s="432">
        <f t="shared" si="82"/>
        <v>0</v>
      </c>
      <c r="AU128" s="432">
        <f t="shared" si="82"/>
        <v>0</v>
      </c>
      <c r="AV128" s="432">
        <f t="shared" si="82"/>
        <v>0</v>
      </c>
      <c r="AW128" s="432">
        <f t="shared" si="82"/>
        <v>0</v>
      </c>
      <c r="AX128" s="432">
        <f t="shared" si="82"/>
        <v>0</v>
      </c>
      <c r="AY128" s="432">
        <f t="shared" si="82"/>
        <v>0</v>
      </c>
      <c r="AZ128" s="432">
        <f t="shared" si="82"/>
        <v>0</v>
      </c>
      <c r="BA128" s="432">
        <f t="shared" si="82"/>
        <v>0</v>
      </c>
      <c r="BB128" s="432">
        <f t="shared" si="82"/>
        <v>0</v>
      </c>
      <c r="BC128" s="432">
        <f t="shared" si="82"/>
        <v>0</v>
      </c>
      <c r="BD128" s="432">
        <f t="shared" si="82"/>
        <v>0</v>
      </c>
      <c r="BE128" s="432">
        <f t="shared" si="82"/>
        <v>0</v>
      </c>
      <c r="BF128" s="432">
        <f t="shared" si="82"/>
        <v>0</v>
      </c>
      <c r="BG128" s="432">
        <f t="shared" si="82"/>
        <v>0</v>
      </c>
      <c r="BH128" s="432">
        <f t="shared" si="82"/>
        <v>0</v>
      </c>
      <c r="BI128" s="432">
        <f t="shared" si="82"/>
        <v>0</v>
      </c>
      <c r="BJ128" s="432">
        <f t="shared" si="82"/>
        <v>0</v>
      </c>
      <c r="BK128" s="432">
        <f t="shared" si="82"/>
        <v>0</v>
      </c>
      <c r="BL128" s="432">
        <f t="shared" si="82"/>
        <v>0</v>
      </c>
      <c r="BM128" s="432">
        <f t="shared" si="82"/>
        <v>0</v>
      </c>
      <c r="BN128" s="432">
        <f t="shared" si="82"/>
        <v>0</v>
      </c>
      <c r="BO128" s="432">
        <f t="shared" si="82"/>
        <v>0</v>
      </c>
      <c r="BP128" s="432">
        <f t="shared" si="82"/>
        <v>0</v>
      </c>
      <c r="BQ128" s="432" t="str">
        <f t="shared" si="82"/>
        <v/>
      </c>
      <c r="BR128" s="432" t="str">
        <f t="shared" si="82"/>
        <v/>
      </c>
      <c r="BS128" s="432" t="str">
        <f t="shared" ref="BS128:CC128" si="83">IF(NOT(ISNA(BS38)),IF(LEN(BS38)&gt;0,(BS38-$C38)/(rateShift*0.0001),""),"")</f>
        <v/>
      </c>
      <c r="BT128" s="432" t="str">
        <f t="shared" si="83"/>
        <v/>
      </c>
      <c r="BU128" s="432" t="str">
        <f t="shared" si="83"/>
        <v/>
      </c>
      <c r="BV128" s="432" t="str">
        <f t="shared" si="83"/>
        <v/>
      </c>
      <c r="BW128" s="432" t="str">
        <f t="shared" si="83"/>
        <v/>
      </c>
      <c r="BX128" s="432" t="str">
        <f t="shared" si="83"/>
        <v/>
      </c>
      <c r="BY128" s="432" t="str">
        <f t="shared" si="83"/>
        <v/>
      </c>
      <c r="BZ128" s="432" t="str">
        <f t="shared" si="83"/>
        <v/>
      </c>
      <c r="CA128" s="432" t="str">
        <f t="shared" si="83"/>
        <v/>
      </c>
      <c r="CB128" s="432" t="str">
        <f t="shared" si="83"/>
        <v/>
      </c>
      <c r="CC128" s="436" t="str">
        <f t="shared" si="83"/>
        <v/>
      </c>
    </row>
    <row r="129" spans="6:81" x14ac:dyDescent="0.2">
      <c r="F129" s="238">
        <v>44566</v>
      </c>
      <c r="G129" s="435">
        <f t="shared" ref="G129:AL129" si="84">IF(NOT(ISNA(G39)),IF(LEN(G39)&gt;0,(G39-$C39)/(rateShift*0.0001),""),"")</f>
        <v>0</v>
      </c>
      <c r="H129" s="432">
        <f t="shared" si="84"/>
        <v>0</v>
      </c>
      <c r="I129" s="432">
        <f t="shared" si="84"/>
        <v>0</v>
      </c>
      <c r="J129" s="432">
        <f t="shared" si="84"/>
        <v>0</v>
      </c>
      <c r="K129" s="432">
        <f t="shared" si="84"/>
        <v>0</v>
      </c>
      <c r="L129" s="432">
        <f t="shared" si="84"/>
        <v>0</v>
      </c>
      <c r="M129" s="432">
        <f t="shared" si="84"/>
        <v>0</v>
      </c>
      <c r="N129" s="432">
        <f t="shared" si="84"/>
        <v>0</v>
      </c>
      <c r="O129" s="432">
        <f t="shared" si="84"/>
        <v>0</v>
      </c>
      <c r="P129" s="432">
        <f t="shared" si="84"/>
        <v>0</v>
      </c>
      <c r="Q129" s="432">
        <f t="shared" si="84"/>
        <v>0</v>
      </c>
      <c r="R129" s="432">
        <f t="shared" si="84"/>
        <v>0</v>
      </c>
      <c r="S129" s="432">
        <f t="shared" si="84"/>
        <v>0</v>
      </c>
      <c r="T129" s="432">
        <f t="shared" si="84"/>
        <v>0</v>
      </c>
      <c r="U129" s="432">
        <f t="shared" si="84"/>
        <v>0</v>
      </c>
      <c r="V129" s="432">
        <f t="shared" si="84"/>
        <v>0</v>
      </c>
      <c r="W129" s="432">
        <f t="shared" si="84"/>
        <v>0</v>
      </c>
      <c r="X129" s="432">
        <f t="shared" si="84"/>
        <v>0</v>
      </c>
      <c r="Y129" s="432">
        <f t="shared" si="84"/>
        <v>0</v>
      </c>
      <c r="Z129" s="432">
        <f t="shared" si="84"/>
        <v>0</v>
      </c>
      <c r="AA129" s="432">
        <f t="shared" si="84"/>
        <v>0</v>
      </c>
      <c r="AB129" s="432">
        <f t="shared" si="84"/>
        <v>0</v>
      </c>
      <c r="AC129" s="432">
        <f t="shared" si="84"/>
        <v>0</v>
      </c>
      <c r="AD129" s="432">
        <f t="shared" si="84"/>
        <v>0</v>
      </c>
      <c r="AE129" s="432">
        <f t="shared" si="84"/>
        <v>0</v>
      </c>
      <c r="AF129" s="432">
        <f t="shared" si="84"/>
        <v>0</v>
      </c>
      <c r="AG129" s="432">
        <f t="shared" si="84"/>
        <v>0</v>
      </c>
      <c r="AH129" s="432">
        <f t="shared" si="84"/>
        <v>0</v>
      </c>
      <c r="AI129" s="432">
        <f t="shared" si="84"/>
        <v>0</v>
      </c>
      <c r="AJ129" s="432">
        <f t="shared" si="84"/>
        <v>0</v>
      </c>
      <c r="AK129" s="432">
        <f t="shared" si="84"/>
        <v>0</v>
      </c>
      <c r="AL129" s="432">
        <f t="shared" si="84"/>
        <v>0</v>
      </c>
      <c r="AM129" s="432">
        <f t="shared" ref="AM129:BR129" si="85">IF(NOT(ISNA(AM39)),IF(LEN(AM39)&gt;0,(AM39-$C39)/(rateShift*0.0001),""),"")</f>
        <v>0</v>
      </c>
      <c r="AN129" s="432">
        <f t="shared" si="85"/>
        <v>0</v>
      </c>
      <c r="AO129" s="432">
        <f t="shared" si="85"/>
        <v>0</v>
      </c>
      <c r="AP129" s="432">
        <f t="shared" si="85"/>
        <v>0.4653270518911734</v>
      </c>
      <c r="AQ129" s="432">
        <f t="shared" si="85"/>
        <v>-4.3439203476869359</v>
      </c>
      <c r="AR129" s="432">
        <f t="shared" si="85"/>
        <v>-4.899592799381125</v>
      </c>
      <c r="AS129" s="432">
        <f t="shared" si="85"/>
        <v>0.55411113331294004</v>
      </c>
      <c r="AT129" s="432">
        <f t="shared" si="85"/>
        <v>0</v>
      </c>
      <c r="AU129" s="432">
        <f t="shared" si="85"/>
        <v>0</v>
      </c>
      <c r="AV129" s="432">
        <f t="shared" si="85"/>
        <v>0</v>
      </c>
      <c r="AW129" s="432">
        <f t="shared" si="85"/>
        <v>0</v>
      </c>
      <c r="AX129" s="432">
        <f t="shared" si="85"/>
        <v>0</v>
      </c>
      <c r="AY129" s="432">
        <f t="shared" si="85"/>
        <v>0</v>
      </c>
      <c r="AZ129" s="432">
        <f t="shared" si="85"/>
        <v>0</v>
      </c>
      <c r="BA129" s="432">
        <f t="shared" si="85"/>
        <v>0</v>
      </c>
      <c r="BB129" s="432">
        <f t="shared" si="85"/>
        <v>0</v>
      </c>
      <c r="BC129" s="432">
        <f t="shared" si="85"/>
        <v>0</v>
      </c>
      <c r="BD129" s="432">
        <f t="shared" si="85"/>
        <v>0</v>
      </c>
      <c r="BE129" s="432">
        <f t="shared" si="85"/>
        <v>0</v>
      </c>
      <c r="BF129" s="432">
        <f t="shared" si="85"/>
        <v>0</v>
      </c>
      <c r="BG129" s="432">
        <f t="shared" si="85"/>
        <v>0</v>
      </c>
      <c r="BH129" s="432">
        <f t="shared" si="85"/>
        <v>0</v>
      </c>
      <c r="BI129" s="432">
        <f t="shared" si="85"/>
        <v>0</v>
      </c>
      <c r="BJ129" s="432">
        <f t="shared" si="85"/>
        <v>0</v>
      </c>
      <c r="BK129" s="432">
        <f t="shared" si="85"/>
        <v>0</v>
      </c>
      <c r="BL129" s="432">
        <f t="shared" si="85"/>
        <v>0</v>
      </c>
      <c r="BM129" s="432">
        <f t="shared" si="85"/>
        <v>0</v>
      </c>
      <c r="BN129" s="432">
        <f t="shared" si="85"/>
        <v>0</v>
      </c>
      <c r="BO129" s="432">
        <f t="shared" si="85"/>
        <v>0</v>
      </c>
      <c r="BP129" s="432">
        <f t="shared" si="85"/>
        <v>0</v>
      </c>
      <c r="BQ129" s="432" t="str">
        <f t="shared" si="85"/>
        <v/>
      </c>
      <c r="BR129" s="432" t="str">
        <f t="shared" si="85"/>
        <v/>
      </c>
      <c r="BS129" s="432" t="str">
        <f t="shared" ref="BS129:CC129" si="86">IF(NOT(ISNA(BS39)),IF(LEN(BS39)&gt;0,(BS39-$C39)/(rateShift*0.0001),""),"")</f>
        <v/>
      </c>
      <c r="BT129" s="432" t="str">
        <f t="shared" si="86"/>
        <v/>
      </c>
      <c r="BU129" s="432" t="str">
        <f t="shared" si="86"/>
        <v/>
      </c>
      <c r="BV129" s="432" t="str">
        <f t="shared" si="86"/>
        <v/>
      </c>
      <c r="BW129" s="432" t="str">
        <f t="shared" si="86"/>
        <v/>
      </c>
      <c r="BX129" s="432" t="str">
        <f t="shared" si="86"/>
        <v/>
      </c>
      <c r="BY129" s="432" t="str">
        <f t="shared" si="86"/>
        <v/>
      </c>
      <c r="BZ129" s="432" t="str">
        <f t="shared" si="86"/>
        <v/>
      </c>
      <c r="CA129" s="432" t="str">
        <f t="shared" si="86"/>
        <v/>
      </c>
      <c r="CB129" s="432" t="str">
        <f t="shared" si="86"/>
        <v/>
      </c>
      <c r="CC129" s="436" t="str">
        <f t="shared" si="86"/>
        <v/>
      </c>
    </row>
    <row r="130" spans="6:81" x14ac:dyDescent="0.2">
      <c r="F130" s="238">
        <v>44930</v>
      </c>
      <c r="G130" s="435">
        <f t="shared" ref="G130:AL130" si="87">IF(NOT(ISNA(G40)),IF(LEN(G40)&gt;0,(G40-$C40)/(rateShift*0.0001),""),"")</f>
        <v>0</v>
      </c>
      <c r="H130" s="432">
        <f t="shared" si="87"/>
        <v>0</v>
      </c>
      <c r="I130" s="432">
        <f t="shared" si="87"/>
        <v>0</v>
      </c>
      <c r="J130" s="432">
        <f t="shared" si="87"/>
        <v>0</v>
      </c>
      <c r="K130" s="432">
        <f t="shared" si="87"/>
        <v>0</v>
      </c>
      <c r="L130" s="432">
        <f t="shared" si="87"/>
        <v>0</v>
      </c>
      <c r="M130" s="432">
        <f t="shared" si="87"/>
        <v>0</v>
      </c>
      <c r="N130" s="432">
        <f t="shared" si="87"/>
        <v>0</v>
      </c>
      <c r="O130" s="432">
        <f t="shared" si="87"/>
        <v>0</v>
      </c>
      <c r="P130" s="432">
        <f t="shared" si="87"/>
        <v>0</v>
      </c>
      <c r="Q130" s="432">
        <f t="shared" si="87"/>
        <v>0</v>
      </c>
      <c r="R130" s="432">
        <f t="shared" si="87"/>
        <v>0</v>
      </c>
      <c r="S130" s="432">
        <f t="shared" si="87"/>
        <v>0</v>
      </c>
      <c r="T130" s="432">
        <f t="shared" si="87"/>
        <v>0</v>
      </c>
      <c r="U130" s="432">
        <f t="shared" si="87"/>
        <v>0</v>
      </c>
      <c r="V130" s="432">
        <f t="shared" si="87"/>
        <v>0</v>
      </c>
      <c r="W130" s="432">
        <f t="shared" si="87"/>
        <v>0</v>
      </c>
      <c r="X130" s="432">
        <f t="shared" si="87"/>
        <v>0</v>
      </c>
      <c r="Y130" s="432">
        <f t="shared" si="87"/>
        <v>0</v>
      </c>
      <c r="Z130" s="432">
        <f t="shared" si="87"/>
        <v>0</v>
      </c>
      <c r="AA130" s="432">
        <f t="shared" si="87"/>
        <v>0</v>
      </c>
      <c r="AB130" s="432">
        <f t="shared" si="87"/>
        <v>0</v>
      </c>
      <c r="AC130" s="432">
        <f t="shared" si="87"/>
        <v>0</v>
      </c>
      <c r="AD130" s="432">
        <f t="shared" si="87"/>
        <v>0</v>
      </c>
      <c r="AE130" s="432">
        <f t="shared" si="87"/>
        <v>0</v>
      </c>
      <c r="AF130" s="432">
        <f t="shared" si="87"/>
        <v>0</v>
      </c>
      <c r="AG130" s="432">
        <f t="shared" si="87"/>
        <v>0</v>
      </c>
      <c r="AH130" s="432">
        <f t="shared" si="87"/>
        <v>0</v>
      </c>
      <c r="AI130" s="432">
        <f t="shared" si="87"/>
        <v>0</v>
      </c>
      <c r="AJ130" s="432">
        <f t="shared" si="87"/>
        <v>0</v>
      </c>
      <c r="AK130" s="432">
        <f t="shared" si="87"/>
        <v>0</v>
      </c>
      <c r="AL130" s="432">
        <f t="shared" si="87"/>
        <v>0</v>
      </c>
      <c r="AM130" s="432">
        <f t="shared" ref="AM130:BR130" si="88">IF(NOT(ISNA(AM40)),IF(LEN(AM40)&gt;0,(AM40-$C40)/(rateShift*0.0001),""),"")</f>
        <v>0</v>
      </c>
      <c r="AN130" s="432">
        <f t="shared" si="88"/>
        <v>0</v>
      </c>
      <c r="AO130" s="432">
        <f t="shared" si="88"/>
        <v>0</v>
      </c>
      <c r="AP130" s="432">
        <f t="shared" si="88"/>
        <v>0</v>
      </c>
      <c r="AQ130" s="432">
        <f t="shared" si="88"/>
        <v>0.50227851303152882</v>
      </c>
      <c r="AR130" s="432">
        <f t="shared" si="88"/>
        <v>-4.6421009499042487</v>
      </c>
      <c r="AS130" s="432">
        <f t="shared" si="88"/>
        <v>-5.2987607088256228</v>
      </c>
      <c r="AT130" s="432">
        <f t="shared" si="88"/>
        <v>0.60779066261229531</v>
      </c>
      <c r="AU130" s="432">
        <f t="shared" si="88"/>
        <v>0</v>
      </c>
      <c r="AV130" s="432">
        <f t="shared" si="88"/>
        <v>0</v>
      </c>
      <c r="AW130" s="432">
        <f t="shared" si="88"/>
        <v>0</v>
      </c>
      <c r="AX130" s="432">
        <f t="shared" si="88"/>
        <v>0</v>
      </c>
      <c r="AY130" s="432">
        <f t="shared" si="88"/>
        <v>0</v>
      </c>
      <c r="AZ130" s="432">
        <f t="shared" si="88"/>
        <v>0</v>
      </c>
      <c r="BA130" s="432">
        <f t="shared" si="88"/>
        <v>0</v>
      </c>
      <c r="BB130" s="432">
        <f t="shared" si="88"/>
        <v>0</v>
      </c>
      <c r="BC130" s="432">
        <f t="shared" si="88"/>
        <v>0</v>
      </c>
      <c r="BD130" s="432">
        <f t="shared" si="88"/>
        <v>0</v>
      </c>
      <c r="BE130" s="432">
        <f t="shared" si="88"/>
        <v>0</v>
      </c>
      <c r="BF130" s="432">
        <f t="shared" si="88"/>
        <v>0</v>
      </c>
      <c r="BG130" s="432">
        <f t="shared" si="88"/>
        <v>0</v>
      </c>
      <c r="BH130" s="432">
        <f t="shared" si="88"/>
        <v>0</v>
      </c>
      <c r="BI130" s="432">
        <f t="shared" si="88"/>
        <v>0</v>
      </c>
      <c r="BJ130" s="432">
        <f t="shared" si="88"/>
        <v>0</v>
      </c>
      <c r="BK130" s="432">
        <f t="shared" si="88"/>
        <v>0</v>
      </c>
      <c r="BL130" s="432">
        <f t="shared" si="88"/>
        <v>0</v>
      </c>
      <c r="BM130" s="432">
        <f t="shared" si="88"/>
        <v>0</v>
      </c>
      <c r="BN130" s="432">
        <f t="shared" si="88"/>
        <v>0</v>
      </c>
      <c r="BO130" s="432">
        <f t="shared" si="88"/>
        <v>0</v>
      </c>
      <c r="BP130" s="432">
        <f t="shared" si="88"/>
        <v>0</v>
      </c>
      <c r="BQ130" s="432" t="str">
        <f t="shared" si="88"/>
        <v/>
      </c>
      <c r="BR130" s="432" t="str">
        <f t="shared" si="88"/>
        <v/>
      </c>
      <c r="BS130" s="432" t="str">
        <f t="shared" ref="BS130:CC130" si="89">IF(NOT(ISNA(BS40)),IF(LEN(BS40)&gt;0,(BS40-$C40)/(rateShift*0.0001),""),"")</f>
        <v/>
      </c>
      <c r="BT130" s="432" t="str">
        <f t="shared" si="89"/>
        <v/>
      </c>
      <c r="BU130" s="432" t="str">
        <f t="shared" si="89"/>
        <v/>
      </c>
      <c r="BV130" s="432" t="str">
        <f t="shared" si="89"/>
        <v/>
      </c>
      <c r="BW130" s="432" t="str">
        <f t="shared" si="89"/>
        <v/>
      </c>
      <c r="BX130" s="432" t="str">
        <f t="shared" si="89"/>
        <v/>
      </c>
      <c r="BY130" s="432" t="str">
        <f t="shared" si="89"/>
        <v/>
      </c>
      <c r="BZ130" s="432" t="str">
        <f t="shared" si="89"/>
        <v/>
      </c>
      <c r="CA130" s="432" t="str">
        <f t="shared" si="89"/>
        <v/>
      </c>
      <c r="CB130" s="432" t="str">
        <f t="shared" si="89"/>
        <v/>
      </c>
      <c r="CC130" s="436" t="str">
        <f t="shared" si="89"/>
        <v/>
      </c>
    </row>
    <row r="131" spans="6:81" x14ac:dyDescent="0.2">
      <c r="F131" s="238">
        <v>45294</v>
      </c>
      <c r="G131" s="435">
        <f t="shared" ref="G131:AL131" si="90">IF(NOT(ISNA(G41)),IF(LEN(G41)&gt;0,(G41-$C41)/(rateShift*0.0001),""),"")</f>
        <v>0</v>
      </c>
      <c r="H131" s="432">
        <f t="shared" si="90"/>
        <v>0</v>
      </c>
      <c r="I131" s="432">
        <f t="shared" si="90"/>
        <v>0</v>
      </c>
      <c r="J131" s="432">
        <f t="shared" si="90"/>
        <v>0</v>
      </c>
      <c r="K131" s="432">
        <f t="shared" si="90"/>
        <v>0</v>
      </c>
      <c r="L131" s="432">
        <f t="shared" si="90"/>
        <v>0</v>
      </c>
      <c r="M131" s="432">
        <f t="shared" si="90"/>
        <v>0</v>
      </c>
      <c r="N131" s="432">
        <f t="shared" si="90"/>
        <v>0</v>
      </c>
      <c r="O131" s="432">
        <f t="shared" si="90"/>
        <v>0</v>
      </c>
      <c r="P131" s="432">
        <f t="shared" si="90"/>
        <v>0</v>
      </c>
      <c r="Q131" s="432">
        <f t="shared" si="90"/>
        <v>0</v>
      </c>
      <c r="R131" s="432">
        <f t="shared" si="90"/>
        <v>0</v>
      </c>
      <c r="S131" s="432">
        <f t="shared" si="90"/>
        <v>0</v>
      </c>
      <c r="T131" s="432">
        <f t="shared" si="90"/>
        <v>0</v>
      </c>
      <c r="U131" s="432">
        <f t="shared" si="90"/>
        <v>0</v>
      </c>
      <c r="V131" s="432">
        <f t="shared" si="90"/>
        <v>0</v>
      </c>
      <c r="W131" s="432">
        <f t="shared" si="90"/>
        <v>0</v>
      </c>
      <c r="X131" s="432">
        <f t="shared" si="90"/>
        <v>0</v>
      </c>
      <c r="Y131" s="432">
        <f t="shared" si="90"/>
        <v>0</v>
      </c>
      <c r="Z131" s="432">
        <f t="shared" si="90"/>
        <v>0</v>
      </c>
      <c r="AA131" s="432">
        <f t="shared" si="90"/>
        <v>0</v>
      </c>
      <c r="AB131" s="432">
        <f t="shared" si="90"/>
        <v>0</v>
      </c>
      <c r="AC131" s="432">
        <f t="shared" si="90"/>
        <v>0</v>
      </c>
      <c r="AD131" s="432">
        <f t="shared" si="90"/>
        <v>0</v>
      </c>
      <c r="AE131" s="432">
        <f t="shared" si="90"/>
        <v>0</v>
      </c>
      <c r="AF131" s="432">
        <f t="shared" si="90"/>
        <v>0</v>
      </c>
      <c r="AG131" s="432">
        <f t="shared" si="90"/>
        <v>0</v>
      </c>
      <c r="AH131" s="432">
        <f t="shared" si="90"/>
        <v>0</v>
      </c>
      <c r="AI131" s="432">
        <f t="shared" si="90"/>
        <v>0</v>
      </c>
      <c r="AJ131" s="432">
        <f t="shared" si="90"/>
        <v>0</v>
      </c>
      <c r="AK131" s="432">
        <f t="shared" si="90"/>
        <v>0</v>
      </c>
      <c r="AL131" s="432">
        <f t="shared" si="90"/>
        <v>0</v>
      </c>
      <c r="AM131" s="432">
        <f t="shared" ref="AM131:BR131" si="91">IF(NOT(ISNA(AM41)),IF(LEN(AM41)&gt;0,(AM41-$C41)/(rateShift*0.0001),""),"")</f>
        <v>0</v>
      </c>
      <c r="AN131" s="432">
        <f t="shared" si="91"/>
        <v>0</v>
      </c>
      <c r="AO131" s="432">
        <f t="shared" si="91"/>
        <v>0</v>
      </c>
      <c r="AP131" s="432">
        <f t="shared" si="91"/>
        <v>0</v>
      </c>
      <c r="AQ131" s="432">
        <f t="shared" si="91"/>
        <v>0</v>
      </c>
      <c r="AR131" s="432">
        <f t="shared" si="91"/>
        <v>0.52752457311067147</v>
      </c>
      <c r="AS131" s="432">
        <f t="shared" si="91"/>
        <v>-4.9369669250381998</v>
      </c>
      <c r="AT131" s="432">
        <f t="shared" si="91"/>
        <v>-5.6310940609033411</v>
      </c>
      <c r="AU131" s="432">
        <f t="shared" si="91"/>
        <v>0.64756080598193932</v>
      </c>
      <c r="AV131" s="432">
        <f t="shared" si="91"/>
        <v>0</v>
      </c>
      <c r="AW131" s="432">
        <f t="shared" si="91"/>
        <v>0</v>
      </c>
      <c r="AX131" s="432">
        <f t="shared" si="91"/>
        <v>0</v>
      </c>
      <c r="AY131" s="432">
        <f t="shared" si="91"/>
        <v>0</v>
      </c>
      <c r="AZ131" s="432">
        <f t="shared" si="91"/>
        <v>0</v>
      </c>
      <c r="BA131" s="432">
        <f t="shared" si="91"/>
        <v>0</v>
      </c>
      <c r="BB131" s="432">
        <f t="shared" si="91"/>
        <v>0</v>
      </c>
      <c r="BC131" s="432">
        <f t="shared" si="91"/>
        <v>0</v>
      </c>
      <c r="BD131" s="432">
        <f t="shared" si="91"/>
        <v>0</v>
      </c>
      <c r="BE131" s="432">
        <f t="shared" si="91"/>
        <v>0</v>
      </c>
      <c r="BF131" s="432">
        <f t="shared" si="91"/>
        <v>0</v>
      </c>
      <c r="BG131" s="432">
        <f t="shared" si="91"/>
        <v>0</v>
      </c>
      <c r="BH131" s="432">
        <f t="shared" si="91"/>
        <v>0</v>
      </c>
      <c r="BI131" s="432">
        <f t="shared" si="91"/>
        <v>0</v>
      </c>
      <c r="BJ131" s="432">
        <f t="shared" si="91"/>
        <v>0</v>
      </c>
      <c r="BK131" s="432">
        <f t="shared" si="91"/>
        <v>0</v>
      </c>
      <c r="BL131" s="432">
        <f t="shared" si="91"/>
        <v>0</v>
      </c>
      <c r="BM131" s="432">
        <f t="shared" si="91"/>
        <v>0</v>
      </c>
      <c r="BN131" s="432">
        <f t="shared" si="91"/>
        <v>0</v>
      </c>
      <c r="BO131" s="432">
        <f t="shared" si="91"/>
        <v>0</v>
      </c>
      <c r="BP131" s="432">
        <f t="shared" si="91"/>
        <v>0</v>
      </c>
      <c r="BQ131" s="432" t="str">
        <f t="shared" si="91"/>
        <v/>
      </c>
      <c r="BR131" s="432" t="str">
        <f t="shared" si="91"/>
        <v/>
      </c>
      <c r="BS131" s="432" t="str">
        <f t="shared" ref="BS131:CC131" si="92">IF(NOT(ISNA(BS41)),IF(LEN(BS41)&gt;0,(BS41-$C41)/(rateShift*0.0001),""),"")</f>
        <v/>
      </c>
      <c r="BT131" s="432" t="str">
        <f t="shared" si="92"/>
        <v/>
      </c>
      <c r="BU131" s="432" t="str">
        <f t="shared" si="92"/>
        <v/>
      </c>
      <c r="BV131" s="432" t="str">
        <f t="shared" si="92"/>
        <v/>
      </c>
      <c r="BW131" s="432" t="str">
        <f t="shared" si="92"/>
        <v/>
      </c>
      <c r="BX131" s="432" t="str">
        <f t="shared" si="92"/>
        <v/>
      </c>
      <c r="BY131" s="432" t="str">
        <f t="shared" si="92"/>
        <v/>
      </c>
      <c r="BZ131" s="432" t="str">
        <f t="shared" si="92"/>
        <v/>
      </c>
      <c r="CA131" s="432" t="str">
        <f t="shared" si="92"/>
        <v/>
      </c>
      <c r="CB131" s="432" t="str">
        <f t="shared" si="92"/>
        <v/>
      </c>
      <c r="CC131" s="436" t="str">
        <f t="shared" si="92"/>
        <v/>
      </c>
    </row>
    <row r="132" spans="6:81" x14ac:dyDescent="0.2">
      <c r="F132" s="238">
        <v>45660</v>
      </c>
      <c r="G132" s="435">
        <f t="shared" ref="G132:AL132" si="93">IF(NOT(ISNA(G42)),IF(LEN(G42)&gt;0,(G42-$C42)/(rateShift*0.0001),""),"")</f>
        <v>0</v>
      </c>
      <c r="H132" s="432">
        <f t="shared" si="93"/>
        <v>0</v>
      </c>
      <c r="I132" s="432">
        <f t="shared" si="93"/>
        <v>0</v>
      </c>
      <c r="J132" s="432">
        <f t="shared" si="93"/>
        <v>0</v>
      </c>
      <c r="K132" s="432">
        <f t="shared" si="93"/>
        <v>0</v>
      </c>
      <c r="L132" s="432">
        <f t="shared" si="93"/>
        <v>0</v>
      </c>
      <c r="M132" s="432">
        <f t="shared" si="93"/>
        <v>0</v>
      </c>
      <c r="N132" s="432">
        <f t="shared" si="93"/>
        <v>0</v>
      </c>
      <c r="O132" s="432">
        <f t="shared" si="93"/>
        <v>0</v>
      </c>
      <c r="P132" s="432">
        <f t="shared" si="93"/>
        <v>0</v>
      </c>
      <c r="Q132" s="432">
        <f t="shared" si="93"/>
        <v>0</v>
      </c>
      <c r="R132" s="432">
        <f t="shared" si="93"/>
        <v>0</v>
      </c>
      <c r="S132" s="432">
        <f t="shared" si="93"/>
        <v>0</v>
      </c>
      <c r="T132" s="432">
        <f t="shared" si="93"/>
        <v>0</v>
      </c>
      <c r="U132" s="432">
        <f t="shared" si="93"/>
        <v>0</v>
      </c>
      <c r="V132" s="432">
        <f t="shared" si="93"/>
        <v>0</v>
      </c>
      <c r="W132" s="432">
        <f t="shared" si="93"/>
        <v>0</v>
      </c>
      <c r="X132" s="432">
        <f t="shared" si="93"/>
        <v>0</v>
      </c>
      <c r="Y132" s="432">
        <f t="shared" si="93"/>
        <v>0</v>
      </c>
      <c r="Z132" s="432">
        <f t="shared" si="93"/>
        <v>0</v>
      </c>
      <c r="AA132" s="432">
        <f t="shared" si="93"/>
        <v>0</v>
      </c>
      <c r="AB132" s="432">
        <f t="shared" si="93"/>
        <v>0</v>
      </c>
      <c r="AC132" s="432">
        <f t="shared" si="93"/>
        <v>0</v>
      </c>
      <c r="AD132" s="432">
        <f t="shared" si="93"/>
        <v>0</v>
      </c>
      <c r="AE132" s="432">
        <f t="shared" si="93"/>
        <v>0</v>
      </c>
      <c r="AF132" s="432">
        <f t="shared" si="93"/>
        <v>0</v>
      </c>
      <c r="AG132" s="432">
        <f t="shared" si="93"/>
        <v>0</v>
      </c>
      <c r="AH132" s="432">
        <f t="shared" si="93"/>
        <v>0</v>
      </c>
      <c r="AI132" s="432">
        <f t="shared" si="93"/>
        <v>0</v>
      </c>
      <c r="AJ132" s="432">
        <f t="shared" si="93"/>
        <v>0</v>
      </c>
      <c r="AK132" s="432">
        <f t="shared" si="93"/>
        <v>0</v>
      </c>
      <c r="AL132" s="432">
        <f t="shared" si="93"/>
        <v>0</v>
      </c>
      <c r="AM132" s="432">
        <f t="shared" ref="AM132:BR132" si="94">IF(NOT(ISNA(AM42)),IF(LEN(AM42)&gt;0,(AM42-$C42)/(rateShift*0.0001),""),"")</f>
        <v>0</v>
      </c>
      <c r="AN132" s="432">
        <f t="shared" si="94"/>
        <v>0</v>
      </c>
      <c r="AO132" s="432">
        <f t="shared" si="94"/>
        <v>0</v>
      </c>
      <c r="AP132" s="432">
        <f t="shared" si="94"/>
        <v>0</v>
      </c>
      <c r="AQ132" s="432">
        <f t="shared" si="94"/>
        <v>0</v>
      </c>
      <c r="AR132" s="432">
        <f t="shared" si="94"/>
        <v>0</v>
      </c>
      <c r="AS132" s="432">
        <f t="shared" si="94"/>
        <v>0.55187620734864495</v>
      </c>
      <c r="AT132" s="432">
        <f t="shared" si="94"/>
        <v>-5.1849422136018841</v>
      </c>
      <c r="AU132" s="432">
        <f t="shared" si="94"/>
        <v>-5.9681670265421261</v>
      </c>
      <c r="AV132" s="432">
        <f t="shared" si="94"/>
        <v>0.67865322693538843</v>
      </c>
      <c r="AW132" s="432">
        <f t="shared" si="94"/>
        <v>0</v>
      </c>
      <c r="AX132" s="432">
        <f t="shared" si="94"/>
        <v>0</v>
      </c>
      <c r="AY132" s="432">
        <f t="shared" si="94"/>
        <v>0</v>
      </c>
      <c r="AZ132" s="432">
        <f t="shared" si="94"/>
        <v>0</v>
      </c>
      <c r="BA132" s="432">
        <f t="shared" si="94"/>
        <v>0</v>
      </c>
      <c r="BB132" s="432">
        <f t="shared" si="94"/>
        <v>0</v>
      </c>
      <c r="BC132" s="432">
        <f t="shared" si="94"/>
        <v>0</v>
      </c>
      <c r="BD132" s="432">
        <f t="shared" si="94"/>
        <v>0</v>
      </c>
      <c r="BE132" s="432">
        <f t="shared" si="94"/>
        <v>0</v>
      </c>
      <c r="BF132" s="432">
        <f t="shared" si="94"/>
        <v>0</v>
      </c>
      <c r="BG132" s="432">
        <f t="shared" si="94"/>
        <v>0</v>
      </c>
      <c r="BH132" s="432">
        <f t="shared" si="94"/>
        <v>0</v>
      </c>
      <c r="BI132" s="432">
        <f t="shared" si="94"/>
        <v>0</v>
      </c>
      <c r="BJ132" s="432">
        <f t="shared" si="94"/>
        <v>0</v>
      </c>
      <c r="BK132" s="432">
        <f t="shared" si="94"/>
        <v>0</v>
      </c>
      <c r="BL132" s="432">
        <f t="shared" si="94"/>
        <v>0</v>
      </c>
      <c r="BM132" s="432">
        <f t="shared" si="94"/>
        <v>0</v>
      </c>
      <c r="BN132" s="432">
        <f t="shared" si="94"/>
        <v>0</v>
      </c>
      <c r="BO132" s="432">
        <f t="shared" si="94"/>
        <v>0</v>
      </c>
      <c r="BP132" s="432">
        <f t="shared" si="94"/>
        <v>0</v>
      </c>
      <c r="BQ132" s="432" t="str">
        <f t="shared" si="94"/>
        <v/>
      </c>
      <c r="BR132" s="432" t="str">
        <f t="shared" si="94"/>
        <v/>
      </c>
      <c r="BS132" s="432" t="str">
        <f t="shared" ref="BS132:CC132" si="95">IF(NOT(ISNA(BS42)),IF(LEN(BS42)&gt;0,(BS42-$C42)/(rateShift*0.0001),""),"")</f>
        <v/>
      </c>
      <c r="BT132" s="432" t="str">
        <f t="shared" si="95"/>
        <v/>
      </c>
      <c r="BU132" s="432" t="str">
        <f t="shared" si="95"/>
        <v/>
      </c>
      <c r="BV132" s="432" t="str">
        <f t="shared" si="95"/>
        <v/>
      </c>
      <c r="BW132" s="432" t="str">
        <f t="shared" si="95"/>
        <v/>
      </c>
      <c r="BX132" s="432" t="str">
        <f t="shared" si="95"/>
        <v/>
      </c>
      <c r="BY132" s="432" t="str">
        <f t="shared" si="95"/>
        <v/>
      </c>
      <c r="BZ132" s="432" t="str">
        <f t="shared" si="95"/>
        <v/>
      </c>
      <c r="CA132" s="432" t="str">
        <f t="shared" si="95"/>
        <v/>
      </c>
      <c r="CB132" s="432" t="str">
        <f t="shared" si="95"/>
        <v/>
      </c>
      <c r="CC132" s="436" t="str">
        <f t="shared" si="95"/>
        <v/>
      </c>
    </row>
    <row r="133" spans="6:81" x14ac:dyDescent="0.2">
      <c r="F133" s="238">
        <v>46027</v>
      </c>
      <c r="G133" s="435">
        <f t="shared" ref="G133:AL133" si="96">IF(NOT(ISNA(G43)),IF(LEN(G43)&gt;0,(G43-$C43)/(rateShift*0.0001),""),"")</f>
        <v>0</v>
      </c>
      <c r="H133" s="432">
        <f t="shared" si="96"/>
        <v>0</v>
      </c>
      <c r="I133" s="432">
        <f t="shared" si="96"/>
        <v>0</v>
      </c>
      <c r="J133" s="432">
        <f t="shared" si="96"/>
        <v>0</v>
      </c>
      <c r="K133" s="432">
        <f t="shared" si="96"/>
        <v>0</v>
      </c>
      <c r="L133" s="432">
        <f t="shared" si="96"/>
        <v>0</v>
      </c>
      <c r="M133" s="432">
        <f t="shared" si="96"/>
        <v>0</v>
      </c>
      <c r="N133" s="432">
        <f t="shared" si="96"/>
        <v>0</v>
      </c>
      <c r="O133" s="432">
        <f t="shared" si="96"/>
        <v>0</v>
      </c>
      <c r="P133" s="432">
        <f t="shared" si="96"/>
        <v>0</v>
      </c>
      <c r="Q133" s="432">
        <f t="shared" si="96"/>
        <v>0</v>
      </c>
      <c r="R133" s="432">
        <f t="shared" si="96"/>
        <v>0</v>
      </c>
      <c r="S133" s="432">
        <f t="shared" si="96"/>
        <v>0</v>
      </c>
      <c r="T133" s="432">
        <f t="shared" si="96"/>
        <v>0</v>
      </c>
      <c r="U133" s="432">
        <f t="shared" si="96"/>
        <v>0</v>
      </c>
      <c r="V133" s="432">
        <f t="shared" si="96"/>
        <v>0</v>
      </c>
      <c r="W133" s="432">
        <f t="shared" si="96"/>
        <v>0</v>
      </c>
      <c r="X133" s="432">
        <f t="shared" si="96"/>
        <v>0</v>
      </c>
      <c r="Y133" s="432">
        <f t="shared" si="96"/>
        <v>0</v>
      </c>
      <c r="Z133" s="432">
        <f t="shared" si="96"/>
        <v>0</v>
      </c>
      <c r="AA133" s="432">
        <f t="shared" si="96"/>
        <v>0</v>
      </c>
      <c r="AB133" s="432">
        <f t="shared" si="96"/>
        <v>0</v>
      </c>
      <c r="AC133" s="432">
        <f t="shared" si="96"/>
        <v>0</v>
      </c>
      <c r="AD133" s="432">
        <f t="shared" si="96"/>
        <v>0</v>
      </c>
      <c r="AE133" s="432">
        <f t="shared" si="96"/>
        <v>0</v>
      </c>
      <c r="AF133" s="432">
        <f t="shared" si="96"/>
        <v>0</v>
      </c>
      <c r="AG133" s="432">
        <f t="shared" si="96"/>
        <v>0</v>
      </c>
      <c r="AH133" s="432">
        <f t="shared" si="96"/>
        <v>0</v>
      </c>
      <c r="AI133" s="432">
        <f t="shared" si="96"/>
        <v>0</v>
      </c>
      <c r="AJ133" s="432">
        <f t="shared" si="96"/>
        <v>0</v>
      </c>
      <c r="AK133" s="432">
        <f t="shared" si="96"/>
        <v>0</v>
      </c>
      <c r="AL133" s="432">
        <f t="shared" si="96"/>
        <v>0</v>
      </c>
      <c r="AM133" s="432">
        <f t="shared" ref="AM133:BR133" si="97">IF(NOT(ISNA(AM43)),IF(LEN(AM43)&gt;0,(AM43-$C43)/(rateShift*0.0001),""),"")</f>
        <v>0</v>
      </c>
      <c r="AN133" s="432">
        <f t="shared" si="97"/>
        <v>0</v>
      </c>
      <c r="AO133" s="432">
        <f t="shared" si="97"/>
        <v>0</v>
      </c>
      <c r="AP133" s="432">
        <f t="shared" si="97"/>
        <v>0</v>
      </c>
      <c r="AQ133" s="432">
        <f t="shared" si="97"/>
        <v>0</v>
      </c>
      <c r="AR133" s="432">
        <f t="shared" si="97"/>
        <v>0</v>
      </c>
      <c r="AS133" s="432">
        <f t="shared" si="97"/>
        <v>0</v>
      </c>
      <c r="AT133" s="432">
        <f t="shared" si="97"/>
        <v>0.57920938383804188</v>
      </c>
      <c r="AU133" s="432">
        <f t="shared" si="97"/>
        <v>-5.3487526999768109</v>
      </c>
      <c r="AV133" s="432">
        <f t="shared" si="97"/>
        <v>-6.3865144484398506</v>
      </c>
      <c r="AW133" s="432">
        <f t="shared" si="97"/>
        <v>0.73130607245508461</v>
      </c>
      <c r="AX133" s="432">
        <f t="shared" si="97"/>
        <v>0</v>
      </c>
      <c r="AY133" s="432">
        <f t="shared" si="97"/>
        <v>0</v>
      </c>
      <c r="AZ133" s="432">
        <f t="shared" si="97"/>
        <v>0</v>
      </c>
      <c r="BA133" s="432">
        <f t="shared" si="97"/>
        <v>0</v>
      </c>
      <c r="BB133" s="432">
        <f t="shared" si="97"/>
        <v>0</v>
      </c>
      <c r="BC133" s="432">
        <f t="shared" si="97"/>
        <v>0</v>
      </c>
      <c r="BD133" s="432">
        <f t="shared" si="97"/>
        <v>0</v>
      </c>
      <c r="BE133" s="432">
        <f t="shared" si="97"/>
        <v>0</v>
      </c>
      <c r="BF133" s="432">
        <f t="shared" si="97"/>
        <v>0</v>
      </c>
      <c r="BG133" s="432">
        <f t="shared" si="97"/>
        <v>0</v>
      </c>
      <c r="BH133" s="432">
        <f t="shared" si="97"/>
        <v>0</v>
      </c>
      <c r="BI133" s="432">
        <f t="shared" si="97"/>
        <v>0</v>
      </c>
      <c r="BJ133" s="432">
        <f t="shared" si="97"/>
        <v>0</v>
      </c>
      <c r="BK133" s="432">
        <f t="shared" si="97"/>
        <v>0</v>
      </c>
      <c r="BL133" s="432">
        <f t="shared" si="97"/>
        <v>0</v>
      </c>
      <c r="BM133" s="432">
        <f t="shared" si="97"/>
        <v>0</v>
      </c>
      <c r="BN133" s="432">
        <f t="shared" si="97"/>
        <v>0</v>
      </c>
      <c r="BO133" s="432">
        <f t="shared" si="97"/>
        <v>0</v>
      </c>
      <c r="BP133" s="432">
        <f t="shared" si="97"/>
        <v>0</v>
      </c>
      <c r="BQ133" s="432" t="str">
        <f t="shared" si="97"/>
        <v/>
      </c>
      <c r="BR133" s="432" t="str">
        <f t="shared" si="97"/>
        <v/>
      </c>
      <c r="BS133" s="432" t="str">
        <f t="shared" ref="BS133:CC133" si="98">IF(NOT(ISNA(BS43)),IF(LEN(BS43)&gt;0,(BS43-$C43)/(rateShift*0.0001),""),"")</f>
        <v/>
      </c>
      <c r="BT133" s="432" t="str">
        <f t="shared" si="98"/>
        <v/>
      </c>
      <c r="BU133" s="432" t="str">
        <f t="shared" si="98"/>
        <v/>
      </c>
      <c r="BV133" s="432" t="str">
        <f t="shared" si="98"/>
        <v/>
      </c>
      <c r="BW133" s="432" t="str">
        <f t="shared" si="98"/>
        <v/>
      </c>
      <c r="BX133" s="432" t="str">
        <f t="shared" si="98"/>
        <v/>
      </c>
      <c r="BY133" s="432" t="str">
        <f t="shared" si="98"/>
        <v/>
      </c>
      <c r="BZ133" s="432" t="str">
        <f t="shared" si="98"/>
        <v/>
      </c>
      <c r="CA133" s="432" t="str">
        <f t="shared" si="98"/>
        <v/>
      </c>
      <c r="CB133" s="432" t="str">
        <f t="shared" si="98"/>
        <v/>
      </c>
      <c r="CC133" s="436" t="str">
        <f t="shared" si="98"/>
        <v/>
      </c>
    </row>
    <row r="134" spans="6:81" x14ac:dyDescent="0.2">
      <c r="F134" s="238">
        <v>46391</v>
      </c>
      <c r="G134" s="435">
        <f t="shared" ref="G134:AL134" si="99">IF(NOT(ISNA(G44)),IF(LEN(G44)&gt;0,(G44-$C44)/(rateShift*0.0001),""),"")</f>
        <v>0</v>
      </c>
      <c r="H134" s="432">
        <f t="shared" si="99"/>
        <v>0</v>
      </c>
      <c r="I134" s="432">
        <f t="shared" si="99"/>
        <v>0</v>
      </c>
      <c r="J134" s="432">
        <f t="shared" si="99"/>
        <v>0</v>
      </c>
      <c r="K134" s="432">
        <f t="shared" si="99"/>
        <v>0</v>
      </c>
      <c r="L134" s="432">
        <f t="shared" si="99"/>
        <v>0</v>
      </c>
      <c r="M134" s="432">
        <f t="shared" si="99"/>
        <v>0</v>
      </c>
      <c r="N134" s="432">
        <f t="shared" si="99"/>
        <v>0</v>
      </c>
      <c r="O134" s="432">
        <f t="shared" si="99"/>
        <v>0</v>
      </c>
      <c r="P134" s="432">
        <f t="shared" si="99"/>
        <v>0</v>
      </c>
      <c r="Q134" s="432">
        <f t="shared" si="99"/>
        <v>0</v>
      </c>
      <c r="R134" s="432">
        <f t="shared" si="99"/>
        <v>0</v>
      </c>
      <c r="S134" s="432">
        <f t="shared" si="99"/>
        <v>0</v>
      </c>
      <c r="T134" s="432">
        <f t="shared" si="99"/>
        <v>0</v>
      </c>
      <c r="U134" s="432">
        <f t="shared" si="99"/>
        <v>0</v>
      </c>
      <c r="V134" s="432">
        <f t="shared" si="99"/>
        <v>0</v>
      </c>
      <c r="W134" s="432">
        <f t="shared" si="99"/>
        <v>0</v>
      </c>
      <c r="X134" s="432">
        <f t="shared" si="99"/>
        <v>0</v>
      </c>
      <c r="Y134" s="432">
        <f t="shared" si="99"/>
        <v>0</v>
      </c>
      <c r="Z134" s="432">
        <f t="shared" si="99"/>
        <v>0</v>
      </c>
      <c r="AA134" s="432">
        <f t="shared" si="99"/>
        <v>0</v>
      </c>
      <c r="AB134" s="432">
        <f t="shared" si="99"/>
        <v>0</v>
      </c>
      <c r="AC134" s="432">
        <f t="shared" si="99"/>
        <v>0</v>
      </c>
      <c r="AD134" s="432">
        <f t="shared" si="99"/>
        <v>0</v>
      </c>
      <c r="AE134" s="432">
        <f t="shared" si="99"/>
        <v>0</v>
      </c>
      <c r="AF134" s="432">
        <f t="shared" si="99"/>
        <v>0</v>
      </c>
      <c r="AG134" s="432">
        <f t="shared" si="99"/>
        <v>0</v>
      </c>
      <c r="AH134" s="432">
        <f t="shared" si="99"/>
        <v>0</v>
      </c>
      <c r="AI134" s="432">
        <f t="shared" si="99"/>
        <v>0</v>
      </c>
      <c r="AJ134" s="432">
        <f t="shared" si="99"/>
        <v>0</v>
      </c>
      <c r="AK134" s="432">
        <f t="shared" si="99"/>
        <v>0</v>
      </c>
      <c r="AL134" s="432">
        <f t="shared" si="99"/>
        <v>0</v>
      </c>
      <c r="AM134" s="432">
        <f t="shared" ref="AM134:BR134" si="100">IF(NOT(ISNA(AM44)),IF(LEN(AM44)&gt;0,(AM44-$C44)/(rateShift*0.0001),""),"")</f>
        <v>0</v>
      </c>
      <c r="AN134" s="432">
        <f t="shared" si="100"/>
        <v>0</v>
      </c>
      <c r="AO134" s="432">
        <f t="shared" si="100"/>
        <v>0</v>
      </c>
      <c r="AP134" s="432">
        <f t="shared" si="100"/>
        <v>0</v>
      </c>
      <c r="AQ134" s="432">
        <f t="shared" si="100"/>
        <v>0</v>
      </c>
      <c r="AR134" s="432">
        <f t="shared" si="100"/>
        <v>0</v>
      </c>
      <c r="AS134" s="432">
        <f t="shared" si="100"/>
        <v>0</v>
      </c>
      <c r="AT134" s="432">
        <f t="shared" si="100"/>
        <v>0</v>
      </c>
      <c r="AU134" s="432">
        <f t="shared" si="100"/>
        <v>0.6027661829877129</v>
      </c>
      <c r="AV134" s="432">
        <f t="shared" si="100"/>
        <v>-5.6202210248235129</v>
      </c>
      <c r="AW134" s="432">
        <f t="shared" si="100"/>
        <v>-6.6479221295423496</v>
      </c>
      <c r="AX134" s="432">
        <f t="shared" si="100"/>
        <v>0.76763404101898303</v>
      </c>
      <c r="AY134" s="432">
        <f t="shared" si="100"/>
        <v>0</v>
      </c>
      <c r="AZ134" s="432">
        <f t="shared" si="100"/>
        <v>0</v>
      </c>
      <c r="BA134" s="432">
        <f t="shared" si="100"/>
        <v>0</v>
      </c>
      <c r="BB134" s="432">
        <f t="shared" si="100"/>
        <v>0</v>
      </c>
      <c r="BC134" s="432">
        <f t="shared" si="100"/>
        <v>0</v>
      </c>
      <c r="BD134" s="432">
        <f t="shared" si="100"/>
        <v>0</v>
      </c>
      <c r="BE134" s="432">
        <f t="shared" si="100"/>
        <v>0</v>
      </c>
      <c r="BF134" s="432">
        <f t="shared" si="100"/>
        <v>0</v>
      </c>
      <c r="BG134" s="432">
        <f t="shared" si="100"/>
        <v>0</v>
      </c>
      <c r="BH134" s="432">
        <f t="shared" si="100"/>
        <v>0</v>
      </c>
      <c r="BI134" s="432">
        <f t="shared" si="100"/>
        <v>0</v>
      </c>
      <c r="BJ134" s="432">
        <f t="shared" si="100"/>
        <v>0</v>
      </c>
      <c r="BK134" s="432">
        <f t="shared" si="100"/>
        <v>0</v>
      </c>
      <c r="BL134" s="432">
        <f t="shared" si="100"/>
        <v>0</v>
      </c>
      <c r="BM134" s="432">
        <f t="shared" si="100"/>
        <v>0</v>
      </c>
      <c r="BN134" s="432">
        <f t="shared" si="100"/>
        <v>0</v>
      </c>
      <c r="BO134" s="432">
        <f t="shared" si="100"/>
        <v>0</v>
      </c>
      <c r="BP134" s="432">
        <f t="shared" si="100"/>
        <v>0</v>
      </c>
      <c r="BQ134" s="432" t="str">
        <f t="shared" si="100"/>
        <v/>
      </c>
      <c r="BR134" s="432" t="str">
        <f t="shared" si="100"/>
        <v/>
      </c>
      <c r="BS134" s="432" t="str">
        <f t="shared" ref="BS134:CC134" si="101">IF(NOT(ISNA(BS44)),IF(LEN(BS44)&gt;0,(BS44-$C44)/(rateShift*0.0001),""),"")</f>
        <v/>
      </c>
      <c r="BT134" s="432" t="str">
        <f t="shared" si="101"/>
        <v/>
      </c>
      <c r="BU134" s="432" t="str">
        <f t="shared" si="101"/>
        <v/>
      </c>
      <c r="BV134" s="432" t="str">
        <f t="shared" si="101"/>
        <v/>
      </c>
      <c r="BW134" s="432" t="str">
        <f t="shared" si="101"/>
        <v/>
      </c>
      <c r="BX134" s="432" t="str">
        <f t="shared" si="101"/>
        <v/>
      </c>
      <c r="BY134" s="432" t="str">
        <f t="shared" si="101"/>
        <v/>
      </c>
      <c r="BZ134" s="432" t="str">
        <f t="shared" si="101"/>
        <v/>
      </c>
      <c r="CA134" s="432" t="str">
        <f t="shared" si="101"/>
        <v/>
      </c>
      <c r="CB134" s="432" t="str">
        <f t="shared" si="101"/>
        <v/>
      </c>
      <c r="CC134" s="436" t="str">
        <f t="shared" si="101"/>
        <v/>
      </c>
    </row>
    <row r="135" spans="6:81" x14ac:dyDescent="0.2">
      <c r="F135" s="238">
        <v>46757</v>
      </c>
      <c r="G135" s="435">
        <f t="shared" ref="G135:AL135" si="102">IF(NOT(ISNA(G45)),IF(LEN(G45)&gt;0,(G45-$C45)/(rateShift*0.0001),""),"")</f>
        <v>0</v>
      </c>
      <c r="H135" s="432">
        <f t="shared" si="102"/>
        <v>0</v>
      </c>
      <c r="I135" s="432">
        <f t="shared" si="102"/>
        <v>0</v>
      </c>
      <c r="J135" s="432">
        <f t="shared" si="102"/>
        <v>0</v>
      </c>
      <c r="K135" s="432">
        <f t="shared" si="102"/>
        <v>0</v>
      </c>
      <c r="L135" s="432">
        <f t="shared" si="102"/>
        <v>0</v>
      </c>
      <c r="M135" s="432">
        <f t="shared" si="102"/>
        <v>0</v>
      </c>
      <c r="N135" s="432">
        <f t="shared" si="102"/>
        <v>0</v>
      </c>
      <c r="O135" s="432">
        <f t="shared" si="102"/>
        <v>0</v>
      </c>
      <c r="P135" s="432">
        <f t="shared" si="102"/>
        <v>0</v>
      </c>
      <c r="Q135" s="432">
        <f t="shared" si="102"/>
        <v>0</v>
      </c>
      <c r="R135" s="432">
        <f t="shared" si="102"/>
        <v>0</v>
      </c>
      <c r="S135" s="432">
        <f t="shared" si="102"/>
        <v>0</v>
      </c>
      <c r="T135" s="432">
        <f t="shared" si="102"/>
        <v>0</v>
      </c>
      <c r="U135" s="432">
        <f t="shared" si="102"/>
        <v>0</v>
      </c>
      <c r="V135" s="432">
        <f t="shared" si="102"/>
        <v>0</v>
      </c>
      <c r="W135" s="432">
        <f t="shared" si="102"/>
        <v>0</v>
      </c>
      <c r="X135" s="432">
        <f t="shared" si="102"/>
        <v>0</v>
      </c>
      <c r="Y135" s="432">
        <f t="shared" si="102"/>
        <v>0</v>
      </c>
      <c r="Z135" s="432">
        <f t="shared" si="102"/>
        <v>0</v>
      </c>
      <c r="AA135" s="432">
        <f t="shared" si="102"/>
        <v>0</v>
      </c>
      <c r="AB135" s="432">
        <f t="shared" si="102"/>
        <v>0</v>
      </c>
      <c r="AC135" s="432">
        <f t="shared" si="102"/>
        <v>0</v>
      </c>
      <c r="AD135" s="432">
        <f t="shared" si="102"/>
        <v>0</v>
      </c>
      <c r="AE135" s="432">
        <f t="shared" si="102"/>
        <v>0</v>
      </c>
      <c r="AF135" s="432">
        <f t="shared" si="102"/>
        <v>0</v>
      </c>
      <c r="AG135" s="432">
        <f t="shared" si="102"/>
        <v>0</v>
      </c>
      <c r="AH135" s="432">
        <f t="shared" si="102"/>
        <v>0</v>
      </c>
      <c r="AI135" s="432">
        <f t="shared" si="102"/>
        <v>0</v>
      </c>
      <c r="AJ135" s="432">
        <f t="shared" si="102"/>
        <v>0</v>
      </c>
      <c r="AK135" s="432">
        <f t="shared" si="102"/>
        <v>0</v>
      </c>
      <c r="AL135" s="432">
        <f t="shared" si="102"/>
        <v>0</v>
      </c>
      <c r="AM135" s="432">
        <f t="shared" ref="AM135:BR135" si="103">IF(NOT(ISNA(AM45)),IF(LEN(AM45)&gt;0,(AM45-$C45)/(rateShift*0.0001),""),"")</f>
        <v>0</v>
      </c>
      <c r="AN135" s="432">
        <f t="shared" si="103"/>
        <v>0</v>
      </c>
      <c r="AO135" s="432">
        <f t="shared" si="103"/>
        <v>0</v>
      </c>
      <c r="AP135" s="432">
        <f t="shared" si="103"/>
        <v>0</v>
      </c>
      <c r="AQ135" s="432">
        <f t="shared" si="103"/>
        <v>0</v>
      </c>
      <c r="AR135" s="432">
        <f t="shared" si="103"/>
        <v>0</v>
      </c>
      <c r="AS135" s="432">
        <f t="shared" si="103"/>
        <v>0</v>
      </c>
      <c r="AT135" s="432">
        <f t="shared" si="103"/>
        <v>0</v>
      </c>
      <c r="AU135" s="432">
        <f t="shared" si="103"/>
        <v>0</v>
      </c>
      <c r="AV135" s="432">
        <f t="shared" si="103"/>
        <v>0.61611057546262504</v>
      </c>
      <c r="AW135" s="432">
        <f t="shared" si="103"/>
        <v>-5.8077803880429713</v>
      </c>
      <c r="AX135" s="432">
        <f t="shared" si="103"/>
        <v>-6.9502950032457322</v>
      </c>
      <c r="AY135" s="432">
        <f t="shared" si="103"/>
        <v>0.78038723743567573</v>
      </c>
      <c r="AZ135" s="432">
        <f t="shared" si="103"/>
        <v>0</v>
      </c>
      <c r="BA135" s="432">
        <f t="shared" si="103"/>
        <v>0</v>
      </c>
      <c r="BB135" s="432">
        <f t="shared" si="103"/>
        <v>0</v>
      </c>
      <c r="BC135" s="432">
        <f t="shared" si="103"/>
        <v>0</v>
      </c>
      <c r="BD135" s="432">
        <f t="shared" si="103"/>
        <v>0</v>
      </c>
      <c r="BE135" s="432">
        <f t="shared" si="103"/>
        <v>0</v>
      </c>
      <c r="BF135" s="432">
        <f t="shared" si="103"/>
        <v>0</v>
      </c>
      <c r="BG135" s="432">
        <f t="shared" si="103"/>
        <v>0</v>
      </c>
      <c r="BH135" s="432">
        <f t="shared" si="103"/>
        <v>0</v>
      </c>
      <c r="BI135" s="432">
        <f t="shared" si="103"/>
        <v>0</v>
      </c>
      <c r="BJ135" s="432">
        <f t="shared" si="103"/>
        <v>0</v>
      </c>
      <c r="BK135" s="432">
        <f t="shared" si="103"/>
        <v>0</v>
      </c>
      <c r="BL135" s="432">
        <f t="shared" si="103"/>
        <v>0</v>
      </c>
      <c r="BM135" s="432">
        <f t="shared" si="103"/>
        <v>0</v>
      </c>
      <c r="BN135" s="432">
        <f t="shared" si="103"/>
        <v>0</v>
      </c>
      <c r="BO135" s="432">
        <f t="shared" si="103"/>
        <v>0</v>
      </c>
      <c r="BP135" s="432">
        <f t="shared" si="103"/>
        <v>0</v>
      </c>
      <c r="BQ135" s="432" t="str">
        <f t="shared" si="103"/>
        <v/>
      </c>
      <c r="BR135" s="432" t="str">
        <f t="shared" si="103"/>
        <v/>
      </c>
      <c r="BS135" s="432" t="str">
        <f t="shared" ref="BS135:CC135" si="104">IF(NOT(ISNA(BS45)),IF(LEN(BS45)&gt;0,(BS45-$C45)/(rateShift*0.0001),""),"")</f>
        <v/>
      </c>
      <c r="BT135" s="432" t="str">
        <f t="shared" si="104"/>
        <v/>
      </c>
      <c r="BU135" s="432" t="str">
        <f t="shared" si="104"/>
        <v/>
      </c>
      <c r="BV135" s="432" t="str">
        <f t="shared" si="104"/>
        <v/>
      </c>
      <c r="BW135" s="432" t="str">
        <f t="shared" si="104"/>
        <v/>
      </c>
      <c r="BX135" s="432" t="str">
        <f t="shared" si="104"/>
        <v/>
      </c>
      <c r="BY135" s="432" t="str">
        <f t="shared" si="104"/>
        <v/>
      </c>
      <c r="BZ135" s="432" t="str">
        <f t="shared" si="104"/>
        <v/>
      </c>
      <c r="CA135" s="432" t="str">
        <f t="shared" si="104"/>
        <v/>
      </c>
      <c r="CB135" s="432" t="str">
        <f t="shared" si="104"/>
        <v/>
      </c>
      <c r="CC135" s="436" t="str">
        <f t="shared" si="104"/>
        <v/>
      </c>
    </row>
    <row r="136" spans="6:81" x14ac:dyDescent="0.2">
      <c r="F136" s="238">
        <v>47121</v>
      </c>
      <c r="G136" s="435">
        <f t="shared" ref="G136:AL136" si="105">IF(NOT(ISNA(G46)),IF(LEN(G46)&gt;0,(G46-$C46)/(rateShift*0.0001),""),"")</f>
        <v>0</v>
      </c>
      <c r="H136" s="432">
        <f t="shared" si="105"/>
        <v>0</v>
      </c>
      <c r="I136" s="432">
        <f t="shared" si="105"/>
        <v>0</v>
      </c>
      <c r="J136" s="432">
        <f t="shared" si="105"/>
        <v>0</v>
      </c>
      <c r="K136" s="432">
        <f t="shared" si="105"/>
        <v>0</v>
      </c>
      <c r="L136" s="432">
        <f t="shared" si="105"/>
        <v>0</v>
      </c>
      <c r="M136" s="432">
        <f t="shared" si="105"/>
        <v>0</v>
      </c>
      <c r="N136" s="432">
        <f t="shared" si="105"/>
        <v>0</v>
      </c>
      <c r="O136" s="432">
        <f t="shared" si="105"/>
        <v>0</v>
      </c>
      <c r="P136" s="432">
        <f t="shared" si="105"/>
        <v>0</v>
      </c>
      <c r="Q136" s="432">
        <f t="shared" si="105"/>
        <v>0</v>
      </c>
      <c r="R136" s="432">
        <f t="shared" si="105"/>
        <v>0</v>
      </c>
      <c r="S136" s="432">
        <f t="shared" si="105"/>
        <v>0</v>
      </c>
      <c r="T136" s="432">
        <f t="shared" si="105"/>
        <v>0</v>
      </c>
      <c r="U136" s="432">
        <f t="shared" si="105"/>
        <v>0</v>
      </c>
      <c r="V136" s="432">
        <f t="shared" si="105"/>
        <v>0</v>
      </c>
      <c r="W136" s="432">
        <f t="shared" si="105"/>
        <v>0</v>
      </c>
      <c r="X136" s="432">
        <f t="shared" si="105"/>
        <v>0</v>
      </c>
      <c r="Y136" s="432">
        <f t="shared" si="105"/>
        <v>0</v>
      </c>
      <c r="Z136" s="432">
        <f t="shared" si="105"/>
        <v>0</v>
      </c>
      <c r="AA136" s="432">
        <f t="shared" si="105"/>
        <v>0</v>
      </c>
      <c r="AB136" s="432">
        <f t="shared" si="105"/>
        <v>0</v>
      </c>
      <c r="AC136" s="432">
        <f t="shared" si="105"/>
        <v>0</v>
      </c>
      <c r="AD136" s="432">
        <f t="shared" si="105"/>
        <v>0</v>
      </c>
      <c r="AE136" s="432">
        <f t="shared" si="105"/>
        <v>0</v>
      </c>
      <c r="AF136" s="432">
        <f t="shared" si="105"/>
        <v>0</v>
      </c>
      <c r="AG136" s="432">
        <f t="shared" si="105"/>
        <v>0</v>
      </c>
      <c r="AH136" s="432">
        <f t="shared" si="105"/>
        <v>0</v>
      </c>
      <c r="AI136" s="432">
        <f t="shared" si="105"/>
        <v>0</v>
      </c>
      <c r="AJ136" s="432">
        <f t="shared" si="105"/>
        <v>0</v>
      </c>
      <c r="AK136" s="432">
        <f t="shared" si="105"/>
        <v>0</v>
      </c>
      <c r="AL136" s="432">
        <f t="shared" si="105"/>
        <v>0</v>
      </c>
      <c r="AM136" s="432">
        <f t="shared" ref="AM136:BR136" si="106">IF(NOT(ISNA(AM46)),IF(LEN(AM46)&gt;0,(AM46-$C46)/(rateShift*0.0001),""),"")</f>
        <v>0</v>
      </c>
      <c r="AN136" s="432">
        <f t="shared" si="106"/>
        <v>0</v>
      </c>
      <c r="AO136" s="432">
        <f t="shared" si="106"/>
        <v>0</v>
      </c>
      <c r="AP136" s="432">
        <f t="shared" si="106"/>
        <v>0</v>
      </c>
      <c r="AQ136" s="432">
        <f t="shared" si="106"/>
        <v>0</v>
      </c>
      <c r="AR136" s="432">
        <f t="shared" si="106"/>
        <v>0</v>
      </c>
      <c r="AS136" s="432">
        <f t="shared" si="106"/>
        <v>0</v>
      </c>
      <c r="AT136" s="432">
        <f t="shared" si="106"/>
        <v>0</v>
      </c>
      <c r="AU136" s="432">
        <f t="shared" si="106"/>
        <v>0</v>
      </c>
      <c r="AV136" s="432">
        <f t="shared" si="106"/>
        <v>0</v>
      </c>
      <c r="AW136" s="432">
        <f t="shared" si="106"/>
        <v>0.66127080377287317</v>
      </c>
      <c r="AX136" s="432">
        <f t="shared" si="106"/>
        <v>-6.0650590327843146</v>
      </c>
      <c r="AY136" s="432">
        <f t="shared" si="106"/>
        <v>-7.1980537968840963</v>
      </c>
      <c r="AZ136" s="432">
        <f t="shared" si="106"/>
        <v>0.79477587114740178</v>
      </c>
      <c r="BA136" s="432">
        <f t="shared" si="106"/>
        <v>0</v>
      </c>
      <c r="BB136" s="432">
        <f t="shared" si="106"/>
        <v>0</v>
      </c>
      <c r="BC136" s="432">
        <f t="shared" si="106"/>
        <v>0</v>
      </c>
      <c r="BD136" s="432">
        <f t="shared" si="106"/>
        <v>0</v>
      </c>
      <c r="BE136" s="432">
        <f t="shared" si="106"/>
        <v>0</v>
      </c>
      <c r="BF136" s="432">
        <f t="shared" si="106"/>
        <v>0</v>
      </c>
      <c r="BG136" s="432">
        <f t="shared" si="106"/>
        <v>0</v>
      </c>
      <c r="BH136" s="432">
        <f t="shared" si="106"/>
        <v>0</v>
      </c>
      <c r="BI136" s="432">
        <f t="shared" si="106"/>
        <v>0</v>
      </c>
      <c r="BJ136" s="432">
        <f t="shared" si="106"/>
        <v>0</v>
      </c>
      <c r="BK136" s="432">
        <f t="shared" si="106"/>
        <v>0</v>
      </c>
      <c r="BL136" s="432">
        <f t="shared" si="106"/>
        <v>0</v>
      </c>
      <c r="BM136" s="432">
        <f t="shared" si="106"/>
        <v>0</v>
      </c>
      <c r="BN136" s="432">
        <f t="shared" si="106"/>
        <v>0</v>
      </c>
      <c r="BO136" s="432">
        <f t="shared" si="106"/>
        <v>0</v>
      </c>
      <c r="BP136" s="432">
        <f t="shared" si="106"/>
        <v>0</v>
      </c>
      <c r="BQ136" s="432" t="str">
        <f t="shared" si="106"/>
        <v/>
      </c>
      <c r="BR136" s="432" t="str">
        <f t="shared" si="106"/>
        <v/>
      </c>
      <c r="BS136" s="432" t="str">
        <f t="shared" ref="BS136:CC136" si="107">IF(NOT(ISNA(BS46)),IF(LEN(BS46)&gt;0,(BS46-$C46)/(rateShift*0.0001),""),"")</f>
        <v/>
      </c>
      <c r="BT136" s="432" t="str">
        <f t="shared" si="107"/>
        <v/>
      </c>
      <c r="BU136" s="432" t="str">
        <f t="shared" si="107"/>
        <v/>
      </c>
      <c r="BV136" s="432" t="str">
        <f t="shared" si="107"/>
        <v/>
      </c>
      <c r="BW136" s="432" t="str">
        <f t="shared" si="107"/>
        <v/>
      </c>
      <c r="BX136" s="432" t="str">
        <f t="shared" si="107"/>
        <v/>
      </c>
      <c r="BY136" s="432" t="str">
        <f t="shared" si="107"/>
        <v/>
      </c>
      <c r="BZ136" s="432" t="str">
        <f t="shared" si="107"/>
        <v/>
      </c>
      <c r="CA136" s="432" t="str">
        <f t="shared" si="107"/>
        <v/>
      </c>
      <c r="CB136" s="432" t="str">
        <f t="shared" si="107"/>
        <v/>
      </c>
      <c r="CC136" s="436" t="str">
        <f t="shared" si="107"/>
        <v/>
      </c>
    </row>
    <row r="137" spans="6:81" x14ac:dyDescent="0.2">
      <c r="F137" s="238">
        <v>47486</v>
      </c>
      <c r="G137" s="435">
        <f t="shared" ref="G137:AL137" si="108">IF(NOT(ISNA(G47)),IF(LEN(G47)&gt;0,(G47-$C47)/(rateShift*0.0001),""),"")</f>
        <v>0</v>
      </c>
      <c r="H137" s="432">
        <f t="shared" si="108"/>
        <v>0</v>
      </c>
      <c r="I137" s="432">
        <f t="shared" si="108"/>
        <v>0</v>
      </c>
      <c r="J137" s="432">
        <f t="shared" si="108"/>
        <v>0</v>
      </c>
      <c r="K137" s="432">
        <f t="shared" si="108"/>
        <v>0</v>
      </c>
      <c r="L137" s="432">
        <f t="shared" si="108"/>
        <v>0</v>
      </c>
      <c r="M137" s="432">
        <f t="shared" si="108"/>
        <v>0</v>
      </c>
      <c r="N137" s="432">
        <f t="shared" si="108"/>
        <v>0</v>
      </c>
      <c r="O137" s="432">
        <f t="shared" si="108"/>
        <v>0</v>
      </c>
      <c r="P137" s="432">
        <f t="shared" si="108"/>
        <v>0</v>
      </c>
      <c r="Q137" s="432">
        <f t="shared" si="108"/>
        <v>0</v>
      </c>
      <c r="R137" s="432">
        <f t="shared" si="108"/>
        <v>0</v>
      </c>
      <c r="S137" s="432">
        <f t="shared" si="108"/>
        <v>0</v>
      </c>
      <c r="T137" s="432">
        <f t="shared" si="108"/>
        <v>0</v>
      </c>
      <c r="U137" s="432">
        <f t="shared" si="108"/>
        <v>0</v>
      </c>
      <c r="V137" s="432">
        <f t="shared" si="108"/>
        <v>0</v>
      </c>
      <c r="W137" s="432">
        <f t="shared" si="108"/>
        <v>0</v>
      </c>
      <c r="X137" s="432">
        <f t="shared" si="108"/>
        <v>0</v>
      </c>
      <c r="Y137" s="432">
        <f t="shared" si="108"/>
        <v>0</v>
      </c>
      <c r="Z137" s="432">
        <f t="shared" si="108"/>
        <v>0</v>
      </c>
      <c r="AA137" s="432">
        <f t="shared" si="108"/>
        <v>0</v>
      </c>
      <c r="AB137" s="432">
        <f t="shared" si="108"/>
        <v>0</v>
      </c>
      <c r="AC137" s="432">
        <f t="shared" si="108"/>
        <v>0</v>
      </c>
      <c r="AD137" s="432">
        <f t="shared" si="108"/>
        <v>0</v>
      </c>
      <c r="AE137" s="432">
        <f t="shared" si="108"/>
        <v>0</v>
      </c>
      <c r="AF137" s="432">
        <f t="shared" si="108"/>
        <v>0</v>
      </c>
      <c r="AG137" s="432">
        <f t="shared" si="108"/>
        <v>0</v>
      </c>
      <c r="AH137" s="432">
        <f t="shared" si="108"/>
        <v>0</v>
      </c>
      <c r="AI137" s="432">
        <f t="shared" si="108"/>
        <v>0</v>
      </c>
      <c r="AJ137" s="432">
        <f t="shared" si="108"/>
        <v>0</v>
      </c>
      <c r="AK137" s="432">
        <f t="shared" si="108"/>
        <v>0</v>
      </c>
      <c r="AL137" s="432">
        <f t="shared" si="108"/>
        <v>0</v>
      </c>
      <c r="AM137" s="432">
        <f t="shared" ref="AM137:BR137" si="109">IF(NOT(ISNA(AM47)),IF(LEN(AM47)&gt;0,(AM47-$C47)/(rateShift*0.0001),""),"")</f>
        <v>0</v>
      </c>
      <c r="AN137" s="432">
        <f t="shared" si="109"/>
        <v>0</v>
      </c>
      <c r="AO137" s="432">
        <f t="shared" si="109"/>
        <v>0</v>
      </c>
      <c r="AP137" s="432">
        <f t="shared" si="109"/>
        <v>0</v>
      </c>
      <c r="AQ137" s="432">
        <f t="shared" si="109"/>
        <v>0</v>
      </c>
      <c r="AR137" s="432">
        <f t="shared" si="109"/>
        <v>0</v>
      </c>
      <c r="AS137" s="432">
        <f t="shared" si="109"/>
        <v>0</v>
      </c>
      <c r="AT137" s="432">
        <f t="shared" si="109"/>
        <v>0</v>
      </c>
      <c r="AU137" s="432">
        <f t="shared" si="109"/>
        <v>0</v>
      </c>
      <c r="AV137" s="432">
        <f t="shared" si="109"/>
        <v>0</v>
      </c>
      <c r="AW137" s="432">
        <f t="shared" si="109"/>
        <v>0</v>
      </c>
      <c r="AX137" s="432">
        <f t="shared" si="109"/>
        <v>0.69880588288828704</v>
      </c>
      <c r="AY137" s="432">
        <f t="shared" si="109"/>
        <v>-6.310790897232077</v>
      </c>
      <c r="AZ137" s="432">
        <f t="shared" si="109"/>
        <v>-7.4252906936622676</v>
      </c>
      <c r="BA137" s="432">
        <f t="shared" si="109"/>
        <v>0.79285434473608252</v>
      </c>
      <c r="BB137" s="432">
        <f t="shared" si="109"/>
        <v>0</v>
      </c>
      <c r="BC137" s="432">
        <f t="shared" si="109"/>
        <v>0</v>
      </c>
      <c r="BD137" s="432">
        <f t="shared" si="109"/>
        <v>0</v>
      </c>
      <c r="BE137" s="432">
        <f t="shared" si="109"/>
        <v>0</v>
      </c>
      <c r="BF137" s="432">
        <f t="shared" si="109"/>
        <v>0</v>
      </c>
      <c r="BG137" s="432">
        <f t="shared" si="109"/>
        <v>0</v>
      </c>
      <c r="BH137" s="432">
        <f t="shared" si="109"/>
        <v>0</v>
      </c>
      <c r="BI137" s="432">
        <f t="shared" si="109"/>
        <v>0</v>
      </c>
      <c r="BJ137" s="432">
        <f t="shared" si="109"/>
        <v>0</v>
      </c>
      <c r="BK137" s="432">
        <f t="shared" si="109"/>
        <v>0</v>
      </c>
      <c r="BL137" s="432">
        <f t="shared" si="109"/>
        <v>0</v>
      </c>
      <c r="BM137" s="432">
        <f t="shared" si="109"/>
        <v>0</v>
      </c>
      <c r="BN137" s="432">
        <f t="shared" si="109"/>
        <v>0</v>
      </c>
      <c r="BO137" s="432">
        <f t="shared" si="109"/>
        <v>0</v>
      </c>
      <c r="BP137" s="432">
        <f t="shared" si="109"/>
        <v>0</v>
      </c>
      <c r="BQ137" s="432" t="str">
        <f t="shared" si="109"/>
        <v/>
      </c>
      <c r="BR137" s="432" t="str">
        <f t="shared" si="109"/>
        <v/>
      </c>
      <c r="BS137" s="432" t="str">
        <f t="shared" ref="BS137:CC137" si="110">IF(NOT(ISNA(BS47)),IF(LEN(BS47)&gt;0,(BS47-$C47)/(rateShift*0.0001),""),"")</f>
        <v/>
      </c>
      <c r="BT137" s="432" t="str">
        <f t="shared" si="110"/>
        <v/>
      </c>
      <c r="BU137" s="432" t="str">
        <f t="shared" si="110"/>
        <v/>
      </c>
      <c r="BV137" s="432" t="str">
        <f t="shared" si="110"/>
        <v/>
      </c>
      <c r="BW137" s="432" t="str">
        <f t="shared" si="110"/>
        <v/>
      </c>
      <c r="BX137" s="432" t="str">
        <f t="shared" si="110"/>
        <v/>
      </c>
      <c r="BY137" s="432" t="str">
        <f t="shared" si="110"/>
        <v/>
      </c>
      <c r="BZ137" s="432" t="str">
        <f t="shared" si="110"/>
        <v/>
      </c>
      <c r="CA137" s="432" t="str">
        <f t="shared" si="110"/>
        <v/>
      </c>
      <c r="CB137" s="432" t="str">
        <f t="shared" si="110"/>
        <v/>
      </c>
      <c r="CC137" s="436" t="str">
        <f t="shared" si="110"/>
        <v/>
      </c>
    </row>
    <row r="138" spans="6:81" x14ac:dyDescent="0.2">
      <c r="F138" s="238">
        <v>47851</v>
      </c>
      <c r="G138" s="435">
        <f t="shared" ref="G138:AL138" si="111">IF(NOT(ISNA(G48)),IF(LEN(G48)&gt;0,(G48-$C48)/(rateShift*0.0001),""),"")</f>
        <v>0</v>
      </c>
      <c r="H138" s="432">
        <f t="shared" si="111"/>
        <v>0</v>
      </c>
      <c r="I138" s="432">
        <f t="shared" si="111"/>
        <v>0</v>
      </c>
      <c r="J138" s="432">
        <f t="shared" si="111"/>
        <v>0</v>
      </c>
      <c r="K138" s="432">
        <f t="shared" si="111"/>
        <v>0</v>
      </c>
      <c r="L138" s="432">
        <f t="shared" si="111"/>
        <v>0</v>
      </c>
      <c r="M138" s="432">
        <f t="shared" si="111"/>
        <v>0</v>
      </c>
      <c r="N138" s="432">
        <f t="shared" si="111"/>
        <v>0</v>
      </c>
      <c r="O138" s="432">
        <f t="shared" si="111"/>
        <v>0</v>
      </c>
      <c r="P138" s="432">
        <f t="shared" si="111"/>
        <v>0</v>
      </c>
      <c r="Q138" s="432">
        <f t="shared" si="111"/>
        <v>0</v>
      </c>
      <c r="R138" s="432">
        <f t="shared" si="111"/>
        <v>0</v>
      </c>
      <c r="S138" s="432">
        <f t="shared" si="111"/>
        <v>0</v>
      </c>
      <c r="T138" s="432">
        <f t="shared" si="111"/>
        <v>0</v>
      </c>
      <c r="U138" s="432">
        <f t="shared" si="111"/>
        <v>0</v>
      </c>
      <c r="V138" s="432">
        <f t="shared" si="111"/>
        <v>0</v>
      </c>
      <c r="W138" s="432">
        <f t="shared" si="111"/>
        <v>0</v>
      </c>
      <c r="X138" s="432">
        <f t="shared" si="111"/>
        <v>0</v>
      </c>
      <c r="Y138" s="432">
        <f t="shared" si="111"/>
        <v>0</v>
      </c>
      <c r="Z138" s="432">
        <f t="shared" si="111"/>
        <v>0</v>
      </c>
      <c r="AA138" s="432">
        <f t="shared" si="111"/>
        <v>0</v>
      </c>
      <c r="AB138" s="432">
        <f t="shared" si="111"/>
        <v>0</v>
      </c>
      <c r="AC138" s="432">
        <f t="shared" si="111"/>
        <v>0</v>
      </c>
      <c r="AD138" s="432">
        <f t="shared" si="111"/>
        <v>0</v>
      </c>
      <c r="AE138" s="432">
        <f t="shared" si="111"/>
        <v>0</v>
      </c>
      <c r="AF138" s="432">
        <f t="shared" si="111"/>
        <v>0</v>
      </c>
      <c r="AG138" s="432">
        <f t="shared" si="111"/>
        <v>0</v>
      </c>
      <c r="AH138" s="432">
        <f t="shared" si="111"/>
        <v>0</v>
      </c>
      <c r="AI138" s="432">
        <f t="shared" si="111"/>
        <v>0</v>
      </c>
      <c r="AJ138" s="432">
        <f t="shared" si="111"/>
        <v>0</v>
      </c>
      <c r="AK138" s="432">
        <f t="shared" si="111"/>
        <v>0</v>
      </c>
      <c r="AL138" s="432">
        <f t="shared" si="111"/>
        <v>0</v>
      </c>
      <c r="AM138" s="432">
        <f t="shared" ref="AM138:BR138" si="112">IF(NOT(ISNA(AM48)),IF(LEN(AM48)&gt;0,(AM48-$C48)/(rateShift*0.0001),""),"")</f>
        <v>0</v>
      </c>
      <c r="AN138" s="432">
        <f t="shared" si="112"/>
        <v>0</v>
      </c>
      <c r="AO138" s="432">
        <f t="shared" si="112"/>
        <v>0</v>
      </c>
      <c r="AP138" s="432">
        <f t="shared" si="112"/>
        <v>0</v>
      </c>
      <c r="AQ138" s="432">
        <f t="shared" si="112"/>
        <v>0</v>
      </c>
      <c r="AR138" s="432">
        <f t="shared" si="112"/>
        <v>0</v>
      </c>
      <c r="AS138" s="432">
        <f t="shared" si="112"/>
        <v>0</v>
      </c>
      <c r="AT138" s="432">
        <f t="shared" si="112"/>
        <v>0</v>
      </c>
      <c r="AU138" s="432">
        <f t="shared" si="112"/>
        <v>0</v>
      </c>
      <c r="AV138" s="432">
        <f t="shared" si="112"/>
        <v>0</v>
      </c>
      <c r="AW138" s="432">
        <f t="shared" si="112"/>
        <v>0</v>
      </c>
      <c r="AX138" s="432">
        <f t="shared" si="112"/>
        <v>0</v>
      </c>
      <c r="AY138" s="432">
        <f t="shared" si="112"/>
        <v>0.75364809147215883</v>
      </c>
      <c r="AZ138" s="432">
        <f t="shared" si="112"/>
        <v>-6.5546638696151183</v>
      </c>
      <c r="BA138" s="432">
        <f t="shared" si="112"/>
        <v>-7.6776172797710096</v>
      </c>
      <c r="BB138" s="432">
        <f t="shared" si="112"/>
        <v>0.81219476533278545</v>
      </c>
      <c r="BC138" s="432">
        <f t="shared" si="112"/>
        <v>0</v>
      </c>
      <c r="BD138" s="432">
        <f t="shared" si="112"/>
        <v>0</v>
      </c>
      <c r="BE138" s="432">
        <f t="shared" si="112"/>
        <v>0</v>
      </c>
      <c r="BF138" s="432">
        <f t="shared" si="112"/>
        <v>0</v>
      </c>
      <c r="BG138" s="432">
        <f t="shared" si="112"/>
        <v>0</v>
      </c>
      <c r="BH138" s="432">
        <f t="shared" si="112"/>
        <v>0</v>
      </c>
      <c r="BI138" s="432">
        <f t="shared" si="112"/>
        <v>0</v>
      </c>
      <c r="BJ138" s="432">
        <f t="shared" si="112"/>
        <v>0</v>
      </c>
      <c r="BK138" s="432">
        <f t="shared" si="112"/>
        <v>0</v>
      </c>
      <c r="BL138" s="432">
        <f t="shared" si="112"/>
        <v>0</v>
      </c>
      <c r="BM138" s="432">
        <f t="shared" si="112"/>
        <v>0</v>
      </c>
      <c r="BN138" s="432">
        <f t="shared" si="112"/>
        <v>0</v>
      </c>
      <c r="BO138" s="432">
        <f t="shared" si="112"/>
        <v>0</v>
      </c>
      <c r="BP138" s="432">
        <f t="shared" si="112"/>
        <v>0</v>
      </c>
      <c r="BQ138" s="432" t="str">
        <f t="shared" si="112"/>
        <v/>
      </c>
      <c r="BR138" s="432" t="str">
        <f t="shared" si="112"/>
        <v/>
      </c>
      <c r="BS138" s="432" t="str">
        <f t="shared" ref="BS138:CC138" si="113">IF(NOT(ISNA(BS48)),IF(LEN(BS48)&gt;0,(BS48-$C48)/(rateShift*0.0001),""),"")</f>
        <v/>
      </c>
      <c r="BT138" s="432" t="str">
        <f t="shared" si="113"/>
        <v/>
      </c>
      <c r="BU138" s="432" t="str">
        <f t="shared" si="113"/>
        <v/>
      </c>
      <c r="BV138" s="432" t="str">
        <f t="shared" si="113"/>
        <v/>
      </c>
      <c r="BW138" s="432" t="str">
        <f t="shared" si="113"/>
        <v/>
      </c>
      <c r="BX138" s="432" t="str">
        <f t="shared" si="113"/>
        <v/>
      </c>
      <c r="BY138" s="432" t="str">
        <f t="shared" si="113"/>
        <v/>
      </c>
      <c r="BZ138" s="432" t="str">
        <f t="shared" si="113"/>
        <v/>
      </c>
      <c r="CA138" s="432" t="str">
        <f t="shared" si="113"/>
        <v/>
      </c>
      <c r="CB138" s="432" t="str">
        <f t="shared" si="113"/>
        <v/>
      </c>
      <c r="CC138" s="436" t="str">
        <f t="shared" si="113"/>
        <v/>
      </c>
    </row>
    <row r="139" spans="6:81" x14ac:dyDescent="0.2">
      <c r="F139" s="238">
        <v>48218</v>
      </c>
      <c r="G139" s="435">
        <f t="shared" ref="G139:AL139" si="114">IF(NOT(ISNA(G49)),IF(LEN(G49)&gt;0,(G49-$C49)/(rateShift*0.0001),""),"")</f>
        <v>0</v>
      </c>
      <c r="H139" s="432">
        <f t="shared" si="114"/>
        <v>0</v>
      </c>
      <c r="I139" s="432">
        <f t="shared" si="114"/>
        <v>0</v>
      </c>
      <c r="J139" s="432">
        <f t="shared" si="114"/>
        <v>0</v>
      </c>
      <c r="K139" s="432">
        <f t="shared" si="114"/>
        <v>0</v>
      </c>
      <c r="L139" s="432">
        <f t="shared" si="114"/>
        <v>0</v>
      </c>
      <c r="M139" s="432">
        <f t="shared" si="114"/>
        <v>0</v>
      </c>
      <c r="N139" s="432">
        <f t="shared" si="114"/>
        <v>0</v>
      </c>
      <c r="O139" s="432">
        <f t="shared" si="114"/>
        <v>0</v>
      </c>
      <c r="P139" s="432">
        <f t="shared" si="114"/>
        <v>0</v>
      </c>
      <c r="Q139" s="432">
        <f t="shared" si="114"/>
        <v>0</v>
      </c>
      <c r="R139" s="432">
        <f t="shared" si="114"/>
        <v>0</v>
      </c>
      <c r="S139" s="432">
        <f t="shared" si="114"/>
        <v>0</v>
      </c>
      <c r="T139" s="432">
        <f t="shared" si="114"/>
        <v>0</v>
      </c>
      <c r="U139" s="432">
        <f t="shared" si="114"/>
        <v>0</v>
      </c>
      <c r="V139" s="432">
        <f t="shared" si="114"/>
        <v>0</v>
      </c>
      <c r="W139" s="432">
        <f t="shared" si="114"/>
        <v>0</v>
      </c>
      <c r="X139" s="432">
        <f t="shared" si="114"/>
        <v>0</v>
      </c>
      <c r="Y139" s="432">
        <f t="shared" si="114"/>
        <v>0</v>
      </c>
      <c r="Z139" s="432">
        <f t="shared" si="114"/>
        <v>0</v>
      </c>
      <c r="AA139" s="432">
        <f t="shared" si="114"/>
        <v>0</v>
      </c>
      <c r="AB139" s="432">
        <f t="shared" si="114"/>
        <v>0</v>
      </c>
      <c r="AC139" s="432">
        <f t="shared" si="114"/>
        <v>0</v>
      </c>
      <c r="AD139" s="432">
        <f t="shared" si="114"/>
        <v>0</v>
      </c>
      <c r="AE139" s="432">
        <f t="shared" si="114"/>
        <v>0</v>
      </c>
      <c r="AF139" s="432">
        <f t="shared" si="114"/>
        <v>0</v>
      </c>
      <c r="AG139" s="432">
        <f t="shared" si="114"/>
        <v>0</v>
      </c>
      <c r="AH139" s="432">
        <f t="shared" si="114"/>
        <v>0</v>
      </c>
      <c r="AI139" s="432">
        <f t="shared" si="114"/>
        <v>0</v>
      </c>
      <c r="AJ139" s="432">
        <f t="shared" si="114"/>
        <v>0</v>
      </c>
      <c r="AK139" s="432">
        <f t="shared" si="114"/>
        <v>0</v>
      </c>
      <c r="AL139" s="432">
        <f t="shared" si="114"/>
        <v>0</v>
      </c>
      <c r="AM139" s="432">
        <f t="shared" ref="AM139:BR139" si="115">IF(NOT(ISNA(AM49)),IF(LEN(AM49)&gt;0,(AM49-$C49)/(rateShift*0.0001),""),"")</f>
        <v>0</v>
      </c>
      <c r="AN139" s="432">
        <f t="shared" si="115"/>
        <v>0</v>
      </c>
      <c r="AO139" s="432">
        <f t="shared" si="115"/>
        <v>0</v>
      </c>
      <c r="AP139" s="432">
        <f t="shared" si="115"/>
        <v>0</v>
      </c>
      <c r="AQ139" s="432">
        <f t="shared" si="115"/>
        <v>0</v>
      </c>
      <c r="AR139" s="432">
        <f t="shared" si="115"/>
        <v>0</v>
      </c>
      <c r="AS139" s="432">
        <f t="shared" si="115"/>
        <v>0</v>
      </c>
      <c r="AT139" s="432">
        <f t="shared" si="115"/>
        <v>0</v>
      </c>
      <c r="AU139" s="432">
        <f t="shared" si="115"/>
        <v>0</v>
      </c>
      <c r="AV139" s="432">
        <f t="shared" si="115"/>
        <v>0</v>
      </c>
      <c r="AW139" s="432">
        <f t="shared" si="115"/>
        <v>0</v>
      </c>
      <c r="AX139" s="432">
        <f t="shared" si="115"/>
        <v>0</v>
      </c>
      <c r="AY139" s="432">
        <f t="shared" si="115"/>
        <v>0</v>
      </c>
      <c r="AZ139" s="432">
        <f t="shared" si="115"/>
        <v>0.78557545217683433</v>
      </c>
      <c r="BA139" s="432">
        <f t="shared" si="115"/>
        <v>-6.7770341529566069</v>
      </c>
      <c r="BB139" s="432">
        <f t="shared" si="115"/>
        <v>-7.8913923972528943</v>
      </c>
      <c r="BC139" s="432">
        <f t="shared" si="115"/>
        <v>0.80049006982718662</v>
      </c>
      <c r="BD139" s="432">
        <f t="shared" si="115"/>
        <v>0</v>
      </c>
      <c r="BE139" s="432">
        <f t="shared" si="115"/>
        <v>0</v>
      </c>
      <c r="BF139" s="432">
        <f t="shared" si="115"/>
        <v>0</v>
      </c>
      <c r="BG139" s="432">
        <f t="shared" si="115"/>
        <v>0</v>
      </c>
      <c r="BH139" s="432">
        <f t="shared" si="115"/>
        <v>0</v>
      </c>
      <c r="BI139" s="432">
        <f t="shared" si="115"/>
        <v>0</v>
      </c>
      <c r="BJ139" s="432">
        <f t="shared" si="115"/>
        <v>0</v>
      </c>
      <c r="BK139" s="432">
        <f t="shared" si="115"/>
        <v>0</v>
      </c>
      <c r="BL139" s="432">
        <f t="shared" si="115"/>
        <v>0</v>
      </c>
      <c r="BM139" s="432">
        <f t="shared" si="115"/>
        <v>0</v>
      </c>
      <c r="BN139" s="432">
        <f t="shared" si="115"/>
        <v>0</v>
      </c>
      <c r="BO139" s="432">
        <f t="shared" si="115"/>
        <v>0</v>
      </c>
      <c r="BP139" s="432">
        <f t="shared" si="115"/>
        <v>0</v>
      </c>
      <c r="BQ139" s="432" t="str">
        <f t="shared" si="115"/>
        <v/>
      </c>
      <c r="BR139" s="432" t="str">
        <f t="shared" si="115"/>
        <v/>
      </c>
      <c r="BS139" s="432" t="str">
        <f t="shared" ref="BS139:CC139" si="116">IF(NOT(ISNA(BS49)),IF(LEN(BS49)&gt;0,(BS49-$C49)/(rateShift*0.0001),""),"")</f>
        <v/>
      </c>
      <c r="BT139" s="432" t="str">
        <f t="shared" si="116"/>
        <v/>
      </c>
      <c r="BU139" s="432" t="str">
        <f t="shared" si="116"/>
        <v/>
      </c>
      <c r="BV139" s="432" t="str">
        <f t="shared" si="116"/>
        <v/>
      </c>
      <c r="BW139" s="432" t="str">
        <f t="shared" si="116"/>
        <v/>
      </c>
      <c r="BX139" s="432" t="str">
        <f t="shared" si="116"/>
        <v/>
      </c>
      <c r="BY139" s="432" t="str">
        <f t="shared" si="116"/>
        <v/>
      </c>
      <c r="BZ139" s="432" t="str">
        <f t="shared" si="116"/>
        <v/>
      </c>
      <c r="CA139" s="432" t="str">
        <f t="shared" si="116"/>
        <v/>
      </c>
      <c r="CB139" s="432" t="str">
        <f t="shared" si="116"/>
        <v/>
      </c>
      <c r="CC139" s="436" t="str">
        <f t="shared" si="116"/>
        <v/>
      </c>
    </row>
    <row r="140" spans="6:81" x14ac:dyDescent="0.2">
      <c r="F140" s="238">
        <v>48584</v>
      </c>
      <c r="G140" s="435">
        <f t="shared" ref="G140:AL140" si="117">IF(NOT(ISNA(G50)),IF(LEN(G50)&gt;0,(G50-$C50)/(rateShift*0.0001),""),"")</f>
        <v>0</v>
      </c>
      <c r="H140" s="432">
        <f t="shared" si="117"/>
        <v>0</v>
      </c>
      <c r="I140" s="432">
        <f t="shared" si="117"/>
        <v>0</v>
      </c>
      <c r="J140" s="432">
        <f t="shared" si="117"/>
        <v>0</v>
      </c>
      <c r="K140" s="432">
        <f t="shared" si="117"/>
        <v>0</v>
      </c>
      <c r="L140" s="432">
        <f t="shared" si="117"/>
        <v>0</v>
      </c>
      <c r="M140" s="432">
        <f t="shared" si="117"/>
        <v>0</v>
      </c>
      <c r="N140" s="432">
        <f t="shared" si="117"/>
        <v>0</v>
      </c>
      <c r="O140" s="432">
        <f t="shared" si="117"/>
        <v>0</v>
      </c>
      <c r="P140" s="432">
        <f t="shared" si="117"/>
        <v>0</v>
      </c>
      <c r="Q140" s="432">
        <f t="shared" si="117"/>
        <v>0</v>
      </c>
      <c r="R140" s="432">
        <f t="shared" si="117"/>
        <v>0</v>
      </c>
      <c r="S140" s="432">
        <f t="shared" si="117"/>
        <v>0</v>
      </c>
      <c r="T140" s="432">
        <f t="shared" si="117"/>
        <v>0</v>
      </c>
      <c r="U140" s="432">
        <f t="shared" si="117"/>
        <v>0</v>
      </c>
      <c r="V140" s="432">
        <f t="shared" si="117"/>
        <v>0</v>
      </c>
      <c r="W140" s="432">
        <f t="shared" si="117"/>
        <v>0</v>
      </c>
      <c r="X140" s="432">
        <f t="shared" si="117"/>
        <v>0</v>
      </c>
      <c r="Y140" s="432">
        <f t="shared" si="117"/>
        <v>0</v>
      </c>
      <c r="Z140" s="432">
        <f t="shared" si="117"/>
        <v>0</v>
      </c>
      <c r="AA140" s="432">
        <f t="shared" si="117"/>
        <v>0</v>
      </c>
      <c r="AB140" s="432">
        <f t="shared" si="117"/>
        <v>0</v>
      </c>
      <c r="AC140" s="432">
        <f t="shared" si="117"/>
        <v>0</v>
      </c>
      <c r="AD140" s="432">
        <f t="shared" si="117"/>
        <v>0</v>
      </c>
      <c r="AE140" s="432">
        <f t="shared" si="117"/>
        <v>0</v>
      </c>
      <c r="AF140" s="432">
        <f t="shared" si="117"/>
        <v>0</v>
      </c>
      <c r="AG140" s="432">
        <f t="shared" si="117"/>
        <v>0</v>
      </c>
      <c r="AH140" s="432">
        <f t="shared" si="117"/>
        <v>0</v>
      </c>
      <c r="AI140" s="432">
        <f t="shared" si="117"/>
        <v>0</v>
      </c>
      <c r="AJ140" s="432">
        <f t="shared" si="117"/>
        <v>0</v>
      </c>
      <c r="AK140" s="432">
        <f t="shared" si="117"/>
        <v>0</v>
      </c>
      <c r="AL140" s="432">
        <f t="shared" si="117"/>
        <v>0</v>
      </c>
      <c r="AM140" s="432">
        <f t="shared" ref="AM140:BR140" si="118">IF(NOT(ISNA(AM50)),IF(LEN(AM50)&gt;0,(AM50-$C50)/(rateShift*0.0001),""),"")</f>
        <v>0</v>
      </c>
      <c r="AN140" s="432">
        <f t="shared" si="118"/>
        <v>0</v>
      </c>
      <c r="AO140" s="432">
        <f t="shared" si="118"/>
        <v>0</v>
      </c>
      <c r="AP140" s="432">
        <f t="shared" si="118"/>
        <v>0</v>
      </c>
      <c r="AQ140" s="432">
        <f t="shared" si="118"/>
        <v>0</v>
      </c>
      <c r="AR140" s="432">
        <f t="shared" si="118"/>
        <v>0</v>
      </c>
      <c r="AS140" s="432">
        <f t="shared" si="118"/>
        <v>0</v>
      </c>
      <c r="AT140" s="432">
        <f t="shared" si="118"/>
        <v>0</v>
      </c>
      <c r="AU140" s="432">
        <f t="shared" si="118"/>
        <v>0</v>
      </c>
      <c r="AV140" s="432">
        <f t="shared" si="118"/>
        <v>0</v>
      </c>
      <c r="AW140" s="432">
        <f t="shared" si="118"/>
        <v>0</v>
      </c>
      <c r="AX140" s="432">
        <f t="shared" si="118"/>
        <v>0</v>
      </c>
      <c r="AY140" s="432">
        <f t="shared" si="118"/>
        <v>0</v>
      </c>
      <c r="AZ140" s="432">
        <f t="shared" si="118"/>
        <v>0</v>
      </c>
      <c r="BA140" s="432">
        <f t="shared" si="118"/>
        <v>0.85017620999550125</v>
      </c>
      <c r="BB140" s="432">
        <f t="shared" si="118"/>
        <v>-7.0579784754132291</v>
      </c>
      <c r="BC140" s="432">
        <f t="shared" si="118"/>
        <v>-8.0687390680461704</v>
      </c>
      <c r="BD140" s="432">
        <f t="shared" si="118"/>
        <v>0.80899909595588682</v>
      </c>
      <c r="BE140" s="432">
        <f t="shared" si="118"/>
        <v>0</v>
      </c>
      <c r="BF140" s="432">
        <f t="shared" si="118"/>
        <v>0</v>
      </c>
      <c r="BG140" s="432">
        <f t="shared" si="118"/>
        <v>0</v>
      </c>
      <c r="BH140" s="432">
        <f t="shared" si="118"/>
        <v>0</v>
      </c>
      <c r="BI140" s="432">
        <f t="shared" si="118"/>
        <v>0</v>
      </c>
      <c r="BJ140" s="432">
        <f t="shared" si="118"/>
        <v>0</v>
      </c>
      <c r="BK140" s="432">
        <f t="shared" si="118"/>
        <v>0</v>
      </c>
      <c r="BL140" s="432">
        <f t="shared" si="118"/>
        <v>0</v>
      </c>
      <c r="BM140" s="432">
        <f t="shared" si="118"/>
        <v>0</v>
      </c>
      <c r="BN140" s="432">
        <f t="shared" si="118"/>
        <v>0</v>
      </c>
      <c r="BO140" s="432">
        <f t="shared" si="118"/>
        <v>0</v>
      </c>
      <c r="BP140" s="432">
        <f t="shared" si="118"/>
        <v>0</v>
      </c>
      <c r="BQ140" s="432" t="str">
        <f t="shared" si="118"/>
        <v/>
      </c>
      <c r="BR140" s="432" t="str">
        <f t="shared" si="118"/>
        <v/>
      </c>
      <c r="BS140" s="432" t="str">
        <f t="shared" ref="BS140:CC140" si="119">IF(NOT(ISNA(BS50)),IF(LEN(BS50)&gt;0,(BS50-$C50)/(rateShift*0.0001),""),"")</f>
        <v/>
      </c>
      <c r="BT140" s="432" t="str">
        <f t="shared" si="119"/>
        <v/>
      </c>
      <c r="BU140" s="432" t="str">
        <f t="shared" si="119"/>
        <v/>
      </c>
      <c r="BV140" s="432" t="str">
        <f t="shared" si="119"/>
        <v/>
      </c>
      <c r="BW140" s="432" t="str">
        <f t="shared" si="119"/>
        <v/>
      </c>
      <c r="BX140" s="432" t="str">
        <f t="shared" si="119"/>
        <v/>
      </c>
      <c r="BY140" s="432" t="str">
        <f t="shared" si="119"/>
        <v/>
      </c>
      <c r="BZ140" s="432" t="str">
        <f t="shared" si="119"/>
        <v/>
      </c>
      <c r="CA140" s="432" t="str">
        <f t="shared" si="119"/>
        <v/>
      </c>
      <c r="CB140" s="432" t="str">
        <f t="shared" si="119"/>
        <v/>
      </c>
      <c r="CC140" s="436" t="str">
        <f t="shared" si="119"/>
        <v/>
      </c>
    </row>
    <row r="141" spans="6:81" x14ac:dyDescent="0.2">
      <c r="F141" s="238">
        <v>48948</v>
      </c>
      <c r="G141" s="435">
        <f t="shared" ref="G141:AL141" si="120">IF(NOT(ISNA(G51)),IF(LEN(G51)&gt;0,(G51-$C51)/(rateShift*0.0001),""),"")</f>
        <v>0</v>
      </c>
      <c r="H141" s="432">
        <f t="shared" si="120"/>
        <v>0</v>
      </c>
      <c r="I141" s="432">
        <f t="shared" si="120"/>
        <v>0</v>
      </c>
      <c r="J141" s="432">
        <f t="shared" si="120"/>
        <v>0</v>
      </c>
      <c r="K141" s="432">
        <f t="shared" si="120"/>
        <v>0</v>
      </c>
      <c r="L141" s="432">
        <f t="shared" si="120"/>
        <v>0</v>
      </c>
      <c r="M141" s="432">
        <f t="shared" si="120"/>
        <v>0</v>
      </c>
      <c r="N141" s="432">
        <f t="shared" si="120"/>
        <v>0</v>
      </c>
      <c r="O141" s="432">
        <f t="shared" si="120"/>
        <v>0</v>
      </c>
      <c r="P141" s="432">
        <f t="shared" si="120"/>
        <v>0</v>
      </c>
      <c r="Q141" s="432">
        <f t="shared" si="120"/>
        <v>0</v>
      </c>
      <c r="R141" s="432">
        <f t="shared" si="120"/>
        <v>0</v>
      </c>
      <c r="S141" s="432">
        <f t="shared" si="120"/>
        <v>0</v>
      </c>
      <c r="T141" s="432">
        <f t="shared" si="120"/>
        <v>0</v>
      </c>
      <c r="U141" s="432">
        <f t="shared" si="120"/>
        <v>0</v>
      </c>
      <c r="V141" s="432">
        <f t="shared" si="120"/>
        <v>0</v>
      </c>
      <c r="W141" s="432">
        <f t="shared" si="120"/>
        <v>0</v>
      </c>
      <c r="X141" s="432">
        <f t="shared" si="120"/>
        <v>0</v>
      </c>
      <c r="Y141" s="432">
        <f t="shared" si="120"/>
        <v>0</v>
      </c>
      <c r="Z141" s="432">
        <f t="shared" si="120"/>
        <v>0</v>
      </c>
      <c r="AA141" s="432">
        <f t="shared" si="120"/>
        <v>0</v>
      </c>
      <c r="AB141" s="432">
        <f t="shared" si="120"/>
        <v>0</v>
      </c>
      <c r="AC141" s="432">
        <f t="shared" si="120"/>
        <v>0</v>
      </c>
      <c r="AD141" s="432">
        <f t="shared" si="120"/>
        <v>0</v>
      </c>
      <c r="AE141" s="432">
        <f t="shared" si="120"/>
        <v>0</v>
      </c>
      <c r="AF141" s="432">
        <f t="shared" si="120"/>
        <v>0</v>
      </c>
      <c r="AG141" s="432">
        <f t="shared" si="120"/>
        <v>0</v>
      </c>
      <c r="AH141" s="432">
        <f t="shared" si="120"/>
        <v>0</v>
      </c>
      <c r="AI141" s="432">
        <f t="shared" si="120"/>
        <v>0</v>
      </c>
      <c r="AJ141" s="432">
        <f t="shared" si="120"/>
        <v>0</v>
      </c>
      <c r="AK141" s="432">
        <f t="shared" si="120"/>
        <v>0</v>
      </c>
      <c r="AL141" s="432">
        <f t="shared" si="120"/>
        <v>0</v>
      </c>
      <c r="AM141" s="432">
        <f t="shared" ref="AM141:BR141" si="121">IF(NOT(ISNA(AM51)),IF(LEN(AM51)&gt;0,(AM51-$C51)/(rateShift*0.0001),""),"")</f>
        <v>0</v>
      </c>
      <c r="AN141" s="432">
        <f t="shared" si="121"/>
        <v>0</v>
      </c>
      <c r="AO141" s="432">
        <f t="shared" si="121"/>
        <v>0</v>
      </c>
      <c r="AP141" s="432">
        <f t="shared" si="121"/>
        <v>0</v>
      </c>
      <c r="AQ141" s="432">
        <f t="shared" si="121"/>
        <v>0</v>
      </c>
      <c r="AR141" s="432">
        <f t="shared" si="121"/>
        <v>0</v>
      </c>
      <c r="AS141" s="432">
        <f t="shared" si="121"/>
        <v>0</v>
      </c>
      <c r="AT141" s="432">
        <f t="shared" si="121"/>
        <v>0</v>
      </c>
      <c r="AU141" s="432">
        <f t="shared" si="121"/>
        <v>0</v>
      </c>
      <c r="AV141" s="432">
        <f t="shared" si="121"/>
        <v>0</v>
      </c>
      <c r="AW141" s="432">
        <f t="shared" si="121"/>
        <v>0</v>
      </c>
      <c r="AX141" s="432">
        <f t="shared" si="121"/>
        <v>0</v>
      </c>
      <c r="AY141" s="432">
        <f t="shared" si="121"/>
        <v>0</v>
      </c>
      <c r="AZ141" s="432">
        <f t="shared" si="121"/>
        <v>0</v>
      </c>
      <c r="BA141" s="432">
        <f t="shared" si="121"/>
        <v>0</v>
      </c>
      <c r="BB141" s="432">
        <f t="shared" si="121"/>
        <v>0.89284169938863567</v>
      </c>
      <c r="BC141" s="432">
        <f t="shared" si="121"/>
        <v>-7.2485262143928697</v>
      </c>
      <c r="BD141" s="432">
        <f t="shared" si="121"/>
        <v>-8.3093644788218004</v>
      </c>
      <c r="BE141" s="432">
        <f t="shared" si="121"/>
        <v>0.83424753353655845</v>
      </c>
      <c r="BF141" s="432">
        <f t="shared" si="121"/>
        <v>0</v>
      </c>
      <c r="BG141" s="432">
        <f t="shared" si="121"/>
        <v>0</v>
      </c>
      <c r="BH141" s="432">
        <f t="shared" si="121"/>
        <v>0</v>
      </c>
      <c r="BI141" s="432">
        <f t="shared" si="121"/>
        <v>0</v>
      </c>
      <c r="BJ141" s="432">
        <f t="shared" si="121"/>
        <v>0</v>
      </c>
      <c r="BK141" s="432">
        <f t="shared" si="121"/>
        <v>0</v>
      </c>
      <c r="BL141" s="432">
        <f t="shared" si="121"/>
        <v>0</v>
      </c>
      <c r="BM141" s="432">
        <f t="shared" si="121"/>
        <v>0</v>
      </c>
      <c r="BN141" s="432">
        <f t="shared" si="121"/>
        <v>0</v>
      </c>
      <c r="BO141" s="432">
        <f t="shared" si="121"/>
        <v>0</v>
      </c>
      <c r="BP141" s="432">
        <f t="shared" si="121"/>
        <v>0</v>
      </c>
      <c r="BQ141" s="432" t="str">
        <f t="shared" si="121"/>
        <v/>
      </c>
      <c r="BR141" s="432" t="str">
        <f t="shared" si="121"/>
        <v/>
      </c>
      <c r="BS141" s="432" t="str">
        <f t="shared" ref="BS141:CC141" si="122">IF(NOT(ISNA(BS51)),IF(LEN(BS51)&gt;0,(BS51-$C51)/(rateShift*0.0001),""),"")</f>
        <v/>
      </c>
      <c r="BT141" s="432" t="str">
        <f t="shared" si="122"/>
        <v/>
      </c>
      <c r="BU141" s="432" t="str">
        <f t="shared" si="122"/>
        <v/>
      </c>
      <c r="BV141" s="432" t="str">
        <f t="shared" si="122"/>
        <v/>
      </c>
      <c r="BW141" s="432" t="str">
        <f t="shared" si="122"/>
        <v/>
      </c>
      <c r="BX141" s="432" t="str">
        <f t="shared" si="122"/>
        <v/>
      </c>
      <c r="BY141" s="432" t="str">
        <f t="shared" si="122"/>
        <v/>
      </c>
      <c r="BZ141" s="432" t="str">
        <f t="shared" si="122"/>
        <v/>
      </c>
      <c r="CA141" s="432" t="str">
        <f t="shared" si="122"/>
        <v/>
      </c>
      <c r="CB141" s="432" t="str">
        <f t="shared" si="122"/>
        <v/>
      </c>
      <c r="CC141" s="436" t="str">
        <f t="shared" si="122"/>
        <v/>
      </c>
    </row>
    <row r="142" spans="6:81" x14ac:dyDescent="0.2">
      <c r="F142" s="238">
        <v>49312</v>
      </c>
      <c r="G142" s="435">
        <f t="shared" ref="G142:AL142" si="123">IF(NOT(ISNA(G52)),IF(LEN(G52)&gt;0,(G52-$C52)/(rateShift*0.0001),""),"")</f>
        <v>0</v>
      </c>
      <c r="H142" s="432">
        <f t="shared" si="123"/>
        <v>0</v>
      </c>
      <c r="I142" s="432">
        <f t="shared" si="123"/>
        <v>0</v>
      </c>
      <c r="J142" s="432">
        <f t="shared" si="123"/>
        <v>0</v>
      </c>
      <c r="K142" s="432">
        <f t="shared" si="123"/>
        <v>0</v>
      </c>
      <c r="L142" s="432">
        <f t="shared" si="123"/>
        <v>0</v>
      </c>
      <c r="M142" s="432">
        <f t="shared" si="123"/>
        <v>0</v>
      </c>
      <c r="N142" s="432">
        <f t="shared" si="123"/>
        <v>0</v>
      </c>
      <c r="O142" s="432">
        <f t="shared" si="123"/>
        <v>0</v>
      </c>
      <c r="P142" s="432">
        <f t="shared" si="123"/>
        <v>0</v>
      </c>
      <c r="Q142" s="432">
        <f t="shared" si="123"/>
        <v>0</v>
      </c>
      <c r="R142" s="432">
        <f t="shared" si="123"/>
        <v>0</v>
      </c>
      <c r="S142" s="432">
        <f t="shared" si="123"/>
        <v>0</v>
      </c>
      <c r="T142" s="432">
        <f t="shared" si="123"/>
        <v>0</v>
      </c>
      <c r="U142" s="432">
        <f t="shared" si="123"/>
        <v>0</v>
      </c>
      <c r="V142" s="432">
        <f t="shared" si="123"/>
        <v>0</v>
      </c>
      <c r="W142" s="432">
        <f t="shared" si="123"/>
        <v>0</v>
      </c>
      <c r="X142" s="432">
        <f t="shared" si="123"/>
        <v>0</v>
      </c>
      <c r="Y142" s="432">
        <f t="shared" si="123"/>
        <v>0</v>
      </c>
      <c r="Z142" s="432">
        <f t="shared" si="123"/>
        <v>0</v>
      </c>
      <c r="AA142" s="432">
        <f t="shared" si="123"/>
        <v>0</v>
      </c>
      <c r="AB142" s="432">
        <f t="shared" si="123"/>
        <v>0</v>
      </c>
      <c r="AC142" s="432">
        <f t="shared" si="123"/>
        <v>0</v>
      </c>
      <c r="AD142" s="432">
        <f t="shared" si="123"/>
        <v>0</v>
      </c>
      <c r="AE142" s="432">
        <f t="shared" si="123"/>
        <v>0</v>
      </c>
      <c r="AF142" s="432">
        <f t="shared" si="123"/>
        <v>0</v>
      </c>
      <c r="AG142" s="432">
        <f t="shared" si="123"/>
        <v>0</v>
      </c>
      <c r="AH142" s="432">
        <f t="shared" si="123"/>
        <v>0</v>
      </c>
      <c r="AI142" s="432">
        <f t="shared" si="123"/>
        <v>0</v>
      </c>
      <c r="AJ142" s="432">
        <f t="shared" si="123"/>
        <v>0</v>
      </c>
      <c r="AK142" s="432">
        <f t="shared" si="123"/>
        <v>0</v>
      </c>
      <c r="AL142" s="432">
        <f t="shared" si="123"/>
        <v>0</v>
      </c>
      <c r="AM142" s="432">
        <f t="shared" ref="AM142:BR142" si="124">IF(NOT(ISNA(AM52)),IF(LEN(AM52)&gt;0,(AM52-$C52)/(rateShift*0.0001),""),"")</f>
        <v>0</v>
      </c>
      <c r="AN142" s="432">
        <f t="shared" si="124"/>
        <v>0</v>
      </c>
      <c r="AO142" s="432">
        <f t="shared" si="124"/>
        <v>0</v>
      </c>
      <c r="AP142" s="432">
        <f t="shared" si="124"/>
        <v>0</v>
      </c>
      <c r="AQ142" s="432">
        <f t="shared" si="124"/>
        <v>0</v>
      </c>
      <c r="AR142" s="432">
        <f t="shared" si="124"/>
        <v>0</v>
      </c>
      <c r="AS142" s="432">
        <f t="shared" si="124"/>
        <v>0</v>
      </c>
      <c r="AT142" s="432">
        <f t="shared" si="124"/>
        <v>0</v>
      </c>
      <c r="AU142" s="432">
        <f t="shared" si="124"/>
        <v>0</v>
      </c>
      <c r="AV142" s="432">
        <f t="shared" si="124"/>
        <v>0</v>
      </c>
      <c r="AW142" s="432">
        <f t="shared" si="124"/>
        <v>0</v>
      </c>
      <c r="AX142" s="432">
        <f t="shared" si="124"/>
        <v>0</v>
      </c>
      <c r="AY142" s="432">
        <f t="shared" si="124"/>
        <v>0</v>
      </c>
      <c r="AZ142" s="432">
        <f t="shared" si="124"/>
        <v>0</v>
      </c>
      <c r="BA142" s="432">
        <f t="shared" si="124"/>
        <v>0</v>
      </c>
      <c r="BB142" s="432">
        <f t="shared" si="124"/>
        <v>0</v>
      </c>
      <c r="BC142" s="432">
        <f t="shared" si="124"/>
        <v>0.91580801789392652</v>
      </c>
      <c r="BD142" s="432">
        <f t="shared" si="124"/>
        <v>-7.4480404170423897</v>
      </c>
      <c r="BE142" s="432">
        <f t="shared" si="124"/>
        <v>-8.4731868683041167</v>
      </c>
      <c r="BF142" s="432">
        <f t="shared" si="124"/>
        <v>0.83523570894417087</v>
      </c>
      <c r="BG142" s="432">
        <f t="shared" si="124"/>
        <v>0</v>
      </c>
      <c r="BH142" s="432">
        <f t="shared" si="124"/>
        <v>0</v>
      </c>
      <c r="BI142" s="432">
        <f t="shared" si="124"/>
        <v>0</v>
      </c>
      <c r="BJ142" s="432">
        <f t="shared" si="124"/>
        <v>0</v>
      </c>
      <c r="BK142" s="432">
        <f t="shared" si="124"/>
        <v>0</v>
      </c>
      <c r="BL142" s="432">
        <f t="shared" si="124"/>
        <v>0</v>
      </c>
      <c r="BM142" s="432">
        <f t="shared" si="124"/>
        <v>0</v>
      </c>
      <c r="BN142" s="432">
        <f t="shared" si="124"/>
        <v>0</v>
      </c>
      <c r="BO142" s="432">
        <f t="shared" si="124"/>
        <v>0</v>
      </c>
      <c r="BP142" s="432">
        <f t="shared" si="124"/>
        <v>0</v>
      </c>
      <c r="BQ142" s="432" t="str">
        <f t="shared" si="124"/>
        <v/>
      </c>
      <c r="BR142" s="432" t="str">
        <f t="shared" si="124"/>
        <v/>
      </c>
      <c r="BS142" s="432" t="str">
        <f t="shared" ref="BS142:CC142" si="125">IF(NOT(ISNA(BS52)),IF(LEN(BS52)&gt;0,(BS52-$C52)/(rateShift*0.0001),""),"")</f>
        <v/>
      </c>
      <c r="BT142" s="432" t="str">
        <f t="shared" si="125"/>
        <v/>
      </c>
      <c r="BU142" s="432" t="str">
        <f t="shared" si="125"/>
        <v/>
      </c>
      <c r="BV142" s="432" t="str">
        <f t="shared" si="125"/>
        <v/>
      </c>
      <c r="BW142" s="432" t="str">
        <f t="shared" si="125"/>
        <v/>
      </c>
      <c r="BX142" s="432" t="str">
        <f t="shared" si="125"/>
        <v/>
      </c>
      <c r="BY142" s="432" t="str">
        <f t="shared" si="125"/>
        <v/>
      </c>
      <c r="BZ142" s="432" t="str">
        <f t="shared" si="125"/>
        <v/>
      </c>
      <c r="CA142" s="432" t="str">
        <f t="shared" si="125"/>
        <v/>
      </c>
      <c r="CB142" s="432" t="str">
        <f t="shared" si="125"/>
        <v/>
      </c>
      <c r="CC142" s="436" t="str">
        <f t="shared" si="125"/>
        <v/>
      </c>
    </row>
    <row r="143" spans="6:81" x14ac:dyDescent="0.2">
      <c r="F143" s="238">
        <v>49677</v>
      </c>
      <c r="G143" s="435">
        <f t="shared" ref="G143:AL143" si="126">IF(NOT(ISNA(G53)),IF(LEN(G53)&gt;0,(G53-$C53)/(rateShift*0.0001),""),"")</f>
        <v>0</v>
      </c>
      <c r="H143" s="432">
        <f t="shared" si="126"/>
        <v>0</v>
      </c>
      <c r="I143" s="432">
        <f t="shared" si="126"/>
        <v>0</v>
      </c>
      <c r="J143" s="432">
        <f t="shared" si="126"/>
        <v>0</v>
      </c>
      <c r="K143" s="432">
        <f t="shared" si="126"/>
        <v>0</v>
      </c>
      <c r="L143" s="432">
        <f t="shared" si="126"/>
        <v>0</v>
      </c>
      <c r="M143" s="432">
        <f t="shared" si="126"/>
        <v>0</v>
      </c>
      <c r="N143" s="432">
        <f t="shared" si="126"/>
        <v>0</v>
      </c>
      <c r="O143" s="432">
        <f t="shared" si="126"/>
        <v>0</v>
      </c>
      <c r="P143" s="432">
        <f t="shared" si="126"/>
        <v>0</v>
      </c>
      <c r="Q143" s="432">
        <f t="shared" si="126"/>
        <v>0</v>
      </c>
      <c r="R143" s="432">
        <f t="shared" si="126"/>
        <v>0</v>
      </c>
      <c r="S143" s="432">
        <f t="shared" si="126"/>
        <v>0</v>
      </c>
      <c r="T143" s="432">
        <f t="shared" si="126"/>
        <v>0</v>
      </c>
      <c r="U143" s="432">
        <f t="shared" si="126"/>
        <v>0</v>
      </c>
      <c r="V143" s="432">
        <f t="shared" si="126"/>
        <v>0</v>
      </c>
      <c r="W143" s="432">
        <f t="shared" si="126"/>
        <v>0</v>
      </c>
      <c r="X143" s="432">
        <f t="shared" si="126"/>
        <v>0</v>
      </c>
      <c r="Y143" s="432">
        <f t="shared" si="126"/>
        <v>0</v>
      </c>
      <c r="Z143" s="432">
        <f t="shared" si="126"/>
        <v>0</v>
      </c>
      <c r="AA143" s="432">
        <f t="shared" si="126"/>
        <v>0</v>
      </c>
      <c r="AB143" s="432">
        <f t="shared" si="126"/>
        <v>0</v>
      </c>
      <c r="AC143" s="432">
        <f t="shared" si="126"/>
        <v>0</v>
      </c>
      <c r="AD143" s="432">
        <f t="shared" si="126"/>
        <v>0</v>
      </c>
      <c r="AE143" s="432">
        <f t="shared" si="126"/>
        <v>0</v>
      </c>
      <c r="AF143" s="432">
        <f t="shared" si="126"/>
        <v>0</v>
      </c>
      <c r="AG143" s="432">
        <f t="shared" si="126"/>
        <v>0</v>
      </c>
      <c r="AH143" s="432">
        <f t="shared" si="126"/>
        <v>0</v>
      </c>
      <c r="AI143" s="432">
        <f t="shared" si="126"/>
        <v>0</v>
      </c>
      <c r="AJ143" s="432">
        <f t="shared" si="126"/>
        <v>0</v>
      </c>
      <c r="AK143" s="432">
        <f t="shared" si="126"/>
        <v>0</v>
      </c>
      <c r="AL143" s="432">
        <f t="shared" si="126"/>
        <v>0</v>
      </c>
      <c r="AM143" s="432">
        <f t="shared" ref="AM143:BR143" si="127">IF(NOT(ISNA(AM53)),IF(LEN(AM53)&gt;0,(AM53-$C53)/(rateShift*0.0001),""),"")</f>
        <v>0</v>
      </c>
      <c r="AN143" s="432">
        <f t="shared" si="127"/>
        <v>0</v>
      </c>
      <c r="AO143" s="432">
        <f t="shared" si="127"/>
        <v>0</v>
      </c>
      <c r="AP143" s="432">
        <f t="shared" si="127"/>
        <v>0</v>
      </c>
      <c r="AQ143" s="432">
        <f t="shared" si="127"/>
        <v>0</v>
      </c>
      <c r="AR143" s="432">
        <f t="shared" si="127"/>
        <v>0</v>
      </c>
      <c r="AS143" s="432">
        <f t="shared" si="127"/>
        <v>0</v>
      </c>
      <c r="AT143" s="432">
        <f t="shared" si="127"/>
        <v>0</v>
      </c>
      <c r="AU143" s="432">
        <f t="shared" si="127"/>
        <v>0</v>
      </c>
      <c r="AV143" s="432">
        <f t="shared" si="127"/>
        <v>0</v>
      </c>
      <c r="AW143" s="432">
        <f t="shared" si="127"/>
        <v>0</v>
      </c>
      <c r="AX143" s="432">
        <f t="shared" si="127"/>
        <v>0</v>
      </c>
      <c r="AY143" s="432">
        <f t="shared" si="127"/>
        <v>0</v>
      </c>
      <c r="AZ143" s="432">
        <f t="shared" si="127"/>
        <v>0</v>
      </c>
      <c r="BA143" s="432">
        <f t="shared" si="127"/>
        <v>0</v>
      </c>
      <c r="BB143" s="432">
        <f t="shared" si="127"/>
        <v>0</v>
      </c>
      <c r="BC143" s="432">
        <f t="shared" si="127"/>
        <v>0</v>
      </c>
      <c r="BD143" s="432">
        <f t="shared" si="127"/>
        <v>0.9600515528523923</v>
      </c>
      <c r="BE143" s="432">
        <f t="shared" si="127"/>
        <v>-7.6551159290849657</v>
      </c>
      <c r="BF143" s="432">
        <f t="shared" si="127"/>
        <v>-8.6599584543917132</v>
      </c>
      <c r="BG143" s="432">
        <f t="shared" si="127"/>
        <v>0.86313710231655794</v>
      </c>
      <c r="BH143" s="432">
        <f t="shared" si="127"/>
        <v>0</v>
      </c>
      <c r="BI143" s="432">
        <f t="shared" si="127"/>
        <v>0</v>
      </c>
      <c r="BJ143" s="432">
        <f t="shared" si="127"/>
        <v>0</v>
      </c>
      <c r="BK143" s="432">
        <f t="shared" si="127"/>
        <v>0</v>
      </c>
      <c r="BL143" s="432">
        <f t="shared" si="127"/>
        <v>0</v>
      </c>
      <c r="BM143" s="432">
        <f t="shared" si="127"/>
        <v>0</v>
      </c>
      <c r="BN143" s="432">
        <f t="shared" si="127"/>
        <v>0</v>
      </c>
      <c r="BO143" s="432">
        <f t="shared" si="127"/>
        <v>0</v>
      </c>
      <c r="BP143" s="432">
        <f t="shared" si="127"/>
        <v>0</v>
      </c>
      <c r="BQ143" s="432" t="str">
        <f t="shared" si="127"/>
        <v/>
      </c>
      <c r="BR143" s="432" t="str">
        <f t="shared" si="127"/>
        <v/>
      </c>
      <c r="BS143" s="432" t="str">
        <f t="shared" ref="BS143:CC143" si="128">IF(NOT(ISNA(BS53)),IF(LEN(BS53)&gt;0,(BS53-$C53)/(rateShift*0.0001),""),"")</f>
        <v/>
      </c>
      <c r="BT143" s="432" t="str">
        <f t="shared" si="128"/>
        <v/>
      </c>
      <c r="BU143" s="432" t="str">
        <f t="shared" si="128"/>
        <v/>
      </c>
      <c r="BV143" s="432" t="str">
        <f t="shared" si="128"/>
        <v/>
      </c>
      <c r="BW143" s="432" t="str">
        <f t="shared" si="128"/>
        <v/>
      </c>
      <c r="BX143" s="432" t="str">
        <f t="shared" si="128"/>
        <v/>
      </c>
      <c r="BY143" s="432" t="str">
        <f t="shared" si="128"/>
        <v/>
      </c>
      <c r="BZ143" s="432" t="str">
        <f t="shared" si="128"/>
        <v/>
      </c>
      <c r="CA143" s="432" t="str">
        <f t="shared" si="128"/>
        <v/>
      </c>
      <c r="CB143" s="432" t="str">
        <f t="shared" si="128"/>
        <v/>
      </c>
      <c r="CC143" s="436" t="str">
        <f t="shared" si="128"/>
        <v/>
      </c>
    </row>
    <row r="144" spans="6:81" x14ac:dyDescent="0.2">
      <c r="F144" s="238">
        <v>50045</v>
      </c>
      <c r="G144" s="435">
        <f t="shared" ref="G144:AL144" si="129">IF(NOT(ISNA(G54)),IF(LEN(G54)&gt;0,(G54-$C54)/(rateShift*0.0001),""),"")</f>
        <v>0</v>
      </c>
      <c r="H144" s="432">
        <f t="shared" si="129"/>
        <v>0</v>
      </c>
      <c r="I144" s="432">
        <f t="shared" si="129"/>
        <v>0</v>
      </c>
      <c r="J144" s="432">
        <f t="shared" si="129"/>
        <v>0</v>
      </c>
      <c r="K144" s="432">
        <f t="shared" si="129"/>
        <v>0</v>
      </c>
      <c r="L144" s="432">
        <f t="shared" si="129"/>
        <v>0</v>
      </c>
      <c r="M144" s="432">
        <f t="shared" si="129"/>
        <v>0</v>
      </c>
      <c r="N144" s="432">
        <f t="shared" si="129"/>
        <v>0</v>
      </c>
      <c r="O144" s="432">
        <f t="shared" si="129"/>
        <v>0</v>
      </c>
      <c r="P144" s="432">
        <f t="shared" si="129"/>
        <v>0</v>
      </c>
      <c r="Q144" s="432">
        <f t="shared" si="129"/>
        <v>0</v>
      </c>
      <c r="R144" s="432">
        <f t="shared" si="129"/>
        <v>0</v>
      </c>
      <c r="S144" s="432">
        <f t="shared" si="129"/>
        <v>0</v>
      </c>
      <c r="T144" s="432">
        <f t="shared" si="129"/>
        <v>0</v>
      </c>
      <c r="U144" s="432">
        <f t="shared" si="129"/>
        <v>0</v>
      </c>
      <c r="V144" s="432">
        <f t="shared" si="129"/>
        <v>0</v>
      </c>
      <c r="W144" s="432">
        <f t="shared" si="129"/>
        <v>0</v>
      </c>
      <c r="X144" s="432">
        <f t="shared" si="129"/>
        <v>0</v>
      </c>
      <c r="Y144" s="432">
        <f t="shared" si="129"/>
        <v>0</v>
      </c>
      <c r="Z144" s="432">
        <f t="shared" si="129"/>
        <v>0</v>
      </c>
      <c r="AA144" s="432">
        <f t="shared" si="129"/>
        <v>0</v>
      </c>
      <c r="AB144" s="432">
        <f t="shared" si="129"/>
        <v>0</v>
      </c>
      <c r="AC144" s="432">
        <f t="shared" si="129"/>
        <v>0</v>
      </c>
      <c r="AD144" s="432">
        <f t="shared" si="129"/>
        <v>0</v>
      </c>
      <c r="AE144" s="432">
        <f t="shared" si="129"/>
        <v>0</v>
      </c>
      <c r="AF144" s="432">
        <f t="shared" si="129"/>
        <v>0</v>
      </c>
      <c r="AG144" s="432">
        <f t="shared" si="129"/>
        <v>0</v>
      </c>
      <c r="AH144" s="432">
        <f t="shared" si="129"/>
        <v>0</v>
      </c>
      <c r="AI144" s="432">
        <f t="shared" si="129"/>
        <v>0</v>
      </c>
      <c r="AJ144" s="432">
        <f t="shared" si="129"/>
        <v>0</v>
      </c>
      <c r="AK144" s="432">
        <f t="shared" si="129"/>
        <v>0</v>
      </c>
      <c r="AL144" s="432">
        <f t="shared" si="129"/>
        <v>0</v>
      </c>
      <c r="AM144" s="432">
        <f t="shared" ref="AM144:BR144" si="130">IF(NOT(ISNA(AM54)),IF(LEN(AM54)&gt;0,(AM54-$C54)/(rateShift*0.0001),""),"")</f>
        <v>0</v>
      </c>
      <c r="AN144" s="432">
        <f t="shared" si="130"/>
        <v>0</v>
      </c>
      <c r="AO144" s="432">
        <f t="shared" si="130"/>
        <v>0</v>
      </c>
      <c r="AP144" s="432">
        <f t="shared" si="130"/>
        <v>0</v>
      </c>
      <c r="AQ144" s="432">
        <f t="shared" si="130"/>
        <v>0</v>
      </c>
      <c r="AR144" s="432">
        <f t="shared" si="130"/>
        <v>0</v>
      </c>
      <c r="AS144" s="432">
        <f t="shared" si="130"/>
        <v>0</v>
      </c>
      <c r="AT144" s="432">
        <f t="shared" si="130"/>
        <v>0</v>
      </c>
      <c r="AU144" s="432">
        <f t="shared" si="130"/>
        <v>0</v>
      </c>
      <c r="AV144" s="432">
        <f t="shared" si="130"/>
        <v>0</v>
      </c>
      <c r="AW144" s="432">
        <f t="shared" si="130"/>
        <v>0</v>
      </c>
      <c r="AX144" s="432">
        <f t="shared" si="130"/>
        <v>0</v>
      </c>
      <c r="AY144" s="432">
        <f t="shared" si="130"/>
        <v>0</v>
      </c>
      <c r="AZ144" s="432">
        <f t="shared" si="130"/>
        <v>0</v>
      </c>
      <c r="BA144" s="432">
        <f t="shared" si="130"/>
        <v>0</v>
      </c>
      <c r="BB144" s="432">
        <f t="shared" si="130"/>
        <v>0</v>
      </c>
      <c r="BC144" s="432">
        <f t="shared" si="130"/>
        <v>0</v>
      </c>
      <c r="BD144" s="432">
        <f t="shared" si="130"/>
        <v>0</v>
      </c>
      <c r="BE144" s="432">
        <f t="shared" si="130"/>
        <v>0.95402069213823548</v>
      </c>
      <c r="BF144" s="432">
        <f t="shared" si="130"/>
        <v>-7.6386075288098487</v>
      </c>
      <c r="BG144" s="432">
        <f t="shared" si="130"/>
        <v>-9.0282734281560408</v>
      </c>
      <c r="BH144" s="432">
        <f t="shared" si="130"/>
        <v>0.89463484618135247</v>
      </c>
      <c r="BI144" s="432">
        <f t="shared" si="130"/>
        <v>0</v>
      </c>
      <c r="BJ144" s="432">
        <f t="shared" si="130"/>
        <v>0</v>
      </c>
      <c r="BK144" s="432">
        <f t="shared" si="130"/>
        <v>0</v>
      </c>
      <c r="BL144" s="432">
        <f t="shared" si="130"/>
        <v>0</v>
      </c>
      <c r="BM144" s="432">
        <f t="shared" si="130"/>
        <v>0</v>
      </c>
      <c r="BN144" s="432">
        <f t="shared" si="130"/>
        <v>0</v>
      </c>
      <c r="BO144" s="432">
        <f t="shared" si="130"/>
        <v>0</v>
      </c>
      <c r="BP144" s="432">
        <f t="shared" si="130"/>
        <v>0</v>
      </c>
      <c r="BQ144" s="432" t="str">
        <f t="shared" si="130"/>
        <v/>
      </c>
      <c r="BR144" s="432" t="str">
        <f t="shared" si="130"/>
        <v/>
      </c>
      <c r="BS144" s="432" t="str">
        <f t="shared" ref="BS144:CC144" si="131">IF(NOT(ISNA(BS54)),IF(LEN(BS54)&gt;0,(BS54-$C54)/(rateShift*0.0001),""),"")</f>
        <v/>
      </c>
      <c r="BT144" s="432" t="str">
        <f t="shared" si="131"/>
        <v/>
      </c>
      <c r="BU144" s="432" t="str">
        <f t="shared" si="131"/>
        <v/>
      </c>
      <c r="BV144" s="432" t="str">
        <f t="shared" si="131"/>
        <v/>
      </c>
      <c r="BW144" s="432" t="str">
        <f t="shared" si="131"/>
        <v/>
      </c>
      <c r="BX144" s="432" t="str">
        <f t="shared" si="131"/>
        <v/>
      </c>
      <c r="BY144" s="432" t="str">
        <f t="shared" si="131"/>
        <v/>
      </c>
      <c r="BZ144" s="432" t="str">
        <f t="shared" si="131"/>
        <v/>
      </c>
      <c r="CA144" s="432" t="str">
        <f t="shared" si="131"/>
        <v/>
      </c>
      <c r="CB144" s="432" t="str">
        <f t="shared" si="131"/>
        <v/>
      </c>
      <c r="CC144" s="436" t="str">
        <f t="shared" si="131"/>
        <v/>
      </c>
    </row>
    <row r="145" spans="6:81" x14ac:dyDescent="0.2">
      <c r="F145" s="238">
        <v>50409</v>
      </c>
      <c r="G145" s="435">
        <f t="shared" ref="G145:AL145" si="132">IF(NOT(ISNA(G55)),IF(LEN(G55)&gt;0,(G55-$C55)/(rateShift*0.0001),""),"")</f>
        <v>0</v>
      </c>
      <c r="H145" s="432">
        <f t="shared" si="132"/>
        <v>0</v>
      </c>
      <c r="I145" s="432">
        <f t="shared" si="132"/>
        <v>0</v>
      </c>
      <c r="J145" s="432">
        <f t="shared" si="132"/>
        <v>0</v>
      </c>
      <c r="K145" s="432">
        <f t="shared" si="132"/>
        <v>0</v>
      </c>
      <c r="L145" s="432">
        <f t="shared" si="132"/>
        <v>0</v>
      </c>
      <c r="M145" s="432">
        <f t="shared" si="132"/>
        <v>0</v>
      </c>
      <c r="N145" s="432">
        <f t="shared" si="132"/>
        <v>0</v>
      </c>
      <c r="O145" s="432">
        <f t="shared" si="132"/>
        <v>0</v>
      </c>
      <c r="P145" s="432">
        <f t="shared" si="132"/>
        <v>0</v>
      </c>
      <c r="Q145" s="432">
        <f t="shared" si="132"/>
        <v>0</v>
      </c>
      <c r="R145" s="432">
        <f t="shared" si="132"/>
        <v>0</v>
      </c>
      <c r="S145" s="432">
        <f t="shared" si="132"/>
        <v>0</v>
      </c>
      <c r="T145" s="432">
        <f t="shared" si="132"/>
        <v>0</v>
      </c>
      <c r="U145" s="432">
        <f t="shared" si="132"/>
        <v>0</v>
      </c>
      <c r="V145" s="432">
        <f t="shared" si="132"/>
        <v>0</v>
      </c>
      <c r="W145" s="432">
        <f t="shared" si="132"/>
        <v>0</v>
      </c>
      <c r="X145" s="432">
        <f t="shared" si="132"/>
        <v>0</v>
      </c>
      <c r="Y145" s="432">
        <f t="shared" si="132"/>
        <v>0</v>
      </c>
      <c r="Z145" s="432">
        <f t="shared" si="132"/>
        <v>0</v>
      </c>
      <c r="AA145" s="432">
        <f t="shared" si="132"/>
        <v>0</v>
      </c>
      <c r="AB145" s="432">
        <f t="shared" si="132"/>
        <v>0</v>
      </c>
      <c r="AC145" s="432">
        <f t="shared" si="132"/>
        <v>0</v>
      </c>
      <c r="AD145" s="432">
        <f t="shared" si="132"/>
        <v>0</v>
      </c>
      <c r="AE145" s="432">
        <f t="shared" si="132"/>
        <v>0</v>
      </c>
      <c r="AF145" s="432">
        <f t="shared" si="132"/>
        <v>0</v>
      </c>
      <c r="AG145" s="432">
        <f t="shared" si="132"/>
        <v>0</v>
      </c>
      <c r="AH145" s="432">
        <f t="shared" si="132"/>
        <v>0</v>
      </c>
      <c r="AI145" s="432">
        <f t="shared" si="132"/>
        <v>0</v>
      </c>
      <c r="AJ145" s="432">
        <f t="shared" si="132"/>
        <v>0</v>
      </c>
      <c r="AK145" s="432">
        <f t="shared" si="132"/>
        <v>0</v>
      </c>
      <c r="AL145" s="432">
        <f t="shared" si="132"/>
        <v>0</v>
      </c>
      <c r="AM145" s="432">
        <f t="shared" ref="AM145:BR145" si="133">IF(NOT(ISNA(AM55)),IF(LEN(AM55)&gt;0,(AM55-$C55)/(rateShift*0.0001),""),"")</f>
        <v>0</v>
      </c>
      <c r="AN145" s="432">
        <f t="shared" si="133"/>
        <v>0</v>
      </c>
      <c r="AO145" s="432">
        <f t="shared" si="133"/>
        <v>0</v>
      </c>
      <c r="AP145" s="432">
        <f t="shared" si="133"/>
        <v>0</v>
      </c>
      <c r="AQ145" s="432">
        <f t="shared" si="133"/>
        <v>0</v>
      </c>
      <c r="AR145" s="432">
        <f t="shared" si="133"/>
        <v>0</v>
      </c>
      <c r="AS145" s="432">
        <f t="shared" si="133"/>
        <v>0</v>
      </c>
      <c r="AT145" s="432">
        <f t="shared" si="133"/>
        <v>0</v>
      </c>
      <c r="AU145" s="432">
        <f t="shared" si="133"/>
        <v>0</v>
      </c>
      <c r="AV145" s="432">
        <f t="shared" si="133"/>
        <v>0</v>
      </c>
      <c r="AW145" s="432">
        <f t="shared" si="133"/>
        <v>0</v>
      </c>
      <c r="AX145" s="432">
        <f t="shared" si="133"/>
        <v>0</v>
      </c>
      <c r="AY145" s="432">
        <f t="shared" si="133"/>
        <v>0</v>
      </c>
      <c r="AZ145" s="432">
        <f t="shared" si="133"/>
        <v>0</v>
      </c>
      <c r="BA145" s="432">
        <f t="shared" si="133"/>
        <v>0</v>
      </c>
      <c r="BB145" s="432">
        <f t="shared" si="133"/>
        <v>0</v>
      </c>
      <c r="BC145" s="432">
        <f t="shared" si="133"/>
        <v>0</v>
      </c>
      <c r="BD145" s="432">
        <f t="shared" si="133"/>
        <v>0</v>
      </c>
      <c r="BE145" s="432">
        <f t="shared" si="133"/>
        <v>0</v>
      </c>
      <c r="BF145" s="432">
        <f t="shared" si="133"/>
        <v>0.98373010775920644</v>
      </c>
      <c r="BG145" s="432">
        <f t="shared" si="133"/>
        <v>-7.8584705840012425</v>
      </c>
      <c r="BH145" s="432">
        <f t="shared" si="133"/>
        <v>-9.1315248623219372</v>
      </c>
      <c r="BI145" s="432">
        <f t="shared" si="133"/>
        <v>0.90795016459255251</v>
      </c>
      <c r="BJ145" s="432">
        <f t="shared" si="133"/>
        <v>0</v>
      </c>
      <c r="BK145" s="432">
        <f t="shared" si="133"/>
        <v>0</v>
      </c>
      <c r="BL145" s="432">
        <f t="shared" si="133"/>
        <v>0</v>
      </c>
      <c r="BM145" s="432">
        <f t="shared" si="133"/>
        <v>0</v>
      </c>
      <c r="BN145" s="432">
        <f t="shared" si="133"/>
        <v>0</v>
      </c>
      <c r="BO145" s="432">
        <f t="shared" si="133"/>
        <v>0</v>
      </c>
      <c r="BP145" s="432">
        <f t="shared" si="133"/>
        <v>0</v>
      </c>
      <c r="BQ145" s="432" t="str">
        <f t="shared" si="133"/>
        <v/>
      </c>
      <c r="BR145" s="432" t="str">
        <f t="shared" si="133"/>
        <v/>
      </c>
      <c r="BS145" s="432" t="str">
        <f t="shared" ref="BS145:CC145" si="134">IF(NOT(ISNA(BS55)),IF(LEN(BS55)&gt;0,(BS55-$C55)/(rateShift*0.0001),""),"")</f>
        <v/>
      </c>
      <c r="BT145" s="432" t="str">
        <f t="shared" si="134"/>
        <v/>
      </c>
      <c r="BU145" s="432" t="str">
        <f t="shared" si="134"/>
        <v/>
      </c>
      <c r="BV145" s="432" t="str">
        <f t="shared" si="134"/>
        <v/>
      </c>
      <c r="BW145" s="432" t="str">
        <f t="shared" si="134"/>
        <v/>
      </c>
      <c r="BX145" s="432" t="str">
        <f t="shared" si="134"/>
        <v/>
      </c>
      <c r="BY145" s="432" t="str">
        <f t="shared" si="134"/>
        <v/>
      </c>
      <c r="BZ145" s="432" t="str">
        <f t="shared" si="134"/>
        <v/>
      </c>
      <c r="CA145" s="432" t="str">
        <f t="shared" si="134"/>
        <v/>
      </c>
      <c r="CB145" s="432" t="str">
        <f t="shared" si="134"/>
        <v/>
      </c>
      <c r="CC145" s="436" t="str">
        <f t="shared" si="134"/>
        <v/>
      </c>
    </row>
    <row r="146" spans="6:81" x14ac:dyDescent="0.2">
      <c r="F146" s="238">
        <v>50775</v>
      </c>
      <c r="G146" s="435">
        <f t="shared" ref="G146:AL146" si="135">IF(NOT(ISNA(G56)),IF(LEN(G56)&gt;0,(G56-$C56)/(rateShift*0.0001),""),"")</f>
        <v>0</v>
      </c>
      <c r="H146" s="432">
        <f t="shared" si="135"/>
        <v>0</v>
      </c>
      <c r="I146" s="432">
        <f t="shared" si="135"/>
        <v>0</v>
      </c>
      <c r="J146" s="432">
        <f t="shared" si="135"/>
        <v>0</v>
      </c>
      <c r="K146" s="432">
        <f t="shared" si="135"/>
        <v>0</v>
      </c>
      <c r="L146" s="432">
        <f t="shared" si="135"/>
        <v>0</v>
      </c>
      <c r="M146" s="432">
        <f t="shared" si="135"/>
        <v>0</v>
      </c>
      <c r="N146" s="432">
        <f t="shared" si="135"/>
        <v>0</v>
      </c>
      <c r="O146" s="432">
        <f t="shared" si="135"/>
        <v>0</v>
      </c>
      <c r="P146" s="432">
        <f t="shared" si="135"/>
        <v>0</v>
      </c>
      <c r="Q146" s="432">
        <f t="shared" si="135"/>
        <v>0</v>
      </c>
      <c r="R146" s="432">
        <f t="shared" si="135"/>
        <v>0</v>
      </c>
      <c r="S146" s="432">
        <f t="shared" si="135"/>
        <v>0</v>
      </c>
      <c r="T146" s="432">
        <f t="shared" si="135"/>
        <v>0</v>
      </c>
      <c r="U146" s="432">
        <f t="shared" si="135"/>
        <v>0</v>
      </c>
      <c r="V146" s="432">
        <f t="shared" si="135"/>
        <v>0</v>
      </c>
      <c r="W146" s="432">
        <f t="shared" si="135"/>
        <v>0</v>
      </c>
      <c r="X146" s="432">
        <f t="shared" si="135"/>
        <v>0</v>
      </c>
      <c r="Y146" s="432">
        <f t="shared" si="135"/>
        <v>0</v>
      </c>
      <c r="Z146" s="432">
        <f t="shared" si="135"/>
        <v>0</v>
      </c>
      <c r="AA146" s="432">
        <f t="shared" si="135"/>
        <v>0</v>
      </c>
      <c r="AB146" s="432">
        <f t="shared" si="135"/>
        <v>0</v>
      </c>
      <c r="AC146" s="432">
        <f t="shared" si="135"/>
        <v>0</v>
      </c>
      <c r="AD146" s="432">
        <f t="shared" si="135"/>
        <v>0</v>
      </c>
      <c r="AE146" s="432">
        <f t="shared" si="135"/>
        <v>0</v>
      </c>
      <c r="AF146" s="432">
        <f t="shared" si="135"/>
        <v>0</v>
      </c>
      <c r="AG146" s="432">
        <f t="shared" si="135"/>
        <v>0</v>
      </c>
      <c r="AH146" s="432">
        <f t="shared" si="135"/>
        <v>0</v>
      </c>
      <c r="AI146" s="432">
        <f t="shared" si="135"/>
        <v>0</v>
      </c>
      <c r="AJ146" s="432">
        <f t="shared" si="135"/>
        <v>0</v>
      </c>
      <c r="AK146" s="432">
        <f t="shared" si="135"/>
        <v>0</v>
      </c>
      <c r="AL146" s="432">
        <f t="shared" si="135"/>
        <v>0</v>
      </c>
      <c r="AM146" s="432">
        <f t="shared" ref="AM146:BR146" si="136">IF(NOT(ISNA(AM56)),IF(LEN(AM56)&gt;0,(AM56-$C56)/(rateShift*0.0001),""),"")</f>
        <v>0</v>
      </c>
      <c r="AN146" s="432">
        <f t="shared" si="136"/>
        <v>0</v>
      </c>
      <c r="AO146" s="432">
        <f t="shared" si="136"/>
        <v>0</v>
      </c>
      <c r="AP146" s="432">
        <f t="shared" si="136"/>
        <v>0</v>
      </c>
      <c r="AQ146" s="432">
        <f t="shared" si="136"/>
        <v>0</v>
      </c>
      <c r="AR146" s="432">
        <f t="shared" si="136"/>
        <v>0</v>
      </c>
      <c r="AS146" s="432">
        <f t="shared" si="136"/>
        <v>0</v>
      </c>
      <c r="AT146" s="432">
        <f t="shared" si="136"/>
        <v>0</v>
      </c>
      <c r="AU146" s="432">
        <f t="shared" si="136"/>
        <v>0</v>
      </c>
      <c r="AV146" s="432">
        <f t="shared" si="136"/>
        <v>0</v>
      </c>
      <c r="AW146" s="432">
        <f t="shared" si="136"/>
        <v>0</v>
      </c>
      <c r="AX146" s="432">
        <f t="shared" si="136"/>
        <v>0</v>
      </c>
      <c r="AY146" s="432">
        <f t="shared" si="136"/>
        <v>0</v>
      </c>
      <c r="AZ146" s="432">
        <f t="shared" si="136"/>
        <v>0</v>
      </c>
      <c r="BA146" s="432">
        <f t="shared" si="136"/>
        <v>0</v>
      </c>
      <c r="BB146" s="432">
        <f t="shared" si="136"/>
        <v>0</v>
      </c>
      <c r="BC146" s="432">
        <f t="shared" si="136"/>
        <v>0</v>
      </c>
      <c r="BD146" s="432">
        <f t="shared" si="136"/>
        <v>0</v>
      </c>
      <c r="BE146" s="432">
        <f t="shared" si="136"/>
        <v>0</v>
      </c>
      <c r="BF146" s="432">
        <f t="shared" si="136"/>
        <v>0</v>
      </c>
      <c r="BG146" s="432">
        <f t="shared" si="136"/>
        <v>0.99189228412954744</v>
      </c>
      <c r="BH146" s="432">
        <f t="shared" si="136"/>
        <v>-7.9659566147549654</v>
      </c>
      <c r="BI146" s="432">
        <f t="shared" si="136"/>
        <v>-9.2917086329380449</v>
      </c>
      <c r="BJ146" s="432">
        <f t="shared" si="136"/>
        <v>0.89594576787310753</v>
      </c>
      <c r="BK146" s="432">
        <f t="shared" si="136"/>
        <v>0</v>
      </c>
      <c r="BL146" s="432">
        <f t="shared" si="136"/>
        <v>0</v>
      </c>
      <c r="BM146" s="432">
        <f t="shared" si="136"/>
        <v>0</v>
      </c>
      <c r="BN146" s="432">
        <f t="shared" si="136"/>
        <v>0</v>
      </c>
      <c r="BO146" s="432">
        <f t="shared" si="136"/>
        <v>0</v>
      </c>
      <c r="BP146" s="432">
        <f t="shared" si="136"/>
        <v>0</v>
      </c>
      <c r="BQ146" s="432" t="str">
        <f t="shared" si="136"/>
        <v/>
      </c>
      <c r="BR146" s="432" t="str">
        <f t="shared" si="136"/>
        <v/>
      </c>
      <c r="BS146" s="432" t="str">
        <f t="shared" ref="BS146:CC146" si="137">IF(NOT(ISNA(BS56)),IF(LEN(BS56)&gt;0,(BS56-$C56)/(rateShift*0.0001),""),"")</f>
        <v/>
      </c>
      <c r="BT146" s="432" t="str">
        <f t="shared" si="137"/>
        <v/>
      </c>
      <c r="BU146" s="432" t="str">
        <f t="shared" si="137"/>
        <v/>
      </c>
      <c r="BV146" s="432" t="str">
        <f t="shared" si="137"/>
        <v/>
      </c>
      <c r="BW146" s="432" t="str">
        <f t="shared" si="137"/>
        <v/>
      </c>
      <c r="BX146" s="432" t="str">
        <f t="shared" si="137"/>
        <v/>
      </c>
      <c r="BY146" s="432" t="str">
        <f t="shared" si="137"/>
        <v/>
      </c>
      <c r="BZ146" s="432" t="str">
        <f t="shared" si="137"/>
        <v/>
      </c>
      <c r="CA146" s="432" t="str">
        <f t="shared" si="137"/>
        <v/>
      </c>
      <c r="CB146" s="432" t="str">
        <f t="shared" si="137"/>
        <v/>
      </c>
      <c r="CC146" s="436" t="str">
        <f t="shared" si="137"/>
        <v/>
      </c>
    </row>
    <row r="147" spans="6:81" x14ac:dyDescent="0.2">
      <c r="F147" s="238">
        <v>51139</v>
      </c>
      <c r="G147" s="435">
        <f t="shared" ref="G147:AL147" si="138">IF(NOT(ISNA(G57)),IF(LEN(G57)&gt;0,(G57-$C57)/(rateShift*0.0001),""),"")</f>
        <v>0</v>
      </c>
      <c r="H147" s="432">
        <f t="shared" si="138"/>
        <v>0</v>
      </c>
      <c r="I147" s="432">
        <f t="shared" si="138"/>
        <v>0</v>
      </c>
      <c r="J147" s="432">
        <f t="shared" si="138"/>
        <v>0</v>
      </c>
      <c r="K147" s="432">
        <f t="shared" si="138"/>
        <v>0</v>
      </c>
      <c r="L147" s="432">
        <f t="shared" si="138"/>
        <v>0</v>
      </c>
      <c r="M147" s="432">
        <f t="shared" si="138"/>
        <v>0</v>
      </c>
      <c r="N147" s="432">
        <f t="shared" si="138"/>
        <v>0</v>
      </c>
      <c r="O147" s="432">
        <f t="shared" si="138"/>
        <v>0</v>
      </c>
      <c r="P147" s="432">
        <f t="shared" si="138"/>
        <v>0</v>
      </c>
      <c r="Q147" s="432">
        <f t="shared" si="138"/>
        <v>0</v>
      </c>
      <c r="R147" s="432">
        <f t="shared" si="138"/>
        <v>0</v>
      </c>
      <c r="S147" s="432">
        <f t="shared" si="138"/>
        <v>0</v>
      </c>
      <c r="T147" s="432">
        <f t="shared" si="138"/>
        <v>0</v>
      </c>
      <c r="U147" s="432">
        <f t="shared" si="138"/>
        <v>0</v>
      </c>
      <c r="V147" s="432">
        <f t="shared" si="138"/>
        <v>0</v>
      </c>
      <c r="W147" s="432">
        <f t="shared" si="138"/>
        <v>0</v>
      </c>
      <c r="X147" s="432">
        <f t="shared" si="138"/>
        <v>0</v>
      </c>
      <c r="Y147" s="432">
        <f t="shared" si="138"/>
        <v>0</v>
      </c>
      <c r="Z147" s="432">
        <f t="shared" si="138"/>
        <v>0</v>
      </c>
      <c r="AA147" s="432">
        <f t="shared" si="138"/>
        <v>0</v>
      </c>
      <c r="AB147" s="432">
        <f t="shared" si="138"/>
        <v>0</v>
      </c>
      <c r="AC147" s="432">
        <f t="shared" si="138"/>
        <v>0</v>
      </c>
      <c r="AD147" s="432">
        <f t="shared" si="138"/>
        <v>0</v>
      </c>
      <c r="AE147" s="432">
        <f t="shared" si="138"/>
        <v>0</v>
      </c>
      <c r="AF147" s="432">
        <f t="shared" si="138"/>
        <v>0</v>
      </c>
      <c r="AG147" s="432">
        <f t="shared" si="138"/>
        <v>0</v>
      </c>
      <c r="AH147" s="432">
        <f t="shared" si="138"/>
        <v>0</v>
      </c>
      <c r="AI147" s="432">
        <f t="shared" si="138"/>
        <v>0</v>
      </c>
      <c r="AJ147" s="432">
        <f t="shared" si="138"/>
        <v>0</v>
      </c>
      <c r="AK147" s="432">
        <f t="shared" si="138"/>
        <v>0</v>
      </c>
      <c r="AL147" s="432">
        <f t="shared" si="138"/>
        <v>0</v>
      </c>
      <c r="AM147" s="432">
        <f t="shared" ref="AM147:BR147" si="139">IF(NOT(ISNA(AM57)),IF(LEN(AM57)&gt;0,(AM57-$C57)/(rateShift*0.0001),""),"")</f>
        <v>0</v>
      </c>
      <c r="AN147" s="432">
        <f t="shared" si="139"/>
        <v>0</v>
      </c>
      <c r="AO147" s="432">
        <f t="shared" si="139"/>
        <v>0</v>
      </c>
      <c r="AP147" s="432">
        <f t="shared" si="139"/>
        <v>0</v>
      </c>
      <c r="AQ147" s="432">
        <f t="shared" si="139"/>
        <v>0</v>
      </c>
      <c r="AR147" s="432">
        <f t="shared" si="139"/>
        <v>0</v>
      </c>
      <c r="AS147" s="432">
        <f t="shared" si="139"/>
        <v>0</v>
      </c>
      <c r="AT147" s="432">
        <f t="shared" si="139"/>
        <v>0</v>
      </c>
      <c r="AU147" s="432">
        <f t="shared" si="139"/>
        <v>0</v>
      </c>
      <c r="AV147" s="432">
        <f t="shared" si="139"/>
        <v>0</v>
      </c>
      <c r="AW147" s="432">
        <f t="shared" si="139"/>
        <v>0</v>
      </c>
      <c r="AX147" s="432">
        <f t="shared" si="139"/>
        <v>0</v>
      </c>
      <c r="AY147" s="432">
        <f t="shared" si="139"/>
        <v>0</v>
      </c>
      <c r="AZ147" s="432">
        <f t="shared" si="139"/>
        <v>0</v>
      </c>
      <c r="BA147" s="432">
        <f t="shared" si="139"/>
        <v>0</v>
      </c>
      <c r="BB147" s="432">
        <f t="shared" si="139"/>
        <v>0</v>
      </c>
      <c r="BC147" s="432">
        <f t="shared" si="139"/>
        <v>0</v>
      </c>
      <c r="BD147" s="432">
        <f t="shared" si="139"/>
        <v>0</v>
      </c>
      <c r="BE147" s="432">
        <f t="shared" si="139"/>
        <v>0</v>
      </c>
      <c r="BF147" s="432">
        <f t="shared" si="139"/>
        <v>0</v>
      </c>
      <c r="BG147" s="432">
        <f t="shared" si="139"/>
        <v>0</v>
      </c>
      <c r="BH147" s="432">
        <f t="shared" si="139"/>
        <v>1.0494532299903936</v>
      </c>
      <c r="BI147" s="432">
        <f t="shared" si="139"/>
        <v>-8.1312387097048902</v>
      </c>
      <c r="BJ147" s="432">
        <f t="shared" si="139"/>
        <v>-9.4555119683398239</v>
      </c>
      <c r="BK147" s="432">
        <f t="shared" si="139"/>
        <v>0.92209740140514196</v>
      </c>
      <c r="BL147" s="432">
        <f t="shared" si="139"/>
        <v>0</v>
      </c>
      <c r="BM147" s="432">
        <f t="shared" si="139"/>
        <v>0</v>
      </c>
      <c r="BN147" s="432">
        <f t="shared" si="139"/>
        <v>0</v>
      </c>
      <c r="BO147" s="432">
        <f t="shared" si="139"/>
        <v>0</v>
      </c>
      <c r="BP147" s="432">
        <f t="shared" si="139"/>
        <v>0</v>
      </c>
      <c r="BQ147" s="432" t="str">
        <f t="shared" si="139"/>
        <v/>
      </c>
      <c r="BR147" s="432" t="str">
        <f t="shared" si="139"/>
        <v/>
      </c>
      <c r="BS147" s="432" t="str">
        <f t="shared" ref="BS147:CC147" si="140">IF(NOT(ISNA(BS57)),IF(LEN(BS57)&gt;0,(BS57-$C57)/(rateShift*0.0001),""),"")</f>
        <v/>
      </c>
      <c r="BT147" s="432" t="str">
        <f t="shared" si="140"/>
        <v/>
      </c>
      <c r="BU147" s="432" t="str">
        <f t="shared" si="140"/>
        <v/>
      </c>
      <c r="BV147" s="432" t="str">
        <f t="shared" si="140"/>
        <v/>
      </c>
      <c r="BW147" s="432" t="str">
        <f t="shared" si="140"/>
        <v/>
      </c>
      <c r="BX147" s="432" t="str">
        <f t="shared" si="140"/>
        <v/>
      </c>
      <c r="BY147" s="432" t="str">
        <f t="shared" si="140"/>
        <v/>
      </c>
      <c r="BZ147" s="432" t="str">
        <f t="shared" si="140"/>
        <v/>
      </c>
      <c r="CA147" s="432" t="str">
        <f t="shared" si="140"/>
        <v/>
      </c>
      <c r="CB147" s="432" t="str">
        <f t="shared" si="140"/>
        <v/>
      </c>
      <c r="CC147" s="436" t="str">
        <f t="shared" si="140"/>
        <v/>
      </c>
    </row>
    <row r="148" spans="6:81" x14ac:dyDescent="0.2">
      <c r="F148" s="238">
        <v>51504</v>
      </c>
      <c r="G148" s="435">
        <f t="shared" ref="G148:AL148" si="141">IF(NOT(ISNA(G58)),IF(LEN(G58)&gt;0,(G58-$C58)/(rateShift*0.0001),""),"")</f>
        <v>0</v>
      </c>
      <c r="H148" s="432">
        <f t="shared" si="141"/>
        <v>0</v>
      </c>
      <c r="I148" s="432">
        <f t="shared" si="141"/>
        <v>0</v>
      </c>
      <c r="J148" s="432">
        <f t="shared" si="141"/>
        <v>0</v>
      </c>
      <c r="K148" s="432">
        <f t="shared" si="141"/>
        <v>0</v>
      </c>
      <c r="L148" s="432">
        <f t="shared" si="141"/>
        <v>0</v>
      </c>
      <c r="M148" s="432">
        <f t="shared" si="141"/>
        <v>0</v>
      </c>
      <c r="N148" s="432">
        <f t="shared" si="141"/>
        <v>0</v>
      </c>
      <c r="O148" s="432">
        <f t="shared" si="141"/>
        <v>0</v>
      </c>
      <c r="P148" s="432">
        <f t="shared" si="141"/>
        <v>0</v>
      </c>
      <c r="Q148" s="432">
        <f t="shared" si="141"/>
        <v>0</v>
      </c>
      <c r="R148" s="432">
        <f t="shared" si="141"/>
        <v>0</v>
      </c>
      <c r="S148" s="432">
        <f t="shared" si="141"/>
        <v>0</v>
      </c>
      <c r="T148" s="432">
        <f t="shared" si="141"/>
        <v>0</v>
      </c>
      <c r="U148" s="432">
        <f t="shared" si="141"/>
        <v>0</v>
      </c>
      <c r="V148" s="432">
        <f t="shared" si="141"/>
        <v>0</v>
      </c>
      <c r="W148" s="432">
        <f t="shared" si="141"/>
        <v>0</v>
      </c>
      <c r="X148" s="432">
        <f t="shared" si="141"/>
        <v>0</v>
      </c>
      <c r="Y148" s="432">
        <f t="shared" si="141"/>
        <v>0</v>
      </c>
      <c r="Z148" s="432">
        <f t="shared" si="141"/>
        <v>0</v>
      </c>
      <c r="AA148" s="432">
        <f t="shared" si="141"/>
        <v>0</v>
      </c>
      <c r="AB148" s="432">
        <f t="shared" si="141"/>
        <v>0</v>
      </c>
      <c r="AC148" s="432">
        <f t="shared" si="141"/>
        <v>0</v>
      </c>
      <c r="AD148" s="432">
        <f t="shared" si="141"/>
        <v>0</v>
      </c>
      <c r="AE148" s="432">
        <f t="shared" si="141"/>
        <v>0</v>
      </c>
      <c r="AF148" s="432">
        <f t="shared" si="141"/>
        <v>0</v>
      </c>
      <c r="AG148" s="432">
        <f t="shared" si="141"/>
        <v>0</v>
      </c>
      <c r="AH148" s="432">
        <f t="shared" si="141"/>
        <v>0</v>
      </c>
      <c r="AI148" s="432">
        <f t="shared" si="141"/>
        <v>0</v>
      </c>
      <c r="AJ148" s="432">
        <f t="shared" si="141"/>
        <v>0</v>
      </c>
      <c r="AK148" s="432">
        <f t="shared" si="141"/>
        <v>0</v>
      </c>
      <c r="AL148" s="432">
        <f t="shared" si="141"/>
        <v>0</v>
      </c>
      <c r="AM148" s="432">
        <f t="shared" ref="AM148:BR148" si="142">IF(NOT(ISNA(AM58)),IF(LEN(AM58)&gt;0,(AM58-$C58)/(rateShift*0.0001),""),"")</f>
        <v>0</v>
      </c>
      <c r="AN148" s="432">
        <f t="shared" si="142"/>
        <v>0</v>
      </c>
      <c r="AO148" s="432">
        <f t="shared" si="142"/>
        <v>0</v>
      </c>
      <c r="AP148" s="432">
        <f t="shared" si="142"/>
        <v>0</v>
      </c>
      <c r="AQ148" s="432">
        <f t="shared" si="142"/>
        <v>0</v>
      </c>
      <c r="AR148" s="432">
        <f t="shared" si="142"/>
        <v>0</v>
      </c>
      <c r="AS148" s="432">
        <f t="shared" si="142"/>
        <v>0</v>
      </c>
      <c r="AT148" s="432">
        <f t="shared" si="142"/>
        <v>0</v>
      </c>
      <c r="AU148" s="432">
        <f t="shared" si="142"/>
        <v>0</v>
      </c>
      <c r="AV148" s="432">
        <f t="shared" si="142"/>
        <v>0</v>
      </c>
      <c r="AW148" s="432">
        <f t="shared" si="142"/>
        <v>0</v>
      </c>
      <c r="AX148" s="432">
        <f t="shared" si="142"/>
        <v>0</v>
      </c>
      <c r="AY148" s="432">
        <f t="shared" si="142"/>
        <v>0</v>
      </c>
      <c r="AZ148" s="432">
        <f t="shared" si="142"/>
        <v>0</v>
      </c>
      <c r="BA148" s="432">
        <f t="shared" si="142"/>
        <v>0</v>
      </c>
      <c r="BB148" s="432">
        <f t="shared" si="142"/>
        <v>0</v>
      </c>
      <c r="BC148" s="432">
        <f t="shared" si="142"/>
        <v>0</v>
      </c>
      <c r="BD148" s="432">
        <f t="shared" si="142"/>
        <v>0</v>
      </c>
      <c r="BE148" s="432">
        <f t="shared" si="142"/>
        <v>0</v>
      </c>
      <c r="BF148" s="432">
        <f t="shared" si="142"/>
        <v>0</v>
      </c>
      <c r="BG148" s="432">
        <f t="shared" si="142"/>
        <v>0</v>
      </c>
      <c r="BH148" s="432">
        <f t="shared" si="142"/>
        <v>0</v>
      </c>
      <c r="BI148" s="432">
        <f t="shared" si="142"/>
        <v>1.0508019040578187</v>
      </c>
      <c r="BJ148" s="432">
        <f t="shared" si="142"/>
        <v>-8.227953644937557</v>
      </c>
      <c r="BK148" s="432">
        <f t="shared" si="142"/>
        <v>-9.5953217730060381</v>
      </c>
      <c r="BL148" s="432">
        <f t="shared" si="142"/>
        <v>0.91273238686184754</v>
      </c>
      <c r="BM148" s="432">
        <f t="shared" si="142"/>
        <v>0</v>
      </c>
      <c r="BN148" s="432">
        <f t="shared" si="142"/>
        <v>0</v>
      </c>
      <c r="BO148" s="432">
        <f t="shared" si="142"/>
        <v>0</v>
      </c>
      <c r="BP148" s="432">
        <f t="shared" si="142"/>
        <v>0</v>
      </c>
      <c r="BQ148" s="432" t="str">
        <f t="shared" si="142"/>
        <v/>
      </c>
      <c r="BR148" s="432" t="str">
        <f t="shared" si="142"/>
        <v/>
      </c>
      <c r="BS148" s="432" t="str">
        <f t="shared" ref="BS148:CC148" si="143">IF(NOT(ISNA(BS58)),IF(LEN(BS58)&gt;0,(BS58-$C58)/(rateShift*0.0001),""),"")</f>
        <v/>
      </c>
      <c r="BT148" s="432" t="str">
        <f t="shared" si="143"/>
        <v/>
      </c>
      <c r="BU148" s="432" t="str">
        <f t="shared" si="143"/>
        <v/>
      </c>
      <c r="BV148" s="432" t="str">
        <f t="shared" si="143"/>
        <v/>
      </c>
      <c r="BW148" s="432" t="str">
        <f t="shared" si="143"/>
        <v/>
      </c>
      <c r="BX148" s="432" t="str">
        <f t="shared" si="143"/>
        <v/>
      </c>
      <c r="BY148" s="432" t="str">
        <f t="shared" si="143"/>
        <v/>
      </c>
      <c r="BZ148" s="432" t="str">
        <f t="shared" si="143"/>
        <v/>
      </c>
      <c r="CA148" s="432" t="str">
        <f t="shared" si="143"/>
        <v/>
      </c>
      <c r="CB148" s="432" t="str">
        <f t="shared" si="143"/>
        <v/>
      </c>
      <c r="CC148" s="436" t="str">
        <f t="shared" si="143"/>
        <v/>
      </c>
    </row>
    <row r="149" spans="6:81" x14ac:dyDescent="0.2">
      <c r="F149" s="238">
        <v>51869</v>
      </c>
      <c r="G149" s="435">
        <f t="shared" ref="G149:AL149" si="144">IF(NOT(ISNA(G59)),IF(LEN(G59)&gt;0,(G59-$C59)/(rateShift*0.0001),""),"")</f>
        <v>0</v>
      </c>
      <c r="H149" s="432">
        <f t="shared" si="144"/>
        <v>0</v>
      </c>
      <c r="I149" s="432">
        <f t="shared" si="144"/>
        <v>0</v>
      </c>
      <c r="J149" s="432">
        <f t="shared" si="144"/>
        <v>0</v>
      </c>
      <c r="K149" s="432">
        <f t="shared" si="144"/>
        <v>0</v>
      </c>
      <c r="L149" s="432">
        <f t="shared" si="144"/>
        <v>0</v>
      </c>
      <c r="M149" s="432">
        <f t="shared" si="144"/>
        <v>0</v>
      </c>
      <c r="N149" s="432">
        <f t="shared" si="144"/>
        <v>0</v>
      </c>
      <c r="O149" s="432">
        <f t="shared" si="144"/>
        <v>0</v>
      </c>
      <c r="P149" s="432">
        <f t="shared" si="144"/>
        <v>0</v>
      </c>
      <c r="Q149" s="432">
        <f t="shared" si="144"/>
        <v>0</v>
      </c>
      <c r="R149" s="432">
        <f t="shared" si="144"/>
        <v>0</v>
      </c>
      <c r="S149" s="432">
        <f t="shared" si="144"/>
        <v>0</v>
      </c>
      <c r="T149" s="432">
        <f t="shared" si="144"/>
        <v>0</v>
      </c>
      <c r="U149" s="432">
        <f t="shared" si="144"/>
        <v>0</v>
      </c>
      <c r="V149" s="432">
        <f t="shared" si="144"/>
        <v>0</v>
      </c>
      <c r="W149" s="432">
        <f t="shared" si="144"/>
        <v>0</v>
      </c>
      <c r="X149" s="432">
        <f t="shared" si="144"/>
        <v>0</v>
      </c>
      <c r="Y149" s="432">
        <f t="shared" si="144"/>
        <v>0</v>
      </c>
      <c r="Z149" s="432">
        <f t="shared" si="144"/>
        <v>0</v>
      </c>
      <c r="AA149" s="432">
        <f t="shared" si="144"/>
        <v>0</v>
      </c>
      <c r="AB149" s="432">
        <f t="shared" si="144"/>
        <v>0</v>
      </c>
      <c r="AC149" s="432">
        <f t="shared" si="144"/>
        <v>0</v>
      </c>
      <c r="AD149" s="432">
        <f t="shared" si="144"/>
        <v>0</v>
      </c>
      <c r="AE149" s="432">
        <f t="shared" si="144"/>
        <v>0</v>
      </c>
      <c r="AF149" s="432">
        <f t="shared" si="144"/>
        <v>0</v>
      </c>
      <c r="AG149" s="432">
        <f t="shared" si="144"/>
        <v>0</v>
      </c>
      <c r="AH149" s="432">
        <f t="shared" si="144"/>
        <v>0</v>
      </c>
      <c r="AI149" s="432">
        <f t="shared" si="144"/>
        <v>0</v>
      </c>
      <c r="AJ149" s="432">
        <f t="shared" si="144"/>
        <v>0</v>
      </c>
      <c r="AK149" s="432">
        <f t="shared" si="144"/>
        <v>0</v>
      </c>
      <c r="AL149" s="432">
        <f t="shared" si="144"/>
        <v>0</v>
      </c>
      <c r="AM149" s="432">
        <f t="shared" ref="AM149:BR149" si="145">IF(NOT(ISNA(AM59)),IF(LEN(AM59)&gt;0,(AM59-$C59)/(rateShift*0.0001),""),"")</f>
        <v>0</v>
      </c>
      <c r="AN149" s="432">
        <f t="shared" si="145"/>
        <v>0</v>
      </c>
      <c r="AO149" s="432">
        <f t="shared" si="145"/>
        <v>0</v>
      </c>
      <c r="AP149" s="432">
        <f t="shared" si="145"/>
        <v>0</v>
      </c>
      <c r="AQ149" s="432">
        <f t="shared" si="145"/>
        <v>0</v>
      </c>
      <c r="AR149" s="432">
        <f t="shared" si="145"/>
        <v>0</v>
      </c>
      <c r="AS149" s="432">
        <f t="shared" si="145"/>
        <v>0</v>
      </c>
      <c r="AT149" s="432">
        <f t="shared" si="145"/>
        <v>0</v>
      </c>
      <c r="AU149" s="432">
        <f t="shared" si="145"/>
        <v>0</v>
      </c>
      <c r="AV149" s="432">
        <f t="shared" si="145"/>
        <v>0</v>
      </c>
      <c r="AW149" s="432">
        <f t="shared" si="145"/>
        <v>0</v>
      </c>
      <c r="AX149" s="432">
        <f t="shared" si="145"/>
        <v>0</v>
      </c>
      <c r="AY149" s="432">
        <f t="shared" si="145"/>
        <v>0</v>
      </c>
      <c r="AZ149" s="432">
        <f t="shared" si="145"/>
        <v>0</v>
      </c>
      <c r="BA149" s="432">
        <f t="shared" si="145"/>
        <v>0</v>
      </c>
      <c r="BB149" s="432">
        <f t="shared" si="145"/>
        <v>0</v>
      </c>
      <c r="BC149" s="432">
        <f t="shared" si="145"/>
        <v>0</v>
      </c>
      <c r="BD149" s="432">
        <f t="shared" si="145"/>
        <v>0</v>
      </c>
      <c r="BE149" s="432">
        <f t="shared" si="145"/>
        <v>0</v>
      </c>
      <c r="BF149" s="432">
        <f t="shared" si="145"/>
        <v>0</v>
      </c>
      <c r="BG149" s="432">
        <f t="shared" si="145"/>
        <v>0</v>
      </c>
      <c r="BH149" s="432">
        <f t="shared" si="145"/>
        <v>0</v>
      </c>
      <c r="BI149" s="432">
        <f t="shared" si="145"/>
        <v>0</v>
      </c>
      <c r="BJ149" s="432">
        <f t="shared" si="145"/>
        <v>1.0957068526290525</v>
      </c>
      <c r="BK149" s="432">
        <f t="shared" si="145"/>
        <v>-8.4866527136567829</v>
      </c>
      <c r="BL149" s="432">
        <f t="shared" si="145"/>
        <v>-8.3643272687017323</v>
      </c>
      <c r="BM149" s="432">
        <f t="shared" si="145"/>
        <v>0.20765548657430966</v>
      </c>
      <c r="BN149" s="432">
        <f t="shared" si="145"/>
        <v>0</v>
      </c>
      <c r="BO149" s="432">
        <f t="shared" si="145"/>
        <v>0</v>
      </c>
      <c r="BP149" s="432">
        <f t="shared" si="145"/>
        <v>0</v>
      </c>
      <c r="BQ149" s="432" t="str">
        <f t="shared" si="145"/>
        <v/>
      </c>
      <c r="BR149" s="432" t="str">
        <f t="shared" si="145"/>
        <v/>
      </c>
      <c r="BS149" s="432" t="str">
        <f t="shared" ref="BS149:CC149" si="146">IF(NOT(ISNA(BS59)),IF(LEN(BS59)&gt;0,(BS59-$C59)/(rateShift*0.0001),""),"")</f>
        <v/>
      </c>
      <c r="BT149" s="432" t="str">
        <f t="shared" si="146"/>
        <v/>
      </c>
      <c r="BU149" s="432" t="str">
        <f t="shared" si="146"/>
        <v/>
      </c>
      <c r="BV149" s="432" t="str">
        <f t="shared" si="146"/>
        <v/>
      </c>
      <c r="BW149" s="432" t="str">
        <f t="shared" si="146"/>
        <v/>
      </c>
      <c r="BX149" s="432" t="str">
        <f t="shared" si="146"/>
        <v/>
      </c>
      <c r="BY149" s="432" t="str">
        <f t="shared" si="146"/>
        <v/>
      </c>
      <c r="BZ149" s="432" t="str">
        <f t="shared" si="146"/>
        <v/>
      </c>
      <c r="CA149" s="432" t="str">
        <f t="shared" si="146"/>
        <v/>
      </c>
      <c r="CB149" s="432" t="str">
        <f t="shared" si="146"/>
        <v/>
      </c>
      <c r="CC149" s="436" t="str">
        <f t="shared" si="146"/>
        <v/>
      </c>
    </row>
    <row r="150" spans="6:81" x14ac:dyDescent="0.2">
      <c r="F150" s="238">
        <v>52236</v>
      </c>
      <c r="G150" s="435">
        <f t="shared" ref="G150:AL150" si="147">IF(NOT(ISNA(G60)),IF(LEN(G60)&gt;0,(G60-$C60)/(rateShift*0.0001),""),"")</f>
        <v>0</v>
      </c>
      <c r="H150" s="432">
        <f t="shared" si="147"/>
        <v>0</v>
      </c>
      <c r="I150" s="432">
        <f t="shared" si="147"/>
        <v>0</v>
      </c>
      <c r="J150" s="432">
        <f t="shared" si="147"/>
        <v>0</v>
      </c>
      <c r="K150" s="432">
        <f t="shared" si="147"/>
        <v>0</v>
      </c>
      <c r="L150" s="432">
        <f t="shared" si="147"/>
        <v>0</v>
      </c>
      <c r="M150" s="432">
        <f t="shared" si="147"/>
        <v>0</v>
      </c>
      <c r="N150" s="432">
        <f t="shared" si="147"/>
        <v>0</v>
      </c>
      <c r="O150" s="432">
        <f t="shared" si="147"/>
        <v>0</v>
      </c>
      <c r="P150" s="432">
        <f t="shared" si="147"/>
        <v>0</v>
      </c>
      <c r="Q150" s="432">
        <f t="shared" si="147"/>
        <v>0</v>
      </c>
      <c r="R150" s="432">
        <f t="shared" si="147"/>
        <v>0</v>
      </c>
      <c r="S150" s="432">
        <f t="shared" si="147"/>
        <v>0</v>
      </c>
      <c r="T150" s="432">
        <f t="shared" si="147"/>
        <v>0</v>
      </c>
      <c r="U150" s="432">
        <f t="shared" si="147"/>
        <v>0</v>
      </c>
      <c r="V150" s="432">
        <f t="shared" si="147"/>
        <v>0</v>
      </c>
      <c r="W150" s="432">
        <f t="shared" si="147"/>
        <v>0</v>
      </c>
      <c r="X150" s="432">
        <f t="shared" si="147"/>
        <v>0</v>
      </c>
      <c r="Y150" s="432">
        <f t="shared" si="147"/>
        <v>0</v>
      </c>
      <c r="Z150" s="432">
        <f t="shared" si="147"/>
        <v>0</v>
      </c>
      <c r="AA150" s="432">
        <f t="shared" si="147"/>
        <v>0</v>
      </c>
      <c r="AB150" s="432">
        <f t="shared" si="147"/>
        <v>0</v>
      </c>
      <c r="AC150" s="432">
        <f t="shared" si="147"/>
        <v>0</v>
      </c>
      <c r="AD150" s="432">
        <f t="shared" si="147"/>
        <v>0</v>
      </c>
      <c r="AE150" s="432">
        <f t="shared" si="147"/>
        <v>0</v>
      </c>
      <c r="AF150" s="432">
        <f t="shared" si="147"/>
        <v>0</v>
      </c>
      <c r="AG150" s="432">
        <f t="shared" si="147"/>
        <v>0</v>
      </c>
      <c r="AH150" s="432">
        <f t="shared" si="147"/>
        <v>0</v>
      </c>
      <c r="AI150" s="432">
        <f t="shared" si="147"/>
        <v>0</v>
      </c>
      <c r="AJ150" s="432">
        <f t="shared" si="147"/>
        <v>0</v>
      </c>
      <c r="AK150" s="432">
        <f t="shared" si="147"/>
        <v>0</v>
      </c>
      <c r="AL150" s="432">
        <f t="shared" si="147"/>
        <v>0</v>
      </c>
      <c r="AM150" s="432">
        <f t="shared" ref="AM150:BR150" si="148">IF(NOT(ISNA(AM60)),IF(LEN(AM60)&gt;0,(AM60-$C60)/(rateShift*0.0001),""),"")</f>
        <v>0</v>
      </c>
      <c r="AN150" s="432">
        <f t="shared" si="148"/>
        <v>0</v>
      </c>
      <c r="AO150" s="432">
        <f t="shared" si="148"/>
        <v>0</v>
      </c>
      <c r="AP150" s="432">
        <f t="shared" si="148"/>
        <v>0</v>
      </c>
      <c r="AQ150" s="432">
        <f t="shared" si="148"/>
        <v>0</v>
      </c>
      <c r="AR150" s="432">
        <f t="shared" si="148"/>
        <v>0</v>
      </c>
      <c r="AS150" s="432">
        <f t="shared" si="148"/>
        <v>0</v>
      </c>
      <c r="AT150" s="432">
        <f t="shared" si="148"/>
        <v>0</v>
      </c>
      <c r="AU150" s="432">
        <f t="shared" si="148"/>
        <v>0</v>
      </c>
      <c r="AV150" s="432">
        <f t="shared" si="148"/>
        <v>0</v>
      </c>
      <c r="AW150" s="432">
        <f t="shared" si="148"/>
        <v>0</v>
      </c>
      <c r="AX150" s="432">
        <f t="shared" si="148"/>
        <v>0</v>
      </c>
      <c r="AY150" s="432">
        <f t="shared" si="148"/>
        <v>0</v>
      </c>
      <c r="AZ150" s="432">
        <f t="shared" si="148"/>
        <v>0</v>
      </c>
      <c r="BA150" s="432">
        <f t="shared" si="148"/>
        <v>0</v>
      </c>
      <c r="BB150" s="432">
        <f t="shared" si="148"/>
        <v>0</v>
      </c>
      <c r="BC150" s="432">
        <f t="shared" si="148"/>
        <v>0</v>
      </c>
      <c r="BD150" s="432">
        <f t="shared" si="148"/>
        <v>0</v>
      </c>
      <c r="BE150" s="432">
        <f t="shared" si="148"/>
        <v>0</v>
      </c>
      <c r="BF150" s="432">
        <f t="shared" si="148"/>
        <v>0</v>
      </c>
      <c r="BG150" s="432">
        <f t="shared" si="148"/>
        <v>0</v>
      </c>
      <c r="BH150" s="432">
        <f t="shared" si="148"/>
        <v>0</v>
      </c>
      <c r="BI150" s="432">
        <f t="shared" si="148"/>
        <v>0</v>
      </c>
      <c r="BJ150" s="432">
        <f t="shared" si="148"/>
        <v>0</v>
      </c>
      <c r="BK150" s="432">
        <f t="shared" si="148"/>
        <v>4.0815474253030892</v>
      </c>
      <c r="BL150" s="432">
        <f t="shared" si="148"/>
        <v>-17.94119634140834</v>
      </c>
      <c r="BM150" s="432">
        <f t="shared" si="148"/>
        <v>-1.2019835188353811</v>
      </c>
      <c r="BN150" s="432">
        <f t="shared" si="148"/>
        <v>8.9460387026063515E-2</v>
      </c>
      <c r="BO150" s="432">
        <f t="shared" si="148"/>
        <v>0</v>
      </c>
      <c r="BP150" s="432">
        <f t="shared" si="148"/>
        <v>0</v>
      </c>
      <c r="BQ150" s="432" t="str">
        <f t="shared" si="148"/>
        <v/>
      </c>
      <c r="BR150" s="432" t="str">
        <f t="shared" si="148"/>
        <v/>
      </c>
      <c r="BS150" s="432" t="str">
        <f t="shared" ref="BS150:CC150" si="149">IF(NOT(ISNA(BS60)),IF(LEN(BS60)&gt;0,(BS60-$C60)/(rateShift*0.0001),""),"")</f>
        <v/>
      </c>
      <c r="BT150" s="432" t="str">
        <f t="shared" si="149"/>
        <v/>
      </c>
      <c r="BU150" s="432" t="str">
        <f t="shared" si="149"/>
        <v/>
      </c>
      <c r="BV150" s="432" t="str">
        <f t="shared" si="149"/>
        <v/>
      </c>
      <c r="BW150" s="432" t="str">
        <f t="shared" si="149"/>
        <v/>
      </c>
      <c r="BX150" s="432" t="str">
        <f t="shared" si="149"/>
        <v/>
      </c>
      <c r="BY150" s="432" t="str">
        <f t="shared" si="149"/>
        <v/>
      </c>
      <c r="BZ150" s="432" t="str">
        <f t="shared" si="149"/>
        <v/>
      </c>
      <c r="CA150" s="432" t="str">
        <f t="shared" si="149"/>
        <v/>
      </c>
      <c r="CB150" s="432" t="str">
        <f t="shared" si="149"/>
        <v/>
      </c>
      <c r="CC150" s="436" t="str">
        <f t="shared" si="149"/>
        <v/>
      </c>
    </row>
    <row r="151" spans="6:81" x14ac:dyDescent="0.2">
      <c r="F151" s="238">
        <v>52600</v>
      </c>
      <c r="G151" s="435">
        <f t="shared" ref="G151:AL151" si="150">IF(NOT(ISNA(G61)),IF(LEN(G61)&gt;0,(G61-$C61)/(rateShift*0.0001),""),"")</f>
        <v>0</v>
      </c>
      <c r="H151" s="432">
        <f t="shared" si="150"/>
        <v>0</v>
      </c>
      <c r="I151" s="432">
        <f t="shared" si="150"/>
        <v>0</v>
      </c>
      <c r="J151" s="432">
        <f t="shared" si="150"/>
        <v>0</v>
      </c>
      <c r="K151" s="432">
        <f t="shared" si="150"/>
        <v>0</v>
      </c>
      <c r="L151" s="432">
        <f t="shared" si="150"/>
        <v>0</v>
      </c>
      <c r="M151" s="432">
        <f t="shared" si="150"/>
        <v>0</v>
      </c>
      <c r="N151" s="432">
        <f t="shared" si="150"/>
        <v>0</v>
      </c>
      <c r="O151" s="432">
        <f t="shared" si="150"/>
        <v>0</v>
      </c>
      <c r="P151" s="432">
        <f t="shared" si="150"/>
        <v>0</v>
      </c>
      <c r="Q151" s="432">
        <f t="shared" si="150"/>
        <v>0</v>
      </c>
      <c r="R151" s="432">
        <f t="shared" si="150"/>
        <v>0</v>
      </c>
      <c r="S151" s="432">
        <f t="shared" si="150"/>
        <v>0</v>
      </c>
      <c r="T151" s="432">
        <f t="shared" si="150"/>
        <v>0</v>
      </c>
      <c r="U151" s="432">
        <f t="shared" si="150"/>
        <v>0</v>
      </c>
      <c r="V151" s="432">
        <f t="shared" si="150"/>
        <v>0</v>
      </c>
      <c r="W151" s="432">
        <f t="shared" si="150"/>
        <v>0</v>
      </c>
      <c r="X151" s="432">
        <f t="shared" si="150"/>
        <v>0</v>
      </c>
      <c r="Y151" s="432">
        <f t="shared" si="150"/>
        <v>0</v>
      </c>
      <c r="Z151" s="432">
        <f t="shared" si="150"/>
        <v>0</v>
      </c>
      <c r="AA151" s="432">
        <f t="shared" si="150"/>
        <v>0</v>
      </c>
      <c r="AB151" s="432">
        <f t="shared" si="150"/>
        <v>0</v>
      </c>
      <c r="AC151" s="432">
        <f t="shared" si="150"/>
        <v>0</v>
      </c>
      <c r="AD151" s="432">
        <f t="shared" si="150"/>
        <v>0</v>
      </c>
      <c r="AE151" s="432">
        <f t="shared" si="150"/>
        <v>0</v>
      </c>
      <c r="AF151" s="432">
        <f t="shared" si="150"/>
        <v>0</v>
      </c>
      <c r="AG151" s="432">
        <f t="shared" si="150"/>
        <v>0</v>
      </c>
      <c r="AH151" s="432">
        <f t="shared" si="150"/>
        <v>0</v>
      </c>
      <c r="AI151" s="432">
        <f t="shared" si="150"/>
        <v>0</v>
      </c>
      <c r="AJ151" s="432">
        <f t="shared" si="150"/>
        <v>0</v>
      </c>
      <c r="AK151" s="432">
        <f t="shared" si="150"/>
        <v>0</v>
      </c>
      <c r="AL151" s="432">
        <f t="shared" si="150"/>
        <v>0</v>
      </c>
      <c r="AM151" s="432">
        <f t="shared" ref="AM151:BR151" si="151">IF(NOT(ISNA(AM61)),IF(LEN(AM61)&gt;0,(AM61-$C61)/(rateShift*0.0001),""),"")</f>
        <v>0</v>
      </c>
      <c r="AN151" s="432">
        <f t="shared" si="151"/>
        <v>0</v>
      </c>
      <c r="AO151" s="432">
        <f t="shared" si="151"/>
        <v>0</v>
      </c>
      <c r="AP151" s="432">
        <f t="shared" si="151"/>
        <v>0</v>
      </c>
      <c r="AQ151" s="432">
        <f t="shared" si="151"/>
        <v>0</v>
      </c>
      <c r="AR151" s="432">
        <f t="shared" si="151"/>
        <v>0</v>
      </c>
      <c r="AS151" s="432">
        <f t="shared" si="151"/>
        <v>0</v>
      </c>
      <c r="AT151" s="432">
        <f t="shared" si="151"/>
        <v>0</v>
      </c>
      <c r="AU151" s="432">
        <f t="shared" si="151"/>
        <v>0</v>
      </c>
      <c r="AV151" s="432">
        <f t="shared" si="151"/>
        <v>0</v>
      </c>
      <c r="AW151" s="432">
        <f t="shared" si="151"/>
        <v>0</v>
      </c>
      <c r="AX151" s="432">
        <f t="shared" si="151"/>
        <v>0</v>
      </c>
      <c r="AY151" s="432">
        <f t="shared" si="151"/>
        <v>0</v>
      </c>
      <c r="AZ151" s="432">
        <f t="shared" si="151"/>
        <v>0</v>
      </c>
      <c r="BA151" s="432">
        <f t="shared" si="151"/>
        <v>0</v>
      </c>
      <c r="BB151" s="432">
        <f t="shared" si="151"/>
        <v>0</v>
      </c>
      <c r="BC151" s="432">
        <f t="shared" si="151"/>
        <v>0</v>
      </c>
      <c r="BD151" s="432">
        <f t="shared" si="151"/>
        <v>0</v>
      </c>
      <c r="BE151" s="432">
        <f t="shared" si="151"/>
        <v>0</v>
      </c>
      <c r="BF151" s="432">
        <f t="shared" si="151"/>
        <v>0</v>
      </c>
      <c r="BG151" s="432">
        <f t="shared" si="151"/>
        <v>0</v>
      </c>
      <c r="BH151" s="432">
        <f t="shared" si="151"/>
        <v>0</v>
      </c>
      <c r="BI151" s="432">
        <f t="shared" si="151"/>
        <v>0</v>
      </c>
      <c r="BJ151" s="432">
        <f t="shared" si="151"/>
        <v>0</v>
      </c>
      <c r="BK151" s="432">
        <f t="shared" si="151"/>
        <v>7.1526839875973858</v>
      </c>
      <c r="BL151" s="432">
        <f t="shared" si="151"/>
        <v>-16.944525174308332</v>
      </c>
      <c r="BM151" s="432">
        <f t="shared" si="151"/>
        <v>-5.1115202510948476</v>
      </c>
      <c r="BN151" s="432">
        <f t="shared" si="151"/>
        <v>0.59552089806735875</v>
      </c>
      <c r="BO151" s="432">
        <f t="shared" si="151"/>
        <v>0</v>
      </c>
      <c r="BP151" s="432">
        <f t="shared" si="151"/>
        <v>0</v>
      </c>
      <c r="BQ151" s="432" t="str">
        <f t="shared" si="151"/>
        <v/>
      </c>
      <c r="BR151" s="432" t="str">
        <f t="shared" si="151"/>
        <v/>
      </c>
      <c r="BS151" s="432" t="str">
        <f t="shared" ref="BS151:CC151" si="152">IF(NOT(ISNA(BS61)),IF(LEN(BS61)&gt;0,(BS61-$C61)/(rateShift*0.0001),""),"")</f>
        <v/>
      </c>
      <c r="BT151" s="432" t="str">
        <f t="shared" si="152"/>
        <v/>
      </c>
      <c r="BU151" s="432" t="str">
        <f t="shared" si="152"/>
        <v/>
      </c>
      <c r="BV151" s="432" t="str">
        <f t="shared" si="152"/>
        <v/>
      </c>
      <c r="BW151" s="432" t="str">
        <f t="shared" si="152"/>
        <v/>
      </c>
      <c r="BX151" s="432" t="str">
        <f t="shared" si="152"/>
        <v/>
      </c>
      <c r="BY151" s="432" t="str">
        <f t="shared" si="152"/>
        <v/>
      </c>
      <c r="BZ151" s="432" t="str">
        <f t="shared" si="152"/>
        <v/>
      </c>
      <c r="CA151" s="432" t="str">
        <f t="shared" si="152"/>
        <v/>
      </c>
      <c r="CB151" s="432" t="str">
        <f t="shared" si="152"/>
        <v/>
      </c>
      <c r="CC151" s="436" t="str">
        <f t="shared" si="152"/>
        <v/>
      </c>
    </row>
    <row r="152" spans="6:81" x14ac:dyDescent="0.2">
      <c r="F152" s="238">
        <v>52966</v>
      </c>
      <c r="G152" s="435">
        <f t="shared" ref="G152:AL152" si="153">IF(NOT(ISNA(G62)),IF(LEN(G62)&gt;0,(G62-$C62)/(rateShift*0.0001),""),"")</f>
        <v>0</v>
      </c>
      <c r="H152" s="432">
        <f t="shared" si="153"/>
        <v>0</v>
      </c>
      <c r="I152" s="432">
        <f t="shared" si="153"/>
        <v>0</v>
      </c>
      <c r="J152" s="432">
        <f t="shared" si="153"/>
        <v>0</v>
      </c>
      <c r="K152" s="432">
        <f t="shared" si="153"/>
        <v>0</v>
      </c>
      <c r="L152" s="432">
        <f t="shared" si="153"/>
        <v>0</v>
      </c>
      <c r="M152" s="432">
        <f t="shared" si="153"/>
        <v>0</v>
      </c>
      <c r="N152" s="432">
        <f t="shared" si="153"/>
        <v>0</v>
      </c>
      <c r="O152" s="432">
        <f t="shared" si="153"/>
        <v>0</v>
      </c>
      <c r="P152" s="432">
        <f t="shared" si="153"/>
        <v>0</v>
      </c>
      <c r="Q152" s="432">
        <f t="shared" si="153"/>
        <v>0</v>
      </c>
      <c r="R152" s="432">
        <f t="shared" si="153"/>
        <v>0</v>
      </c>
      <c r="S152" s="432">
        <f t="shared" si="153"/>
        <v>0</v>
      </c>
      <c r="T152" s="432">
        <f t="shared" si="153"/>
        <v>0</v>
      </c>
      <c r="U152" s="432">
        <f t="shared" si="153"/>
        <v>0</v>
      </c>
      <c r="V152" s="432">
        <f t="shared" si="153"/>
        <v>0</v>
      </c>
      <c r="W152" s="432">
        <f t="shared" si="153"/>
        <v>0</v>
      </c>
      <c r="X152" s="432">
        <f t="shared" si="153"/>
        <v>0</v>
      </c>
      <c r="Y152" s="432">
        <f t="shared" si="153"/>
        <v>0</v>
      </c>
      <c r="Z152" s="432">
        <f t="shared" si="153"/>
        <v>0</v>
      </c>
      <c r="AA152" s="432">
        <f t="shared" si="153"/>
        <v>0</v>
      </c>
      <c r="AB152" s="432">
        <f t="shared" si="153"/>
        <v>0</v>
      </c>
      <c r="AC152" s="432">
        <f t="shared" si="153"/>
        <v>0</v>
      </c>
      <c r="AD152" s="432">
        <f t="shared" si="153"/>
        <v>0</v>
      </c>
      <c r="AE152" s="432">
        <f t="shared" si="153"/>
        <v>0</v>
      </c>
      <c r="AF152" s="432">
        <f t="shared" si="153"/>
        <v>0</v>
      </c>
      <c r="AG152" s="432">
        <f t="shared" si="153"/>
        <v>0</v>
      </c>
      <c r="AH152" s="432">
        <f t="shared" si="153"/>
        <v>0</v>
      </c>
      <c r="AI152" s="432">
        <f t="shared" si="153"/>
        <v>0</v>
      </c>
      <c r="AJ152" s="432">
        <f t="shared" si="153"/>
        <v>0</v>
      </c>
      <c r="AK152" s="432">
        <f t="shared" si="153"/>
        <v>0</v>
      </c>
      <c r="AL152" s="432">
        <f t="shared" si="153"/>
        <v>0</v>
      </c>
      <c r="AM152" s="432">
        <f t="shared" ref="AM152:BR152" si="154">IF(NOT(ISNA(AM62)),IF(LEN(AM62)&gt;0,(AM62-$C62)/(rateShift*0.0001),""),"")</f>
        <v>0</v>
      </c>
      <c r="AN152" s="432">
        <f t="shared" si="154"/>
        <v>0</v>
      </c>
      <c r="AO152" s="432">
        <f t="shared" si="154"/>
        <v>0</v>
      </c>
      <c r="AP152" s="432">
        <f t="shared" si="154"/>
        <v>0</v>
      </c>
      <c r="AQ152" s="432">
        <f t="shared" si="154"/>
        <v>0</v>
      </c>
      <c r="AR152" s="432">
        <f t="shared" si="154"/>
        <v>0</v>
      </c>
      <c r="AS152" s="432">
        <f t="shared" si="154"/>
        <v>0</v>
      </c>
      <c r="AT152" s="432">
        <f t="shared" si="154"/>
        <v>0</v>
      </c>
      <c r="AU152" s="432">
        <f t="shared" si="154"/>
        <v>0</v>
      </c>
      <c r="AV152" s="432">
        <f t="shared" si="154"/>
        <v>0</v>
      </c>
      <c r="AW152" s="432">
        <f t="shared" si="154"/>
        <v>0</v>
      </c>
      <c r="AX152" s="432">
        <f t="shared" si="154"/>
        <v>0</v>
      </c>
      <c r="AY152" s="432">
        <f t="shared" si="154"/>
        <v>0</v>
      </c>
      <c r="AZ152" s="432">
        <f t="shared" si="154"/>
        <v>0</v>
      </c>
      <c r="BA152" s="432">
        <f t="shared" si="154"/>
        <v>0</v>
      </c>
      <c r="BB152" s="432">
        <f t="shared" si="154"/>
        <v>0</v>
      </c>
      <c r="BC152" s="432">
        <f t="shared" si="154"/>
        <v>0</v>
      </c>
      <c r="BD152" s="432">
        <f t="shared" si="154"/>
        <v>0</v>
      </c>
      <c r="BE152" s="432">
        <f t="shared" si="154"/>
        <v>0</v>
      </c>
      <c r="BF152" s="432">
        <f t="shared" si="154"/>
        <v>0</v>
      </c>
      <c r="BG152" s="432">
        <f t="shared" si="154"/>
        <v>0</v>
      </c>
      <c r="BH152" s="432">
        <f t="shared" si="154"/>
        <v>0</v>
      </c>
      <c r="BI152" s="432">
        <f t="shared" si="154"/>
        <v>0</v>
      </c>
      <c r="BJ152" s="432">
        <f t="shared" si="154"/>
        <v>0</v>
      </c>
      <c r="BK152" s="432">
        <f t="shared" si="154"/>
        <v>5.922959610017986</v>
      </c>
      <c r="BL152" s="432">
        <f t="shared" si="154"/>
        <v>-12.127557455828274</v>
      </c>
      <c r="BM152" s="432">
        <f t="shared" si="154"/>
        <v>-9.8788901400337359</v>
      </c>
      <c r="BN152" s="432">
        <f t="shared" si="154"/>
        <v>1.1519899010170587</v>
      </c>
      <c r="BO152" s="432">
        <f t="shared" si="154"/>
        <v>0</v>
      </c>
      <c r="BP152" s="432">
        <f t="shared" si="154"/>
        <v>0</v>
      </c>
      <c r="BQ152" s="432" t="str">
        <f t="shared" si="154"/>
        <v/>
      </c>
      <c r="BR152" s="432" t="str">
        <f t="shared" si="154"/>
        <v/>
      </c>
      <c r="BS152" s="432" t="str">
        <f t="shared" ref="BS152:CC152" si="155">IF(NOT(ISNA(BS62)),IF(LEN(BS62)&gt;0,(BS62-$C62)/(rateShift*0.0001),""),"")</f>
        <v/>
      </c>
      <c r="BT152" s="432" t="str">
        <f t="shared" si="155"/>
        <v/>
      </c>
      <c r="BU152" s="432" t="str">
        <f t="shared" si="155"/>
        <v/>
      </c>
      <c r="BV152" s="432" t="str">
        <f t="shared" si="155"/>
        <v/>
      </c>
      <c r="BW152" s="432" t="str">
        <f t="shared" si="155"/>
        <v/>
      </c>
      <c r="BX152" s="432" t="str">
        <f t="shared" si="155"/>
        <v/>
      </c>
      <c r="BY152" s="432" t="str">
        <f t="shared" si="155"/>
        <v/>
      </c>
      <c r="BZ152" s="432" t="str">
        <f t="shared" si="155"/>
        <v/>
      </c>
      <c r="CA152" s="432" t="str">
        <f t="shared" si="155"/>
        <v/>
      </c>
      <c r="CB152" s="432" t="str">
        <f t="shared" si="155"/>
        <v/>
      </c>
      <c r="CC152" s="436" t="str">
        <f t="shared" si="155"/>
        <v/>
      </c>
    </row>
    <row r="153" spans="6:81" x14ac:dyDescent="0.2">
      <c r="F153" s="238">
        <v>53330</v>
      </c>
      <c r="G153" s="435">
        <f t="shared" ref="G153:AL153" si="156">IF(NOT(ISNA(G63)),IF(LEN(G63)&gt;0,(G63-$C63)/(rateShift*0.0001),""),"")</f>
        <v>0</v>
      </c>
      <c r="H153" s="432">
        <f t="shared" si="156"/>
        <v>0</v>
      </c>
      <c r="I153" s="432">
        <f t="shared" si="156"/>
        <v>0</v>
      </c>
      <c r="J153" s="432">
        <f t="shared" si="156"/>
        <v>0</v>
      </c>
      <c r="K153" s="432">
        <f t="shared" si="156"/>
        <v>0</v>
      </c>
      <c r="L153" s="432">
        <f t="shared" si="156"/>
        <v>0</v>
      </c>
      <c r="M153" s="432">
        <f t="shared" si="156"/>
        <v>0</v>
      </c>
      <c r="N153" s="432">
        <f t="shared" si="156"/>
        <v>0</v>
      </c>
      <c r="O153" s="432">
        <f t="shared" si="156"/>
        <v>0</v>
      </c>
      <c r="P153" s="432">
        <f t="shared" si="156"/>
        <v>0</v>
      </c>
      <c r="Q153" s="432">
        <f t="shared" si="156"/>
        <v>0</v>
      </c>
      <c r="R153" s="432">
        <f t="shared" si="156"/>
        <v>0</v>
      </c>
      <c r="S153" s="432">
        <f t="shared" si="156"/>
        <v>0</v>
      </c>
      <c r="T153" s="432">
        <f t="shared" si="156"/>
        <v>0</v>
      </c>
      <c r="U153" s="432">
        <f t="shared" si="156"/>
        <v>0</v>
      </c>
      <c r="V153" s="432">
        <f t="shared" si="156"/>
        <v>0</v>
      </c>
      <c r="W153" s="432">
        <f t="shared" si="156"/>
        <v>0</v>
      </c>
      <c r="X153" s="432">
        <f t="shared" si="156"/>
        <v>0</v>
      </c>
      <c r="Y153" s="432">
        <f t="shared" si="156"/>
        <v>0</v>
      </c>
      <c r="Z153" s="432">
        <f t="shared" si="156"/>
        <v>0</v>
      </c>
      <c r="AA153" s="432">
        <f t="shared" si="156"/>
        <v>0</v>
      </c>
      <c r="AB153" s="432">
        <f t="shared" si="156"/>
        <v>0</v>
      </c>
      <c r="AC153" s="432">
        <f t="shared" si="156"/>
        <v>0</v>
      </c>
      <c r="AD153" s="432">
        <f t="shared" si="156"/>
        <v>0</v>
      </c>
      <c r="AE153" s="432">
        <f t="shared" si="156"/>
        <v>0</v>
      </c>
      <c r="AF153" s="432">
        <f t="shared" si="156"/>
        <v>0</v>
      </c>
      <c r="AG153" s="432">
        <f t="shared" si="156"/>
        <v>0</v>
      </c>
      <c r="AH153" s="432">
        <f t="shared" si="156"/>
        <v>0</v>
      </c>
      <c r="AI153" s="432">
        <f t="shared" si="156"/>
        <v>0</v>
      </c>
      <c r="AJ153" s="432">
        <f t="shared" si="156"/>
        <v>0</v>
      </c>
      <c r="AK153" s="432">
        <f t="shared" si="156"/>
        <v>0</v>
      </c>
      <c r="AL153" s="432">
        <f t="shared" si="156"/>
        <v>0</v>
      </c>
      <c r="AM153" s="432">
        <f t="shared" ref="AM153:BR153" si="157">IF(NOT(ISNA(AM63)),IF(LEN(AM63)&gt;0,(AM63-$C63)/(rateShift*0.0001),""),"")</f>
        <v>0</v>
      </c>
      <c r="AN153" s="432">
        <f t="shared" si="157"/>
        <v>0</v>
      </c>
      <c r="AO153" s="432">
        <f t="shared" si="157"/>
        <v>0</v>
      </c>
      <c r="AP153" s="432">
        <f t="shared" si="157"/>
        <v>0</v>
      </c>
      <c r="AQ153" s="432">
        <f t="shared" si="157"/>
        <v>0</v>
      </c>
      <c r="AR153" s="432">
        <f t="shared" si="157"/>
        <v>0</v>
      </c>
      <c r="AS153" s="432">
        <f t="shared" si="157"/>
        <v>0</v>
      </c>
      <c r="AT153" s="432">
        <f t="shared" si="157"/>
        <v>0</v>
      </c>
      <c r="AU153" s="432">
        <f t="shared" si="157"/>
        <v>0</v>
      </c>
      <c r="AV153" s="432">
        <f t="shared" si="157"/>
        <v>0</v>
      </c>
      <c r="AW153" s="432">
        <f t="shared" si="157"/>
        <v>0</v>
      </c>
      <c r="AX153" s="432">
        <f t="shared" si="157"/>
        <v>0</v>
      </c>
      <c r="AY153" s="432">
        <f t="shared" si="157"/>
        <v>0</v>
      </c>
      <c r="AZ153" s="432">
        <f t="shared" si="157"/>
        <v>0</v>
      </c>
      <c r="BA153" s="432">
        <f t="shared" si="157"/>
        <v>0</v>
      </c>
      <c r="BB153" s="432">
        <f t="shared" si="157"/>
        <v>0</v>
      </c>
      <c r="BC153" s="432">
        <f t="shared" si="157"/>
        <v>0</v>
      </c>
      <c r="BD153" s="432">
        <f t="shared" si="157"/>
        <v>0</v>
      </c>
      <c r="BE153" s="432">
        <f t="shared" si="157"/>
        <v>0</v>
      </c>
      <c r="BF153" s="432">
        <f t="shared" si="157"/>
        <v>0</v>
      </c>
      <c r="BG153" s="432">
        <f t="shared" si="157"/>
        <v>0</v>
      </c>
      <c r="BH153" s="432">
        <f t="shared" si="157"/>
        <v>0</v>
      </c>
      <c r="BI153" s="432">
        <f t="shared" si="157"/>
        <v>0</v>
      </c>
      <c r="BJ153" s="432">
        <f t="shared" si="157"/>
        <v>0</v>
      </c>
      <c r="BK153" s="432">
        <f t="shared" si="157"/>
        <v>2.9109450847722429</v>
      </c>
      <c r="BL153" s="432">
        <f t="shared" si="157"/>
        <v>-6.1267421701979847</v>
      </c>
      <c r="BM153" s="432">
        <f t="shared" si="157"/>
        <v>-14.09109820826454</v>
      </c>
      <c r="BN153" s="432">
        <f t="shared" si="157"/>
        <v>1.3193958750895574</v>
      </c>
      <c r="BO153" s="432">
        <f t="shared" si="157"/>
        <v>0</v>
      </c>
      <c r="BP153" s="432">
        <f t="shared" si="157"/>
        <v>0</v>
      </c>
      <c r="BQ153" s="432" t="str">
        <f t="shared" si="157"/>
        <v/>
      </c>
      <c r="BR153" s="432" t="str">
        <f t="shared" si="157"/>
        <v/>
      </c>
      <c r="BS153" s="432" t="str">
        <f t="shared" ref="BS153:CC153" si="158">IF(NOT(ISNA(BS63)),IF(LEN(BS63)&gt;0,(BS63-$C63)/(rateShift*0.0001),""),"")</f>
        <v/>
      </c>
      <c r="BT153" s="432" t="str">
        <f t="shared" si="158"/>
        <v/>
      </c>
      <c r="BU153" s="432" t="str">
        <f t="shared" si="158"/>
        <v/>
      </c>
      <c r="BV153" s="432" t="str">
        <f t="shared" si="158"/>
        <v/>
      </c>
      <c r="BW153" s="432" t="str">
        <f t="shared" si="158"/>
        <v/>
      </c>
      <c r="BX153" s="432" t="str">
        <f t="shared" si="158"/>
        <v/>
      </c>
      <c r="BY153" s="432" t="str">
        <f t="shared" si="158"/>
        <v/>
      </c>
      <c r="BZ153" s="432" t="str">
        <f t="shared" si="158"/>
        <v/>
      </c>
      <c r="CA153" s="432" t="str">
        <f t="shared" si="158"/>
        <v/>
      </c>
      <c r="CB153" s="432" t="str">
        <f t="shared" si="158"/>
        <v/>
      </c>
      <c r="CC153" s="436" t="str">
        <f t="shared" si="158"/>
        <v/>
      </c>
    </row>
    <row r="154" spans="6:81" x14ac:dyDescent="0.2">
      <c r="F154" s="238">
        <v>53695</v>
      </c>
      <c r="G154" s="435">
        <f t="shared" ref="G154:AL154" si="159">IF(NOT(ISNA(G64)),IF(LEN(G64)&gt;0,(G64-$C64)/(rateShift*0.0001),""),"")</f>
        <v>0</v>
      </c>
      <c r="H154" s="432">
        <f t="shared" si="159"/>
        <v>0</v>
      </c>
      <c r="I154" s="432">
        <f t="shared" si="159"/>
        <v>0</v>
      </c>
      <c r="J154" s="432">
        <f t="shared" si="159"/>
        <v>0</v>
      </c>
      <c r="K154" s="432">
        <f t="shared" si="159"/>
        <v>0</v>
      </c>
      <c r="L154" s="432">
        <f t="shared" si="159"/>
        <v>0</v>
      </c>
      <c r="M154" s="432">
        <f t="shared" si="159"/>
        <v>0</v>
      </c>
      <c r="N154" s="432">
        <f t="shared" si="159"/>
        <v>0</v>
      </c>
      <c r="O154" s="432">
        <f t="shared" si="159"/>
        <v>0</v>
      </c>
      <c r="P154" s="432">
        <f t="shared" si="159"/>
        <v>0</v>
      </c>
      <c r="Q154" s="432">
        <f t="shared" si="159"/>
        <v>0</v>
      </c>
      <c r="R154" s="432">
        <f t="shared" si="159"/>
        <v>0</v>
      </c>
      <c r="S154" s="432">
        <f t="shared" si="159"/>
        <v>0</v>
      </c>
      <c r="T154" s="432">
        <f t="shared" si="159"/>
        <v>0</v>
      </c>
      <c r="U154" s="432">
        <f t="shared" si="159"/>
        <v>0</v>
      </c>
      <c r="V154" s="432">
        <f t="shared" si="159"/>
        <v>0</v>
      </c>
      <c r="W154" s="432">
        <f t="shared" si="159"/>
        <v>0</v>
      </c>
      <c r="X154" s="432">
        <f t="shared" si="159"/>
        <v>0</v>
      </c>
      <c r="Y154" s="432">
        <f t="shared" si="159"/>
        <v>0</v>
      </c>
      <c r="Z154" s="432">
        <f t="shared" si="159"/>
        <v>0</v>
      </c>
      <c r="AA154" s="432">
        <f t="shared" si="159"/>
        <v>0</v>
      </c>
      <c r="AB154" s="432">
        <f t="shared" si="159"/>
        <v>0</v>
      </c>
      <c r="AC154" s="432">
        <f t="shared" si="159"/>
        <v>0</v>
      </c>
      <c r="AD154" s="432">
        <f t="shared" si="159"/>
        <v>0</v>
      </c>
      <c r="AE154" s="432">
        <f t="shared" si="159"/>
        <v>0</v>
      </c>
      <c r="AF154" s="432">
        <f t="shared" si="159"/>
        <v>0</v>
      </c>
      <c r="AG154" s="432">
        <f t="shared" si="159"/>
        <v>0</v>
      </c>
      <c r="AH154" s="432">
        <f t="shared" si="159"/>
        <v>0</v>
      </c>
      <c r="AI154" s="432">
        <f t="shared" si="159"/>
        <v>0</v>
      </c>
      <c r="AJ154" s="432">
        <f t="shared" si="159"/>
        <v>0</v>
      </c>
      <c r="AK154" s="432">
        <f t="shared" si="159"/>
        <v>0</v>
      </c>
      <c r="AL154" s="432">
        <f t="shared" si="159"/>
        <v>0</v>
      </c>
      <c r="AM154" s="432">
        <f t="shared" ref="AM154:BR154" si="160">IF(NOT(ISNA(AM64)),IF(LEN(AM64)&gt;0,(AM64-$C64)/(rateShift*0.0001),""),"")</f>
        <v>0</v>
      </c>
      <c r="AN154" s="432">
        <f t="shared" si="160"/>
        <v>0</v>
      </c>
      <c r="AO154" s="432">
        <f t="shared" si="160"/>
        <v>0</v>
      </c>
      <c r="AP154" s="432">
        <f t="shared" si="160"/>
        <v>0</v>
      </c>
      <c r="AQ154" s="432">
        <f t="shared" si="160"/>
        <v>0</v>
      </c>
      <c r="AR154" s="432">
        <f t="shared" si="160"/>
        <v>0</v>
      </c>
      <c r="AS154" s="432">
        <f t="shared" si="160"/>
        <v>0</v>
      </c>
      <c r="AT154" s="432">
        <f t="shared" si="160"/>
        <v>0</v>
      </c>
      <c r="AU154" s="432">
        <f t="shared" si="160"/>
        <v>0</v>
      </c>
      <c r="AV154" s="432">
        <f t="shared" si="160"/>
        <v>0</v>
      </c>
      <c r="AW154" s="432">
        <f t="shared" si="160"/>
        <v>0</v>
      </c>
      <c r="AX154" s="432">
        <f t="shared" si="160"/>
        <v>0</v>
      </c>
      <c r="AY154" s="432">
        <f t="shared" si="160"/>
        <v>0</v>
      </c>
      <c r="AZ154" s="432">
        <f t="shared" si="160"/>
        <v>0</v>
      </c>
      <c r="BA154" s="432">
        <f t="shared" si="160"/>
        <v>0</v>
      </c>
      <c r="BB154" s="432">
        <f t="shared" si="160"/>
        <v>0</v>
      </c>
      <c r="BC154" s="432">
        <f t="shared" si="160"/>
        <v>0</v>
      </c>
      <c r="BD154" s="432">
        <f t="shared" si="160"/>
        <v>0</v>
      </c>
      <c r="BE154" s="432">
        <f t="shared" si="160"/>
        <v>0</v>
      </c>
      <c r="BF154" s="432">
        <f t="shared" si="160"/>
        <v>0</v>
      </c>
      <c r="BG154" s="432">
        <f t="shared" si="160"/>
        <v>0</v>
      </c>
      <c r="BH154" s="432">
        <f t="shared" si="160"/>
        <v>0</v>
      </c>
      <c r="BI154" s="432">
        <f t="shared" si="160"/>
        <v>0</v>
      </c>
      <c r="BJ154" s="432">
        <f t="shared" si="160"/>
        <v>0</v>
      </c>
      <c r="BK154" s="432">
        <f t="shared" si="160"/>
        <v>0.40153340968435147</v>
      </c>
      <c r="BL154" s="432">
        <f t="shared" si="160"/>
        <v>-1.2832194890033399</v>
      </c>
      <c r="BM154" s="432">
        <f t="shared" si="160"/>
        <v>-16.551182582733858</v>
      </c>
      <c r="BN154" s="432">
        <f t="shared" si="160"/>
        <v>0.70582803179258802</v>
      </c>
      <c r="BO154" s="432">
        <f t="shared" si="160"/>
        <v>0</v>
      </c>
      <c r="BP154" s="432">
        <f t="shared" si="160"/>
        <v>0</v>
      </c>
      <c r="BQ154" s="432" t="str">
        <f t="shared" si="160"/>
        <v/>
      </c>
      <c r="BR154" s="432" t="str">
        <f t="shared" si="160"/>
        <v/>
      </c>
      <c r="BS154" s="432" t="str">
        <f t="shared" ref="BS154:CC154" si="161">IF(NOT(ISNA(BS64)),IF(LEN(BS64)&gt;0,(BS64-$C64)/(rateShift*0.0001),""),"")</f>
        <v/>
      </c>
      <c r="BT154" s="432" t="str">
        <f t="shared" si="161"/>
        <v/>
      </c>
      <c r="BU154" s="432" t="str">
        <f t="shared" si="161"/>
        <v/>
      </c>
      <c r="BV154" s="432" t="str">
        <f t="shared" si="161"/>
        <v/>
      </c>
      <c r="BW154" s="432" t="str">
        <f t="shared" si="161"/>
        <v/>
      </c>
      <c r="BX154" s="432" t="str">
        <f t="shared" si="161"/>
        <v/>
      </c>
      <c r="BY154" s="432" t="str">
        <f t="shared" si="161"/>
        <v/>
      </c>
      <c r="BZ154" s="432" t="str">
        <f t="shared" si="161"/>
        <v/>
      </c>
      <c r="CA154" s="432" t="str">
        <f t="shared" si="161"/>
        <v/>
      </c>
      <c r="CB154" s="432" t="str">
        <f t="shared" si="161"/>
        <v/>
      </c>
      <c r="CC154" s="436" t="str">
        <f t="shared" si="161"/>
        <v/>
      </c>
    </row>
    <row r="155" spans="6:81" x14ac:dyDescent="0.2">
      <c r="F155" s="238">
        <v>54060</v>
      </c>
      <c r="G155" s="435">
        <f t="shared" ref="G155:AL155" si="162">IF(NOT(ISNA(G65)),IF(LEN(G65)&gt;0,(G65-$C65)/(rateShift*0.0001),""),"")</f>
        <v>0</v>
      </c>
      <c r="H155" s="432">
        <f t="shared" si="162"/>
        <v>0</v>
      </c>
      <c r="I155" s="432">
        <f t="shared" si="162"/>
        <v>0</v>
      </c>
      <c r="J155" s="432">
        <f t="shared" si="162"/>
        <v>0</v>
      </c>
      <c r="K155" s="432">
        <f t="shared" si="162"/>
        <v>0</v>
      </c>
      <c r="L155" s="432">
        <f t="shared" si="162"/>
        <v>0</v>
      </c>
      <c r="M155" s="432">
        <f t="shared" si="162"/>
        <v>0</v>
      </c>
      <c r="N155" s="432">
        <f t="shared" si="162"/>
        <v>0</v>
      </c>
      <c r="O155" s="432">
        <f t="shared" si="162"/>
        <v>0</v>
      </c>
      <c r="P155" s="432">
        <f t="shared" si="162"/>
        <v>0</v>
      </c>
      <c r="Q155" s="432">
        <f t="shared" si="162"/>
        <v>0</v>
      </c>
      <c r="R155" s="432">
        <f t="shared" si="162"/>
        <v>0</v>
      </c>
      <c r="S155" s="432">
        <f t="shared" si="162"/>
        <v>0</v>
      </c>
      <c r="T155" s="432">
        <f t="shared" si="162"/>
        <v>0</v>
      </c>
      <c r="U155" s="432">
        <f t="shared" si="162"/>
        <v>0</v>
      </c>
      <c r="V155" s="432">
        <f t="shared" si="162"/>
        <v>0</v>
      </c>
      <c r="W155" s="432">
        <f t="shared" si="162"/>
        <v>0</v>
      </c>
      <c r="X155" s="432">
        <f t="shared" si="162"/>
        <v>0</v>
      </c>
      <c r="Y155" s="432">
        <f t="shared" si="162"/>
        <v>0</v>
      </c>
      <c r="Z155" s="432">
        <f t="shared" si="162"/>
        <v>0</v>
      </c>
      <c r="AA155" s="432">
        <f t="shared" si="162"/>
        <v>0</v>
      </c>
      <c r="AB155" s="432">
        <f t="shared" si="162"/>
        <v>0</v>
      </c>
      <c r="AC155" s="432">
        <f t="shared" si="162"/>
        <v>0</v>
      </c>
      <c r="AD155" s="432">
        <f t="shared" si="162"/>
        <v>0</v>
      </c>
      <c r="AE155" s="432">
        <f t="shared" si="162"/>
        <v>0</v>
      </c>
      <c r="AF155" s="432">
        <f t="shared" si="162"/>
        <v>0</v>
      </c>
      <c r="AG155" s="432">
        <f t="shared" si="162"/>
        <v>0</v>
      </c>
      <c r="AH155" s="432">
        <f t="shared" si="162"/>
        <v>0</v>
      </c>
      <c r="AI155" s="432">
        <f t="shared" si="162"/>
        <v>0</v>
      </c>
      <c r="AJ155" s="432">
        <f t="shared" si="162"/>
        <v>0</v>
      </c>
      <c r="AK155" s="432">
        <f t="shared" si="162"/>
        <v>0</v>
      </c>
      <c r="AL155" s="432">
        <f t="shared" si="162"/>
        <v>0</v>
      </c>
      <c r="AM155" s="432">
        <f t="shared" ref="AM155:BR155" si="163">IF(NOT(ISNA(AM65)),IF(LEN(AM65)&gt;0,(AM65-$C65)/(rateShift*0.0001),""),"")</f>
        <v>0</v>
      </c>
      <c r="AN155" s="432">
        <f t="shared" si="163"/>
        <v>0</v>
      </c>
      <c r="AO155" s="432">
        <f t="shared" si="163"/>
        <v>0</v>
      </c>
      <c r="AP155" s="432">
        <f t="shared" si="163"/>
        <v>0</v>
      </c>
      <c r="AQ155" s="432">
        <f t="shared" si="163"/>
        <v>0</v>
      </c>
      <c r="AR155" s="432">
        <f t="shared" si="163"/>
        <v>0</v>
      </c>
      <c r="AS155" s="432">
        <f t="shared" si="163"/>
        <v>0</v>
      </c>
      <c r="AT155" s="432">
        <f t="shared" si="163"/>
        <v>0</v>
      </c>
      <c r="AU155" s="432">
        <f t="shared" si="163"/>
        <v>0</v>
      </c>
      <c r="AV155" s="432">
        <f t="shared" si="163"/>
        <v>0</v>
      </c>
      <c r="AW155" s="432">
        <f t="shared" si="163"/>
        <v>0</v>
      </c>
      <c r="AX155" s="432">
        <f t="shared" si="163"/>
        <v>0</v>
      </c>
      <c r="AY155" s="432">
        <f t="shared" si="163"/>
        <v>0</v>
      </c>
      <c r="AZ155" s="432">
        <f t="shared" si="163"/>
        <v>0</v>
      </c>
      <c r="BA155" s="432">
        <f t="shared" si="163"/>
        <v>0</v>
      </c>
      <c r="BB155" s="432">
        <f t="shared" si="163"/>
        <v>0</v>
      </c>
      <c r="BC155" s="432">
        <f t="shared" si="163"/>
        <v>0</v>
      </c>
      <c r="BD155" s="432">
        <f t="shared" si="163"/>
        <v>0</v>
      </c>
      <c r="BE155" s="432">
        <f t="shared" si="163"/>
        <v>0</v>
      </c>
      <c r="BF155" s="432">
        <f t="shared" si="163"/>
        <v>0</v>
      </c>
      <c r="BG155" s="432">
        <f t="shared" si="163"/>
        <v>0</v>
      </c>
      <c r="BH155" s="432">
        <f t="shared" si="163"/>
        <v>0</v>
      </c>
      <c r="BI155" s="432">
        <f t="shared" si="163"/>
        <v>0</v>
      </c>
      <c r="BJ155" s="432">
        <f t="shared" si="163"/>
        <v>0</v>
      </c>
      <c r="BK155" s="432">
        <f t="shared" si="163"/>
        <v>0</v>
      </c>
      <c r="BL155" s="432">
        <f t="shared" si="163"/>
        <v>0.63737862250584643</v>
      </c>
      <c r="BM155" s="432">
        <f t="shared" si="163"/>
        <v>-16.190780274546455</v>
      </c>
      <c r="BN155" s="432">
        <f t="shared" si="163"/>
        <v>-1.2009092671208532</v>
      </c>
      <c r="BO155" s="432">
        <f t="shared" si="163"/>
        <v>5.3197613630040497E-2</v>
      </c>
      <c r="BP155" s="432">
        <f t="shared" si="163"/>
        <v>0</v>
      </c>
      <c r="BQ155" s="432" t="str">
        <f t="shared" si="163"/>
        <v/>
      </c>
      <c r="BR155" s="432" t="str">
        <f t="shared" si="163"/>
        <v/>
      </c>
      <c r="BS155" s="432" t="str">
        <f t="shared" ref="BS155:CC155" si="164">IF(NOT(ISNA(BS65)),IF(LEN(BS65)&gt;0,(BS65-$C65)/(rateShift*0.0001),""),"")</f>
        <v/>
      </c>
      <c r="BT155" s="432" t="str">
        <f t="shared" si="164"/>
        <v/>
      </c>
      <c r="BU155" s="432" t="str">
        <f t="shared" si="164"/>
        <v/>
      </c>
      <c r="BV155" s="432" t="str">
        <f t="shared" si="164"/>
        <v/>
      </c>
      <c r="BW155" s="432" t="str">
        <f t="shared" si="164"/>
        <v/>
      </c>
      <c r="BX155" s="432" t="str">
        <f t="shared" si="164"/>
        <v/>
      </c>
      <c r="BY155" s="432" t="str">
        <f t="shared" si="164"/>
        <v/>
      </c>
      <c r="BZ155" s="432" t="str">
        <f t="shared" si="164"/>
        <v/>
      </c>
      <c r="CA155" s="432" t="str">
        <f t="shared" si="164"/>
        <v/>
      </c>
      <c r="CB155" s="432" t="str">
        <f t="shared" si="164"/>
        <v/>
      </c>
      <c r="CC155" s="436" t="str">
        <f t="shared" si="164"/>
        <v/>
      </c>
    </row>
    <row r="156" spans="6:81" x14ac:dyDescent="0.2">
      <c r="F156" s="238">
        <v>54427</v>
      </c>
      <c r="G156" s="435">
        <f t="shared" ref="G156:AL156" si="165">IF(NOT(ISNA(G66)),IF(LEN(G66)&gt;0,(G66-$C66)/(rateShift*0.0001),""),"")</f>
        <v>0</v>
      </c>
      <c r="H156" s="432">
        <f t="shared" si="165"/>
        <v>0</v>
      </c>
      <c r="I156" s="432">
        <f t="shared" si="165"/>
        <v>0</v>
      </c>
      <c r="J156" s="432">
        <f t="shared" si="165"/>
        <v>0</v>
      </c>
      <c r="K156" s="432">
        <f t="shared" si="165"/>
        <v>0</v>
      </c>
      <c r="L156" s="432">
        <f t="shared" si="165"/>
        <v>0</v>
      </c>
      <c r="M156" s="432">
        <f t="shared" si="165"/>
        <v>0</v>
      </c>
      <c r="N156" s="432">
        <f t="shared" si="165"/>
        <v>0</v>
      </c>
      <c r="O156" s="432">
        <f t="shared" si="165"/>
        <v>0</v>
      </c>
      <c r="P156" s="432">
        <f t="shared" si="165"/>
        <v>0</v>
      </c>
      <c r="Q156" s="432">
        <f t="shared" si="165"/>
        <v>0</v>
      </c>
      <c r="R156" s="432">
        <f t="shared" si="165"/>
        <v>0</v>
      </c>
      <c r="S156" s="432">
        <f t="shared" si="165"/>
        <v>0</v>
      </c>
      <c r="T156" s="432">
        <f t="shared" si="165"/>
        <v>0</v>
      </c>
      <c r="U156" s="432">
        <f t="shared" si="165"/>
        <v>0</v>
      </c>
      <c r="V156" s="432">
        <f t="shared" si="165"/>
        <v>0</v>
      </c>
      <c r="W156" s="432">
        <f t="shared" si="165"/>
        <v>0</v>
      </c>
      <c r="X156" s="432">
        <f t="shared" si="165"/>
        <v>0</v>
      </c>
      <c r="Y156" s="432">
        <f t="shared" si="165"/>
        <v>0</v>
      </c>
      <c r="Z156" s="432">
        <f t="shared" si="165"/>
        <v>0</v>
      </c>
      <c r="AA156" s="432">
        <f t="shared" si="165"/>
        <v>0</v>
      </c>
      <c r="AB156" s="432">
        <f t="shared" si="165"/>
        <v>0</v>
      </c>
      <c r="AC156" s="432">
        <f t="shared" si="165"/>
        <v>0</v>
      </c>
      <c r="AD156" s="432">
        <f t="shared" si="165"/>
        <v>0</v>
      </c>
      <c r="AE156" s="432">
        <f t="shared" si="165"/>
        <v>0</v>
      </c>
      <c r="AF156" s="432">
        <f t="shared" si="165"/>
        <v>0</v>
      </c>
      <c r="AG156" s="432">
        <f t="shared" si="165"/>
        <v>0</v>
      </c>
      <c r="AH156" s="432">
        <f t="shared" si="165"/>
        <v>0</v>
      </c>
      <c r="AI156" s="432">
        <f t="shared" si="165"/>
        <v>0</v>
      </c>
      <c r="AJ156" s="432">
        <f t="shared" si="165"/>
        <v>0</v>
      </c>
      <c r="AK156" s="432">
        <f t="shared" si="165"/>
        <v>0</v>
      </c>
      <c r="AL156" s="432">
        <f t="shared" si="165"/>
        <v>0</v>
      </c>
      <c r="AM156" s="432">
        <f t="shared" ref="AM156:BR156" si="166">IF(NOT(ISNA(AM66)),IF(LEN(AM66)&gt;0,(AM66-$C66)/(rateShift*0.0001),""),"")</f>
        <v>0</v>
      </c>
      <c r="AN156" s="432">
        <f t="shared" si="166"/>
        <v>0</v>
      </c>
      <c r="AO156" s="432">
        <f t="shared" si="166"/>
        <v>0</v>
      </c>
      <c r="AP156" s="432">
        <f t="shared" si="166"/>
        <v>0</v>
      </c>
      <c r="AQ156" s="432">
        <f t="shared" si="166"/>
        <v>0</v>
      </c>
      <c r="AR156" s="432">
        <f t="shared" si="166"/>
        <v>0</v>
      </c>
      <c r="AS156" s="432">
        <f t="shared" si="166"/>
        <v>0</v>
      </c>
      <c r="AT156" s="432">
        <f t="shared" si="166"/>
        <v>0</v>
      </c>
      <c r="AU156" s="432">
        <f t="shared" si="166"/>
        <v>0</v>
      </c>
      <c r="AV156" s="432">
        <f t="shared" si="166"/>
        <v>0</v>
      </c>
      <c r="AW156" s="432">
        <f t="shared" si="166"/>
        <v>0</v>
      </c>
      <c r="AX156" s="432">
        <f t="shared" si="166"/>
        <v>0</v>
      </c>
      <c r="AY156" s="432">
        <f t="shared" si="166"/>
        <v>0</v>
      </c>
      <c r="AZ156" s="432">
        <f t="shared" si="166"/>
        <v>0</v>
      </c>
      <c r="BA156" s="432">
        <f t="shared" si="166"/>
        <v>0</v>
      </c>
      <c r="BB156" s="432">
        <f t="shared" si="166"/>
        <v>0</v>
      </c>
      <c r="BC156" s="432">
        <f t="shared" si="166"/>
        <v>0</v>
      </c>
      <c r="BD156" s="432">
        <f t="shared" si="166"/>
        <v>0</v>
      </c>
      <c r="BE156" s="432">
        <f t="shared" si="166"/>
        <v>0</v>
      </c>
      <c r="BF156" s="432">
        <f t="shared" si="166"/>
        <v>0</v>
      </c>
      <c r="BG156" s="432">
        <f t="shared" si="166"/>
        <v>0</v>
      </c>
      <c r="BH156" s="432">
        <f t="shared" si="166"/>
        <v>0</v>
      </c>
      <c r="BI156" s="432">
        <f t="shared" si="166"/>
        <v>0</v>
      </c>
      <c r="BJ156" s="432">
        <f t="shared" si="166"/>
        <v>0</v>
      </c>
      <c r="BK156" s="432">
        <f t="shared" si="166"/>
        <v>0</v>
      </c>
      <c r="BL156" s="432">
        <f t="shared" si="166"/>
        <v>1.1241016698157469</v>
      </c>
      <c r="BM156" s="432">
        <f t="shared" si="166"/>
        <v>-13.207884732336083</v>
      </c>
      <c r="BN156" s="432">
        <f t="shared" si="166"/>
        <v>-5.0219651352478856</v>
      </c>
      <c r="BO156" s="432">
        <f t="shared" si="166"/>
        <v>0.36174533261074115</v>
      </c>
      <c r="BP156" s="432">
        <f t="shared" si="166"/>
        <v>0</v>
      </c>
      <c r="BQ156" s="432" t="str">
        <f t="shared" si="166"/>
        <v/>
      </c>
      <c r="BR156" s="432" t="str">
        <f t="shared" si="166"/>
        <v/>
      </c>
      <c r="BS156" s="432" t="str">
        <f t="shared" ref="BS156:CC156" si="167">IF(NOT(ISNA(BS66)),IF(LEN(BS66)&gt;0,(BS66-$C66)/(rateShift*0.0001),""),"")</f>
        <v/>
      </c>
      <c r="BT156" s="432" t="str">
        <f t="shared" si="167"/>
        <v/>
      </c>
      <c r="BU156" s="432" t="str">
        <f t="shared" si="167"/>
        <v/>
      </c>
      <c r="BV156" s="432" t="str">
        <f t="shared" si="167"/>
        <v/>
      </c>
      <c r="BW156" s="432" t="str">
        <f t="shared" si="167"/>
        <v/>
      </c>
      <c r="BX156" s="432" t="str">
        <f t="shared" si="167"/>
        <v/>
      </c>
      <c r="BY156" s="432" t="str">
        <f t="shared" si="167"/>
        <v/>
      </c>
      <c r="BZ156" s="432" t="str">
        <f t="shared" si="167"/>
        <v/>
      </c>
      <c r="CA156" s="432" t="str">
        <f t="shared" si="167"/>
        <v/>
      </c>
      <c r="CB156" s="432" t="str">
        <f t="shared" si="167"/>
        <v/>
      </c>
      <c r="CC156" s="436" t="str">
        <f t="shared" si="167"/>
        <v/>
      </c>
    </row>
    <row r="157" spans="6:81" x14ac:dyDescent="0.2">
      <c r="F157" s="238">
        <v>54793</v>
      </c>
      <c r="G157" s="435">
        <f t="shared" ref="G157:AL157" si="168">IF(NOT(ISNA(G67)),IF(LEN(G67)&gt;0,(G67-$C67)/(rateShift*0.0001),""),"")</f>
        <v>0</v>
      </c>
      <c r="H157" s="432">
        <f t="shared" si="168"/>
        <v>0</v>
      </c>
      <c r="I157" s="432">
        <f t="shared" si="168"/>
        <v>0</v>
      </c>
      <c r="J157" s="432">
        <f t="shared" si="168"/>
        <v>0</v>
      </c>
      <c r="K157" s="432">
        <f t="shared" si="168"/>
        <v>0</v>
      </c>
      <c r="L157" s="432">
        <f t="shared" si="168"/>
        <v>0</v>
      </c>
      <c r="M157" s="432">
        <f t="shared" si="168"/>
        <v>0</v>
      </c>
      <c r="N157" s="432">
        <f t="shared" si="168"/>
        <v>0</v>
      </c>
      <c r="O157" s="432">
        <f t="shared" si="168"/>
        <v>0</v>
      </c>
      <c r="P157" s="432">
        <f t="shared" si="168"/>
        <v>0</v>
      </c>
      <c r="Q157" s="432">
        <f t="shared" si="168"/>
        <v>0</v>
      </c>
      <c r="R157" s="432">
        <f t="shared" si="168"/>
        <v>0</v>
      </c>
      <c r="S157" s="432">
        <f t="shared" si="168"/>
        <v>0</v>
      </c>
      <c r="T157" s="432">
        <f t="shared" si="168"/>
        <v>0</v>
      </c>
      <c r="U157" s="432">
        <f t="shared" si="168"/>
        <v>0</v>
      </c>
      <c r="V157" s="432">
        <f t="shared" si="168"/>
        <v>0</v>
      </c>
      <c r="W157" s="432">
        <f t="shared" si="168"/>
        <v>0</v>
      </c>
      <c r="X157" s="432">
        <f t="shared" si="168"/>
        <v>0</v>
      </c>
      <c r="Y157" s="432">
        <f t="shared" si="168"/>
        <v>0</v>
      </c>
      <c r="Z157" s="432">
        <f t="shared" si="168"/>
        <v>0</v>
      </c>
      <c r="AA157" s="432">
        <f t="shared" si="168"/>
        <v>0</v>
      </c>
      <c r="AB157" s="432">
        <f t="shared" si="168"/>
        <v>0</v>
      </c>
      <c r="AC157" s="432">
        <f t="shared" si="168"/>
        <v>0</v>
      </c>
      <c r="AD157" s="432">
        <f t="shared" si="168"/>
        <v>0</v>
      </c>
      <c r="AE157" s="432">
        <f t="shared" si="168"/>
        <v>0</v>
      </c>
      <c r="AF157" s="432">
        <f t="shared" si="168"/>
        <v>0</v>
      </c>
      <c r="AG157" s="432">
        <f t="shared" si="168"/>
        <v>0</v>
      </c>
      <c r="AH157" s="432">
        <f t="shared" si="168"/>
        <v>0</v>
      </c>
      <c r="AI157" s="432">
        <f t="shared" si="168"/>
        <v>0</v>
      </c>
      <c r="AJ157" s="432">
        <f t="shared" si="168"/>
        <v>0</v>
      </c>
      <c r="AK157" s="432">
        <f t="shared" si="168"/>
        <v>0</v>
      </c>
      <c r="AL157" s="432">
        <f t="shared" si="168"/>
        <v>0</v>
      </c>
      <c r="AM157" s="432">
        <f t="shared" ref="AM157:BR157" si="169">IF(NOT(ISNA(AM67)),IF(LEN(AM67)&gt;0,(AM67-$C67)/(rateShift*0.0001),""),"")</f>
        <v>0</v>
      </c>
      <c r="AN157" s="432">
        <f t="shared" si="169"/>
        <v>0</v>
      </c>
      <c r="AO157" s="432">
        <f t="shared" si="169"/>
        <v>0</v>
      </c>
      <c r="AP157" s="432">
        <f t="shared" si="169"/>
        <v>0</v>
      </c>
      <c r="AQ157" s="432">
        <f t="shared" si="169"/>
        <v>0</v>
      </c>
      <c r="AR157" s="432">
        <f t="shared" si="169"/>
        <v>0</v>
      </c>
      <c r="AS157" s="432">
        <f t="shared" si="169"/>
        <v>0</v>
      </c>
      <c r="AT157" s="432">
        <f t="shared" si="169"/>
        <v>0</v>
      </c>
      <c r="AU157" s="432">
        <f t="shared" si="169"/>
        <v>0</v>
      </c>
      <c r="AV157" s="432">
        <f t="shared" si="169"/>
        <v>0</v>
      </c>
      <c r="AW157" s="432">
        <f t="shared" si="169"/>
        <v>0</v>
      </c>
      <c r="AX157" s="432">
        <f t="shared" si="169"/>
        <v>0</v>
      </c>
      <c r="AY157" s="432">
        <f t="shared" si="169"/>
        <v>0</v>
      </c>
      <c r="AZ157" s="432">
        <f t="shared" si="169"/>
        <v>0</v>
      </c>
      <c r="BA157" s="432">
        <f t="shared" si="169"/>
        <v>0</v>
      </c>
      <c r="BB157" s="432">
        <f t="shared" si="169"/>
        <v>0</v>
      </c>
      <c r="BC157" s="432">
        <f t="shared" si="169"/>
        <v>0</v>
      </c>
      <c r="BD157" s="432">
        <f t="shared" si="169"/>
        <v>0</v>
      </c>
      <c r="BE157" s="432">
        <f t="shared" si="169"/>
        <v>0</v>
      </c>
      <c r="BF157" s="432">
        <f t="shared" si="169"/>
        <v>0</v>
      </c>
      <c r="BG157" s="432">
        <f t="shared" si="169"/>
        <v>0</v>
      </c>
      <c r="BH157" s="432">
        <f t="shared" si="169"/>
        <v>0</v>
      </c>
      <c r="BI157" s="432">
        <f t="shared" si="169"/>
        <v>0</v>
      </c>
      <c r="BJ157" s="432">
        <f t="shared" si="169"/>
        <v>0</v>
      </c>
      <c r="BK157" s="432">
        <f t="shared" si="169"/>
        <v>0</v>
      </c>
      <c r="BL157" s="432">
        <f t="shared" si="169"/>
        <v>0.92867003894520073</v>
      </c>
      <c r="BM157" s="432">
        <f t="shared" si="169"/>
        <v>-8.8982755839064893</v>
      </c>
      <c r="BN157" s="432">
        <f t="shared" si="169"/>
        <v>-9.6238847480717418</v>
      </c>
      <c r="BO157" s="432">
        <f t="shared" si="169"/>
        <v>0.69748525002272244</v>
      </c>
      <c r="BP157" s="432">
        <f t="shared" si="169"/>
        <v>0</v>
      </c>
      <c r="BQ157" s="432" t="str">
        <f t="shared" si="169"/>
        <v/>
      </c>
      <c r="BR157" s="432" t="str">
        <f t="shared" si="169"/>
        <v/>
      </c>
      <c r="BS157" s="432" t="str">
        <f t="shared" ref="BS157:CC157" si="170">IF(NOT(ISNA(BS67)),IF(LEN(BS67)&gt;0,(BS67-$C67)/(rateShift*0.0001),""),"")</f>
        <v/>
      </c>
      <c r="BT157" s="432" t="str">
        <f t="shared" si="170"/>
        <v/>
      </c>
      <c r="BU157" s="432" t="str">
        <f t="shared" si="170"/>
        <v/>
      </c>
      <c r="BV157" s="432" t="str">
        <f t="shared" si="170"/>
        <v/>
      </c>
      <c r="BW157" s="432" t="str">
        <f t="shared" si="170"/>
        <v/>
      </c>
      <c r="BX157" s="432" t="str">
        <f t="shared" si="170"/>
        <v/>
      </c>
      <c r="BY157" s="432" t="str">
        <f t="shared" si="170"/>
        <v/>
      </c>
      <c r="BZ157" s="432" t="str">
        <f t="shared" si="170"/>
        <v/>
      </c>
      <c r="CA157" s="432" t="str">
        <f t="shared" si="170"/>
        <v/>
      </c>
      <c r="CB157" s="432" t="str">
        <f t="shared" si="170"/>
        <v/>
      </c>
      <c r="CC157" s="436" t="str">
        <f t="shared" si="170"/>
        <v/>
      </c>
    </row>
    <row r="158" spans="6:81" x14ac:dyDescent="0.2">
      <c r="F158" s="238">
        <v>55157</v>
      </c>
      <c r="G158" s="435">
        <f t="shared" ref="G158:AL158" si="171">IF(NOT(ISNA(G68)),IF(LEN(G68)&gt;0,(G68-$C68)/(rateShift*0.0001),""),"")</f>
        <v>0</v>
      </c>
      <c r="H158" s="432">
        <f t="shared" si="171"/>
        <v>0</v>
      </c>
      <c r="I158" s="432">
        <f t="shared" si="171"/>
        <v>0</v>
      </c>
      <c r="J158" s="432">
        <f t="shared" si="171"/>
        <v>0</v>
      </c>
      <c r="K158" s="432">
        <f t="shared" si="171"/>
        <v>0</v>
      </c>
      <c r="L158" s="432">
        <f t="shared" si="171"/>
        <v>0</v>
      </c>
      <c r="M158" s="432">
        <f t="shared" si="171"/>
        <v>0</v>
      </c>
      <c r="N158" s="432">
        <f t="shared" si="171"/>
        <v>0</v>
      </c>
      <c r="O158" s="432">
        <f t="shared" si="171"/>
        <v>0</v>
      </c>
      <c r="P158" s="432">
        <f t="shared" si="171"/>
        <v>0</v>
      </c>
      <c r="Q158" s="432">
        <f t="shared" si="171"/>
        <v>0</v>
      </c>
      <c r="R158" s="432">
        <f t="shared" si="171"/>
        <v>0</v>
      </c>
      <c r="S158" s="432">
        <f t="shared" si="171"/>
        <v>0</v>
      </c>
      <c r="T158" s="432">
        <f t="shared" si="171"/>
        <v>0</v>
      </c>
      <c r="U158" s="432">
        <f t="shared" si="171"/>
        <v>0</v>
      </c>
      <c r="V158" s="432">
        <f t="shared" si="171"/>
        <v>0</v>
      </c>
      <c r="W158" s="432">
        <f t="shared" si="171"/>
        <v>0</v>
      </c>
      <c r="X158" s="432">
        <f t="shared" si="171"/>
        <v>0</v>
      </c>
      <c r="Y158" s="432">
        <f t="shared" si="171"/>
        <v>0</v>
      </c>
      <c r="Z158" s="432">
        <f t="shared" si="171"/>
        <v>0</v>
      </c>
      <c r="AA158" s="432">
        <f t="shared" si="171"/>
        <v>0</v>
      </c>
      <c r="AB158" s="432">
        <f t="shared" si="171"/>
        <v>0</v>
      </c>
      <c r="AC158" s="432">
        <f t="shared" si="171"/>
        <v>0</v>
      </c>
      <c r="AD158" s="432">
        <f t="shared" si="171"/>
        <v>0</v>
      </c>
      <c r="AE158" s="432">
        <f t="shared" si="171"/>
        <v>0</v>
      </c>
      <c r="AF158" s="432">
        <f t="shared" si="171"/>
        <v>0</v>
      </c>
      <c r="AG158" s="432">
        <f t="shared" si="171"/>
        <v>0</v>
      </c>
      <c r="AH158" s="432">
        <f t="shared" si="171"/>
        <v>0</v>
      </c>
      <c r="AI158" s="432">
        <f t="shared" si="171"/>
        <v>0</v>
      </c>
      <c r="AJ158" s="432">
        <f t="shared" si="171"/>
        <v>0</v>
      </c>
      <c r="AK158" s="432">
        <f t="shared" si="171"/>
        <v>0</v>
      </c>
      <c r="AL158" s="432">
        <f t="shared" si="171"/>
        <v>0</v>
      </c>
      <c r="AM158" s="432">
        <f t="shared" ref="AM158:BR158" si="172">IF(NOT(ISNA(AM68)),IF(LEN(AM68)&gt;0,(AM68-$C68)/(rateShift*0.0001),""),"")</f>
        <v>0</v>
      </c>
      <c r="AN158" s="432">
        <f t="shared" si="172"/>
        <v>0</v>
      </c>
      <c r="AO158" s="432">
        <f t="shared" si="172"/>
        <v>0</v>
      </c>
      <c r="AP158" s="432">
        <f t="shared" si="172"/>
        <v>0</v>
      </c>
      <c r="AQ158" s="432">
        <f t="shared" si="172"/>
        <v>0</v>
      </c>
      <c r="AR158" s="432">
        <f t="shared" si="172"/>
        <v>0</v>
      </c>
      <c r="AS158" s="432">
        <f t="shared" si="172"/>
        <v>0</v>
      </c>
      <c r="AT158" s="432">
        <f t="shared" si="172"/>
        <v>0</v>
      </c>
      <c r="AU158" s="432">
        <f t="shared" si="172"/>
        <v>0</v>
      </c>
      <c r="AV158" s="432">
        <f t="shared" si="172"/>
        <v>0</v>
      </c>
      <c r="AW158" s="432">
        <f t="shared" si="172"/>
        <v>0</v>
      </c>
      <c r="AX158" s="432">
        <f t="shared" si="172"/>
        <v>0</v>
      </c>
      <c r="AY158" s="432">
        <f t="shared" si="172"/>
        <v>0</v>
      </c>
      <c r="AZ158" s="432">
        <f t="shared" si="172"/>
        <v>0</v>
      </c>
      <c r="BA158" s="432">
        <f t="shared" si="172"/>
        <v>0</v>
      </c>
      <c r="BB158" s="432">
        <f t="shared" si="172"/>
        <v>0</v>
      </c>
      <c r="BC158" s="432">
        <f t="shared" si="172"/>
        <v>0</v>
      </c>
      <c r="BD158" s="432">
        <f t="shared" si="172"/>
        <v>0</v>
      </c>
      <c r="BE158" s="432">
        <f t="shared" si="172"/>
        <v>0</v>
      </c>
      <c r="BF158" s="432">
        <f t="shared" si="172"/>
        <v>0</v>
      </c>
      <c r="BG158" s="432">
        <f t="shared" si="172"/>
        <v>0</v>
      </c>
      <c r="BH158" s="432">
        <f t="shared" si="172"/>
        <v>0</v>
      </c>
      <c r="BI158" s="432">
        <f t="shared" si="172"/>
        <v>0</v>
      </c>
      <c r="BJ158" s="432">
        <f t="shared" si="172"/>
        <v>0</v>
      </c>
      <c r="BK158" s="432">
        <f t="shared" si="172"/>
        <v>0</v>
      </c>
      <c r="BL158" s="432">
        <f t="shared" si="172"/>
        <v>0.4557869278440374</v>
      </c>
      <c r="BM158" s="432">
        <f t="shared" si="172"/>
        <v>-4.4897209371141944</v>
      </c>
      <c r="BN158" s="432">
        <f t="shared" si="172"/>
        <v>-13.791226490438845</v>
      </c>
      <c r="BO158" s="432">
        <f t="shared" si="172"/>
        <v>0.79711275376509461</v>
      </c>
      <c r="BP158" s="432">
        <f t="shared" si="172"/>
        <v>0</v>
      </c>
      <c r="BQ158" s="432" t="str">
        <f t="shared" si="172"/>
        <v/>
      </c>
      <c r="BR158" s="432" t="str">
        <f t="shared" si="172"/>
        <v/>
      </c>
      <c r="BS158" s="432" t="str">
        <f t="shared" ref="BS158:CC158" si="173">IF(NOT(ISNA(BS68)),IF(LEN(BS68)&gt;0,(BS68-$C68)/(rateShift*0.0001),""),"")</f>
        <v/>
      </c>
      <c r="BT158" s="432" t="str">
        <f t="shared" si="173"/>
        <v/>
      </c>
      <c r="BU158" s="432" t="str">
        <f t="shared" si="173"/>
        <v/>
      </c>
      <c r="BV158" s="432" t="str">
        <f t="shared" si="173"/>
        <v/>
      </c>
      <c r="BW158" s="432" t="str">
        <f t="shared" si="173"/>
        <v/>
      </c>
      <c r="BX158" s="432" t="str">
        <f t="shared" si="173"/>
        <v/>
      </c>
      <c r="BY158" s="432" t="str">
        <f t="shared" si="173"/>
        <v/>
      </c>
      <c r="BZ158" s="432" t="str">
        <f t="shared" si="173"/>
        <v/>
      </c>
      <c r="CA158" s="432" t="str">
        <f t="shared" si="173"/>
        <v/>
      </c>
      <c r="CB158" s="432" t="str">
        <f t="shared" si="173"/>
        <v/>
      </c>
      <c r="CC158" s="436" t="str">
        <f t="shared" si="173"/>
        <v/>
      </c>
    </row>
    <row r="159" spans="6:81" x14ac:dyDescent="0.2">
      <c r="F159" s="238">
        <v>55521</v>
      </c>
      <c r="G159" s="435">
        <f t="shared" ref="G159:AL159" si="174">IF(NOT(ISNA(G69)),IF(LEN(G69)&gt;0,(G69-$C69)/(rateShift*0.0001),""),"")</f>
        <v>0</v>
      </c>
      <c r="H159" s="432">
        <f t="shared" si="174"/>
        <v>0</v>
      </c>
      <c r="I159" s="432">
        <f t="shared" si="174"/>
        <v>0</v>
      </c>
      <c r="J159" s="432">
        <f t="shared" si="174"/>
        <v>0</v>
      </c>
      <c r="K159" s="432">
        <f t="shared" si="174"/>
        <v>0</v>
      </c>
      <c r="L159" s="432">
        <f t="shared" si="174"/>
        <v>0</v>
      </c>
      <c r="M159" s="432">
        <f t="shared" si="174"/>
        <v>0</v>
      </c>
      <c r="N159" s="432">
        <f t="shared" si="174"/>
        <v>0</v>
      </c>
      <c r="O159" s="432">
        <f t="shared" si="174"/>
        <v>0</v>
      </c>
      <c r="P159" s="432">
        <f t="shared" si="174"/>
        <v>0</v>
      </c>
      <c r="Q159" s="432">
        <f t="shared" si="174"/>
        <v>0</v>
      </c>
      <c r="R159" s="432">
        <f t="shared" si="174"/>
        <v>0</v>
      </c>
      <c r="S159" s="432">
        <f t="shared" si="174"/>
        <v>0</v>
      </c>
      <c r="T159" s="432">
        <f t="shared" si="174"/>
        <v>0</v>
      </c>
      <c r="U159" s="432">
        <f t="shared" si="174"/>
        <v>0</v>
      </c>
      <c r="V159" s="432">
        <f t="shared" si="174"/>
        <v>0</v>
      </c>
      <c r="W159" s="432">
        <f t="shared" si="174"/>
        <v>0</v>
      </c>
      <c r="X159" s="432">
        <f t="shared" si="174"/>
        <v>0</v>
      </c>
      <c r="Y159" s="432">
        <f t="shared" si="174"/>
        <v>0</v>
      </c>
      <c r="Z159" s="432">
        <f t="shared" si="174"/>
        <v>0</v>
      </c>
      <c r="AA159" s="432">
        <f t="shared" si="174"/>
        <v>0</v>
      </c>
      <c r="AB159" s="432">
        <f t="shared" si="174"/>
        <v>0</v>
      </c>
      <c r="AC159" s="432">
        <f t="shared" si="174"/>
        <v>0</v>
      </c>
      <c r="AD159" s="432">
        <f t="shared" si="174"/>
        <v>0</v>
      </c>
      <c r="AE159" s="432">
        <f t="shared" si="174"/>
        <v>0</v>
      </c>
      <c r="AF159" s="432">
        <f t="shared" si="174"/>
        <v>0</v>
      </c>
      <c r="AG159" s="432">
        <f t="shared" si="174"/>
        <v>0</v>
      </c>
      <c r="AH159" s="432">
        <f t="shared" si="174"/>
        <v>0</v>
      </c>
      <c r="AI159" s="432">
        <f t="shared" si="174"/>
        <v>0</v>
      </c>
      <c r="AJ159" s="432">
        <f t="shared" si="174"/>
        <v>0</v>
      </c>
      <c r="AK159" s="432">
        <f t="shared" si="174"/>
        <v>0</v>
      </c>
      <c r="AL159" s="432">
        <f t="shared" si="174"/>
        <v>0</v>
      </c>
      <c r="AM159" s="432">
        <f t="shared" ref="AM159:BR159" si="175">IF(NOT(ISNA(AM69)),IF(LEN(AM69)&gt;0,(AM69-$C69)/(rateShift*0.0001),""),"")</f>
        <v>0</v>
      </c>
      <c r="AN159" s="432">
        <f t="shared" si="175"/>
        <v>0</v>
      </c>
      <c r="AO159" s="432">
        <f t="shared" si="175"/>
        <v>0</v>
      </c>
      <c r="AP159" s="432">
        <f t="shared" si="175"/>
        <v>0</v>
      </c>
      <c r="AQ159" s="432">
        <f t="shared" si="175"/>
        <v>0</v>
      </c>
      <c r="AR159" s="432">
        <f t="shared" si="175"/>
        <v>0</v>
      </c>
      <c r="AS159" s="432">
        <f t="shared" si="175"/>
        <v>0</v>
      </c>
      <c r="AT159" s="432">
        <f t="shared" si="175"/>
        <v>0</v>
      </c>
      <c r="AU159" s="432">
        <f t="shared" si="175"/>
        <v>0</v>
      </c>
      <c r="AV159" s="432">
        <f t="shared" si="175"/>
        <v>0</v>
      </c>
      <c r="AW159" s="432">
        <f t="shared" si="175"/>
        <v>0</v>
      </c>
      <c r="AX159" s="432">
        <f t="shared" si="175"/>
        <v>0</v>
      </c>
      <c r="AY159" s="432">
        <f t="shared" si="175"/>
        <v>0</v>
      </c>
      <c r="AZ159" s="432">
        <f t="shared" si="175"/>
        <v>0</v>
      </c>
      <c r="BA159" s="432">
        <f t="shared" si="175"/>
        <v>0</v>
      </c>
      <c r="BB159" s="432">
        <f t="shared" si="175"/>
        <v>0</v>
      </c>
      <c r="BC159" s="432">
        <f t="shared" si="175"/>
        <v>0</v>
      </c>
      <c r="BD159" s="432">
        <f t="shared" si="175"/>
        <v>0</v>
      </c>
      <c r="BE159" s="432">
        <f t="shared" si="175"/>
        <v>0</v>
      </c>
      <c r="BF159" s="432">
        <f t="shared" si="175"/>
        <v>0</v>
      </c>
      <c r="BG159" s="432">
        <f t="shared" si="175"/>
        <v>0</v>
      </c>
      <c r="BH159" s="432">
        <f t="shared" si="175"/>
        <v>0</v>
      </c>
      <c r="BI159" s="432">
        <f t="shared" si="175"/>
        <v>0</v>
      </c>
      <c r="BJ159" s="432">
        <f t="shared" si="175"/>
        <v>0</v>
      </c>
      <c r="BK159" s="432">
        <f t="shared" si="175"/>
        <v>0</v>
      </c>
      <c r="BL159" s="432">
        <f t="shared" si="175"/>
        <v>6.347155177000019E-2</v>
      </c>
      <c r="BM159" s="432">
        <f t="shared" si="175"/>
        <v>-1.0471032696268701</v>
      </c>
      <c r="BN159" s="432">
        <f t="shared" si="175"/>
        <v>-16.486121021509756</v>
      </c>
      <c r="BO159" s="432">
        <f t="shared" si="175"/>
        <v>0.4276398471023124</v>
      </c>
      <c r="BP159" s="432">
        <f t="shared" si="175"/>
        <v>0</v>
      </c>
      <c r="BQ159" s="432" t="str">
        <f t="shared" si="175"/>
        <v/>
      </c>
      <c r="BR159" s="432" t="str">
        <f t="shared" si="175"/>
        <v/>
      </c>
      <c r="BS159" s="432" t="str">
        <f t="shared" ref="BS159:CC159" si="176">IF(NOT(ISNA(BS69)),IF(LEN(BS69)&gt;0,(BS69-$C69)/(rateShift*0.0001),""),"")</f>
        <v/>
      </c>
      <c r="BT159" s="432" t="str">
        <f t="shared" si="176"/>
        <v/>
      </c>
      <c r="BU159" s="432" t="str">
        <f t="shared" si="176"/>
        <v/>
      </c>
      <c r="BV159" s="432" t="str">
        <f t="shared" si="176"/>
        <v/>
      </c>
      <c r="BW159" s="432" t="str">
        <f t="shared" si="176"/>
        <v/>
      </c>
      <c r="BX159" s="432" t="str">
        <f t="shared" si="176"/>
        <v/>
      </c>
      <c r="BY159" s="432" t="str">
        <f t="shared" si="176"/>
        <v/>
      </c>
      <c r="BZ159" s="432" t="str">
        <f t="shared" si="176"/>
        <v/>
      </c>
      <c r="CA159" s="432" t="str">
        <f t="shared" si="176"/>
        <v/>
      </c>
      <c r="CB159" s="432" t="str">
        <f t="shared" si="176"/>
        <v/>
      </c>
      <c r="CC159" s="436" t="str">
        <f t="shared" si="176"/>
        <v/>
      </c>
    </row>
    <row r="160" spans="6:81" x14ac:dyDescent="0.2">
      <c r="F160" s="238">
        <v>55887</v>
      </c>
      <c r="G160" s="435">
        <f t="shared" ref="G160:AL160" si="177">IF(NOT(ISNA(G70)),IF(LEN(G70)&gt;0,(G70-$C70)/(rateShift*0.0001),""),"")</f>
        <v>0</v>
      </c>
      <c r="H160" s="432">
        <f t="shared" si="177"/>
        <v>0</v>
      </c>
      <c r="I160" s="432">
        <f t="shared" si="177"/>
        <v>0</v>
      </c>
      <c r="J160" s="432">
        <f t="shared" si="177"/>
        <v>0</v>
      </c>
      <c r="K160" s="432">
        <f t="shared" si="177"/>
        <v>0</v>
      </c>
      <c r="L160" s="432">
        <f t="shared" si="177"/>
        <v>0</v>
      </c>
      <c r="M160" s="432">
        <f t="shared" si="177"/>
        <v>0</v>
      </c>
      <c r="N160" s="432">
        <f t="shared" si="177"/>
        <v>0</v>
      </c>
      <c r="O160" s="432">
        <f t="shared" si="177"/>
        <v>0</v>
      </c>
      <c r="P160" s="432">
        <f t="shared" si="177"/>
        <v>0</v>
      </c>
      <c r="Q160" s="432">
        <f t="shared" si="177"/>
        <v>0</v>
      </c>
      <c r="R160" s="432">
        <f t="shared" si="177"/>
        <v>0</v>
      </c>
      <c r="S160" s="432">
        <f t="shared" si="177"/>
        <v>0</v>
      </c>
      <c r="T160" s="432">
        <f t="shared" si="177"/>
        <v>0</v>
      </c>
      <c r="U160" s="432">
        <f t="shared" si="177"/>
        <v>0</v>
      </c>
      <c r="V160" s="432">
        <f t="shared" si="177"/>
        <v>0</v>
      </c>
      <c r="W160" s="432">
        <f t="shared" si="177"/>
        <v>0</v>
      </c>
      <c r="X160" s="432">
        <f t="shared" si="177"/>
        <v>0</v>
      </c>
      <c r="Y160" s="432">
        <f t="shared" si="177"/>
        <v>0</v>
      </c>
      <c r="Z160" s="432">
        <f t="shared" si="177"/>
        <v>0</v>
      </c>
      <c r="AA160" s="432">
        <f t="shared" si="177"/>
        <v>0</v>
      </c>
      <c r="AB160" s="432">
        <f t="shared" si="177"/>
        <v>0</v>
      </c>
      <c r="AC160" s="432">
        <f t="shared" si="177"/>
        <v>0</v>
      </c>
      <c r="AD160" s="432">
        <f t="shared" si="177"/>
        <v>0</v>
      </c>
      <c r="AE160" s="432">
        <f t="shared" si="177"/>
        <v>0</v>
      </c>
      <c r="AF160" s="432">
        <f t="shared" si="177"/>
        <v>0</v>
      </c>
      <c r="AG160" s="432">
        <f t="shared" si="177"/>
        <v>0</v>
      </c>
      <c r="AH160" s="432">
        <f t="shared" si="177"/>
        <v>0</v>
      </c>
      <c r="AI160" s="432">
        <f t="shared" si="177"/>
        <v>0</v>
      </c>
      <c r="AJ160" s="432">
        <f t="shared" si="177"/>
        <v>0</v>
      </c>
      <c r="AK160" s="432">
        <f t="shared" si="177"/>
        <v>0</v>
      </c>
      <c r="AL160" s="432">
        <f t="shared" si="177"/>
        <v>0</v>
      </c>
      <c r="AM160" s="432">
        <f t="shared" ref="AM160:BR160" si="178">IF(NOT(ISNA(AM70)),IF(LEN(AM70)&gt;0,(AM70-$C70)/(rateShift*0.0001),""),"")</f>
        <v>0</v>
      </c>
      <c r="AN160" s="432">
        <f t="shared" si="178"/>
        <v>0</v>
      </c>
      <c r="AO160" s="432">
        <f t="shared" si="178"/>
        <v>0</v>
      </c>
      <c r="AP160" s="432">
        <f t="shared" si="178"/>
        <v>0</v>
      </c>
      <c r="AQ160" s="432">
        <f t="shared" si="178"/>
        <v>0</v>
      </c>
      <c r="AR160" s="432">
        <f t="shared" si="178"/>
        <v>0</v>
      </c>
      <c r="AS160" s="432">
        <f t="shared" si="178"/>
        <v>0</v>
      </c>
      <c r="AT160" s="432">
        <f t="shared" si="178"/>
        <v>0</v>
      </c>
      <c r="AU160" s="432">
        <f t="shared" si="178"/>
        <v>0</v>
      </c>
      <c r="AV160" s="432">
        <f t="shared" si="178"/>
        <v>0</v>
      </c>
      <c r="AW160" s="432">
        <f t="shared" si="178"/>
        <v>0</v>
      </c>
      <c r="AX160" s="432">
        <f t="shared" si="178"/>
        <v>0</v>
      </c>
      <c r="AY160" s="432">
        <f t="shared" si="178"/>
        <v>0</v>
      </c>
      <c r="AZ160" s="432">
        <f t="shared" si="178"/>
        <v>0</v>
      </c>
      <c r="BA160" s="432">
        <f t="shared" si="178"/>
        <v>0</v>
      </c>
      <c r="BB160" s="432">
        <f t="shared" si="178"/>
        <v>0</v>
      </c>
      <c r="BC160" s="432">
        <f t="shared" si="178"/>
        <v>0</v>
      </c>
      <c r="BD160" s="432">
        <f t="shared" si="178"/>
        <v>0</v>
      </c>
      <c r="BE160" s="432">
        <f t="shared" si="178"/>
        <v>0</v>
      </c>
      <c r="BF160" s="432">
        <f t="shared" si="178"/>
        <v>0</v>
      </c>
      <c r="BG160" s="432">
        <f t="shared" si="178"/>
        <v>0</v>
      </c>
      <c r="BH160" s="432">
        <f t="shared" si="178"/>
        <v>0</v>
      </c>
      <c r="BI160" s="432">
        <f t="shared" si="178"/>
        <v>0</v>
      </c>
      <c r="BJ160" s="432">
        <f t="shared" si="178"/>
        <v>0</v>
      </c>
      <c r="BK160" s="432">
        <f t="shared" si="178"/>
        <v>0</v>
      </c>
      <c r="BL160" s="432">
        <f t="shared" si="178"/>
        <v>0</v>
      </c>
      <c r="BM160" s="432">
        <f t="shared" si="178"/>
        <v>0.68804935993899141</v>
      </c>
      <c r="BN160" s="432">
        <f t="shared" si="178"/>
        <v>-16.994576444568086</v>
      </c>
      <c r="BO160" s="432">
        <f t="shared" si="178"/>
        <v>-0.62515549101221923</v>
      </c>
      <c r="BP160" s="432">
        <f t="shared" si="178"/>
        <v>2.9029827104953831E-2</v>
      </c>
      <c r="BQ160" s="432" t="str">
        <f t="shared" si="178"/>
        <v/>
      </c>
      <c r="BR160" s="432" t="str">
        <f t="shared" si="178"/>
        <v/>
      </c>
      <c r="BS160" s="432" t="str">
        <f t="shared" ref="BS160:CC160" si="179">IF(NOT(ISNA(BS70)),IF(LEN(BS70)&gt;0,(BS70-$C70)/(rateShift*0.0001),""),"")</f>
        <v/>
      </c>
      <c r="BT160" s="432" t="str">
        <f t="shared" si="179"/>
        <v/>
      </c>
      <c r="BU160" s="432" t="str">
        <f t="shared" si="179"/>
        <v/>
      </c>
      <c r="BV160" s="432" t="str">
        <f t="shared" si="179"/>
        <v/>
      </c>
      <c r="BW160" s="432" t="str">
        <f t="shared" si="179"/>
        <v/>
      </c>
      <c r="BX160" s="432" t="str">
        <f t="shared" si="179"/>
        <v/>
      </c>
      <c r="BY160" s="432" t="str">
        <f t="shared" si="179"/>
        <v/>
      </c>
      <c r="BZ160" s="432" t="str">
        <f t="shared" si="179"/>
        <v/>
      </c>
      <c r="CA160" s="432" t="str">
        <f t="shared" si="179"/>
        <v/>
      </c>
      <c r="CB160" s="432" t="str">
        <f t="shared" si="179"/>
        <v/>
      </c>
      <c r="CC160" s="436" t="str">
        <f t="shared" si="179"/>
        <v/>
      </c>
    </row>
    <row r="161" spans="6:81" x14ac:dyDescent="0.2">
      <c r="F161" s="238">
        <v>59539</v>
      </c>
      <c r="G161" s="435">
        <f t="shared" ref="G161:AL161" si="180">IF(NOT(ISNA(G71)),IF(LEN(G71)&gt;0,(G71-$C71)/(rateShift*0.0001),""),"")</f>
        <v>0</v>
      </c>
      <c r="H161" s="432">
        <f t="shared" si="180"/>
        <v>0</v>
      </c>
      <c r="I161" s="432">
        <f t="shared" si="180"/>
        <v>0</v>
      </c>
      <c r="J161" s="432">
        <f t="shared" si="180"/>
        <v>0</v>
      </c>
      <c r="K161" s="432">
        <f t="shared" si="180"/>
        <v>0</v>
      </c>
      <c r="L161" s="432">
        <f t="shared" si="180"/>
        <v>0</v>
      </c>
      <c r="M161" s="432">
        <f t="shared" si="180"/>
        <v>0</v>
      </c>
      <c r="N161" s="432">
        <f t="shared" si="180"/>
        <v>0</v>
      </c>
      <c r="O161" s="432">
        <f t="shared" si="180"/>
        <v>0</v>
      </c>
      <c r="P161" s="432">
        <f t="shared" si="180"/>
        <v>0</v>
      </c>
      <c r="Q161" s="432">
        <f t="shared" si="180"/>
        <v>0</v>
      </c>
      <c r="R161" s="432">
        <f t="shared" si="180"/>
        <v>0</v>
      </c>
      <c r="S161" s="432">
        <f t="shared" si="180"/>
        <v>0</v>
      </c>
      <c r="T161" s="432">
        <f t="shared" si="180"/>
        <v>0</v>
      </c>
      <c r="U161" s="432">
        <f t="shared" si="180"/>
        <v>0</v>
      </c>
      <c r="V161" s="432">
        <f t="shared" si="180"/>
        <v>0</v>
      </c>
      <c r="W161" s="432">
        <f t="shared" si="180"/>
        <v>0</v>
      </c>
      <c r="X161" s="432">
        <f t="shared" si="180"/>
        <v>0</v>
      </c>
      <c r="Y161" s="432">
        <f t="shared" si="180"/>
        <v>0</v>
      </c>
      <c r="Z161" s="432">
        <f t="shared" si="180"/>
        <v>0</v>
      </c>
      <c r="AA161" s="432">
        <f t="shared" si="180"/>
        <v>0</v>
      </c>
      <c r="AB161" s="432">
        <f t="shared" si="180"/>
        <v>0</v>
      </c>
      <c r="AC161" s="432">
        <f t="shared" si="180"/>
        <v>0</v>
      </c>
      <c r="AD161" s="432">
        <f t="shared" si="180"/>
        <v>0</v>
      </c>
      <c r="AE161" s="432">
        <f t="shared" si="180"/>
        <v>0</v>
      </c>
      <c r="AF161" s="432">
        <f t="shared" si="180"/>
        <v>0</v>
      </c>
      <c r="AG161" s="432">
        <f t="shared" si="180"/>
        <v>0</v>
      </c>
      <c r="AH161" s="432">
        <f t="shared" si="180"/>
        <v>0</v>
      </c>
      <c r="AI161" s="432">
        <f t="shared" si="180"/>
        <v>0</v>
      </c>
      <c r="AJ161" s="432">
        <f t="shared" si="180"/>
        <v>0</v>
      </c>
      <c r="AK161" s="432">
        <f t="shared" si="180"/>
        <v>0</v>
      </c>
      <c r="AL161" s="432">
        <f t="shared" si="180"/>
        <v>0</v>
      </c>
      <c r="AM161" s="432">
        <f t="shared" ref="AM161:BR161" si="181">IF(NOT(ISNA(AM71)),IF(LEN(AM71)&gt;0,(AM71-$C71)/(rateShift*0.0001),""),"")</f>
        <v>0</v>
      </c>
      <c r="AN161" s="432">
        <f t="shared" si="181"/>
        <v>0</v>
      </c>
      <c r="AO161" s="432">
        <f t="shared" si="181"/>
        <v>0</v>
      </c>
      <c r="AP161" s="432">
        <f t="shared" si="181"/>
        <v>0</v>
      </c>
      <c r="AQ161" s="432">
        <f t="shared" si="181"/>
        <v>0</v>
      </c>
      <c r="AR161" s="432">
        <f t="shared" si="181"/>
        <v>0</v>
      </c>
      <c r="AS161" s="432">
        <f t="shared" si="181"/>
        <v>0</v>
      </c>
      <c r="AT161" s="432">
        <f t="shared" si="181"/>
        <v>0</v>
      </c>
      <c r="AU161" s="432">
        <f t="shared" si="181"/>
        <v>0</v>
      </c>
      <c r="AV161" s="432">
        <f t="shared" si="181"/>
        <v>0</v>
      </c>
      <c r="AW161" s="432">
        <f t="shared" si="181"/>
        <v>0</v>
      </c>
      <c r="AX161" s="432">
        <f t="shared" si="181"/>
        <v>0</v>
      </c>
      <c r="AY161" s="432">
        <f t="shared" si="181"/>
        <v>0</v>
      </c>
      <c r="AZ161" s="432">
        <f t="shared" si="181"/>
        <v>0</v>
      </c>
      <c r="BA161" s="432">
        <f t="shared" si="181"/>
        <v>0</v>
      </c>
      <c r="BB161" s="432">
        <f t="shared" si="181"/>
        <v>0</v>
      </c>
      <c r="BC161" s="432">
        <f t="shared" si="181"/>
        <v>0</v>
      </c>
      <c r="BD161" s="432">
        <f t="shared" si="181"/>
        <v>0</v>
      </c>
      <c r="BE161" s="432">
        <f t="shared" si="181"/>
        <v>0</v>
      </c>
      <c r="BF161" s="432">
        <f t="shared" si="181"/>
        <v>0</v>
      </c>
      <c r="BG161" s="432">
        <f t="shared" si="181"/>
        <v>0</v>
      </c>
      <c r="BH161" s="432">
        <f t="shared" si="181"/>
        <v>0</v>
      </c>
      <c r="BI161" s="432">
        <f t="shared" si="181"/>
        <v>0</v>
      </c>
      <c r="BJ161" s="432">
        <f t="shared" si="181"/>
        <v>0</v>
      </c>
      <c r="BK161" s="432">
        <f t="shared" si="181"/>
        <v>0</v>
      </c>
      <c r="BL161" s="432">
        <f t="shared" si="181"/>
        <v>0</v>
      </c>
      <c r="BM161" s="432">
        <f t="shared" si="181"/>
        <v>0</v>
      </c>
      <c r="BN161" s="432">
        <f t="shared" si="181"/>
        <v>0.32116791548381096</v>
      </c>
      <c r="BO161" s="432">
        <f t="shared" si="181"/>
        <v>-16.392908989115718</v>
      </c>
      <c r="BP161" s="432">
        <f t="shared" si="181"/>
        <v>-0.51578669405916155</v>
      </c>
      <c r="BQ161" s="432" t="str">
        <f t="shared" si="181"/>
        <v/>
      </c>
      <c r="BR161" s="432" t="str">
        <f t="shared" si="181"/>
        <v/>
      </c>
      <c r="BS161" s="432" t="str">
        <f t="shared" ref="BS161:CC161" si="182">IF(NOT(ISNA(BS71)),IF(LEN(BS71)&gt;0,(BS71-$C71)/(rateShift*0.0001),""),"")</f>
        <v/>
      </c>
      <c r="BT161" s="432" t="str">
        <f t="shared" si="182"/>
        <v/>
      </c>
      <c r="BU161" s="432" t="str">
        <f t="shared" si="182"/>
        <v/>
      </c>
      <c r="BV161" s="432" t="str">
        <f t="shared" si="182"/>
        <v/>
      </c>
      <c r="BW161" s="432" t="str">
        <f t="shared" si="182"/>
        <v/>
      </c>
      <c r="BX161" s="432" t="str">
        <f t="shared" si="182"/>
        <v/>
      </c>
      <c r="BY161" s="432" t="str">
        <f t="shared" si="182"/>
        <v/>
      </c>
      <c r="BZ161" s="432" t="str">
        <f t="shared" si="182"/>
        <v/>
      </c>
      <c r="CA161" s="432" t="str">
        <f t="shared" si="182"/>
        <v/>
      </c>
      <c r="CB161" s="432" t="str">
        <f t="shared" si="182"/>
        <v/>
      </c>
      <c r="CC161" s="436" t="str">
        <f t="shared" si="182"/>
        <v/>
      </c>
    </row>
    <row r="162" spans="6:81" x14ac:dyDescent="0.2">
      <c r="F162" s="238">
        <v>63193</v>
      </c>
      <c r="G162" s="435">
        <f t="shared" ref="G162:AL162" si="183">IF(NOT(ISNA(G72)),IF(LEN(G72)&gt;0,(G72-$C72)/(rateShift*0.0001),""),"")</f>
        <v>0</v>
      </c>
      <c r="H162" s="432">
        <f t="shared" si="183"/>
        <v>0</v>
      </c>
      <c r="I162" s="432">
        <f t="shared" si="183"/>
        <v>0</v>
      </c>
      <c r="J162" s="432">
        <f t="shared" si="183"/>
        <v>0</v>
      </c>
      <c r="K162" s="432">
        <f t="shared" si="183"/>
        <v>0</v>
      </c>
      <c r="L162" s="432">
        <f t="shared" si="183"/>
        <v>0</v>
      </c>
      <c r="M162" s="432">
        <f t="shared" si="183"/>
        <v>0</v>
      </c>
      <c r="N162" s="432">
        <f t="shared" si="183"/>
        <v>0</v>
      </c>
      <c r="O162" s="432">
        <f t="shared" si="183"/>
        <v>0</v>
      </c>
      <c r="P162" s="432">
        <f t="shared" si="183"/>
        <v>0</v>
      </c>
      <c r="Q162" s="432">
        <f t="shared" si="183"/>
        <v>0</v>
      </c>
      <c r="R162" s="432">
        <f t="shared" si="183"/>
        <v>0</v>
      </c>
      <c r="S162" s="432">
        <f t="shared" si="183"/>
        <v>0</v>
      </c>
      <c r="T162" s="432">
        <f t="shared" si="183"/>
        <v>0</v>
      </c>
      <c r="U162" s="432">
        <f t="shared" si="183"/>
        <v>0</v>
      </c>
      <c r="V162" s="432">
        <f t="shared" si="183"/>
        <v>0</v>
      </c>
      <c r="W162" s="432">
        <f t="shared" si="183"/>
        <v>0</v>
      </c>
      <c r="X162" s="432">
        <f t="shared" si="183"/>
        <v>0</v>
      </c>
      <c r="Y162" s="432">
        <f t="shared" si="183"/>
        <v>0</v>
      </c>
      <c r="Z162" s="432">
        <f t="shared" si="183"/>
        <v>0</v>
      </c>
      <c r="AA162" s="432">
        <f t="shared" si="183"/>
        <v>0</v>
      </c>
      <c r="AB162" s="432">
        <f t="shared" si="183"/>
        <v>0</v>
      </c>
      <c r="AC162" s="432">
        <f t="shared" si="183"/>
        <v>0</v>
      </c>
      <c r="AD162" s="432">
        <f t="shared" si="183"/>
        <v>0</v>
      </c>
      <c r="AE162" s="432">
        <f t="shared" si="183"/>
        <v>0</v>
      </c>
      <c r="AF162" s="432">
        <f t="shared" si="183"/>
        <v>0</v>
      </c>
      <c r="AG162" s="432">
        <f t="shared" si="183"/>
        <v>0</v>
      </c>
      <c r="AH162" s="432">
        <f t="shared" si="183"/>
        <v>0</v>
      </c>
      <c r="AI162" s="432">
        <f t="shared" si="183"/>
        <v>0</v>
      </c>
      <c r="AJ162" s="432">
        <f t="shared" si="183"/>
        <v>0</v>
      </c>
      <c r="AK162" s="432">
        <f t="shared" si="183"/>
        <v>0</v>
      </c>
      <c r="AL162" s="432">
        <f t="shared" si="183"/>
        <v>0</v>
      </c>
      <c r="AM162" s="432">
        <f t="shared" ref="AM162:BR162" si="184">IF(NOT(ISNA(AM72)),IF(LEN(AM72)&gt;0,(AM72-$C72)/(rateShift*0.0001),""),"")</f>
        <v>0</v>
      </c>
      <c r="AN162" s="432">
        <f t="shared" si="184"/>
        <v>0</v>
      </c>
      <c r="AO162" s="432">
        <f t="shared" si="184"/>
        <v>0</v>
      </c>
      <c r="AP162" s="432">
        <f t="shared" si="184"/>
        <v>0</v>
      </c>
      <c r="AQ162" s="432">
        <f t="shared" si="184"/>
        <v>0</v>
      </c>
      <c r="AR162" s="432">
        <f t="shared" si="184"/>
        <v>0</v>
      </c>
      <c r="AS162" s="432">
        <f t="shared" si="184"/>
        <v>0</v>
      </c>
      <c r="AT162" s="432">
        <f t="shared" si="184"/>
        <v>0</v>
      </c>
      <c r="AU162" s="432">
        <f t="shared" si="184"/>
        <v>0</v>
      </c>
      <c r="AV162" s="432">
        <f t="shared" si="184"/>
        <v>0</v>
      </c>
      <c r="AW162" s="432">
        <f t="shared" si="184"/>
        <v>0</v>
      </c>
      <c r="AX162" s="432">
        <f t="shared" si="184"/>
        <v>0</v>
      </c>
      <c r="AY162" s="432">
        <f t="shared" si="184"/>
        <v>0</v>
      </c>
      <c r="AZ162" s="432">
        <f t="shared" si="184"/>
        <v>0</v>
      </c>
      <c r="BA162" s="432">
        <f t="shared" si="184"/>
        <v>0</v>
      </c>
      <c r="BB162" s="432">
        <f t="shared" si="184"/>
        <v>0</v>
      </c>
      <c r="BC162" s="432">
        <f t="shared" si="184"/>
        <v>0</v>
      </c>
      <c r="BD162" s="432">
        <f t="shared" si="184"/>
        <v>0</v>
      </c>
      <c r="BE162" s="432">
        <f t="shared" si="184"/>
        <v>0</v>
      </c>
      <c r="BF162" s="432">
        <f t="shared" si="184"/>
        <v>0</v>
      </c>
      <c r="BG162" s="432">
        <f t="shared" si="184"/>
        <v>0</v>
      </c>
      <c r="BH162" s="432">
        <f t="shared" si="184"/>
        <v>0</v>
      </c>
      <c r="BI162" s="432">
        <f t="shared" si="184"/>
        <v>0</v>
      </c>
      <c r="BJ162" s="432">
        <f t="shared" si="184"/>
        <v>0</v>
      </c>
      <c r="BK162" s="432">
        <f t="shared" si="184"/>
        <v>0</v>
      </c>
      <c r="BL162" s="432">
        <f t="shared" si="184"/>
        <v>0</v>
      </c>
      <c r="BM162" s="432">
        <f t="shared" si="184"/>
        <v>0</v>
      </c>
      <c r="BN162" s="432">
        <f t="shared" si="184"/>
        <v>-0.13523762304484821</v>
      </c>
      <c r="BO162" s="432">
        <f t="shared" si="184"/>
        <v>0.9708735854788153</v>
      </c>
      <c r="BP162" s="432">
        <f t="shared" si="184"/>
        <v>-16.406817042782517</v>
      </c>
      <c r="BQ162" s="432" t="str">
        <f t="shared" si="184"/>
        <v/>
      </c>
      <c r="BR162" s="432" t="str">
        <f t="shared" si="184"/>
        <v/>
      </c>
      <c r="BS162" s="432" t="str">
        <f t="shared" ref="BS162:CC162" si="185">IF(NOT(ISNA(BS72)),IF(LEN(BS72)&gt;0,(BS72-$C72)/(rateShift*0.0001),""),"")</f>
        <v/>
      </c>
      <c r="BT162" s="432" t="str">
        <f t="shared" si="185"/>
        <v/>
      </c>
      <c r="BU162" s="432" t="str">
        <f t="shared" si="185"/>
        <v/>
      </c>
      <c r="BV162" s="432" t="str">
        <f t="shared" si="185"/>
        <v/>
      </c>
      <c r="BW162" s="432" t="str">
        <f t="shared" si="185"/>
        <v/>
      </c>
      <c r="BX162" s="432" t="str">
        <f t="shared" si="185"/>
        <v/>
      </c>
      <c r="BY162" s="432" t="str">
        <f t="shared" si="185"/>
        <v/>
      </c>
      <c r="BZ162" s="432" t="str">
        <f t="shared" si="185"/>
        <v/>
      </c>
      <c r="CA162" s="432" t="str">
        <f t="shared" si="185"/>
        <v/>
      </c>
      <c r="CB162" s="432" t="str">
        <f t="shared" si="185"/>
        <v/>
      </c>
      <c r="CC162" s="436" t="str">
        <f t="shared" si="185"/>
        <v/>
      </c>
    </row>
    <row r="163" spans="6:81" x14ac:dyDescent="0.2">
      <c r="F163" s="238" t="str">
        <v/>
      </c>
      <c r="G163" s="435" t="str">
        <f t="shared" ref="G163:AL163" si="186">IF(NOT(ISNA(G73)),IF(LEN(G73)&gt;0,(G73-$C73)/(rateShift*0.0001),""),"")</f>
        <v/>
      </c>
      <c r="H163" s="432" t="str">
        <f t="shared" si="186"/>
        <v/>
      </c>
      <c r="I163" s="432" t="str">
        <f t="shared" si="186"/>
        <v/>
      </c>
      <c r="J163" s="432" t="str">
        <f t="shared" si="186"/>
        <v/>
      </c>
      <c r="K163" s="432" t="str">
        <f t="shared" si="186"/>
        <v/>
      </c>
      <c r="L163" s="432" t="str">
        <f t="shared" si="186"/>
        <v/>
      </c>
      <c r="M163" s="432" t="str">
        <f t="shared" si="186"/>
        <v/>
      </c>
      <c r="N163" s="432" t="str">
        <f t="shared" si="186"/>
        <v/>
      </c>
      <c r="O163" s="432" t="str">
        <f t="shared" si="186"/>
        <v/>
      </c>
      <c r="P163" s="432" t="str">
        <f t="shared" si="186"/>
        <v/>
      </c>
      <c r="Q163" s="432" t="str">
        <f t="shared" si="186"/>
        <v/>
      </c>
      <c r="R163" s="432" t="str">
        <f t="shared" si="186"/>
        <v/>
      </c>
      <c r="S163" s="432" t="str">
        <f t="shared" si="186"/>
        <v/>
      </c>
      <c r="T163" s="432" t="str">
        <f t="shared" si="186"/>
        <v/>
      </c>
      <c r="U163" s="432" t="str">
        <f t="shared" si="186"/>
        <v/>
      </c>
      <c r="V163" s="432" t="str">
        <f t="shared" si="186"/>
        <v/>
      </c>
      <c r="W163" s="432" t="str">
        <f t="shared" si="186"/>
        <v/>
      </c>
      <c r="X163" s="432" t="str">
        <f t="shared" si="186"/>
        <v/>
      </c>
      <c r="Y163" s="432" t="str">
        <f t="shared" si="186"/>
        <v/>
      </c>
      <c r="Z163" s="432" t="str">
        <f t="shared" si="186"/>
        <v/>
      </c>
      <c r="AA163" s="432" t="str">
        <f t="shared" si="186"/>
        <v/>
      </c>
      <c r="AB163" s="432" t="str">
        <f t="shared" si="186"/>
        <v/>
      </c>
      <c r="AC163" s="432" t="str">
        <f t="shared" si="186"/>
        <v/>
      </c>
      <c r="AD163" s="432" t="str">
        <f t="shared" si="186"/>
        <v/>
      </c>
      <c r="AE163" s="432" t="str">
        <f t="shared" si="186"/>
        <v/>
      </c>
      <c r="AF163" s="432" t="str">
        <f t="shared" si="186"/>
        <v/>
      </c>
      <c r="AG163" s="432" t="str">
        <f t="shared" si="186"/>
        <v/>
      </c>
      <c r="AH163" s="432" t="str">
        <f t="shared" si="186"/>
        <v/>
      </c>
      <c r="AI163" s="432" t="str">
        <f t="shared" si="186"/>
        <v/>
      </c>
      <c r="AJ163" s="432" t="str">
        <f t="shared" si="186"/>
        <v/>
      </c>
      <c r="AK163" s="432" t="str">
        <f t="shared" si="186"/>
        <v/>
      </c>
      <c r="AL163" s="432" t="str">
        <f t="shared" si="186"/>
        <v/>
      </c>
      <c r="AM163" s="432" t="str">
        <f t="shared" ref="AM163:BR163" si="187">IF(NOT(ISNA(AM73)),IF(LEN(AM73)&gt;0,(AM73-$C73)/(rateShift*0.0001),""),"")</f>
        <v/>
      </c>
      <c r="AN163" s="432" t="str">
        <f t="shared" si="187"/>
        <v/>
      </c>
      <c r="AO163" s="432" t="str">
        <f t="shared" si="187"/>
        <v/>
      </c>
      <c r="AP163" s="432" t="str">
        <f t="shared" si="187"/>
        <v/>
      </c>
      <c r="AQ163" s="432" t="str">
        <f t="shared" si="187"/>
        <v/>
      </c>
      <c r="AR163" s="432" t="str">
        <f t="shared" si="187"/>
        <v/>
      </c>
      <c r="AS163" s="432" t="str">
        <f t="shared" si="187"/>
        <v/>
      </c>
      <c r="AT163" s="432" t="str">
        <f t="shared" si="187"/>
        <v/>
      </c>
      <c r="AU163" s="432" t="str">
        <f t="shared" si="187"/>
        <v/>
      </c>
      <c r="AV163" s="432" t="str">
        <f t="shared" si="187"/>
        <v/>
      </c>
      <c r="AW163" s="432" t="str">
        <f t="shared" si="187"/>
        <v/>
      </c>
      <c r="AX163" s="432" t="str">
        <f t="shared" si="187"/>
        <v/>
      </c>
      <c r="AY163" s="432" t="str">
        <f t="shared" si="187"/>
        <v/>
      </c>
      <c r="AZ163" s="432" t="str">
        <f t="shared" si="187"/>
        <v/>
      </c>
      <c r="BA163" s="432" t="str">
        <f t="shared" si="187"/>
        <v/>
      </c>
      <c r="BB163" s="432" t="str">
        <f t="shared" si="187"/>
        <v/>
      </c>
      <c r="BC163" s="432" t="str">
        <f t="shared" si="187"/>
        <v/>
      </c>
      <c r="BD163" s="432" t="str">
        <f t="shared" si="187"/>
        <v/>
      </c>
      <c r="BE163" s="432" t="str">
        <f t="shared" si="187"/>
        <v/>
      </c>
      <c r="BF163" s="432" t="str">
        <f t="shared" si="187"/>
        <v/>
      </c>
      <c r="BG163" s="432" t="str">
        <f t="shared" si="187"/>
        <v/>
      </c>
      <c r="BH163" s="432" t="str">
        <f t="shared" si="187"/>
        <v/>
      </c>
      <c r="BI163" s="432" t="str">
        <f t="shared" si="187"/>
        <v/>
      </c>
      <c r="BJ163" s="432" t="str">
        <f t="shared" si="187"/>
        <v/>
      </c>
      <c r="BK163" s="432" t="str">
        <f t="shared" si="187"/>
        <v/>
      </c>
      <c r="BL163" s="432" t="str">
        <f t="shared" si="187"/>
        <v/>
      </c>
      <c r="BM163" s="432" t="str">
        <f t="shared" si="187"/>
        <v/>
      </c>
      <c r="BN163" s="432" t="str">
        <f t="shared" si="187"/>
        <v/>
      </c>
      <c r="BO163" s="432" t="str">
        <f t="shared" si="187"/>
        <v/>
      </c>
      <c r="BP163" s="432" t="str">
        <f t="shared" si="187"/>
        <v/>
      </c>
      <c r="BQ163" s="432" t="str">
        <f t="shared" si="187"/>
        <v/>
      </c>
      <c r="BR163" s="432" t="str">
        <f t="shared" si="187"/>
        <v/>
      </c>
      <c r="BS163" s="432" t="str">
        <f t="shared" ref="BS163:CC163" si="188">IF(NOT(ISNA(BS73)),IF(LEN(BS73)&gt;0,(BS73-$C73)/(rateShift*0.0001),""),"")</f>
        <v/>
      </c>
      <c r="BT163" s="432" t="str">
        <f t="shared" si="188"/>
        <v/>
      </c>
      <c r="BU163" s="432" t="str">
        <f t="shared" si="188"/>
        <v/>
      </c>
      <c r="BV163" s="432" t="str">
        <f t="shared" si="188"/>
        <v/>
      </c>
      <c r="BW163" s="432" t="str">
        <f t="shared" si="188"/>
        <v/>
      </c>
      <c r="BX163" s="432" t="str">
        <f t="shared" si="188"/>
        <v/>
      </c>
      <c r="BY163" s="432" t="str">
        <f t="shared" si="188"/>
        <v/>
      </c>
      <c r="BZ163" s="432" t="str">
        <f t="shared" si="188"/>
        <v/>
      </c>
      <c r="CA163" s="432" t="str">
        <f t="shared" si="188"/>
        <v/>
      </c>
      <c r="CB163" s="432" t="str">
        <f t="shared" si="188"/>
        <v/>
      </c>
      <c r="CC163" s="436" t="str">
        <f t="shared" si="188"/>
        <v/>
      </c>
    </row>
    <row r="164" spans="6:81" x14ac:dyDescent="0.2">
      <c r="F164" s="238" t="str">
        <v/>
      </c>
      <c r="G164" s="435" t="str">
        <f t="shared" ref="G164:AL164" si="189">IF(NOT(ISNA(G74)),IF(LEN(G74)&gt;0,(G74-$C74)/(rateShift*0.0001),""),"")</f>
        <v/>
      </c>
      <c r="H164" s="432" t="str">
        <f t="shared" si="189"/>
        <v/>
      </c>
      <c r="I164" s="432" t="str">
        <f t="shared" si="189"/>
        <v/>
      </c>
      <c r="J164" s="432" t="str">
        <f t="shared" si="189"/>
        <v/>
      </c>
      <c r="K164" s="432" t="str">
        <f t="shared" si="189"/>
        <v/>
      </c>
      <c r="L164" s="432" t="str">
        <f t="shared" si="189"/>
        <v/>
      </c>
      <c r="M164" s="432" t="str">
        <f t="shared" si="189"/>
        <v/>
      </c>
      <c r="N164" s="432" t="str">
        <f t="shared" si="189"/>
        <v/>
      </c>
      <c r="O164" s="432" t="str">
        <f t="shared" si="189"/>
        <v/>
      </c>
      <c r="P164" s="432" t="str">
        <f t="shared" si="189"/>
        <v/>
      </c>
      <c r="Q164" s="432" t="str">
        <f t="shared" si="189"/>
        <v/>
      </c>
      <c r="R164" s="432" t="str">
        <f t="shared" si="189"/>
        <v/>
      </c>
      <c r="S164" s="432" t="str">
        <f t="shared" si="189"/>
        <v/>
      </c>
      <c r="T164" s="432" t="str">
        <f t="shared" si="189"/>
        <v/>
      </c>
      <c r="U164" s="432" t="str">
        <f t="shared" si="189"/>
        <v/>
      </c>
      <c r="V164" s="432" t="str">
        <f t="shared" si="189"/>
        <v/>
      </c>
      <c r="W164" s="432" t="str">
        <f t="shared" si="189"/>
        <v/>
      </c>
      <c r="X164" s="432" t="str">
        <f t="shared" si="189"/>
        <v/>
      </c>
      <c r="Y164" s="432" t="str">
        <f t="shared" si="189"/>
        <v/>
      </c>
      <c r="Z164" s="432" t="str">
        <f t="shared" si="189"/>
        <v/>
      </c>
      <c r="AA164" s="432" t="str">
        <f t="shared" si="189"/>
        <v/>
      </c>
      <c r="AB164" s="432" t="str">
        <f t="shared" si="189"/>
        <v/>
      </c>
      <c r="AC164" s="432" t="str">
        <f t="shared" si="189"/>
        <v/>
      </c>
      <c r="AD164" s="432" t="str">
        <f t="shared" si="189"/>
        <v/>
      </c>
      <c r="AE164" s="432" t="str">
        <f t="shared" si="189"/>
        <v/>
      </c>
      <c r="AF164" s="432" t="str">
        <f t="shared" si="189"/>
        <v/>
      </c>
      <c r="AG164" s="432" t="str">
        <f t="shared" si="189"/>
        <v/>
      </c>
      <c r="AH164" s="432" t="str">
        <f t="shared" si="189"/>
        <v/>
      </c>
      <c r="AI164" s="432" t="str">
        <f t="shared" si="189"/>
        <v/>
      </c>
      <c r="AJ164" s="432" t="str">
        <f t="shared" si="189"/>
        <v/>
      </c>
      <c r="AK164" s="432" t="str">
        <f t="shared" si="189"/>
        <v/>
      </c>
      <c r="AL164" s="432" t="str">
        <f t="shared" si="189"/>
        <v/>
      </c>
      <c r="AM164" s="432" t="str">
        <f t="shared" ref="AM164:BR164" si="190">IF(NOT(ISNA(AM74)),IF(LEN(AM74)&gt;0,(AM74-$C74)/(rateShift*0.0001),""),"")</f>
        <v/>
      </c>
      <c r="AN164" s="432" t="str">
        <f t="shared" si="190"/>
        <v/>
      </c>
      <c r="AO164" s="432" t="str">
        <f t="shared" si="190"/>
        <v/>
      </c>
      <c r="AP164" s="432" t="str">
        <f t="shared" si="190"/>
        <v/>
      </c>
      <c r="AQ164" s="432" t="str">
        <f t="shared" si="190"/>
        <v/>
      </c>
      <c r="AR164" s="432" t="str">
        <f t="shared" si="190"/>
        <v/>
      </c>
      <c r="AS164" s="432" t="str">
        <f t="shared" si="190"/>
        <v/>
      </c>
      <c r="AT164" s="432" t="str">
        <f t="shared" si="190"/>
        <v/>
      </c>
      <c r="AU164" s="432" t="str">
        <f t="shared" si="190"/>
        <v/>
      </c>
      <c r="AV164" s="432" t="str">
        <f t="shared" si="190"/>
        <v/>
      </c>
      <c r="AW164" s="432" t="str">
        <f t="shared" si="190"/>
        <v/>
      </c>
      <c r="AX164" s="432" t="str">
        <f t="shared" si="190"/>
        <v/>
      </c>
      <c r="AY164" s="432" t="str">
        <f t="shared" si="190"/>
        <v/>
      </c>
      <c r="AZ164" s="432" t="str">
        <f t="shared" si="190"/>
        <v/>
      </c>
      <c r="BA164" s="432" t="str">
        <f t="shared" si="190"/>
        <v/>
      </c>
      <c r="BB164" s="432" t="str">
        <f t="shared" si="190"/>
        <v/>
      </c>
      <c r="BC164" s="432" t="str">
        <f t="shared" si="190"/>
        <v/>
      </c>
      <c r="BD164" s="432" t="str">
        <f t="shared" si="190"/>
        <v/>
      </c>
      <c r="BE164" s="432" t="str">
        <f t="shared" si="190"/>
        <v/>
      </c>
      <c r="BF164" s="432" t="str">
        <f t="shared" si="190"/>
        <v/>
      </c>
      <c r="BG164" s="432" t="str">
        <f t="shared" si="190"/>
        <v/>
      </c>
      <c r="BH164" s="432" t="str">
        <f t="shared" si="190"/>
        <v/>
      </c>
      <c r="BI164" s="432" t="str">
        <f t="shared" si="190"/>
        <v/>
      </c>
      <c r="BJ164" s="432" t="str">
        <f t="shared" si="190"/>
        <v/>
      </c>
      <c r="BK164" s="432" t="str">
        <f t="shared" si="190"/>
        <v/>
      </c>
      <c r="BL164" s="432" t="str">
        <f t="shared" si="190"/>
        <v/>
      </c>
      <c r="BM164" s="432" t="str">
        <f t="shared" si="190"/>
        <v/>
      </c>
      <c r="BN164" s="432" t="str">
        <f t="shared" si="190"/>
        <v/>
      </c>
      <c r="BO164" s="432" t="str">
        <f t="shared" si="190"/>
        <v/>
      </c>
      <c r="BP164" s="432" t="str">
        <f t="shared" si="190"/>
        <v/>
      </c>
      <c r="BQ164" s="432" t="str">
        <f t="shared" si="190"/>
        <v/>
      </c>
      <c r="BR164" s="432" t="str">
        <f t="shared" si="190"/>
        <v/>
      </c>
      <c r="BS164" s="432" t="str">
        <f t="shared" ref="BS164:CC164" si="191">IF(NOT(ISNA(BS74)),IF(LEN(BS74)&gt;0,(BS74-$C74)/(rateShift*0.0001),""),"")</f>
        <v/>
      </c>
      <c r="BT164" s="432" t="str">
        <f t="shared" si="191"/>
        <v/>
      </c>
      <c r="BU164" s="432" t="str">
        <f t="shared" si="191"/>
        <v/>
      </c>
      <c r="BV164" s="432" t="str">
        <f t="shared" si="191"/>
        <v/>
      </c>
      <c r="BW164" s="432" t="str">
        <f t="shared" si="191"/>
        <v/>
      </c>
      <c r="BX164" s="432" t="str">
        <f t="shared" si="191"/>
        <v/>
      </c>
      <c r="BY164" s="432" t="str">
        <f t="shared" si="191"/>
        <v/>
      </c>
      <c r="BZ164" s="432" t="str">
        <f t="shared" si="191"/>
        <v/>
      </c>
      <c r="CA164" s="432" t="str">
        <f t="shared" si="191"/>
        <v/>
      </c>
      <c r="CB164" s="432" t="str">
        <f t="shared" si="191"/>
        <v/>
      </c>
      <c r="CC164" s="436" t="str">
        <f t="shared" si="191"/>
        <v/>
      </c>
    </row>
    <row r="165" spans="6:81" x14ac:dyDescent="0.2">
      <c r="F165" s="238" t="str">
        <v/>
      </c>
      <c r="G165" s="435" t="str">
        <f t="shared" ref="G165:AL165" si="192">IF(NOT(ISNA(G75)),IF(LEN(G75)&gt;0,(G75-$C75)/(rateShift*0.0001),""),"")</f>
        <v/>
      </c>
      <c r="H165" s="432" t="str">
        <f t="shared" si="192"/>
        <v/>
      </c>
      <c r="I165" s="432" t="str">
        <f t="shared" si="192"/>
        <v/>
      </c>
      <c r="J165" s="432" t="str">
        <f t="shared" si="192"/>
        <v/>
      </c>
      <c r="K165" s="432" t="str">
        <f t="shared" si="192"/>
        <v/>
      </c>
      <c r="L165" s="432" t="str">
        <f t="shared" si="192"/>
        <v/>
      </c>
      <c r="M165" s="432" t="str">
        <f t="shared" si="192"/>
        <v/>
      </c>
      <c r="N165" s="432" t="str">
        <f t="shared" si="192"/>
        <v/>
      </c>
      <c r="O165" s="432" t="str">
        <f t="shared" si="192"/>
        <v/>
      </c>
      <c r="P165" s="432" t="str">
        <f t="shared" si="192"/>
        <v/>
      </c>
      <c r="Q165" s="432" t="str">
        <f t="shared" si="192"/>
        <v/>
      </c>
      <c r="R165" s="432" t="str">
        <f t="shared" si="192"/>
        <v/>
      </c>
      <c r="S165" s="432" t="str">
        <f t="shared" si="192"/>
        <v/>
      </c>
      <c r="T165" s="432" t="str">
        <f t="shared" si="192"/>
        <v/>
      </c>
      <c r="U165" s="432" t="str">
        <f t="shared" si="192"/>
        <v/>
      </c>
      <c r="V165" s="432" t="str">
        <f t="shared" si="192"/>
        <v/>
      </c>
      <c r="W165" s="432" t="str">
        <f t="shared" si="192"/>
        <v/>
      </c>
      <c r="X165" s="432" t="str">
        <f t="shared" si="192"/>
        <v/>
      </c>
      <c r="Y165" s="432" t="str">
        <f t="shared" si="192"/>
        <v/>
      </c>
      <c r="Z165" s="432" t="str">
        <f t="shared" si="192"/>
        <v/>
      </c>
      <c r="AA165" s="432" t="str">
        <f t="shared" si="192"/>
        <v/>
      </c>
      <c r="AB165" s="432" t="str">
        <f t="shared" si="192"/>
        <v/>
      </c>
      <c r="AC165" s="432" t="str">
        <f t="shared" si="192"/>
        <v/>
      </c>
      <c r="AD165" s="432" t="str">
        <f t="shared" si="192"/>
        <v/>
      </c>
      <c r="AE165" s="432" t="str">
        <f t="shared" si="192"/>
        <v/>
      </c>
      <c r="AF165" s="432" t="str">
        <f t="shared" si="192"/>
        <v/>
      </c>
      <c r="AG165" s="432" t="str">
        <f t="shared" si="192"/>
        <v/>
      </c>
      <c r="AH165" s="432" t="str">
        <f t="shared" si="192"/>
        <v/>
      </c>
      <c r="AI165" s="432" t="str">
        <f t="shared" si="192"/>
        <v/>
      </c>
      <c r="AJ165" s="432" t="str">
        <f t="shared" si="192"/>
        <v/>
      </c>
      <c r="AK165" s="432" t="str">
        <f t="shared" si="192"/>
        <v/>
      </c>
      <c r="AL165" s="432" t="str">
        <f t="shared" si="192"/>
        <v/>
      </c>
      <c r="AM165" s="432" t="str">
        <f t="shared" ref="AM165:BR165" si="193">IF(NOT(ISNA(AM75)),IF(LEN(AM75)&gt;0,(AM75-$C75)/(rateShift*0.0001),""),"")</f>
        <v/>
      </c>
      <c r="AN165" s="432" t="str">
        <f t="shared" si="193"/>
        <v/>
      </c>
      <c r="AO165" s="432" t="str">
        <f t="shared" si="193"/>
        <v/>
      </c>
      <c r="AP165" s="432" t="str">
        <f t="shared" si="193"/>
        <v/>
      </c>
      <c r="AQ165" s="432" t="str">
        <f t="shared" si="193"/>
        <v/>
      </c>
      <c r="AR165" s="432" t="str">
        <f t="shared" si="193"/>
        <v/>
      </c>
      <c r="AS165" s="432" t="str">
        <f t="shared" si="193"/>
        <v/>
      </c>
      <c r="AT165" s="432" t="str">
        <f t="shared" si="193"/>
        <v/>
      </c>
      <c r="AU165" s="432" t="str">
        <f t="shared" si="193"/>
        <v/>
      </c>
      <c r="AV165" s="432" t="str">
        <f t="shared" si="193"/>
        <v/>
      </c>
      <c r="AW165" s="432" t="str">
        <f t="shared" si="193"/>
        <v/>
      </c>
      <c r="AX165" s="432" t="str">
        <f t="shared" si="193"/>
        <v/>
      </c>
      <c r="AY165" s="432" t="str">
        <f t="shared" si="193"/>
        <v/>
      </c>
      <c r="AZ165" s="432" t="str">
        <f t="shared" si="193"/>
        <v/>
      </c>
      <c r="BA165" s="432" t="str">
        <f t="shared" si="193"/>
        <v/>
      </c>
      <c r="BB165" s="432" t="str">
        <f t="shared" si="193"/>
        <v/>
      </c>
      <c r="BC165" s="432" t="str">
        <f t="shared" si="193"/>
        <v/>
      </c>
      <c r="BD165" s="432" t="str">
        <f t="shared" si="193"/>
        <v/>
      </c>
      <c r="BE165" s="432" t="str">
        <f t="shared" si="193"/>
        <v/>
      </c>
      <c r="BF165" s="432" t="str">
        <f t="shared" si="193"/>
        <v/>
      </c>
      <c r="BG165" s="432" t="str">
        <f t="shared" si="193"/>
        <v/>
      </c>
      <c r="BH165" s="432" t="str">
        <f t="shared" si="193"/>
        <v/>
      </c>
      <c r="BI165" s="432" t="str">
        <f t="shared" si="193"/>
        <v/>
      </c>
      <c r="BJ165" s="432" t="str">
        <f t="shared" si="193"/>
        <v/>
      </c>
      <c r="BK165" s="432" t="str">
        <f t="shared" si="193"/>
        <v/>
      </c>
      <c r="BL165" s="432" t="str">
        <f t="shared" si="193"/>
        <v/>
      </c>
      <c r="BM165" s="432" t="str">
        <f t="shared" si="193"/>
        <v/>
      </c>
      <c r="BN165" s="432" t="str">
        <f t="shared" si="193"/>
        <v/>
      </c>
      <c r="BO165" s="432" t="str">
        <f t="shared" si="193"/>
        <v/>
      </c>
      <c r="BP165" s="432" t="str">
        <f t="shared" si="193"/>
        <v/>
      </c>
      <c r="BQ165" s="432" t="str">
        <f t="shared" si="193"/>
        <v/>
      </c>
      <c r="BR165" s="432" t="str">
        <f t="shared" si="193"/>
        <v/>
      </c>
      <c r="BS165" s="432" t="str">
        <f t="shared" ref="BS165:CC165" si="194">IF(NOT(ISNA(BS75)),IF(LEN(BS75)&gt;0,(BS75-$C75)/(rateShift*0.0001),""),"")</f>
        <v/>
      </c>
      <c r="BT165" s="432" t="str">
        <f t="shared" si="194"/>
        <v/>
      </c>
      <c r="BU165" s="432" t="str">
        <f t="shared" si="194"/>
        <v/>
      </c>
      <c r="BV165" s="432" t="str">
        <f t="shared" si="194"/>
        <v/>
      </c>
      <c r="BW165" s="432" t="str">
        <f t="shared" si="194"/>
        <v/>
      </c>
      <c r="BX165" s="432" t="str">
        <f t="shared" si="194"/>
        <v/>
      </c>
      <c r="BY165" s="432" t="str">
        <f t="shared" si="194"/>
        <v/>
      </c>
      <c r="BZ165" s="432" t="str">
        <f t="shared" si="194"/>
        <v/>
      </c>
      <c r="CA165" s="432" t="str">
        <f t="shared" si="194"/>
        <v/>
      </c>
      <c r="CB165" s="432" t="str">
        <f t="shared" si="194"/>
        <v/>
      </c>
      <c r="CC165" s="436" t="str">
        <f t="shared" si="194"/>
        <v/>
      </c>
    </row>
    <row r="166" spans="6:81" x14ac:dyDescent="0.2">
      <c r="F166" s="238" t="str">
        <v/>
      </c>
      <c r="G166" s="435" t="str">
        <f t="shared" ref="G166:AL166" si="195">IF(NOT(ISNA(G76)),IF(LEN(G76)&gt;0,(G76-$C76)/(rateShift*0.0001),""),"")</f>
        <v/>
      </c>
      <c r="H166" s="432" t="str">
        <f t="shared" si="195"/>
        <v/>
      </c>
      <c r="I166" s="432" t="str">
        <f t="shared" si="195"/>
        <v/>
      </c>
      <c r="J166" s="432" t="str">
        <f t="shared" si="195"/>
        <v/>
      </c>
      <c r="K166" s="432" t="str">
        <f t="shared" si="195"/>
        <v/>
      </c>
      <c r="L166" s="432" t="str">
        <f t="shared" si="195"/>
        <v/>
      </c>
      <c r="M166" s="432" t="str">
        <f t="shared" si="195"/>
        <v/>
      </c>
      <c r="N166" s="432" t="str">
        <f t="shared" si="195"/>
        <v/>
      </c>
      <c r="O166" s="432" t="str">
        <f t="shared" si="195"/>
        <v/>
      </c>
      <c r="P166" s="432" t="str">
        <f t="shared" si="195"/>
        <v/>
      </c>
      <c r="Q166" s="432" t="str">
        <f t="shared" si="195"/>
        <v/>
      </c>
      <c r="R166" s="432" t="str">
        <f t="shared" si="195"/>
        <v/>
      </c>
      <c r="S166" s="432" t="str">
        <f t="shared" si="195"/>
        <v/>
      </c>
      <c r="T166" s="432" t="str">
        <f t="shared" si="195"/>
        <v/>
      </c>
      <c r="U166" s="432" t="str">
        <f t="shared" si="195"/>
        <v/>
      </c>
      <c r="V166" s="432" t="str">
        <f t="shared" si="195"/>
        <v/>
      </c>
      <c r="W166" s="432" t="str">
        <f t="shared" si="195"/>
        <v/>
      </c>
      <c r="X166" s="432" t="str">
        <f t="shared" si="195"/>
        <v/>
      </c>
      <c r="Y166" s="432" t="str">
        <f t="shared" si="195"/>
        <v/>
      </c>
      <c r="Z166" s="432" t="str">
        <f t="shared" si="195"/>
        <v/>
      </c>
      <c r="AA166" s="432" t="str">
        <f t="shared" si="195"/>
        <v/>
      </c>
      <c r="AB166" s="432" t="str">
        <f t="shared" si="195"/>
        <v/>
      </c>
      <c r="AC166" s="432" t="str">
        <f t="shared" si="195"/>
        <v/>
      </c>
      <c r="AD166" s="432" t="str">
        <f t="shared" si="195"/>
        <v/>
      </c>
      <c r="AE166" s="432" t="str">
        <f t="shared" si="195"/>
        <v/>
      </c>
      <c r="AF166" s="432" t="str">
        <f t="shared" si="195"/>
        <v/>
      </c>
      <c r="AG166" s="432" t="str">
        <f t="shared" si="195"/>
        <v/>
      </c>
      <c r="AH166" s="432" t="str">
        <f t="shared" si="195"/>
        <v/>
      </c>
      <c r="AI166" s="432" t="str">
        <f t="shared" si="195"/>
        <v/>
      </c>
      <c r="AJ166" s="432" t="str">
        <f t="shared" si="195"/>
        <v/>
      </c>
      <c r="AK166" s="432" t="str">
        <f t="shared" si="195"/>
        <v/>
      </c>
      <c r="AL166" s="432" t="str">
        <f t="shared" si="195"/>
        <v/>
      </c>
      <c r="AM166" s="432" t="str">
        <f t="shared" ref="AM166:BR166" si="196">IF(NOT(ISNA(AM76)),IF(LEN(AM76)&gt;0,(AM76-$C76)/(rateShift*0.0001),""),"")</f>
        <v/>
      </c>
      <c r="AN166" s="432" t="str">
        <f t="shared" si="196"/>
        <v/>
      </c>
      <c r="AO166" s="432" t="str">
        <f t="shared" si="196"/>
        <v/>
      </c>
      <c r="AP166" s="432" t="str">
        <f t="shared" si="196"/>
        <v/>
      </c>
      <c r="AQ166" s="432" t="str">
        <f t="shared" si="196"/>
        <v/>
      </c>
      <c r="AR166" s="432" t="str">
        <f t="shared" si="196"/>
        <v/>
      </c>
      <c r="AS166" s="432" t="str">
        <f t="shared" si="196"/>
        <v/>
      </c>
      <c r="AT166" s="432" t="str">
        <f t="shared" si="196"/>
        <v/>
      </c>
      <c r="AU166" s="432" t="str">
        <f t="shared" si="196"/>
        <v/>
      </c>
      <c r="AV166" s="432" t="str">
        <f t="shared" si="196"/>
        <v/>
      </c>
      <c r="AW166" s="432" t="str">
        <f t="shared" si="196"/>
        <v/>
      </c>
      <c r="AX166" s="432" t="str">
        <f t="shared" si="196"/>
        <v/>
      </c>
      <c r="AY166" s="432" t="str">
        <f t="shared" si="196"/>
        <v/>
      </c>
      <c r="AZ166" s="432" t="str">
        <f t="shared" si="196"/>
        <v/>
      </c>
      <c r="BA166" s="432" t="str">
        <f t="shared" si="196"/>
        <v/>
      </c>
      <c r="BB166" s="432" t="str">
        <f t="shared" si="196"/>
        <v/>
      </c>
      <c r="BC166" s="432" t="str">
        <f t="shared" si="196"/>
        <v/>
      </c>
      <c r="BD166" s="432" t="str">
        <f t="shared" si="196"/>
        <v/>
      </c>
      <c r="BE166" s="432" t="str">
        <f t="shared" si="196"/>
        <v/>
      </c>
      <c r="BF166" s="432" t="str">
        <f t="shared" si="196"/>
        <v/>
      </c>
      <c r="BG166" s="432" t="str">
        <f t="shared" si="196"/>
        <v/>
      </c>
      <c r="BH166" s="432" t="str">
        <f t="shared" si="196"/>
        <v/>
      </c>
      <c r="BI166" s="432" t="str">
        <f t="shared" si="196"/>
        <v/>
      </c>
      <c r="BJ166" s="432" t="str">
        <f t="shared" si="196"/>
        <v/>
      </c>
      <c r="BK166" s="432" t="str">
        <f t="shared" si="196"/>
        <v/>
      </c>
      <c r="BL166" s="432" t="str">
        <f t="shared" si="196"/>
        <v/>
      </c>
      <c r="BM166" s="432" t="str">
        <f t="shared" si="196"/>
        <v/>
      </c>
      <c r="BN166" s="432" t="str">
        <f t="shared" si="196"/>
        <v/>
      </c>
      <c r="BO166" s="432" t="str">
        <f t="shared" si="196"/>
        <v/>
      </c>
      <c r="BP166" s="432" t="str">
        <f t="shared" si="196"/>
        <v/>
      </c>
      <c r="BQ166" s="432" t="str">
        <f t="shared" si="196"/>
        <v/>
      </c>
      <c r="BR166" s="432" t="str">
        <f t="shared" si="196"/>
        <v/>
      </c>
      <c r="BS166" s="432" t="str">
        <f t="shared" ref="BS166:CC166" si="197">IF(NOT(ISNA(BS76)),IF(LEN(BS76)&gt;0,(BS76-$C76)/(rateShift*0.0001),""),"")</f>
        <v/>
      </c>
      <c r="BT166" s="432" t="str">
        <f t="shared" si="197"/>
        <v/>
      </c>
      <c r="BU166" s="432" t="str">
        <f t="shared" si="197"/>
        <v/>
      </c>
      <c r="BV166" s="432" t="str">
        <f t="shared" si="197"/>
        <v/>
      </c>
      <c r="BW166" s="432" t="str">
        <f t="shared" si="197"/>
        <v/>
      </c>
      <c r="BX166" s="432" t="str">
        <f t="shared" si="197"/>
        <v/>
      </c>
      <c r="BY166" s="432" t="str">
        <f t="shared" si="197"/>
        <v/>
      </c>
      <c r="BZ166" s="432" t="str">
        <f t="shared" si="197"/>
        <v/>
      </c>
      <c r="CA166" s="432" t="str">
        <f t="shared" si="197"/>
        <v/>
      </c>
      <c r="CB166" s="432" t="str">
        <f t="shared" si="197"/>
        <v/>
      </c>
      <c r="CC166" s="436" t="str">
        <f t="shared" si="197"/>
        <v/>
      </c>
    </row>
    <row r="167" spans="6:81" x14ac:dyDescent="0.2">
      <c r="F167" s="238" t="str">
        <v/>
      </c>
      <c r="G167" s="435" t="str">
        <f t="shared" ref="G167:AL167" si="198">IF(NOT(ISNA(G77)),IF(LEN(G77)&gt;0,(G77-$C77)/(rateShift*0.0001),""),"")</f>
        <v/>
      </c>
      <c r="H167" s="432" t="str">
        <f t="shared" si="198"/>
        <v/>
      </c>
      <c r="I167" s="432" t="str">
        <f t="shared" si="198"/>
        <v/>
      </c>
      <c r="J167" s="432" t="str">
        <f t="shared" si="198"/>
        <v/>
      </c>
      <c r="K167" s="432" t="str">
        <f t="shared" si="198"/>
        <v/>
      </c>
      <c r="L167" s="432" t="str">
        <f t="shared" si="198"/>
        <v/>
      </c>
      <c r="M167" s="432" t="str">
        <f t="shared" si="198"/>
        <v/>
      </c>
      <c r="N167" s="432" t="str">
        <f t="shared" si="198"/>
        <v/>
      </c>
      <c r="O167" s="432" t="str">
        <f t="shared" si="198"/>
        <v/>
      </c>
      <c r="P167" s="432" t="str">
        <f t="shared" si="198"/>
        <v/>
      </c>
      <c r="Q167" s="432" t="str">
        <f t="shared" si="198"/>
        <v/>
      </c>
      <c r="R167" s="432" t="str">
        <f t="shared" si="198"/>
        <v/>
      </c>
      <c r="S167" s="432" t="str">
        <f t="shared" si="198"/>
        <v/>
      </c>
      <c r="T167" s="432" t="str">
        <f t="shared" si="198"/>
        <v/>
      </c>
      <c r="U167" s="432" t="str">
        <f t="shared" si="198"/>
        <v/>
      </c>
      <c r="V167" s="432" t="str">
        <f t="shared" si="198"/>
        <v/>
      </c>
      <c r="W167" s="432" t="str">
        <f t="shared" si="198"/>
        <v/>
      </c>
      <c r="X167" s="432" t="str">
        <f t="shared" si="198"/>
        <v/>
      </c>
      <c r="Y167" s="432" t="str">
        <f t="shared" si="198"/>
        <v/>
      </c>
      <c r="Z167" s="432" t="str">
        <f t="shared" si="198"/>
        <v/>
      </c>
      <c r="AA167" s="432" t="str">
        <f t="shared" si="198"/>
        <v/>
      </c>
      <c r="AB167" s="432" t="str">
        <f t="shared" si="198"/>
        <v/>
      </c>
      <c r="AC167" s="432" t="str">
        <f t="shared" si="198"/>
        <v/>
      </c>
      <c r="AD167" s="432" t="str">
        <f t="shared" si="198"/>
        <v/>
      </c>
      <c r="AE167" s="432" t="str">
        <f t="shared" si="198"/>
        <v/>
      </c>
      <c r="AF167" s="432" t="str">
        <f t="shared" si="198"/>
        <v/>
      </c>
      <c r="AG167" s="432" t="str">
        <f t="shared" si="198"/>
        <v/>
      </c>
      <c r="AH167" s="432" t="str">
        <f t="shared" si="198"/>
        <v/>
      </c>
      <c r="AI167" s="432" t="str">
        <f t="shared" si="198"/>
        <v/>
      </c>
      <c r="AJ167" s="432" t="str">
        <f t="shared" si="198"/>
        <v/>
      </c>
      <c r="AK167" s="432" t="str">
        <f t="shared" si="198"/>
        <v/>
      </c>
      <c r="AL167" s="432" t="str">
        <f t="shared" si="198"/>
        <v/>
      </c>
      <c r="AM167" s="432" t="str">
        <f t="shared" ref="AM167:BR167" si="199">IF(NOT(ISNA(AM77)),IF(LEN(AM77)&gt;0,(AM77-$C77)/(rateShift*0.0001),""),"")</f>
        <v/>
      </c>
      <c r="AN167" s="432" t="str">
        <f t="shared" si="199"/>
        <v/>
      </c>
      <c r="AO167" s="432" t="str">
        <f t="shared" si="199"/>
        <v/>
      </c>
      <c r="AP167" s="432" t="str">
        <f t="shared" si="199"/>
        <v/>
      </c>
      <c r="AQ167" s="432" t="str">
        <f t="shared" si="199"/>
        <v/>
      </c>
      <c r="AR167" s="432" t="str">
        <f t="shared" si="199"/>
        <v/>
      </c>
      <c r="AS167" s="432" t="str">
        <f t="shared" si="199"/>
        <v/>
      </c>
      <c r="AT167" s="432" t="str">
        <f t="shared" si="199"/>
        <v/>
      </c>
      <c r="AU167" s="432" t="str">
        <f t="shared" si="199"/>
        <v/>
      </c>
      <c r="AV167" s="432" t="str">
        <f t="shared" si="199"/>
        <v/>
      </c>
      <c r="AW167" s="432" t="str">
        <f t="shared" si="199"/>
        <v/>
      </c>
      <c r="AX167" s="432" t="str">
        <f t="shared" si="199"/>
        <v/>
      </c>
      <c r="AY167" s="432" t="str">
        <f t="shared" si="199"/>
        <v/>
      </c>
      <c r="AZ167" s="432" t="str">
        <f t="shared" si="199"/>
        <v/>
      </c>
      <c r="BA167" s="432" t="str">
        <f t="shared" si="199"/>
        <v/>
      </c>
      <c r="BB167" s="432" t="str">
        <f t="shared" si="199"/>
        <v/>
      </c>
      <c r="BC167" s="432" t="str">
        <f t="shared" si="199"/>
        <v/>
      </c>
      <c r="BD167" s="432" t="str">
        <f t="shared" si="199"/>
        <v/>
      </c>
      <c r="BE167" s="432" t="str">
        <f t="shared" si="199"/>
        <v/>
      </c>
      <c r="BF167" s="432" t="str">
        <f t="shared" si="199"/>
        <v/>
      </c>
      <c r="BG167" s="432" t="str">
        <f t="shared" si="199"/>
        <v/>
      </c>
      <c r="BH167" s="432" t="str">
        <f t="shared" si="199"/>
        <v/>
      </c>
      <c r="BI167" s="432" t="str">
        <f t="shared" si="199"/>
        <v/>
      </c>
      <c r="BJ167" s="432" t="str">
        <f t="shared" si="199"/>
        <v/>
      </c>
      <c r="BK167" s="432" t="str">
        <f t="shared" si="199"/>
        <v/>
      </c>
      <c r="BL167" s="432" t="str">
        <f t="shared" si="199"/>
        <v/>
      </c>
      <c r="BM167" s="432" t="str">
        <f t="shared" si="199"/>
        <v/>
      </c>
      <c r="BN167" s="432" t="str">
        <f t="shared" si="199"/>
        <v/>
      </c>
      <c r="BO167" s="432" t="str">
        <f t="shared" si="199"/>
        <v/>
      </c>
      <c r="BP167" s="432" t="str">
        <f t="shared" si="199"/>
        <v/>
      </c>
      <c r="BQ167" s="432" t="str">
        <f t="shared" si="199"/>
        <v/>
      </c>
      <c r="BR167" s="432" t="str">
        <f t="shared" si="199"/>
        <v/>
      </c>
      <c r="BS167" s="432" t="str">
        <f t="shared" ref="BS167:CC167" si="200">IF(NOT(ISNA(BS77)),IF(LEN(BS77)&gt;0,(BS77-$C77)/(rateShift*0.0001),""),"")</f>
        <v/>
      </c>
      <c r="BT167" s="432" t="str">
        <f t="shared" si="200"/>
        <v/>
      </c>
      <c r="BU167" s="432" t="str">
        <f t="shared" si="200"/>
        <v/>
      </c>
      <c r="BV167" s="432" t="str">
        <f t="shared" si="200"/>
        <v/>
      </c>
      <c r="BW167" s="432" t="str">
        <f t="shared" si="200"/>
        <v/>
      </c>
      <c r="BX167" s="432" t="str">
        <f t="shared" si="200"/>
        <v/>
      </c>
      <c r="BY167" s="432" t="str">
        <f t="shared" si="200"/>
        <v/>
      </c>
      <c r="BZ167" s="432" t="str">
        <f t="shared" si="200"/>
        <v/>
      </c>
      <c r="CA167" s="432" t="str">
        <f t="shared" si="200"/>
        <v/>
      </c>
      <c r="CB167" s="432" t="str">
        <f t="shared" si="200"/>
        <v/>
      </c>
      <c r="CC167" s="436" t="str">
        <f t="shared" si="200"/>
        <v/>
      </c>
    </row>
    <row r="168" spans="6:81" x14ac:dyDescent="0.2">
      <c r="F168" s="238" t="str">
        <v/>
      </c>
      <c r="G168" s="435" t="str">
        <f t="shared" ref="G168:AL168" si="201">IF(NOT(ISNA(G78)),IF(LEN(G78)&gt;0,(G78-$C78)/(rateShift*0.0001),""),"")</f>
        <v/>
      </c>
      <c r="H168" s="432" t="str">
        <f t="shared" si="201"/>
        <v/>
      </c>
      <c r="I168" s="432" t="str">
        <f t="shared" si="201"/>
        <v/>
      </c>
      <c r="J168" s="432" t="str">
        <f t="shared" si="201"/>
        <v/>
      </c>
      <c r="K168" s="432" t="str">
        <f t="shared" si="201"/>
        <v/>
      </c>
      <c r="L168" s="432" t="str">
        <f t="shared" si="201"/>
        <v/>
      </c>
      <c r="M168" s="432" t="str">
        <f t="shared" si="201"/>
        <v/>
      </c>
      <c r="N168" s="432" t="str">
        <f t="shared" si="201"/>
        <v/>
      </c>
      <c r="O168" s="432" t="str">
        <f t="shared" si="201"/>
        <v/>
      </c>
      <c r="P168" s="432" t="str">
        <f t="shared" si="201"/>
        <v/>
      </c>
      <c r="Q168" s="432" t="str">
        <f t="shared" si="201"/>
        <v/>
      </c>
      <c r="R168" s="432" t="str">
        <f t="shared" si="201"/>
        <v/>
      </c>
      <c r="S168" s="432" t="str">
        <f t="shared" si="201"/>
        <v/>
      </c>
      <c r="T168" s="432" t="str">
        <f t="shared" si="201"/>
        <v/>
      </c>
      <c r="U168" s="432" t="str">
        <f t="shared" si="201"/>
        <v/>
      </c>
      <c r="V168" s="432" t="str">
        <f t="shared" si="201"/>
        <v/>
      </c>
      <c r="W168" s="432" t="str">
        <f t="shared" si="201"/>
        <v/>
      </c>
      <c r="X168" s="432" t="str">
        <f t="shared" si="201"/>
        <v/>
      </c>
      <c r="Y168" s="432" t="str">
        <f t="shared" si="201"/>
        <v/>
      </c>
      <c r="Z168" s="432" t="str">
        <f t="shared" si="201"/>
        <v/>
      </c>
      <c r="AA168" s="432" t="str">
        <f t="shared" si="201"/>
        <v/>
      </c>
      <c r="AB168" s="432" t="str">
        <f t="shared" si="201"/>
        <v/>
      </c>
      <c r="AC168" s="432" t="str">
        <f t="shared" si="201"/>
        <v/>
      </c>
      <c r="AD168" s="432" t="str">
        <f t="shared" si="201"/>
        <v/>
      </c>
      <c r="AE168" s="432" t="str">
        <f t="shared" si="201"/>
        <v/>
      </c>
      <c r="AF168" s="432" t="str">
        <f t="shared" si="201"/>
        <v/>
      </c>
      <c r="AG168" s="432" t="str">
        <f t="shared" si="201"/>
        <v/>
      </c>
      <c r="AH168" s="432" t="str">
        <f t="shared" si="201"/>
        <v/>
      </c>
      <c r="AI168" s="432" t="str">
        <f t="shared" si="201"/>
        <v/>
      </c>
      <c r="AJ168" s="432" t="str">
        <f t="shared" si="201"/>
        <v/>
      </c>
      <c r="AK168" s="432" t="str">
        <f t="shared" si="201"/>
        <v/>
      </c>
      <c r="AL168" s="432" t="str">
        <f t="shared" si="201"/>
        <v/>
      </c>
      <c r="AM168" s="432" t="str">
        <f t="shared" ref="AM168:BR168" si="202">IF(NOT(ISNA(AM78)),IF(LEN(AM78)&gt;0,(AM78-$C78)/(rateShift*0.0001),""),"")</f>
        <v/>
      </c>
      <c r="AN168" s="432" t="str">
        <f t="shared" si="202"/>
        <v/>
      </c>
      <c r="AO168" s="432" t="str">
        <f t="shared" si="202"/>
        <v/>
      </c>
      <c r="AP168" s="432" t="str">
        <f t="shared" si="202"/>
        <v/>
      </c>
      <c r="AQ168" s="432" t="str">
        <f t="shared" si="202"/>
        <v/>
      </c>
      <c r="AR168" s="432" t="str">
        <f t="shared" si="202"/>
        <v/>
      </c>
      <c r="AS168" s="432" t="str">
        <f t="shared" si="202"/>
        <v/>
      </c>
      <c r="AT168" s="432" t="str">
        <f t="shared" si="202"/>
        <v/>
      </c>
      <c r="AU168" s="432" t="str">
        <f t="shared" si="202"/>
        <v/>
      </c>
      <c r="AV168" s="432" t="str">
        <f t="shared" si="202"/>
        <v/>
      </c>
      <c r="AW168" s="432" t="str">
        <f t="shared" si="202"/>
        <v/>
      </c>
      <c r="AX168" s="432" t="str">
        <f t="shared" si="202"/>
        <v/>
      </c>
      <c r="AY168" s="432" t="str">
        <f t="shared" si="202"/>
        <v/>
      </c>
      <c r="AZ168" s="432" t="str">
        <f t="shared" si="202"/>
        <v/>
      </c>
      <c r="BA168" s="432" t="str">
        <f t="shared" si="202"/>
        <v/>
      </c>
      <c r="BB168" s="432" t="str">
        <f t="shared" si="202"/>
        <v/>
      </c>
      <c r="BC168" s="432" t="str">
        <f t="shared" si="202"/>
        <v/>
      </c>
      <c r="BD168" s="432" t="str">
        <f t="shared" si="202"/>
        <v/>
      </c>
      <c r="BE168" s="432" t="str">
        <f t="shared" si="202"/>
        <v/>
      </c>
      <c r="BF168" s="432" t="str">
        <f t="shared" si="202"/>
        <v/>
      </c>
      <c r="BG168" s="432" t="str">
        <f t="shared" si="202"/>
        <v/>
      </c>
      <c r="BH168" s="432" t="str">
        <f t="shared" si="202"/>
        <v/>
      </c>
      <c r="BI168" s="432" t="str">
        <f t="shared" si="202"/>
        <v/>
      </c>
      <c r="BJ168" s="432" t="str">
        <f t="shared" si="202"/>
        <v/>
      </c>
      <c r="BK168" s="432" t="str">
        <f t="shared" si="202"/>
        <v/>
      </c>
      <c r="BL168" s="432" t="str">
        <f t="shared" si="202"/>
        <v/>
      </c>
      <c r="BM168" s="432" t="str">
        <f t="shared" si="202"/>
        <v/>
      </c>
      <c r="BN168" s="432" t="str">
        <f t="shared" si="202"/>
        <v/>
      </c>
      <c r="BO168" s="432" t="str">
        <f t="shared" si="202"/>
        <v/>
      </c>
      <c r="BP168" s="432" t="str">
        <f t="shared" si="202"/>
        <v/>
      </c>
      <c r="BQ168" s="432" t="str">
        <f t="shared" si="202"/>
        <v/>
      </c>
      <c r="BR168" s="432" t="str">
        <f t="shared" si="202"/>
        <v/>
      </c>
      <c r="BS168" s="432" t="str">
        <f t="shared" ref="BS168:CC168" si="203">IF(NOT(ISNA(BS78)),IF(LEN(BS78)&gt;0,(BS78-$C78)/(rateShift*0.0001),""),"")</f>
        <v/>
      </c>
      <c r="BT168" s="432" t="str">
        <f t="shared" si="203"/>
        <v/>
      </c>
      <c r="BU168" s="432" t="str">
        <f t="shared" si="203"/>
        <v/>
      </c>
      <c r="BV168" s="432" t="str">
        <f t="shared" si="203"/>
        <v/>
      </c>
      <c r="BW168" s="432" t="str">
        <f t="shared" si="203"/>
        <v/>
      </c>
      <c r="BX168" s="432" t="str">
        <f t="shared" si="203"/>
        <v/>
      </c>
      <c r="BY168" s="432" t="str">
        <f t="shared" si="203"/>
        <v/>
      </c>
      <c r="BZ168" s="432" t="str">
        <f t="shared" si="203"/>
        <v/>
      </c>
      <c r="CA168" s="432" t="str">
        <f t="shared" si="203"/>
        <v/>
      </c>
      <c r="CB168" s="432" t="str">
        <f t="shared" si="203"/>
        <v/>
      </c>
      <c r="CC168" s="436" t="str">
        <f t="shared" si="203"/>
        <v/>
      </c>
    </row>
    <row r="169" spans="6:81" x14ac:dyDescent="0.2">
      <c r="F169" s="238" t="str">
        <v/>
      </c>
      <c r="G169" s="435" t="str">
        <f t="shared" ref="G169:AL169" si="204">IF(NOT(ISNA(G79)),IF(LEN(G79)&gt;0,(G79-$C79)/(rateShift*0.0001),""),"")</f>
        <v/>
      </c>
      <c r="H169" s="432" t="str">
        <f t="shared" si="204"/>
        <v/>
      </c>
      <c r="I169" s="432" t="str">
        <f t="shared" si="204"/>
        <v/>
      </c>
      <c r="J169" s="432" t="str">
        <f t="shared" si="204"/>
        <v/>
      </c>
      <c r="K169" s="432" t="str">
        <f t="shared" si="204"/>
        <v/>
      </c>
      <c r="L169" s="432" t="str">
        <f t="shared" si="204"/>
        <v/>
      </c>
      <c r="M169" s="432" t="str">
        <f t="shared" si="204"/>
        <v/>
      </c>
      <c r="N169" s="432" t="str">
        <f t="shared" si="204"/>
        <v/>
      </c>
      <c r="O169" s="432" t="str">
        <f t="shared" si="204"/>
        <v/>
      </c>
      <c r="P169" s="432" t="str">
        <f t="shared" si="204"/>
        <v/>
      </c>
      <c r="Q169" s="432" t="str">
        <f t="shared" si="204"/>
        <v/>
      </c>
      <c r="R169" s="432" t="str">
        <f t="shared" si="204"/>
        <v/>
      </c>
      <c r="S169" s="432" t="str">
        <f t="shared" si="204"/>
        <v/>
      </c>
      <c r="T169" s="432" t="str">
        <f t="shared" si="204"/>
        <v/>
      </c>
      <c r="U169" s="432" t="str">
        <f t="shared" si="204"/>
        <v/>
      </c>
      <c r="V169" s="432" t="str">
        <f t="shared" si="204"/>
        <v/>
      </c>
      <c r="W169" s="432" t="str">
        <f t="shared" si="204"/>
        <v/>
      </c>
      <c r="X169" s="432" t="str">
        <f t="shared" si="204"/>
        <v/>
      </c>
      <c r="Y169" s="432" t="str">
        <f t="shared" si="204"/>
        <v/>
      </c>
      <c r="Z169" s="432" t="str">
        <f t="shared" si="204"/>
        <v/>
      </c>
      <c r="AA169" s="432" t="str">
        <f t="shared" si="204"/>
        <v/>
      </c>
      <c r="AB169" s="432" t="str">
        <f t="shared" si="204"/>
        <v/>
      </c>
      <c r="AC169" s="432" t="str">
        <f t="shared" si="204"/>
        <v/>
      </c>
      <c r="AD169" s="432" t="str">
        <f t="shared" si="204"/>
        <v/>
      </c>
      <c r="AE169" s="432" t="str">
        <f t="shared" si="204"/>
        <v/>
      </c>
      <c r="AF169" s="432" t="str">
        <f t="shared" si="204"/>
        <v/>
      </c>
      <c r="AG169" s="432" t="str">
        <f t="shared" si="204"/>
        <v/>
      </c>
      <c r="AH169" s="432" t="str">
        <f t="shared" si="204"/>
        <v/>
      </c>
      <c r="AI169" s="432" t="str">
        <f t="shared" si="204"/>
        <v/>
      </c>
      <c r="AJ169" s="432" t="str">
        <f t="shared" si="204"/>
        <v/>
      </c>
      <c r="AK169" s="432" t="str">
        <f t="shared" si="204"/>
        <v/>
      </c>
      <c r="AL169" s="432" t="str">
        <f t="shared" si="204"/>
        <v/>
      </c>
      <c r="AM169" s="432" t="str">
        <f t="shared" ref="AM169:BR169" si="205">IF(NOT(ISNA(AM79)),IF(LEN(AM79)&gt;0,(AM79-$C79)/(rateShift*0.0001),""),"")</f>
        <v/>
      </c>
      <c r="AN169" s="432" t="str">
        <f t="shared" si="205"/>
        <v/>
      </c>
      <c r="AO169" s="432" t="str">
        <f t="shared" si="205"/>
        <v/>
      </c>
      <c r="AP169" s="432" t="str">
        <f t="shared" si="205"/>
        <v/>
      </c>
      <c r="AQ169" s="432" t="str">
        <f t="shared" si="205"/>
        <v/>
      </c>
      <c r="AR169" s="432" t="str">
        <f t="shared" si="205"/>
        <v/>
      </c>
      <c r="AS169" s="432" t="str">
        <f t="shared" si="205"/>
        <v/>
      </c>
      <c r="AT169" s="432" t="str">
        <f t="shared" si="205"/>
        <v/>
      </c>
      <c r="AU169" s="432" t="str">
        <f t="shared" si="205"/>
        <v/>
      </c>
      <c r="AV169" s="432" t="str">
        <f t="shared" si="205"/>
        <v/>
      </c>
      <c r="AW169" s="432" t="str">
        <f t="shared" si="205"/>
        <v/>
      </c>
      <c r="AX169" s="432" t="str">
        <f t="shared" si="205"/>
        <v/>
      </c>
      <c r="AY169" s="432" t="str">
        <f t="shared" si="205"/>
        <v/>
      </c>
      <c r="AZ169" s="432" t="str">
        <f t="shared" si="205"/>
        <v/>
      </c>
      <c r="BA169" s="432" t="str">
        <f t="shared" si="205"/>
        <v/>
      </c>
      <c r="BB169" s="432" t="str">
        <f t="shared" si="205"/>
        <v/>
      </c>
      <c r="BC169" s="432" t="str">
        <f t="shared" si="205"/>
        <v/>
      </c>
      <c r="BD169" s="432" t="str">
        <f t="shared" si="205"/>
        <v/>
      </c>
      <c r="BE169" s="432" t="str">
        <f t="shared" si="205"/>
        <v/>
      </c>
      <c r="BF169" s="432" t="str">
        <f t="shared" si="205"/>
        <v/>
      </c>
      <c r="BG169" s="432" t="str">
        <f t="shared" si="205"/>
        <v/>
      </c>
      <c r="BH169" s="432" t="str">
        <f t="shared" si="205"/>
        <v/>
      </c>
      <c r="BI169" s="432" t="str">
        <f t="shared" si="205"/>
        <v/>
      </c>
      <c r="BJ169" s="432" t="str">
        <f t="shared" si="205"/>
        <v/>
      </c>
      <c r="BK169" s="432" t="str">
        <f t="shared" si="205"/>
        <v/>
      </c>
      <c r="BL169" s="432" t="str">
        <f t="shared" si="205"/>
        <v/>
      </c>
      <c r="BM169" s="432" t="str">
        <f t="shared" si="205"/>
        <v/>
      </c>
      <c r="BN169" s="432" t="str">
        <f t="shared" si="205"/>
        <v/>
      </c>
      <c r="BO169" s="432" t="str">
        <f t="shared" si="205"/>
        <v/>
      </c>
      <c r="BP169" s="432" t="str">
        <f t="shared" si="205"/>
        <v/>
      </c>
      <c r="BQ169" s="432" t="str">
        <f t="shared" si="205"/>
        <v/>
      </c>
      <c r="BR169" s="432" t="str">
        <f t="shared" si="205"/>
        <v/>
      </c>
      <c r="BS169" s="432" t="str">
        <f t="shared" ref="BS169:CC169" si="206">IF(NOT(ISNA(BS79)),IF(LEN(BS79)&gt;0,(BS79-$C79)/(rateShift*0.0001),""),"")</f>
        <v/>
      </c>
      <c r="BT169" s="432" t="str">
        <f t="shared" si="206"/>
        <v/>
      </c>
      <c r="BU169" s="432" t="str">
        <f t="shared" si="206"/>
        <v/>
      </c>
      <c r="BV169" s="432" t="str">
        <f t="shared" si="206"/>
        <v/>
      </c>
      <c r="BW169" s="432" t="str">
        <f t="shared" si="206"/>
        <v/>
      </c>
      <c r="BX169" s="432" t="str">
        <f t="shared" si="206"/>
        <v/>
      </c>
      <c r="BY169" s="432" t="str">
        <f t="shared" si="206"/>
        <v/>
      </c>
      <c r="BZ169" s="432" t="str">
        <f t="shared" si="206"/>
        <v/>
      </c>
      <c r="CA169" s="432" t="str">
        <f t="shared" si="206"/>
        <v/>
      </c>
      <c r="CB169" s="432" t="str">
        <f t="shared" si="206"/>
        <v/>
      </c>
      <c r="CC169" s="436" t="str">
        <f t="shared" si="206"/>
        <v/>
      </c>
    </row>
    <row r="170" spans="6:81" x14ac:dyDescent="0.2">
      <c r="F170" s="238" t="str">
        <v/>
      </c>
      <c r="G170" s="435" t="str">
        <f t="shared" ref="G170:AL170" si="207">IF(NOT(ISNA(G80)),IF(LEN(G80)&gt;0,(G80-$C80)/(rateShift*0.0001),""),"")</f>
        <v/>
      </c>
      <c r="H170" s="432" t="str">
        <f t="shared" si="207"/>
        <v/>
      </c>
      <c r="I170" s="432" t="str">
        <f t="shared" si="207"/>
        <v/>
      </c>
      <c r="J170" s="432" t="str">
        <f t="shared" si="207"/>
        <v/>
      </c>
      <c r="K170" s="432" t="str">
        <f t="shared" si="207"/>
        <v/>
      </c>
      <c r="L170" s="432" t="str">
        <f t="shared" si="207"/>
        <v/>
      </c>
      <c r="M170" s="432" t="str">
        <f t="shared" si="207"/>
        <v/>
      </c>
      <c r="N170" s="432" t="str">
        <f t="shared" si="207"/>
        <v/>
      </c>
      <c r="O170" s="432" t="str">
        <f t="shared" si="207"/>
        <v/>
      </c>
      <c r="P170" s="432" t="str">
        <f t="shared" si="207"/>
        <v/>
      </c>
      <c r="Q170" s="432" t="str">
        <f t="shared" si="207"/>
        <v/>
      </c>
      <c r="R170" s="432" t="str">
        <f t="shared" si="207"/>
        <v/>
      </c>
      <c r="S170" s="432" t="str">
        <f t="shared" si="207"/>
        <v/>
      </c>
      <c r="T170" s="432" t="str">
        <f t="shared" si="207"/>
        <v/>
      </c>
      <c r="U170" s="432" t="str">
        <f t="shared" si="207"/>
        <v/>
      </c>
      <c r="V170" s="432" t="str">
        <f t="shared" si="207"/>
        <v/>
      </c>
      <c r="W170" s="432" t="str">
        <f t="shared" si="207"/>
        <v/>
      </c>
      <c r="X170" s="432" t="str">
        <f t="shared" si="207"/>
        <v/>
      </c>
      <c r="Y170" s="432" t="str">
        <f t="shared" si="207"/>
        <v/>
      </c>
      <c r="Z170" s="432" t="str">
        <f t="shared" si="207"/>
        <v/>
      </c>
      <c r="AA170" s="432" t="str">
        <f t="shared" si="207"/>
        <v/>
      </c>
      <c r="AB170" s="432" t="str">
        <f t="shared" si="207"/>
        <v/>
      </c>
      <c r="AC170" s="432" t="str">
        <f t="shared" si="207"/>
        <v/>
      </c>
      <c r="AD170" s="432" t="str">
        <f t="shared" si="207"/>
        <v/>
      </c>
      <c r="AE170" s="432" t="str">
        <f t="shared" si="207"/>
        <v/>
      </c>
      <c r="AF170" s="432" t="str">
        <f t="shared" si="207"/>
        <v/>
      </c>
      <c r="AG170" s="432" t="str">
        <f t="shared" si="207"/>
        <v/>
      </c>
      <c r="AH170" s="432" t="str">
        <f t="shared" si="207"/>
        <v/>
      </c>
      <c r="AI170" s="432" t="str">
        <f t="shared" si="207"/>
        <v/>
      </c>
      <c r="AJ170" s="432" t="str">
        <f t="shared" si="207"/>
        <v/>
      </c>
      <c r="AK170" s="432" t="str">
        <f t="shared" si="207"/>
        <v/>
      </c>
      <c r="AL170" s="432" t="str">
        <f t="shared" si="207"/>
        <v/>
      </c>
      <c r="AM170" s="432" t="str">
        <f t="shared" ref="AM170:BR170" si="208">IF(NOT(ISNA(AM80)),IF(LEN(AM80)&gt;0,(AM80-$C80)/(rateShift*0.0001),""),"")</f>
        <v/>
      </c>
      <c r="AN170" s="432" t="str">
        <f t="shared" si="208"/>
        <v/>
      </c>
      <c r="AO170" s="432" t="str">
        <f t="shared" si="208"/>
        <v/>
      </c>
      <c r="AP170" s="432" t="str">
        <f t="shared" si="208"/>
        <v/>
      </c>
      <c r="AQ170" s="432" t="str">
        <f t="shared" si="208"/>
        <v/>
      </c>
      <c r="AR170" s="432" t="str">
        <f t="shared" si="208"/>
        <v/>
      </c>
      <c r="AS170" s="432" t="str">
        <f t="shared" si="208"/>
        <v/>
      </c>
      <c r="AT170" s="432" t="str">
        <f t="shared" si="208"/>
        <v/>
      </c>
      <c r="AU170" s="432" t="str">
        <f t="shared" si="208"/>
        <v/>
      </c>
      <c r="AV170" s="432" t="str">
        <f t="shared" si="208"/>
        <v/>
      </c>
      <c r="AW170" s="432" t="str">
        <f t="shared" si="208"/>
        <v/>
      </c>
      <c r="AX170" s="432" t="str">
        <f t="shared" si="208"/>
        <v/>
      </c>
      <c r="AY170" s="432" t="str">
        <f t="shared" si="208"/>
        <v/>
      </c>
      <c r="AZ170" s="432" t="str">
        <f t="shared" si="208"/>
        <v/>
      </c>
      <c r="BA170" s="432" t="str">
        <f t="shared" si="208"/>
        <v/>
      </c>
      <c r="BB170" s="432" t="str">
        <f t="shared" si="208"/>
        <v/>
      </c>
      <c r="BC170" s="432" t="str">
        <f t="shared" si="208"/>
        <v/>
      </c>
      <c r="BD170" s="432" t="str">
        <f t="shared" si="208"/>
        <v/>
      </c>
      <c r="BE170" s="432" t="str">
        <f t="shared" si="208"/>
        <v/>
      </c>
      <c r="BF170" s="432" t="str">
        <f t="shared" si="208"/>
        <v/>
      </c>
      <c r="BG170" s="432" t="str">
        <f t="shared" si="208"/>
        <v/>
      </c>
      <c r="BH170" s="432" t="str">
        <f t="shared" si="208"/>
        <v/>
      </c>
      <c r="BI170" s="432" t="str">
        <f t="shared" si="208"/>
        <v/>
      </c>
      <c r="BJ170" s="432" t="str">
        <f t="shared" si="208"/>
        <v/>
      </c>
      <c r="BK170" s="432" t="str">
        <f t="shared" si="208"/>
        <v/>
      </c>
      <c r="BL170" s="432" t="str">
        <f t="shared" si="208"/>
        <v/>
      </c>
      <c r="BM170" s="432" t="str">
        <f t="shared" si="208"/>
        <v/>
      </c>
      <c r="BN170" s="432" t="str">
        <f t="shared" si="208"/>
        <v/>
      </c>
      <c r="BO170" s="432" t="str">
        <f t="shared" si="208"/>
        <v/>
      </c>
      <c r="BP170" s="432" t="str">
        <f t="shared" si="208"/>
        <v/>
      </c>
      <c r="BQ170" s="432" t="str">
        <f t="shared" si="208"/>
        <v/>
      </c>
      <c r="BR170" s="432" t="str">
        <f t="shared" si="208"/>
        <v/>
      </c>
      <c r="BS170" s="432" t="str">
        <f t="shared" ref="BS170:CC170" si="209">IF(NOT(ISNA(BS80)),IF(LEN(BS80)&gt;0,(BS80-$C80)/(rateShift*0.0001),""),"")</f>
        <v/>
      </c>
      <c r="BT170" s="432" t="str">
        <f t="shared" si="209"/>
        <v/>
      </c>
      <c r="BU170" s="432" t="str">
        <f t="shared" si="209"/>
        <v/>
      </c>
      <c r="BV170" s="432" t="str">
        <f t="shared" si="209"/>
        <v/>
      </c>
      <c r="BW170" s="432" t="str">
        <f t="shared" si="209"/>
        <v/>
      </c>
      <c r="BX170" s="432" t="str">
        <f t="shared" si="209"/>
        <v/>
      </c>
      <c r="BY170" s="432" t="str">
        <f t="shared" si="209"/>
        <v/>
      </c>
      <c r="BZ170" s="432" t="str">
        <f t="shared" si="209"/>
        <v/>
      </c>
      <c r="CA170" s="432" t="str">
        <f t="shared" si="209"/>
        <v/>
      </c>
      <c r="CB170" s="432" t="str">
        <f t="shared" si="209"/>
        <v/>
      </c>
      <c r="CC170" s="436" t="str">
        <f t="shared" si="209"/>
        <v/>
      </c>
    </row>
    <row r="171" spans="6:81" x14ac:dyDescent="0.2">
      <c r="F171" s="238" t="str">
        <v/>
      </c>
      <c r="G171" s="435" t="str">
        <f t="shared" ref="G171:AL171" si="210">IF(NOT(ISNA(G81)),IF(LEN(G81)&gt;0,(G81-$C81)/(rateShift*0.0001),""),"")</f>
        <v/>
      </c>
      <c r="H171" s="432" t="str">
        <f t="shared" si="210"/>
        <v/>
      </c>
      <c r="I171" s="432" t="str">
        <f t="shared" si="210"/>
        <v/>
      </c>
      <c r="J171" s="432" t="str">
        <f t="shared" si="210"/>
        <v/>
      </c>
      <c r="K171" s="432" t="str">
        <f t="shared" si="210"/>
        <v/>
      </c>
      <c r="L171" s="432" t="str">
        <f t="shared" si="210"/>
        <v/>
      </c>
      <c r="M171" s="432" t="str">
        <f t="shared" si="210"/>
        <v/>
      </c>
      <c r="N171" s="432" t="str">
        <f t="shared" si="210"/>
        <v/>
      </c>
      <c r="O171" s="432" t="str">
        <f t="shared" si="210"/>
        <v/>
      </c>
      <c r="P171" s="432" t="str">
        <f t="shared" si="210"/>
        <v/>
      </c>
      <c r="Q171" s="432" t="str">
        <f t="shared" si="210"/>
        <v/>
      </c>
      <c r="R171" s="432" t="str">
        <f t="shared" si="210"/>
        <v/>
      </c>
      <c r="S171" s="432" t="str">
        <f t="shared" si="210"/>
        <v/>
      </c>
      <c r="T171" s="432" t="str">
        <f t="shared" si="210"/>
        <v/>
      </c>
      <c r="U171" s="432" t="str">
        <f t="shared" si="210"/>
        <v/>
      </c>
      <c r="V171" s="432" t="str">
        <f t="shared" si="210"/>
        <v/>
      </c>
      <c r="W171" s="432" t="str">
        <f t="shared" si="210"/>
        <v/>
      </c>
      <c r="X171" s="432" t="str">
        <f t="shared" si="210"/>
        <v/>
      </c>
      <c r="Y171" s="432" t="str">
        <f t="shared" si="210"/>
        <v/>
      </c>
      <c r="Z171" s="432" t="str">
        <f t="shared" si="210"/>
        <v/>
      </c>
      <c r="AA171" s="432" t="str">
        <f t="shared" si="210"/>
        <v/>
      </c>
      <c r="AB171" s="432" t="str">
        <f t="shared" si="210"/>
        <v/>
      </c>
      <c r="AC171" s="432" t="str">
        <f t="shared" si="210"/>
        <v/>
      </c>
      <c r="AD171" s="432" t="str">
        <f t="shared" si="210"/>
        <v/>
      </c>
      <c r="AE171" s="432" t="str">
        <f t="shared" si="210"/>
        <v/>
      </c>
      <c r="AF171" s="432" t="str">
        <f t="shared" si="210"/>
        <v/>
      </c>
      <c r="AG171" s="432" t="str">
        <f t="shared" si="210"/>
        <v/>
      </c>
      <c r="AH171" s="432" t="str">
        <f t="shared" si="210"/>
        <v/>
      </c>
      <c r="AI171" s="432" t="str">
        <f t="shared" si="210"/>
        <v/>
      </c>
      <c r="AJ171" s="432" t="str">
        <f t="shared" si="210"/>
        <v/>
      </c>
      <c r="AK171" s="432" t="str">
        <f t="shared" si="210"/>
        <v/>
      </c>
      <c r="AL171" s="432" t="str">
        <f t="shared" si="210"/>
        <v/>
      </c>
      <c r="AM171" s="432" t="str">
        <f t="shared" ref="AM171:BR171" si="211">IF(NOT(ISNA(AM81)),IF(LEN(AM81)&gt;0,(AM81-$C81)/(rateShift*0.0001),""),"")</f>
        <v/>
      </c>
      <c r="AN171" s="432" t="str">
        <f t="shared" si="211"/>
        <v/>
      </c>
      <c r="AO171" s="432" t="str">
        <f t="shared" si="211"/>
        <v/>
      </c>
      <c r="AP171" s="432" t="str">
        <f t="shared" si="211"/>
        <v/>
      </c>
      <c r="AQ171" s="432" t="str">
        <f t="shared" si="211"/>
        <v/>
      </c>
      <c r="AR171" s="432" t="str">
        <f t="shared" si="211"/>
        <v/>
      </c>
      <c r="AS171" s="432" t="str">
        <f t="shared" si="211"/>
        <v/>
      </c>
      <c r="AT171" s="432" t="str">
        <f t="shared" si="211"/>
        <v/>
      </c>
      <c r="AU171" s="432" t="str">
        <f t="shared" si="211"/>
        <v/>
      </c>
      <c r="AV171" s="432" t="str">
        <f t="shared" si="211"/>
        <v/>
      </c>
      <c r="AW171" s="432" t="str">
        <f t="shared" si="211"/>
        <v/>
      </c>
      <c r="AX171" s="432" t="str">
        <f t="shared" si="211"/>
        <v/>
      </c>
      <c r="AY171" s="432" t="str">
        <f t="shared" si="211"/>
        <v/>
      </c>
      <c r="AZ171" s="432" t="str">
        <f t="shared" si="211"/>
        <v/>
      </c>
      <c r="BA171" s="432" t="str">
        <f t="shared" si="211"/>
        <v/>
      </c>
      <c r="BB171" s="432" t="str">
        <f t="shared" si="211"/>
        <v/>
      </c>
      <c r="BC171" s="432" t="str">
        <f t="shared" si="211"/>
        <v/>
      </c>
      <c r="BD171" s="432" t="str">
        <f t="shared" si="211"/>
        <v/>
      </c>
      <c r="BE171" s="432" t="str">
        <f t="shared" si="211"/>
        <v/>
      </c>
      <c r="BF171" s="432" t="str">
        <f t="shared" si="211"/>
        <v/>
      </c>
      <c r="BG171" s="432" t="str">
        <f t="shared" si="211"/>
        <v/>
      </c>
      <c r="BH171" s="432" t="str">
        <f t="shared" si="211"/>
        <v/>
      </c>
      <c r="BI171" s="432" t="str">
        <f t="shared" si="211"/>
        <v/>
      </c>
      <c r="BJ171" s="432" t="str">
        <f t="shared" si="211"/>
        <v/>
      </c>
      <c r="BK171" s="432" t="str">
        <f t="shared" si="211"/>
        <v/>
      </c>
      <c r="BL171" s="432" t="str">
        <f t="shared" si="211"/>
        <v/>
      </c>
      <c r="BM171" s="432" t="str">
        <f t="shared" si="211"/>
        <v/>
      </c>
      <c r="BN171" s="432" t="str">
        <f t="shared" si="211"/>
        <v/>
      </c>
      <c r="BO171" s="432" t="str">
        <f t="shared" si="211"/>
        <v/>
      </c>
      <c r="BP171" s="432" t="str">
        <f t="shared" si="211"/>
        <v/>
      </c>
      <c r="BQ171" s="432" t="str">
        <f t="shared" si="211"/>
        <v/>
      </c>
      <c r="BR171" s="432" t="str">
        <f t="shared" si="211"/>
        <v/>
      </c>
      <c r="BS171" s="432" t="str">
        <f t="shared" ref="BS171:CC171" si="212">IF(NOT(ISNA(BS81)),IF(LEN(BS81)&gt;0,(BS81-$C81)/(rateShift*0.0001),""),"")</f>
        <v/>
      </c>
      <c r="BT171" s="432" t="str">
        <f t="shared" si="212"/>
        <v/>
      </c>
      <c r="BU171" s="432" t="str">
        <f t="shared" si="212"/>
        <v/>
      </c>
      <c r="BV171" s="432" t="str">
        <f t="shared" si="212"/>
        <v/>
      </c>
      <c r="BW171" s="432" t="str">
        <f t="shared" si="212"/>
        <v/>
      </c>
      <c r="BX171" s="432" t="str">
        <f t="shared" si="212"/>
        <v/>
      </c>
      <c r="BY171" s="432" t="str">
        <f t="shared" si="212"/>
        <v/>
      </c>
      <c r="BZ171" s="432" t="str">
        <f t="shared" si="212"/>
        <v/>
      </c>
      <c r="CA171" s="432" t="str">
        <f t="shared" si="212"/>
        <v/>
      </c>
      <c r="CB171" s="432" t="str">
        <f t="shared" si="212"/>
        <v/>
      </c>
      <c r="CC171" s="436" t="str">
        <f t="shared" si="212"/>
        <v/>
      </c>
    </row>
    <row r="172" spans="6:81" x14ac:dyDescent="0.2">
      <c r="F172" s="238" t="str">
        <v/>
      </c>
      <c r="G172" s="435" t="str">
        <f t="shared" ref="G172:AL172" si="213">IF(NOT(ISNA(G82)),IF(LEN(G82)&gt;0,(G82-$C82)/(rateShift*0.0001),""),"")</f>
        <v/>
      </c>
      <c r="H172" s="432" t="str">
        <f t="shared" si="213"/>
        <v/>
      </c>
      <c r="I172" s="432" t="str">
        <f t="shared" si="213"/>
        <v/>
      </c>
      <c r="J172" s="432" t="str">
        <f t="shared" si="213"/>
        <v/>
      </c>
      <c r="K172" s="432" t="str">
        <f t="shared" si="213"/>
        <v/>
      </c>
      <c r="L172" s="432" t="str">
        <f t="shared" si="213"/>
        <v/>
      </c>
      <c r="M172" s="432" t="str">
        <f t="shared" si="213"/>
        <v/>
      </c>
      <c r="N172" s="432" t="str">
        <f t="shared" si="213"/>
        <v/>
      </c>
      <c r="O172" s="432" t="str">
        <f t="shared" si="213"/>
        <v/>
      </c>
      <c r="P172" s="432" t="str">
        <f t="shared" si="213"/>
        <v/>
      </c>
      <c r="Q172" s="432" t="str">
        <f t="shared" si="213"/>
        <v/>
      </c>
      <c r="R172" s="432" t="str">
        <f t="shared" si="213"/>
        <v/>
      </c>
      <c r="S172" s="432" t="str">
        <f t="shared" si="213"/>
        <v/>
      </c>
      <c r="T172" s="432" t="str">
        <f t="shared" si="213"/>
        <v/>
      </c>
      <c r="U172" s="432" t="str">
        <f t="shared" si="213"/>
        <v/>
      </c>
      <c r="V172" s="432" t="str">
        <f t="shared" si="213"/>
        <v/>
      </c>
      <c r="W172" s="432" t="str">
        <f t="shared" si="213"/>
        <v/>
      </c>
      <c r="X172" s="432" t="str">
        <f t="shared" si="213"/>
        <v/>
      </c>
      <c r="Y172" s="432" t="str">
        <f t="shared" si="213"/>
        <v/>
      </c>
      <c r="Z172" s="432" t="str">
        <f t="shared" si="213"/>
        <v/>
      </c>
      <c r="AA172" s="432" t="str">
        <f t="shared" si="213"/>
        <v/>
      </c>
      <c r="AB172" s="432" t="str">
        <f t="shared" si="213"/>
        <v/>
      </c>
      <c r="AC172" s="432" t="str">
        <f t="shared" si="213"/>
        <v/>
      </c>
      <c r="AD172" s="432" t="str">
        <f t="shared" si="213"/>
        <v/>
      </c>
      <c r="AE172" s="432" t="str">
        <f t="shared" si="213"/>
        <v/>
      </c>
      <c r="AF172" s="432" t="str">
        <f t="shared" si="213"/>
        <v/>
      </c>
      <c r="AG172" s="432" t="str">
        <f t="shared" si="213"/>
        <v/>
      </c>
      <c r="AH172" s="432" t="str">
        <f t="shared" si="213"/>
        <v/>
      </c>
      <c r="AI172" s="432" t="str">
        <f t="shared" si="213"/>
        <v/>
      </c>
      <c r="AJ172" s="432" t="str">
        <f t="shared" si="213"/>
        <v/>
      </c>
      <c r="AK172" s="432" t="str">
        <f t="shared" si="213"/>
        <v/>
      </c>
      <c r="AL172" s="432" t="str">
        <f t="shared" si="213"/>
        <v/>
      </c>
      <c r="AM172" s="432" t="str">
        <f t="shared" ref="AM172:BR172" si="214">IF(NOT(ISNA(AM82)),IF(LEN(AM82)&gt;0,(AM82-$C82)/(rateShift*0.0001),""),"")</f>
        <v/>
      </c>
      <c r="AN172" s="432" t="str">
        <f t="shared" si="214"/>
        <v/>
      </c>
      <c r="AO172" s="432" t="str">
        <f t="shared" si="214"/>
        <v/>
      </c>
      <c r="AP172" s="432" t="str">
        <f t="shared" si="214"/>
        <v/>
      </c>
      <c r="AQ172" s="432" t="str">
        <f t="shared" si="214"/>
        <v/>
      </c>
      <c r="AR172" s="432" t="str">
        <f t="shared" si="214"/>
        <v/>
      </c>
      <c r="AS172" s="432" t="str">
        <f t="shared" si="214"/>
        <v/>
      </c>
      <c r="AT172" s="432" t="str">
        <f t="shared" si="214"/>
        <v/>
      </c>
      <c r="AU172" s="432" t="str">
        <f t="shared" si="214"/>
        <v/>
      </c>
      <c r="AV172" s="432" t="str">
        <f t="shared" si="214"/>
        <v/>
      </c>
      <c r="AW172" s="432" t="str">
        <f t="shared" si="214"/>
        <v/>
      </c>
      <c r="AX172" s="432" t="str">
        <f t="shared" si="214"/>
        <v/>
      </c>
      <c r="AY172" s="432" t="str">
        <f t="shared" si="214"/>
        <v/>
      </c>
      <c r="AZ172" s="432" t="str">
        <f t="shared" si="214"/>
        <v/>
      </c>
      <c r="BA172" s="432" t="str">
        <f t="shared" si="214"/>
        <v/>
      </c>
      <c r="BB172" s="432" t="str">
        <f t="shared" si="214"/>
        <v/>
      </c>
      <c r="BC172" s="432" t="str">
        <f t="shared" si="214"/>
        <v/>
      </c>
      <c r="BD172" s="432" t="str">
        <f t="shared" si="214"/>
        <v/>
      </c>
      <c r="BE172" s="432" t="str">
        <f t="shared" si="214"/>
        <v/>
      </c>
      <c r="BF172" s="432" t="str">
        <f t="shared" si="214"/>
        <v/>
      </c>
      <c r="BG172" s="432" t="str">
        <f t="shared" si="214"/>
        <v/>
      </c>
      <c r="BH172" s="432" t="str">
        <f t="shared" si="214"/>
        <v/>
      </c>
      <c r="BI172" s="432" t="str">
        <f t="shared" si="214"/>
        <v/>
      </c>
      <c r="BJ172" s="432" t="str">
        <f t="shared" si="214"/>
        <v/>
      </c>
      <c r="BK172" s="432" t="str">
        <f t="shared" si="214"/>
        <v/>
      </c>
      <c r="BL172" s="432" t="str">
        <f t="shared" si="214"/>
        <v/>
      </c>
      <c r="BM172" s="432" t="str">
        <f t="shared" si="214"/>
        <v/>
      </c>
      <c r="BN172" s="432" t="str">
        <f t="shared" si="214"/>
        <v/>
      </c>
      <c r="BO172" s="432" t="str">
        <f t="shared" si="214"/>
        <v/>
      </c>
      <c r="BP172" s="432" t="str">
        <f t="shared" si="214"/>
        <v/>
      </c>
      <c r="BQ172" s="432" t="str">
        <f t="shared" si="214"/>
        <v/>
      </c>
      <c r="BR172" s="432" t="str">
        <f t="shared" si="214"/>
        <v/>
      </c>
      <c r="BS172" s="432" t="str">
        <f t="shared" ref="BS172:CC172" si="215">IF(NOT(ISNA(BS82)),IF(LEN(BS82)&gt;0,(BS82-$C82)/(rateShift*0.0001),""),"")</f>
        <v/>
      </c>
      <c r="BT172" s="432" t="str">
        <f t="shared" si="215"/>
        <v/>
      </c>
      <c r="BU172" s="432" t="str">
        <f t="shared" si="215"/>
        <v/>
      </c>
      <c r="BV172" s="432" t="str">
        <f t="shared" si="215"/>
        <v/>
      </c>
      <c r="BW172" s="432" t="str">
        <f t="shared" si="215"/>
        <v/>
      </c>
      <c r="BX172" s="432" t="str">
        <f t="shared" si="215"/>
        <v/>
      </c>
      <c r="BY172" s="432" t="str">
        <f t="shared" si="215"/>
        <v/>
      </c>
      <c r="BZ172" s="432" t="str">
        <f t="shared" si="215"/>
        <v/>
      </c>
      <c r="CA172" s="432" t="str">
        <f t="shared" si="215"/>
        <v/>
      </c>
      <c r="CB172" s="432" t="str">
        <f t="shared" si="215"/>
        <v/>
      </c>
      <c r="CC172" s="436" t="str">
        <f t="shared" si="215"/>
        <v/>
      </c>
    </row>
    <row r="173" spans="6:81" x14ac:dyDescent="0.2">
      <c r="F173" s="238" t="str">
        <v/>
      </c>
      <c r="G173" s="435" t="str">
        <f t="shared" ref="G173:AL173" si="216">IF(NOT(ISNA(G83)),IF(LEN(G83)&gt;0,(G83-$C83)/(rateShift*0.0001),""),"")</f>
        <v/>
      </c>
      <c r="H173" s="432" t="str">
        <f t="shared" si="216"/>
        <v/>
      </c>
      <c r="I173" s="432" t="str">
        <f t="shared" si="216"/>
        <v/>
      </c>
      <c r="J173" s="432" t="str">
        <f t="shared" si="216"/>
        <v/>
      </c>
      <c r="K173" s="432" t="str">
        <f t="shared" si="216"/>
        <v/>
      </c>
      <c r="L173" s="432" t="str">
        <f t="shared" si="216"/>
        <v/>
      </c>
      <c r="M173" s="432" t="str">
        <f t="shared" si="216"/>
        <v/>
      </c>
      <c r="N173" s="432" t="str">
        <f t="shared" si="216"/>
        <v/>
      </c>
      <c r="O173" s="432" t="str">
        <f t="shared" si="216"/>
        <v/>
      </c>
      <c r="P173" s="432" t="str">
        <f t="shared" si="216"/>
        <v/>
      </c>
      <c r="Q173" s="432" t="str">
        <f t="shared" si="216"/>
        <v/>
      </c>
      <c r="R173" s="432" t="str">
        <f t="shared" si="216"/>
        <v/>
      </c>
      <c r="S173" s="432" t="str">
        <f t="shared" si="216"/>
        <v/>
      </c>
      <c r="T173" s="432" t="str">
        <f t="shared" si="216"/>
        <v/>
      </c>
      <c r="U173" s="432" t="str">
        <f t="shared" si="216"/>
        <v/>
      </c>
      <c r="V173" s="432" t="str">
        <f t="shared" si="216"/>
        <v/>
      </c>
      <c r="W173" s="432" t="str">
        <f t="shared" si="216"/>
        <v/>
      </c>
      <c r="X173" s="432" t="str">
        <f t="shared" si="216"/>
        <v/>
      </c>
      <c r="Y173" s="432" t="str">
        <f t="shared" si="216"/>
        <v/>
      </c>
      <c r="Z173" s="432" t="str">
        <f t="shared" si="216"/>
        <v/>
      </c>
      <c r="AA173" s="432" t="str">
        <f t="shared" si="216"/>
        <v/>
      </c>
      <c r="AB173" s="432" t="str">
        <f t="shared" si="216"/>
        <v/>
      </c>
      <c r="AC173" s="432" t="str">
        <f t="shared" si="216"/>
        <v/>
      </c>
      <c r="AD173" s="432" t="str">
        <f t="shared" si="216"/>
        <v/>
      </c>
      <c r="AE173" s="432" t="str">
        <f t="shared" si="216"/>
        <v/>
      </c>
      <c r="AF173" s="432" t="str">
        <f t="shared" si="216"/>
        <v/>
      </c>
      <c r="AG173" s="432" t="str">
        <f t="shared" si="216"/>
        <v/>
      </c>
      <c r="AH173" s="432" t="str">
        <f t="shared" si="216"/>
        <v/>
      </c>
      <c r="AI173" s="432" t="str">
        <f t="shared" si="216"/>
        <v/>
      </c>
      <c r="AJ173" s="432" t="str">
        <f t="shared" si="216"/>
        <v/>
      </c>
      <c r="AK173" s="432" t="str">
        <f t="shared" si="216"/>
        <v/>
      </c>
      <c r="AL173" s="432" t="str">
        <f t="shared" si="216"/>
        <v/>
      </c>
      <c r="AM173" s="432" t="str">
        <f t="shared" ref="AM173:BR173" si="217">IF(NOT(ISNA(AM83)),IF(LEN(AM83)&gt;0,(AM83-$C83)/(rateShift*0.0001),""),"")</f>
        <v/>
      </c>
      <c r="AN173" s="432" t="str">
        <f t="shared" si="217"/>
        <v/>
      </c>
      <c r="AO173" s="432" t="str">
        <f t="shared" si="217"/>
        <v/>
      </c>
      <c r="AP173" s="432" t="str">
        <f t="shared" si="217"/>
        <v/>
      </c>
      <c r="AQ173" s="432" t="str">
        <f t="shared" si="217"/>
        <v/>
      </c>
      <c r="AR173" s="432" t="str">
        <f t="shared" si="217"/>
        <v/>
      </c>
      <c r="AS173" s="432" t="str">
        <f t="shared" si="217"/>
        <v/>
      </c>
      <c r="AT173" s="432" t="str">
        <f t="shared" si="217"/>
        <v/>
      </c>
      <c r="AU173" s="432" t="str">
        <f t="shared" si="217"/>
        <v/>
      </c>
      <c r="AV173" s="432" t="str">
        <f t="shared" si="217"/>
        <v/>
      </c>
      <c r="AW173" s="432" t="str">
        <f t="shared" si="217"/>
        <v/>
      </c>
      <c r="AX173" s="432" t="str">
        <f t="shared" si="217"/>
        <v/>
      </c>
      <c r="AY173" s="432" t="str">
        <f t="shared" si="217"/>
        <v/>
      </c>
      <c r="AZ173" s="432" t="str">
        <f t="shared" si="217"/>
        <v/>
      </c>
      <c r="BA173" s="432" t="str">
        <f t="shared" si="217"/>
        <v/>
      </c>
      <c r="BB173" s="432" t="str">
        <f t="shared" si="217"/>
        <v/>
      </c>
      <c r="BC173" s="432" t="str">
        <f t="shared" si="217"/>
        <v/>
      </c>
      <c r="BD173" s="432" t="str">
        <f t="shared" si="217"/>
        <v/>
      </c>
      <c r="BE173" s="432" t="str">
        <f t="shared" si="217"/>
        <v/>
      </c>
      <c r="BF173" s="432" t="str">
        <f t="shared" si="217"/>
        <v/>
      </c>
      <c r="BG173" s="432" t="str">
        <f t="shared" si="217"/>
        <v/>
      </c>
      <c r="BH173" s="432" t="str">
        <f t="shared" si="217"/>
        <v/>
      </c>
      <c r="BI173" s="432" t="str">
        <f t="shared" si="217"/>
        <v/>
      </c>
      <c r="BJ173" s="432" t="str">
        <f t="shared" si="217"/>
        <v/>
      </c>
      <c r="BK173" s="432" t="str">
        <f t="shared" si="217"/>
        <v/>
      </c>
      <c r="BL173" s="432" t="str">
        <f t="shared" si="217"/>
        <v/>
      </c>
      <c r="BM173" s="432" t="str">
        <f t="shared" si="217"/>
        <v/>
      </c>
      <c r="BN173" s="432" t="str">
        <f t="shared" si="217"/>
        <v/>
      </c>
      <c r="BO173" s="432" t="str">
        <f t="shared" si="217"/>
        <v/>
      </c>
      <c r="BP173" s="432" t="str">
        <f t="shared" si="217"/>
        <v/>
      </c>
      <c r="BQ173" s="432" t="str">
        <f t="shared" si="217"/>
        <v/>
      </c>
      <c r="BR173" s="432" t="str">
        <f t="shared" si="217"/>
        <v/>
      </c>
      <c r="BS173" s="432" t="str">
        <f t="shared" ref="BS173:CC173" si="218">IF(NOT(ISNA(BS83)),IF(LEN(BS83)&gt;0,(BS83-$C83)/(rateShift*0.0001),""),"")</f>
        <v/>
      </c>
      <c r="BT173" s="432" t="str">
        <f t="shared" si="218"/>
        <v/>
      </c>
      <c r="BU173" s="432" t="str">
        <f t="shared" si="218"/>
        <v/>
      </c>
      <c r="BV173" s="432" t="str">
        <f t="shared" si="218"/>
        <v/>
      </c>
      <c r="BW173" s="432" t="str">
        <f t="shared" si="218"/>
        <v/>
      </c>
      <c r="BX173" s="432" t="str">
        <f t="shared" si="218"/>
        <v/>
      </c>
      <c r="BY173" s="432" t="str">
        <f t="shared" si="218"/>
        <v/>
      </c>
      <c r="BZ173" s="432" t="str">
        <f t="shared" si="218"/>
        <v/>
      </c>
      <c r="CA173" s="432" t="str">
        <f t="shared" si="218"/>
        <v/>
      </c>
      <c r="CB173" s="432" t="str">
        <f t="shared" si="218"/>
        <v/>
      </c>
      <c r="CC173" s="436" t="str">
        <f t="shared" si="218"/>
        <v/>
      </c>
    </row>
    <row r="174" spans="6:81" x14ac:dyDescent="0.2">
      <c r="F174" s="238" t="str">
        <v/>
      </c>
      <c r="G174" s="435" t="str">
        <f t="shared" ref="G174:AL174" si="219">IF(NOT(ISNA(G84)),IF(LEN(G84)&gt;0,(G84-$C84)/(rateShift*0.0001),""),"")</f>
        <v/>
      </c>
      <c r="H174" s="432" t="str">
        <f t="shared" si="219"/>
        <v/>
      </c>
      <c r="I174" s="432" t="str">
        <f t="shared" si="219"/>
        <v/>
      </c>
      <c r="J174" s="432" t="str">
        <f t="shared" si="219"/>
        <v/>
      </c>
      <c r="K174" s="432" t="str">
        <f t="shared" si="219"/>
        <v/>
      </c>
      <c r="L174" s="432" t="str">
        <f t="shared" si="219"/>
        <v/>
      </c>
      <c r="M174" s="432" t="str">
        <f t="shared" si="219"/>
        <v/>
      </c>
      <c r="N174" s="432" t="str">
        <f t="shared" si="219"/>
        <v/>
      </c>
      <c r="O174" s="432" t="str">
        <f t="shared" si="219"/>
        <v/>
      </c>
      <c r="P174" s="432" t="str">
        <f t="shared" si="219"/>
        <v/>
      </c>
      <c r="Q174" s="432" t="str">
        <f t="shared" si="219"/>
        <v/>
      </c>
      <c r="R174" s="432" t="str">
        <f t="shared" si="219"/>
        <v/>
      </c>
      <c r="S174" s="432" t="str">
        <f t="shared" si="219"/>
        <v/>
      </c>
      <c r="T174" s="432" t="str">
        <f t="shared" si="219"/>
        <v/>
      </c>
      <c r="U174" s="432" t="str">
        <f t="shared" si="219"/>
        <v/>
      </c>
      <c r="V174" s="432" t="str">
        <f t="shared" si="219"/>
        <v/>
      </c>
      <c r="W174" s="432" t="str">
        <f t="shared" si="219"/>
        <v/>
      </c>
      <c r="X174" s="432" t="str">
        <f t="shared" si="219"/>
        <v/>
      </c>
      <c r="Y174" s="432" t="str">
        <f t="shared" si="219"/>
        <v/>
      </c>
      <c r="Z174" s="432" t="str">
        <f t="shared" si="219"/>
        <v/>
      </c>
      <c r="AA174" s="432" t="str">
        <f t="shared" si="219"/>
        <v/>
      </c>
      <c r="AB174" s="432" t="str">
        <f t="shared" si="219"/>
        <v/>
      </c>
      <c r="AC174" s="432" t="str">
        <f t="shared" si="219"/>
        <v/>
      </c>
      <c r="AD174" s="432" t="str">
        <f t="shared" si="219"/>
        <v/>
      </c>
      <c r="AE174" s="432" t="str">
        <f t="shared" si="219"/>
        <v/>
      </c>
      <c r="AF174" s="432" t="str">
        <f t="shared" si="219"/>
        <v/>
      </c>
      <c r="AG174" s="432" t="str">
        <f t="shared" si="219"/>
        <v/>
      </c>
      <c r="AH174" s="432" t="str">
        <f t="shared" si="219"/>
        <v/>
      </c>
      <c r="AI174" s="432" t="str">
        <f t="shared" si="219"/>
        <v/>
      </c>
      <c r="AJ174" s="432" t="str">
        <f t="shared" si="219"/>
        <v/>
      </c>
      <c r="AK174" s="432" t="str">
        <f t="shared" si="219"/>
        <v/>
      </c>
      <c r="AL174" s="432" t="str">
        <f t="shared" si="219"/>
        <v/>
      </c>
      <c r="AM174" s="432" t="str">
        <f t="shared" ref="AM174:BR174" si="220">IF(NOT(ISNA(AM84)),IF(LEN(AM84)&gt;0,(AM84-$C84)/(rateShift*0.0001),""),"")</f>
        <v/>
      </c>
      <c r="AN174" s="432" t="str">
        <f t="shared" si="220"/>
        <v/>
      </c>
      <c r="AO174" s="432" t="str">
        <f t="shared" si="220"/>
        <v/>
      </c>
      <c r="AP174" s="432" t="str">
        <f t="shared" si="220"/>
        <v/>
      </c>
      <c r="AQ174" s="432" t="str">
        <f t="shared" si="220"/>
        <v/>
      </c>
      <c r="AR174" s="432" t="str">
        <f t="shared" si="220"/>
        <v/>
      </c>
      <c r="AS174" s="432" t="str">
        <f t="shared" si="220"/>
        <v/>
      </c>
      <c r="AT174" s="432" t="str">
        <f t="shared" si="220"/>
        <v/>
      </c>
      <c r="AU174" s="432" t="str">
        <f t="shared" si="220"/>
        <v/>
      </c>
      <c r="AV174" s="432" t="str">
        <f t="shared" si="220"/>
        <v/>
      </c>
      <c r="AW174" s="432" t="str">
        <f t="shared" si="220"/>
        <v/>
      </c>
      <c r="AX174" s="432" t="str">
        <f t="shared" si="220"/>
        <v/>
      </c>
      <c r="AY174" s="432" t="str">
        <f t="shared" si="220"/>
        <v/>
      </c>
      <c r="AZ174" s="432" t="str">
        <f t="shared" si="220"/>
        <v/>
      </c>
      <c r="BA174" s="432" t="str">
        <f t="shared" si="220"/>
        <v/>
      </c>
      <c r="BB174" s="432" t="str">
        <f t="shared" si="220"/>
        <v/>
      </c>
      <c r="BC174" s="432" t="str">
        <f t="shared" si="220"/>
        <v/>
      </c>
      <c r="BD174" s="432" t="str">
        <f t="shared" si="220"/>
        <v/>
      </c>
      <c r="BE174" s="432" t="str">
        <f t="shared" si="220"/>
        <v/>
      </c>
      <c r="BF174" s="432" t="str">
        <f t="shared" si="220"/>
        <v/>
      </c>
      <c r="BG174" s="432" t="str">
        <f t="shared" si="220"/>
        <v/>
      </c>
      <c r="BH174" s="432" t="str">
        <f t="shared" si="220"/>
        <v/>
      </c>
      <c r="BI174" s="432" t="str">
        <f t="shared" si="220"/>
        <v/>
      </c>
      <c r="BJ174" s="432" t="str">
        <f t="shared" si="220"/>
        <v/>
      </c>
      <c r="BK174" s="432" t="str">
        <f t="shared" si="220"/>
        <v/>
      </c>
      <c r="BL174" s="432" t="str">
        <f t="shared" si="220"/>
        <v/>
      </c>
      <c r="BM174" s="432" t="str">
        <f t="shared" si="220"/>
        <v/>
      </c>
      <c r="BN174" s="432" t="str">
        <f t="shared" si="220"/>
        <v/>
      </c>
      <c r="BO174" s="432" t="str">
        <f t="shared" si="220"/>
        <v/>
      </c>
      <c r="BP174" s="432" t="str">
        <f t="shared" si="220"/>
        <v/>
      </c>
      <c r="BQ174" s="432" t="str">
        <f t="shared" si="220"/>
        <v/>
      </c>
      <c r="BR174" s="432" t="str">
        <f t="shared" si="220"/>
        <v/>
      </c>
      <c r="BS174" s="432" t="str">
        <f t="shared" ref="BS174:CC174" si="221">IF(NOT(ISNA(BS84)),IF(LEN(BS84)&gt;0,(BS84-$C84)/(rateShift*0.0001),""),"")</f>
        <v/>
      </c>
      <c r="BT174" s="432" t="str">
        <f t="shared" si="221"/>
        <v/>
      </c>
      <c r="BU174" s="432" t="str">
        <f t="shared" si="221"/>
        <v/>
      </c>
      <c r="BV174" s="432" t="str">
        <f t="shared" si="221"/>
        <v/>
      </c>
      <c r="BW174" s="432" t="str">
        <f t="shared" si="221"/>
        <v/>
      </c>
      <c r="BX174" s="432" t="str">
        <f t="shared" si="221"/>
        <v/>
      </c>
      <c r="BY174" s="432" t="str">
        <f t="shared" si="221"/>
        <v/>
      </c>
      <c r="BZ174" s="432" t="str">
        <f t="shared" si="221"/>
        <v/>
      </c>
      <c r="CA174" s="432" t="str">
        <f t="shared" si="221"/>
        <v/>
      </c>
      <c r="CB174" s="432" t="str">
        <f t="shared" si="221"/>
        <v/>
      </c>
      <c r="CC174" s="436" t="str">
        <f t="shared" si="221"/>
        <v/>
      </c>
    </row>
    <row r="175" spans="6:81" x14ac:dyDescent="0.2">
      <c r="F175" s="238" t="str">
        <v/>
      </c>
      <c r="G175" s="435" t="str">
        <f t="shared" ref="G175:AL175" si="222">IF(NOT(ISNA(G85)),IF(LEN(G85)&gt;0,(G85-$C85)/(rateShift*0.0001),""),"")</f>
        <v/>
      </c>
      <c r="H175" s="432" t="str">
        <f t="shared" si="222"/>
        <v/>
      </c>
      <c r="I175" s="432" t="str">
        <f t="shared" si="222"/>
        <v/>
      </c>
      <c r="J175" s="432" t="str">
        <f t="shared" si="222"/>
        <v/>
      </c>
      <c r="K175" s="432" t="str">
        <f t="shared" si="222"/>
        <v/>
      </c>
      <c r="L175" s="432" t="str">
        <f t="shared" si="222"/>
        <v/>
      </c>
      <c r="M175" s="432" t="str">
        <f t="shared" si="222"/>
        <v/>
      </c>
      <c r="N175" s="432" t="str">
        <f t="shared" si="222"/>
        <v/>
      </c>
      <c r="O175" s="432" t="str">
        <f t="shared" si="222"/>
        <v/>
      </c>
      <c r="P175" s="432" t="str">
        <f t="shared" si="222"/>
        <v/>
      </c>
      <c r="Q175" s="432" t="str">
        <f t="shared" si="222"/>
        <v/>
      </c>
      <c r="R175" s="432" t="str">
        <f t="shared" si="222"/>
        <v/>
      </c>
      <c r="S175" s="432" t="str">
        <f t="shared" si="222"/>
        <v/>
      </c>
      <c r="T175" s="432" t="str">
        <f t="shared" si="222"/>
        <v/>
      </c>
      <c r="U175" s="432" t="str">
        <f t="shared" si="222"/>
        <v/>
      </c>
      <c r="V175" s="432" t="str">
        <f t="shared" si="222"/>
        <v/>
      </c>
      <c r="W175" s="432" t="str">
        <f t="shared" si="222"/>
        <v/>
      </c>
      <c r="X175" s="432" t="str">
        <f t="shared" si="222"/>
        <v/>
      </c>
      <c r="Y175" s="432" t="str">
        <f t="shared" si="222"/>
        <v/>
      </c>
      <c r="Z175" s="432" t="str">
        <f t="shared" si="222"/>
        <v/>
      </c>
      <c r="AA175" s="432" t="str">
        <f t="shared" si="222"/>
        <v/>
      </c>
      <c r="AB175" s="432" t="str">
        <f t="shared" si="222"/>
        <v/>
      </c>
      <c r="AC175" s="432" t="str">
        <f t="shared" si="222"/>
        <v/>
      </c>
      <c r="AD175" s="432" t="str">
        <f t="shared" si="222"/>
        <v/>
      </c>
      <c r="AE175" s="432" t="str">
        <f t="shared" si="222"/>
        <v/>
      </c>
      <c r="AF175" s="432" t="str">
        <f t="shared" si="222"/>
        <v/>
      </c>
      <c r="AG175" s="432" t="str">
        <f t="shared" si="222"/>
        <v/>
      </c>
      <c r="AH175" s="432" t="str">
        <f t="shared" si="222"/>
        <v/>
      </c>
      <c r="AI175" s="432" t="str">
        <f t="shared" si="222"/>
        <v/>
      </c>
      <c r="AJ175" s="432" t="str">
        <f t="shared" si="222"/>
        <v/>
      </c>
      <c r="AK175" s="432" t="str">
        <f t="shared" si="222"/>
        <v/>
      </c>
      <c r="AL175" s="432" t="str">
        <f t="shared" si="222"/>
        <v/>
      </c>
      <c r="AM175" s="432" t="str">
        <f t="shared" ref="AM175:BR175" si="223">IF(NOT(ISNA(AM85)),IF(LEN(AM85)&gt;0,(AM85-$C85)/(rateShift*0.0001),""),"")</f>
        <v/>
      </c>
      <c r="AN175" s="432" t="str">
        <f t="shared" si="223"/>
        <v/>
      </c>
      <c r="AO175" s="432" t="str">
        <f t="shared" si="223"/>
        <v/>
      </c>
      <c r="AP175" s="432" t="str">
        <f t="shared" si="223"/>
        <v/>
      </c>
      <c r="AQ175" s="432" t="str">
        <f t="shared" si="223"/>
        <v/>
      </c>
      <c r="AR175" s="432" t="str">
        <f t="shared" si="223"/>
        <v/>
      </c>
      <c r="AS175" s="432" t="str">
        <f t="shared" si="223"/>
        <v/>
      </c>
      <c r="AT175" s="432" t="str">
        <f t="shared" si="223"/>
        <v/>
      </c>
      <c r="AU175" s="432" t="str">
        <f t="shared" si="223"/>
        <v/>
      </c>
      <c r="AV175" s="432" t="str">
        <f t="shared" si="223"/>
        <v/>
      </c>
      <c r="AW175" s="432" t="str">
        <f t="shared" si="223"/>
        <v/>
      </c>
      <c r="AX175" s="432" t="str">
        <f t="shared" si="223"/>
        <v/>
      </c>
      <c r="AY175" s="432" t="str">
        <f t="shared" si="223"/>
        <v/>
      </c>
      <c r="AZ175" s="432" t="str">
        <f t="shared" si="223"/>
        <v/>
      </c>
      <c r="BA175" s="432" t="str">
        <f t="shared" si="223"/>
        <v/>
      </c>
      <c r="BB175" s="432" t="str">
        <f t="shared" si="223"/>
        <v/>
      </c>
      <c r="BC175" s="432" t="str">
        <f t="shared" si="223"/>
        <v/>
      </c>
      <c r="BD175" s="432" t="str">
        <f t="shared" si="223"/>
        <v/>
      </c>
      <c r="BE175" s="432" t="str">
        <f t="shared" si="223"/>
        <v/>
      </c>
      <c r="BF175" s="432" t="str">
        <f t="shared" si="223"/>
        <v/>
      </c>
      <c r="BG175" s="432" t="str">
        <f t="shared" si="223"/>
        <v/>
      </c>
      <c r="BH175" s="432" t="str">
        <f t="shared" si="223"/>
        <v/>
      </c>
      <c r="BI175" s="432" t="str">
        <f t="shared" si="223"/>
        <v/>
      </c>
      <c r="BJ175" s="432" t="str">
        <f t="shared" si="223"/>
        <v/>
      </c>
      <c r="BK175" s="432" t="str">
        <f t="shared" si="223"/>
        <v/>
      </c>
      <c r="BL175" s="432" t="str">
        <f t="shared" si="223"/>
        <v/>
      </c>
      <c r="BM175" s="432" t="str">
        <f t="shared" si="223"/>
        <v/>
      </c>
      <c r="BN175" s="432" t="str">
        <f t="shared" si="223"/>
        <v/>
      </c>
      <c r="BO175" s="432" t="str">
        <f t="shared" si="223"/>
        <v/>
      </c>
      <c r="BP175" s="432" t="str">
        <f t="shared" si="223"/>
        <v/>
      </c>
      <c r="BQ175" s="432" t="str">
        <f t="shared" si="223"/>
        <v/>
      </c>
      <c r="BR175" s="432" t="str">
        <f t="shared" si="223"/>
        <v/>
      </c>
      <c r="BS175" s="432" t="str">
        <f t="shared" ref="BS175:CC175" si="224">IF(NOT(ISNA(BS85)),IF(LEN(BS85)&gt;0,(BS85-$C85)/(rateShift*0.0001),""),"")</f>
        <v/>
      </c>
      <c r="BT175" s="432" t="str">
        <f t="shared" si="224"/>
        <v/>
      </c>
      <c r="BU175" s="432" t="str">
        <f t="shared" si="224"/>
        <v/>
      </c>
      <c r="BV175" s="432" t="str">
        <f t="shared" si="224"/>
        <v/>
      </c>
      <c r="BW175" s="432" t="str">
        <f t="shared" si="224"/>
        <v/>
      </c>
      <c r="BX175" s="432" t="str">
        <f t="shared" si="224"/>
        <v/>
      </c>
      <c r="BY175" s="432" t="str">
        <f t="shared" si="224"/>
        <v/>
      </c>
      <c r="BZ175" s="432" t="str">
        <f t="shared" si="224"/>
        <v/>
      </c>
      <c r="CA175" s="432" t="str">
        <f t="shared" si="224"/>
        <v/>
      </c>
      <c r="CB175" s="432" t="str">
        <f t="shared" si="224"/>
        <v/>
      </c>
      <c r="CC175" s="436" t="str">
        <f t="shared" si="224"/>
        <v/>
      </c>
    </row>
    <row r="176" spans="6:81" x14ac:dyDescent="0.2">
      <c r="F176" s="238" t="str">
        <v/>
      </c>
      <c r="G176" s="435" t="str">
        <f t="shared" ref="G176:AL176" si="225">IF(NOT(ISNA(G86)),IF(LEN(G86)&gt;0,(G86-$C86)/(rateShift*0.0001),""),"")</f>
        <v/>
      </c>
      <c r="H176" s="432" t="str">
        <f t="shared" si="225"/>
        <v/>
      </c>
      <c r="I176" s="432" t="str">
        <f t="shared" si="225"/>
        <v/>
      </c>
      <c r="J176" s="432" t="str">
        <f t="shared" si="225"/>
        <v/>
      </c>
      <c r="K176" s="432" t="str">
        <f t="shared" si="225"/>
        <v/>
      </c>
      <c r="L176" s="432" t="str">
        <f t="shared" si="225"/>
        <v/>
      </c>
      <c r="M176" s="432" t="str">
        <f t="shared" si="225"/>
        <v/>
      </c>
      <c r="N176" s="432" t="str">
        <f t="shared" si="225"/>
        <v/>
      </c>
      <c r="O176" s="432" t="str">
        <f t="shared" si="225"/>
        <v/>
      </c>
      <c r="P176" s="432" t="str">
        <f t="shared" si="225"/>
        <v/>
      </c>
      <c r="Q176" s="432" t="str">
        <f t="shared" si="225"/>
        <v/>
      </c>
      <c r="R176" s="432" t="str">
        <f t="shared" si="225"/>
        <v/>
      </c>
      <c r="S176" s="432" t="str">
        <f t="shared" si="225"/>
        <v/>
      </c>
      <c r="T176" s="432" t="str">
        <f t="shared" si="225"/>
        <v/>
      </c>
      <c r="U176" s="432" t="str">
        <f t="shared" si="225"/>
        <v/>
      </c>
      <c r="V176" s="432" t="str">
        <f t="shared" si="225"/>
        <v/>
      </c>
      <c r="W176" s="432" t="str">
        <f t="shared" si="225"/>
        <v/>
      </c>
      <c r="X176" s="432" t="str">
        <f t="shared" si="225"/>
        <v/>
      </c>
      <c r="Y176" s="432" t="str">
        <f t="shared" si="225"/>
        <v/>
      </c>
      <c r="Z176" s="432" t="str">
        <f t="shared" si="225"/>
        <v/>
      </c>
      <c r="AA176" s="432" t="str">
        <f t="shared" si="225"/>
        <v/>
      </c>
      <c r="AB176" s="432" t="str">
        <f t="shared" si="225"/>
        <v/>
      </c>
      <c r="AC176" s="432" t="str">
        <f t="shared" si="225"/>
        <v/>
      </c>
      <c r="AD176" s="432" t="str">
        <f t="shared" si="225"/>
        <v/>
      </c>
      <c r="AE176" s="432" t="str">
        <f t="shared" si="225"/>
        <v/>
      </c>
      <c r="AF176" s="432" t="str">
        <f t="shared" si="225"/>
        <v/>
      </c>
      <c r="AG176" s="432" t="str">
        <f t="shared" si="225"/>
        <v/>
      </c>
      <c r="AH176" s="432" t="str">
        <f t="shared" si="225"/>
        <v/>
      </c>
      <c r="AI176" s="432" t="str">
        <f t="shared" si="225"/>
        <v/>
      </c>
      <c r="AJ176" s="432" t="str">
        <f t="shared" si="225"/>
        <v/>
      </c>
      <c r="AK176" s="432" t="str">
        <f t="shared" si="225"/>
        <v/>
      </c>
      <c r="AL176" s="432" t="str">
        <f t="shared" si="225"/>
        <v/>
      </c>
      <c r="AM176" s="432" t="str">
        <f t="shared" ref="AM176:BR176" si="226">IF(NOT(ISNA(AM86)),IF(LEN(AM86)&gt;0,(AM86-$C86)/(rateShift*0.0001),""),"")</f>
        <v/>
      </c>
      <c r="AN176" s="432" t="str">
        <f t="shared" si="226"/>
        <v/>
      </c>
      <c r="AO176" s="432" t="str">
        <f t="shared" si="226"/>
        <v/>
      </c>
      <c r="AP176" s="432" t="str">
        <f t="shared" si="226"/>
        <v/>
      </c>
      <c r="AQ176" s="432" t="str">
        <f t="shared" si="226"/>
        <v/>
      </c>
      <c r="AR176" s="432" t="str">
        <f t="shared" si="226"/>
        <v/>
      </c>
      <c r="AS176" s="432" t="str">
        <f t="shared" si="226"/>
        <v/>
      </c>
      <c r="AT176" s="432" t="str">
        <f t="shared" si="226"/>
        <v/>
      </c>
      <c r="AU176" s="432" t="str">
        <f t="shared" si="226"/>
        <v/>
      </c>
      <c r="AV176" s="432" t="str">
        <f t="shared" si="226"/>
        <v/>
      </c>
      <c r="AW176" s="432" t="str">
        <f t="shared" si="226"/>
        <v/>
      </c>
      <c r="AX176" s="432" t="str">
        <f t="shared" si="226"/>
        <v/>
      </c>
      <c r="AY176" s="432" t="str">
        <f t="shared" si="226"/>
        <v/>
      </c>
      <c r="AZ176" s="432" t="str">
        <f t="shared" si="226"/>
        <v/>
      </c>
      <c r="BA176" s="432" t="str">
        <f t="shared" si="226"/>
        <v/>
      </c>
      <c r="BB176" s="432" t="str">
        <f t="shared" si="226"/>
        <v/>
      </c>
      <c r="BC176" s="432" t="str">
        <f t="shared" si="226"/>
        <v/>
      </c>
      <c r="BD176" s="432" t="str">
        <f t="shared" si="226"/>
        <v/>
      </c>
      <c r="BE176" s="432" t="str">
        <f t="shared" si="226"/>
        <v/>
      </c>
      <c r="BF176" s="432" t="str">
        <f t="shared" si="226"/>
        <v/>
      </c>
      <c r="BG176" s="432" t="str">
        <f t="shared" si="226"/>
        <v/>
      </c>
      <c r="BH176" s="432" t="str">
        <f t="shared" si="226"/>
        <v/>
      </c>
      <c r="BI176" s="432" t="str">
        <f t="shared" si="226"/>
        <v/>
      </c>
      <c r="BJ176" s="432" t="str">
        <f t="shared" si="226"/>
        <v/>
      </c>
      <c r="BK176" s="432" t="str">
        <f t="shared" si="226"/>
        <v/>
      </c>
      <c r="BL176" s="432" t="str">
        <f t="shared" si="226"/>
        <v/>
      </c>
      <c r="BM176" s="432" t="str">
        <f t="shared" si="226"/>
        <v/>
      </c>
      <c r="BN176" s="432" t="str">
        <f t="shared" si="226"/>
        <v/>
      </c>
      <c r="BO176" s="432" t="str">
        <f t="shared" si="226"/>
        <v/>
      </c>
      <c r="BP176" s="432" t="str">
        <f t="shared" si="226"/>
        <v/>
      </c>
      <c r="BQ176" s="432" t="str">
        <f t="shared" si="226"/>
        <v/>
      </c>
      <c r="BR176" s="432" t="str">
        <f t="shared" si="226"/>
        <v/>
      </c>
      <c r="BS176" s="432" t="str">
        <f t="shared" ref="BS176:CC176" si="227">IF(NOT(ISNA(BS86)),IF(LEN(BS86)&gt;0,(BS86-$C86)/(rateShift*0.0001),""),"")</f>
        <v/>
      </c>
      <c r="BT176" s="432" t="str">
        <f t="shared" si="227"/>
        <v/>
      </c>
      <c r="BU176" s="432" t="str">
        <f t="shared" si="227"/>
        <v/>
      </c>
      <c r="BV176" s="432" t="str">
        <f t="shared" si="227"/>
        <v/>
      </c>
      <c r="BW176" s="432" t="str">
        <f t="shared" si="227"/>
        <v/>
      </c>
      <c r="BX176" s="432" t="str">
        <f t="shared" si="227"/>
        <v/>
      </c>
      <c r="BY176" s="432" t="str">
        <f t="shared" si="227"/>
        <v/>
      </c>
      <c r="BZ176" s="432" t="str">
        <f t="shared" si="227"/>
        <v/>
      </c>
      <c r="CA176" s="432" t="str">
        <f t="shared" si="227"/>
        <v/>
      </c>
      <c r="CB176" s="432" t="str">
        <f t="shared" si="227"/>
        <v/>
      </c>
      <c r="CC176" s="436" t="str">
        <f t="shared" si="227"/>
        <v/>
      </c>
    </row>
    <row r="177" spans="6:81" x14ac:dyDescent="0.2">
      <c r="F177" s="238" t="str">
        <v/>
      </c>
      <c r="G177" s="435" t="str">
        <f t="shared" ref="G177:AL177" si="228">IF(NOT(ISNA(G87)),IF(LEN(G87)&gt;0,(G87-$C87)/(rateShift*0.0001),""),"")</f>
        <v/>
      </c>
      <c r="H177" s="432" t="str">
        <f t="shared" si="228"/>
        <v/>
      </c>
      <c r="I177" s="432" t="str">
        <f t="shared" si="228"/>
        <v/>
      </c>
      <c r="J177" s="432" t="str">
        <f t="shared" si="228"/>
        <v/>
      </c>
      <c r="K177" s="432" t="str">
        <f t="shared" si="228"/>
        <v/>
      </c>
      <c r="L177" s="432" t="str">
        <f t="shared" si="228"/>
        <v/>
      </c>
      <c r="M177" s="432" t="str">
        <f t="shared" si="228"/>
        <v/>
      </c>
      <c r="N177" s="432" t="str">
        <f t="shared" si="228"/>
        <v/>
      </c>
      <c r="O177" s="432" t="str">
        <f t="shared" si="228"/>
        <v/>
      </c>
      <c r="P177" s="432" t="str">
        <f t="shared" si="228"/>
        <v/>
      </c>
      <c r="Q177" s="432" t="str">
        <f t="shared" si="228"/>
        <v/>
      </c>
      <c r="R177" s="432" t="str">
        <f t="shared" si="228"/>
        <v/>
      </c>
      <c r="S177" s="432" t="str">
        <f t="shared" si="228"/>
        <v/>
      </c>
      <c r="T177" s="432" t="str">
        <f t="shared" si="228"/>
        <v/>
      </c>
      <c r="U177" s="432" t="str">
        <f t="shared" si="228"/>
        <v/>
      </c>
      <c r="V177" s="432" t="str">
        <f t="shared" si="228"/>
        <v/>
      </c>
      <c r="W177" s="432" t="str">
        <f t="shared" si="228"/>
        <v/>
      </c>
      <c r="X177" s="432" t="str">
        <f t="shared" si="228"/>
        <v/>
      </c>
      <c r="Y177" s="432" t="str">
        <f t="shared" si="228"/>
        <v/>
      </c>
      <c r="Z177" s="432" t="str">
        <f t="shared" si="228"/>
        <v/>
      </c>
      <c r="AA177" s="432" t="str">
        <f t="shared" si="228"/>
        <v/>
      </c>
      <c r="AB177" s="432" t="str">
        <f t="shared" si="228"/>
        <v/>
      </c>
      <c r="AC177" s="432" t="str">
        <f t="shared" si="228"/>
        <v/>
      </c>
      <c r="AD177" s="432" t="str">
        <f t="shared" si="228"/>
        <v/>
      </c>
      <c r="AE177" s="432" t="str">
        <f t="shared" si="228"/>
        <v/>
      </c>
      <c r="AF177" s="432" t="str">
        <f t="shared" si="228"/>
        <v/>
      </c>
      <c r="AG177" s="432" t="str">
        <f t="shared" si="228"/>
        <v/>
      </c>
      <c r="AH177" s="432" t="str">
        <f t="shared" si="228"/>
        <v/>
      </c>
      <c r="AI177" s="432" t="str">
        <f t="shared" si="228"/>
        <v/>
      </c>
      <c r="AJ177" s="432" t="str">
        <f t="shared" si="228"/>
        <v/>
      </c>
      <c r="AK177" s="432" t="str">
        <f t="shared" si="228"/>
        <v/>
      </c>
      <c r="AL177" s="432" t="str">
        <f t="shared" si="228"/>
        <v/>
      </c>
      <c r="AM177" s="432" t="str">
        <f t="shared" ref="AM177:BR177" si="229">IF(NOT(ISNA(AM87)),IF(LEN(AM87)&gt;0,(AM87-$C87)/(rateShift*0.0001),""),"")</f>
        <v/>
      </c>
      <c r="AN177" s="432" t="str">
        <f t="shared" si="229"/>
        <v/>
      </c>
      <c r="AO177" s="432" t="str">
        <f t="shared" si="229"/>
        <v/>
      </c>
      <c r="AP177" s="432" t="str">
        <f t="shared" si="229"/>
        <v/>
      </c>
      <c r="AQ177" s="432" t="str">
        <f t="shared" si="229"/>
        <v/>
      </c>
      <c r="AR177" s="432" t="str">
        <f t="shared" si="229"/>
        <v/>
      </c>
      <c r="AS177" s="432" t="str">
        <f t="shared" si="229"/>
        <v/>
      </c>
      <c r="AT177" s="432" t="str">
        <f t="shared" si="229"/>
        <v/>
      </c>
      <c r="AU177" s="432" t="str">
        <f t="shared" si="229"/>
        <v/>
      </c>
      <c r="AV177" s="432" t="str">
        <f t="shared" si="229"/>
        <v/>
      </c>
      <c r="AW177" s="432" t="str">
        <f t="shared" si="229"/>
        <v/>
      </c>
      <c r="AX177" s="432" t="str">
        <f t="shared" si="229"/>
        <v/>
      </c>
      <c r="AY177" s="432" t="str">
        <f t="shared" si="229"/>
        <v/>
      </c>
      <c r="AZ177" s="432" t="str">
        <f t="shared" si="229"/>
        <v/>
      </c>
      <c r="BA177" s="432" t="str">
        <f t="shared" si="229"/>
        <v/>
      </c>
      <c r="BB177" s="432" t="str">
        <f t="shared" si="229"/>
        <v/>
      </c>
      <c r="BC177" s="432" t="str">
        <f t="shared" si="229"/>
        <v/>
      </c>
      <c r="BD177" s="432" t="str">
        <f t="shared" si="229"/>
        <v/>
      </c>
      <c r="BE177" s="432" t="str">
        <f t="shared" si="229"/>
        <v/>
      </c>
      <c r="BF177" s="432" t="str">
        <f t="shared" si="229"/>
        <v/>
      </c>
      <c r="BG177" s="432" t="str">
        <f t="shared" si="229"/>
        <v/>
      </c>
      <c r="BH177" s="432" t="str">
        <f t="shared" si="229"/>
        <v/>
      </c>
      <c r="BI177" s="432" t="str">
        <f t="shared" si="229"/>
        <v/>
      </c>
      <c r="BJ177" s="432" t="str">
        <f t="shared" si="229"/>
        <v/>
      </c>
      <c r="BK177" s="432" t="str">
        <f t="shared" si="229"/>
        <v/>
      </c>
      <c r="BL177" s="432" t="str">
        <f t="shared" si="229"/>
        <v/>
      </c>
      <c r="BM177" s="432" t="str">
        <f t="shared" si="229"/>
        <v/>
      </c>
      <c r="BN177" s="432" t="str">
        <f t="shared" si="229"/>
        <v/>
      </c>
      <c r="BO177" s="432" t="str">
        <f t="shared" si="229"/>
        <v/>
      </c>
      <c r="BP177" s="432" t="str">
        <f t="shared" si="229"/>
        <v/>
      </c>
      <c r="BQ177" s="432" t="str">
        <f t="shared" si="229"/>
        <v/>
      </c>
      <c r="BR177" s="432" t="str">
        <f t="shared" si="229"/>
        <v/>
      </c>
      <c r="BS177" s="432" t="str">
        <f t="shared" ref="BS177:CC177" si="230">IF(NOT(ISNA(BS87)),IF(LEN(BS87)&gt;0,(BS87-$C87)/(rateShift*0.0001),""),"")</f>
        <v/>
      </c>
      <c r="BT177" s="432" t="str">
        <f t="shared" si="230"/>
        <v/>
      </c>
      <c r="BU177" s="432" t="str">
        <f t="shared" si="230"/>
        <v/>
      </c>
      <c r="BV177" s="432" t="str">
        <f t="shared" si="230"/>
        <v/>
      </c>
      <c r="BW177" s="432" t="str">
        <f t="shared" si="230"/>
        <v/>
      </c>
      <c r="BX177" s="432" t="str">
        <f t="shared" si="230"/>
        <v/>
      </c>
      <c r="BY177" s="432" t="str">
        <f t="shared" si="230"/>
        <v/>
      </c>
      <c r="BZ177" s="432" t="str">
        <f t="shared" si="230"/>
        <v/>
      </c>
      <c r="CA177" s="432" t="str">
        <f t="shared" si="230"/>
        <v/>
      </c>
      <c r="CB177" s="432" t="str">
        <f t="shared" si="230"/>
        <v/>
      </c>
      <c r="CC177" s="436" t="str">
        <f t="shared" si="230"/>
        <v/>
      </c>
    </row>
    <row r="178" spans="6:81" x14ac:dyDescent="0.2">
      <c r="F178" s="238" t="str">
        <v/>
      </c>
      <c r="G178" s="435" t="str">
        <f t="shared" ref="G178:AL178" si="231">IF(NOT(ISNA(G88)),IF(LEN(G88)&gt;0,(G88-$C88)/(rateShift*0.0001),""),"")</f>
        <v/>
      </c>
      <c r="H178" s="432" t="str">
        <f t="shared" si="231"/>
        <v/>
      </c>
      <c r="I178" s="432" t="str">
        <f t="shared" si="231"/>
        <v/>
      </c>
      <c r="J178" s="432" t="str">
        <f t="shared" si="231"/>
        <v/>
      </c>
      <c r="K178" s="432" t="str">
        <f t="shared" si="231"/>
        <v/>
      </c>
      <c r="L178" s="432" t="str">
        <f t="shared" si="231"/>
        <v/>
      </c>
      <c r="M178" s="432" t="str">
        <f t="shared" si="231"/>
        <v/>
      </c>
      <c r="N178" s="432" t="str">
        <f t="shared" si="231"/>
        <v/>
      </c>
      <c r="O178" s="432" t="str">
        <f t="shared" si="231"/>
        <v/>
      </c>
      <c r="P178" s="432" t="str">
        <f t="shared" si="231"/>
        <v/>
      </c>
      <c r="Q178" s="432" t="str">
        <f t="shared" si="231"/>
        <v/>
      </c>
      <c r="R178" s="432" t="str">
        <f t="shared" si="231"/>
        <v/>
      </c>
      <c r="S178" s="432" t="str">
        <f t="shared" si="231"/>
        <v/>
      </c>
      <c r="T178" s="432" t="str">
        <f t="shared" si="231"/>
        <v/>
      </c>
      <c r="U178" s="432" t="str">
        <f t="shared" si="231"/>
        <v/>
      </c>
      <c r="V178" s="432" t="str">
        <f t="shared" si="231"/>
        <v/>
      </c>
      <c r="W178" s="432" t="str">
        <f t="shared" si="231"/>
        <v/>
      </c>
      <c r="X178" s="432" t="str">
        <f t="shared" si="231"/>
        <v/>
      </c>
      <c r="Y178" s="432" t="str">
        <f t="shared" si="231"/>
        <v/>
      </c>
      <c r="Z178" s="432" t="str">
        <f t="shared" si="231"/>
        <v/>
      </c>
      <c r="AA178" s="432" t="str">
        <f t="shared" si="231"/>
        <v/>
      </c>
      <c r="AB178" s="432" t="str">
        <f t="shared" si="231"/>
        <v/>
      </c>
      <c r="AC178" s="432" t="str">
        <f t="shared" si="231"/>
        <v/>
      </c>
      <c r="AD178" s="432" t="str">
        <f t="shared" si="231"/>
        <v/>
      </c>
      <c r="AE178" s="432" t="str">
        <f t="shared" si="231"/>
        <v/>
      </c>
      <c r="AF178" s="432" t="str">
        <f t="shared" si="231"/>
        <v/>
      </c>
      <c r="AG178" s="432" t="str">
        <f t="shared" si="231"/>
        <v/>
      </c>
      <c r="AH178" s="432" t="str">
        <f t="shared" si="231"/>
        <v/>
      </c>
      <c r="AI178" s="432" t="str">
        <f t="shared" si="231"/>
        <v/>
      </c>
      <c r="AJ178" s="432" t="str">
        <f t="shared" si="231"/>
        <v/>
      </c>
      <c r="AK178" s="432" t="str">
        <f t="shared" si="231"/>
        <v/>
      </c>
      <c r="AL178" s="432" t="str">
        <f t="shared" si="231"/>
        <v/>
      </c>
      <c r="AM178" s="432" t="str">
        <f t="shared" ref="AM178:BR178" si="232">IF(NOT(ISNA(AM88)),IF(LEN(AM88)&gt;0,(AM88-$C88)/(rateShift*0.0001),""),"")</f>
        <v/>
      </c>
      <c r="AN178" s="432" t="str">
        <f t="shared" si="232"/>
        <v/>
      </c>
      <c r="AO178" s="432" t="str">
        <f t="shared" si="232"/>
        <v/>
      </c>
      <c r="AP178" s="432" t="str">
        <f t="shared" si="232"/>
        <v/>
      </c>
      <c r="AQ178" s="432" t="str">
        <f t="shared" si="232"/>
        <v/>
      </c>
      <c r="AR178" s="432" t="str">
        <f t="shared" si="232"/>
        <v/>
      </c>
      <c r="AS178" s="432" t="str">
        <f t="shared" si="232"/>
        <v/>
      </c>
      <c r="AT178" s="432" t="str">
        <f t="shared" si="232"/>
        <v/>
      </c>
      <c r="AU178" s="432" t="str">
        <f t="shared" si="232"/>
        <v/>
      </c>
      <c r="AV178" s="432" t="str">
        <f t="shared" si="232"/>
        <v/>
      </c>
      <c r="AW178" s="432" t="str">
        <f t="shared" si="232"/>
        <v/>
      </c>
      <c r="AX178" s="432" t="str">
        <f t="shared" si="232"/>
        <v/>
      </c>
      <c r="AY178" s="432" t="str">
        <f t="shared" si="232"/>
        <v/>
      </c>
      <c r="AZ178" s="432" t="str">
        <f t="shared" si="232"/>
        <v/>
      </c>
      <c r="BA178" s="432" t="str">
        <f t="shared" si="232"/>
        <v/>
      </c>
      <c r="BB178" s="432" t="str">
        <f t="shared" si="232"/>
        <v/>
      </c>
      <c r="BC178" s="432" t="str">
        <f t="shared" si="232"/>
        <v/>
      </c>
      <c r="BD178" s="432" t="str">
        <f t="shared" si="232"/>
        <v/>
      </c>
      <c r="BE178" s="432" t="str">
        <f t="shared" si="232"/>
        <v/>
      </c>
      <c r="BF178" s="432" t="str">
        <f t="shared" si="232"/>
        <v/>
      </c>
      <c r="BG178" s="432" t="str">
        <f t="shared" si="232"/>
        <v/>
      </c>
      <c r="BH178" s="432" t="str">
        <f t="shared" si="232"/>
        <v/>
      </c>
      <c r="BI178" s="432" t="str">
        <f t="shared" si="232"/>
        <v/>
      </c>
      <c r="BJ178" s="432" t="str">
        <f t="shared" si="232"/>
        <v/>
      </c>
      <c r="BK178" s="432" t="str">
        <f t="shared" si="232"/>
        <v/>
      </c>
      <c r="BL178" s="432" t="str">
        <f t="shared" si="232"/>
        <v/>
      </c>
      <c r="BM178" s="432" t="str">
        <f t="shared" si="232"/>
        <v/>
      </c>
      <c r="BN178" s="432" t="str">
        <f t="shared" si="232"/>
        <v/>
      </c>
      <c r="BO178" s="432" t="str">
        <f t="shared" si="232"/>
        <v/>
      </c>
      <c r="BP178" s="432" t="str">
        <f t="shared" si="232"/>
        <v/>
      </c>
      <c r="BQ178" s="432" t="str">
        <f t="shared" si="232"/>
        <v/>
      </c>
      <c r="BR178" s="432" t="str">
        <f t="shared" si="232"/>
        <v/>
      </c>
      <c r="BS178" s="432" t="str">
        <f t="shared" ref="BS178:CC178" si="233">IF(NOT(ISNA(BS88)),IF(LEN(BS88)&gt;0,(BS88-$C88)/(rateShift*0.0001),""),"")</f>
        <v/>
      </c>
      <c r="BT178" s="432" t="str">
        <f t="shared" si="233"/>
        <v/>
      </c>
      <c r="BU178" s="432" t="str">
        <f t="shared" si="233"/>
        <v/>
      </c>
      <c r="BV178" s="432" t="str">
        <f t="shared" si="233"/>
        <v/>
      </c>
      <c r="BW178" s="432" t="str">
        <f t="shared" si="233"/>
        <v/>
      </c>
      <c r="BX178" s="432" t="str">
        <f t="shared" si="233"/>
        <v/>
      </c>
      <c r="BY178" s="432" t="str">
        <f t="shared" si="233"/>
        <v/>
      </c>
      <c r="BZ178" s="432" t="str">
        <f t="shared" si="233"/>
        <v/>
      </c>
      <c r="CA178" s="432" t="str">
        <f t="shared" si="233"/>
        <v/>
      </c>
      <c r="CB178" s="432" t="str">
        <f t="shared" si="233"/>
        <v/>
      </c>
      <c r="CC178" s="436" t="str">
        <f t="shared" si="233"/>
        <v/>
      </c>
    </row>
    <row r="179" spans="6:81" x14ac:dyDescent="0.2">
      <c r="F179" s="238" t="str">
        <v/>
      </c>
      <c r="G179" s="435" t="str">
        <f t="shared" ref="G179:AL179" si="234">IF(NOT(ISNA(G89)),IF(LEN(G89)&gt;0,(G89-$C89)/(rateShift*0.0001),""),"")</f>
        <v/>
      </c>
      <c r="H179" s="432" t="str">
        <f t="shared" si="234"/>
        <v/>
      </c>
      <c r="I179" s="432" t="str">
        <f t="shared" si="234"/>
        <v/>
      </c>
      <c r="J179" s="432" t="str">
        <f t="shared" si="234"/>
        <v/>
      </c>
      <c r="K179" s="432" t="str">
        <f t="shared" si="234"/>
        <v/>
      </c>
      <c r="L179" s="432" t="str">
        <f t="shared" si="234"/>
        <v/>
      </c>
      <c r="M179" s="432" t="str">
        <f t="shared" si="234"/>
        <v/>
      </c>
      <c r="N179" s="432" t="str">
        <f t="shared" si="234"/>
        <v/>
      </c>
      <c r="O179" s="432" t="str">
        <f t="shared" si="234"/>
        <v/>
      </c>
      <c r="P179" s="432" t="str">
        <f t="shared" si="234"/>
        <v/>
      </c>
      <c r="Q179" s="432" t="str">
        <f t="shared" si="234"/>
        <v/>
      </c>
      <c r="R179" s="432" t="str">
        <f t="shared" si="234"/>
        <v/>
      </c>
      <c r="S179" s="432" t="str">
        <f t="shared" si="234"/>
        <v/>
      </c>
      <c r="T179" s="432" t="str">
        <f t="shared" si="234"/>
        <v/>
      </c>
      <c r="U179" s="432" t="str">
        <f t="shared" si="234"/>
        <v/>
      </c>
      <c r="V179" s="432" t="str">
        <f t="shared" si="234"/>
        <v/>
      </c>
      <c r="W179" s="432" t="str">
        <f t="shared" si="234"/>
        <v/>
      </c>
      <c r="X179" s="432" t="str">
        <f t="shared" si="234"/>
        <v/>
      </c>
      <c r="Y179" s="432" t="str">
        <f t="shared" si="234"/>
        <v/>
      </c>
      <c r="Z179" s="432" t="str">
        <f t="shared" si="234"/>
        <v/>
      </c>
      <c r="AA179" s="432" t="str">
        <f t="shared" si="234"/>
        <v/>
      </c>
      <c r="AB179" s="432" t="str">
        <f t="shared" si="234"/>
        <v/>
      </c>
      <c r="AC179" s="432" t="str">
        <f t="shared" si="234"/>
        <v/>
      </c>
      <c r="AD179" s="432" t="str">
        <f t="shared" si="234"/>
        <v/>
      </c>
      <c r="AE179" s="432" t="str">
        <f t="shared" si="234"/>
        <v/>
      </c>
      <c r="AF179" s="432" t="str">
        <f t="shared" si="234"/>
        <v/>
      </c>
      <c r="AG179" s="432" t="str">
        <f t="shared" si="234"/>
        <v/>
      </c>
      <c r="AH179" s="432" t="str">
        <f t="shared" si="234"/>
        <v/>
      </c>
      <c r="AI179" s="432" t="str">
        <f t="shared" si="234"/>
        <v/>
      </c>
      <c r="AJ179" s="432" t="str">
        <f t="shared" si="234"/>
        <v/>
      </c>
      <c r="AK179" s="432" t="str">
        <f t="shared" si="234"/>
        <v/>
      </c>
      <c r="AL179" s="432" t="str">
        <f t="shared" si="234"/>
        <v/>
      </c>
      <c r="AM179" s="432" t="str">
        <f t="shared" ref="AM179:BR179" si="235">IF(NOT(ISNA(AM89)),IF(LEN(AM89)&gt;0,(AM89-$C89)/(rateShift*0.0001),""),"")</f>
        <v/>
      </c>
      <c r="AN179" s="432" t="str">
        <f t="shared" si="235"/>
        <v/>
      </c>
      <c r="AO179" s="432" t="str">
        <f t="shared" si="235"/>
        <v/>
      </c>
      <c r="AP179" s="432" t="str">
        <f t="shared" si="235"/>
        <v/>
      </c>
      <c r="AQ179" s="432" t="str">
        <f t="shared" si="235"/>
        <v/>
      </c>
      <c r="AR179" s="432" t="str">
        <f t="shared" si="235"/>
        <v/>
      </c>
      <c r="AS179" s="432" t="str">
        <f t="shared" si="235"/>
        <v/>
      </c>
      <c r="AT179" s="432" t="str">
        <f t="shared" si="235"/>
        <v/>
      </c>
      <c r="AU179" s="432" t="str">
        <f t="shared" si="235"/>
        <v/>
      </c>
      <c r="AV179" s="432" t="str">
        <f t="shared" si="235"/>
        <v/>
      </c>
      <c r="AW179" s="432" t="str">
        <f t="shared" si="235"/>
        <v/>
      </c>
      <c r="AX179" s="432" t="str">
        <f t="shared" si="235"/>
        <v/>
      </c>
      <c r="AY179" s="432" t="str">
        <f t="shared" si="235"/>
        <v/>
      </c>
      <c r="AZ179" s="432" t="str">
        <f t="shared" si="235"/>
        <v/>
      </c>
      <c r="BA179" s="432" t="str">
        <f t="shared" si="235"/>
        <v/>
      </c>
      <c r="BB179" s="432" t="str">
        <f t="shared" si="235"/>
        <v/>
      </c>
      <c r="BC179" s="432" t="str">
        <f t="shared" si="235"/>
        <v/>
      </c>
      <c r="BD179" s="432" t="str">
        <f t="shared" si="235"/>
        <v/>
      </c>
      <c r="BE179" s="432" t="str">
        <f t="shared" si="235"/>
        <v/>
      </c>
      <c r="BF179" s="432" t="str">
        <f t="shared" si="235"/>
        <v/>
      </c>
      <c r="BG179" s="432" t="str">
        <f t="shared" si="235"/>
        <v/>
      </c>
      <c r="BH179" s="432" t="str">
        <f t="shared" si="235"/>
        <v/>
      </c>
      <c r="BI179" s="432" t="str">
        <f t="shared" si="235"/>
        <v/>
      </c>
      <c r="BJ179" s="432" t="str">
        <f t="shared" si="235"/>
        <v/>
      </c>
      <c r="BK179" s="432" t="str">
        <f t="shared" si="235"/>
        <v/>
      </c>
      <c r="BL179" s="432" t="str">
        <f t="shared" si="235"/>
        <v/>
      </c>
      <c r="BM179" s="432" t="str">
        <f t="shared" si="235"/>
        <v/>
      </c>
      <c r="BN179" s="432" t="str">
        <f t="shared" si="235"/>
        <v/>
      </c>
      <c r="BO179" s="432" t="str">
        <f t="shared" si="235"/>
        <v/>
      </c>
      <c r="BP179" s="432" t="str">
        <f t="shared" si="235"/>
        <v/>
      </c>
      <c r="BQ179" s="432" t="str">
        <f t="shared" si="235"/>
        <v/>
      </c>
      <c r="BR179" s="432" t="str">
        <f t="shared" si="235"/>
        <v/>
      </c>
      <c r="BS179" s="432" t="str">
        <f t="shared" ref="BS179:CC179" si="236">IF(NOT(ISNA(BS89)),IF(LEN(BS89)&gt;0,(BS89-$C89)/(rateShift*0.0001),""),"")</f>
        <v/>
      </c>
      <c r="BT179" s="432" t="str">
        <f t="shared" si="236"/>
        <v/>
      </c>
      <c r="BU179" s="432" t="str">
        <f t="shared" si="236"/>
        <v/>
      </c>
      <c r="BV179" s="432" t="str">
        <f t="shared" si="236"/>
        <v/>
      </c>
      <c r="BW179" s="432" t="str">
        <f t="shared" si="236"/>
        <v/>
      </c>
      <c r="BX179" s="432" t="str">
        <f t="shared" si="236"/>
        <v/>
      </c>
      <c r="BY179" s="432" t="str">
        <f t="shared" si="236"/>
        <v/>
      </c>
      <c r="BZ179" s="432" t="str">
        <f t="shared" si="236"/>
        <v/>
      </c>
      <c r="CA179" s="432" t="str">
        <f t="shared" si="236"/>
        <v/>
      </c>
      <c r="CB179" s="432" t="str">
        <f t="shared" si="236"/>
        <v/>
      </c>
      <c r="CC179" s="436" t="str">
        <f t="shared" si="236"/>
        <v/>
      </c>
    </row>
    <row r="180" spans="6:81" x14ac:dyDescent="0.2">
      <c r="F180" s="238" t="str">
        <v/>
      </c>
      <c r="G180" s="435" t="str">
        <f t="shared" ref="G180:AL180" si="237">IF(NOT(ISNA(G90)),IF(LEN(G90)&gt;0,(G90-$C90)/(rateShift*0.0001),""),"")</f>
        <v/>
      </c>
      <c r="H180" s="432" t="str">
        <f t="shared" si="237"/>
        <v/>
      </c>
      <c r="I180" s="432" t="str">
        <f t="shared" si="237"/>
        <v/>
      </c>
      <c r="J180" s="432" t="str">
        <f t="shared" si="237"/>
        <v/>
      </c>
      <c r="K180" s="432" t="str">
        <f t="shared" si="237"/>
        <v/>
      </c>
      <c r="L180" s="432" t="str">
        <f t="shared" si="237"/>
        <v/>
      </c>
      <c r="M180" s="432" t="str">
        <f t="shared" si="237"/>
        <v/>
      </c>
      <c r="N180" s="432" t="str">
        <f t="shared" si="237"/>
        <v/>
      </c>
      <c r="O180" s="432" t="str">
        <f t="shared" si="237"/>
        <v/>
      </c>
      <c r="P180" s="432" t="str">
        <f t="shared" si="237"/>
        <v/>
      </c>
      <c r="Q180" s="432" t="str">
        <f t="shared" si="237"/>
        <v/>
      </c>
      <c r="R180" s="432" t="str">
        <f t="shared" si="237"/>
        <v/>
      </c>
      <c r="S180" s="432" t="str">
        <f t="shared" si="237"/>
        <v/>
      </c>
      <c r="T180" s="432" t="str">
        <f t="shared" si="237"/>
        <v/>
      </c>
      <c r="U180" s="432" t="str">
        <f t="shared" si="237"/>
        <v/>
      </c>
      <c r="V180" s="432" t="str">
        <f t="shared" si="237"/>
        <v/>
      </c>
      <c r="W180" s="432" t="str">
        <f t="shared" si="237"/>
        <v/>
      </c>
      <c r="X180" s="432" t="str">
        <f t="shared" si="237"/>
        <v/>
      </c>
      <c r="Y180" s="432" t="str">
        <f t="shared" si="237"/>
        <v/>
      </c>
      <c r="Z180" s="432" t="str">
        <f t="shared" si="237"/>
        <v/>
      </c>
      <c r="AA180" s="432" t="str">
        <f t="shared" si="237"/>
        <v/>
      </c>
      <c r="AB180" s="432" t="str">
        <f t="shared" si="237"/>
        <v/>
      </c>
      <c r="AC180" s="432" t="str">
        <f t="shared" si="237"/>
        <v/>
      </c>
      <c r="AD180" s="432" t="str">
        <f t="shared" si="237"/>
        <v/>
      </c>
      <c r="AE180" s="432" t="str">
        <f t="shared" si="237"/>
        <v/>
      </c>
      <c r="AF180" s="432" t="str">
        <f t="shared" si="237"/>
        <v/>
      </c>
      <c r="AG180" s="432" t="str">
        <f t="shared" si="237"/>
        <v/>
      </c>
      <c r="AH180" s="432" t="str">
        <f t="shared" si="237"/>
        <v/>
      </c>
      <c r="AI180" s="432" t="str">
        <f t="shared" si="237"/>
        <v/>
      </c>
      <c r="AJ180" s="432" t="str">
        <f t="shared" si="237"/>
        <v/>
      </c>
      <c r="AK180" s="432" t="str">
        <f t="shared" si="237"/>
        <v/>
      </c>
      <c r="AL180" s="432" t="str">
        <f t="shared" si="237"/>
        <v/>
      </c>
      <c r="AM180" s="432" t="str">
        <f t="shared" ref="AM180:BR180" si="238">IF(NOT(ISNA(AM90)),IF(LEN(AM90)&gt;0,(AM90-$C90)/(rateShift*0.0001),""),"")</f>
        <v/>
      </c>
      <c r="AN180" s="432" t="str">
        <f t="shared" si="238"/>
        <v/>
      </c>
      <c r="AO180" s="432" t="str">
        <f t="shared" si="238"/>
        <v/>
      </c>
      <c r="AP180" s="432" t="str">
        <f t="shared" si="238"/>
        <v/>
      </c>
      <c r="AQ180" s="432" t="str">
        <f t="shared" si="238"/>
        <v/>
      </c>
      <c r="AR180" s="432" t="str">
        <f t="shared" si="238"/>
        <v/>
      </c>
      <c r="AS180" s="432" t="str">
        <f t="shared" si="238"/>
        <v/>
      </c>
      <c r="AT180" s="432" t="str">
        <f t="shared" si="238"/>
        <v/>
      </c>
      <c r="AU180" s="432" t="str">
        <f t="shared" si="238"/>
        <v/>
      </c>
      <c r="AV180" s="432" t="str">
        <f t="shared" si="238"/>
        <v/>
      </c>
      <c r="AW180" s="432" t="str">
        <f t="shared" si="238"/>
        <v/>
      </c>
      <c r="AX180" s="432" t="str">
        <f t="shared" si="238"/>
        <v/>
      </c>
      <c r="AY180" s="432" t="str">
        <f t="shared" si="238"/>
        <v/>
      </c>
      <c r="AZ180" s="432" t="str">
        <f t="shared" si="238"/>
        <v/>
      </c>
      <c r="BA180" s="432" t="str">
        <f t="shared" si="238"/>
        <v/>
      </c>
      <c r="BB180" s="432" t="str">
        <f t="shared" si="238"/>
        <v/>
      </c>
      <c r="BC180" s="432" t="str">
        <f t="shared" si="238"/>
        <v/>
      </c>
      <c r="BD180" s="432" t="str">
        <f t="shared" si="238"/>
        <v/>
      </c>
      <c r="BE180" s="432" t="str">
        <f t="shared" si="238"/>
        <v/>
      </c>
      <c r="BF180" s="432" t="str">
        <f t="shared" si="238"/>
        <v/>
      </c>
      <c r="BG180" s="432" t="str">
        <f t="shared" si="238"/>
        <v/>
      </c>
      <c r="BH180" s="432" t="str">
        <f t="shared" si="238"/>
        <v/>
      </c>
      <c r="BI180" s="432" t="str">
        <f t="shared" si="238"/>
        <v/>
      </c>
      <c r="BJ180" s="432" t="str">
        <f t="shared" si="238"/>
        <v/>
      </c>
      <c r="BK180" s="432" t="str">
        <f t="shared" si="238"/>
        <v/>
      </c>
      <c r="BL180" s="432" t="str">
        <f t="shared" si="238"/>
        <v/>
      </c>
      <c r="BM180" s="432" t="str">
        <f t="shared" si="238"/>
        <v/>
      </c>
      <c r="BN180" s="432" t="str">
        <f t="shared" si="238"/>
        <v/>
      </c>
      <c r="BO180" s="432" t="str">
        <f t="shared" si="238"/>
        <v/>
      </c>
      <c r="BP180" s="432" t="str">
        <f t="shared" si="238"/>
        <v/>
      </c>
      <c r="BQ180" s="432" t="str">
        <f t="shared" si="238"/>
        <v/>
      </c>
      <c r="BR180" s="432" t="str">
        <f t="shared" si="238"/>
        <v/>
      </c>
      <c r="BS180" s="432" t="str">
        <f t="shared" ref="BS180:CC180" si="239">IF(NOT(ISNA(BS90)),IF(LEN(BS90)&gt;0,(BS90-$C90)/(rateShift*0.0001),""),"")</f>
        <v/>
      </c>
      <c r="BT180" s="432" t="str">
        <f t="shared" si="239"/>
        <v/>
      </c>
      <c r="BU180" s="432" t="str">
        <f t="shared" si="239"/>
        <v/>
      </c>
      <c r="BV180" s="432" t="str">
        <f t="shared" si="239"/>
        <v/>
      </c>
      <c r="BW180" s="432" t="str">
        <f t="shared" si="239"/>
        <v/>
      </c>
      <c r="BX180" s="432" t="str">
        <f t="shared" si="239"/>
        <v/>
      </c>
      <c r="BY180" s="432" t="str">
        <f t="shared" si="239"/>
        <v/>
      </c>
      <c r="BZ180" s="432" t="str">
        <f t="shared" si="239"/>
        <v/>
      </c>
      <c r="CA180" s="432" t="str">
        <f t="shared" si="239"/>
        <v/>
      </c>
      <c r="CB180" s="432" t="str">
        <f t="shared" si="239"/>
        <v/>
      </c>
      <c r="CC180" s="436" t="str">
        <f t="shared" si="239"/>
        <v/>
      </c>
    </row>
    <row r="181" spans="6:81" x14ac:dyDescent="0.2">
      <c r="F181" s="238" t="str">
        <v/>
      </c>
      <c r="G181" s="435" t="str">
        <f t="shared" ref="G181:AL181" si="240">IF(NOT(ISNA(G91)),IF(LEN(G91)&gt;0,(G91-$C91)/(rateShift*0.0001),""),"")</f>
        <v/>
      </c>
      <c r="H181" s="432" t="str">
        <f t="shared" si="240"/>
        <v/>
      </c>
      <c r="I181" s="432" t="str">
        <f t="shared" si="240"/>
        <v/>
      </c>
      <c r="J181" s="432" t="str">
        <f t="shared" si="240"/>
        <v/>
      </c>
      <c r="K181" s="432" t="str">
        <f t="shared" si="240"/>
        <v/>
      </c>
      <c r="L181" s="432" t="str">
        <f t="shared" si="240"/>
        <v/>
      </c>
      <c r="M181" s="432" t="str">
        <f t="shared" si="240"/>
        <v/>
      </c>
      <c r="N181" s="432" t="str">
        <f t="shared" si="240"/>
        <v/>
      </c>
      <c r="O181" s="432" t="str">
        <f t="shared" si="240"/>
        <v/>
      </c>
      <c r="P181" s="432" t="str">
        <f t="shared" si="240"/>
        <v/>
      </c>
      <c r="Q181" s="432" t="str">
        <f t="shared" si="240"/>
        <v/>
      </c>
      <c r="R181" s="432" t="str">
        <f t="shared" si="240"/>
        <v/>
      </c>
      <c r="S181" s="432" t="str">
        <f t="shared" si="240"/>
        <v/>
      </c>
      <c r="T181" s="432" t="str">
        <f t="shared" si="240"/>
        <v/>
      </c>
      <c r="U181" s="432" t="str">
        <f t="shared" si="240"/>
        <v/>
      </c>
      <c r="V181" s="432" t="str">
        <f t="shared" si="240"/>
        <v/>
      </c>
      <c r="W181" s="432" t="str">
        <f t="shared" si="240"/>
        <v/>
      </c>
      <c r="X181" s="432" t="str">
        <f t="shared" si="240"/>
        <v/>
      </c>
      <c r="Y181" s="432" t="str">
        <f t="shared" si="240"/>
        <v/>
      </c>
      <c r="Z181" s="432" t="str">
        <f t="shared" si="240"/>
        <v/>
      </c>
      <c r="AA181" s="432" t="str">
        <f t="shared" si="240"/>
        <v/>
      </c>
      <c r="AB181" s="432" t="str">
        <f t="shared" si="240"/>
        <v/>
      </c>
      <c r="AC181" s="432" t="str">
        <f t="shared" si="240"/>
        <v/>
      </c>
      <c r="AD181" s="432" t="str">
        <f t="shared" si="240"/>
        <v/>
      </c>
      <c r="AE181" s="432" t="str">
        <f t="shared" si="240"/>
        <v/>
      </c>
      <c r="AF181" s="432" t="str">
        <f t="shared" si="240"/>
        <v/>
      </c>
      <c r="AG181" s="432" t="str">
        <f t="shared" si="240"/>
        <v/>
      </c>
      <c r="AH181" s="432" t="str">
        <f t="shared" si="240"/>
        <v/>
      </c>
      <c r="AI181" s="432" t="str">
        <f t="shared" si="240"/>
        <v/>
      </c>
      <c r="AJ181" s="432" t="str">
        <f t="shared" si="240"/>
        <v/>
      </c>
      <c r="AK181" s="432" t="str">
        <f t="shared" si="240"/>
        <v/>
      </c>
      <c r="AL181" s="432" t="str">
        <f t="shared" si="240"/>
        <v/>
      </c>
      <c r="AM181" s="432" t="str">
        <f t="shared" ref="AM181:BR181" si="241">IF(NOT(ISNA(AM91)),IF(LEN(AM91)&gt;0,(AM91-$C91)/(rateShift*0.0001),""),"")</f>
        <v/>
      </c>
      <c r="AN181" s="432" t="str">
        <f t="shared" si="241"/>
        <v/>
      </c>
      <c r="AO181" s="432" t="str">
        <f t="shared" si="241"/>
        <v/>
      </c>
      <c r="AP181" s="432" t="str">
        <f t="shared" si="241"/>
        <v/>
      </c>
      <c r="AQ181" s="432" t="str">
        <f t="shared" si="241"/>
        <v/>
      </c>
      <c r="AR181" s="432" t="str">
        <f t="shared" si="241"/>
        <v/>
      </c>
      <c r="AS181" s="432" t="str">
        <f t="shared" si="241"/>
        <v/>
      </c>
      <c r="AT181" s="432" t="str">
        <f t="shared" si="241"/>
        <v/>
      </c>
      <c r="AU181" s="432" t="str">
        <f t="shared" si="241"/>
        <v/>
      </c>
      <c r="AV181" s="432" t="str">
        <f t="shared" si="241"/>
        <v/>
      </c>
      <c r="AW181" s="432" t="str">
        <f t="shared" si="241"/>
        <v/>
      </c>
      <c r="AX181" s="432" t="str">
        <f t="shared" si="241"/>
        <v/>
      </c>
      <c r="AY181" s="432" t="str">
        <f t="shared" si="241"/>
        <v/>
      </c>
      <c r="AZ181" s="432" t="str">
        <f t="shared" si="241"/>
        <v/>
      </c>
      <c r="BA181" s="432" t="str">
        <f t="shared" si="241"/>
        <v/>
      </c>
      <c r="BB181" s="432" t="str">
        <f t="shared" si="241"/>
        <v/>
      </c>
      <c r="BC181" s="432" t="str">
        <f t="shared" si="241"/>
        <v/>
      </c>
      <c r="BD181" s="432" t="str">
        <f t="shared" si="241"/>
        <v/>
      </c>
      <c r="BE181" s="432" t="str">
        <f t="shared" si="241"/>
        <v/>
      </c>
      <c r="BF181" s="432" t="str">
        <f t="shared" si="241"/>
        <v/>
      </c>
      <c r="BG181" s="432" t="str">
        <f t="shared" si="241"/>
        <v/>
      </c>
      <c r="BH181" s="432" t="str">
        <f t="shared" si="241"/>
        <v/>
      </c>
      <c r="BI181" s="432" t="str">
        <f t="shared" si="241"/>
        <v/>
      </c>
      <c r="BJ181" s="432" t="str">
        <f t="shared" si="241"/>
        <v/>
      </c>
      <c r="BK181" s="432" t="str">
        <f t="shared" si="241"/>
        <v/>
      </c>
      <c r="BL181" s="432" t="str">
        <f t="shared" si="241"/>
        <v/>
      </c>
      <c r="BM181" s="432" t="str">
        <f t="shared" si="241"/>
        <v/>
      </c>
      <c r="BN181" s="432" t="str">
        <f t="shared" si="241"/>
        <v/>
      </c>
      <c r="BO181" s="432" t="str">
        <f t="shared" si="241"/>
        <v/>
      </c>
      <c r="BP181" s="432" t="str">
        <f t="shared" si="241"/>
        <v/>
      </c>
      <c r="BQ181" s="432" t="str">
        <f t="shared" si="241"/>
        <v/>
      </c>
      <c r="BR181" s="432" t="str">
        <f t="shared" si="241"/>
        <v/>
      </c>
      <c r="BS181" s="432" t="str">
        <f t="shared" ref="BS181:CC181" si="242">IF(NOT(ISNA(BS91)),IF(LEN(BS91)&gt;0,(BS91-$C91)/(rateShift*0.0001),""),"")</f>
        <v/>
      </c>
      <c r="BT181" s="432" t="str">
        <f t="shared" si="242"/>
        <v/>
      </c>
      <c r="BU181" s="432" t="str">
        <f t="shared" si="242"/>
        <v/>
      </c>
      <c r="BV181" s="432" t="str">
        <f t="shared" si="242"/>
        <v/>
      </c>
      <c r="BW181" s="432" t="str">
        <f t="shared" si="242"/>
        <v/>
      </c>
      <c r="BX181" s="432" t="str">
        <f t="shared" si="242"/>
        <v/>
      </c>
      <c r="BY181" s="432" t="str">
        <f t="shared" si="242"/>
        <v/>
      </c>
      <c r="BZ181" s="432" t="str">
        <f t="shared" si="242"/>
        <v/>
      </c>
      <c r="CA181" s="432" t="str">
        <f t="shared" si="242"/>
        <v/>
      </c>
      <c r="CB181" s="432" t="str">
        <f t="shared" si="242"/>
        <v/>
      </c>
      <c r="CC181" s="436" t="str">
        <f t="shared" si="242"/>
        <v/>
      </c>
    </row>
    <row r="182" spans="6:81" x14ac:dyDescent="0.2">
      <c r="F182" s="238" t="str">
        <v/>
      </c>
      <c r="G182" s="435" t="str">
        <f t="shared" ref="G182:AL182" si="243">IF(NOT(ISNA(G92)),IF(LEN(G92)&gt;0,(G92-$C92)/(rateShift*0.0001),""),"")</f>
        <v/>
      </c>
      <c r="H182" s="432" t="str">
        <f t="shared" si="243"/>
        <v/>
      </c>
      <c r="I182" s="432" t="str">
        <f t="shared" si="243"/>
        <v/>
      </c>
      <c r="J182" s="432" t="str">
        <f t="shared" si="243"/>
        <v/>
      </c>
      <c r="K182" s="432" t="str">
        <f t="shared" si="243"/>
        <v/>
      </c>
      <c r="L182" s="432" t="str">
        <f t="shared" si="243"/>
        <v/>
      </c>
      <c r="M182" s="432" t="str">
        <f t="shared" si="243"/>
        <v/>
      </c>
      <c r="N182" s="432" t="str">
        <f t="shared" si="243"/>
        <v/>
      </c>
      <c r="O182" s="432" t="str">
        <f t="shared" si="243"/>
        <v/>
      </c>
      <c r="P182" s="432" t="str">
        <f t="shared" si="243"/>
        <v/>
      </c>
      <c r="Q182" s="432" t="str">
        <f t="shared" si="243"/>
        <v/>
      </c>
      <c r="R182" s="432" t="str">
        <f t="shared" si="243"/>
        <v/>
      </c>
      <c r="S182" s="432" t="str">
        <f t="shared" si="243"/>
        <v/>
      </c>
      <c r="T182" s="432" t="str">
        <f t="shared" si="243"/>
        <v/>
      </c>
      <c r="U182" s="432" t="str">
        <f t="shared" si="243"/>
        <v/>
      </c>
      <c r="V182" s="432" t="str">
        <f t="shared" si="243"/>
        <v/>
      </c>
      <c r="W182" s="432" t="str">
        <f t="shared" si="243"/>
        <v/>
      </c>
      <c r="X182" s="432" t="str">
        <f t="shared" si="243"/>
        <v/>
      </c>
      <c r="Y182" s="432" t="str">
        <f t="shared" si="243"/>
        <v/>
      </c>
      <c r="Z182" s="432" t="str">
        <f t="shared" si="243"/>
        <v/>
      </c>
      <c r="AA182" s="432" t="str">
        <f t="shared" si="243"/>
        <v/>
      </c>
      <c r="AB182" s="432" t="str">
        <f t="shared" si="243"/>
        <v/>
      </c>
      <c r="AC182" s="432" t="str">
        <f t="shared" si="243"/>
        <v/>
      </c>
      <c r="AD182" s="432" t="str">
        <f t="shared" si="243"/>
        <v/>
      </c>
      <c r="AE182" s="432" t="str">
        <f t="shared" si="243"/>
        <v/>
      </c>
      <c r="AF182" s="432" t="str">
        <f t="shared" si="243"/>
        <v/>
      </c>
      <c r="AG182" s="432" t="str">
        <f t="shared" si="243"/>
        <v/>
      </c>
      <c r="AH182" s="432" t="str">
        <f t="shared" si="243"/>
        <v/>
      </c>
      <c r="AI182" s="432" t="str">
        <f t="shared" si="243"/>
        <v/>
      </c>
      <c r="AJ182" s="432" t="str">
        <f t="shared" si="243"/>
        <v/>
      </c>
      <c r="AK182" s="432" t="str">
        <f t="shared" si="243"/>
        <v/>
      </c>
      <c r="AL182" s="432" t="str">
        <f t="shared" si="243"/>
        <v/>
      </c>
      <c r="AM182" s="432" t="str">
        <f t="shared" ref="AM182:BR182" si="244">IF(NOT(ISNA(AM92)),IF(LEN(AM92)&gt;0,(AM92-$C92)/(rateShift*0.0001),""),"")</f>
        <v/>
      </c>
      <c r="AN182" s="432" t="str">
        <f t="shared" si="244"/>
        <v/>
      </c>
      <c r="AO182" s="432" t="str">
        <f t="shared" si="244"/>
        <v/>
      </c>
      <c r="AP182" s="432" t="str">
        <f t="shared" si="244"/>
        <v/>
      </c>
      <c r="AQ182" s="432" t="str">
        <f t="shared" si="244"/>
        <v/>
      </c>
      <c r="AR182" s="432" t="str">
        <f t="shared" si="244"/>
        <v/>
      </c>
      <c r="AS182" s="432" t="str">
        <f t="shared" si="244"/>
        <v/>
      </c>
      <c r="AT182" s="432" t="str">
        <f t="shared" si="244"/>
        <v/>
      </c>
      <c r="AU182" s="432" t="str">
        <f t="shared" si="244"/>
        <v/>
      </c>
      <c r="AV182" s="432" t="str">
        <f t="shared" si="244"/>
        <v/>
      </c>
      <c r="AW182" s="432" t="str">
        <f t="shared" si="244"/>
        <v/>
      </c>
      <c r="AX182" s="432" t="str">
        <f t="shared" si="244"/>
        <v/>
      </c>
      <c r="AY182" s="432" t="str">
        <f t="shared" si="244"/>
        <v/>
      </c>
      <c r="AZ182" s="432" t="str">
        <f t="shared" si="244"/>
        <v/>
      </c>
      <c r="BA182" s="432" t="str">
        <f t="shared" si="244"/>
        <v/>
      </c>
      <c r="BB182" s="432" t="str">
        <f t="shared" si="244"/>
        <v/>
      </c>
      <c r="BC182" s="432" t="str">
        <f t="shared" si="244"/>
        <v/>
      </c>
      <c r="BD182" s="432" t="str">
        <f t="shared" si="244"/>
        <v/>
      </c>
      <c r="BE182" s="432" t="str">
        <f t="shared" si="244"/>
        <v/>
      </c>
      <c r="BF182" s="432" t="str">
        <f t="shared" si="244"/>
        <v/>
      </c>
      <c r="BG182" s="432" t="str">
        <f t="shared" si="244"/>
        <v/>
      </c>
      <c r="BH182" s="432" t="str">
        <f t="shared" si="244"/>
        <v/>
      </c>
      <c r="BI182" s="432" t="str">
        <f t="shared" si="244"/>
        <v/>
      </c>
      <c r="BJ182" s="432" t="str">
        <f t="shared" si="244"/>
        <v/>
      </c>
      <c r="BK182" s="432" t="str">
        <f t="shared" si="244"/>
        <v/>
      </c>
      <c r="BL182" s="432" t="str">
        <f t="shared" si="244"/>
        <v/>
      </c>
      <c r="BM182" s="432" t="str">
        <f t="shared" si="244"/>
        <v/>
      </c>
      <c r="BN182" s="432" t="str">
        <f t="shared" si="244"/>
        <v/>
      </c>
      <c r="BO182" s="432" t="str">
        <f t="shared" si="244"/>
        <v/>
      </c>
      <c r="BP182" s="432" t="str">
        <f t="shared" si="244"/>
        <v/>
      </c>
      <c r="BQ182" s="432" t="str">
        <f t="shared" si="244"/>
        <v/>
      </c>
      <c r="BR182" s="432" t="str">
        <f t="shared" si="244"/>
        <v/>
      </c>
      <c r="BS182" s="432" t="str">
        <f t="shared" ref="BS182:CC182" si="245">IF(NOT(ISNA(BS92)),IF(LEN(BS92)&gt;0,(BS92-$C92)/(rateShift*0.0001),""),"")</f>
        <v/>
      </c>
      <c r="BT182" s="432" t="str">
        <f t="shared" si="245"/>
        <v/>
      </c>
      <c r="BU182" s="432" t="str">
        <f t="shared" si="245"/>
        <v/>
      </c>
      <c r="BV182" s="432" t="str">
        <f t="shared" si="245"/>
        <v/>
      </c>
      <c r="BW182" s="432" t="str">
        <f t="shared" si="245"/>
        <v/>
      </c>
      <c r="BX182" s="432" t="str">
        <f t="shared" si="245"/>
        <v/>
      </c>
      <c r="BY182" s="432" t="str">
        <f t="shared" si="245"/>
        <v/>
      </c>
      <c r="BZ182" s="432" t="str">
        <f t="shared" si="245"/>
        <v/>
      </c>
      <c r="CA182" s="432" t="str">
        <f t="shared" si="245"/>
        <v/>
      </c>
      <c r="CB182" s="432" t="str">
        <f t="shared" si="245"/>
        <v/>
      </c>
      <c r="CC182" s="436" t="str">
        <f t="shared" si="245"/>
        <v/>
      </c>
    </row>
    <row r="183" spans="6:81" x14ac:dyDescent="0.2">
      <c r="F183" s="238" t="str">
        <v/>
      </c>
      <c r="G183" s="435" t="str">
        <f t="shared" ref="G183:AL183" si="246">IF(NOT(ISNA(G93)),IF(LEN(G93)&gt;0,(G93-$C93)/(rateShift*0.0001),""),"")</f>
        <v/>
      </c>
      <c r="H183" s="432" t="str">
        <f t="shared" si="246"/>
        <v/>
      </c>
      <c r="I183" s="432" t="str">
        <f t="shared" si="246"/>
        <v/>
      </c>
      <c r="J183" s="432" t="str">
        <f t="shared" si="246"/>
        <v/>
      </c>
      <c r="K183" s="432" t="str">
        <f t="shared" si="246"/>
        <v/>
      </c>
      <c r="L183" s="432" t="str">
        <f t="shared" si="246"/>
        <v/>
      </c>
      <c r="M183" s="432" t="str">
        <f t="shared" si="246"/>
        <v/>
      </c>
      <c r="N183" s="432" t="str">
        <f t="shared" si="246"/>
        <v/>
      </c>
      <c r="O183" s="432" t="str">
        <f t="shared" si="246"/>
        <v/>
      </c>
      <c r="P183" s="432" t="str">
        <f t="shared" si="246"/>
        <v/>
      </c>
      <c r="Q183" s="432" t="str">
        <f t="shared" si="246"/>
        <v/>
      </c>
      <c r="R183" s="432" t="str">
        <f t="shared" si="246"/>
        <v/>
      </c>
      <c r="S183" s="432" t="str">
        <f t="shared" si="246"/>
        <v/>
      </c>
      <c r="T183" s="432" t="str">
        <f t="shared" si="246"/>
        <v/>
      </c>
      <c r="U183" s="432" t="str">
        <f t="shared" si="246"/>
        <v/>
      </c>
      <c r="V183" s="432" t="str">
        <f t="shared" si="246"/>
        <v/>
      </c>
      <c r="W183" s="432" t="str">
        <f t="shared" si="246"/>
        <v/>
      </c>
      <c r="X183" s="432" t="str">
        <f t="shared" si="246"/>
        <v/>
      </c>
      <c r="Y183" s="432" t="str">
        <f t="shared" si="246"/>
        <v/>
      </c>
      <c r="Z183" s="432" t="str">
        <f t="shared" si="246"/>
        <v/>
      </c>
      <c r="AA183" s="432" t="str">
        <f t="shared" si="246"/>
        <v/>
      </c>
      <c r="AB183" s="432" t="str">
        <f t="shared" si="246"/>
        <v/>
      </c>
      <c r="AC183" s="432" t="str">
        <f t="shared" si="246"/>
        <v/>
      </c>
      <c r="AD183" s="432" t="str">
        <f t="shared" si="246"/>
        <v/>
      </c>
      <c r="AE183" s="432" t="str">
        <f t="shared" si="246"/>
        <v/>
      </c>
      <c r="AF183" s="432" t="str">
        <f t="shared" si="246"/>
        <v/>
      </c>
      <c r="AG183" s="432" t="str">
        <f t="shared" si="246"/>
        <v/>
      </c>
      <c r="AH183" s="432" t="str">
        <f t="shared" si="246"/>
        <v/>
      </c>
      <c r="AI183" s="432" t="str">
        <f t="shared" si="246"/>
        <v/>
      </c>
      <c r="AJ183" s="432" t="str">
        <f t="shared" si="246"/>
        <v/>
      </c>
      <c r="AK183" s="432" t="str">
        <f t="shared" si="246"/>
        <v/>
      </c>
      <c r="AL183" s="432" t="str">
        <f t="shared" si="246"/>
        <v/>
      </c>
      <c r="AM183" s="432" t="str">
        <f t="shared" ref="AM183:BR183" si="247">IF(NOT(ISNA(AM93)),IF(LEN(AM93)&gt;0,(AM93-$C93)/(rateShift*0.0001),""),"")</f>
        <v/>
      </c>
      <c r="AN183" s="432" t="str">
        <f t="shared" si="247"/>
        <v/>
      </c>
      <c r="AO183" s="432" t="str">
        <f t="shared" si="247"/>
        <v/>
      </c>
      <c r="AP183" s="432" t="str">
        <f t="shared" si="247"/>
        <v/>
      </c>
      <c r="AQ183" s="432" t="str">
        <f t="shared" si="247"/>
        <v/>
      </c>
      <c r="AR183" s="432" t="str">
        <f t="shared" si="247"/>
        <v/>
      </c>
      <c r="AS183" s="432" t="str">
        <f t="shared" si="247"/>
        <v/>
      </c>
      <c r="AT183" s="432" t="str">
        <f t="shared" si="247"/>
        <v/>
      </c>
      <c r="AU183" s="432" t="str">
        <f t="shared" si="247"/>
        <v/>
      </c>
      <c r="AV183" s="432" t="str">
        <f t="shared" si="247"/>
        <v/>
      </c>
      <c r="AW183" s="432" t="str">
        <f t="shared" si="247"/>
        <v/>
      </c>
      <c r="AX183" s="432" t="str">
        <f t="shared" si="247"/>
        <v/>
      </c>
      <c r="AY183" s="432" t="str">
        <f t="shared" si="247"/>
        <v/>
      </c>
      <c r="AZ183" s="432" t="str">
        <f t="shared" si="247"/>
        <v/>
      </c>
      <c r="BA183" s="432" t="str">
        <f t="shared" si="247"/>
        <v/>
      </c>
      <c r="BB183" s="432" t="str">
        <f t="shared" si="247"/>
        <v/>
      </c>
      <c r="BC183" s="432" t="str">
        <f t="shared" si="247"/>
        <v/>
      </c>
      <c r="BD183" s="432" t="str">
        <f t="shared" si="247"/>
        <v/>
      </c>
      <c r="BE183" s="432" t="str">
        <f t="shared" si="247"/>
        <v/>
      </c>
      <c r="BF183" s="432" t="str">
        <f t="shared" si="247"/>
        <v/>
      </c>
      <c r="BG183" s="432" t="str">
        <f t="shared" si="247"/>
        <v/>
      </c>
      <c r="BH183" s="432" t="str">
        <f t="shared" si="247"/>
        <v/>
      </c>
      <c r="BI183" s="432" t="str">
        <f t="shared" si="247"/>
        <v/>
      </c>
      <c r="BJ183" s="432" t="str">
        <f t="shared" si="247"/>
        <v/>
      </c>
      <c r="BK183" s="432" t="str">
        <f t="shared" si="247"/>
        <v/>
      </c>
      <c r="BL183" s="432" t="str">
        <f t="shared" si="247"/>
        <v/>
      </c>
      <c r="BM183" s="432" t="str">
        <f t="shared" si="247"/>
        <v/>
      </c>
      <c r="BN183" s="432" t="str">
        <f t="shared" si="247"/>
        <v/>
      </c>
      <c r="BO183" s="432" t="str">
        <f t="shared" si="247"/>
        <v/>
      </c>
      <c r="BP183" s="432" t="str">
        <f t="shared" si="247"/>
        <v/>
      </c>
      <c r="BQ183" s="432" t="str">
        <f t="shared" si="247"/>
        <v/>
      </c>
      <c r="BR183" s="432" t="str">
        <f t="shared" si="247"/>
        <v/>
      </c>
      <c r="BS183" s="432" t="str">
        <f t="shared" ref="BS183:CC183" si="248">IF(NOT(ISNA(BS93)),IF(LEN(BS93)&gt;0,(BS93-$C93)/(rateShift*0.0001),""),"")</f>
        <v/>
      </c>
      <c r="BT183" s="432" t="str">
        <f t="shared" si="248"/>
        <v/>
      </c>
      <c r="BU183" s="432" t="str">
        <f t="shared" si="248"/>
        <v/>
      </c>
      <c r="BV183" s="432" t="str">
        <f t="shared" si="248"/>
        <v/>
      </c>
      <c r="BW183" s="432" t="str">
        <f t="shared" si="248"/>
        <v/>
      </c>
      <c r="BX183" s="432" t="str">
        <f t="shared" si="248"/>
        <v/>
      </c>
      <c r="BY183" s="432" t="str">
        <f t="shared" si="248"/>
        <v/>
      </c>
      <c r="BZ183" s="432" t="str">
        <f t="shared" si="248"/>
        <v/>
      </c>
      <c r="CA183" s="432" t="str">
        <f t="shared" si="248"/>
        <v/>
      </c>
      <c r="CB183" s="432" t="str">
        <f t="shared" si="248"/>
        <v/>
      </c>
      <c r="CC183" s="436" t="str">
        <f t="shared" si="248"/>
        <v/>
      </c>
    </row>
    <row r="184" spans="6:81" x14ac:dyDescent="0.2">
      <c r="F184" s="238" t="str">
        <v/>
      </c>
      <c r="G184" s="435" t="str">
        <f t="shared" ref="G184:AL184" si="249">IF(NOT(ISNA(G94)),IF(LEN(G94)&gt;0,(G94-$C94)/(rateShift*0.0001),""),"")</f>
        <v/>
      </c>
      <c r="H184" s="432" t="str">
        <f t="shared" si="249"/>
        <v/>
      </c>
      <c r="I184" s="432" t="str">
        <f t="shared" si="249"/>
        <v/>
      </c>
      <c r="J184" s="432" t="str">
        <f t="shared" si="249"/>
        <v/>
      </c>
      <c r="K184" s="432" t="str">
        <f t="shared" si="249"/>
        <v/>
      </c>
      <c r="L184" s="432" t="str">
        <f t="shared" si="249"/>
        <v/>
      </c>
      <c r="M184" s="432" t="str">
        <f t="shared" si="249"/>
        <v/>
      </c>
      <c r="N184" s="432" t="str">
        <f t="shared" si="249"/>
        <v/>
      </c>
      <c r="O184" s="432" t="str">
        <f t="shared" si="249"/>
        <v/>
      </c>
      <c r="P184" s="432" t="str">
        <f t="shared" si="249"/>
        <v/>
      </c>
      <c r="Q184" s="432" t="str">
        <f t="shared" si="249"/>
        <v/>
      </c>
      <c r="R184" s="432" t="str">
        <f t="shared" si="249"/>
        <v/>
      </c>
      <c r="S184" s="432" t="str">
        <f t="shared" si="249"/>
        <v/>
      </c>
      <c r="T184" s="432" t="str">
        <f t="shared" si="249"/>
        <v/>
      </c>
      <c r="U184" s="432" t="str">
        <f t="shared" si="249"/>
        <v/>
      </c>
      <c r="V184" s="432" t="str">
        <f t="shared" si="249"/>
        <v/>
      </c>
      <c r="W184" s="432" t="str">
        <f t="shared" si="249"/>
        <v/>
      </c>
      <c r="X184" s="432" t="str">
        <f t="shared" si="249"/>
        <v/>
      </c>
      <c r="Y184" s="432" t="str">
        <f t="shared" si="249"/>
        <v/>
      </c>
      <c r="Z184" s="432" t="str">
        <f t="shared" si="249"/>
        <v/>
      </c>
      <c r="AA184" s="432" t="str">
        <f t="shared" si="249"/>
        <v/>
      </c>
      <c r="AB184" s="432" t="str">
        <f t="shared" si="249"/>
        <v/>
      </c>
      <c r="AC184" s="432" t="str">
        <f t="shared" si="249"/>
        <v/>
      </c>
      <c r="AD184" s="432" t="str">
        <f t="shared" si="249"/>
        <v/>
      </c>
      <c r="AE184" s="432" t="str">
        <f t="shared" si="249"/>
        <v/>
      </c>
      <c r="AF184" s="432" t="str">
        <f t="shared" si="249"/>
        <v/>
      </c>
      <c r="AG184" s="432" t="str">
        <f t="shared" si="249"/>
        <v/>
      </c>
      <c r="AH184" s="432" t="str">
        <f t="shared" si="249"/>
        <v/>
      </c>
      <c r="AI184" s="432" t="str">
        <f t="shared" si="249"/>
        <v/>
      </c>
      <c r="AJ184" s="432" t="str">
        <f t="shared" si="249"/>
        <v/>
      </c>
      <c r="AK184" s="432" t="str">
        <f t="shared" si="249"/>
        <v/>
      </c>
      <c r="AL184" s="432" t="str">
        <f t="shared" si="249"/>
        <v/>
      </c>
      <c r="AM184" s="432" t="str">
        <f t="shared" ref="AM184:BR184" si="250">IF(NOT(ISNA(AM94)),IF(LEN(AM94)&gt;0,(AM94-$C94)/(rateShift*0.0001),""),"")</f>
        <v/>
      </c>
      <c r="AN184" s="432" t="str">
        <f t="shared" si="250"/>
        <v/>
      </c>
      <c r="AO184" s="432" t="str">
        <f t="shared" si="250"/>
        <v/>
      </c>
      <c r="AP184" s="432" t="str">
        <f t="shared" si="250"/>
        <v/>
      </c>
      <c r="AQ184" s="432" t="str">
        <f t="shared" si="250"/>
        <v/>
      </c>
      <c r="AR184" s="432" t="str">
        <f t="shared" si="250"/>
        <v/>
      </c>
      <c r="AS184" s="432" t="str">
        <f t="shared" si="250"/>
        <v/>
      </c>
      <c r="AT184" s="432" t="str">
        <f t="shared" si="250"/>
        <v/>
      </c>
      <c r="AU184" s="432" t="str">
        <f t="shared" si="250"/>
        <v/>
      </c>
      <c r="AV184" s="432" t="str">
        <f t="shared" si="250"/>
        <v/>
      </c>
      <c r="AW184" s="432" t="str">
        <f t="shared" si="250"/>
        <v/>
      </c>
      <c r="AX184" s="432" t="str">
        <f t="shared" si="250"/>
        <v/>
      </c>
      <c r="AY184" s="432" t="str">
        <f t="shared" si="250"/>
        <v/>
      </c>
      <c r="AZ184" s="432" t="str">
        <f t="shared" si="250"/>
        <v/>
      </c>
      <c r="BA184" s="432" t="str">
        <f t="shared" si="250"/>
        <v/>
      </c>
      <c r="BB184" s="432" t="str">
        <f t="shared" si="250"/>
        <v/>
      </c>
      <c r="BC184" s="432" t="str">
        <f t="shared" si="250"/>
        <v/>
      </c>
      <c r="BD184" s="432" t="str">
        <f t="shared" si="250"/>
        <v/>
      </c>
      <c r="BE184" s="432" t="str">
        <f t="shared" si="250"/>
        <v/>
      </c>
      <c r="BF184" s="432" t="str">
        <f t="shared" si="250"/>
        <v/>
      </c>
      <c r="BG184" s="432" t="str">
        <f t="shared" si="250"/>
        <v/>
      </c>
      <c r="BH184" s="432" t="str">
        <f t="shared" si="250"/>
        <v/>
      </c>
      <c r="BI184" s="432" t="str">
        <f t="shared" si="250"/>
        <v/>
      </c>
      <c r="BJ184" s="432" t="str">
        <f t="shared" si="250"/>
        <v/>
      </c>
      <c r="BK184" s="432" t="str">
        <f t="shared" si="250"/>
        <v/>
      </c>
      <c r="BL184" s="432" t="str">
        <f t="shared" si="250"/>
        <v/>
      </c>
      <c r="BM184" s="432" t="str">
        <f t="shared" si="250"/>
        <v/>
      </c>
      <c r="BN184" s="432" t="str">
        <f t="shared" si="250"/>
        <v/>
      </c>
      <c r="BO184" s="432" t="str">
        <f t="shared" si="250"/>
        <v/>
      </c>
      <c r="BP184" s="432" t="str">
        <f t="shared" si="250"/>
        <v/>
      </c>
      <c r="BQ184" s="432" t="str">
        <f t="shared" si="250"/>
        <v/>
      </c>
      <c r="BR184" s="432" t="str">
        <f t="shared" si="250"/>
        <v/>
      </c>
      <c r="BS184" s="432" t="str">
        <f t="shared" ref="BS184:CC184" si="251">IF(NOT(ISNA(BS94)),IF(LEN(BS94)&gt;0,(BS94-$C94)/(rateShift*0.0001),""),"")</f>
        <v/>
      </c>
      <c r="BT184" s="432" t="str">
        <f t="shared" si="251"/>
        <v/>
      </c>
      <c r="BU184" s="432" t="str">
        <f t="shared" si="251"/>
        <v/>
      </c>
      <c r="BV184" s="432" t="str">
        <f t="shared" si="251"/>
        <v/>
      </c>
      <c r="BW184" s="432" t="str">
        <f t="shared" si="251"/>
        <v/>
      </c>
      <c r="BX184" s="432" t="str">
        <f t="shared" si="251"/>
        <v/>
      </c>
      <c r="BY184" s="432" t="str">
        <f t="shared" si="251"/>
        <v/>
      </c>
      <c r="BZ184" s="432" t="str">
        <f t="shared" si="251"/>
        <v/>
      </c>
      <c r="CA184" s="432" t="str">
        <f t="shared" si="251"/>
        <v/>
      </c>
      <c r="CB184" s="432" t="str">
        <f t="shared" si="251"/>
        <v/>
      </c>
      <c r="CC184" s="436" t="str">
        <f t="shared" si="251"/>
        <v/>
      </c>
    </row>
    <row r="185" spans="6:81" x14ac:dyDescent="0.2">
      <c r="F185" s="238" t="str">
        <v/>
      </c>
      <c r="G185" s="435" t="str">
        <f t="shared" ref="G185:AL185" si="252">IF(NOT(ISNA(G95)),IF(LEN(G95)&gt;0,(G95-$C95)/(rateShift*0.0001),""),"")</f>
        <v/>
      </c>
      <c r="H185" s="432" t="str">
        <f t="shared" si="252"/>
        <v/>
      </c>
      <c r="I185" s="432" t="str">
        <f t="shared" si="252"/>
        <v/>
      </c>
      <c r="J185" s="432" t="str">
        <f t="shared" si="252"/>
        <v/>
      </c>
      <c r="K185" s="432" t="str">
        <f t="shared" si="252"/>
        <v/>
      </c>
      <c r="L185" s="432" t="str">
        <f t="shared" si="252"/>
        <v/>
      </c>
      <c r="M185" s="432" t="str">
        <f t="shared" si="252"/>
        <v/>
      </c>
      <c r="N185" s="432" t="str">
        <f t="shared" si="252"/>
        <v/>
      </c>
      <c r="O185" s="432" t="str">
        <f t="shared" si="252"/>
        <v/>
      </c>
      <c r="P185" s="432" t="str">
        <f t="shared" si="252"/>
        <v/>
      </c>
      <c r="Q185" s="432" t="str">
        <f t="shared" si="252"/>
        <v/>
      </c>
      <c r="R185" s="432" t="str">
        <f t="shared" si="252"/>
        <v/>
      </c>
      <c r="S185" s="432" t="str">
        <f t="shared" si="252"/>
        <v/>
      </c>
      <c r="T185" s="432" t="str">
        <f t="shared" si="252"/>
        <v/>
      </c>
      <c r="U185" s="432" t="str">
        <f t="shared" si="252"/>
        <v/>
      </c>
      <c r="V185" s="432" t="str">
        <f t="shared" si="252"/>
        <v/>
      </c>
      <c r="W185" s="432" t="str">
        <f t="shared" si="252"/>
        <v/>
      </c>
      <c r="X185" s="432" t="str">
        <f t="shared" si="252"/>
        <v/>
      </c>
      <c r="Y185" s="432" t="str">
        <f t="shared" si="252"/>
        <v/>
      </c>
      <c r="Z185" s="432" t="str">
        <f t="shared" si="252"/>
        <v/>
      </c>
      <c r="AA185" s="432" t="str">
        <f t="shared" si="252"/>
        <v/>
      </c>
      <c r="AB185" s="432" t="str">
        <f t="shared" si="252"/>
        <v/>
      </c>
      <c r="AC185" s="432" t="str">
        <f t="shared" si="252"/>
        <v/>
      </c>
      <c r="AD185" s="432" t="str">
        <f t="shared" si="252"/>
        <v/>
      </c>
      <c r="AE185" s="432" t="str">
        <f t="shared" si="252"/>
        <v/>
      </c>
      <c r="AF185" s="432" t="str">
        <f t="shared" si="252"/>
        <v/>
      </c>
      <c r="AG185" s="432" t="str">
        <f t="shared" si="252"/>
        <v/>
      </c>
      <c r="AH185" s="432" t="str">
        <f t="shared" si="252"/>
        <v/>
      </c>
      <c r="AI185" s="432" t="str">
        <f t="shared" si="252"/>
        <v/>
      </c>
      <c r="AJ185" s="432" t="str">
        <f t="shared" si="252"/>
        <v/>
      </c>
      <c r="AK185" s="432" t="str">
        <f t="shared" si="252"/>
        <v/>
      </c>
      <c r="AL185" s="432" t="str">
        <f t="shared" si="252"/>
        <v/>
      </c>
      <c r="AM185" s="432" t="str">
        <f t="shared" ref="AM185:BR185" si="253">IF(NOT(ISNA(AM95)),IF(LEN(AM95)&gt;0,(AM95-$C95)/(rateShift*0.0001),""),"")</f>
        <v/>
      </c>
      <c r="AN185" s="432" t="str">
        <f t="shared" si="253"/>
        <v/>
      </c>
      <c r="AO185" s="432" t="str">
        <f t="shared" si="253"/>
        <v/>
      </c>
      <c r="AP185" s="432" t="str">
        <f t="shared" si="253"/>
        <v/>
      </c>
      <c r="AQ185" s="432" t="str">
        <f t="shared" si="253"/>
        <v/>
      </c>
      <c r="AR185" s="432" t="str">
        <f t="shared" si="253"/>
        <v/>
      </c>
      <c r="AS185" s="432" t="str">
        <f t="shared" si="253"/>
        <v/>
      </c>
      <c r="AT185" s="432" t="str">
        <f t="shared" si="253"/>
        <v/>
      </c>
      <c r="AU185" s="432" t="str">
        <f t="shared" si="253"/>
        <v/>
      </c>
      <c r="AV185" s="432" t="str">
        <f t="shared" si="253"/>
        <v/>
      </c>
      <c r="AW185" s="432" t="str">
        <f t="shared" si="253"/>
        <v/>
      </c>
      <c r="AX185" s="432" t="str">
        <f t="shared" si="253"/>
        <v/>
      </c>
      <c r="AY185" s="432" t="str">
        <f t="shared" si="253"/>
        <v/>
      </c>
      <c r="AZ185" s="432" t="str">
        <f t="shared" si="253"/>
        <v/>
      </c>
      <c r="BA185" s="432" t="str">
        <f t="shared" si="253"/>
        <v/>
      </c>
      <c r="BB185" s="432" t="str">
        <f t="shared" si="253"/>
        <v/>
      </c>
      <c r="BC185" s="432" t="str">
        <f t="shared" si="253"/>
        <v/>
      </c>
      <c r="BD185" s="432" t="str">
        <f t="shared" si="253"/>
        <v/>
      </c>
      <c r="BE185" s="432" t="str">
        <f t="shared" si="253"/>
        <v/>
      </c>
      <c r="BF185" s="432" t="str">
        <f t="shared" si="253"/>
        <v/>
      </c>
      <c r="BG185" s="432" t="str">
        <f t="shared" si="253"/>
        <v/>
      </c>
      <c r="BH185" s="432" t="str">
        <f t="shared" si="253"/>
        <v/>
      </c>
      <c r="BI185" s="432" t="str">
        <f t="shared" si="253"/>
        <v/>
      </c>
      <c r="BJ185" s="432" t="str">
        <f t="shared" si="253"/>
        <v/>
      </c>
      <c r="BK185" s="432" t="str">
        <f t="shared" si="253"/>
        <v/>
      </c>
      <c r="BL185" s="432" t="str">
        <f t="shared" si="253"/>
        <v/>
      </c>
      <c r="BM185" s="432" t="str">
        <f t="shared" si="253"/>
        <v/>
      </c>
      <c r="BN185" s="432" t="str">
        <f t="shared" si="253"/>
        <v/>
      </c>
      <c r="BO185" s="432" t="str">
        <f t="shared" si="253"/>
        <v/>
      </c>
      <c r="BP185" s="432" t="str">
        <f t="shared" si="253"/>
        <v/>
      </c>
      <c r="BQ185" s="432" t="str">
        <f t="shared" si="253"/>
        <v/>
      </c>
      <c r="BR185" s="432" t="str">
        <f t="shared" si="253"/>
        <v/>
      </c>
      <c r="BS185" s="432" t="str">
        <f t="shared" ref="BS185:CC185" si="254">IF(NOT(ISNA(BS95)),IF(LEN(BS95)&gt;0,(BS95-$C95)/(rateShift*0.0001),""),"")</f>
        <v/>
      </c>
      <c r="BT185" s="432" t="str">
        <f t="shared" si="254"/>
        <v/>
      </c>
      <c r="BU185" s="432" t="str">
        <f t="shared" si="254"/>
        <v/>
      </c>
      <c r="BV185" s="432" t="str">
        <f t="shared" si="254"/>
        <v/>
      </c>
      <c r="BW185" s="432" t="str">
        <f t="shared" si="254"/>
        <v/>
      </c>
      <c r="BX185" s="432" t="str">
        <f t="shared" si="254"/>
        <v/>
      </c>
      <c r="BY185" s="432" t="str">
        <f t="shared" si="254"/>
        <v/>
      </c>
      <c r="BZ185" s="432" t="str">
        <f t="shared" si="254"/>
        <v/>
      </c>
      <c r="CA185" s="432" t="str">
        <f t="shared" si="254"/>
        <v/>
      </c>
      <c r="CB185" s="432" t="str">
        <f t="shared" si="254"/>
        <v/>
      </c>
      <c r="CC185" s="436" t="str">
        <f t="shared" si="254"/>
        <v/>
      </c>
    </row>
    <row r="186" spans="6:81" x14ac:dyDescent="0.2">
      <c r="F186" s="238" t="str">
        <v/>
      </c>
      <c r="G186" s="435" t="str">
        <f t="shared" ref="G186:AL186" si="255">IF(NOT(ISNA(G96)),IF(LEN(G96)&gt;0,(G96-$C96)/(rateShift*0.0001),""),"")</f>
        <v/>
      </c>
      <c r="H186" s="432" t="str">
        <f t="shared" si="255"/>
        <v/>
      </c>
      <c r="I186" s="432" t="str">
        <f t="shared" si="255"/>
        <v/>
      </c>
      <c r="J186" s="432" t="str">
        <f t="shared" si="255"/>
        <v/>
      </c>
      <c r="K186" s="432" t="str">
        <f t="shared" si="255"/>
        <v/>
      </c>
      <c r="L186" s="432" t="str">
        <f t="shared" si="255"/>
        <v/>
      </c>
      <c r="M186" s="432" t="str">
        <f t="shared" si="255"/>
        <v/>
      </c>
      <c r="N186" s="432" t="str">
        <f t="shared" si="255"/>
        <v/>
      </c>
      <c r="O186" s="432" t="str">
        <f t="shared" si="255"/>
        <v/>
      </c>
      <c r="P186" s="432" t="str">
        <f t="shared" si="255"/>
        <v/>
      </c>
      <c r="Q186" s="432" t="str">
        <f t="shared" si="255"/>
        <v/>
      </c>
      <c r="R186" s="432" t="str">
        <f t="shared" si="255"/>
        <v/>
      </c>
      <c r="S186" s="432" t="str">
        <f t="shared" si="255"/>
        <v/>
      </c>
      <c r="T186" s="432" t="str">
        <f t="shared" si="255"/>
        <v/>
      </c>
      <c r="U186" s="432" t="str">
        <f t="shared" si="255"/>
        <v/>
      </c>
      <c r="V186" s="432" t="str">
        <f t="shared" si="255"/>
        <v/>
      </c>
      <c r="W186" s="432" t="str">
        <f t="shared" si="255"/>
        <v/>
      </c>
      <c r="X186" s="432" t="str">
        <f t="shared" si="255"/>
        <v/>
      </c>
      <c r="Y186" s="432" t="str">
        <f t="shared" si="255"/>
        <v/>
      </c>
      <c r="Z186" s="432" t="str">
        <f t="shared" si="255"/>
        <v/>
      </c>
      <c r="AA186" s="432" t="str">
        <f t="shared" si="255"/>
        <v/>
      </c>
      <c r="AB186" s="432" t="str">
        <f t="shared" si="255"/>
        <v/>
      </c>
      <c r="AC186" s="432" t="str">
        <f t="shared" si="255"/>
        <v/>
      </c>
      <c r="AD186" s="432" t="str">
        <f t="shared" si="255"/>
        <v/>
      </c>
      <c r="AE186" s="432" t="str">
        <f t="shared" si="255"/>
        <v/>
      </c>
      <c r="AF186" s="432" t="str">
        <f t="shared" si="255"/>
        <v/>
      </c>
      <c r="AG186" s="432" t="str">
        <f t="shared" si="255"/>
        <v/>
      </c>
      <c r="AH186" s="432" t="str">
        <f t="shared" si="255"/>
        <v/>
      </c>
      <c r="AI186" s="432" t="str">
        <f t="shared" si="255"/>
        <v/>
      </c>
      <c r="AJ186" s="432" t="str">
        <f t="shared" si="255"/>
        <v/>
      </c>
      <c r="AK186" s="432" t="str">
        <f t="shared" si="255"/>
        <v/>
      </c>
      <c r="AL186" s="432" t="str">
        <f t="shared" si="255"/>
        <v/>
      </c>
      <c r="AM186" s="432" t="str">
        <f t="shared" ref="AM186:BR186" si="256">IF(NOT(ISNA(AM96)),IF(LEN(AM96)&gt;0,(AM96-$C96)/(rateShift*0.0001),""),"")</f>
        <v/>
      </c>
      <c r="AN186" s="432" t="str">
        <f t="shared" si="256"/>
        <v/>
      </c>
      <c r="AO186" s="432" t="str">
        <f t="shared" si="256"/>
        <v/>
      </c>
      <c r="AP186" s="432" t="str">
        <f t="shared" si="256"/>
        <v/>
      </c>
      <c r="AQ186" s="432" t="str">
        <f t="shared" si="256"/>
        <v/>
      </c>
      <c r="AR186" s="432" t="str">
        <f t="shared" si="256"/>
        <v/>
      </c>
      <c r="AS186" s="432" t="str">
        <f t="shared" si="256"/>
        <v/>
      </c>
      <c r="AT186" s="432" t="str">
        <f t="shared" si="256"/>
        <v/>
      </c>
      <c r="AU186" s="432" t="str">
        <f t="shared" si="256"/>
        <v/>
      </c>
      <c r="AV186" s="432" t="str">
        <f t="shared" si="256"/>
        <v/>
      </c>
      <c r="AW186" s="432" t="str">
        <f t="shared" si="256"/>
        <v/>
      </c>
      <c r="AX186" s="432" t="str">
        <f t="shared" si="256"/>
        <v/>
      </c>
      <c r="AY186" s="432" t="str">
        <f t="shared" si="256"/>
        <v/>
      </c>
      <c r="AZ186" s="432" t="str">
        <f t="shared" si="256"/>
        <v/>
      </c>
      <c r="BA186" s="432" t="str">
        <f t="shared" si="256"/>
        <v/>
      </c>
      <c r="BB186" s="432" t="str">
        <f t="shared" si="256"/>
        <v/>
      </c>
      <c r="BC186" s="432" t="str">
        <f t="shared" si="256"/>
        <v/>
      </c>
      <c r="BD186" s="432" t="str">
        <f t="shared" si="256"/>
        <v/>
      </c>
      <c r="BE186" s="432" t="str">
        <f t="shared" si="256"/>
        <v/>
      </c>
      <c r="BF186" s="432" t="str">
        <f t="shared" si="256"/>
        <v/>
      </c>
      <c r="BG186" s="432" t="str">
        <f t="shared" si="256"/>
        <v/>
      </c>
      <c r="BH186" s="432" t="str">
        <f t="shared" si="256"/>
        <v/>
      </c>
      <c r="BI186" s="432" t="str">
        <f t="shared" si="256"/>
        <v/>
      </c>
      <c r="BJ186" s="432" t="str">
        <f t="shared" si="256"/>
        <v/>
      </c>
      <c r="BK186" s="432" t="str">
        <f t="shared" si="256"/>
        <v/>
      </c>
      <c r="BL186" s="432" t="str">
        <f t="shared" si="256"/>
        <v/>
      </c>
      <c r="BM186" s="432" t="str">
        <f t="shared" si="256"/>
        <v/>
      </c>
      <c r="BN186" s="432" t="str">
        <f t="shared" si="256"/>
        <v/>
      </c>
      <c r="BO186" s="432" t="str">
        <f t="shared" si="256"/>
        <v/>
      </c>
      <c r="BP186" s="432" t="str">
        <f t="shared" si="256"/>
        <v/>
      </c>
      <c r="BQ186" s="432" t="str">
        <f t="shared" si="256"/>
        <v/>
      </c>
      <c r="BR186" s="432" t="str">
        <f t="shared" si="256"/>
        <v/>
      </c>
      <c r="BS186" s="432" t="str">
        <f t="shared" ref="BS186:CC186" si="257">IF(NOT(ISNA(BS96)),IF(LEN(BS96)&gt;0,(BS96-$C96)/(rateShift*0.0001),""),"")</f>
        <v/>
      </c>
      <c r="BT186" s="432" t="str">
        <f t="shared" si="257"/>
        <v/>
      </c>
      <c r="BU186" s="432" t="str">
        <f t="shared" si="257"/>
        <v/>
      </c>
      <c r="BV186" s="432" t="str">
        <f t="shared" si="257"/>
        <v/>
      </c>
      <c r="BW186" s="432" t="str">
        <f t="shared" si="257"/>
        <v/>
      </c>
      <c r="BX186" s="432" t="str">
        <f t="shared" si="257"/>
        <v/>
      </c>
      <c r="BY186" s="432" t="str">
        <f t="shared" si="257"/>
        <v/>
      </c>
      <c r="BZ186" s="432" t="str">
        <f t="shared" si="257"/>
        <v/>
      </c>
      <c r="CA186" s="432" t="str">
        <f t="shared" si="257"/>
        <v/>
      </c>
      <c r="CB186" s="432" t="str">
        <f t="shared" si="257"/>
        <v/>
      </c>
      <c r="CC186" s="436" t="str">
        <f t="shared" si="257"/>
        <v/>
      </c>
    </row>
    <row r="187" spans="6:81" x14ac:dyDescent="0.2">
      <c r="F187" s="238" t="str">
        <v/>
      </c>
      <c r="G187" s="435" t="str">
        <f t="shared" ref="G187:AL187" si="258">IF(NOT(ISNA(G97)),IF(LEN(G97)&gt;0,(G97-$C97)/(rateShift*0.0001),""),"")</f>
        <v/>
      </c>
      <c r="H187" s="432" t="str">
        <f t="shared" si="258"/>
        <v/>
      </c>
      <c r="I187" s="432" t="str">
        <f t="shared" si="258"/>
        <v/>
      </c>
      <c r="J187" s="432" t="str">
        <f t="shared" si="258"/>
        <v/>
      </c>
      <c r="K187" s="432" t="str">
        <f t="shared" si="258"/>
        <v/>
      </c>
      <c r="L187" s="432" t="str">
        <f t="shared" si="258"/>
        <v/>
      </c>
      <c r="M187" s="432" t="str">
        <f t="shared" si="258"/>
        <v/>
      </c>
      <c r="N187" s="432" t="str">
        <f t="shared" si="258"/>
        <v/>
      </c>
      <c r="O187" s="432" t="str">
        <f t="shared" si="258"/>
        <v/>
      </c>
      <c r="P187" s="432" t="str">
        <f t="shared" si="258"/>
        <v/>
      </c>
      <c r="Q187" s="432" t="str">
        <f t="shared" si="258"/>
        <v/>
      </c>
      <c r="R187" s="432" t="str">
        <f t="shared" si="258"/>
        <v/>
      </c>
      <c r="S187" s="432" t="str">
        <f t="shared" si="258"/>
        <v/>
      </c>
      <c r="T187" s="432" t="str">
        <f t="shared" si="258"/>
        <v/>
      </c>
      <c r="U187" s="432" t="str">
        <f t="shared" si="258"/>
        <v/>
      </c>
      <c r="V187" s="432" t="str">
        <f t="shared" si="258"/>
        <v/>
      </c>
      <c r="W187" s="432" t="str">
        <f t="shared" si="258"/>
        <v/>
      </c>
      <c r="X187" s="432" t="str">
        <f t="shared" si="258"/>
        <v/>
      </c>
      <c r="Y187" s="432" t="str">
        <f t="shared" si="258"/>
        <v/>
      </c>
      <c r="Z187" s="432" t="str">
        <f t="shared" si="258"/>
        <v/>
      </c>
      <c r="AA187" s="432" t="str">
        <f t="shared" si="258"/>
        <v/>
      </c>
      <c r="AB187" s="432" t="str">
        <f t="shared" si="258"/>
        <v/>
      </c>
      <c r="AC187" s="432" t="str">
        <f t="shared" si="258"/>
        <v/>
      </c>
      <c r="AD187" s="432" t="str">
        <f t="shared" si="258"/>
        <v/>
      </c>
      <c r="AE187" s="432" t="str">
        <f t="shared" si="258"/>
        <v/>
      </c>
      <c r="AF187" s="432" t="str">
        <f t="shared" si="258"/>
        <v/>
      </c>
      <c r="AG187" s="432" t="str">
        <f t="shared" si="258"/>
        <v/>
      </c>
      <c r="AH187" s="432" t="str">
        <f t="shared" si="258"/>
        <v/>
      </c>
      <c r="AI187" s="432" t="str">
        <f t="shared" si="258"/>
        <v/>
      </c>
      <c r="AJ187" s="432" t="str">
        <f t="shared" si="258"/>
        <v/>
      </c>
      <c r="AK187" s="432" t="str">
        <f t="shared" si="258"/>
        <v/>
      </c>
      <c r="AL187" s="432" t="str">
        <f t="shared" si="258"/>
        <v/>
      </c>
      <c r="AM187" s="432" t="str">
        <f t="shared" ref="AM187:BR187" si="259">IF(NOT(ISNA(AM97)),IF(LEN(AM97)&gt;0,(AM97-$C97)/(rateShift*0.0001),""),"")</f>
        <v/>
      </c>
      <c r="AN187" s="432" t="str">
        <f t="shared" si="259"/>
        <v/>
      </c>
      <c r="AO187" s="432" t="str">
        <f t="shared" si="259"/>
        <v/>
      </c>
      <c r="AP187" s="432" t="str">
        <f t="shared" si="259"/>
        <v/>
      </c>
      <c r="AQ187" s="432" t="str">
        <f t="shared" si="259"/>
        <v/>
      </c>
      <c r="AR187" s="432" t="str">
        <f t="shared" si="259"/>
        <v/>
      </c>
      <c r="AS187" s="432" t="str">
        <f t="shared" si="259"/>
        <v/>
      </c>
      <c r="AT187" s="432" t="str">
        <f t="shared" si="259"/>
        <v/>
      </c>
      <c r="AU187" s="432" t="str">
        <f t="shared" si="259"/>
        <v/>
      </c>
      <c r="AV187" s="432" t="str">
        <f t="shared" si="259"/>
        <v/>
      </c>
      <c r="AW187" s="432" t="str">
        <f t="shared" si="259"/>
        <v/>
      </c>
      <c r="AX187" s="432" t="str">
        <f t="shared" si="259"/>
        <v/>
      </c>
      <c r="AY187" s="432" t="str">
        <f t="shared" si="259"/>
        <v/>
      </c>
      <c r="AZ187" s="432" t="str">
        <f t="shared" si="259"/>
        <v/>
      </c>
      <c r="BA187" s="432" t="str">
        <f t="shared" si="259"/>
        <v/>
      </c>
      <c r="BB187" s="432" t="str">
        <f t="shared" si="259"/>
        <v/>
      </c>
      <c r="BC187" s="432" t="str">
        <f t="shared" si="259"/>
        <v/>
      </c>
      <c r="BD187" s="432" t="str">
        <f t="shared" si="259"/>
        <v/>
      </c>
      <c r="BE187" s="432" t="str">
        <f t="shared" si="259"/>
        <v/>
      </c>
      <c r="BF187" s="432" t="str">
        <f t="shared" si="259"/>
        <v/>
      </c>
      <c r="BG187" s="432" t="str">
        <f t="shared" si="259"/>
        <v/>
      </c>
      <c r="BH187" s="432" t="str">
        <f t="shared" si="259"/>
        <v/>
      </c>
      <c r="BI187" s="432" t="str">
        <f t="shared" si="259"/>
        <v/>
      </c>
      <c r="BJ187" s="432" t="str">
        <f t="shared" si="259"/>
        <v/>
      </c>
      <c r="BK187" s="432" t="str">
        <f t="shared" si="259"/>
        <v/>
      </c>
      <c r="BL187" s="432" t="str">
        <f t="shared" si="259"/>
        <v/>
      </c>
      <c r="BM187" s="432" t="str">
        <f t="shared" si="259"/>
        <v/>
      </c>
      <c r="BN187" s="432" t="str">
        <f t="shared" si="259"/>
        <v/>
      </c>
      <c r="BO187" s="432" t="str">
        <f t="shared" si="259"/>
        <v/>
      </c>
      <c r="BP187" s="432" t="str">
        <f t="shared" si="259"/>
        <v/>
      </c>
      <c r="BQ187" s="432" t="str">
        <f t="shared" si="259"/>
        <v/>
      </c>
      <c r="BR187" s="432" t="str">
        <f t="shared" si="259"/>
        <v/>
      </c>
      <c r="BS187" s="432" t="str">
        <f t="shared" ref="BS187:CC187" si="260">IF(NOT(ISNA(BS97)),IF(LEN(BS97)&gt;0,(BS97-$C97)/(rateShift*0.0001),""),"")</f>
        <v/>
      </c>
      <c r="BT187" s="432" t="str">
        <f t="shared" si="260"/>
        <v/>
      </c>
      <c r="BU187" s="432" t="str">
        <f t="shared" si="260"/>
        <v/>
      </c>
      <c r="BV187" s="432" t="str">
        <f t="shared" si="260"/>
        <v/>
      </c>
      <c r="BW187" s="432" t="str">
        <f t="shared" si="260"/>
        <v/>
      </c>
      <c r="BX187" s="432" t="str">
        <f t="shared" si="260"/>
        <v/>
      </c>
      <c r="BY187" s="432" t="str">
        <f t="shared" si="260"/>
        <v/>
      </c>
      <c r="BZ187" s="432" t="str">
        <f t="shared" si="260"/>
        <v/>
      </c>
      <c r="CA187" s="432" t="str">
        <f t="shared" si="260"/>
        <v/>
      </c>
      <c r="CB187" s="432" t="str">
        <f t="shared" si="260"/>
        <v/>
      </c>
      <c r="CC187" s="436" t="str">
        <f t="shared" si="260"/>
        <v/>
      </c>
    </row>
    <row r="188" spans="6:81" x14ac:dyDescent="0.2">
      <c r="F188" s="238" t="str">
        <v/>
      </c>
      <c r="G188" s="435" t="str">
        <f t="shared" ref="G188:AL188" si="261">IF(NOT(ISNA(G98)),IF(LEN(G98)&gt;0,(G98-$C98)/(rateShift*0.0001),""),"")</f>
        <v/>
      </c>
      <c r="H188" s="432" t="str">
        <f t="shared" si="261"/>
        <v/>
      </c>
      <c r="I188" s="432" t="str">
        <f t="shared" si="261"/>
        <v/>
      </c>
      <c r="J188" s="432" t="str">
        <f t="shared" si="261"/>
        <v/>
      </c>
      <c r="K188" s="432" t="str">
        <f t="shared" si="261"/>
        <v/>
      </c>
      <c r="L188" s="432" t="str">
        <f t="shared" si="261"/>
        <v/>
      </c>
      <c r="M188" s="432" t="str">
        <f t="shared" si="261"/>
        <v/>
      </c>
      <c r="N188" s="432" t="str">
        <f t="shared" si="261"/>
        <v/>
      </c>
      <c r="O188" s="432" t="str">
        <f t="shared" si="261"/>
        <v/>
      </c>
      <c r="P188" s="432" t="str">
        <f t="shared" si="261"/>
        <v/>
      </c>
      <c r="Q188" s="432" t="str">
        <f t="shared" si="261"/>
        <v/>
      </c>
      <c r="R188" s="432" t="str">
        <f t="shared" si="261"/>
        <v/>
      </c>
      <c r="S188" s="432" t="str">
        <f t="shared" si="261"/>
        <v/>
      </c>
      <c r="T188" s="432" t="str">
        <f t="shared" si="261"/>
        <v/>
      </c>
      <c r="U188" s="432" t="str">
        <f t="shared" si="261"/>
        <v/>
      </c>
      <c r="V188" s="432" t="str">
        <f t="shared" si="261"/>
        <v/>
      </c>
      <c r="W188" s="432" t="str">
        <f t="shared" si="261"/>
        <v/>
      </c>
      <c r="X188" s="432" t="str">
        <f t="shared" si="261"/>
        <v/>
      </c>
      <c r="Y188" s="432" t="str">
        <f t="shared" si="261"/>
        <v/>
      </c>
      <c r="Z188" s="432" t="str">
        <f t="shared" si="261"/>
        <v/>
      </c>
      <c r="AA188" s="432" t="str">
        <f t="shared" si="261"/>
        <v/>
      </c>
      <c r="AB188" s="432" t="str">
        <f t="shared" si="261"/>
        <v/>
      </c>
      <c r="AC188" s="432" t="str">
        <f t="shared" si="261"/>
        <v/>
      </c>
      <c r="AD188" s="432" t="str">
        <f t="shared" si="261"/>
        <v/>
      </c>
      <c r="AE188" s="432" t="str">
        <f t="shared" si="261"/>
        <v/>
      </c>
      <c r="AF188" s="432" t="str">
        <f t="shared" si="261"/>
        <v/>
      </c>
      <c r="AG188" s="432" t="str">
        <f t="shared" si="261"/>
        <v/>
      </c>
      <c r="AH188" s="432" t="str">
        <f t="shared" si="261"/>
        <v/>
      </c>
      <c r="AI188" s="432" t="str">
        <f t="shared" si="261"/>
        <v/>
      </c>
      <c r="AJ188" s="432" t="str">
        <f t="shared" si="261"/>
        <v/>
      </c>
      <c r="AK188" s="432" t="str">
        <f t="shared" si="261"/>
        <v/>
      </c>
      <c r="AL188" s="432" t="str">
        <f t="shared" si="261"/>
        <v/>
      </c>
      <c r="AM188" s="432" t="str">
        <f t="shared" ref="AM188:BR188" si="262">IF(NOT(ISNA(AM98)),IF(LEN(AM98)&gt;0,(AM98-$C98)/(rateShift*0.0001),""),"")</f>
        <v/>
      </c>
      <c r="AN188" s="432" t="str">
        <f t="shared" si="262"/>
        <v/>
      </c>
      <c r="AO188" s="432" t="str">
        <f t="shared" si="262"/>
        <v/>
      </c>
      <c r="AP188" s="432" t="str">
        <f t="shared" si="262"/>
        <v/>
      </c>
      <c r="AQ188" s="432" t="str">
        <f t="shared" si="262"/>
        <v/>
      </c>
      <c r="AR188" s="432" t="str">
        <f t="shared" si="262"/>
        <v/>
      </c>
      <c r="AS188" s="432" t="str">
        <f t="shared" si="262"/>
        <v/>
      </c>
      <c r="AT188" s="432" t="str">
        <f t="shared" si="262"/>
        <v/>
      </c>
      <c r="AU188" s="432" t="str">
        <f t="shared" si="262"/>
        <v/>
      </c>
      <c r="AV188" s="432" t="str">
        <f t="shared" si="262"/>
        <v/>
      </c>
      <c r="AW188" s="432" t="str">
        <f t="shared" si="262"/>
        <v/>
      </c>
      <c r="AX188" s="432" t="str">
        <f t="shared" si="262"/>
        <v/>
      </c>
      <c r="AY188" s="432" t="str">
        <f t="shared" si="262"/>
        <v/>
      </c>
      <c r="AZ188" s="432" t="str">
        <f t="shared" si="262"/>
        <v/>
      </c>
      <c r="BA188" s="432" t="str">
        <f t="shared" si="262"/>
        <v/>
      </c>
      <c r="BB188" s="432" t="str">
        <f t="shared" si="262"/>
        <v/>
      </c>
      <c r="BC188" s="432" t="str">
        <f t="shared" si="262"/>
        <v/>
      </c>
      <c r="BD188" s="432" t="str">
        <f t="shared" si="262"/>
        <v/>
      </c>
      <c r="BE188" s="432" t="str">
        <f t="shared" si="262"/>
        <v/>
      </c>
      <c r="BF188" s="432" t="str">
        <f t="shared" si="262"/>
        <v/>
      </c>
      <c r="BG188" s="432" t="str">
        <f t="shared" si="262"/>
        <v/>
      </c>
      <c r="BH188" s="432" t="str">
        <f t="shared" si="262"/>
        <v/>
      </c>
      <c r="BI188" s="432" t="str">
        <f t="shared" si="262"/>
        <v/>
      </c>
      <c r="BJ188" s="432" t="str">
        <f t="shared" si="262"/>
        <v/>
      </c>
      <c r="BK188" s="432" t="str">
        <f t="shared" si="262"/>
        <v/>
      </c>
      <c r="BL188" s="432" t="str">
        <f t="shared" si="262"/>
        <v/>
      </c>
      <c r="BM188" s="432" t="str">
        <f t="shared" si="262"/>
        <v/>
      </c>
      <c r="BN188" s="432" t="str">
        <f t="shared" si="262"/>
        <v/>
      </c>
      <c r="BO188" s="432" t="str">
        <f t="shared" si="262"/>
        <v/>
      </c>
      <c r="BP188" s="432" t="str">
        <f t="shared" si="262"/>
        <v/>
      </c>
      <c r="BQ188" s="432" t="str">
        <f t="shared" si="262"/>
        <v/>
      </c>
      <c r="BR188" s="432" t="str">
        <f t="shared" si="262"/>
        <v/>
      </c>
      <c r="BS188" s="432" t="str">
        <f t="shared" ref="BS188:CC188" si="263">IF(NOT(ISNA(BS98)),IF(LEN(BS98)&gt;0,(BS98-$C98)/(rateShift*0.0001),""),"")</f>
        <v/>
      </c>
      <c r="BT188" s="432" t="str">
        <f t="shared" si="263"/>
        <v/>
      </c>
      <c r="BU188" s="432" t="str">
        <f t="shared" si="263"/>
        <v/>
      </c>
      <c r="BV188" s="432" t="str">
        <f t="shared" si="263"/>
        <v/>
      </c>
      <c r="BW188" s="432" t="str">
        <f t="shared" si="263"/>
        <v/>
      </c>
      <c r="BX188" s="432" t="str">
        <f t="shared" si="263"/>
        <v/>
      </c>
      <c r="BY188" s="432" t="str">
        <f t="shared" si="263"/>
        <v/>
      </c>
      <c r="BZ188" s="432" t="str">
        <f t="shared" si="263"/>
        <v/>
      </c>
      <c r="CA188" s="432" t="str">
        <f t="shared" si="263"/>
        <v/>
      </c>
      <c r="CB188" s="432" t="str">
        <f t="shared" si="263"/>
        <v/>
      </c>
      <c r="CC188" s="436" t="str">
        <f t="shared" si="263"/>
        <v/>
      </c>
    </row>
    <row r="189" spans="6:81" ht="13.5" thickBot="1" x14ac:dyDescent="0.25">
      <c r="F189" s="240" t="str">
        <v/>
      </c>
      <c r="G189" s="437" t="str">
        <f t="shared" ref="G189:AL189" si="264">IF(NOT(ISNA(G99)),IF(LEN(G99)&gt;0,(G99-$C99)/(rateShift*0.0001),""),"")</f>
        <v/>
      </c>
      <c r="H189" s="438" t="str">
        <f t="shared" si="264"/>
        <v/>
      </c>
      <c r="I189" s="438" t="str">
        <f t="shared" si="264"/>
        <v/>
      </c>
      <c r="J189" s="438" t="str">
        <f t="shared" si="264"/>
        <v/>
      </c>
      <c r="K189" s="438" t="str">
        <f t="shared" si="264"/>
        <v/>
      </c>
      <c r="L189" s="438" t="str">
        <f t="shared" si="264"/>
        <v/>
      </c>
      <c r="M189" s="438" t="str">
        <f t="shared" si="264"/>
        <v/>
      </c>
      <c r="N189" s="438" t="str">
        <f t="shared" si="264"/>
        <v/>
      </c>
      <c r="O189" s="438" t="str">
        <f t="shared" si="264"/>
        <v/>
      </c>
      <c r="P189" s="438" t="str">
        <f t="shared" si="264"/>
        <v/>
      </c>
      <c r="Q189" s="438" t="str">
        <f t="shared" si="264"/>
        <v/>
      </c>
      <c r="R189" s="438" t="str">
        <f t="shared" si="264"/>
        <v/>
      </c>
      <c r="S189" s="438" t="str">
        <f t="shared" si="264"/>
        <v/>
      </c>
      <c r="T189" s="438" t="str">
        <f t="shared" si="264"/>
        <v/>
      </c>
      <c r="U189" s="438" t="str">
        <f t="shared" si="264"/>
        <v/>
      </c>
      <c r="V189" s="438" t="str">
        <f t="shared" si="264"/>
        <v/>
      </c>
      <c r="W189" s="438" t="str">
        <f t="shared" si="264"/>
        <v/>
      </c>
      <c r="X189" s="438" t="str">
        <f t="shared" si="264"/>
        <v/>
      </c>
      <c r="Y189" s="438" t="str">
        <f t="shared" si="264"/>
        <v/>
      </c>
      <c r="Z189" s="438" t="str">
        <f t="shared" si="264"/>
        <v/>
      </c>
      <c r="AA189" s="438" t="str">
        <f t="shared" si="264"/>
        <v/>
      </c>
      <c r="AB189" s="438" t="str">
        <f t="shared" si="264"/>
        <v/>
      </c>
      <c r="AC189" s="438" t="str">
        <f t="shared" si="264"/>
        <v/>
      </c>
      <c r="AD189" s="438" t="str">
        <f t="shared" si="264"/>
        <v/>
      </c>
      <c r="AE189" s="438" t="str">
        <f t="shared" si="264"/>
        <v/>
      </c>
      <c r="AF189" s="438" t="str">
        <f t="shared" si="264"/>
        <v/>
      </c>
      <c r="AG189" s="438" t="str">
        <f t="shared" si="264"/>
        <v/>
      </c>
      <c r="AH189" s="438" t="str">
        <f t="shared" si="264"/>
        <v/>
      </c>
      <c r="AI189" s="438" t="str">
        <f t="shared" si="264"/>
        <v/>
      </c>
      <c r="AJ189" s="438" t="str">
        <f t="shared" si="264"/>
        <v/>
      </c>
      <c r="AK189" s="438" t="str">
        <f t="shared" si="264"/>
        <v/>
      </c>
      <c r="AL189" s="438" t="str">
        <f t="shared" si="264"/>
        <v/>
      </c>
      <c r="AM189" s="438" t="str">
        <f t="shared" ref="AM189:BR189" si="265">IF(NOT(ISNA(AM99)),IF(LEN(AM99)&gt;0,(AM99-$C99)/(rateShift*0.0001),""),"")</f>
        <v/>
      </c>
      <c r="AN189" s="438" t="str">
        <f t="shared" si="265"/>
        <v/>
      </c>
      <c r="AO189" s="438" t="str">
        <f t="shared" si="265"/>
        <v/>
      </c>
      <c r="AP189" s="438" t="str">
        <f t="shared" si="265"/>
        <v/>
      </c>
      <c r="AQ189" s="438" t="str">
        <f t="shared" si="265"/>
        <v/>
      </c>
      <c r="AR189" s="438" t="str">
        <f t="shared" si="265"/>
        <v/>
      </c>
      <c r="AS189" s="438" t="str">
        <f t="shared" si="265"/>
        <v/>
      </c>
      <c r="AT189" s="438" t="str">
        <f t="shared" si="265"/>
        <v/>
      </c>
      <c r="AU189" s="438" t="str">
        <f t="shared" si="265"/>
        <v/>
      </c>
      <c r="AV189" s="438" t="str">
        <f t="shared" si="265"/>
        <v/>
      </c>
      <c r="AW189" s="438" t="str">
        <f t="shared" si="265"/>
        <v/>
      </c>
      <c r="AX189" s="438" t="str">
        <f t="shared" si="265"/>
        <v/>
      </c>
      <c r="AY189" s="438" t="str">
        <f t="shared" si="265"/>
        <v/>
      </c>
      <c r="AZ189" s="438" t="str">
        <f t="shared" si="265"/>
        <v/>
      </c>
      <c r="BA189" s="438" t="str">
        <f t="shared" si="265"/>
        <v/>
      </c>
      <c r="BB189" s="438" t="str">
        <f t="shared" si="265"/>
        <v/>
      </c>
      <c r="BC189" s="438" t="str">
        <f t="shared" si="265"/>
        <v/>
      </c>
      <c r="BD189" s="438" t="str">
        <f t="shared" si="265"/>
        <v/>
      </c>
      <c r="BE189" s="438" t="str">
        <f t="shared" si="265"/>
        <v/>
      </c>
      <c r="BF189" s="438" t="str">
        <f t="shared" si="265"/>
        <v/>
      </c>
      <c r="BG189" s="438" t="str">
        <f t="shared" si="265"/>
        <v/>
      </c>
      <c r="BH189" s="438" t="str">
        <f t="shared" si="265"/>
        <v/>
      </c>
      <c r="BI189" s="438" t="str">
        <f t="shared" si="265"/>
        <v/>
      </c>
      <c r="BJ189" s="438" t="str">
        <f t="shared" si="265"/>
        <v/>
      </c>
      <c r="BK189" s="438" t="str">
        <f t="shared" si="265"/>
        <v/>
      </c>
      <c r="BL189" s="438" t="str">
        <f t="shared" si="265"/>
        <v/>
      </c>
      <c r="BM189" s="438" t="str">
        <f t="shared" si="265"/>
        <v/>
      </c>
      <c r="BN189" s="438" t="str">
        <f t="shared" si="265"/>
        <v/>
      </c>
      <c r="BO189" s="438" t="str">
        <f t="shared" si="265"/>
        <v/>
      </c>
      <c r="BP189" s="438" t="str">
        <f t="shared" si="265"/>
        <v/>
      </c>
      <c r="BQ189" s="438" t="str">
        <f t="shared" si="265"/>
        <v/>
      </c>
      <c r="BR189" s="438" t="str">
        <f t="shared" si="265"/>
        <v/>
      </c>
      <c r="BS189" s="438" t="str">
        <f t="shared" ref="BS189:CC189" si="266">IF(NOT(ISNA(BS99)),IF(LEN(BS99)&gt;0,(BS99-$C99)/(rateShift*0.0001),""),"")</f>
        <v/>
      </c>
      <c r="BT189" s="438" t="str">
        <f t="shared" si="266"/>
        <v/>
      </c>
      <c r="BU189" s="438" t="str">
        <f t="shared" si="266"/>
        <v/>
      </c>
      <c r="BV189" s="438" t="str">
        <f t="shared" si="266"/>
        <v/>
      </c>
      <c r="BW189" s="438" t="str">
        <f t="shared" si="266"/>
        <v/>
      </c>
      <c r="BX189" s="438" t="str">
        <f t="shared" si="266"/>
        <v/>
      </c>
      <c r="BY189" s="438" t="str">
        <f t="shared" si="266"/>
        <v/>
      </c>
      <c r="BZ189" s="438" t="str">
        <f t="shared" si="266"/>
        <v/>
      </c>
      <c r="CA189" s="438" t="str">
        <f t="shared" si="266"/>
        <v/>
      </c>
      <c r="CB189" s="438" t="str">
        <f t="shared" si="266"/>
        <v/>
      </c>
      <c r="CC189" s="439" t="str">
        <f t="shared" si="266"/>
        <v/>
      </c>
    </row>
  </sheetData>
  <phoneticPr fontId="1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heet5.BumpDiscZeroCurve">
                <anchor moveWithCells="1" sizeWithCells="1">
                  <from>
                    <xdr:col>6</xdr:col>
                    <xdr:colOff>457200</xdr:colOff>
                    <xdr:row>3</xdr:row>
                    <xdr:rowOff>57150</xdr:rowOff>
                  </from>
                  <to>
                    <xdr:col>9</xdr:col>
                    <xdr:colOff>66675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indexed="50"/>
  </sheetPr>
  <dimension ref="A1:CE189"/>
  <sheetViews>
    <sheetView workbookViewId="0"/>
  </sheetViews>
  <sheetFormatPr defaultRowHeight="12.75" x14ac:dyDescent="0.2"/>
  <cols>
    <col min="1" max="1" width="16.85546875" customWidth="1"/>
    <col min="2" max="2" width="15.7109375" customWidth="1"/>
    <col min="3" max="3" width="12.28515625" customWidth="1"/>
    <col min="4" max="4" width="12.140625" customWidth="1"/>
    <col min="5" max="7" width="10.140625" customWidth="1"/>
    <col min="8" max="8" width="13.85546875" customWidth="1"/>
    <col min="9" max="10" width="13.5703125" bestFit="1" customWidth="1"/>
    <col min="11" max="19" width="11.42578125" bestFit="1" customWidth="1"/>
    <col min="20" max="20" width="12.85546875" bestFit="1" customWidth="1"/>
    <col min="21" max="24" width="11.42578125" bestFit="1" customWidth="1"/>
    <col min="25" max="25" width="12.85546875" bestFit="1" customWidth="1"/>
    <col min="26" max="26" width="13.5703125" bestFit="1" customWidth="1"/>
    <col min="27" max="31" width="11.42578125" bestFit="1" customWidth="1"/>
    <col min="32" max="32" width="12.85546875" bestFit="1" customWidth="1"/>
    <col min="33" max="36" width="11.42578125" bestFit="1" customWidth="1"/>
    <col min="37" max="70" width="13.5703125" bestFit="1" customWidth="1"/>
    <col min="71" max="83" width="9.28515625" bestFit="1" customWidth="1"/>
  </cols>
  <sheetData>
    <row r="1" spans="1:83" x14ac:dyDescent="0.2">
      <c r="A1" t="s">
        <v>254</v>
      </c>
    </row>
    <row r="2" spans="1:83" x14ac:dyDescent="0.2">
      <c r="A2" t="s">
        <v>255</v>
      </c>
    </row>
    <row r="3" spans="1:83" ht="13.5" thickBot="1" x14ac:dyDescent="0.25">
      <c r="A3" t="str">
        <f>"Questo foglio calcola DFwdEuribor"&amp;tenor&amp;"M/Dzerorate"&amp;tenor&amp;"M"</f>
        <v>Questo foglio calcola DFwdEuribor6M/Dzerorate6M</v>
      </c>
      <c r="M3" s="5" t="s">
        <v>292</v>
      </c>
    </row>
    <row r="4" spans="1:83" x14ac:dyDescent="0.2">
      <c r="A4" s="277" t="s">
        <v>232</v>
      </c>
      <c r="B4" s="252">
        <f>EUROIS!today</f>
        <v>42486</v>
      </c>
      <c r="C4" s="6"/>
      <c r="D4" s="6"/>
      <c r="E4" s="6"/>
      <c r="F4" s="6"/>
      <c r="G4" s="6"/>
      <c r="M4" s="5" t="s">
        <v>293</v>
      </c>
    </row>
    <row r="5" spans="1:83" ht="13.5" thickBot="1" x14ac:dyDescent="0.25">
      <c r="A5" s="278" t="s">
        <v>230</v>
      </c>
      <c r="B5" s="241" t="str">
        <f>EUROIS!curveName</f>
        <v>OIS_26APR16</v>
      </c>
    </row>
    <row r="6" spans="1:83" x14ac:dyDescent="0.2">
      <c r="A6" s="277" t="s">
        <v>248</v>
      </c>
      <c r="B6" s="276">
        <v>6</v>
      </c>
      <c r="H6" s="345" t="s">
        <v>299</v>
      </c>
      <c r="M6" s="136"/>
    </row>
    <row r="7" spans="1:83" ht="13.5" thickBot="1" x14ac:dyDescent="0.25">
      <c r="A7" s="278" t="s">
        <v>239</v>
      </c>
      <c r="B7" s="279">
        <v>2</v>
      </c>
      <c r="C7" s="235"/>
      <c r="D7" s="235"/>
      <c r="E7" s="235"/>
      <c r="F7" s="235"/>
      <c r="G7" s="235"/>
      <c r="H7" s="470">
        <v>0</v>
      </c>
      <c r="I7" s="136"/>
      <c r="J7" s="136"/>
      <c r="K7" s="136"/>
      <c r="L7" s="136"/>
      <c r="M7" s="11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136"/>
      <c r="AB7" s="136"/>
      <c r="AC7" s="136"/>
      <c r="AD7" s="136"/>
      <c r="AE7" s="136"/>
      <c r="AF7" s="136"/>
      <c r="AG7" s="136"/>
      <c r="AH7" s="136"/>
      <c r="AI7" s="136"/>
      <c r="AJ7" s="136"/>
      <c r="AK7" s="136"/>
      <c r="AL7" s="136"/>
      <c r="AM7" s="136"/>
      <c r="AN7" s="136"/>
      <c r="AO7" s="136"/>
      <c r="AP7" s="136"/>
      <c r="AQ7" s="136"/>
      <c r="AR7" s="136"/>
      <c r="AS7" s="136"/>
      <c r="AT7" s="136"/>
      <c r="AU7" s="136"/>
      <c r="AV7" s="136"/>
      <c r="AW7" s="136"/>
      <c r="AX7" s="136"/>
      <c r="AY7" s="136"/>
      <c r="AZ7" s="136"/>
      <c r="BA7" s="136"/>
      <c r="BB7" s="136"/>
      <c r="BC7" s="136"/>
      <c r="BD7" s="136"/>
      <c r="BE7" s="136"/>
      <c r="BF7" s="136"/>
      <c r="BG7" s="136"/>
      <c r="BH7" s="136"/>
      <c r="BI7" s="136"/>
      <c r="BJ7" s="136"/>
      <c r="BK7" s="136"/>
      <c r="BL7" s="136"/>
      <c r="BM7" s="136"/>
      <c r="BN7" s="136"/>
      <c r="BO7" s="136"/>
      <c r="BP7" s="136"/>
      <c r="BQ7" s="136"/>
      <c r="BR7" s="136"/>
      <c r="BS7" s="136"/>
      <c r="BT7" s="136"/>
      <c r="BU7" s="136"/>
      <c r="BV7" s="136"/>
      <c r="BW7" s="136"/>
      <c r="BX7" s="136"/>
      <c r="BY7" s="136"/>
      <c r="BZ7" s="136"/>
      <c r="CA7" s="136"/>
      <c r="CB7" s="136"/>
      <c r="CC7" s="136"/>
      <c r="CD7" s="136"/>
      <c r="CE7" s="136"/>
    </row>
    <row r="8" spans="1:83" ht="13.5" thickBot="1" x14ac:dyDescent="0.25">
      <c r="A8" s="235"/>
      <c r="B8" s="235"/>
      <c r="C8" s="235"/>
      <c r="D8" s="459">
        <f>COUNT(D10:D99)</f>
        <v>62</v>
      </c>
      <c r="E8" s="460"/>
      <c r="F8" s="458"/>
      <c r="G8" s="458"/>
      <c r="H8" s="338" t="s">
        <v>309</v>
      </c>
    </row>
    <row r="9" spans="1:83" ht="13.5" thickBot="1" x14ac:dyDescent="0.25">
      <c r="A9" s="242" t="s">
        <v>252</v>
      </c>
      <c r="B9" s="243"/>
      <c r="C9" s="243"/>
      <c r="D9" s="461" t="s">
        <v>311</v>
      </c>
      <c r="E9" s="249" t="s">
        <v>235</v>
      </c>
      <c r="F9" s="249" t="s">
        <v>3</v>
      </c>
      <c r="G9" s="250" t="s">
        <v>310</v>
      </c>
      <c r="H9" s="337" t="e">
        <f>_xll.xlPushShmLiborCurveName("EUR",H8,D10:INDEX(D10:D99,D8),G10:INDEX(G10:G99,D8),[0]!typeInterp,[0]!interpOn,[0]!comp,0*TYPE(trigger)+[0]!dayCount)</f>
        <v>#NUM!</v>
      </c>
      <c r="I9" s="316"/>
      <c r="J9" s="318"/>
      <c r="K9" s="318"/>
      <c r="L9" s="318"/>
      <c r="M9" s="317" t="s">
        <v>291</v>
      </c>
      <c r="N9" s="318"/>
      <c r="O9" s="318"/>
      <c r="P9" s="318"/>
      <c r="Q9" s="318"/>
      <c r="R9" s="318"/>
      <c r="S9" s="318"/>
      <c r="T9" s="318"/>
      <c r="U9" s="318"/>
      <c r="V9" s="318"/>
      <c r="W9" s="318"/>
      <c r="X9" s="318"/>
      <c r="Y9" s="318"/>
      <c r="Z9" s="318"/>
      <c r="AA9" s="318"/>
      <c r="AB9" s="318"/>
      <c r="AC9" s="318"/>
      <c r="AD9" s="318"/>
      <c r="AE9" s="318"/>
      <c r="AF9" s="318"/>
      <c r="AG9" s="318"/>
      <c r="AH9" s="318"/>
      <c r="AI9" s="318"/>
      <c r="AJ9" s="318"/>
      <c r="AK9" s="318"/>
      <c r="AL9" s="318"/>
      <c r="AM9" s="318"/>
      <c r="AN9" s="318"/>
      <c r="AO9" s="318"/>
      <c r="AP9" s="318"/>
      <c r="AQ9" s="318"/>
      <c r="AR9" s="318"/>
      <c r="AS9" s="318"/>
      <c r="AT9" s="318"/>
      <c r="AU9" s="318"/>
      <c r="AV9" s="318"/>
      <c r="AW9" s="318"/>
      <c r="AX9" s="318"/>
      <c r="AY9" s="318"/>
      <c r="AZ9" s="318"/>
      <c r="BA9" s="318"/>
      <c r="BB9" s="318"/>
      <c r="BC9" s="318"/>
      <c r="BD9" s="318"/>
      <c r="BE9" s="318"/>
      <c r="BF9" s="318"/>
      <c r="BG9" s="318"/>
      <c r="BH9" s="318"/>
      <c r="BI9" s="318"/>
      <c r="BJ9" s="318"/>
      <c r="BK9" s="318"/>
      <c r="BL9" s="318"/>
      <c r="BM9" s="318"/>
      <c r="BN9" s="318"/>
      <c r="BO9" s="318"/>
      <c r="BP9" s="318"/>
      <c r="BQ9" s="318"/>
      <c r="BR9" s="318"/>
      <c r="BS9" s="318"/>
      <c r="BT9" s="318"/>
      <c r="BU9" s="318"/>
      <c r="BV9" s="318"/>
      <c r="BW9" s="318"/>
      <c r="BX9" s="318"/>
      <c r="BY9" s="318"/>
      <c r="BZ9" s="318"/>
      <c r="CA9" s="318"/>
      <c r="CB9" s="318"/>
      <c r="CC9" s="318"/>
      <c r="CD9" s="318"/>
      <c r="CE9" s="319"/>
    </row>
    <row r="10" spans="1:83" ht="13.5" thickBot="1" x14ac:dyDescent="0.25">
      <c r="A10" s="248" t="str">
        <f>"EUR"&amp;tenor&amp;"M-Start"</f>
        <v>EUR6M-Start</v>
      </c>
      <c r="B10" s="249" t="str">
        <f>"EUR"&amp;tenor&amp;"M-Paym"</f>
        <v>EUR6M-Paym</v>
      </c>
      <c r="C10" s="249" t="s">
        <v>288</v>
      </c>
      <c r="D10" s="429">
        <v>41089</v>
      </c>
      <c r="E10" s="462">
        <v>0</v>
      </c>
      <c r="F10" s="462">
        <v>0</v>
      </c>
      <c r="G10" s="430">
        <f>IF(ISNA(D10),"",IF(D10&gt;0,EXP(-(E10+F10)*(D10-$D$10)/365),""))</f>
        <v>1</v>
      </c>
      <c r="H10" s="337" t="s">
        <v>289</v>
      </c>
      <c r="I10" s="339">
        <f t="array" ref="I10:CE10">TRANSPOSE(D11:D99)</f>
        <v>41092</v>
      </c>
      <c r="J10" s="340">
        <v>41093</v>
      </c>
      <c r="K10" s="341">
        <v>41094</v>
      </c>
      <c r="L10" s="341">
        <v>41100</v>
      </c>
      <c r="M10" s="341">
        <v>41107</v>
      </c>
      <c r="N10" s="341">
        <v>41114</v>
      </c>
      <c r="O10" s="341">
        <v>41124</v>
      </c>
      <c r="P10" s="341">
        <v>41155</v>
      </c>
      <c r="Q10" s="341">
        <v>41185</v>
      </c>
      <c r="R10" s="341">
        <v>41218</v>
      </c>
      <c r="S10" s="341">
        <v>41246</v>
      </c>
      <c r="T10" s="341">
        <v>41277</v>
      </c>
      <c r="U10" s="341">
        <v>41309</v>
      </c>
      <c r="V10" s="341">
        <v>41337</v>
      </c>
      <c r="W10" s="341">
        <v>41353</v>
      </c>
      <c r="X10" s="341">
        <v>41445</v>
      </c>
      <c r="Y10" s="341">
        <v>41536</v>
      </c>
      <c r="Z10" s="341">
        <v>41626</v>
      </c>
      <c r="AA10" s="341">
        <v>41716</v>
      </c>
      <c r="AB10" s="341">
        <v>41809</v>
      </c>
      <c r="AC10" s="341">
        <v>41900</v>
      </c>
      <c r="AD10" s="341">
        <v>42188</v>
      </c>
      <c r="AE10" s="341">
        <v>42555</v>
      </c>
      <c r="AF10" s="341">
        <v>42919</v>
      </c>
      <c r="AG10" s="341">
        <v>43284</v>
      </c>
      <c r="AH10" s="341">
        <v>43649</v>
      </c>
      <c r="AI10" s="341">
        <v>44015</v>
      </c>
      <c r="AJ10" s="341">
        <v>44382</v>
      </c>
      <c r="AK10" s="341">
        <v>44746</v>
      </c>
      <c r="AL10" s="341">
        <v>45110</v>
      </c>
      <c r="AM10" s="341">
        <v>45476</v>
      </c>
      <c r="AN10" s="341">
        <v>45841</v>
      </c>
      <c r="AO10" s="341">
        <v>46206</v>
      </c>
      <c r="AP10" s="341">
        <v>46573</v>
      </c>
      <c r="AQ10" s="341">
        <v>46937</v>
      </c>
      <c r="AR10" s="341">
        <v>47302</v>
      </c>
      <c r="AS10" s="341">
        <v>47667</v>
      </c>
      <c r="AT10" s="341">
        <v>48032</v>
      </c>
      <c r="AU10" s="341">
        <v>48400</v>
      </c>
      <c r="AV10" s="341">
        <v>48764</v>
      </c>
      <c r="AW10" s="341">
        <v>49128</v>
      </c>
      <c r="AX10" s="341">
        <v>49493</v>
      </c>
      <c r="AY10" s="341">
        <v>49859</v>
      </c>
      <c r="AZ10" s="341">
        <v>50224</v>
      </c>
      <c r="BA10" s="341">
        <v>50591</v>
      </c>
      <c r="BB10" s="341">
        <v>50955</v>
      </c>
      <c r="BC10" s="341">
        <v>51320</v>
      </c>
      <c r="BD10" s="341">
        <v>51685</v>
      </c>
      <c r="BE10" s="341">
        <v>52050</v>
      </c>
      <c r="BF10" s="341">
        <v>52415</v>
      </c>
      <c r="BG10" s="341">
        <v>52782</v>
      </c>
      <c r="BH10" s="341">
        <v>53146</v>
      </c>
      <c r="BI10" s="341">
        <v>53511</v>
      </c>
      <c r="BJ10" s="341">
        <v>53876</v>
      </c>
      <c r="BK10" s="341">
        <v>54242</v>
      </c>
      <c r="BL10" s="341">
        <v>54609</v>
      </c>
      <c r="BM10" s="341">
        <v>54973</v>
      </c>
      <c r="BN10" s="341">
        <v>55337</v>
      </c>
      <c r="BO10" s="341">
        <v>55703</v>
      </c>
      <c r="BP10" s="341">
        <v>59355</v>
      </c>
      <c r="BQ10" s="341">
        <v>63009</v>
      </c>
      <c r="BR10" s="341" t="e">
        <v>#N/A</v>
      </c>
      <c r="BS10" s="341" t="e">
        <v>#N/A</v>
      </c>
      <c r="BT10" s="341" t="e">
        <v>#N/A</v>
      </c>
      <c r="BU10" s="341" t="e">
        <v>#N/A</v>
      </c>
      <c r="BV10" s="341" t="e">
        <v>#N/A</v>
      </c>
      <c r="BW10" s="341" t="e">
        <v>#N/A</v>
      </c>
      <c r="BX10" s="341" t="e">
        <v>#N/A</v>
      </c>
      <c r="BY10" s="341" t="e">
        <v>#N/A</v>
      </c>
      <c r="BZ10" s="341" t="e">
        <v>#N/A</v>
      </c>
      <c r="CA10" s="341" t="e">
        <v>#N/A</v>
      </c>
      <c r="CB10" s="341" t="e">
        <v>#N/A</v>
      </c>
      <c r="CC10" s="341" t="e">
        <v>#N/A</v>
      </c>
      <c r="CD10" s="341" t="e">
        <v>#N/A</v>
      </c>
      <c r="CE10" s="342" t="e">
        <v>#N/A</v>
      </c>
    </row>
    <row r="11" spans="1:83" x14ac:dyDescent="0.2">
      <c r="A11" s="244">
        <f t="array" ref="A11:A99">IF(ISNA(JacTestFwd!A11:A99),0,JacTestFwd!A11:A99)</f>
        <v>41089</v>
      </c>
      <c r="B11" s="297">
        <f>IF(NOT(ISNA(A11)),IF(A11&gt;0,_xll.xlDateShiftMonthBiz("TARGET",A11,tenor),""),"")</f>
        <v>41274</v>
      </c>
      <c r="C11" s="421">
        <v>9.2052947282582048E-3</v>
      </c>
      <c r="D11" s="238">
        <v>41092</v>
      </c>
      <c r="E11" s="420">
        <v>4.0554879644589051E-3</v>
      </c>
      <c r="F11" s="419">
        <v>0</v>
      </c>
      <c r="G11" s="239">
        <f t="shared" ref="G11:G74" si="0">IF(ISNA(D11),"",IF(D11&gt;0,EXP(-(E11+F11)*(D11-$D$10)/365),""))</f>
        <v>0.99996666777774079</v>
      </c>
      <c r="H11" s="464" t="str">
        <f>IF(A11&gt;=$B$4,_xll.xlShmImplSwap2($B$5,$H$8,A11,,tenor+0*TYPE(trigger),12/tenor,4,12/tenor,4,1,1),"")</f>
        <v/>
      </c>
      <c r="I11" s="307">
        <v>9.2052947282582048E-3</v>
      </c>
      <c r="J11" s="308">
        <v>9.2052947282582048E-3</v>
      </c>
      <c r="K11" s="308">
        <v>9.2052947282582048E-3</v>
      </c>
      <c r="L11" s="308">
        <v>9.2052947282582048E-3</v>
      </c>
      <c r="M11" s="308">
        <v>9.2052947282582048E-3</v>
      </c>
      <c r="N11" s="308">
        <v>9.2052947282582048E-3</v>
      </c>
      <c r="O11" s="308">
        <v>9.2052947282582048E-3</v>
      </c>
      <c r="P11" s="308">
        <v>9.2052947282582048E-3</v>
      </c>
      <c r="Q11" s="308">
        <v>9.2052947282582048E-3</v>
      </c>
      <c r="R11" s="308">
        <v>9.2052947282582048E-3</v>
      </c>
      <c r="S11" s="308">
        <v>9.2244748300884388E-3</v>
      </c>
      <c r="T11" s="308">
        <v>9.3843163294174397E-3</v>
      </c>
      <c r="U11" s="308">
        <v>9.2052947282582048E-3</v>
      </c>
      <c r="V11" s="308">
        <v>9.2052947282582048E-3</v>
      </c>
      <c r="W11" s="308">
        <v>9.2052947282582048E-3</v>
      </c>
      <c r="X11" s="308">
        <v>9.2052947282582048E-3</v>
      </c>
      <c r="Y11" s="308">
        <v>9.2052947282582048E-3</v>
      </c>
      <c r="Z11" s="308">
        <v>9.2052947282582048E-3</v>
      </c>
      <c r="AA11" s="308">
        <v>9.2052947282582048E-3</v>
      </c>
      <c r="AB11" s="308">
        <v>9.2052947282582048E-3</v>
      </c>
      <c r="AC11" s="308">
        <v>9.2052947282582048E-3</v>
      </c>
      <c r="AD11" s="308">
        <v>9.2052947282582048E-3</v>
      </c>
      <c r="AE11" s="308">
        <v>9.2052947282582048E-3</v>
      </c>
      <c r="AF11" s="308">
        <v>9.2052947282582048E-3</v>
      </c>
      <c r="AG11" s="308">
        <v>9.2052947282582048E-3</v>
      </c>
      <c r="AH11" s="308">
        <v>9.2052947282582048E-3</v>
      </c>
      <c r="AI11" s="308">
        <v>9.2052947282582048E-3</v>
      </c>
      <c r="AJ11" s="308">
        <v>9.2052947282582048E-3</v>
      </c>
      <c r="AK11" s="308">
        <v>9.2052947282582048E-3</v>
      </c>
      <c r="AL11" s="308">
        <v>9.2052947282582048E-3</v>
      </c>
      <c r="AM11" s="308">
        <v>9.2052947282582048E-3</v>
      </c>
      <c r="AN11" s="308">
        <v>9.2052947282582048E-3</v>
      </c>
      <c r="AO11" s="308">
        <v>9.2052947282582048E-3</v>
      </c>
      <c r="AP11" s="308">
        <v>9.2052947282582048E-3</v>
      </c>
      <c r="AQ11" s="308">
        <v>9.2052947282582048E-3</v>
      </c>
      <c r="AR11" s="308">
        <v>9.2052947282582048E-3</v>
      </c>
      <c r="AS11" s="308">
        <v>9.2052947282582048E-3</v>
      </c>
      <c r="AT11" s="308">
        <v>9.2052947282582048E-3</v>
      </c>
      <c r="AU11" s="308">
        <v>9.2052947282582048E-3</v>
      </c>
      <c r="AV11" s="308">
        <v>9.2052947282582048E-3</v>
      </c>
      <c r="AW11" s="308">
        <v>9.2052947282582048E-3</v>
      </c>
      <c r="AX11" s="308">
        <v>9.2052947282582048E-3</v>
      </c>
      <c r="AY11" s="308">
        <v>9.2052947282582048E-3</v>
      </c>
      <c r="AZ11" s="308">
        <v>9.2052947282582048E-3</v>
      </c>
      <c r="BA11" s="308">
        <v>9.2052947282582048E-3</v>
      </c>
      <c r="BB11" s="308">
        <v>9.2052947282582048E-3</v>
      </c>
      <c r="BC11" s="308">
        <v>9.2052947282582048E-3</v>
      </c>
      <c r="BD11" s="308">
        <v>9.2052947282582048E-3</v>
      </c>
      <c r="BE11" s="308">
        <v>9.2052947282582048E-3</v>
      </c>
      <c r="BF11" s="308">
        <v>9.2052947282582048E-3</v>
      </c>
      <c r="BG11" s="308">
        <v>9.2052947282582048E-3</v>
      </c>
      <c r="BH11" s="308">
        <v>9.2052947282582048E-3</v>
      </c>
      <c r="BI11" s="308">
        <v>9.2052947282582048E-3</v>
      </c>
      <c r="BJ11" s="308">
        <v>9.2052947282582048E-3</v>
      </c>
      <c r="BK11" s="308">
        <v>9.2052947282582048E-3</v>
      </c>
      <c r="BL11" s="308">
        <v>9.2052947282582048E-3</v>
      </c>
      <c r="BM11" s="308">
        <v>9.2052947282582048E-3</v>
      </c>
      <c r="BN11" s="308">
        <v>9.2052947282582048E-3</v>
      </c>
      <c r="BO11" s="308">
        <v>9.2052947282582048E-3</v>
      </c>
      <c r="BP11" s="308">
        <v>9.2052947282582048E-3</v>
      </c>
      <c r="BQ11" s="308">
        <v>9.2052947282582048E-3</v>
      </c>
      <c r="BR11" s="308"/>
      <c r="BS11" s="308"/>
      <c r="BT11" s="308"/>
      <c r="BU11" s="308"/>
      <c r="BV11" s="308"/>
      <c r="BW11" s="308"/>
      <c r="BX11" s="308"/>
      <c r="BY11" s="308"/>
      <c r="BZ11" s="308"/>
      <c r="CA11" s="308"/>
      <c r="CB11" s="308"/>
      <c r="CC11" s="308"/>
      <c r="CD11" s="308"/>
      <c r="CE11" s="309"/>
    </row>
    <row r="12" spans="1:83" x14ac:dyDescent="0.2">
      <c r="A12" s="238">
        <v>41092</v>
      </c>
      <c r="B12" s="298">
        <f>IF(NOT(ISNA(A12)),IF(A12&gt;0,_xll.xlDateShiftMonthBiz("TARGET",A12,tenor),""),"")</f>
        <v>41276</v>
      </c>
      <c r="C12" s="422">
        <v>9.2736084152173198E-3</v>
      </c>
      <c r="D12" s="238">
        <v>41093</v>
      </c>
      <c r="E12" s="420">
        <v>3.8020294716233816E-3</v>
      </c>
      <c r="F12" s="419">
        <v>0</v>
      </c>
      <c r="G12" s="239">
        <f t="shared" si="0"/>
        <v>0.99995833479161755</v>
      </c>
      <c r="H12" s="465" t="str">
        <f>IF(A12&gt;=$B$4,_xll.xlShmImplSwap2($B$5,$H$8,A12,,tenor+0*TYPE(trigger),12/tenor,4,12/tenor,4,1,1),"")</f>
        <v/>
      </c>
      <c r="I12" s="307">
        <v>9.2703769734661795E-3</v>
      </c>
      <c r="J12" s="308">
        <v>9.2736084152173198E-3</v>
      </c>
      <c r="K12" s="308">
        <v>9.2736084152173198E-3</v>
      </c>
      <c r="L12" s="308">
        <v>9.2736084152173198E-3</v>
      </c>
      <c r="M12" s="308">
        <v>9.2736084152173198E-3</v>
      </c>
      <c r="N12" s="308">
        <v>9.2736084152173198E-3</v>
      </c>
      <c r="O12" s="308">
        <v>9.2736084152173198E-3</v>
      </c>
      <c r="P12" s="308">
        <v>9.2736084152173198E-3</v>
      </c>
      <c r="Q12" s="308">
        <v>9.2736084152173198E-3</v>
      </c>
      <c r="R12" s="308">
        <v>9.2736084152173198E-3</v>
      </c>
      <c r="S12" s="308">
        <v>9.2801060614835732E-3</v>
      </c>
      <c r="T12" s="308">
        <v>9.4685471459966392E-3</v>
      </c>
      <c r="U12" s="308">
        <v>9.2736084152168843E-3</v>
      </c>
      <c r="V12" s="308">
        <v>9.2736084152168843E-3</v>
      </c>
      <c r="W12" s="308">
        <v>9.2736084152168843E-3</v>
      </c>
      <c r="X12" s="308">
        <v>9.2736084152168843E-3</v>
      </c>
      <c r="Y12" s="308">
        <v>9.2736084152168843E-3</v>
      </c>
      <c r="Z12" s="308">
        <v>9.2736084152168843E-3</v>
      </c>
      <c r="AA12" s="308">
        <v>9.2736084152168843E-3</v>
      </c>
      <c r="AB12" s="308">
        <v>9.2736084152168843E-3</v>
      </c>
      <c r="AC12" s="308">
        <v>9.2736084152168843E-3</v>
      </c>
      <c r="AD12" s="308">
        <v>9.2736084152168843E-3</v>
      </c>
      <c r="AE12" s="308">
        <v>9.2736084152168843E-3</v>
      </c>
      <c r="AF12" s="308">
        <v>9.2736084152168843E-3</v>
      </c>
      <c r="AG12" s="308">
        <v>9.2736084152168843E-3</v>
      </c>
      <c r="AH12" s="308">
        <v>9.2736084152168843E-3</v>
      </c>
      <c r="AI12" s="308">
        <v>9.2736084152168843E-3</v>
      </c>
      <c r="AJ12" s="308">
        <v>9.2736084152168843E-3</v>
      </c>
      <c r="AK12" s="308">
        <v>9.2736084152168843E-3</v>
      </c>
      <c r="AL12" s="308">
        <v>9.2736084152168843E-3</v>
      </c>
      <c r="AM12" s="308">
        <v>9.2736084152168843E-3</v>
      </c>
      <c r="AN12" s="308">
        <v>9.2736084152168843E-3</v>
      </c>
      <c r="AO12" s="308">
        <v>9.2736084152168843E-3</v>
      </c>
      <c r="AP12" s="308">
        <v>9.2736084152168843E-3</v>
      </c>
      <c r="AQ12" s="308">
        <v>9.2736084152168843E-3</v>
      </c>
      <c r="AR12" s="308">
        <v>9.2736084152168843E-3</v>
      </c>
      <c r="AS12" s="308">
        <v>9.2736084152168843E-3</v>
      </c>
      <c r="AT12" s="308">
        <v>9.2736084152168843E-3</v>
      </c>
      <c r="AU12" s="308">
        <v>9.2736084152168843E-3</v>
      </c>
      <c r="AV12" s="308">
        <v>9.2736084152168843E-3</v>
      </c>
      <c r="AW12" s="308">
        <v>9.2736084152168843E-3</v>
      </c>
      <c r="AX12" s="308">
        <v>9.2736084152168843E-3</v>
      </c>
      <c r="AY12" s="308">
        <v>9.2736084152168843E-3</v>
      </c>
      <c r="AZ12" s="308">
        <v>9.2736084152168843E-3</v>
      </c>
      <c r="BA12" s="308">
        <v>9.2736084152168843E-3</v>
      </c>
      <c r="BB12" s="308">
        <v>9.2736084152168843E-3</v>
      </c>
      <c r="BC12" s="308">
        <v>9.2736084152168843E-3</v>
      </c>
      <c r="BD12" s="308">
        <v>9.2736084152168843E-3</v>
      </c>
      <c r="BE12" s="308">
        <v>9.2736084152168843E-3</v>
      </c>
      <c r="BF12" s="308">
        <v>9.2736084152168843E-3</v>
      </c>
      <c r="BG12" s="308">
        <v>9.2736084152168843E-3</v>
      </c>
      <c r="BH12" s="308">
        <v>9.2736084152168843E-3</v>
      </c>
      <c r="BI12" s="308">
        <v>9.2736084152168843E-3</v>
      </c>
      <c r="BJ12" s="308">
        <v>9.2736084152168843E-3</v>
      </c>
      <c r="BK12" s="308">
        <v>9.2736084152168843E-3</v>
      </c>
      <c r="BL12" s="308">
        <v>9.2736084152168843E-3</v>
      </c>
      <c r="BM12" s="308">
        <v>9.2736084152168843E-3</v>
      </c>
      <c r="BN12" s="308">
        <v>9.2736084152168843E-3</v>
      </c>
      <c r="BO12" s="308">
        <v>9.2736084152168843E-3</v>
      </c>
      <c r="BP12" s="308">
        <v>9.2736084152168843E-3</v>
      </c>
      <c r="BQ12" s="308">
        <v>9.2736084152168843E-3</v>
      </c>
      <c r="BR12" s="308"/>
      <c r="BS12" s="308"/>
      <c r="BT12" s="308"/>
      <c r="BU12" s="308"/>
      <c r="BV12" s="308"/>
      <c r="BW12" s="308"/>
      <c r="BX12" s="308"/>
      <c r="BY12" s="308"/>
      <c r="BZ12" s="308"/>
      <c r="CA12" s="308"/>
      <c r="CB12" s="308"/>
      <c r="CC12" s="308"/>
      <c r="CD12" s="308"/>
      <c r="CE12" s="309"/>
    </row>
    <row r="13" spans="1:83" x14ac:dyDescent="0.2">
      <c r="A13" s="238">
        <v>41093</v>
      </c>
      <c r="B13" s="298">
        <f>IF(NOT(ISNA(A13)),IF(A13&gt;0,_xll.xlDateShiftMonthBiz("TARGET",A13,tenor),""),"")</f>
        <v>41277</v>
      </c>
      <c r="C13" s="422">
        <v>9.298999999999908E-3</v>
      </c>
      <c r="D13" s="238">
        <v>41094</v>
      </c>
      <c r="E13" s="420">
        <v>4.555343994133999E-3</v>
      </c>
      <c r="F13" s="419">
        <v>0</v>
      </c>
      <c r="G13" s="239">
        <f t="shared" si="0"/>
        <v>0.99993759997444021</v>
      </c>
      <c r="H13" s="465" t="str">
        <f>IF(A13&gt;=$B$4,_xll.xlShmImplSwap2($B$5,$H$8,A13,,tenor+0*TYPE(trigger),12/tenor,4,12/tenor,4,1,1),"")</f>
        <v/>
      </c>
      <c r="I13" s="307">
        <v>9.298999999999908E-3</v>
      </c>
      <c r="J13" s="308">
        <v>9.2946913565265972E-3</v>
      </c>
      <c r="K13" s="308">
        <v>9.2990000000003417E-3</v>
      </c>
      <c r="L13" s="308">
        <v>9.2990000000003417E-3</v>
      </c>
      <c r="M13" s="308">
        <v>9.2990000000003417E-3</v>
      </c>
      <c r="N13" s="308">
        <v>9.2990000000003417E-3</v>
      </c>
      <c r="O13" s="308">
        <v>9.2990000000003417E-3</v>
      </c>
      <c r="P13" s="308">
        <v>9.2990000000003417E-3</v>
      </c>
      <c r="Q13" s="308">
        <v>9.2990000000003417E-3</v>
      </c>
      <c r="R13" s="308">
        <v>9.2990000000003417E-3</v>
      </c>
      <c r="S13" s="308">
        <v>9.2990000000003417E-3</v>
      </c>
      <c r="T13" s="308">
        <v>9.5015168960102189E-3</v>
      </c>
      <c r="U13" s="308">
        <v>9.298999999999908E-3</v>
      </c>
      <c r="V13" s="308">
        <v>9.298999999999908E-3</v>
      </c>
      <c r="W13" s="308">
        <v>9.298999999999908E-3</v>
      </c>
      <c r="X13" s="308">
        <v>9.298999999999908E-3</v>
      </c>
      <c r="Y13" s="308">
        <v>9.298999999999908E-3</v>
      </c>
      <c r="Z13" s="308">
        <v>9.298999999999908E-3</v>
      </c>
      <c r="AA13" s="308">
        <v>9.298999999999908E-3</v>
      </c>
      <c r="AB13" s="308">
        <v>9.298999999999908E-3</v>
      </c>
      <c r="AC13" s="308">
        <v>9.298999999999908E-3</v>
      </c>
      <c r="AD13" s="308">
        <v>9.298999999999908E-3</v>
      </c>
      <c r="AE13" s="308">
        <v>9.298999999999908E-3</v>
      </c>
      <c r="AF13" s="308">
        <v>9.298999999999908E-3</v>
      </c>
      <c r="AG13" s="308">
        <v>9.298999999999908E-3</v>
      </c>
      <c r="AH13" s="308">
        <v>9.298999999999908E-3</v>
      </c>
      <c r="AI13" s="308">
        <v>9.298999999999908E-3</v>
      </c>
      <c r="AJ13" s="308">
        <v>9.298999999999908E-3</v>
      </c>
      <c r="AK13" s="308">
        <v>9.298999999999908E-3</v>
      </c>
      <c r="AL13" s="308">
        <v>9.298999999999908E-3</v>
      </c>
      <c r="AM13" s="308">
        <v>9.298999999999908E-3</v>
      </c>
      <c r="AN13" s="308">
        <v>9.298999999999908E-3</v>
      </c>
      <c r="AO13" s="308">
        <v>9.298999999999908E-3</v>
      </c>
      <c r="AP13" s="308">
        <v>9.298999999999908E-3</v>
      </c>
      <c r="AQ13" s="308">
        <v>9.298999999999908E-3</v>
      </c>
      <c r="AR13" s="308">
        <v>9.298999999999908E-3</v>
      </c>
      <c r="AS13" s="308">
        <v>9.298999999999908E-3</v>
      </c>
      <c r="AT13" s="308">
        <v>9.298999999999908E-3</v>
      </c>
      <c r="AU13" s="308">
        <v>9.298999999999908E-3</v>
      </c>
      <c r="AV13" s="308">
        <v>9.298999999999908E-3</v>
      </c>
      <c r="AW13" s="308">
        <v>9.298999999999908E-3</v>
      </c>
      <c r="AX13" s="308">
        <v>9.298999999999908E-3</v>
      </c>
      <c r="AY13" s="308">
        <v>9.298999999999908E-3</v>
      </c>
      <c r="AZ13" s="308">
        <v>9.298999999999908E-3</v>
      </c>
      <c r="BA13" s="308">
        <v>9.298999999999908E-3</v>
      </c>
      <c r="BB13" s="308">
        <v>9.298999999999908E-3</v>
      </c>
      <c r="BC13" s="308">
        <v>9.298999999999908E-3</v>
      </c>
      <c r="BD13" s="308">
        <v>9.298999999999908E-3</v>
      </c>
      <c r="BE13" s="308">
        <v>9.298999999999908E-3</v>
      </c>
      <c r="BF13" s="308">
        <v>9.298999999999908E-3</v>
      </c>
      <c r="BG13" s="308">
        <v>9.298999999999908E-3</v>
      </c>
      <c r="BH13" s="308">
        <v>9.298999999999908E-3</v>
      </c>
      <c r="BI13" s="308">
        <v>9.298999999999908E-3</v>
      </c>
      <c r="BJ13" s="308">
        <v>9.298999999999908E-3</v>
      </c>
      <c r="BK13" s="308">
        <v>9.298999999999908E-3</v>
      </c>
      <c r="BL13" s="308">
        <v>9.298999999999908E-3</v>
      </c>
      <c r="BM13" s="308">
        <v>9.298999999999908E-3</v>
      </c>
      <c r="BN13" s="308">
        <v>9.298999999999908E-3</v>
      </c>
      <c r="BO13" s="308">
        <v>9.298999999999908E-3</v>
      </c>
      <c r="BP13" s="308">
        <v>9.298999999999908E-3</v>
      </c>
      <c r="BQ13" s="308">
        <v>9.298999999999908E-3</v>
      </c>
      <c r="BR13" s="308"/>
      <c r="BS13" s="308"/>
      <c r="BT13" s="308"/>
      <c r="BU13" s="308"/>
      <c r="BV13" s="308"/>
      <c r="BW13" s="308"/>
      <c r="BX13" s="308"/>
      <c r="BY13" s="308"/>
      <c r="BZ13" s="308"/>
      <c r="CA13" s="308"/>
      <c r="CB13" s="308"/>
      <c r="CC13" s="308"/>
      <c r="CD13" s="308"/>
      <c r="CE13" s="309"/>
    </row>
    <row r="14" spans="1:83" x14ac:dyDescent="0.2">
      <c r="A14" s="238">
        <v>41094</v>
      </c>
      <c r="B14" s="298">
        <f>IF(NOT(ISNA(A14)),IF(A14&gt;0,_xll.xlDateShiftMonthBiz("TARGET",A14,tenor),""),"")</f>
        <v>41278</v>
      </c>
      <c r="C14" s="422">
        <v>9.2999916907094589E-3</v>
      </c>
      <c r="D14" s="238">
        <v>41100</v>
      </c>
      <c r="E14" s="420">
        <v>1.0156788665577267E-2</v>
      </c>
      <c r="F14" s="419">
        <v>0</v>
      </c>
      <c r="G14" s="239">
        <f t="shared" si="0"/>
        <v>0.99969395184141485</v>
      </c>
      <c r="H14" s="465" t="str">
        <f>IF(A14&gt;=$B$4,_xll.xlShmImplSwap2($B$5,$H$8,A14,,tenor+0*TYPE(trigger),12/tenor,4,12/tenor,4,1,1),"")</f>
        <v/>
      </c>
      <c r="I14" s="307">
        <v>9.2999916907094589E-3</v>
      </c>
      <c r="J14" s="308">
        <v>9.2999916907094589E-3</v>
      </c>
      <c r="K14" s="308">
        <v>9.2946058851262094E-3</v>
      </c>
      <c r="L14" s="308">
        <v>9.2999916907094589E-3</v>
      </c>
      <c r="M14" s="308">
        <v>9.2999916907094589E-3</v>
      </c>
      <c r="N14" s="308">
        <v>9.2999916907094589E-3</v>
      </c>
      <c r="O14" s="308">
        <v>9.2999916907094589E-3</v>
      </c>
      <c r="P14" s="308">
        <v>9.2999916907094589E-3</v>
      </c>
      <c r="Q14" s="308">
        <v>9.2999916907094589E-3</v>
      </c>
      <c r="R14" s="308">
        <v>9.2999916907094589E-3</v>
      </c>
      <c r="S14" s="308">
        <v>9.2999916907094589E-3</v>
      </c>
      <c r="T14" s="308">
        <v>9.497223322580817E-3</v>
      </c>
      <c r="U14" s="308">
        <v>9.3063536925639227E-3</v>
      </c>
      <c r="V14" s="308">
        <v>9.2999916907090269E-3</v>
      </c>
      <c r="W14" s="308">
        <v>9.2999916907090269E-3</v>
      </c>
      <c r="X14" s="308">
        <v>9.2999916907090269E-3</v>
      </c>
      <c r="Y14" s="308">
        <v>9.2999916907090269E-3</v>
      </c>
      <c r="Z14" s="308">
        <v>9.2999916907090269E-3</v>
      </c>
      <c r="AA14" s="308">
        <v>9.2999916907090269E-3</v>
      </c>
      <c r="AB14" s="308">
        <v>9.2999916907090269E-3</v>
      </c>
      <c r="AC14" s="308">
        <v>9.2999916907090269E-3</v>
      </c>
      <c r="AD14" s="308">
        <v>9.2999916907090269E-3</v>
      </c>
      <c r="AE14" s="308">
        <v>9.2999916907090269E-3</v>
      </c>
      <c r="AF14" s="308">
        <v>9.2999916907090269E-3</v>
      </c>
      <c r="AG14" s="308">
        <v>9.2999916907090269E-3</v>
      </c>
      <c r="AH14" s="308">
        <v>9.2999916907090269E-3</v>
      </c>
      <c r="AI14" s="308">
        <v>9.2999916907090269E-3</v>
      </c>
      <c r="AJ14" s="308">
        <v>9.2999916907090269E-3</v>
      </c>
      <c r="AK14" s="308">
        <v>9.2999916907090269E-3</v>
      </c>
      <c r="AL14" s="308">
        <v>9.2999916907090269E-3</v>
      </c>
      <c r="AM14" s="308">
        <v>9.2999916907090269E-3</v>
      </c>
      <c r="AN14" s="308">
        <v>9.2999916907090269E-3</v>
      </c>
      <c r="AO14" s="308">
        <v>9.2999916907090269E-3</v>
      </c>
      <c r="AP14" s="308">
        <v>9.2999916907090269E-3</v>
      </c>
      <c r="AQ14" s="308">
        <v>9.2999916907090269E-3</v>
      </c>
      <c r="AR14" s="308">
        <v>9.2999916907090269E-3</v>
      </c>
      <c r="AS14" s="308">
        <v>9.2999916907090269E-3</v>
      </c>
      <c r="AT14" s="308">
        <v>9.2999916907090269E-3</v>
      </c>
      <c r="AU14" s="308">
        <v>9.2999916907090269E-3</v>
      </c>
      <c r="AV14" s="308">
        <v>9.2999916907090269E-3</v>
      </c>
      <c r="AW14" s="308">
        <v>9.2999916907090269E-3</v>
      </c>
      <c r="AX14" s="308">
        <v>9.2999916907090269E-3</v>
      </c>
      <c r="AY14" s="308">
        <v>9.2999916907090269E-3</v>
      </c>
      <c r="AZ14" s="308">
        <v>9.2999916907090269E-3</v>
      </c>
      <c r="BA14" s="308">
        <v>9.2999916907090269E-3</v>
      </c>
      <c r="BB14" s="308">
        <v>9.2999916907090269E-3</v>
      </c>
      <c r="BC14" s="308">
        <v>9.2999916907090269E-3</v>
      </c>
      <c r="BD14" s="308">
        <v>9.2999916907090269E-3</v>
      </c>
      <c r="BE14" s="308">
        <v>9.2999916907090269E-3</v>
      </c>
      <c r="BF14" s="308">
        <v>9.2999916907090269E-3</v>
      </c>
      <c r="BG14" s="308">
        <v>9.2999916907090269E-3</v>
      </c>
      <c r="BH14" s="308">
        <v>9.2999916907090269E-3</v>
      </c>
      <c r="BI14" s="308">
        <v>9.2999916907090269E-3</v>
      </c>
      <c r="BJ14" s="308">
        <v>9.2999916907090269E-3</v>
      </c>
      <c r="BK14" s="308">
        <v>9.2999916907090269E-3</v>
      </c>
      <c r="BL14" s="308">
        <v>9.2999916907090269E-3</v>
      </c>
      <c r="BM14" s="308">
        <v>9.2999916907090269E-3</v>
      </c>
      <c r="BN14" s="308">
        <v>9.2999916907090269E-3</v>
      </c>
      <c r="BO14" s="308">
        <v>9.2999916907090269E-3</v>
      </c>
      <c r="BP14" s="308">
        <v>9.2999916907090269E-3</v>
      </c>
      <c r="BQ14" s="308">
        <v>9.2999916907090269E-3</v>
      </c>
      <c r="BR14" s="308"/>
      <c r="BS14" s="308"/>
      <c r="BT14" s="308"/>
      <c r="BU14" s="308"/>
      <c r="BV14" s="308"/>
      <c r="BW14" s="308"/>
      <c r="BX14" s="308"/>
      <c r="BY14" s="308"/>
      <c r="BZ14" s="308"/>
      <c r="CA14" s="308"/>
      <c r="CB14" s="308"/>
      <c r="CC14" s="308"/>
      <c r="CD14" s="308"/>
      <c r="CE14" s="309"/>
    </row>
    <row r="15" spans="1:83" x14ac:dyDescent="0.2">
      <c r="A15" s="238">
        <v>41100</v>
      </c>
      <c r="B15" s="298">
        <f>IF(NOT(ISNA(A15)),IF(A15&gt;0,_xll.xlDateShiftMonthBiz("TARGET",A15,tenor),""),"")</f>
        <v>41284</v>
      </c>
      <c r="C15" s="422">
        <v>9.069640941906992E-3</v>
      </c>
      <c r="D15" s="238">
        <v>41107</v>
      </c>
      <c r="E15" s="420">
        <v>1.1925362884874195E-2</v>
      </c>
      <c r="F15" s="419">
        <v>0</v>
      </c>
      <c r="G15" s="239">
        <f t="shared" si="0"/>
        <v>0.99941207280948796</v>
      </c>
      <c r="H15" s="465" t="str">
        <f>IF(A15&gt;=$B$4,_xll.xlShmImplSwap2($B$5,$H$8,A15,,tenor+0*TYPE(trigger),12/tenor,4,12/tenor,4,1,1),"")</f>
        <v/>
      </c>
      <c r="I15" s="307">
        <v>9.069640941906992E-3</v>
      </c>
      <c r="J15" s="308">
        <v>9.069640941906992E-3</v>
      </c>
      <c r="K15" s="308">
        <v>9.069640941906992E-3</v>
      </c>
      <c r="L15" s="308">
        <v>9.0577935775122513E-3</v>
      </c>
      <c r="M15" s="308">
        <v>9.069640941906992E-3</v>
      </c>
      <c r="N15" s="308">
        <v>9.069640941906992E-3</v>
      </c>
      <c r="O15" s="308">
        <v>9.069640941906992E-3</v>
      </c>
      <c r="P15" s="308">
        <v>9.069640941906992E-3</v>
      </c>
      <c r="Q15" s="308">
        <v>9.069640941906992E-3</v>
      </c>
      <c r="R15" s="308">
        <v>9.069640941906992E-3</v>
      </c>
      <c r="S15" s="308">
        <v>9.069640941906992E-3</v>
      </c>
      <c r="T15" s="308">
        <v>9.2337275503555066E-3</v>
      </c>
      <c r="U15" s="308">
        <v>9.1155838115930064E-3</v>
      </c>
      <c r="V15" s="308">
        <v>9.069640941906992E-3</v>
      </c>
      <c r="W15" s="308">
        <v>9.069640941906992E-3</v>
      </c>
      <c r="X15" s="308">
        <v>9.069640941906992E-3</v>
      </c>
      <c r="Y15" s="308">
        <v>9.069640941906992E-3</v>
      </c>
      <c r="Z15" s="308">
        <v>9.069640941906992E-3</v>
      </c>
      <c r="AA15" s="308">
        <v>9.069640941906992E-3</v>
      </c>
      <c r="AB15" s="308">
        <v>9.069640941906992E-3</v>
      </c>
      <c r="AC15" s="308">
        <v>9.069640941906992E-3</v>
      </c>
      <c r="AD15" s="308">
        <v>9.069640941906992E-3</v>
      </c>
      <c r="AE15" s="308">
        <v>9.069640941906992E-3</v>
      </c>
      <c r="AF15" s="308">
        <v>9.069640941906992E-3</v>
      </c>
      <c r="AG15" s="308">
        <v>9.069640941906992E-3</v>
      </c>
      <c r="AH15" s="308">
        <v>9.069640941906992E-3</v>
      </c>
      <c r="AI15" s="308">
        <v>9.069640941906992E-3</v>
      </c>
      <c r="AJ15" s="308">
        <v>9.069640941906992E-3</v>
      </c>
      <c r="AK15" s="308">
        <v>9.069640941906992E-3</v>
      </c>
      <c r="AL15" s="308">
        <v>9.069640941906992E-3</v>
      </c>
      <c r="AM15" s="308">
        <v>9.069640941906992E-3</v>
      </c>
      <c r="AN15" s="308">
        <v>9.069640941906992E-3</v>
      </c>
      <c r="AO15" s="308">
        <v>9.069640941906992E-3</v>
      </c>
      <c r="AP15" s="308">
        <v>9.069640941906992E-3</v>
      </c>
      <c r="AQ15" s="308">
        <v>9.069640941906992E-3</v>
      </c>
      <c r="AR15" s="308">
        <v>9.069640941906992E-3</v>
      </c>
      <c r="AS15" s="308">
        <v>9.069640941906992E-3</v>
      </c>
      <c r="AT15" s="308">
        <v>9.069640941906992E-3</v>
      </c>
      <c r="AU15" s="308">
        <v>9.069640941906992E-3</v>
      </c>
      <c r="AV15" s="308">
        <v>9.069640941906992E-3</v>
      </c>
      <c r="AW15" s="308">
        <v>9.069640941906992E-3</v>
      </c>
      <c r="AX15" s="308">
        <v>9.069640941906992E-3</v>
      </c>
      <c r="AY15" s="308">
        <v>9.069640941906992E-3</v>
      </c>
      <c r="AZ15" s="308">
        <v>9.069640941906992E-3</v>
      </c>
      <c r="BA15" s="308">
        <v>9.069640941906992E-3</v>
      </c>
      <c r="BB15" s="308">
        <v>9.069640941906992E-3</v>
      </c>
      <c r="BC15" s="308">
        <v>9.069640941906992E-3</v>
      </c>
      <c r="BD15" s="308">
        <v>9.069640941906992E-3</v>
      </c>
      <c r="BE15" s="308">
        <v>9.069640941906992E-3</v>
      </c>
      <c r="BF15" s="308">
        <v>9.069640941906992E-3</v>
      </c>
      <c r="BG15" s="308">
        <v>9.069640941906992E-3</v>
      </c>
      <c r="BH15" s="308">
        <v>9.069640941906992E-3</v>
      </c>
      <c r="BI15" s="308">
        <v>9.069640941906992E-3</v>
      </c>
      <c r="BJ15" s="308">
        <v>9.069640941906992E-3</v>
      </c>
      <c r="BK15" s="308">
        <v>9.069640941906992E-3</v>
      </c>
      <c r="BL15" s="308">
        <v>9.069640941906992E-3</v>
      </c>
      <c r="BM15" s="308">
        <v>9.069640941906992E-3</v>
      </c>
      <c r="BN15" s="308">
        <v>9.069640941906992E-3</v>
      </c>
      <c r="BO15" s="308">
        <v>9.069640941906992E-3</v>
      </c>
      <c r="BP15" s="308">
        <v>9.069640941906992E-3</v>
      </c>
      <c r="BQ15" s="308">
        <v>9.069640941906992E-3</v>
      </c>
      <c r="BR15" s="308"/>
      <c r="BS15" s="308"/>
      <c r="BT15" s="308"/>
      <c r="BU15" s="308"/>
      <c r="BV15" s="308"/>
      <c r="BW15" s="308"/>
      <c r="BX15" s="308"/>
      <c r="BY15" s="308"/>
      <c r="BZ15" s="308"/>
      <c r="CA15" s="308"/>
      <c r="CB15" s="308"/>
      <c r="CC15" s="308"/>
      <c r="CD15" s="308"/>
      <c r="CE15" s="309"/>
    </row>
    <row r="16" spans="1:83" x14ac:dyDescent="0.2">
      <c r="A16" s="238">
        <v>41107</v>
      </c>
      <c r="B16" s="298">
        <f>IF(NOT(ISNA(A16)),IF(A16&gt;0,_xll.xlDateShiftMonthBiz("TARGET",A16,tenor),""),"")</f>
        <v>41291</v>
      </c>
      <c r="C16" s="422">
        <v>8.8014829923600893E-3</v>
      </c>
      <c r="D16" s="238">
        <v>41114</v>
      </c>
      <c r="E16" s="420">
        <v>1.2574446341247675E-2</v>
      </c>
      <c r="F16" s="419">
        <v>0</v>
      </c>
      <c r="G16" s="239">
        <f t="shared" si="0"/>
        <v>0.99913910733287847</v>
      </c>
      <c r="H16" s="465" t="str">
        <f>IF(A16&gt;=$B$4,_xll.xlShmImplSwap2($B$5,$H$8,A16,,tenor+0*TYPE(trigger),12/tenor,4,12/tenor,4,1,1),"")</f>
        <v/>
      </c>
      <c r="I16" s="307">
        <v>8.8014829923600893E-3</v>
      </c>
      <c r="J16" s="308">
        <v>8.8014829923600893E-3</v>
      </c>
      <c r="K16" s="308">
        <v>8.8014829923600893E-3</v>
      </c>
      <c r="L16" s="308">
        <v>8.8014829923600893E-3</v>
      </c>
      <c r="M16" s="308">
        <v>8.7820990780903031E-3</v>
      </c>
      <c r="N16" s="308">
        <v>8.8014829923600893E-3</v>
      </c>
      <c r="O16" s="308">
        <v>8.8014829923600893E-3</v>
      </c>
      <c r="P16" s="308">
        <v>8.8014829923600893E-3</v>
      </c>
      <c r="Q16" s="308">
        <v>8.8014829923600893E-3</v>
      </c>
      <c r="R16" s="308">
        <v>8.8014829923600893E-3</v>
      </c>
      <c r="S16" s="308">
        <v>8.8014829923600893E-3</v>
      </c>
      <c r="T16" s="308">
        <v>8.9238483638255719E-3</v>
      </c>
      <c r="U16" s="308">
        <v>8.8966554006626071E-3</v>
      </c>
      <c r="V16" s="308">
        <v>8.8014829923600893E-3</v>
      </c>
      <c r="W16" s="308">
        <v>8.8014829923600893E-3</v>
      </c>
      <c r="X16" s="308">
        <v>8.8014829923600893E-3</v>
      </c>
      <c r="Y16" s="308">
        <v>8.8014829923600893E-3</v>
      </c>
      <c r="Z16" s="308">
        <v>8.8014829923600893E-3</v>
      </c>
      <c r="AA16" s="308">
        <v>8.8014829923600893E-3</v>
      </c>
      <c r="AB16" s="308">
        <v>8.8014829923600893E-3</v>
      </c>
      <c r="AC16" s="308">
        <v>8.8014829923600893E-3</v>
      </c>
      <c r="AD16" s="308">
        <v>8.8014829923600893E-3</v>
      </c>
      <c r="AE16" s="308">
        <v>8.8014829923600893E-3</v>
      </c>
      <c r="AF16" s="308">
        <v>8.8014829923600893E-3</v>
      </c>
      <c r="AG16" s="308">
        <v>8.8014829923600893E-3</v>
      </c>
      <c r="AH16" s="308">
        <v>8.8014829923600893E-3</v>
      </c>
      <c r="AI16" s="308">
        <v>8.8014829923600893E-3</v>
      </c>
      <c r="AJ16" s="308">
        <v>8.8014829923600893E-3</v>
      </c>
      <c r="AK16" s="308">
        <v>8.8014829923600893E-3</v>
      </c>
      <c r="AL16" s="308">
        <v>8.8014829923600893E-3</v>
      </c>
      <c r="AM16" s="308">
        <v>8.8014829923600893E-3</v>
      </c>
      <c r="AN16" s="308">
        <v>8.8014829923600893E-3</v>
      </c>
      <c r="AO16" s="308">
        <v>8.8014829923600893E-3</v>
      </c>
      <c r="AP16" s="308">
        <v>8.8014829923600893E-3</v>
      </c>
      <c r="AQ16" s="308">
        <v>8.8014829923600893E-3</v>
      </c>
      <c r="AR16" s="308">
        <v>8.8014829923600893E-3</v>
      </c>
      <c r="AS16" s="308">
        <v>8.8014829923600893E-3</v>
      </c>
      <c r="AT16" s="308">
        <v>8.8014829923600893E-3</v>
      </c>
      <c r="AU16" s="308">
        <v>8.8014829923600893E-3</v>
      </c>
      <c r="AV16" s="308">
        <v>8.8014829923600893E-3</v>
      </c>
      <c r="AW16" s="308">
        <v>8.8014829923600893E-3</v>
      </c>
      <c r="AX16" s="308">
        <v>8.8014829923600893E-3</v>
      </c>
      <c r="AY16" s="308">
        <v>8.8014829923600893E-3</v>
      </c>
      <c r="AZ16" s="308">
        <v>8.8014829923600893E-3</v>
      </c>
      <c r="BA16" s="308">
        <v>8.8014829923600893E-3</v>
      </c>
      <c r="BB16" s="308">
        <v>8.8014829923600893E-3</v>
      </c>
      <c r="BC16" s="308">
        <v>8.8014829923600893E-3</v>
      </c>
      <c r="BD16" s="308">
        <v>8.8014829923600893E-3</v>
      </c>
      <c r="BE16" s="308">
        <v>8.8014829923600893E-3</v>
      </c>
      <c r="BF16" s="308">
        <v>8.8014829923600893E-3</v>
      </c>
      <c r="BG16" s="308">
        <v>8.8014829923600893E-3</v>
      </c>
      <c r="BH16" s="308">
        <v>8.8014829923600893E-3</v>
      </c>
      <c r="BI16" s="308">
        <v>8.8014829923600893E-3</v>
      </c>
      <c r="BJ16" s="308">
        <v>8.8014829923600893E-3</v>
      </c>
      <c r="BK16" s="308">
        <v>8.8014829923600893E-3</v>
      </c>
      <c r="BL16" s="308">
        <v>8.8014829923600893E-3</v>
      </c>
      <c r="BM16" s="308">
        <v>8.8014829923600893E-3</v>
      </c>
      <c r="BN16" s="308">
        <v>8.8014829923600893E-3</v>
      </c>
      <c r="BO16" s="308">
        <v>8.8014829923600893E-3</v>
      </c>
      <c r="BP16" s="308">
        <v>8.8014829923600893E-3</v>
      </c>
      <c r="BQ16" s="308">
        <v>8.8014829923600893E-3</v>
      </c>
      <c r="BR16" s="308"/>
      <c r="BS16" s="308"/>
      <c r="BT16" s="308"/>
      <c r="BU16" s="308"/>
      <c r="BV16" s="308"/>
      <c r="BW16" s="308"/>
      <c r="BX16" s="308"/>
      <c r="BY16" s="308"/>
      <c r="BZ16" s="308"/>
      <c r="CA16" s="308"/>
      <c r="CB16" s="308"/>
      <c r="CC16" s="308"/>
      <c r="CD16" s="308"/>
      <c r="CE16" s="309"/>
    </row>
    <row r="17" spans="1:83" x14ac:dyDescent="0.2">
      <c r="A17" s="238">
        <v>41114</v>
      </c>
      <c r="B17" s="298">
        <f>IF(NOT(ISNA(A17)),IF(A17&gt;0,_xll.xlDateShiftMonthBiz("TARGET",A17,tenor),""),"")</f>
        <v>41298</v>
      </c>
      <c r="C17" s="422">
        <v>8.5464543047490873E-3</v>
      </c>
      <c r="D17" s="238">
        <v>41124</v>
      </c>
      <c r="E17" s="420">
        <v>1.3156130073378812E-2</v>
      </c>
      <c r="F17" s="419">
        <v>0</v>
      </c>
      <c r="G17" s="239">
        <f t="shared" si="0"/>
        <v>0.99873924869617769</v>
      </c>
      <c r="H17" s="465" t="str">
        <f>IF(A17&gt;=$B$4,_xll.xlShmImplSwap2($B$5,$H$8,A17,,tenor+0*TYPE(trigger),12/tenor,4,12/tenor,4,1,1),"")</f>
        <v/>
      </c>
      <c r="I17" s="307">
        <v>8.5464543047490873E-3</v>
      </c>
      <c r="J17" s="308">
        <v>8.5464543047490873E-3</v>
      </c>
      <c r="K17" s="308">
        <v>8.5464543047490873E-3</v>
      </c>
      <c r="L17" s="308">
        <v>8.5464543047490873E-3</v>
      </c>
      <c r="M17" s="308">
        <v>8.5464543047490873E-3</v>
      </c>
      <c r="N17" s="308">
        <v>8.5195357467473271E-3</v>
      </c>
      <c r="O17" s="308">
        <v>8.5464543047486536E-3</v>
      </c>
      <c r="P17" s="308">
        <v>8.5464543047486536E-3</v>
      </c>
      <c r="Q17" s="308">
        <v>8.5464543047486536E-3</v>
      </c>
      <c r="R17" s="308">
        <v>8.5464543047486536E-3</v>
      </c>
      <c r="S17" s="308">
        <v>8.5464543047486536E-3</v>
      </c>
      <c r="T17" s="308">
        <v>8.6238135633206932E-3</v>
      </c>
      <c r="U17" s="308">
        <v>8.6941428047373689E-3</v>
      </c>
      <c r="V17" s="308">
        <v>8.5464543047486536E-3</v>
      </c>
      <c r="W17" s="308">
        <v>8.5464543047486536E-3</v>
      </c>
      <c r="X17" s="308">
        <v>8.5464543047486536E-3</v>
      </c>
      <c r="Y17" s="308">
        <v>8.5464543047486536E-3</v>
      </c>
      <c r="Z17" s="308">
        <v>8.5464543047486536E-3</v>
      </c>
      <c r="AA17" s="308">
        <v>8.5464543047486536E-3</v>
      </c>
      <c r="AB17" s="308">
        <v>8.5464543047486536E-3</v>
      </c>
      <c r="AC17" s="308">
        <v>8.5464543047486536E-3</v>
      </c>
      <c r="AD17" s="308">
        <v>8.5464543047486536E-3</v>
      </c>
      <c r="AE17" s="308">
        <v>8.5464543047486536E-3</v>
      </c>
      <c r="AF17" s="308">
        <v>8.5464543047486536E-3</v>
      </c>
      <c r="AG17" s="308">
        <v>8.5464543047486536E-3</v>
      </c>
      <c r="AH17" s="308">
        <v>8.5464543047486536E-3</v>
      </c>
      <c r="AI17" s="308">
        <v>8.5464543047486536E-3</v>
      </c>
      <c r="AJ17" s="308">
        <v>8.5464543047486536E-3</v>
      </c>
      <c r="AK17" s="308">
        <v>8.5464543047486536E-3</v>
      </c>
      <c r="AL17" s="308">
        <v>8.5464543047486536E-3</v>
      </c>
      <c r="AM17" s="308">
        <v>8.5464543047486536E-3</v>
      </c>
      <c r="AN17" s="308">
        <v>8.5464543047486536E-3</v>
      </c>
      <c r="AO17" s="308">
        <v>8.5464543047486536E-3</v>
      </c>
      <c r="AP17" s="308">
        <v>8.5464543047486536E-3</v>
      </c>
      <c r="AQ17" s="308">
        <v>8.5464543047486536E-3</v>
      </c>
      <c r="AR17" s="308">
        <v>8.5464543047486536E-3</v>
      </c>
      <c r="AS17" s="308">
        <v>8.5464543047486536E-3</v>
      </c>
      <c r="AT17" s="308">
        <v>8.5464543047486536E-3</v>
      </c>
      <c r="AU17" s="308">
        <v>8.5464543047486536E-3</v>
      </c>
      <c r="AV17" s="308">
        <v>8.5464543047486536E-3</v>
      </c>
      <c r="AW17" s="308">
        <v>8.5464543047486536E-3</v>
      </c>
      <c r="AX17" s="308">
        <v>8.5464543047486536E-3</v>
      </c>
      <c r="AY17" s="308">
        <v>8.5464543047486536E-3</v>
      </c>
      <c r="AZ17" s="308">
        <v>8.5464543047486536E-3</v>
      </c>
      <c r="BA17" s="308">
        <v>8.5464543047486536E-3</v>
      </c>
      <c r="BB17" s="308">
        <v>8.5464543047486536E-3</v>
      </c>
      <c r="BC17" s="308">
        <v>8.5464543047486536E-3</v>
      </c>
      <c r="BD17" s="308">
        <v>8.5464543047486536E-3</v>
      </c>
      <c r="BE17" s="308">
        <v>8.5464543047486536E-3</v>
      </c>
      <c r="BF17" s="308">
        <v>8.5464543047486536E-3</v>
      </c>
      <c r="BG17" s="308">
        <v>8.5464543047486536E-3</v>
      </c>
      <c r="BH17" s="308">
        <v>8.5464543047486536E-3</v>
      </c>
      <c r="BI17" s="308">
        <v>8.5464543047486536E-3</v>
      </c>
      <c r="BJ17" s="308">
        <v>8.5464543047486536E-3</v>
      </c>
      <c r="BK17" s="308">
        <v>8.5464543047486536E-3</v>
      </c>
      <c r="BL17" s="308">
        <v>8.5464543047486536E-3</v>
      </c>
      <c r="BM17" s="308">
        <v>8.5464543047486536E-3</v>
      </c>
      <c r="BN17" s="308">
        <v>8.5464543047486536E-3</v>
      </c>
      <c r="BO17" s="308">
        <v>8.5464543047486536E-3</v>
      </c>
      <c r="BP17" s="308">
        <v>8.5464543047486536E-3</v>
      </c>
      <c r="BQ17" s="308">
        <v>8.5464543047486536E-3</v>
      </c>
      <c r="BR17" s="308"/>
      <c r="BS17" s="308"/>
      <c r="BT17" s="308"/>
      <c r="BU17" s="308"/>
      <c r="BV17" s="308"/>
      <c r="BW17" s="308"/>
      <c r="BX17" s="308"/>
      <c r="BY17" s="308"/>
      <c r="BZ17" s="308"/>
      <c r="CA17" s="308"/>
      <c r="CB17" s="308"/>
      <c r="CC17" s="308"/>
      <c r="CD17" s="308"/>
      <c r="CE17" s="309"/>
    </row>
    <row r="18" spans="1:83" x14ac:dyDescent="0.2">
      <c r="A18" s="238">
        <v>41124</v>
      </c>
      <c r="B18" s="298">
        <f>IF(NOT(ISNA(A18)),IF(A18&gt;0,_xll.xlDateShiftMonthBiz("TARGET",A18,tenor),""),"")</f>
        <v>41309</v>
      </c>
      <c r="C18" s="422">
        <v>8.1497441104866689E-3</v>
      </c>
      <c r="D18" s="238">
        <v>41155</v>
      </c>
      <c r="E18" s="420">
        <v>1.135041770757554E-2</v>
      </c>
      <c r="F18" s="419">
        <v>0</v>
      </c>
      <c r="G18" s="239">
        <f t="shared" si="0"/>
        <v>0.99794970044371956</v>
      </c>
      <c r="H18" s="465" t="str">
        <f>IF(A18&gt;=$B$4,_xll.xlShmImplSwap2($B$5,$H$8,A18,,tenor+0*TYPE(trigger),12/tenor,4,12/tenor,4,1,1),"")</f>
        <v/>
      </c>
      <c r="I18" s="307">
        <v>8.1497441104866689E-3</v>
      </c>
      <c r="J18" s="308">
        <v>8.1497441104866689E-3</v>
      </c>
      <c r="K18" s="308">
        <v>8.1497441104866689E-3</v>
      </c>
      <c r="L18" s="308">
        <v>8.1497441104866689E-3</v>
      </c>
      <c r="M18" s="308">
        <v>8.1497441104866689E-3</v>
      </c>
      <c r="N18" s="308">
        <v>8.1497441104866689E-3</v>
      </c>
      <c r="O18" s="308">
        <v>8.1122686620868252E-3</v>
      </c>
      <c r="P18" s="308">
        <v>8.1497441104866689E-3</v>
      </c>
      <c r="Q18" s="308">
        <v>8.1497441104866689E-3</v>
      </c>
      <c r="R18" s="308">
        <v>8.1497441104866689E-3</v>
      </c>
      <c r="S18" s="308">
        <v>8.1497441104866689E-3</v>
      </c>
      <c r="T18" s="308">
        <v>8.1497441104866689E-3</v>
      </c>
      <c r="U18" s="308">
        <v>8.3853205294991632E-3</v>
      </c>
      <c r="V18" s="308">
        <v>8.1497441104866689E-3</v>
      </c>
      <c r="W18" s="308">
        <v>8.1497441104866689E-3</v>
      </c>
      <c r="X18" s="308">
        <v>8.1497441104866689E-3</v>
      </c>
      <c r="Y18" s="308">
        <v>8.1497441104866689E-3</v>
      </c>
      <c r="Z18" s="308">
        <v>8.1497441104866689E-3</v>
      </c>
      <c r="AA18" s="308">
        <v>8.1497441104866689E-3</v>
      </c>
      <c r="AB18" s="308">
        <v>8.1497441104866689E-3</v>
      </c>
      <c r="AC18" s="308">
        <v>8.1497441104866689E-3</v>
      </c>
      <c r="AD18" s="308">
        <v>8.1497441104866689E-3</v>
      </c>
      <c r="AE18" s="308">
        <v>8.1497441104866689E-3</v>
      </c>
      <c r="AF18" s="308">
        <v>8.1497441104866689E-3</v>
      </c>
      <c r="AG18" s="308">
        <v>8.1497441104866689E-3</v>
      </c>
      <c r="AH18" s="308">
        <v>8.1497441104866689E-3</v>
      </c>
      <c r="AI18" s="308">
        <v>8.1497441104866689E-3</v>
      </c>
      <c r="AJ18" s="308">
        <v>8.1497441104866689E-3</v>
      </c>
      <c r="AK18" s="308">
        <v>8.1497441104866689E-3</v>
      </c>
      <c r="AL18" s="308">
        <v>8.1497441104866689E-3</v>
      </c>
      <c r="AM18" s="308">
        <v>8.1497441104866689E-3</v>
      </c>
      <c r="AN18" s="308">
        <v>8.1497441104866689E-3</v>
      </c>
      <c r="AO18" s="308">
        <v>8.1497441104866689E-3</v>
      </c>
      <c r="AP18" s="308">
        <v>8.1497441104866689E-3</v>
      </c>
      <c r="AQ18" s="308">
        <v>8.1497441104866689E-3</v>
      </c>
      <c r="AR18" s="308">
        <v>8.1497441104866689E-3</v>
      </c>
      <c r="AS18" s="308">
        <v>8.1497441104866689E-3</v>
      </c>
      <c r="AT18" s="308">
        <v>8.1497441104866689E-3</v>
      </c>
      <c r="AU18" s="308">
        <v>8.1497441104866689E-3</v>
      </c>
      <c r="AV18" s="308">
        <v>8.1497441104866689E-3</v>
      </c>
      <c r="AW18" s="308">
        <v>8.1497441104866689E-3</v>
      </c>
      <c r="AX18" s="308">
        <v>8.1497441104866689E-3</v>
      </c>
      <c r="AY18" s="308">
        <v>8.1497441104866689E-3</v>
      </c>
      <c r="AZ18" s="308">
        <v>8.1497441104866689E-3</v>
      </c>
      <c r="BA18" s="308">
        <v>8.1497441104866689E-3</v>
      </c>
      <c r="BB18" s="308">
        <v>8.1497441104866689E-3</v>
      </c>
      <c r="BC18" s="308">
        <v>8.1497441104866689E-3</v>
      </c>
      <c r="BD18" s="308">
        <v>8.1497441104866689E-3</v>
      </c>
      <c r="BE18" s="308">
        <v>8.1497441104866689E-3</v>
      </c>
      <c r="BF18" s="308">
        <v>8.1497441104866689E-3</v>
      </c>
      <c r="BG18" s="308">
        <v>8.1497441104866689E-3</v>
      </c>
      <c r="BH18" s="308">
        <v>8.1497441104866689E-3</v>
      </c>
      <c r="BI18" s="308">
        <v>8.1497441104866689E-3</v>
      </c>
      <c r="BJ18" s="308">
        <v>8.1497441104866689E-3</v>
      </c>
      <c r="BK18" s="308">
        <v>8.1497441104866689E-3</v>
      </c>
      <c r="BL18" s="308">
        <v>8.1497441104866689E-3</v>
      </c>
      <c r="BM18" s="308">
        <v>8.1497441104866689E-3</v>
      </c>
      <c r="BN18" s="308">
        <v>8.1497441104866689E-3</v>
      </c>
      <c r="BO18" s="308">
        <v>8.1497441104866689E-3</v>
      </c>
      <c r="BP18" s="308">
        <v>8.1497441104866689E-3</v>
      </c>
      <c r="BQ18" s="308">
        <v>8.1497441104866689E-3</v>
      </c>
      <c r="BR18" s="308"/>
      <c r="BS18" s="308"/>
      <c r="BT18" s="308"/>
      <c r="BU18" s="308"/>
      <c r="BV18" s="308"/>
      <c r="BW18" s="308"/>
      <c r="BX18" s="308"/>
      <c r="BY18" s="308"/>
      <c r="BZ18" s="308"/>
      <c r="CA18" s="308"/>
      <c r="CB18" s="308"/>
      <c r="CC18" s="308"/>
      <c r="CD18" s="308"/>
      <c r="CE18" s="309"/>
    </row>
    <row r="19" spans="1:83" x14ac:dyDescent="0.2">
      <c r="A19" s="238">
        <v>41155</v>
      </c>
      <c r="B19" s="298">
        <f>IF(NOT(ISNA(A19)),IF(A19&gt;0,_xll.xlDateShiftMonthBiz("TARGET",A19,tenor),""),"")</f>
        <v>41337</v>
      </c>
      <c r="C19" s="422">
        <v>7.7860976761594492E-3</v>
      </c>
      <c r="D19" s="238">
        <v>41185</v>
      </c>
      <c r="E19" s="420">
        <v>1.0462325646540545E-2</v>
      </c>
      <c r="F19" s="419">
        <v>0</v>
      </c>
      <c r="G19" s="239">
        <f t="shared" si="0"/>
        <v>0.99725204758776542</v>
      </c>
      <c r="H19" s="465" t="str">
        <f>IF(A19&gt;=$B$4,_xll.xlShmImplSwap2($B$5,$H$8,A19,,tenor+0*TYPE(trigger),12/tenor,4,12/tenor,4,1,1),"")</f>
        <v/>
      </c>
      <c r="I19" s="307">
        <v>7.7860976761594492E-3</v>
      </c>
      <c r="J19" s="308">
        <v>7.7860976761594492E-3</v>
      </c>
      <c r="K19" s="308">
        <v>7.7860976761594492E-3</v>
      </c>
      <c r="L19" s="308">
        <v>7.7860976761594492E-3</v>
      </c>
      <c r="M19" s="308">
        <v>7.7860976761594492E-3</v>
      </c>
      <c r="N19" s="308">
        <v>7.7860976761594492E-3</v>
      </c>
      <c r="O19" s="308">
        <v>7.7860976761594492E-3</v>
      </c>
      <c r="P19" s="308">
        <v>7.7142834497969277E-3</v>
      </c>
      <c r="Q19" s="308">
        <v>7.7860976761594492E-3</v>
      </c>
      <c r="R19" s="308">
        <v>7.7860976761594492E-3</v>
      </c>
      <c r="S19" s="308">
        <v>7.7860976761594492E-3</v>
      </c>
      <c r="T19" s="308">
        <v>7.7860976761594492E-3</v>
      </c>
      <c r="U19" s="308">
        <v>7.7860976761594492E-3</v>
      </c>
      <c r="V19" s="308">
        <v>8.0559682876507194E-3</v>
      </c>
      <c r="W19" s="308">
        <v>7.7860976761594492E-3</v>
      </c>
      <c r="X19" s="308">
        <v>7.7860976761594492E-3</v>
      </c>
      <c r="Y19" s="308">
        <v>7.7860976761594492E-3</v>
      </c>
      <c r="Z19" s="308">
        <v>7.7860976761594492E-3</v>
      </c>
      <c r="AA19" s="308">
        <v>7.7860976761594492E-3</v>
      </c>
      <c r="AB19" s="308">
        <v>7.7860976761594492E-3</v>
      </c>
      <c r="AC19" s="308">
        <v>7.7860976761594492E-3</v>
      </c>
      <c r="AD19" s="308">
        <v>7.7860976761594492E-3</v>
      </c>
      <c r="AE19" s="308">
        <v>7.7860976761594492E-3</v>
      </c>
      <c r="AF19" s="308">
        <v>7.7860976761594492E-3</v>
      </c>
      <c r="AG19" s="308">
        <v>7.7860976761594492E-3</v>
      </c>
      <c r="AH19" s="308">
        <v>7.7860976761594492E-3</v>
      </c>
      <c r="AI19" s="308">
        <v>7.7860976761594492E-3</v>
      </c>
      <c r="AJ19" s="308">
        <v>7.7860976761594492E-3</v>
      </c>
      <c r="AK19" s="308">
        <v>7.7860976761594492E-3</v>
      </c>
      <c r="AL19" s="308">
        <v>7.7860976761594492E-3</v>
      </c>
      <c r="AM19" s="308">
        <v>7.7860976761594492E-3</v>
      </c>
      <c r="AN19" s="308">
        <v>7.7860976761594492E-3</v>
      </c>
      <c r="AO19" s="308">
        <v>7.7860976761594492E-3</v>
      </c>
      <c r="AP19" s="308">
        <v>7.7860976761594492E-3</v>
      </c>
      <c r="AQ19" s="308">
        <v>7.7860976761594492E-3</v>
      </c>
      <c r="AR19" s="308">
        <v>7.7860976761594492E-3</v>
      </c>
      <c r="AS19" s="308">
        <v>7.7860976761594492E-3</v>
      </c>
      <c r="AT19" s="308">
        <v>7.7860976761594492E-3</v>
      </c>
      <c r="AU19" s="308">
        <v>7.7860976761594492E-3</v>
      </c>
      <c r="AV19" s="308">
        <v>7.7860976761594492E-3</v>
      </c>
      <c r="AW19" s="308">
        <v>7.7860976761594492E-3</v>
      </c>
      <c r="AX19" s="308">
        <v>7.7860976761594492E-3</v>
      </c>
      <c r="AY19" s="308">
        <v>7.7860976761594492E-3</v>
      </c>
      <c r="AZ19" s="308">
        <v>7.7860976761594492E-3</v>
      </c>
      <c r="BA19" s="308">
        <v>7.7860976761594492E-3</v>
      </c>
      <c r="BB19" s="308">
        <v>7.7860976761594492E-3</v>
      </c>
      <c r="BC19" s="308">
        <v>7.7860976761594492E-3</v>
      </c>
      <c r="BD19" s="308">
        <v>7.7860976761594492E-3</v>
      </c>
      <c r="BE19" s="308">
        <v>7.7860976761594492E-3</v>
      </c>
      <c r="BF19" s="308">
        <v>7.7860976761594492E-3</v>
      </c>
      <c r="BG19" s="308">
        <v>7.7860976761594492E-3</v>
      </c>
      <c r="BH19" s="308">
        <v>7.7860976761594492E-3</v>
      </c>
      <c r="BI19" s="308">
        <v>7.7860976761594492E-3</v>
      </c>
      <c r="BJ19" s="308">
        <v>7.7860976761594492E-3</v>
      </c>
      <c r="BK19" s="308">
        <v>7.7860976761594492E-3</v>
      </c>
      <c r="BL19" s="308">
        <v>7.7860976761594492E-3</v>
      </c>
      <c r="BM19" s="308">
        <v>7.7860976761594492E-3</v>
      </c>
      <c r="BN19" s="308">
        <v>7.7860976761594492E-3</v>
      </c>
      <c r="BO19" s="308">
        <v>7.7860976761594492E-3</v>
      </c>
      <c r="BP19" s="308">
        <v>7.7860976761594492E-3</v>
      </c>
      <c r="BQ19" s="308">
        <v>7.7860976761594492E-3</v>
      </c>
      <c r="BR19" s="308"/>
      <c r="BS19" s="308"/>
      <c r="BT19" s="308"/>
      <c r="BU19" s="308"/>
      <c r="BV19" s="308"/>
      <c r="BW19" s="308"/>
      <c r="BX19" s="308"/>
      <c r="BY19" s="308"/>
      <c r="BZ19" s="308"/>
      <c r="CA19" s="308"/>
      <c r="CB19" s="308"/>
      <c r="CC19" s="308"/>
      <c r="CD19" s="308"/>
      <c r="CE19" s="309"/>
    </row>
    <row r="20" spans="1:83" x14ac:dyDescent="0.2">
      <c r="A20" s="238">
        <v>41185</v>
      </c>
      <c r="B20" s="298">
        <f>IF(NOT(ISNA(A20)),IF(A20&gt;0,_xll.xlDateShiftMonthBiz("TARGET",A20,tenor),""),"")</f>
        <v>41367</v>
      </c>
      <c r="C20" s="422">
        <v>7.5962001163317793E-3</v>
      </c>
      <c r="D20" s="238">
        <v>41218</v>
      </c>
      <c r="E20" s="420">
        <v>9.865657331371144E-3</v>
      </c>
      <c r="F20" s="419">
        <v>0</v>
      </c>
      <c r="G20" s="239">
        <f t="shared" si="0"/>
        <v>0.99651930514791442</v>
      </c>
      <c r="H20" s="465" t="str">
        <f>IF(A20&gt;=$B$4,_xll.xlShmImplSwap2($B$5,$H$8,A20,,tenor+0*TYPE(trigger),12/tenor,4,12/tenor,4,1,1),"")</f>
        <v/>
      </c>
      <c r="I20" s="307">
        <v>7.5962001163317793E-3</v>
      </c>
      <c r="J20" s="308">
        <v>7.5962001163317793E-3</v>
      </c>
      <c r="K20" s="308">
        <v>7.5962001163317793E-3</v>
      </c>
      <c r="L20" s="308">
        <v>7.5962001163317793E-3</v>
      </c>
      <c r="M20" s="308">
        <v>7.5962001163317793E-3</v>
      </c>
      <c r="N20" s="308">
        <v>7.5962001163317793E-3</v>
      </c>
      <c r="O20" s="308">
        <v>7.5962001163317793E-3</v>
      </c>
      <c r="P20" s="308">
        <v>7.5962001163317793E-3</v>
      </c>
      <c r="Q20" s="308">
        <v>7.491753907214637E-3</v>
      </c>
      <c r="R20" s="308">
        <v>7.5962001163317793E-3</v>
      </c>
      <c r="S20" s="308">
        <v>7.5962001163317793E-3</v>
      </c>
      <c r="T20" s="308">
        <v>7.5962001163317793E-3</v>
      </c>
      <c r="U20" s="308">
        <v>7.5962001163317793E-3</v>
      </c>
      <c r="V20" s="308">
        <v>7.5962001163317793E-3</v>
      </c>
      <c r="W20" s="308">
        <v>7.852655893630555E-3</v>
      </c>
      <c r="X20" s="308">
        <v>7.6422282016182742E-3</v>
      </c>
      <c r="Y20" s="308">
        <v>7.5962001163317793E-3</v>
      </c>
      <c r="Z20" s="308">
        <v>7.5962001163317793E-3</v>
      </c>
      <c r="AA20" s="308">
        <v>7.5962001163317793E-3</v>
      </c>
      <c r="AB20" s="308">
        <v>7.5962001163317793E-3</v>
      </c>
      <c r="AC20" s="308">
        <v>7.5962001163317793E-3</v>
      </c>
      <c r="AD20" s="308">
        <v>7.5962001163317793E-3</v>
      </c>
      <c r="AE20" s="308">
        <v>7.5962001163317793E-3</v>
      </c>
      <c r="AF20" s="308">
        <v>7.5962001163317793E-3</v>
      </c>
      <c r="AG20" s="308">
        <v>7.5962001163317793E-3</v>
      </c>
      <c r="AH20" s="308">
        <v>7.5962001163317793E-3</v>
      </c>
      <c r="AI20" s="308">
        <v>7.5962001163317793E-3</v>
      </c>
      <c r="AJ20" s="308">
        <v>7.5962001163317793E-3</v>
      </c>
      <c r="AK20" s="308">
        <v>7.5962001163317793E-3</v>
      </c>
      <c r="AL20" s="308">
        <v>7.5962001163317793E-3</v>
      </c>
      <c r="AM20" s="308">
        <v>7.5962001163317793E-3</v>
      </c>
      <c r="AN20" s="308">
        <v>7.5962001163317793E-3</v>
      </c>
      <c r="AO20" s="308">
        <v>7.5962001163317793E-3</v>
      </c>
      <c r="AP20" s="308">
        <v>7.5962001163317793E-3</v>
      </c>
      <c r="AQ20" s="308">
        <v>7.5962001163317793E-3</v>
      </c>
      <c r="AR20" s="308">
        <v>7.5962001163317793E-3</v>
      </c>
      <c r="AS20" s="308">
        <v>7.5962001163317793E-3</v>
      </c>
      <c r="AT20" s="308">
        <v>7.5962001163317793E-3</v>
      </c>
      <c r="AU20" s="308">
        <v>7.5962001163317793E-3</v>
      </c>
      <c r="AV20" s="308">
        <v>7.5962001163317793E-3</v>
      </c>
      <c r="AW20" s="308">
        <v>7.5962001163317793E-3</v>
      </c>
      <c r="AX20" s="308">
        <v>7.5962001163317793E-3</v>
      </c>
      <c r="AY20" s="308">
        <v>7.5962001163317793E-3</v>
      </c>
      <c r="AZ20" s="308">
        <v>7.5962001163317793E-3</v>
      </c>
      <c r="BA20" s="308">
        <v>7.5962001163317793E-3</v>
      </c>
      <c r="BB20" s="308">
        <v>7.5962001163317793E-3</v>
      </c>
      <c r="BC20" s="308">
        <v>7.5962001163317793E-3</v>
      </c>
      <c r="BD20" s="308">
        <v>7.5962001163317793E-3</v>
      </c>
      <c r="BE20" s="308">
        <v>7.5962001163317793E-3</v>
      </c>
      <c r="BF20" s="308">
        <v>7.5962001163317793E-3</v>
      </c>
      <c r="BG20" s="308">
        <v>7.5962001163317793E-3</v>
      </c>
      <c r="BH20" s="308">
        <v>7.5962001163317793E-3</v>
      </c>
      <c r="BI20" s="308">
        <v>7.5962001163317793E-3</v>
      </c>
      <c r="BJ20" s="308">
        <v>7.5962001163317793E-3</v>
      </c>
      <c r="BK20" s="308">
        <v>7.5962001163317793E-3</v>
      </c>
      <c r="BL20" s="308">
        <v>7.5962001163317793E-3</v>
      </c>
      <c r="BM20" s="308">
        <v>7.5962001163317793E-3</v>
      </c>
      <c r="BN20" s="308">
        <v>7.5962001163317793E-3</v>
      </c>
      <c r="BO20" s="308">
        <v>7.5962001163317793E-3</v>
      </c>
      <c r="BP20" s="308">
        <v>7.5962001163317793E-3</v>
      </c>
      <c r="BQ20" s="308">
        <v>7.5962001163317793E-3</v>
      </c>
      <c r="BR20" s="308"/>
      <c r="BS20" s="308"/>
      <c r="BT20" s="308"/>
      <c r="BU20" s="308"/>
      <c r="BV20" s="308"/>
      <c r="BW20" s="308"/>
      <c r="BX20" s="308"/>
      <c r="BY20" s="308"/>
      <c r="BZ20" s="308"/>
      <c r="CA20" s="308"/>
      <c r="CB20" s="308"/>
      <c r="CC20" s="308"/>
      <c r="CD20" s="308"/>
      <c r="CE20" s="309"/>
    </row>
    <row r="21" spans="1:83" x14ac:dyDescent="0.2">
      <c r="A21" s="238">
        <v>41218</v>
      </c>
      <c r="B21" s="298">
        <f>IF(NOT(ISNA(A21)),IF(A21&gt;0,_xll.xlDateShiftMonthBiz("TARGET",A21,tenor),""),"")</f>
        <v>41400</v>
      </c>
      <c r="C21" s="422">
        <v>7.5549095710069313E-3</v>
      </c>
      <c r="D21" s="238">
        <v>41246</v>
      </c>
      <c r="E21" s="420">
        <v>9.5402865824107345E-3</v>
      </c>
      <c r="F21" s="419">
        <v>0</v>
      </c>
      <c r="G21" s="239">
        <f t="shared" si="0"/>
        <v>0.99590477826550183</v>
      </c>
      <c r="H21" s="465" t="str">
        <f>IF(A21&gt;=$B$4,_xll.xlShmImplSwap2($B$5,$H$8,A21,,tenor+0*TYPE(trigger),12/tenor,4,12/tenor,4,1,1),"")</f>
        <v/>
      </c>
      <c r="I21" s="307">
        <v>7.5549095710069313E-3</v>
      </c>
      <c r="J21" s="308">
        <v>7.5549095710069313E-3</v>
      </c>
      <c r="K21" s="308">
        <v>7.5549095710069313E-3</v>
      </c>
      <c r="L21" s="308">
        <v>7.5549095710069313E-3</v>
      </c>
      <c r="M21" s="308">
        <v>7.5549095710069313E-3</v>
      </c>
      <c r="N21" s="308">
        <v>7.5549095710069313E-3</v>
      </c>
      <c r="O21" s="308">
        <v>7.5549095710069313E-3</v>
      </c>
      <c r="P21" s="308">
        <v>7.5549095710069313E-3</v>
      </c>
      <c r="Q21" s="308">
        <v>7.5549095710069313E-3</v>
      </c>
      <c r="R21" s="308">
        <v>7.414564164917317E-3</v>
      </c>
      <c r="S21" s="308">
        <v>7.5549095710069313E-3</v>
      </c>
      <c r="T21" s="308">
        <v>7.5549095710069313E-3</v>
      </c>
      <c r="U21" s="308">
        <v>7.5549095710069313E-3</v>
      </c>
      <c r="V21" s="308">
        <v>7.5549095710069313E-3</v>
      </c>
      <c r="W21" s="308">
        <v>7.7204206293118426E-3</v>
      </c>
      <c r="X21" s="308">
        <v>7.7277769965529196E-3</v>
      </c>
      <c r="Y21" s="308">
        <v>7.5549095710069313E-3</v>
      </c>
      <c r="Z21" s="308">
        <v>7.5549095710069313E-3</v>
      </c>
      <c r="AA21" s="308">
        <v>7.5549095710069313E-3</v>
      </c>
      <c r="AB21" s="308">
        <v>7.5549095710069313E-3</v>
      </c>
      <c r="AC21" s="308">
        <v>7.5549095710069313E-3</v>
      </c>
      <c r="AD21" s="308">
        <v>7.5549095710069313E-3</v>
      </c>
      <c r="AE21" s="308">
        <v>7.5549095710069313E-3</v>
      </c>
      <c r="AF21" s="308">
        <v>7.5549095710069313E-3</v>
      </c>
      <c r="AG21" s="308">
        <v>7.5549095710069313E-3</v>
      </c>
      <c r="AH21" s="308">
        <v>7.5549095710069313E-3</v>
      </c>
      <c r="AI21" s="308">
        <v>7.5549095710069313E-3</v>
      </c>
      <c r="AJ21" s="308">
        <v>7.5549095710069313E-3</v>
      </c>
      <c r="AK21" s="308">
        <v>7.5549095710069313E-3</v>
      </c>
      <c r="AL21" s="308">
        <v>7.5549095710069313E-3</v>
      </c>
      <c r="AM21" s="308">
        <v>7.5549095710069313E-3</v>
      </c>
      <c r="AN21" s="308">
        <v>7.5549095710069313E-3</v>
      </c>
      <c r="AO21" s="308">
        <v>7.5549095710069313E-3</v>
      </c>
      <c r="AP21" s="308">
        <v>7.5549095710069313E-3</v>
      </c>
      <c r="AQ21" s="308">
        <v>7.5549095710069313E-3</v>
      </c>
      <c r="AR21" s="308">
        <v>7.5549095710069313E-3</v>
      </c>
      <c r="AS21" s="308">
        <v>7.5549095710069313E-3</v>
      </c>
      <c r="AT21" s="308">
        <v>7.5549095710069313E-3</v>
      </c>
      <c r="AU21" s="308">
        <v>7.5549095710069313E-3</v>
      </c>
      <c r="AV21" s="308">
        <v>7.5549095710069313E-3</v>
      </c>
      <c r="AW21" s="308">
        <v>7.5549095710069313E-3</v>
      </c>
      <c r="AX21" s="308">
        <v>7.5549095710069313E-3</v>
      </c>
      <c r="AY21" s="308">
        <v>7.5549095710069313E-3</v>
      </c>
      <c r="AZ21" s="308">
        <v>7.5549095710069313E-3</v>
      </c>
      <c r="BA21" s="308">
        <v>7.5549095710069313E-3</v>
      </c>
      <c r="BB21" s="308">
        <v>7.5549095710069313E-3</v>
      </c>
      <c r="BC21" s="308">
        <v>7.5549095710069313E-3</v>
      </c>
      <c r="BD21" s="308">
        <v>7.5549095710069313E-3</v>
      </c>
      <c r="BE21" s="308">
        <v>7.5549095710069313E-3</v>
      </c>
      <c r="BF21" s="308">
        <v>7.5549095710069313E-3</v>
      </c>
      <c r="BG21" s="308">
        <v>7.5549095710069313E-3</v>
      </c>
      <c r="BH21" s="308">
        <v>7.5549095710069313E-3</v>
      </c>
      <c r="BI21" s="308">
        <v>7.5549095710069313E-3</v>
      </c>
      <c r="BJ21" s="308">
        <v>7.5549095710069313E-3</v>
      </c>
      <c r="BK21" s="308">
        <v>7.5549095710069313E-3</v>
      </c>
      <c r="BL21" s="308">
        <v>7.5549095710069313E-3</v>
      </c>
      <c r="BM21" s="308">
        <v>7.5549095710069313E-3</v>
      </c>
      <c r="BN21" s="308">
        <v>7.5549095710069313E-3</v>
      </c>
      <c r="BO21" s="308">
        <v>7.5549095710069313E-3</v>
      </c>
      <c r="BP21" s="308">
        <v>7.5549095710069313E-3</v>
      </c>
      <c r="BQ21" s="308">
        <v>7.5549095710069313E-3</v>
      </c>
      <c r="BR21" s="308"/>
      <c r="BS21" s="308"/>
      <c r="BT21" s="308"/>
      <c r="BU21" s="308"/>
      <c r="BV21" s="308"/>
      <c r="BW21" s="308"/>
      <c r="BX21" s="308"/>
      <c r="BY21" s="308"/>
      <c r="BZ21" s="308"/>
      <c r="CA21" s="308"/>
      <c r="CB21" s="308"/>
      <c r="CC21" s="308"/>
      <c r="CD21" s="308"/>
      <c r="CE21" s="309"/>
    </row>
    <row r="22" spans="1:83" x14ac:dyDescent="0.2">
      <c r="A22" s="238">
        <v>41246</v>
      </c>
      <c r="B22" s="298">
        <f>IF(NOT(ISNA(A22)),IF(A22&gt;0,_xll.xlDateShiftMonthBiz("TARGET",A22,tenor),""),"")</f>
        <v>41428</v>
      </c>
      <c r="C22" s="422">
        <v>7.5111057252852768E-3</v>
      </c>
      <c r="D22" s="238">
        <v>41277</v>
      </c>
      <c r="E22" s="420">
        <v>9.2865887998949178E-3</v>
      </c>
      <c r="F22" s="419">
        <v>0</v>
      </c>
      <c r="G22" s="239">
        <f t="shared" si="0"/>
        <v>0.99522819212390901</v>
      </c>
      <c r="H22" s="465" t="str">
        <f>IF(A22&gt;=$B$4,_xll.xlShmImplSwap2($B$5,$H$8,A22,,tenor+0*TYPE(trigger),12/tenor,4,12/tenor,4,1,1),"")</f>
        <v/>
      </c>
      <c r="I22" s="307">
        <v>7.5111057252852768E-3</v>
      </c>
      <c r="J22" s="308">
        <v>7.5111057252852768E-3</v>
      </c>
      <c r="K22" s="308">
        <v>7.5111057252852768E-3</v>
      </c>
      <c r="L22" s="308">
        <v>7.5111057252852768E-3</v>
      </c>
      <c r="M22" s="308">
        <v>7.5111057252852768E-3</v>
      </c>
      <c r="N22" s="308">
        <v>7.5111057252852768E-3</v>
      </c>
      <c r="O22" s="308">
        <v>7.5111057252852768E-3</v>
      </c>
      <c r="P22" s="308">
        <v>7.5111057252852768E-3</v>
      </c>
      <c r="Q22" s="308">
        <v>7.5111057252852768E-3</v>
      </c>
      <c r="R22" s="308">
        <v>7.5111057252852768E-3</v>
      </c>
      <c r="S22" s="308">
        <v>7.3403028288860483E-3</v>
      </c>
      <c r="T22" s="308">
        <v>7.5111057252857149E-3</v>
      </c>
      <c r="U22" s="308">
        <v>7.5111057252857149E-3</v>
      </c>
      <c r="V22" s="308">
        <v>7.5111057252857149E-3</v>
      </c>
      <c r="W22" s="308">
        <v>7.5792583372106467E-3</v>
      </c>
      <c r="X22" s="308">
        <v>7.8117966192152435E-3</v>
      </c>
      <c r="Y22" s="308">
        <v>7.5111057252857149E-3</v>
      </c>
      <c r="Z22" s="308">
        <v>7.5111057252857149E-3</v>
      </c>
      <c r="AA22" s="308">
        <v>7.5111057252857149E-3</v>
      </c>
      <c r="AB22" s="308">
        <v>7.5111057252857149E-3</v>
      </c>
      <c r="AC22" s="308">
        <v>7.5111057252857149E-3</v>
      </c>
      <c r="AD22" s="308">
        <v>7.5111057252857149E-3</v>
      </c>
      <c r="AE22" s="308">
        <v>7.5111057252857149E-3</v>
      </c>
      <c r="AF22" s="308">
        <v>7.5111057252857149E-3</v>
      </c>
      <c r="AG22" s="308">
        <v>7.5111057252857149E-3</v>
      </c>
      <c r="AH22" s="308">
        <v>7.5111057252857149E-3</v>
      </c>
      <c r="AI22" s="308">
        <v>7.5111057252857149E-3</v>
      </c>
      <c r="AJ22" s="308">
        <v>7.5111057252857149E-3</v>
      </c>
      <c r="AK22" s="308">
        <v>7.5111057252857149E-3</v>
      </c>
      <c r="AL22" s="308">
        <v>7.5111057252857149E-3</v>
      </c>
      <c r="AM22" s="308">
        <v>7.5111057252857149E-3</v>
      </c>
      <c r="AN22" s="308">
        <v>7.5111057252857149E-3</v>
      </c>
      <c r="AO22" s="308">
        <v>7.5111057252857149E-3</v>
      </c>
      <c r="AP22" s="308">
        <v>7.5111057252857149E-3</v>
      </c>
      <c r="AQ22" s="308">
        <v>7.5111057252857149E-3</v>
      </c>
      <c r="AR22" s="308">
        <v>7.5111057252857149E-3</v>
      </c>
      <c r="AS22" s="308">
        <v>7.5111057252857149E-3</v>
      </c>
      <c r="AT22" s="308">
        <v>7.5111057252857149E-3</v>
      </c>
      <c r="AU22" s="308">
        <v>7.5111057252857149E-3</v>
      </c>
      <c r="AV22" s="308">
        <v>7.5111057252857149E-3</v>
      </c>
      <c r="AW22" s="308">
        <v>7.5111057252857149E-3</v>
      </c>
      <c r="AX22" s="308">
        <v>7.5111057252857149E-3</v>
      </c>
      <c r="AY22" s="308">
        <v>7.5111057252857149E-3</v>
      </c>
      <c r="AZ22" s="308">
        <v>7.5111057252857149E-3</v>
      </c>
      <c r="BA22" s="308">
        <v>7.5111057252857149E-3</v>
      </c>
      <c r="BB22" s="308">
        <v>7.5111057252857149E-3</v>
      </c>
      <c r="BC22" s="308">
        <v>7.5111057252857149E-3</v>
      </c>
      <c r="BD22" s="308">
        <v>7.5111057252857149E-3</v>
      </c>
      <c r="BE22" s="308">
        <v>7.5111057252857149E-3</v>
      </c>
      <c r="BF22" s="308">
        <v>7.5111057252857149E-3</v>
      </c>
      <c r="BG22" s="308">
        <v>7.5111057252857149E-3</v>
      </c>
      <c r="BH22" s="308">
        <v>7.5111057252857149E-3</v>
      </c>
      <c r="BI22" s="308">
        <v>7.5111057252857149E-3</v>
      </c>
      <c r="BJ22" s="308">
        <v>7.5111057252857149E-3</v>
      </c>
      <c r="BK22" s="308">
        <v>7.5111057252857149E-3</v>
      </c>
      <c r="BL22" s="308">
        <v>7.5111057252857149E-3</v>
      </c>
      <c r="BM22" s="308">
        <v>7.5111057252857149E-3</v>
      </c>
      <c r="BN22" s="308">
        <v>7.5111057252857149E-3</v>
      </c>
      <c r="BO22" s="308">
        <v>7.5111057252857149E-3</v>
      </c>
      <c r="BP22" s="308">
        <v>7.5111057252857149E-3</v>
      </c>
      <c r="BQ22" s="308">
        <v>7.5111057252857149E-3</v>
      </c>
      <c r="BR22" s="308"/>
      <c r="BS22" s="308"/>
      <c r="BT22" s="308"/>
      <c r="BU22" s="308"/>
      <c r="BV22" s="308"/>
      <c r="BW22" s="308"/>
      <c r="BX22" s="308"/>
      <c r="BY22" s="308"/>
      <c r="BZ22" s="308"/>
      <c r="CA22" s="308"/>
      <c r="CB22" s="308"/>
      <c r="CC22" s="308"/>
      <c r="CD22" s="308"/>
      <c r="CE22" s="309"/>
    </row>
    <row r="23" spans="1:83" x14ac:dyDescent="0.2">
      <c r="A23" s="238">
        <v>41277</v>
      </c>
      <c r="B23" s="298">
        <f>IF(NOT(ISNA(A23)),IF(A23&gt;0,_xll.xlDateShiftMonthBiz("TARGET",A23,tenor),""),"")</f>
        <v>41458</v>
      </c>
      <c r="C23" s="422">
        <v>7.4647217989777855E-3</v>
      </c>
      <c r="D23" s="238">
        <v>41309</v>
      </c>
      <c r="E23" s="420">
        <v>9.0268882302598028E-3</v>
      </c>
      <c r="F23" s="419">
        <v>0</v>
      </c>
      <c r="G23" s="239">
        <f t="shared" si="0"/>
        <v>0.99457391055465683</v>
      </c>
      <c r="H23" s="465" t="str">
        <f>IF(A23&gt;=$B$4,_xll.xlShmImplSwap2($B$5,$H$8,A23,,tenor+0*TYPE(trigger),12/tenor,4,12/tenor,4,1,1),"")</f>
        <v/>
      </c>
      <c r="I23" s="307">
        <v>7.4647217989777855E-3</v>
      </c>
      <c r="J23" s="308">
        <v>7.4647217989777855E-3</v>
      </c>
      <c r="K23" s="308">
        <v>7.4647217989777855E-3</v>
      </c>
      <c r="L23" s="308">
        <v>7.4647217989777855E-3</v>
      </c>
      <c r="M23" s="308">
        <v>7.4647217989777855E-3</v>
      </c>
      <c r="N23" s="308">
        <v>7.4647217989777855E-3</v>
      </c>
      <c r="O23" s="308">
        <v>7.4647217989777855E-3</v>
      </c>
      <c r="P23" s="308">
        <v>7.4647217989777855E-3</v>
      </c>
      <c r="Q23" s="308">
        <v>7.4647217989777855E-3</v>
      </c>
      <c r="R23" s="308">
        <v>7.4647217989777855E-3</v>
      </c>
      <c r="S23" s="308">
        <v>7.4647217989777855E-3</v>
      </c>
      <c r="T23" s="308">
        <v>7.2590742984650356E-3</v>
      </c>
      <c r="U23" s="308">
        <v>7.4647217989777855E-3</v>
      </c>
      <c r="V23" s="308">
        <v>7.4647217989777855E-3</v>
      </c>
      <c r="W23" s="308">
        <v>7.4647217989777855E-3</v>
      </c>
      <c r="X23" s="308">
        <v>7.8107449568830109E-3</v>
      </c>
      <c r="Y23" s="308">
        <v>7.522388160909139E-3</v>
      </c>
      <c r="Z23" s="308">
        <v>7.4647217989777855E-3</v>
      </c>
      <c r="AA23" s="308">
        <v>7.4647217989777855E-3</v>
      </c>
      <c r="AB23" s="308">
        <v>7.4647217989777855E-3</v>
      </c>
      <c r="AC23" s="308">
        <v>7.4647217989777855E-3</v>
      </c>
      <c r="AD23" s="308">
        <v>7.4647217989777855E-3</v>
      </c>
      <c r="AE23" s="308">
        <v>7.4647217989777855E-3</v>
      </c>
      <c r="AF23" s="308">
        <v>7.4647217989777855E-3</v>
      </c>
      <c r="AG23" s="308">
        <v>7.4647217989777855E-3</v>
      </c>
      <c r="AH23" s="308">
        <v>7.4647217989777855E-3</v>
      </c>
      <c r="AI23" s="308">
        <v>7.4647217989777855E-3</v>
      </c>
      <c r="AJ23" s="308">
        <v>7.4647217989777855E-3</v>
      </c>
      <c r="AK23" s="308">
        <v>7.4647217989777855E-3</v>
      </c>
      <c r="AL23" s="308">
        <v>7.4647217989777855E-3</v>
      </c>
      <c r="AM23" s="308">
        <v>7.4647217989777855E-3</v>
      </c>
      <c r="AN23" s="308">
        <v>7.4647217989777855E-3</v>
      </c>
      <c r="AO23" s="308">
        <v>7.4647217989777855E-3</v>
      </c>
      <c r="AP23" s="308">
        <v>7.4647217989777855E-3</v>
      </c>
      <c r="AQ23" s="308">
        <v>7.4647217989777855E-3</v>
      </c>
      <c r="AR23" s="308">
        <v>7.4647217989777855E-3</v>
      </c>
      <c r="AS23" s="308">
        <v>7.4647217989777855E-3</v>
      </c>
      <c r="AT23" s="308">
        <v>7.4647217989777855E-3</v>
      </c>
      <c r="AU23" s="308">
        <v>7.4647217989777855E-3</v>
      </c>
      <c r="AV23" s="308">
        <v>7.4647217989777855E-3</v>
      </c>
      <c r="AW23" s="308">
        <v>7.4647217989777855E-3</v>
      </c>
      <c r="AX23" s="308">
        <v>7.4647217989777855E-3</v>
      </c>
      <c r="AY23" s="308">
        <v>7.4647217989777855E-3</v>
      </c>
      <c r="AZ23" s="308">
        <v>7.4647217989777855E-3</v>
      </c>
      <c r="BA23" s="308">
        <v>7.4647217989777855E-3</v>
      </c>
      <c r="BB23" s="308">
        <v>7.4647217989777855E-3</v>
      </c>
      <c r="BC23" s="308">
        <v>7.4647217989777855E-3</v>
      </c>
      <c r="BD23" s="308">
        <v>7.4647217989777855E-3</v>
      </c>
      <c r="BE23" s="308">
        <v>7.4647217989777855E-3</v>
      </c>
      <c r="BF23" s="308">
        <v>7.4647217989777855E-3</v>
      </c>
      <c r="BG23" s="308">
        <v>7.4647217989777855E-3</v>
      </c>
      <c r="BH23" s="308">
        <v>7.4647217989777855E-3</v>
      </c>
      <c r="BI23" s="308">
        <v>7.4647217989777855E-3</v>
      </c>
      <c r="BJ23" s="308">
        <v>7.4647217989777855E-3</v>
      </c>
      <c r="BK23" s="308">
        <v>7.4647217989777855E-3</v>
      </c>
      <c r="BL23" s="308">
        <v>7.4647217989777855E-3</v>
      </c>
      <c r="BM23" s="308">
        <v>7.4647217989777855E-3</v>
      </c>
      <c r="BN23" s="308">
        <v>7.4647217989777855E-3</v>
      </c>
      <c r="BO23" s="308">
        <v>7.4647217989777855E-3</v>
      </c>
      <c r="BP23" s="308">
        <v>7.4647217989777855E-3</v>
      </c>
      <c r="BQ23" s="308">
        <v>7.4647217989777855E-3</v>
      </c>
      <c r="BR23" s="308"/>
      <c r="BS23" s="308"/>
      <c r="BT23" s="308"/>
      <c r="BU23" s="308"/>
      <c r="BV23" s="308"/>
      <c r="BW23" s="308"/>
      <c r="BX23" s="308"/>
      <c r="BY23" s="308"/>
      <c r="BZ23" s="308"/>
      <c r="CA23" s="308"/>
      <c r="CB23" s="308"/>
      <c r="CC23" s="308"/>
      <c r="CD23" s="308"/>
      <c r="CE23" s="309"/>
    </row>
    <row r="24" spans="1:83" x14ac:dyDescent="0.2">
      <c r="A24" s="238">
        <v>41309</v>
      </c>
      <c r="B24" s="298">
        <f>IF(NOT(ISNA(A24)),IF(A24&gt;0,_xll.xlDateShiftMonthBiz("TARGET",A24,tenor),""),"")</f>
        <v>41491</v>
      </c>
      <c r="C24" s="422">
        <v>7.5128681660834133E-3</v>
      </c>
      <c r="D24" s="238">
        <v>41337</v>
      </c>
      <c r="E24" s="420">
        <v>8.8026553369463332E-3</v>
      </c>
      <c r="F24" s="419">
        <v>0</v>
      </c>
      <c r="G24" s="239">
        <f t="shared" si="0"/>
        <v>0.99403686821252957</v>
      </c>
      <c r="H24" s="465" t="str">
        <f>IF(A24&gt;=$B$4,_xll.xlShmImplSwap2($B$5,$H$8,A24,,tenor+0*TYPE(trigger),12/tenor,4,12/tenor,4,1,1),"")</f>
        <v/>
      </c>
      <c r="I24" s="307">
        <v>7.5128681660834133E-3</v>
      </c>
      <c r="J24" s="308">
        <v>7.5128681660834133E-3</v>
      </c>
      <c r="K24" s="308">
        <v>7.5128681660834133E-3</v>
      </c>
      <c r="L24" s="308">
        <v>7.5128681660834133E-3</v>
      </c>
      <c r="M24" s="308">
        <v>7.5128681660834133E-3</v>
      </c>
      <c r="N24" s="308">
        <v>7.5128681660834133E-3</v>
      </c>
      <c r="O24" s="308">
        <v>7.5128681660834133E-3</v>
      </c>
      <c r="P24" s="308">
        <v>7.5128681660834133E-3</v>
      </c>
      <c r="Q24" s="308">
        <v>7.5128681660834133E-3</v>
      </c>
      <c r="R24" s="308">
        <v>7.5128681660834133E-3</v>
      </c>
      <c r="S24" s="308">
        <v>7.5128681660834133E-3</v>
      </c>
      <c r="T24" s="308">
        <v>7.5128681660834133E-3</v>
      </c>
      <c r="U24" s="308">
        <v>7.273530446366608E-3</v>
      </c>
      <c r="V24" s="308">
        <v>7.5128681660834133E-3</v>
      </c>
      <c r="W24" s="308">
        <v>7.5128681660834133E-3</v>
      </c>
      <c r="X24" s="308">
        <v>7.7291576838962759E-3</v>
      </c>
      <c r="Y24" s="308">
        <v>7.7339643852215945E-3</v>
      </c>
      <c r="Z24" s="308">
        <v>7.5128681660834133E-3</v>
      </c>
      <c r="AA24" s="308">
        <v>7.5128681660834133E-3</v>
      </c>
      <c r="AB24" s="308">
        <v>7.5128681660834133E-3</v>
      </c>
      <c r="AC24" s="308">
        <v>7.5128681660834133E-3</v>
      </c>
      <c r="AD24" s="308">
        <v>7.5128681660834133E-3</v>
      </c>
      <c r="AE24" s="308">
        <v>7.5128681660834133E-3</v>
      </c>
      <c r="AF24" s="308">
        <v>7.5128681660834133E-3</v>
      </c>
      <c r="AG24" s="308">
        <v>7.5128681660834133E-3</v>
      </c>
      <c r="AH24" s="308">
        <v>7.5128681660834133E-3</v>
      </c>
      <c r="AI24" s="308">
        <v>7.5128681660834133E-3</v>
      </c>
      <c r="AJ24" s="308">
        <v>7.5128681660834133E-3</v>
      </c>
      <c r="AK24" s="308">
        <v>7.5128681660834133E-3</v>
      </c>
      <c r="AL24" s="308">
        <v>7.5128681660834133E-3</v>
      </c>
      <c r="AM24" s="308">
        <v>7.5128681660834133E-3</v>
      </c>
      <c r="AN24" s="308">
        <v>7.5128681660834133E-3</v>
      </c>
      <c r="AO24" s="308">
        <v>7.5128681660834133E-3</v>
      </c>
      <c r="AP24" s="308">
        <v>7.5128681660834133E-3</v>
      </c>
      <c r="AQ24" s="308">
        <v>7.5128681660834133E-3</v>
      </c>
      <c r="AR24" s="308">
        <v>7.5128681660834133E-3</v>
      </c>
      <c r="AS24" s="308">
        <v>7.5128681660834133E-3</v>
      </c>
      <c r="AT24" s="308">
        <v>7.5128681660834133E-3</v>
      </c>
      <c r="AU24" s="308">
        <v>7.5128681660834133E-3</v>
      </c>
      <c r="AV24" s="308">
        <v>7.5128681660834133E-3</v>
      </c>
      <c r="AW24" s="308">
        <v>7.5128681660834133E-3</v>
      </c>
      <c r="AX24" s="308">
        <v>7.5128681660834133E-3</v>
      </c>
      <c r="AY24" s="308">
        <v>7.5128681660834133E-3</v>
      </c>
      <c r="AZ24" s="308">
        <v>7.5128681660834133E-3</v>
      </c>
      <c r="BA24" s="308">
        <v>7.5128681660834133E-3</v>
      </c>
      <c r="BB24" s="308">
        <v>7.5128681660834133E-3</v>
      </c>
      <c r="BC24" s="308">
        <v>7.5128681660834133E-3</v>
      </c>
      <c r="BD24" s="308">
        <v>7.5128681660834133E-3</v>
      </c>
      <c r="BE24" s="308">
        <v>7.5128681660834133E-3</v>
      </c>
      <c r="BF24" s="308">
        <v>7.5128681660834133E-3</v>
      </c>
      <c r="BG24" s="308">
        <v>7.5128681660834133E-3</v>
      </c>
      <c r="BH24" s="308">
        <v>7.5128681660834133E-3</v>
      </c>
      <c r="BI24" s="308">
        <v>7.5128681660834133E-3</v>
      </c>
      <c r="BJ24" s="308">
        <v>7.5128681660834133E-3</v>
      </c>
      <c r="BK24" s="308">
        <v>7.5128681660834133E-3</v>
      </c>
      <c r="BL24" s="308">
        <v>7.5128681660834133E-3</v>
      </c>
      <c r="BM24" s="308">
        <v>7.5128681660834133E-3</v>
      </c>
      <c r="BN24" s="308">
        <v>7.5128681660834133E-3</v>
      </c>
      <c r="BO24" s="308">
        <v>7.5128681660834133E-3</v>
      </c>
      <c r="BP24" s="308">
        <v>7.5128681660834133E-3</v>
      </c>
      <c r="BQ24" s="308">
        <v>7.5128681660834133E-3</v>
      </c>
      <c r="BR24" s="308"/>
      <c r="BS24" s="308"/>
      <c r="BT24" s="308"/>
      <c r="BU24" s="308"/>
      <c r="BV24" s="308"/>
      <c r="BW24" s="308"/>
      <c r="BX24" s="308"/>
      <c r="BY24" s="308"/>
      <c r="BZ24" s="308"/>
      <c r="CA24" s="308"/>
      <c r="CB24" s="308"/>
      <c r="CC24" s="308"/>
      <c r="CD24" s="308"/>
      <c r="CE24" s="309"/>
    </row>
    <row r="25" spans="1:83" x14ac:dyDescent="0.2">
      <c r="A25" s="238">
        <v>41337</v>
      </c>
      <c r="B25" s="298">
        <f>IF(NOT(ISNA(A25)),IF(A25&gt;0,_xll.xlDateShiftMonthBiz("TARGET",A25,tenor),""),"")</f>
        <v>41521</v>
      </c>
      <c r="C25" s="422">
        <v>7.6079176082445178E-3</v>
      </c>
      <c r="D25" s="238">
        <v>41353</v>
      </c>
      <c r="E25" s="420">
        <v>8.678912470227616E-3</v>
      </c>
      <c r="F25" s="419">
        <v>0</v>
      </c>
      <c r="G25" s="239">
        <f t="shared" si="0"/>
        <v>0.99374231101251576</v>
      </c>
      <c r="H25" s="465" t="str">
        <f>IF(A25&gt;=$B$4,_xll.xlShmImplSwap2($B$5,$H$8,A25,,tenor+0*TYPE(trigger),12/tenor,4,12/tenor,4,1,1),"")</f>
        <v/>
      </c>
      <c r="I25" s="307">
        <v>7.6079176082445178E-3</v>
      </c>
      <c r="J25" s="308">
        <v>7.6079176082445178E-3</v>
      </c>
      <c r="K25" s="308">
        <v>7.6079176082445178E-3</v>
      </c>
      <c r="L25" s="308">
        <v>7.6079176082445178E-3</v>
      </c>
      <c r="M25" s="308">
        <v>7.6079176082445178E-3</v>
      </c>
      <c r="N25" s="308">
        <v>7.6079176082445178E-3</v>
      </c>
      <c r="O25" s="308">
        <v>7.6079176082445178E-3</v>
      </c>
      <c r="P25" s="308">
        <v>7.6079176082445178E-3</v>
      </c>
      <c r="Q25" s="308">
        <v>7.6079176082445178E-3</v>
      </c>
      <c r="R25" s="308">
        <v>7.6079176082445178E-3</v>
      </c>
      <c r="S25" s="308">
        <v>7.6079176082445178E-3</v>
      </c>
      <c r="T25" s="308">
        <v>7.6079176082445178E-3</v>
      </c>
      <c r="U25" s="308">
        <v>7.6079176082445178E-3</v>
      </c>
      <c r="V25" s="308">
        <v>7.3410293562017068E-3</v>
      </c>
      <c r="W25" s="308">
        <v>7.6079176082449514E-3</v>
      </c>
      <c r="X25" s="308">
        <v>7.684556527312425E-3</v>
      </c>
      <c r="Y25" s="308">
        <v>7.996252273798729E-3</v>
      </c>
      <c r="Z25" s="308">
        <v>7.6079176082449514E-3</v>
      </c>
      <c r="AA25" s="308">
        <v>7.6079176082449514E-3</v>
      </c>
      <c r="AB25" s="308">
        <v>7.6079176082449514E-3</v>
      </c>
      <c r="AC25" s="308">
        <v>7.6079176082449514E-3</v>
      </c>
      <c r="AD25" s="308">
        <v>7.6079176082449514E-3</v>
      </c>
      <c r="AE25" s="308">
        <v>7.6079176082449514E-3</v>
      </c>
      <c r="AF25" s="308">
        <v>7.6079176082449514E-3</v>
      </c>
      <c r="AG25" s="308">
        <v>7.6079176082449514E-3</v>
      </c>
      <c r="AH25" s="308">
        <v>7.6079176082449514E-3</v>
      </c>
      <c r="AI25" s="308">
        <v>7.6079176082449514E-3</v>
      </c>
      <c r="AJ25" s="308">
        <v>7.6079176082449514E-3</v>
      </c>
      <c r="AK25" s="308">
        <v>7.6079176082449514E-3</v>
      </c>
      <c r="AL25" s="308">
        <v>7.6079176082449514E-3</v>
      </c>
      <c r="AM25" s="308">
        <v>7.6079176082449514E-3</v>
      </c>
      <c r="AN25" s="308">
        <v>7.6079176082449514E-3</v>
      </c>
      <c r="AO25" s="308">
        <v>7.6079176082449514E-3</v>
      </c>
      <c r="AP25" s="308">
        <v>7.6079176082449514E-3</v>
      </c>
      <c r="AQ25" s="308">
        <v>7.6079176082449514E-3</v>
      </c>
      <c r="AR25" s="308">
        <v>7.6079176082449514E-3</v>
      </c>
      <c r="AS25" s="308">
        <v>7.6079176082449514E-3</v>
      </c>
      <c r="AT25" s="308">
        <v>7.6079176082449514E-3</v>
      </c>
      <c r="AU25" s="308">
        <v>7.6079176082449514E-3</v>
      </c>
      <c r="AV25" s="308">
        <v>7.6079176082449514E-3</v>
      </c>
      <c r="AW25" s="308">
        <v>7.6079176082449514E-3</v>
      </c>
      <c r="AX25" s="308">
        <v>7.6079176082449514E-3</v>
      </c>
      <c r="AY25" s="308">
        <v>7.6079176082449514E-3</v>
      </c>
      <c r="AZ25" s="308">
        <v>7.6079176082449514E-3</v>
      </c>
      <c r="BA25" s="308">
        <v>7.6079176082449514E-3</v>
      </c>
      <c r="BB25" s="308">
        <v>7.6079176082449514E-3</v>
      </c>
      <c r="BC25" s="308">
        <v>7.6079176082449514E-3</v>
      </c>
      <c r="BD25" s="308">
        <v>7.6079176082449514E-3</v>
      </c>
      <c r="BE25" s="308">
        <v>7.6079176082449514E-3</v>
      </c>
      <c r="BF25" s="308">
        <v>7.6079176082449514E-3</v>
      </c>
      <c r="BG25" s="308">
        <v>7.6079176082449514E-3</v>
      </c>
      <c r="BH25" s="308">
        <v>7.6079176082449514E-3</v>
      </c>
      <c r="BI25" s="308">
        <v>7.6079176082449514E-3</v>
      </c>
      <c r="BJ25" s="308">
        <v>7.6079176082449514E-3</v>
      </c>
      <c r="BK25" s="308">
        <v>7.6079176082449514E-3</v>
      </c>
      <c r="BL25" s="308">
        <v>7.6079176082449514E-3</v>
      </c>
      <c r="BM25" s="308">
        <v>7.6079176082449514E-3</v>
      </c>
      <c r="BN25" s="308">
        <v>7.6079176082449514E-3</v>
      </c>
      <c r="BO25" s="308">
        <v>7.6079176082449514E-3</v>
      </c>
      <c r="BP25" s="308">
        <v>7.6079176082449514E-3</v>
      </c>
      <c r="BQ25" s="308">
        <v>7.6079176082449514E-3</v>
      </c>
      <c r="BR25" s="308"/>
      <c r="BS25" s="308"/>
      <c r="BT25" s="308"/>
      <c r="BU25" s="308"/>
      <c r="BV25" s="308"/>
      <c r="BW25" s="308"/>
      <c r="BX25" s="308"/>
      <c r="BY25" s="308"/>
      <c r="BZ25" s="308"/>
      <c r="CA25" s="308"/>
      <c r="CB25" s="308"/>
      <c r="CC25" s="308"/>
      <c r="CD25" s="308"/>
      <c r="CE25" s="309"/>
    </row>
    <row r="26" spans="1:83" x14ac:dyDescent="0.2">
      <c r="A26" s="238">
        <v>41353</v>
      </c>
      <c r="B26" s="298">
        <f>IF(NOT(ISNA(A26)),IF(A26&gt;0,_xll.xlDateShiftMonthBiz("TARGET",A26,tenor),""),"")</f>
        <v>41537</v>
      </c>
      <c r="C26" s="422">
        <v>7.6824052237918806E-3</v>
      </c>
      <c r="D26" s="238">
        <v>41445</v>
      </c>
      <c r="E26" s="420">
        <v>8.4583890188597213E-3</v>
      </c>
      <c r="F26" s="419">
        <v>0</v>
      </c>
      <c r="G26" s="239">
        <f t="shared" si="0"/>
        <v>0.99178411042524539</v>
      </c>
      <c r="H26" s="465" t="str">
        <f>IF(A26&gt;=$B$4,_xll.xlShmImplSwap2($B$5,$H$8,A26,,tenor+0*TYPE(trigger),12/tenor,4,12/tenor,4,1,1),"")</f>
        <v/>
      </c>
      <c r="I26" s="307">
        <v>7.6824052237918806E-3</v>
      </c>
      <c r="J26" s="308">
        <v>7.6824052237918806E-3</v>
      </c>
      <c r="K26" s="308">
        <v>7.6824052237918806E-3</v>
      </c>
      <c r="L26" s="308">
        <v>7.6824052237918806E-3</v>
      </c>
      <c r="M26" s="308">
        <v>7.6824052237918806E-3</v>
      </c>
      <c r="N26" s="308">
        <v>7.6824052237918806E-3</v>
      </c>
      <c r="O26" s="308">
        <v>7.6824052237918806E-3</v>
      </c>
      <c r="P26" s="308">
        <v>7.6824052237918806E-3</v>
      </c>
      <c r="Q26" s="308">
        <v>7.6824052237918806E-3</v>
      </c>
      <c r="R26" s="308">
        <v>7.6824052237918806E-3</v>
      </c>
      <c r="S26" s="308">
        <v>7.6824052237918806E-3</v>
      </c>
      <c r="T26" s="308">
        <v>7.6824052237918806E-3</v>
      </c>
      <c r="U26" s="308">
        <v>7.6824052237918806E-3</v>
      </c>
      <c r="V26" s="308">
        <v>7.6824052237918806E-3</v>
      </c>
      <c r="W26" s="308">
        <v>7.3982888457954062E-3</v>
      </c>
      <c r="X26" s="308">
        <v>7.6824052237918806E-3</v>
      </c>
      <c r="Y26" s="308">
        <v>8.159277395375801E-3</v>
      </c>
      <c r="Z26" s="308">
        <v>7.6877626950658858E-3</v>
      </c>
      <c r="AA26" s="308">
        <v>7.6824052237918806E-3</v>
      </c>
      <c r="AB26" s="308">
        <v>7.6824052237918806E-3</v>
      </c>
      <c r="AC26" s="308">
        <v>7.6824052237918806E-3</v>
      </c>
      <c r="AD26" s="308">
        <v>7.6824052237918806E-3</v>
      </c>
      <c r="AE26" s="308">
        <v>7.6824052237918806E-3</v>
      </c>
      <c r="AF26" s="308">
        <v>7.6824052237918806E-3</v>
      </c>
      <c r="AG26" s="308">
        <v>7.6824052237918806E-3</v>
      </c>
      <c r="AH26" s="308">
        <v>7.6824052237918806E-3</v>
      </c>
      <c r="AI26" s="308">
        <v>7.6824052237918806E-3</v>
      </c>
      <c r="AJ26" s="308">
        <v>7.6824052237918806E-3</v>
      </c>
      <c r="AK26" s="308">
        <v>7.6824052237918806E-3</v>
      </c>
      <c r="AL26" s="308">
        <v>7.6824052237918806E-3</v>
      </c>
      <c r="AM26" s="308">
        <v>7.6824052237918806E-3</v>
      </c>
      <c r="AN26" s="308">
        <v>7.6824052237918806E-3</v>
      </c>
      <c r="AO26" s="308">
        <v>7.6824052237918806E-3</v>
      </c>
      <c r="AP26" s="308">
        <v>7.6824052237918806E-3</v>
      </c>
      <c r="AQ26" s="308">
        <v>7.6824052237918806E-3</v>
      </c>
      <c r="AR26" s="308">
        <v>7.6824052237918806E-3</v>
      </c>
      <c r="AS26" s="308">
        <v>7.6824052237918806E-3</v>
      </c>
      <c r="AT26" s="308">
        <v>7.6824052237918806E-3</v>
      </c>
      <c r="AU26" s="308">
        <v>7.6824052237918806E-3</v>
      </c>
      <c r="AV26" s="308">
        <v>7.6824052237918806E-3</v>
      </c>
      <c r="AW26" s="308">
        <v>7.6824052237918806E-3</v>
      </c>
      <c r="AX26" s="308">
        <v>7.6824052237918806E-3</v>
      </c>
      <c r="AY26" s="308">
        <v>7.6824052237918806E-3</v>
      </c>
      <c r="AZ26" s="308">
        <v>7.6824052237918806E-3</v>
      </c>
      <c r="BA26" s="308">
        <v>7.6824052237918806E-3</v>
      </c>
      <c r="BB26" s="308">
        <v>7.6824052237918806E-3</v>
      </c>
      <c r="BC26" s="308">
        <v>7.6824052237918806E-3</v>
      </c>
      <c r="BD26" s="308">
        <v>7.6824052237918806E-3</v>
      </c>
      <c r="BE26" s="308">
        <v>7.6824052237918806E-3</v>
      </c>
      <c r="BF26" s="308">
        <v>7.6824052237918806E-3</v>
      </c>
      <c r="BG26" s="308">
        <v>7.6824052237918806E-3</v>
      </c>
      <c r="BH26" s="308">
        <v>7.6824052237918806E-3</v>
      </c>
      <c r="BI26" s="308">
        <v>7.6824052237918806E-3</v>
      </c>
      <c r="BJ26" s="308">
        <v>7.6824052237918806E-3</v>
      </c>
      <c r="BK26" s="308">
        <v>7.6824052237918806E-3</v>
      </c>
      <c r="BL26" s="308">
        <v>7.6824052237918806E-3</v>
      </c>
      <c r="BM26" s="308">
        <v>7.6824052237918806E-3</v>
      </c>
      <c r="BN26" s="308">
        <v>7.6824052237918806E-3</v>
      </c>
      <c r="BO26" s="308">
        <v>7.6824052237918806E-3</v>
      </c>
      <c r="BP26" s="308">
        <v>7.6824052237918806E-3</v>
      </c>
      <c r="BQ26" s="308">
        <v>7.6824052237918806E-3</v>
      </c>
      <c r="BR26" s="308"/>
      <c r="BS26" s="308"/>
      <c r="BT26" s="308"/>
      <c r="BU26" s="308"/>
      <c r="BV26" s="308"/>
      <c r="BW26" s="308"/>
      <c r="BX26" s="308"/>
      <c r="BY26" s="308"/>
      <c r="BZ26" s="308"/>
      <c r="CA26" s="308"/>
      <c r="CB26" s="308"/>
      <c r="CC26" s="308"/>
      <c r="CD26" s="308"/>
      <c r="CE26" s="309"/>
    </row>
    <row r="27" spans="1:83" x14ac:dyDescent="0.2">
      <c r="A27" s="238">
        <v>41445</v>
      </c>
      <c r="B27" s="298">
        <f>IF(NOT(ISNA(A27)),IF(A27&gt;0,_xll.xlDateShiftMonthBiz("TARGET",A27,tenor),""),"")</f>
        <v>41628</v>
      </c>
      <c r="C27" s="422">
        <v>7.8272769924313205E-3</v>
      </c>
      <c r="D27" s="238">
        <v>41536</v>
      </c>
      <c r="E27" s="420">
        <v>8.3075578206058195E-3</v>
      </c>
      <c r="F27" s="419">
        <v>0</v>
      </c>
      <c r="G27" s="239">
        <f t="shared" si="0"/>
        <v>0.98987766591055582</v>
      </c>
      <c r="H27" s="465" t="str">
        <f>IF(A27&gt;=$B$4,_xll.xlShmImplSwap2($B$5,$H$8,A27,,tenor+0*TYPE(trigger),12/tenor,4,12/tenor,4,1,1),"")</f>
        <v/>
      </c>
      <c r="I27" s="307">
        <v>7.8272769924313205E-3</v>
      </c>
      <c r="J27" s="308">
        <v>7.8272769924313205E-3</v>
      </c>
      <c r="K27" s="308">
        <v>7.8272769924313205E-3</v>
      </c>
      <c r="L27" s="308">
        <v>7.8272769924313205E-3</v>
      </c>
      <c r="M27" s="308">
        <v>7.8272769924313205E-3</v>
      </c>
      <c r="N27" s="308">
        <v>7.8272769924313205E-3</v>
      </c>
      <c r="O27" s="308">
        <v>7.8272769924313205E-3</v>
      </c>
      <c r="P27" s="308">
        <v>7.8272769924313205E-3</v>
      </c>
      <c r="Q27" s="308">
        <v>7.8272769924313205E-3</v>
      </c>
      <c r="R27" s="308">
        <v>7.8272769924313205E-3</v>
      </c>
      <c r="S27" s="308">
        <v>7.8272769924313205E-3</v>
      </c>
      <c r="T27" s="308">
        <v>7.8272769924313205E-3</v>
      </c>
      <c r="U27" s="308">
        <v>7.8272769924313205E-3</v>
      </c>
      <c r="V27" s="308">
        <v>7.8272769924313205E-3</v>
      </c>
      <c r="W27" s="308">
        <v>7.8272769924313205E-3</v>
      </c>
      <c r="X27" s="308">
        <v>7.4420464136976403E-3</v>
      </c>
      <c r="Y27" s="308">
        <v>7.8272769924313205E-3</v>
      </c>
      <c r="Z27" s="308">
        <v>8.3977101346089204E-3</v>
      </c>
      <c r="AA27" s="308">
        <v>7.8402395527307819E-3</v>
      </c>
      <c r="AB27" s="308">
        <v>7.8272769924313205E-3</v>
      </c>
      <c r="AC27" s="308">
        <v>7.8272769924313205E-3</v>
      </c>
      <c r="AD27" s="308">
        <v>7.8272769924313205E-3</v>
      </c>
      <c r="AE27" s="308">
        <v>7.8272769924313205E-3</v>
      </c>
      <c r="AF27" s="308">
        <v>7.8272769924313205E-3</v>
      </c>
      <c r="AG27" s="308">
        <v>7.8272769924313205E-3</v>
      </c>
      <c r="AH27" s="308">
        <v>7.8272769924313205E-3</v>
      </c>
      <c r="AI27" s="308">
        <v>7.8272769924313205E-3</v>
      </c>
      <c r="AJ27" s="308">
        <v>7.8272769924313205E-3</v>
      </c>
      <c r="AK27" s="308">
        <v>7.8272769924313205E-3</v>
      </c>
      <c r="AL27" s="308">
        <v>7.8272769924313205E-3</v>
      </c>
      <c r="AM27" s="308">
        <v>7.8272769924313205E-3</v>
      </c>
      <c r="AN27" s="308">
        <v>7.8272769924313205E-3</v>
      </c>
      <c r="AO27" s="308">
        <v>7.8272769924313205E-3</v>
      </c>
      <c r="AP27" s="308">
        <v>7.8272769924313205E-3</v>
      </c>
      <c r="AQ27" s="308">
        <v>7.8272769924313205E-3</v>
      </c>
      <c r="AR27" s="308">
        <v>7.8272769924313205E-3</v>
      </c>
      <c r="AS27" s="308">
        <v>7.8272769924313205E-3</v>
      </c>
      <c r="AT27" s="308">
        <v>7.8272769924313205E-3</v>
      </c>
      <c r="AU27" s="308">
        <v>7.8272769924313205E-3</v>
      </c>
      <c r="AV27" s="308">
        <v>7.8272769924313205E-3</v>
      </c>
      <c r="AW27" s="308">
        <v>7.8272769924313205E-3</v>
      </c>
      <c r="AX27" s="308">
        <v>7.8272769924313205E-3</v>
      </c>
      <c r="AY27" s="308">
        <v>7.8272769924313205E-3</v>
      </c>
      <c r="AZ27" s="308">
        <v>7.8272769924313205E-3</v>
      </c>
      <c r="BA27" s="308">
        <v>7.8272769924313205E-3</v>
      </c>
      <c r="BB27" s="308">
        <v>7.8272769924313205E-3</v>
      </c>
      <c r="BC27" s="308">
        <v>7.8272769924313205E-3</v>
      </c>
      <c r="BD27" s="308">
        <v>7.8272769924313205E-3</v>
      </c>
      <c r="BE27" s="308">
        <v>7.8272769924313205E-3</v>
      </c>
      <c r="BF27" s="308">
        <v>7.8272769924313205E-3</v>
      </c>
      <c r="BG27" s="308">
        <v>7.8272769924313205E-3</v>
      </c>
      <c r="BH27" s="308">
        <v>7.8272769924313205E-3</v>
      </c>
      <c r="BI27" s="308">
        <v>7.8272769924313205E-3</v>
      </c>
      <c r="BJ27" s="308">
        <v>7.8272769924313205E-3</v>
      </c>
      <c r="BK27" s="308">
        <v>7.8272769924313205E-3</v>
      </c>
      <c r="BL27" s="308">
        <v>7.8272769924313205E-3</v>
      </c>
      <c r="BM27" s="308">
        <v>7.8272769924313205E-3</v>
      </c>
      <c r="BN27" s="308">
        <v>7.8272769924313205E-3</v>
      </c>
      <c r="BO27" s="308">
        <v>7.8272769924313205E-3</v>
      </c>
      <c r="BP27" s="308">
        <v>7.8272769924313205E-3</v>
      </c>
      <c r="BQ27" s="308">
        <v>7.8272769924313205E-3</v>
      </c>
      <c r="BR27" s="308"/>
      <c r="BS27" s="308"/>
      <c r="BT27" s="308"/>
      <c r="BU27" s="308"/>
      <c r="BV27" s="308"/>
      <c r="BW27" s="308"/>
      <c r="BX27" s="308"/>
      <c r="BY27" s="308"/>
      <c r="BZ27" s="308"/>
      <c r="CA27" s="308"/>
      <c r="CB27" s="308"/>
      <c r="CC27" s="308"/>
      <c r="CD27" s="308"/>
      <c r="CE27" s="309"/>
    </row>
    <row r="28" spans="1:83" x14ac:dyDescent="0.2">
      <c r="A28" s="238">
        <v>41536</v>
      </c>
      <c r="B28" s="298">
        <f>IF(NOT(ISNA(A28)),IF(A28&gt;0,_xll.xlDateShiftMonthBiz("TARGET",A28,tenor),""),"")</f>
        <v>41717</v>
      </c>
      <c r="C28" s="422">
        <v>8.2676055561701038E-3</v>
      </c>
      <c r="D28" s="238">
        <v>41626</v>
      </c>
      <c r="E28" s="420">
        <v>8.2745996002234444E-3</v>
      </c>
      <c r="F28" s="419">
        <v>0</v>
      </c>
      <c r="G28" s="239">
        <f t="shared" si="0"/>
        <v>0.98789993870893666</v>
      </c>
      <c r="H28" s="465" t="str">
        <f>IF(A28&gt;=$B$4,_xll.xlShmImplSwap2($B$5,$H$8,A28,,tenor+0*TYPE(trigger),12/tenor,4,12/tenor,4,1,1),"")</f>
        <v/>
      </c>
      <c r="I28" s="307">
        <v>8.2676055561701038E-3</v>
      </c>
      <c r="J28" s="308">
        <v>8.2676055561701038E-3</v>
      </c>
      <c r="K28" s="308">
        <v>8.2676055561701038E-3</v>
      </c>
      <c r="L28" s="308">
        <v>8.2676055561701038E-3</v>
      </c>
      <c r="M28" s="308">
        <v>8.2676055561701038E-3</v>
      </c>
      <c r="N28" s="308">
        <v>8.2676055561701038E-3</v>
      </c>
      <c r="O28" s="308">
        <v>8.2676055561701038E-3</v>
      </c>
      <c r="P28" s="308">
        <v>8.2676055561701038E-3</v>
      </c>
      <c r="Q28" s="308">
        <v>8.2676055561701038E-3</v>
      </c>
      <c r="R28" s="308">
        <v>8.2676055561701038E-3</v>
      </c>
      <c r="S28" s="308">
        <v>8.2676055561701038E-3</v>
      </c>
      <c r="T28" s="308">
        <v>8.2676055561701038E-3</v>
      </c>
      <c r="U28" s="308">
        <v>8.2676055561701038E-3</v>
      </c>
      <c r="V28" s="308">
        <v>8.2676055561701038E-3</v>
      </c>
      <c r="W28" s="308">
        <v>8.2676055561701038E-3</v>
      </c>
      <c r="X28" s="308">
        <v>8.2676055561701038E-3</v>
      </c>
      <c r="Y28" s="308">
        <v>7.7784838739751458E-3</v>
      </c>
      <c r="Z28" s="308">
        <v>8.2676055561701038E-3</v>
      </c>
      <c r="AA28" s="308">
        <v>8.9475931991653528E-3</v>
      </c>
      <c r="AB28" s="308">
        <v>8.274995481933143E-3</v>
      </c>
      <c r="AC28" s="308">
        <v>8.2676055561696632E-3</v>
      </c>
      <c r="AD28" s="308">
        <v>8.2676055561696632E-3</v>
      </c>
      <c r="AE28" s="308">
        <v>8.2676055561696632E-3</v>
      </c>
      <c r="AF28" s="308">
        <v>8.2676055561696632E-3</v>
      </c>
      <c r="AG28" s="308">
        <v>8.2676055561696632E-3</v>
      </c>
      <c r="AH28" s="308">
        <v>8.2676055561696632E-3</v>
      </c>
      <c r="AI28" s="308">
        <v>8.2676055561696632E-3</v>
      </c>
      <c r="AJ28" s="308">
        <v>8.2676055561696632E-3</v>
      </c>
      <c r="AK28" s="308">
        <v>8.2676055561696632E-3</v>
      </c>
      <c r="AL28" s="308">
        <v>8.2676055561696632E-3</v>
      </c>
      <c r="AM28" s="308">
        <v>8.2676055561696632E-3</v>
      </c>
      <c r="AN28" s="308">
        <v>8.2676055561696632E-3</v>
      </c>
      <c r="AO28" s="308">
        <v>8.2676055561696632E-3</v>
      </c>
      <c r="AP28" s="308">
        <v>8.2676055561696632E-3</v>
      </c>
      <c r="AQ28" s="308">
        <v>8.2676055561696632E-3</v>
      </c>
      <c r="AR28" s="308">
        <v>8.2676055561696632E-3</v>
      </c>
      <c r="AS28" s="308">
        <v>8.2676055561696632E-3</v>
      </c>
      <c r="AT28" s="308">
        <v>8.2676055561696632E-3</v>
      </c>
      <c r="AU28" s="308">
        <v>8.2676055561696632E-3</v>
      </c>
      <c r="AV28" s="308">
        <v>8.2676055561696632E-3</v>
      </c>
      <c r="AW28" s="308">
        <v>8.2676055561696632E-3</v>
      </c>
      <c r="AX28" s="308">
        <v>8.2676055561696632E-3</v>
      </c>
      <c r="AY28" s="308">
        <v>8.2676055561696632E-3</v>
      </c>
      <c r="AZ28" s="308">
        <v>8.2676055561696632E-3</v>
      </c>
      <c r="BA28" s="308">
        <v>8.2676055561696632E-3</v>
      </c>
      <c r="BB28" s="308">
        <v>8.2676055561696632E-3</v>
      </c>
      <c r="BC28" s="308">
        <v>8.2676055561696632E-3</v>
      </c>
      <c r="BD28" s="308">
        <v>8.2676055561696632E-3</v>
      </c>
      <c r="BE28" s="308">
        <v>8.2676055561696632E-3</v>
      </c>
      <c r="BF28" s="308">
        <v>8.2676055561696632E-3</v>
      </c>
      <c r="BG28" s="308">
        <v>8.2676055561696632E-3</v>
      </c>
      <c r="BH28" s="308">
        <v>8.2676055561696632E-3</v>
      </c>
      <c r="BI28" s="308">
        <v>8.2676055561696632E-3</v>
      </c>
      <c r="BJ28" s="308">
        <v>8.2676055561696632E-3</v>
      </c>
      <c r="BK28" s="308">
        <v>8.2676055561696632E-3</v>
      </c>
      <c r="BL28" s="308">
        <v>8.2676055561696632E-3</v>
      </c>
      <c r="BM28" s="308">
        <v>8.2676055561696632E-3</v>
      </c>
      <c r="BN28" s="308">
        <v>8.2676055561696632E-3</v>
      </c>
      <c r="BO28" s="308">
        <v>8.2676055561696632E-3</v>
      </c>
      <c r="BP28" s="308">
        <v>8.2676055561696632E-3</v>
      </c>
      <c r="BQ28" s="308">
        <v>8.2676055561696632E-3</v>
      </c>
      <c r="BR28" s="308"/>
      <c r="BS28" s="308"/>
      <c r="BT28" s="308"/>
      <c r="BU28" s="308"/>
      <c r="BV28" s="308"/>
      <c r="BW28" s="308"/>
      <c r="BX28" s="308"/>
      <c r="BY28" s="308"/>
      <c r="BZ28" s="308"/>
      <c r="CA28" s="308"/>
      <c r="CB28" s="308"/>
      <c r="CC28" s="308"/>
      <c r="CD28" s="308"/>
      <c r="CE28" s="309"/>
    </row>
    <row r="29" spans="1:83" x14ac:dyDescent="0.2">
      <c r="A29" s="238">
        <v>41626</v>
      </c>
      <c r="B29" s="298">
        <f>IF(NOT(ISNA(A29)),IF(A29&gt;0,_xll.xlDateShiftMonthBiz("TARGET",A29,tenor),""),"")</f>
        <v>41808</v>
      </c>
      <c r="C29" s="422">
        <v>8.7148023988797181E-3</v>
      </c>
      <c r="D29" s="238">
        <v>41716</v>
      </c>
      <c r="E29" s="420">
        <v>8.3231679030545472E-3</v>
      </c>
      <c r="F29" s="419">
        <v>0</v>
      </c>
      <c r="G29" s="239">
        <f t="shared" si="0"/>
        <v>0.98580411915162025</v>
      </c>
      <c r="H29" s="465" t="str">
        <f>IF(A29&gt;=$B$4,_xll.xlShmImplSwap2($B$5,$H$8,A29,,tenor+0*TYPE(trigger),12/tenor,4,12/tenor,4,1,1),"")</f>
        <v/>
      </c>
      <c r="I29" s="307">
        <v>8.7148023988797181E-3</v>
      </c>
      <c r="J29" s="308">
        <v>8.7148023988797181E-3</v>
      </c>
      <c r="K29" s="308">
        <v>8.7148023988797181E-3</v>
      </c>
      <c r="L29" s="308">
        <v>8.7148023988797181E-3</v>
      </c>
      <c r="M29" s="308">
        <v>8.7148023988797181E-3</v>
      </c>
      <c r="N29" s="308">
        <v>8.7148023988797181E-3</v>
      </c>
      <c r="O29" s="308">
        <v>8.7148023988797181E-3</v>
      </c>
      <c r="P29" s="308">
        <v>8.7148023988797181E-3</v>
      </c>
      <c r="Q29" s="308">
        <v>8.7148023988797181E-3</v>
      </c>
      <c r="R29" s="308">
        <v>8.7148023988797181E-3</v>
      </c>
      <c r="S29" s="308">
        <v>8.7148023988797181E-3</v>
      </c>
      <c r="T29" s="308">
        <v>8.7148023988797181E-3</v>
      </c>
      <c r="U29" s="308">
        <v>8.7148023988797181E-3</v>
      </c>
      <c r="V29" s="308">
        <v>8.7148023988797181E-3</v>
      </c>
      <c r="W29" s="308">
        <v>8.7148023988797181E-3</v>
      </c>
      <c r="X29" s="308">
        <v>8.7148023988797181E-3</v>
      </c>
      <c r="Y29" s="308">
        <v>8.7148023988797181E-3</v>
      </c>
      <c r="Z29" s="308">
        <v>8.1302979035740592E-3</v>
      </c>
      <c r="AA29" s="308">
        <v>8.7232187592909561E-3</v>
      </c>
      <c r="AB29" s="308">
        <v>9.4892568233491646E-3</v>
      </c>
      <c r="AC29" s="308">
        <v>8.7148023988792775E-3</v>
      </c>
      <c r="AD29" s="308">
        <v>8.7148023988792775E-3</v>
      </c>
      <c r="AE29" s="308">
        <v>8.7148023988792775E-3</v>
      </c>
      <c r="AF29" s="308">
        <v>8.7148023988792775E-3</v>
      </c>
      <c r="AG29" s="308">
        <v>8.7148023988792775E-3</v>
      </c>
      <c r="AH29" s="308">
        <v>8.7148023988792775E-3</v>
      </c>
      <c r="AI29" s="308">
        <v>8.7148023988792775E-3</v>
      </c>
      <c r="AJ29" s="308">
        <v>8.7148023988792775E-3</v>
      </c>
      <c r="AK29" s="308">
        <v>8.7148023988792775E-3</v>
      </c>
      <c r="AL29" s="308">
        <v>8.7148023988792775E-3</v>
      </c>
      <c r="AM29" s="308">
        <v>8.7148023988792775E-3</v>
      </c>
      <c r="AN29" s="308">
        <v>8.7148023988792775E-3</v>
      </c>
      <c r="AO29" s="308">
        <v>8.7148023988792775E-3</v>
      </c>
      <c r="AP29" s="308">
        <v>8.7148023988792775E-3</v>
      </c>
      <c r="AQ29" s="308">
        <v>8.7148023988792775E-3</v>
      </c>
      <c r="AR29" s="308">
        <v>8.7148023988792775E-3</v>
      </c>
      <c r="AS29" s="308">
        <v>8.7148023988792775E-3</v>
      </c>
      <c r="AT29" s="308">
        <v>8.7148023988792775E-3</v>
      </c>
      <c r="AU29" s="308">
        <v>8.7148023988792775E-3</v>
      </c>
      <c r="AV29" s="308">
        <v>8.7148023988792775E-3</v>
      </c>
      <c r="AW29" s="308">
        <v>8.7148023988792775E-3</v>
      </c>
      <c r="AX29" s="308">
        <v>8.7148023988792775E-3</v>
      </c>
      <c r="AY29" s="308">
        <v>8.7148023988792775E-3</v>
      </c>
      <c r="AZ29" s="308">
        <v>8.7148023988792775E-3</v>
      </c>
      <c r="BA29" s="308">
        <v>8.7148023988792775E-3</v>
      </c>
      <c r="BB29" s="308">
        <v>8.7148023988792775E-3</v>
      </c>
      <c r="BC29" s="308">
        <v>8.7148023988792775E-3</v>
      </c>
      <c r="BD29" s="308">
        <v>8.7148023988792775E-3</v>
      </c>
      <c r="BE29" s="308">
        <v>8.7148023988792775E-3</v>
      </c>
      <c r="BF29" s="308">
        <v>8.7148023988792775E-3</v>
      </c>
      <c r="BG29" s="308">
        <v>8.7148023988792775E-3</v>
      </c>
      <c r="BH29" s="308">
        <v>8.7148023988792775E-3</v>
      </c>
      <c r="BI29" s="308">
        <v>8.7148023988792775E-3</v>
      </c>
      <c r="BJ29" s="308">
        <v>8.7148023988792775E-3</v>
      </c>
      <c r="BK29" s="308">
        <v>8.7148023988792775E-3</v>
      </c>
      <c r="BL29" s="308">
        <v>8.7148023988792775E-3</v>
      </c>
      <c r="BM29" s="308">
        <v>8.7148023988792775E-3</v>
      </c>
      <c r="BN29" s="308">
        <v>8.7148023988792775E-3</v>
      </c>
      <c r="BO29" s="308">
        <v>8.7148023988792775E-3</v>
      </c>
      <c r="BP29" s="308">
        <v>8.7148023988792775E-3</v>
      </c>
      <c r="BQ29" s="308">
        <v>8.7148023988792775E-3</v>
      </c>
      <c r="BR29" s="308"/>
      <c r="BS29" s="308"/>
      <c r="BT29" s="308"/>
      <c r="BU29" s="308"/>
      <c r="BV29" s="308"/>
      <c r="BW29" s="308"/>
      <c r="BX29" s="308"/>
      <c r="BY29" s="308"/>
      <c r="BZ29" s="308"/>
      <c r="CA29" s="308"/>
      <c r="CB29" s="308"/>
      <c r="CC29" s="308"/>
      <c r="CD29" s="308"/>
      <c r="CE29" s="309"/>
    </row>
    <row r="30" spans="1:83" x14ac:dyDescent="0.2">
      <c r="A30" s="238">
        <v>41716</v>
      </c>
      <c r="B30" s="298">
        <f>IF(NOT(ISNA(A30)),IF(A30&gt;0,_xll.xlDateShiftMonthBiz("TARGET",A30,tenor),""),"")</f>
        <v>41900</v>
      </c>
      <c r="C30" s="422">
        <v>9.2890294693457626E-3</v>
      </c>
      <c r="D30" s="238">
        <v>41809</v>
      </c>
      <c r="E30" s="420">
        <v>8.412716615110432E-3</v>
      </c>
      <c r="F30" s="419">
        <v>0</v>
      </c>
      <c r="G30" s="239">
        <f t="shared" si="0"/>
        <v>0.98354198976624541</v>
      </c>
      <c r="H30" s="465" t="str">
        <f>IF(A30&gt;=$B$4,_xll.xlShmImplSwap2($B$5,$H$8,A30,,tenor+0*TYPE(trigger),12/tenor,4,12/tenor,4,1,1),"")</f>
        <v/>
      </c>
      <c r="I30" s="307">
        <v>9.2890294693457626E-3</v>
      </c>
      <c r="J30" s="308">
        <v>9.2890294693457626E-3</v>
      </c>
      <c r="K30" s="308">
        <v>9.2890294693457626E-3</v>
      </c>
      <c r="L30" s="308">
        <v>9.2890294693457626E-3</v>
      </c>
      <c r="M30" s="308">
        <v>9.2890294693457626E-3</v>
      </c>
      <c r="N30" s="308">
        <v>9.2890294693457626E-3</v>
      </c>
      <c r="O30" s="308">
        <v>9.2890294693457626E-3</v>
      </c>
      <c r="P30" s="308">
        <v>9.2890294693457626E-3</v>
      </c>
      <c r="Q30" s="308">
        <v>9.2890294693457626E-3</v>
      </c>
      <c r="R30" s="308">
        <v>9.2890294693457626E-3</v>
      </c>
      <c r="S30" s="308">
        <v>9.2890294693457626E-3</v>
      </c>
      <c r="T30" s="308">
        <v>9.2890294693457626E-3</v>
      </c>
      <c r="U30" s="308">
        <v>9.2890294693457626E-3</v>
      </c>
      <c r="V30" s="308">
        <v>9.2890294693457626E-3</v>
      </c>
      <c r="W30" s="308">
        <v>9.2890294693457626E-3</v>
      </c>
      <c r="X30" s="308">
        <v>9.2890294693457626E-3</v>
      </c>
      <c r="Y30" s="308">
        <v>9.2890294693457626E-3</v>
      </c>
      <c r="Z30" s="308">
        <v>9.2890294693457626E-3</v>
      </c>
      <c r="AA30" s="308">
        <v>8.6137682937775569E-3</v>
      </c>
      <c r="AB30" s="308">
        <v>9.2890294693457626E-3</v>
      </c>
      <c r="AC30" s="308">
        <v>1.0162797589929546E-2</v>
      </c>
      <c r="AD30" s="308">
        <v>9.2890294693461981E-3</v>
      </c>
      <c r="AE30" s="308">
        <v>9.2890294693461981E-3</v>
      </c>
      <c r="AF30" s="308">
        <v>9.2890294693461981E-3</v>
      </c>
      <c r="AG30" s="308">
        <v>9.2890294693461981E-3</v>
      </c>
      <c r="AH30" s="308">
        <v>9.2890294693461981E-3</v>
      </c>
      <c r="AI30" s="308">
        <v>9.2890294693461981E-3</v>
      </c>
      <c r="AJ30" s="308">
        <v>9.2890294693461981E-3</v>
      </c>
      <c r="AK30" s="308">
        <v>9.2890294693461981E-3</v>
      </c>
      <c r="AL30" s="308">
        <v>9.2890294693461981E-3</v>
      </c>
      <c r="AM30" s="308">
        <v>9.2890294693461981E-3</v>
      </c>
      <c r="AN30" s="308">
        <v>9.2890294693461981E-3</v>
      </c>
      <c r="AO30" s="308">
        <v>9.2890294693461981E-3</v>
      </c>
      <c r="AP30" s="308">
        <v>9.2890294693461981E-3</v>
      </c>
      <c r="AQ30" s="308">
        <v>9.2890294693461981E-3</v>
      </c>
      <c r="AR30" s="308">
        <v>9.2890294693461981E-3</v>
      </c>
      <c r="AS30" s="308">
        <v>9.2890294693461981E-3</v>
      </c>
      <c r="AT30" s="308">
        <v>9.2890294693461981E-3</v>
      </c>
      <c r="AU30" s="308">
        <v>9.2890294693461981E-3</v>
      </c>
      <c r="AV30" s="308">
        <v>9.2890294693461981E-3</v>
      </c>
      <c r="AW30" s="308">
        <v>9.2890294693461981E-3</v>
      </c>
      <c r="AX30" s="308">
        <v>9.2890294693461981E-3</v>
      </c>
      <c r="AY30" s="308">
        <v>9.2890294693461981E-3</v>
      </c>
      <c r="AZ30" s="308">
        <v>9.2890294693461981E-3</v>
      </c>
      <c r="BA30" s="308">
        <v>9.2890294693461981E-3</v>
      </c>
      <c r="BB30" s="308">
        <v>9.2890294693461981E-3</v>
      </c>
      <c r="BC30" s="308">
        <v>9.2890294693461981E-3</v>
      </c>
      <c r="BD30" s="308">
        <v>9.2890294693461981E-3</v>
      </c>
      <c r="BE30" s="308">
        <v>9.2890294693461981E-3</v>
      </c>
      <c r="BF30" s="308">
        <v>9.2890294693461981E-3</v>
      </c>
      <c r="BG30" s="308">
        <v>9.2890294693461981E-3</v>
      </c>
      <c r="BH30" s="308">
        <v>9.2890294693461981E-3</v>
      </c>
      <c r="BI30" s="308">
        <v>9.2890294693461981E-3</v>
      </c>
      <c r="BJ30" s="308">
        <v>9.2890294693461981E-3</v>
      </c>
      <c r="BK30" s="308">
        <v>9.2890294693461981E-3</v>
      </c>
      <c r="BL30" s="308">
        <v>9.2890294693461981E-3</v>
      </c>
      <c r="BM30" s="308">
        <v>9.2890294693461981E-3</v>
      </c>
      <c r="BN30" s="308">
        <v>9.2890294693461981E-3</v>
      </c>
      <c r="BO30" s="308">
        <v>9.2890294693461981E-3</v>
      </c>
      <c r="BP30" s="308">
        <v>9.2890294693461981E-3</v>
      </c>
      <c r="BQ30" s="308">
        <v>9.2890294693461981E-3</v>
      </c>
      <c r="BR30" s="308"/>
      <c r="BS30" s="308"/>
      <c r="BT30" s="308"/>
      <c r="BU30" s="308"/>
      <c r="BV30" s="308"/>
      <c r="BW30" s="308"/>
      <c r="BX30" s="308"/>
      <c r="BY30" s="308"/>
      <c r="BZ30" s="308"/>
      <c r="CA30" s="308"/>
      <c r="CB30" s="308"/>
      <c r="CC30" s="308"/>
      <c r="CD30" s="308"/>
      <c r="CE30" s="309"/>
    </row>
    <row r="31" spans="1:83" x14ac:dyDescent="0.2">
      <c r="A31" s="238">
        <v>41809</v>
      </c>
      <c r="B31" s="298">
        <f>IF(NOT(ISNA(A31)),IF(A31&gt;0,_xll.xlDateShiftMonthBiz("TARGET",A31,tenor),""),"")</f>
        <v>41992</v>
      </c>
      <c r="C31" s="422">
        <v>1.0423850046134307E-2</v>
      </c>
      <c r="D31" s="238">
        <v>41900</v>
      </c>
      <c r="E31" s="420">
        <v>8.5665173709427306E-3</v>
      </c>
      <c r="F31" s="419">
        <v>0</v>
      </c>
      <c r="G31" s="239">
        <f t="shared" si="0"/>
        <v>0.98114590704897509</v>
      </c>
      <c r="H31" s="465" t="str">
        <f>IF(A31&gt;=$B$4,_xll.xlShmImplSwap2($B$5,$H$8,A31,,tenor+0*TYPE(trigger),12/tenor,4,12/tenor,4,1,1),"")</f>
        <v/>
      </c>
      <c r="I31" s="307">
        <v>1.0423850046134307E-2</v>
      </c>
      <c r="J31" s="308">
        <v>1.0423850046134307E-2</v>
      </c>
      <c r="K31" s="308">
        <v>1.0423850046134307E-2</v>
      </c>
      <c r="L31" s="308">
        <v>1.0423850046134307E-2</v>
      </c>
      <c r="M31" s="308">
        <v>1.0423850046134307E-2</v>
      </c>
      <c r="N31" s="308">
        <v>1.0423850046134307E-2</v>
      </c>
      <c r="O31" s="308">
        <v>1.0423850046134307E-2</v>
      </c>
      <c r="P31" s="308">
        <v>1.0423850046134307E-2</v>
      </c>
      <c r="Q31" s="308">
        <v>1.0423850046134307E-2</v>
      </c>
      <c r="R31" s="308">
        <v>1.0423850046134307E-2</v>
      </c>
      <c r="S31" s="308">
        <v>1.0423850046134307E-2</v>
      </c>
      <c r="T31" s="308">
        <v>1.0423850046134307E-2</v>
      </c>
      <c r="U31" s="308">
        <v>1.0423850046134307E-2</v>
      </c>
      <c r="V31" s="308">
        <v>1.0423850046134307E-2</v>
      </c>
      <c r="W31" s="308">
        <v>1.0423850046134307E-2</v>
      </c>
      <c r="X31" s="308">
        <v>1.0423850046134307E-2</v>
      </c>
      <c r="Y31" s="308">
        <v>1.0423850046134307E-2</v>
      </c>
      <c r="Z31" s="308">
        <v>1.0423850046134307E-2</v>
      </c>
      <c r="AA31" s="308">
        <v>1.0423850046134307E-2</v>
      </c>
      <c r="AB31" s="308">
        <v>9.643785513005914E-3</v>
      </c>
      <c r="AC31" s="308">
        <v>1.1089902080812388E-2</v>
      </c>
      <c r="AD31" s="308">
        <v>1.0736458785265994E-2</v>
      </c>
      <c r="AE31" s="308">
        <v>1.0423850046134745E-2</v>
      </c>
      <c r="AF31" s="308">
        <v>1.0423850046134745E-2</v>
      </c>
      <c r="AG31" s="308">
        <v>1.0423850046134745E-2</v>
      </c>
      <c r="AH31" s="308">
        <v>1.0423850046134745E-2</v>
      </c>
      <c r="AI31" s="308">
        <v>1.0423850046134745E-2</v>
      </c>
      <c r="AJ31" s="308">
        <v>1.0423850046134745E-2</v>
      </c>
      <c r="AK31" s="308">
        <v>1.0423850046134745E-2</v>
      </c>
      <c r="AL31" s="308">
        <v>1.0423850046134745E-2</v>
      </c>
      <c r="AM31" s="308">
        <v>1.0423850046134745E-2</v>
      </c>
      <c r="AN31" s="308">
        <v>1.0423850046134745E-2</v>
      </c>
      <c r="AO31" s="308">
        <v>1.0423850046134745E-2</v>
      </c>
      <c r="AP31" s="308">
        <v>1.0423850046134745E-2</v>
      </c>
      <c r="AQ31" s="308">
        <v>1.0423850046134745E-2</v>
      </c>
      <c r="AR31" s="308">
        <v>1.0423850046134745E-2</v>
      </c>
      <c r="AS31" s="308">
        <v>1.0423850046134745E-2</v>
      </c>
      <c r="AT31" s="308">
        <v>1.0423850046134745E-2</v>
      </c>
      <c r="AU31" s="308">
        <v>1.0423850046134745E-2</v>
      </c>
      <c r="AV31" s="308">
        <v>1.0423850046134745E-2</v>
      </c>
      <c r="AW31" s="308">
        <v>1.0423850046134745E-2</v>
      </c>
      <c r="AX31" s="308">
        <v>1.0423850046134745E-2</v>
      </c>
      <c r="AY31" s="308">
        <v>1.0423850046134745E-2</v>
      </c>
      <c r="AZ31" s="308">
        <v>1.0423850046134745E-2</v>
      </c>
      <c r="BA31" s="308">
        <v>1.0423850046134745E-2</v>
      </c>
      <c r="BB31" s="308">
        <v>1.0423850046134745E-2</v>
      </c>
      <c r="BC31" s="308">
        <v>1.0423850046134745E-2</v>
      </c>
      <c r="BD31" s="308">
        <v>1.0423850046134745E-2</v>
      </c>
      <c r="BE31" s="308">
        <v>1.0423850046134745E-2</v>
      </c>
      <c r="BF31" s="308">
        <v>1.0423850046134745E-2</v>
      </c>
      <c r="BG31" s="308">
        <v>1.0423850046134745E-2</v>
      </c>
      <c r="BH31" s="308">
        <v>1.0423850046134745E-2</v>
      </c>
      <c r="BI31" s="308">
        <v>1.0423850046134745E-2</v>
      </c>
      <c r="BJ31" s="308">
        <v>1.0423850046134745E-2</v>
      </c>
      <c r="BK31" s="308">
        <v>1.0423850046134745E-2</v>
      </c>
      <c r="BL31" s="308">
        <v>1.0423850046134745E-2</v>
      </c>
      <c r="BM31" s="308">
        <v>1.0423850046134745E-2</v>
      </c>
      <c r="BN31" s="308">
        <v>1.0423850046134745E-2</v>
      </c>
      <c r="BO31" s="308">
        <v>1.0423850046134745E-2</v>
      </c>
      <c r="BP31" s="308">
        <v>1.0423850046134745E-2</v>
      </c>
      <c r="BQ31" s="308">
        <v>1.0423850046134745E-2</v>
      </c>
      <c r="BR31" s="308"/>
      <c r="BS31" s="308"/>
      <c r="BT31" s="308"/>
      <c r="BU31" s="308"/>
      <c r="BV31" s="308"/>
      <c r="BW31" s="308"/>
      <c r="BX31" s="308"/>
      <c r="BY31" s="308"/>
      <c r="BZ31" s="308"/>
      <c r="CA31" s="308"/>
      <c r="CB31" s="308"/>
      <c r="CC31" s="308"/>
      <c r="CD31" s="308"/>
      <c r="CE31" s="309"/>
    </row>
    <row r="32" spans="1:83" x14ac:dyDescent="0.2">
      <c r="A32" s="238">
        <v>41900</v>
      </c>
      <c r="B32" s="298">
        <f>IF(NOT(ISNA(A32)),IF(A32&gt;0,_xll.xlDateShiftMonthBiz("TARGET",A32,tenor),""),"")</f>
        <v>42081</v>
      </c>
      <c r="C32" s="422">
        <v>1.1432622949970194E-2</v>
      </c>
      <c r="D32" s="238">
        <v>42188</v>
      </c>
      <c r="E32" s="420">
        <v>9.4350768908953199E-3</v>
      </c>
      <c r="F32" s="419">
        <v>0</v>
      </c>
      <c r="G32" s="239">
        <f t="shared" si="0"/>
        <v>0.9719911021059342</v>
      </c>
      <c r="H32" s="465" t="str">
        <f>IF(A32&gt;=$B$4,_xll.xlShmImplSwap2($B$5,$H$8,A32,,tenor+0*TYPE(trigger),12/tenor,4,12/tenor,4,1,1),"")</f>
        <v/>
      </c>
      <c r="I32" s="307">
        <v>1.1432622949970194E-2</v>
      </c>
      <c r="J32" s="308">
        <v>1.1432622949970194E-2</v>
      </c>
      <c r="K32" s="308">
        <v>1.1432622949970194E-2</v>
      </c>
      <c r="L32" s="308">
        <v>1.1432622949970194E-2</v>
      </c>
      <c r="M32" s="308">
        <v>1.1432622949970194E-2</v>
      </c>
      <c r="N32" s="308">
        <v>1.1432622949970194E-2</v>
      </c>
      <c r="O32" s="308">
        <v>1.1432622949970194E-2</v>
      </c>
      <c r="P32" s="308">
        <v>1.1432622949970194E-2</v>
      </c>
      <c r="Q32" s="308">
        <v>1.1432622949970194E-2</v>
      </c>
      <c r="R32" s="308">
        <v>1.1432622949970194E-2</v>
      </c>
      <c r="S32" s="308">
        <v>1.1432622949970194E-2</v>
      </c>
      <c r="T32" s="308">
        <v>1.1432622949970194E-2</v>
      </c>
      <c r="U32" s="308">
        <v>1.1432622949970194E-2</v>
      </c>
      <c r="V32" s="308">
        <v>1.1432622949970194E-2</v>
      </c>
      <c r="W32" s="308">
        <v>1.1432622949970194E-2</v>
      </c>
      <c r="X32" s="308">
        <v>1.1432622949970194E-2</v>
      </c>
      <c r="Y32" s="308">
        <v>1.1432622949970194E-2</v>
      </c>
      <c r="Z32" s="308">
        <v>1.1432622949970194E-2</v>
      </c>
      <c r="AA32" s="308">
        <v>1.1432622949970194E-2</v>
      </c>
      <c r="AB32" s="308">
        <v>1.1432622949970194E-2</v>
      </c>
      <c r="AC32" s="308">
        <v>1.0947718279018864E-2</v>
      </c>
      <c r="AD32" s="308">
        <v>1.2116097277240667E-2</v>
      </c>
      <c r="AE32" s="308">
        <v>1.1432622949969756E-2</v>
      </c>
      <c r="AF32" s="308">
        <v>1.1432622949969756E-2</v>
      </c>
      <c r="AG32" s="308">
        <v>1.1432622949969756E-2</v>
      </c>
      <c r="AH32" s="308">
        <v>1.1432622949969756E-2</v>
      </c>
      <c r="AI32" s="308">
        <v>1.1432622949969756E-2</v>
      </c>
      <c r="AJ32" s="308">
        <v>1.1432622949969756E-2</v>
      </c>
      <c r="AK32" s="308">
        <v>1.1432622949969756E-2</v>
      </c>
      <c r="AL32" s="308">
        <v>1.1432622949969756E-2</v>
      </c>
      <c r="AM32" s="308">
        <v>1.1432622949969756E-2</v>
      </c>
      <c r="AN32" s="308">
        <v>1.1432622949969756E-2</v>
      </c>
      <c r="AO32" s="308">
        <v>1.1432622949969756E-2</v>
      </c>
      <c r="AP32" s="308">
        <v>1.1432622949969756E-2</v>
      </c>
      <c r="AQ32" s="308">
        <v>1.1432622949969756E-2</v>
      </c>
      <c r="AR32" s="308">
        <v>1.1432622949969756E-2</v>
      </c>
      <c r="AS32" s="308">
        <v>1.1432622949969756E-2</v>
      </c>
      <c r="AT32" s="308">
        <v>1.1432622949969756E-2</v>
      </c>
      <c r="AU32" s="308">
        <v>1.1432622949969756E-2</v>
      </c>
      <c r="AV32" s="308">
        <v>1.1432622949969756E-2</v>
      </c>
      <c r="AW32" s="308">
        <v>1.1432622949969756E-2</v>
      </c>
      <c r="AX32" s="308">
        <v>1.1432622949969756E-2</v>
      </c>
      <c r="AY32" s="308">
        <v>1.1432622949969756E-2</v>
      </c>
      <c r="AZ32" s="308">
        <v>1.1432622949969756E-2</v>
      </c>
      <c r="BA32" s="308">
        <v>1.1432622949969756E-2</v>
      </c>
      <c r="BB32" s="308">
        <v>1.1432622949969756E-2</v>
      </c>
      <c r="BC32" s="308">
        <v>1.1432622949969756E-2</v>
      </c>
      <c r="BD32" s="308">
        <v>1.1432622949969756E-2</v>
      </c>
      <c r="BE32" s="308">
        <v>1.1432622949969756E-2</v>
      </c>
      <c r="BF32" s="308">
        <v>1.1432622949969756E-2</v>
      </c>
      <c r="BG32" s="308">
        <v>1.1432622949969756E-2</v>
      </c>
      <c r="BH32" s="308">
        <v>1.1432622949969756E-2</v>
      </c>
      <c r="BI32" s="308">
        <v>1.1432622949969756E-2</v>
      </c>
      <c r="BJ32" s="308">
        <v>1.1432622949969756E-2</v>
      </c>
      <c r="BK32" s="308">
        <v>1.1432622949969756E-2</v>
      </c>
      <c r="BL32" s="308">
        <v>1.1432622949969756E-2</v>
      </c>
      <c r="BM32" s="308">
        <v>1.1432622949969756E-2</v>
      </c>
      <c r="BN32" s="308">
        <v>1.1432622949969756E-2</v>
      </c>
      <c r="BO32" s="308">
        <v>1.1432622949969756E-2</v>
      </c>
      <c r="BP32" s="308">
        <v>1.1432622949969756E-2</v>
      </c>
      <c r="BQ32" s="308">
        <v>1.1432622949969756E-2</v>
      </c>
      <c r="BR32" s="308"/>
      <c r="BS32" s="308"/>
      <c r="BT32" s="308"/>
      <c r="BU32" s="308"/>
      <c r="BV32" s="308"/>
      <c r="BW32" s="308"/>
      <c r="BX32" s="308"/>
      <c r="BY32" s="308"/>
      <c r="BZ32" s="308"/>
      <c r="CA32" s="308"/>
      <c r="CB32" s="308"/>
      <c r="CC32" s="308"/>
      <c r="CD32" s="308"/>
      <c r="CE32" s="309"/>
    </row>
    <row r="33" spans="1:83" x14ac:dyDescent="0.2">
      <c r="A33" s="238">
        <v>42188</v>
      </c>
      <c r="B33" s="298">
        <f>IF(NOT(ISNA(A33)),IF(A33&gt;0,_xll.xlDateShiftMonthBiz("TARGET",A33,tenor),""),"")</f>
        <v>42373</v>
      </c>
      <c r="C33" s="422">
        <v>1.493378734054804E-2</v>
      </c>
      <c r="D33" s="238">
        <v>42555</v>
      </c>
      <c r="E33" s="420">
        <v>1.1049511203903876E-2</v>
      </c>
      <c r="F33" s="419">
        <v>0</v>
      </c>
      <c r="G33" s="239">
        <f t="shared" si="0"/>
        <v>0.95659068957202609</v>
      </c>
      <c r="H33" s="465" t="str">
        <f>IF(A33&gt;=$B$4,_xll.xlShmImplSwap2($B$5,$H$8,A33,,tenor+0*TYPE(trigger),12/tenor,4,12/tenor,4,1,1),"")</f>
        <v/>
      </c>
      <c r="I33" s="307">
        <v>1.493378734054804E-2</v>
      </c>
      <c r="J33" s="308">
        <v>1.493378734054804E-2</v>
      </c>
      <c r="K33" s="308">
        <v>1.493378734054804E-2</v>
      </c>
      <c r="L33" s="308">
        <v>1.493378734054804E-2</v>
      </c>
      <c r="M33" s="308">
        <v>1.493378734054804E-2</v>
      </c>
      <c r="N33" s="308">
        <v>1.493378734054804E-2</v>
      </c>
      <c r="O33" s="308">
        <v>1.493378734054804E-2</v>
      </c>
      <c r="P33" s="308">
        <v>1.493378734054804E-2</v>
      </c>
      <c r="Q33" s="308">
        <v>1.493378734054804E-2</v>
      </c>
      <c r="R33" s="308">
        <v>1.493378734054804E-2</v>
      </c>
      <c r="S33" s="308">
        <v>1.493378734054804E-2</v>
      </c>
      <c r="T33" s="308">
        <v>1.493378734054804E-2</v>
      </c>
      <c r="U33" s="308">
        <v>1.493378734054804E-2</v>
      </c>
      <c r="V33" s="308">
        <v>1.493378734054804E-2</v>
      </c>
      <c r="W33" s="308">
        <v>1.493378734054804E-2</v>
      </c>
      <c r="X33" s="308">
        <v>1.493378734054804E-2</v>
      </c>
      <c r="Y33" s="308">
        <v>1.493378734054804E-2</v>
      </c>
      <c r="Z33" s="308">
        <v>1.493378734054804E-2</v>
      </c>
      <c r="AA33" s="308">
        <v>1.493378734054804E-2</v>
      </c>
      <c r="AB33" s="308">
        <v>1.493378734054804E-2</v>
      </c>
      <c r="AC33" s="308">
        <v>1.493378734054804E-2</v>
      </c>
      <c r="AD33" s="308">
        <v>1.4437185768993041E-2</v>
      </c>
      <c r="AE33" s="308">
        <v>1.5629349251413838E-2</v>
      </c>
      <c r="AF33" s="308">
        <v>1.493378734054804E-2</v>
      </c>
      <c r="AG33" s="308">
        <v>1.493378734054804E-2</v>
      </c>
      <c r="AH33" s="308">
        <v>1.493378734054804E-2</v>
      </c>
      <c r="AI33" s="308">
        <v>1.493378734054804E-2</v>
      </c>
      <c r="AJ33" s="308">
        <v>1.493378734054804E-2</v>
      </c>
      <c r="AK33" s="308">
        <v>1.493378734054804E-2</v>
      </c>
      <c r="AL33" s="308">
        <v>1.493378734054804E-2</v>
      </c>
      <c r="AM33" s="308">
        <v>1.493378734054804E-2</v>
      </c>
      <c r="AN33" s="308">
        <v>1.493378734054804E-2</v>
      </c>
      <c r="AO33" s="308">
        <v>1.493378734054804E-2</v>
      </c>
      <c r="AP33" s="308">
        <v>1.493378734054804E-2</v>
      </c>
      <c r="AQ33" s="308">
        <v>1.493378734054804E-2</v>
      </c>
      <c r="AR33" s="308">
        <v>1.493378734054804E-2</v>
      </c>
      <c r="AS33" s="308">
        <v>1.493378734054804E-2</v>
      </c>
      <c r="AT33" s="308">
        <v>1.493378734054804E-2</v>
      </c>
      <c r="AU33" s="308">
        <v>1.493378734054804E-2</v>
      </c>
      <c r="AV33" s="308">
        <v>1.493378734054804E-2</v>
      </c>
      <c r="AW33" s="308">
        <v>1.493378734054804E-2</v>
      </c>
      <c r="AX33" s="308">
        <v>1.493378734054804E-2</v>
      </c>
      <c r="AY33" s="308">
        <v>1.493378734054804E-2</v>
      </c>
      <c r="AZ33" s="308">
        <v>1.493378734054804E-2</v>
      </c>
      <c r="BA33" s="308">
        <v>1.493378734054804E-2</v>
      </c>
      <c r="BB33" s="308">
        <v>1.493378734054804E-2</v>
      </c>
      <c r="BC33" s="308">
        <v>1.493378734054804E-2</v>
      </c>
      <c r="BD33" s="308">
        <v>1.493378734054804E-2</v>
      </c>
      <c r="BE33" s="308">
        <v>1.493378734054804E-2</v>
      </c>
      <c r="BF33" s="308">
        <v>1.493378734054804E-2</v>
      </c>
      <c r="BG33" s="308">
        <v>1.493378734054804E-2</v>
      </c>
      <c r="BH33" s="308">
        <v>1.493378734054804E-2</v>
      </c>
      <c r="BI33" s="308">
        <v>1.493378734054804E-2</v>
      </c>
      <c r="BJ33" s="308">
        <v>1.493378734054804E-2</v>
      </c>
      <c r="BK33" s="308">
        <v>1.493378734054804E-2</v>
      </c>
      <c r="BL33" s="308">
        <v>1.493378734054804E-2</v>
      </c>
      <c r="BM33" s="308">
        <v>1.493378734054804E-2</v>
      </c>
      <c r="BN33" s="308">
        <v>1.493378734054804E-2</v>
      </c>
      <c r="BO33" s="308">
        <v>1.493378734054804E-2</v>
      </c>
      <c r="BP33" s="308">
        <v>1.493378734054804E-2</v>
      </c>
      <c r="BQ33" s="308">
        <v>1.493378734054804E-2</v>
      </c>
      <c r="BR33" s="308"/>
      <c r="BS33" s="308"/>
      <c r="BT33" s="308"/>
      <c r="BU33" s="308"/>
      <c r="BV33" s="308"/>
      <c r="BW33" s="308"/>
      <c r="BX33" s="308"/>
      <c r="BY33" s="308"/>
      <c r="BZ33" s="308"/>
      <c r="CA33" s="308"/>
      <c r="CB33" s="308"/>
      <c r="CC33" s="308"/>
      <c r="CD33" s="308"/>
      <c r="CE33" s="309"/>
    </row>
    <row r="34" spans="1:83" x14ac:dyDescent="0.2">
      <c r="A34" s="238">
        <v>42555</v>
      </c>
      <c r="B34" s="298">
        <f>IF(NOT(ISNA(A34)),IF(A34&gt;0,_xll.xlDateShiftMonthBiz("TARGET",A34,tenor),""),"")</f>
        <v>42739</v>
      </c>
      <c r="C34" s="422">
        <v>1.9545403055772036E-2</v>
      </c>
      <c r="D34" s="238">
        <v>42919</v>
      </c>
      <c r="E34" s="420">
        <v>1.2961950905338665E-2</v>
      </c>
      <c r="F34" s="419">
        <v>0</v>
      </c>
      <c r="G34" s="239">
        <f t="shared" si="0"/>
        <v>0.93707934968690321</v>
      </c>
      <c r="H34" s="465" t="str">
        <f>IF(A34&gt;=$B$4,_xll.xlShmImplSwap2($B$5,$H$8,A34,,tenor+0*TYPE(trigger),12/tenor,4,12/tenor,4,1,1),"")</f>
        <v>Curve (OIS_26APR16) is not present in shared memory.</v>
      </c>
      <c r="I34" s="307">
        <v>1.9545403055772036E-2</v>
      </c>
      <c r="J34" s="308">
        <v>1.9545403055772036E-2</v>
      </c>
      <c r="K34" s="308">
        <v>1.9545403055772036E-2</v>
      </c>
      <c r="L34" s="308">
        <v>1.9545403055772036E-2</v>
      </c>
      <c r="M34" s="308">
        <v>1.9545403055772036E-2</v>
      </c>
      <c r="N34" s="308">
        <v>1.9545403055772036E-2</v>
      </c>
      <c r="O34" s="308">
        <v>1.9545403055772036E-2</v>
      </c>
      <c r="P34" s="308">
        <v>1.9545403055772036E-2</v>
      </c>
      <c r="Q34" s="308">
        <v>1.9545403055772036E-2</v>
      </c>
      <c r="R34" s="308">
        <v>1.9545403055772036E-2</v>
      </c>
      <c r="S34" s="308">
        <v>1.9545403055772036E-2</v>
      </c>
      <c r="T34" s="308">
        <v>1.9545403055772036E-2</v>
      </c>
      <c r="U34" s="308">
        <v>1.9545403055772036E-2</v>
      </c>
      <c r="V34" s="308">
        <v>1.9545403055772036E-2</v>
      </c>
      <c r="W34" s="308">
        <v>1.9545403055772036E-2</v>
      </c>
      <c r="X34" s="308">
        <v>1.9545403055772036E-2</v>
      </c>
      <c r="Y34" s="308">
        <v>1.9545403055772036E-2</v>
      </c>
      <c r="Z34" s="308">
        <v>1.9545403055772036E-2</v>
      </c>
      <c r="AA34" s="308">
        <v>1.9545403055772036E-2</v>
      </c>
      <c r="AB34" s="308">
        <v>1.9545403055772036E-2</v>
      </c>
      <c r="AC34" s="308">
        <v>1.9545403055772036E-2</v>
      </c>
      <c r="AD34" s="308">
        <v>1.9545403055772036E-2</v>
      </c>
      <c r="AE34" s="308">
        <v>1.8841652273975773E-2</v>
      </c>
      <c r="AF34" s="308">
        <v>2.0448716463717691E-2</v>
      </c>
      <c r="AG34" s="308">
        <v>1.9545403055771602E-2</v>
      </c>
      <c r="AH34" s="308">
        <v>1.9545403055771602E-2</v>
      </c>
      <c r="AI34" s="308">
        <v>1.9545403055771602E-2</v>
      </c>
      <c r="AJ34" s="308">
        <v>1.9545403055771602E-2</v>
      </c>
      <c r="AK34" s="308">
        <v>1.9545403055771602E-2</v>
      </c>
      <c r="AL34" s="308">
        <v>1.9545403055771602E-2</v>
      </c>
      <c r="AM34" s="308">
        <v>1.9545403055771602E-2</v>
      </c>
      <c r="AN34" s="308">
        <v>1.9545403055771602E-2</v>
      </c>
      <c r="AO34" s="308">
        <v>1.9545403055771602E-2</v>
      </c>
      <c r="AP34" s="308">
        <v>1.9545403055771602E-2</v>
      </c>
      <c r="AQ34" s="308">
        <v>1.9545403055771602E-2</v>
      </c>
      <c r="AR34" s="308">
        <v>1.9545403055771602E-2</v>
      </c>
      <c r="AS34" s="308">
        <v>1.9545403055771602E-2</v>
      </c>
      <c r="AT34" s="308">
        <v>1.9545403055771602E-2</v>
      </c>
      <c r="AU34" s="308">
        <v>1.9545403055771602E-2</v>
      </c>
      <c r="AV34" s="308">
        <v>1.9545403055771602E-2</v>
      </c>
      <c r="AW34" s="308">
        <v>1.9545403055771602E-2</v>
      </c>
      <c r="AX34" s="308">
        <v>1.9545403055771602E-2</v>
      </c>
      <c r="AY34" s="308">
        <v>1.9545403055771602E-2</v>
      </c>
      <c r="AZ34" s="308">
        <v>1.9545403055771602E-2</v>
      </c>
      <c r="BA34" s="308">
        <v>1.9545403055771602E-2</v>
      </c>
      <c r="BB34" s="308">
        <v>1.9545403055771602E-2</v>
      </c>
      <c r="BC34" s="308">
        <v>1.9545403055771602E-2</v>
      </c>
      <c r="BD34" s="308">
        <v>1.9545403055771602E-2</v>
      </c>
      <c r="BE34" s="308">
        <v>1.9545403055771602E-2</v>
      </c>
      <c r="BF34" s="308">
        <v>1.9545403055771602E-2</v>
      </c>
      <c r="BG34" s="308">
        <v>1.9545403055771602E-2</v>
      </c>
      <c r="BH34" s="308">
        <v>1.9545403055771602E-2</v>
      </c>
      <c r="BI34" s="308">
        <v>1.9545403055771602E-2</v>
      </c>
      <c r="BJ34" s="308">
        <v>1.9545403055771602E-2</v>
      </c>
      <c r="BK34" s="308">
        <v>1.9545403055771602E-2</v>
      </c>
      <c r="BL34" s="308">
        <v>1.9545403055771602E-2</v>
      </c>
      <c r="BM34" s="308">
        <v>1.9545403055771602E-2</v>
      </c>
      <c r="BN34" s="308">
        <v>1.9545403055771602E-2</v>
      </c>
      <c r="BO34" s="308">
        <v>1.9545403055771602E-2</v>
      </c>
      <c r="BP34" s="308">
        <v>1.9545403055771602E-2</v>
      </c>
      <c r="BQ34" s="308">
        <v>1.9545403055771602E-2</v>
      </c>
      <c r="BR34" s="308"/>
      <c r="BS34" s="308"/>
      <c r="BT34" s="308"/>
      <c r="BU34" s="308"/>
      <c r="BV34" s="308"/>
      <c r="BW34" s="308"/>
      <c r="BX34" s="308"/>
      <c r="BY34" s="308"/>
      <c r="BZ34" s="308"/>
      <c r="CA34" s="308"/>
      <c r="CB34" s="308"/>
      <c r="CC34" s="308"/>
      <c r="CD34" s="308"/>
      <c r="CE34" s="309"/>
    </row>
    <row r="35" spans="1:83" x14ac:dyDescent="0.2">
      <c r="A35" s="238">
        <v>42919</v>
      </c>
      <c r="B35" s="298">
        <f>IF(NOT(ISNA(A35)),IF(A35&gt;0,_xll.xlDateShiftMonthBiz("TARGET",A35,tenor),""),"")</f>
        <v>43103</v>
      </c>
      <c r="C35" s="422">
        <v>2.2914499723334765E-2</v>
      </c>
      <c r="D35" s="238">
        <v>43284</v>
      </c>
      <c r="E35" s="420">
        <v>1.479887763937608E-2</v>
      </c>
      <c r="F35" s="419">
        <v>0</v>
      </c>
      <c r="G35" s="239">
        <f t="shared" si="0"/>
        <v>0.91484924194104078</v>
      </c>
      <c r="H35" s="465" t="str">
        <f>IF(A35&gt;=$B$4,_xll.xlShmImplSwap2($B$5,$H$8,A35,,tenor+0*TYPE(trigger),12/tenor,4,12/tenor,4,1,1),"")</f>
        <v>Curve (OIS_26APR16) is not present in shared memory.</v>
      </c>
      <c r="I35" s="307">
        <v>2.2914499723334765E-2</v>
      </c>
      <c r="J35" s="308">
        <v>2.2914499723334765E-2</v>
      </c>
      <c r="K35" s="308">
        <v>2.2914499723334765E-2</v>
      </c>
      <c r="L35" s="308">
        <v>2.2914499723334765E-2</v>
      </c>
      <c r="M35" s="308">
        <v>2.2914499723334765E-2</v>
      </c>
      <c r="N35" s="308">
        <v>2.2914499723334765E-2</v>
      </c>
      <c r="O35" s="308">
        <v>2.2914499723334765E-2</v>
      </c>
      <c r="P35" s="308">
        <v>2.2914499723334765E-2</v>
      </c>
      <c r="Q35" s="308">
        <v>2.2914499723334765E-2</v>
      </c>
      <c r="R35" s="308">
        <v>2.2914499723334765E-2</v>
      </c>
      <c r="S35" s="308">
        <v>2.2914499723334765E-2</v>
      </c>
      <c r="T35" s="308">
        <v>2.2914499723334765E-2</v>
      </c>
      <c r="U35" s="308">
        <v>2.2914499723334765E-2</v>
      </c>
      <c r="V35" s="308">
        <v>2.2914499723334765E-2</v>
      </c>
      <c r="W35" s="308">
        <v>2.2914499723334765E-2</v>
      </c>
      <c r="X35" s="308">
        <v>2.2914499723334765E-2</v>
      </c>
      <c r="Y35" s="308">
        <v>2.2914499723334765E-2</v>
      </c>
      <c r="Z35" s="308">
        <v>2.2914499723334765E-2</v>
      </c>
      <c r="AA35" s="308">
        <v>2.2914499723334765E-2</v>
      </c>
      <c r="AB35" s="308">
        <v>2.2914499723334765E-2</v>
      </c>
      <c r="AC35" s="308">
        <v>2.2914499723334765E-2</v>
      </c>
      <c r="AD35" s="308">
        <v>2.2914499723334765E-2</v>
      </c>
      <c r="AE35" s="308">
        <v>2.2914499723334765E-2</v>
      </c>
      <c r="AF35" s="308">
        <v>2.2013083527548653E-2</v>
      </c>
      <c r="AG35" s="308">
        <v>2.4015998149555948E-2</v>
      </c>
      <c r="AH35" s="308">
        <v>2.2914499723335192E-2</v>
      </c>
      <c r="AI35" s="308">
        <v>2.2914499723335192E-2</v>
      </c>
      <c r="AJ35" s="308">
        <v>2.2914499723335192E-2</v>
      </c>
      <c r="AK35" s="308">
        <v>2.2914499723335192E-2</v>
      </c>
      <c r="AL35" s="308">
        <v>2.2914499723335192E-2</v>
      </c>
      <c r="AM35" s="308">
        <v>2.2914499723335192E-2</v>
      </c>
      <c r="AN35" s="308">
        <v>2.2914499723335192E-2</v>
      </c>
      <c r="AO35" s="308">
        <v>2.2914499723335192E-2</v>
      </c>
      <c r="AP35" s="308">
        <v>2.2914499723335192E-2</v>
      </c>
      <c r="AQ35" s="308">
        <v>2.2914499723335192E-2</v>
      </c>
      <c r="AR35" s="308">
        <v>2.2914499723335192E-2</v>
      </c>
      <c r="AS35" s="308">
        <v>2.2914499723335192E-2</v>
      </c>
      <c r="AT35" s="308">
        <v>2.2914499723335192E-2</v>
      </c>
      <c r="AU35" s="308">
        <v>2.2914499723335192E-2</v>
      </c>
      <c r="AV35" s="308">
        <v>2.2914499723335192E-2</v>
      </c>
      <c r="AW35" s="308">
        <v>2.2914499723335192E-2</v>
      </c>
      <c r="AX35" s="308">
        <v>2.2914499723335192E-2</v>
      </c>
      <c r="AY35" s="308">
        <v>2.2914499723335192E-2</v>
      </c>
      <c r="AZ35" s="308">
        <v>2.2914499723335192E-2</v>
      </c>
      <c r="BA35" s="308">
        <v>2.2914499723335192E-2</v>
      </c>
      <c r="BB35" s="308">
        <v>2.2914499723335192E-2</v>
      </c>
      <c r="BC35" s="308">
        <v>2.2914499723335192E-2</v>
      </c>
      <c r="BD35" s="308">
        <v>2.2914499723335192E-2</v>
      </c>
      <c r="BE35" s="308">
        <v>2.2914499723335192E-2</v>
      </c>
      <c r="BF35" s="308">
        <v>2.2914499723335192E-2</v>
      </c>
      <c r="BG35" s="308">
        <v>2.2914499723335192E-2</v>
      </c>
      <c r="BH35" s="308">
        <v>2.2914499723335192E-2</v>
      </c>
      <c r="BI35" s="308">
        <v>2.2914499723335192E-2</v>
      </c>
      <c r="BJ35" s="308">
        <v>2.2914499723335192E-2</v>
      </c>
      <c r="BK35" s="308">
        <v>2.2914499723335192E-2</v>
      </c>
      <c r="BL35" s="308">
        <v>2.2914499723335192E-2</v>
      </c>
      <c r="BM35" s="308">
        <v>2.2914499723335192E-2</v>
      </c>
      <c r="BN35" s="308">
        <v>2.2914499723335192E-2</v>
      </c>
      <c r="BO35" s="308">
        <v>2.2914499723335192E-2</v>
      </c>
      <c r="BP35" s="308">
        <v>2.2914499723335192E-2</v>
      </c>
      <c r="BQ35" s="308">
        <v>2.2914499723335192E-2</v>
      </c>
      <c r="BR35" s="308"/>
      <c r="BS35" s="308"/>
      <c r="BT35" s="308"/>
      <c r="BU35" s="308"/>
      <c r="BV35" s="308"/>
      <c r="BW35" s="308"/>
      <c r="BX35" s="308"/>
      <c r="BY35" s="308"/>
      <c r="BZ35" s="308"/>
      <c r="CA35" s="308"/>
      <c r="CB35" s="308"/>
      <c r="CC35" s="308"/>
      <c r="CD35" s="308"/>
      <c r="CE35" s="309"/>
    </row>
    <row r="36" spans="1:83" x14ac:dyDescent="0.2">
      <c r="A36" s="238">
        <v>43284</v>
      </c>
      <c r="B36" s="298">
        <f>IF(NOT(ISNA(A36)),IF(A36&gt;0,_xll.xlDateShiftMonthBiz("TARGET",A36,tenor),""),"")</f>
        <v>43468</v>
      </c>
      <c r="C36" s="422">
        <v>2.4885047066242071E-2</v>
      </c>
      <c r="D36" s="238">
        <v>43649</v>
      </c>
      <c r="E36" s="420">
        <v>1.6374973110815292E-2</v>
      </c>
      <c r="F36" s="419">
        <v>0</v>
      </c>
      <c r="G36" s="239">
        <f t="shared" si="0"/>
        <v>0.89150063760377984</v>
      </c>
      <c r="H36" s="465" t="str">
        <f>IF(A36&gt;=$B$4,_xll.xlShmImplSwap2($B$5,$H$8,A36,,tenor+0*TYPE(trigger),12/tenor,4,12/tenor,4,1,1),"")</f>
        <v>Curve (OIS_26APR16) is not present in shared memory.</v>
      </c>
      <c r="I36" s="307">
        <v>2.4885047066242071E-2</v>
      </c>
      <c r="J36" s="308">
        <v>2.4885047066242071E-2</v>
      </c>
      <c r="K36" s="308">
        <v>2.4885047066242071E-2</v>
      </c>
      <c r="L36" s="308">
        <v>2.4885047066242071E-2</v>
      </c>
      <c r="M36" s="308">
        <v>2.4885047066242071E-2</v>
      </c>
      <c r="N36" s="308">
        <v>2.4885047066242071E-2</v>
      </c>
      <c r="O36" s="308">
        <v>2.4885047066242071E-2</v>
      </c>
      <c r="P36" s="308">
        <v>2.4885047066242071E-2</v>
      </c>
      <c r="Q36" s="308">
        <v>2.4885047066242071E-2</v>
      </c>
      <c r="R36" s="308">
        <v>2.4885047066242071E-2</v>
      </c>
      <c r="S36" s="308">
        <v>2.4885047066242071E-2</v>
      </c>
      <c r="T36" s="308">
        <v>2.4885047066242071E-2</v>
      </c>
      <c r="U36" s="308">
        <v>2.4885047066242071E-2</v>
      </c>
      <c r="V36" s="308">
        <v>2.4885047066242071E-2</v>
      </c>
      <c r="W36" s="308">
        <v>2.4885047066242071E-2</v>
      </c>
      <c r="X36" s="308">
        <v>2.4885047066242071E-2</v>
      </c>
      <c r="Y36" s="308">
        <v>2.4885047066242071E-2</v>
      </c>
      <c r="Z36" s="308">
        <v>2.4885047066242071E-2</v>
      </c>
      <c r="AA36" s="308">
        <v>2.4885047066242071E-2</v>
      </c>
      <c r="AB36" s="308">
        <v>2.4885047066242071E-2</v>
      </c>
      <c r="AC36" s="308">
        <v>2.4885047066242071E-2</v>
      </c>
      <c r="AD36" s="308">
        <v>2.4885047066242071E-2</v>
      </c>
      <c r="AE36" s="308">
        <v>2.4885047066242071E-2</v>
      </c>
      <c r="AF36" s="308">
        <v>2.4885047066242071E-2</v>
      </c>
      <c r="AG36" s="308">
        <v>2.3783065308652908E-2</v>
      </c>
      <c r="AH36" s="308">
        <v>2.618753251886213E-2</v>
      </c>
      <c r="AI36" s="308">
        <v>2.4885047066242071E-2</v>
      </c>
      <c r="AJ36" s="308">
        <v>2.4885047066242071E-2</v>
      </c>
      <c r="AK36" s="308">
        <v>2.4885047066242071E-2</v>
      </c>
      <c r="AL36" s="308">
        <v>2.4885047066242071E-2</v>
      </c>
      <c r="AM36" s="308">
        <v>2.4885047066242071E-2</v>
      </c>
      <c r="AN36" s="308">
        <v>2.4885047066242071E-2</v>
      </c>
      <c r="AO36" s="308">
        <v>2.4885047066242071E-2</v>
      </c>
      <c r="AP36" s="308">
        <v>2.4885047066242071E-2</v>
      </c>
      <c r="AQ36" s="308">
        <v>2.4885047066242071E-2</v>
      </c>
      <c r="AR36" s="308">
        <v>2.4885047066242071E-2</v>
      </c>
      <c r="AS36" s="308">
        <v>2.4885047066242071E-2</v>
      </c>
      <c r="AT36" s="308">
        <v>2.4885047066242071E-2</v>
      </c>
      <c r="AU36" s="308">
        <v>2.4885047066242071E-2</v>
      </c>
      <c r="AV36" s="308">
        <v>2.4885047066242071E-2</v>
      </c>
      <c r="AW36" s="308">
        <v>2.4885047066242071E-2</v>
      </c>
      <c r="AX36" s="308">
        <v>2.4885047066242071E-2</v>
      </c>
      <c r="AY36" s="308">
        <v>2.4885047066242071E-2</v>
      </c>
      <c r="AZ36" s="308">
        <v>2.4885047066242071E-2</v>
      </c>
      <c r="BA36" s="308">
        <v>2.4885047066242071E-2</v>
      </c>
      <c r="BB36" s="308">
        <v>2.4885047066242071E-2</v>
      </c>
      <c r="BC36" s="308">
        <v>2.4885047066242071E-2</v>
      </c>
      <c r="BD36" s="308">
        <v>2.4885047066242071E-2</v>
      </c>
      <c r="BE36" s="308">
        <v>2.4885047066242071E-2</v>
      </c>
      <c r="BF36" s="308">
        <v>2.4885047066242071E-2</v>
      </c>
      <c r="BG36" s="308">
        <v>2.4885047066242071E-2</v>
      </c>
      <c r="BH36" s="308">
        <v>2.4885047066242071E-2</v>
      </c>
      <c r="BI36" s="308">
        <v>2.4885047066242071E-2</v>
      </c>
      <c r="BJ36" s="308">
        <v>2.4885047066242071E-2</v>
      </c>
      <c r="BK36" s="308">
        <v>2.4885047066242071E-2</v>
      </c>
      <c r="BL36" s="308">
        <v>2.4885047066242071E-2</v>
      </c>
      <c r="BM36" s="308">
        <v>2.4885047066242071E-2</v>
      </c>
      <c r="BN36" s="308">
        <v>2.4885047066242071E-2</v>
      </c>
      <c r="BO36" s="308">
        <v>2.4885047066242071E-2</v>
      </c>
      <c r="BP36" s="308">
        <v>2.4885047066242071E-2</v>
      </c>
      <c r="BQ36" s="308">
        <v>2.4885047066242071E-2</v>
      </c>
      <c r="BR36" s="308"/>
      <c r="BS36" s="308"/>
      <c r="BT36" s="308"/>
      <c r="BU36" s="308"/>
      <c r="BV36" s="308"/>
      <c r="BW36" s="308"/>
      <c r="BX36" s="308"/>
      <c r="BY36" s="308"/>
      <c r="BZ36" s="308"/>
      <c r="CA36" s="308"/>
      <c r="CB36" s="308"/>
      <c r="CC36" s="308"/>
      <c r="CD36" s="308"/>
      <c r="CE36" s="309"/>
    </row>
    <row r="37" spans="1:83" x14ac:dyDescent="0.2">
      <c r="A37" s="238">
        <v>43649</v>
      </c>
      <c r="B37" s="298">
        <f>IF(NOT(ISNA(A37)),IF(A37&gt;0,_xll.xlDateShiftMonthBiz("TARGET",A37,tenor),""),"")</f>
        <v>43833</v>
      </c>
      <c r="C37" s="422">
        <v>2.6280940519468176E-2</v>
      </c>
      <c r="D37" s="238">
        <v>44015</v>
      </c>
      <c r="E37" s="420">
        <v>1.7721277762458021E-2</v>
      </c>
      <c r="F37" s="419">
        <v>0</v>
      </c>
      <c r="G37" s="239">
        <f t="shared" si="0"/>
        <v>0.86756787271980162</v>
      </c>
      <c r="H37" s="465" t="str">
        <f>IF(A37&gt;=$B$4,_xll.xlShmImplSwap2($B$5,$H$8,A37,,tenor+0*TYPE(trigger),12/tenor,4,12/tenor,4,1,1),"")</f>
        <v>Curve (OIS_26APR16) is not present in shared memory.</v>
      </c>
      <c r="I37" s="307">
        <v>2.6280940519468176E-2</v>
      </c>
      <c r="J37" s="308">
        <v>2.6280940519468176E-2</v>
      </c>
      <c r="K37" s="308">
        <v>2.6280940519468176E-2</v>
      </c>
      <c r="L37" s="308">
        <v>2.6280940519468176E-2</v>
      </c>
      <c r="M37" s="308">
        <v>2.6280940519468176E-2</v>
      </c>
      <c r="N37" s="308">
        <v>2.6280940519468176E-2</v>
      </c>
      <c r="O37" s="308">
        <v>2.6280940519468176E-2</v>
      </c>
      <c r="P37" s="308">
        <v>2.6280940519468176E-2</v>
      </c>
      <c r="Q37" s="308">
        <v>2.6280940519468176E-2</v>
      </c>
      <c r="R37" s="308">
        <v>2.6280940519468176E-2</v>
      </c>
      <c r="S37" s="308">
        <v>2.6280940519468176E-2</v>
      </c>
      <c r="T37" s="308">
        <v>2.6280940519468176E-2</v>
      </c>
      <c r="U37" s="308">
        <v>2.6280940519468176E-2</v>
      </c>
      <c r="V37" s="308">
        <v>2.6280940519468176E-2</v>
      </c>
      <c r="W37" s="308">
        <v>2.6280940519468176E-2</v>
      </c>
      <c r="X37" s="308">
        <v>2.6280940519468176E-2</v>
      </c>
      <c r="Y37" s="308">
        <v>2.6280940519468176E-2</v>
      </c>
      <c r="Z37" s="308">
        <v>2.6280940519468176E-2</v>
      </c>
      <c r="AA37" s="308">
        <v>2.6280940519468176E-2</v>
      </c>
      <c r="AB37" s="308">
        <v>2.6280940519468176E-2</v>
      </c>
      <c r="AC37" s="308">
        <v>2.6280940519468176E-2</v>
      </c>
      <c r="AD37" s="308">
        <v>2.6280940519468176E-2</v>
      </c>
      <c r="AE37" s="308">
        <v>2.6280940519468176E-2</v>
      </c>
      <c r="AF37" s="308">
        <v>2.6280940519468176E-2</v>
      </c>
      <c r="AG37" s="308">
        <v>2.6280940519468176E-2</v>
      </c>
      <c r="AH37" s="308">
        <v>2.4982497254480554E-2</v>
      </c>
      <c r="AI37" s="308">
        <v>2.7780285681152702E-2</v>
      </c>
      <c r="AJ37" s="308">
        <v>2.6280940519468176E-2</v>
      </c>
      <c r="AK37" s="308">
        <v>2.6280940519468176E-2</v>
      </c>
      <c r="AL37" s="308">
        <v>2.6280940519468176E-2</v>
      </c>
      <c r="AM37" s="308">
        <v>2.6280940519468176E-2</v>
      </c>
      <c r="AN37" s="308">
        <v>2.6280940519468176E-2</v>
      </c>
      <c r="AO37" s="308">
        <v>2.6280940519468176E-2</v>
      </c>
      <c r="AP37" s="308">
        <v>2.6280940519468176E-2</v>
      </c>
      <c r="AQ37" s="308">
        <v>2.6280940519468176E-2</v>
      </c>
      <c r="AR37" s="308">
        <v>2.6280940519468176E-2</v>
      </c>
      <c r="AS37" s="308">
        <v>2.6280940519468176E-2</v>
      </c>
      <c r="AT37" s="308">
        <v>2.6280940519468176E-2</v>
      </c>
      <c r="AU37" s="308">
        <v>2.6280940519468176E-2</v>
      </c>
      <c r="AV37" s="308">
        <v>2.6280940519468176E-2</v>
      </c>
      <c r="AW37" s="308">
        <v>2.6280940519468176E-2</v>
      </c>
      <c r="AX37" s="308">
        <v>2.6280940519468176E-2</v>
      </c>
      <c r="AY37" s="308">
        <v>2.6280940519468176E-2</v>
      </c>
      <c r="AZ37" s="308">
        <v>2.6280940519468176E-2</v>
      </c>
      <c r="BA37" s="308">
        <v>2.6280940519468176E-2</v>
      </c>
      <c r="BB37" s="308">
        <v>2.6280940519468176E-2</v>
      </c>
      <c r="BC37" s="308">
        <v>2.6280940519468176E-2</v>
      </c>
      <c r="BD37" s="308">
        <v>2.6280940519468176E-2</v>
      </c>
      <c r="BE37" s="308">
        <v>2.6280940519468176E-2</v>
      </c>
      <c r="BF37" s="308">
        <v>2.6280940519468176E-2</v>
      </c>
      <c r="BG37" s="308">
        <v>2.6280940519468176E-2</v>
      </c>
      <c r="BH37" s="308">
        <v>2.6280940519468176E-2</v>
      </c>
      <c r="BI37" s="308">
        <v>2.6280940519468176E-2</v>
      </c>
      <c r="BJ37" s="308">
        <v>2.6280940519468176E-2</v>
      </c>
      <c r="BK37" s="308">
        <v>2.6280940519468176E-2</v>
      </c>
      <c r="BL37" s="308">
        <v>2.6280940519468176E-2</v>
      </c>
      <c r="BM37" s="308">
        <v>2.6280940519468176E-2</v>
      </c>
      <c r="BN37" s="308">
        <v>2.6280940519468176E-2</v>
      </c>
      <c r="BO37" s="308">
        <v>2.6280940519468176E-2</v>
      </c>
      <c r="BP37" s="308">
        <v>2.6280940519468176E-2</v>
      </c>
      <c r="BQ37" s="308">
        <v>2.6280940519468176E-2</v>
      </c>
      <c r="BR37" s="308"/>
      <c r="BS37" s="308"/>
      <c r="BT37" s="308"/>
      <c r="BU37" s="308"/>
      <c r="BV37" s="308"/>
      <c r="BW37" s="308"/>
      <c r="BX37" s="308"/>
      <c r="BY37" s="308"/>
      <c r="BZ37" s="308"/>
      <c r="CA37" s="308"/>
      <c r="CB37" s="308"/>
      <c r="CC37" s="308"/>
      <c r="CD37" s="308"/>
      <c r="CE37" s="309"/>
    </row>
    <row r="38" spans="1:83" x14ac:dyDescent="0.2">
      <c r="A38" s="238">
        <v>44015</v>
      </c>
      <c r="B38" s="298">
        <f>IF(NOT(ISNA(A38)),IF(A38&gt;0,_xll.xlDateShiftMonthBiz("TARGET",A38,tenor),""),"")</f>
        <v>44200</v>
      </c>
      <c r="C38" s="422">
        <v>2.7512467557961356E-2</v>
      </c>
      <c r="D38" s="238">
        <v>44382</v>
      </c>
      <c r="E38" s="420">
        <v>1.8898362115916431E-2</v>
      </c>
      <c r="F38" s="419">
        <v>0</v>
      </c>
      <c r="G38" s="239">
        <f t="shared" si="0"/>
        <v>0.84324353678387898</v>
      </c>
      <c r="H38" s="465" t="str">
        <f>IF(A38&gt;=$B$4,_xll.xlShmImplSwap2($B$5,$H$8,A38,,tenor+0*TYPE(trigger),12/tenor,4,12/tenor,4,1,1),"")</f>
        <v>Curve (OIS_26APR16) is not present in shared memory.</v>
      </c>
      <c r="I38" s="307">
        <v>2.7512467557961356E-2</v>
      </c>
      <c r="J38" s="308">
        <v>2.7512467557961356E-2</v>
      </c>
      <c r="K38" s="308">
        <v>2.7512467557961356E-2</v>
      </c>
      <c r="L38" s="308">
        <v>2.7512467557961356E-2</v>
      </c>
      <c r="M38" s="308">
        <v>2.7512467557961356E-2</v>
      </c>
      <c r="N38" s="308">
        <v>2.7512467557961356E-2</v>
      </c>
      <c r="O38" s="308">
        <v>2.7512467557961356E-2</v>
      </c>
      <c r="P38" s="308">
        <v>2.7512467557961356E-2</v>
      </c>
      <c r="Q38" s="308">
        <v>2.7512467557961356E-2</v>
      </c>
      <c r="R38" s="308">
        <v>2.7512467557961356E-2</v>
      </c>
      <c r="S38" s="308">
        <v>2.7512467557961356E-2</v>
      </c>
      <c r="T38" s="308">
        <v>2.7512467557961356E-2</v>
      </c>
      <c r="U38" s="308">
        <v>2.7512467557961356E-2</v>
      </c>
      <c r="V38" s="308">
        <v>2.7512467557961356E-2</v>
      </c>
      <c r="W38" s="308">
        <v>2.7512467557961356E-2</v>
      </c>
      <c r="X38" s="308">
        <v>2.7512467557961356E-2</v>
      </c>
      <c r="Y38" s="308">
        <v>2.7512467557961356E-2</v>
      </c>
      <c r="Z38" s="308">
        <v>2.7512467557961356E-2</v>
      </c>
      <c r="AA38" s="308">
        <v>2.7512467557961356E-2</v>
      </c>
      <c r="AB38" s="308">
        <v>2.7512467557961356E-2</v>
      </c>
      <c r="AC38" s="308">
        <v>2.7512467557961356E-2</v>
      </c>
      <c r="AD38" s="308">
        <v>2.7512467557961356E-2</v>
      </c>
      <c r="AE38" s="308">
        <v>2.7512467557961356E-2</v>
      </c>
      <c r="AF38" s="308">
        <v>2.7512467557961356E-2</v>
      </c>
      <c r="AG38" s="308">
        <v>2.7512467557961356E-2</v>
      </c>
      <c r="AH38" s="308">
        <v>2.7512467557961356E-2</v>
      </c>
      <c r="AI38" s="308">
        <v>2.6017298467933415E-2</v>
      </c>
      <c r="AJ38" s="308">
        <v>2.9208981341885872E-2</v>
      </c>
      <c r="AK38" s="308">
        <v>2.7512467557961356E-2</v>
      </c>
      <c r="AL38" s="308">
        <v>2.7512467557961356E-2</v>
      </c>
      <c r="AM38" s="308">
        <v>2.7512467557961356E-2</v>
      </c>
      <c r="AN38" s="308">
        <v>2.7512467557961356E-2</v>
      </c>
      <c r="AO38" s="308">
        <v>2.7512467557961356E-2</v>
      </c>
      <c r="AP38" s="308">
        <v>2.7512467557961356E-2</v>
      </c>
      <c r="AQ38" s="308">
        <v>2.7512467557961356E-2</v>
      </c>
      <c r="AR38" s="308">
        <v>2.7512467557961356E-2</v>
      </c>
      <c r="AS38" s="308">
        <v>2.7512467557961356E-2</v>
      </c>
      <c r="AT38" s="308">
        <v>2.7512467557961356E-2</v>
      </c>
      <c r="AU38" s="308">
        <v>2.7512467557961356E-2</v>
      </c>
      <c r="AV38" s="308">
        <v>2.7512467557961356E-2</v>
      </c>
      <c r="AW38" s="308">
        <v>2.7512467557961356E-2</v>
      </c>
      <c r="AX38" s="308">
        <v>2.7512467557961356E-2</v>
      </c>
      <c r="AY38" s="308">
        <v>2.7512467557961356E-2</v>
      </c>
      <c r="AZ38" s="308">
        <v>2.7512467557961356E-2</v>
      </c>
      <c r="BA38" s="308">
        <v>2.7512467557961356E-2</v>
      </c>
      <c r="BB38" s="308">
        <v>2.7512467557961356E-2</v>
      </c>
      <c r="BC38" s="308">
        <v>2.7512467557961356E-2</v>
      </c>
      <c r="BD38" s="308">
        <v>2.7512467557961356E-2</v>
      </c>
      <c r="BE38" s="308">
        <v>2.7512467557961356E-2</v>
      </c>
      <c r="BF38" s="308">
        <v>2.7512467557961356E-2</v>
      </c>
      <c r="BG38" s="308">
        <v>2.7512467557961356E-2</v>
      </c>
      <c r="BH38" s="308">
        <v>2.7512467557961356E-2</v>
      </c>
      <c r="BI38" s="308">
        <v>2.7512467557961356E-2</v>
      </c>
      <c r="BJ38" s="308">
        <v>2.7512467557961356E-2</v>
      </c>
      <c r="BK38" s="308">
        <v>2.7512467557961356E-2</v>
      </c>
      <c r="BL38" s="308">
        <v>2.7512467557961356E-2</v>
      </c>
      <c r="BM38" s="308">
        <v>2.7512467557961356E-2</v>
      </c>
      <c r="BN38" s="308">
        <v>2.7512467557961356E-2</v>
      </c>
      <c r="BO38" s="308">
        <v>2.7512467557961356E-2</v>
      </c>
      <c r="BP38" s="308">
        <v>2.7512467557961356E-2</v>
      </c>
      <c r="BQ38" s="308">
        <v>2.7512467557961356E-2</v>
      </c>
      <c r="BR38" s="308"/>
      <c r="BS38" s="308"/>
      <c r="BT38" s="308"/>
      <c r="BU38" s="308"/>
      <c r="BV38" s="308"/>
      <c r="BW38" s="308"/>
      <c r="BX38" s="308"/>
      <c r="BY38" s="308"/>
      <c r="BZ38" s="308"/>
      <c r="CA38" s="308"/>
      <c r="CB38" s="308"/>
      <c r="CC38" s="308"/>
      <c r="CD38" s="308"/>
      <c r="CE38" s="309"/>
    </row>
    <row r="39" spans="1:83" x14ac:dyDescent="0.2">
      <c r="A39" s="238">
        <v>44382</v>
      </c>
      <c r="B39" s="298">
        <f>IF(NOT(ISNA(A39)),IF(A39&gt;0,_xll.xlDateShiftMonthBiz("TARGET",A39,tenor),""),"")</f>
        <v>44566</v>
      </c>
      <c r="C39" s="422">
        <v>2.8755594817920498E-2</v>
      </c>
      <c r="D39" s="238">
        <v>44746</v>
      </c>
      <c r="E39" s="420">
        <v>1.9949894210899387E-2</v>
      </c>
      <c r="F39" s="419">
        <v>0</v>
      </c>
      <c r="G39" s="239">
        <f t="shared" si="0"/>
        <v>0.81882774335874675</v>
      </c>
      <c r="H39" s="465" t="str">
        <f>IF(A39&gt;=$B$4,_xll.xlShmImplSwap2($B$5,$H$8,A39,,tenor+0*TYPE(trigger),12/tenor,4,12/tenor,4,1,1),"")</f>
        <v>Curve (OIS_26APR16) is not present in shared memory.</v>
      </c>
      <c r="I39" s="307">
        <v>2.8755594817920498E-2</v>
      </c>
      <c r="J39" s="308">
        <v>2.8755594817920498E-2</v>
      </c>
      <c r="K39" s="308">
        <v>2.8755594817920498E-2</v>
      </c>
      <c r="L39" s="308">
        <v>2.8755594817920498E-2</v>
      </c>
      <c r="M39" s="308">
        <v>2.8755594817920498E-2</v>
      </c>
      <c r="N39" s="308">
        <v>2.8755594817920498E-2</v>
      </c>
      <c r="O39" s="308">
        <v>2.8755594817920498E-2</v>
      </c>
      <c r="P39" s="308">
        <v>2.8755594817920498E-2</v>
      </c>
      <c r="Q39" s="308">
        <v>2.8755594817920498E-2</v>
      </c>
      <c r="R39" s="308">
        <v>2.8755594817920498E-2</v>
      </c>
      <c r="S39" s="308">
        <v>2.8755594817920498E-2</v>
      </c>
      <c r="T39" s="308">
        <v>2.8755594817920498E-2</v>
      </c>
      <c r="U39" s="308">
        <v>2.8755594817920498E-2</v>
      </c>
      <c r="V39" s="308">
        <v>2.8755594817920498E-2</v>
      </c>
      <c r="W39" s="308">
        <v>2.8755594817920498E-2</v>
      </c>
      <c r="X39" s="308">
        <v>2.8755594817920498E-2</v>
      </c>
      <c r="Y39" s="308">
        <v>2.8755594817920498E-2</v>
      </c>
      <c r="Z39" s="308">
        <v>2.8755594817920498E-2</v>
      </c>
      <c r="AA39" s="308">
        <v>2.8755594817920498E-2</v>
      </c>
      <c r="AB39" s="308">
        <v>2.8755594817920498E-2</v>
      </c>
      <c r="AC39" s="308">
        <v>2.8755594817920498E-2</v>
      </c>
      <c r="AD39" s="308">
        <v>2.8755594817920498E-2</v>
      </c>
      <c r="AE39" s="308">
        <v>2.8755594817920498E-2</v>
      </c>
      <c r="AF39" s="308">
        <v>2.8755594817920498E-2</v>
      </c>
      <c r="AG39" s="308">
        <v>2.8755594817920498E-2</v>
      </c>
      <c r="AH39" s="308">
        <v>2.8755594817920498E-2</v>
      </c>
      <c r="AI39" s="308">
        <v>2.8755594817920498E-2</v>
      </c>
      <c r="AJ39" s="308">
        <v>2.7044529242266181E-2</v>
      </c>
      <c r="AK39" s="308">
        <v>3.0668478623567474E-2</v>
      </c>
      <c r="AL39" s="308">
        <v>2.8755594817920498E-2</v>
      </c>
      <c r="AM39" s="308">
        <v>2.8755594817920498E-2</v>
      </c>
      <c r="AN39" s="308">
        <v>2.8755594817920498E-2</v>
      </c>
      <c r="AO39" s="308">
        <v>2.8755594817920498E-2</v>
      </c>
      <c r="AP39" s="308">
        <v>2.8755594817920498E-2</v>
      </c>
      <c r="AQ39" s="308">
        <v>2.8755594817920498E-2</v>
      </c>
      <c r="AR39" s="308">
        <v>2.8755594817920498E-2</v>
      </c>
      <c r="AS39" s="308">
        <v>2.8755594817920498E-2</v>
      </c>
      <c r="AT39" s="308">
        <v>2.8755594817920498E-2</v>
      </c>
      <c r="AU39" s="308">
        <v>2.8755594817920498E-2</v>
      </c>
      <c r="AV39" s="308">
        <v>2.8755594817920498E-2</v>
      </c>
      <c r="AW39" s="308">
        <v>2.8755594817920498E-2</v>
      </c>
      <c r="AX39" s="308">
        <v>2.8755594817920498E-2</v>
      </c>
      <c r="AY39" s="308">
        <v>2.8755594817920498E-2</v>
      </c>
      <c r="AZ39" s="308">
        <v>2.8755594817920498E-2</v>
      </c>
      <c r="BA39" s="308">
        <v>2.8755594817920498E-2</v>
      </c>
      <c r="BB39" s="308">
        <v>2.8755594817920498E-2</v>
      </c>
      <c r="BC39" s="308">
        <v>2.8755594817920498E-2</v>
      </c>
      <c r="BD39" s="308">
        <v>2.8755594817920498E-2</v>
      </c>
      <c r="BE39" s="308">
        <v>2.8755594817920498E-2</v>
      </c>
      <c r="BF39" s="308">
        <v>2.8755594817920498E-2</v>
      </c>
      <c r="BG39" s="308">
        <v>2.8755594817920498E-2</v>
      </c>
      <c r="BH39" s="308">
        <v>2.8755594817920498E-2</v>
      </c>
      <c r="BI39" s="308">
        <v>2.8755594817920498E-2</v>
      </c>
      <c r="BJ39" s="308">
        <v>2.8755594817920498E-2</v>
      </c>
      <c r="BK39" s="308">
        <v>2.8755594817920498E-2</v>
      </c>
      <c r="BL39" s="308">
        <v>2.8755594817920498E-2</v>
      </c>
      <c r="BM39" s="308">
        <v>2.8755594817920498E-2</v>
      </c>
      <c r="BN39" s="308">
        <v>2.8755594817920498E-2</v>
      </c>
      <c r="BO39" s="308">
        <v>2.8755594817920498E-2</v>
      </c>
      <c r="BP39" s="308">
        <v>2.8755594817920498E-2</v>
      </c>
      <c r="BQ39" s="308">
        <v>2.8755594817920498E-2</v>
      </c>
      <c r="BR39" s="308"/>
      <c r="BS39" s="308"/>
      <c r="BT39" s="308"/>
      <c r="BU39" s="308"/>
      <c r="BV39" s="308"/>
      <c r="BW39" s="308"/>
      <c r="BX39" s="308"/>
      <c r="BY39" s="308"/>
      <c r="BZ39" s="308"/>
      <c r="CA39" s="308"/>
      <c r="CB39" s="308"/>
      <c r="CC39" s="308"/>
      <c r="CD39" s="308"/>
      <c r="CE39" s="309"/>
    </row>
    <row r="40" spans="1:83" x14ac:dyDescent="0.2">
      <c r="A40" s="238">
        <v>44746</v>
      </c>
      <c r="B40" s="298">
        <f>IF(NOT(ISNA(A40)),IF(A40&gt;0,_xll.xlDateShiftMonthBiz("TARGET",A40,tenor),""),"")</f>
        <v>44930</v>
      </c>
      <c r="C40" s="422">
        <v>2.9770417409177106E-2</v>
      </c>
      <c r="D40" s="238">
        <v>45110</v>
      </c>
      <c r="E40" s="420">
        <v>2.0898195754795703E-2</v>
      </c>
      <c r="F40" s="419">
        <v>0</v>
      </c>
      <c r="G40" s="239">
        <f>IF(ISNA(D40),"",IF(D40&gt;0,EXP(-(E40+F40)*(D40-$D$10)/365),""))</f>
        <v>0.79435589690162589</v>
      </c>
      <c r="H40" s="465" t="str">
        <f>IF(A40&gt;=$B$4,_xll.xlShmImplSwap2($B$5,$H$8,A40,,tenor+0*TYPE(trigger),12/tenor,4,12/tenor,4,1,1),"")</f>
        <v>Curve (OIS_26APR16) is not present in shared memory.</v>
      </c>
      <c r="I40" s="307">
        <v>2.9770417409177106E-2</v>
      </c>
      <c r="J40" s="308">
        <v>2.9770417409177106E-2</v>
      </c>
      <c r="K40" s="308">
        <v>2.9770417409177106E-2</v>
      </c>
      <c r="L40" s="308">
        <v>2.9770417409177106E-2</v>
      </c>
      <c r="M40" s="308">
        <v>2.9770417409177106E-2</v>
      </c>
      <c r="N40" s="308">
        <v>2.9770417409177106E-2</v>
      </c>
      <c r="O40" s="308">
        <v>2.9770417409177106E-2</v>
      </c>
      <c r="P40" s="308">
        <v>2.9770417409177106E-2</v>
      </c>
      <c r="Q40" s="308">
        <v>2.9770417409177106E-2</v>
      </c>
      <c r="R40" s="308">
        <v>2.9770417409177106E-2</v>
      </c>
      <c r="S40" s="308">
        <v>2.9770417409177106E-2</v>
      </c>
      <c r="T40" s="308">
        <v>2.9770417409177106E-2</v>
      </c>
      <c r="U40" s="308">
        <v>2.9770417409177106E-2</v>
      </c>
      <c r="V40" s="308">
        <v>2.9770417409177106E-2</v>
      </c>
      <c r="W40" s="308">
        <v>2.9770417409177106E-2</v>
      </c>
      <c r="X40" s="308">
        <v>2.9770417409177106E-2</v>
      </c>
      <c r="Y40" s="308">
        <v>2.9770417409177106E-2</v>
      </c>
      <c r="Z40" s="308">
        <v>2.9770417409177106E-2</v>
      </c>
      <c r="AA40" s="308">
        <v>2.9770417409177106E-2</v>
      </c>
      <c r="AB40" s="308">
        <v>2.9770417409177106E-2</v>
      </c>
      <c r="AC40" s="308">
        <v>2.9770417409177106E-2</v>
      </c>
      <c r="AD40" s="308">
        <v>2.9770417409177106E-2</v>
      </c>
      <c r="AE40" s="308">
        <v>2.9770417409177106E-2</v>
      </c>
      <c r="AF40" s="308">
        <v>2.9770417409177106E-2</v>
      </c>
      <c r="AG40" s="308">
        <v>2.9770417409177106E-2</v>
      </c>
      <c r="AH40" s="308">
        <v>2.9770417409177106E-2</v>
      </c>
      <c r="AI40" s="308">
        <v>2.9770417409177106E-2</v>
      </c>
      <c r="AJ40" s="308">
        <v>2.9770417409177106E-2</v>
      </c>
      <c r="AK40" s="308">
        <v>2.7858398083808796E-2</v>
      </c>
      <c r="AL40" s="308">
        <v>3.1884743880914591E-2</v>
      </c>
      <c r="AM40" s="308">
        <v>2.9770417409177106E-2</v>
      </c>
      <c r="AN40" s="308">
        <v>2.9770417409177106E-2</v>
      </c>
      <c r="AO40" s="308">
        <v>2.9770417409177106E-2</v>
      </c>
      <c r="AP40" s="308">
        <v>2.9770417409177106E-2</v>
      </c>
      <c r="AQ40" s="308">
        <v>2.9770417409177106E-2</v>
      </c>
      <c r="AR40" s="308">
        <v>2.9770417409177106E-2</v>
      </c>
      <c r="AS40" s="308">
        <v>2.9770417409177106E-2</v>
      </c>
      <c r="AT40" s="308">
        <v>2.9770417409177106E-2</v>
      </c>
      <c r="AU40" s="308">
        <v>2.9770417409177106E-2</v>
      </c>
      <c r="AV40" s="308">
        <v>2.9770417409177106E-2</v>
      </c>
      <c r="AW40" s="308">
        <v>2.9770417409177106E-2</v>
      </c>
      <c r="AX40" s="308">
        <v>2.9770417409177106E-2</v>
      </c>
      <c r="AY40" s="308">
        <v>2.9770417409177106E-2</v>
      </c>
      <c r="AZ40" s="308">
        <v>2.9770417409177106E-2</v>
      </c>
      <c r="BA40" s="308">
        <v>2.9770417409177106E-2</v>
      </c>
      <c r="BB40" s="308">
        <v>2.9770417409177106E-2</v>
      </c>
      <c r="BC40" s="308">
        <v>2.9770417409177106E-2</v>
      </c>
      <c r="BD40" s="308">
        <v>2.9770417409177106E-2</v>
      </c>
      <c r="BE40" s="308">
        <v>2.9770417409177106E-2</v>
      </c>
      <c r="BF40" s="308">
        <v>2.9770417409177106E-2</v>
      </c>
      <c r="BG40" s="308">
        <v>2.9770417409177106E-2</v>
      </c>
      <c r="BH40" s="308">
        <v>2.9770417409177106E-2</v>
      </c>
      <c r="BI40" s="308">
        <v>2.9770417409177106E-2</v>
      </c>
      <c r="BJ40" s="308">
        <v>2.9770417409177106E-2</v>
      </c>
      <c r="BK40" s="308">
        <v>2.9770417409177106E-2</v>
      </c>
      <c r="BL40" s="308">
        <v>2.9770417409177106E-2</v>
      </c>
      <c r="BM40" s="308">
        <v>2.9770417409177106E-2</v>
      </c>
      <c r="BN40" s="308">
        <v>2.9770417409177106E-2</v>
      </c>
      <c r="BO40" s="308">
        <v>2.9770417409177106E-2</v>
      </c>
      <c r="BP40" s="308">
        <v>2.9770417409177106E-2</v>
      </c>
      <c r="BQ40" s="308">
        <v>2.9770417409177106E-2</v>
      </c>
      <c r="BR40" s="308"/>
      <c r="BS40" s="308"/>
      <c r="BT40" s="308"/>
      <c r="BU40" s="308"/>
      <c r="BV40" s="308"/>
      <c r="BW40" s="308"/>
      <c r="BX40" s="308"/>
      <c r="BY40" s="308"/>
      <c r="BZ40" s="308"/>
      <c r="CA40" s="308"/>
      <c r="CB40" s="308"/>
      <c r="CC40" s="308"/>
      <c r="CD40" s="308"/>
      <c r="CE40" s="309"/>
    </row>
    <row r="41" spans="1:83" x14ac:dyDescent="0.2">
      <c r="A41" s="238">
        <v>45110</v>
      </c>
      <c r="B41" s="298">
        <f>IF(NOT(ISNA(A41)),IF(A41&gt;0,_xll.xlDateShiftMonthBiz("TARGET",A41,tenor),""),"")</f>
        <v>45294</v>
      </c>
      <c r="C41" s="422">
        <v>3.010759380175216E-2</v>
      </c>
      <c r="D41" s="238">
        <v>45476</v>
      </c>
      <c r="E41" s="420">
        <v>2.1715935583047439E-2</v>
      </c>
      <c r="F41" s="419">
        <v>0</v>
      </c>
      <c r="G41" s="239">
        <f t="shared" si="0"/>
        <v>0.77027499079023931</v>
      </c>
      <c r="H41" s="465" t="str">
        <f>IF(A41&gt;=$B$4,_xll.xlShmImplSwap2($B$5,$H$8,A41,,tenor+0*TYPE(trigger),12/tenor,4,12/tenor,4,1,1),"")</f>
        <v>Curve (OIS_26APR16) is not present in shared memory.</v>
      </c>
      <c r="I41" s="307">
        <v>3.010759380175216E-2</v>
      </c>
      <c r="J41" s="308">
        <v>3.010759380175216E-2</v>
      </c>
      <c r="K41" s="308">
        <v>3.010759380175216E-2</v>
      </c>
      <c r="L41" s="308">
        <v>3.010759380175216E-2</v>
      </c>
      <c r="M41" s="308">
        <v>3.010759380175216E-2</v>
      </c>
      <c r="N41" s="308">
        <v>3.010759380175216E-2</v>
      </c>
      <c r="O41" s="308">
        <v>3.010759380175216E-2</v>
      </c>
      <c r="P41" s="308">
        <v>3.010759380175216E-2</v>
      </c>
      <c r="Q41" s="308">
        <v>3.010759380175216E-2</v>
      </c>
      <c r="R41" s="308">
        <v>3.010759380175216E-2</v>
      </c>
      <c r="S41" s="308">
        <v>3.010759380175216E-2</v>
      </c>
      <c r="T41" s="308">
        <v>3.010759380175216E-2</v>
      </c>
      <c r="U41" s="308">
        <v>3.010759380175216E-2</v>
      </c>
      <c r="V41" s="308">
        <v>3.010759380175216E-2</v>
      </c>
      <c r="W41" s="308">
        <v>3.010759380175216E-2</v>
      </c>
      <c r="X41" s="308">
        <v>3.010759380175216E-2</v>
      </c>
      <c r="Y41" s="308">
        <v>3.010759380175216E-2</v>
      </c>
      <c r="Z41" s="308">
        <v>3.010759380175216E-2</v>
      </c>
      <c r="AA41" s="308">
        <v>3.010759380175216E-2</v>
      </c>
      <c r="AB41" s="308">
        <v>3.010759380175216E-2</v>
      </c>
      <c r="AC41" s="308">
        <v>3.010759380175216E-2</v>
      </c>
      <c r="AD41" s="308">
        <v>3.010759380175216E-2</v>
      </c>
      <c r="AE41" s="308">
        <v>3.010759380175216E-2</v>
      </c>
      <c r="AF41" s="308">
        <v>3.010759380175216E-2</v>
      </c>
      <c r="AG41" s="308">
        <v>3.010759380175216E-2</v>
      </c>
      <c r="AH41" s="308">
        <v>3.010759380175216E-2</v>
      </c>
      <c r="AI41" s="308">
        <v>3.010759380175216E-2</v>
      </c>
      <c r="AJ41" s="308">
        <v>3.010759380175216E-2</v>
      </c>
      <c r="AK41" s="308">
        <v>3.010759380175216E-2</v>
      </c>
      <c r="AL41" s="308">
        <v>2.8007787641671635E-2</v>
      </c>
      <c r="AM41" s="308">
        <v>3.2410139558708133E-2</v>
      </c>
      <c r="AN41" s="308">
        <v>3.010759380175216E-2</v>
      </c>
      <c r="AO41" s="308">
        <v>3.010759380175216E-2</v>
      </c>
      <c r="AP41" s="308">
        <v>3.010759380175216E-2</v>
      </c>
      <c r="AQ41" s="308">
        <v>3.010759380175216E-2</v>
      </c>
      <c r="AR41" s="308">
        <v>3.010759380175216E-2</v>
      </c>
      <c r="AS41" s="308">
        <v>3.010759380175216E-2</v>
      </c>
      <c r="AT41" s="308">
        <v>3.010759380175216E-2</v>
      </c>
      <c r="AU41" s="308">
        <v>3.010759380175216E-2</v>
      </c>
      <c r="AV41" s="308">
        <v>3.010759380175216E-2</v>
      </c>
      <c r="AW41" s="308">
        <v>3.010759380175216E-2</v>
      </c>
      <c r="AX41" s="308">
        <v>3.010759380175216E-2</v>
      </c>
      <c r="AY41" s="308">
        <v>3.010759380175216E-2</v>
      </c>
      <c r="AZ41" s="308">
        <v>3.010759380175216E-2</v>
      </c>
      <c r="BA41" s="308">
        <v>3.010759380175216E-2</v>
      </c>
      <c r="BB41" s="308">
        <v>3.010759380175216E-2</v>
      </c>
      <c r="BC41" s="308">
        <v>3.010759380175216E-2</v>
      </c>
      <c r="BD41" s="308">
        <v>3.010759380175216E-2</v>
      </c>
      <c r="BE41" s="308">
        <v>3.010759380175216E-2</v>
      </c>
      <c r="BF41" s="308">
        <v>3.010759380175216E-2</v>
      </c>
      <c r="BG41" s="308">
        <v>3.010759380175216E-2</v>
      </c>
      <c r="BH41" s="308">
        <v>3.010759380175216E-2</v>
      </c>
      <c r="BI41" s="308">
        <v>3.010759380175216E-2</v>
      </c>
      <c r="BJ41" s="308">
        <v>3.010759380175216E-2</v>
      </c>
      <c r="BK41" s="308">
        <v>3.010759380175216E-2</v>
      </c>
      <c r="BL41" s="308">
        <v>3.010759380175216E-2</v>
      </c>
      <c r="BM41" s="308">
        <v>3.010759380175216E-2</v>
      </c>
      <c r="BN41" s="308">
        <v>3.010759380175216E-2</v>
      </c>
      <c r="BO41" s="308">
        <v>3.010759380175216E-2</v>
      </c>
      <c r="BP41" s="308">
        <v>3.010759380175216E-2</v>
      </c>
      <c r="BQ41" s="308">
        <v>3.010759380175216E-2</v>
      </c>
      <c r="BR41" s="308"/>
      <c r="BS41" s="308"/>
      <c r="BT41" s="308"/>
      <c r="BU41" s="308"/>
      <c r="BV41" s="308"/>
      <c r="BW41" s="308"/>
      <c r="BX41" s="308"/>
      <c r="BY41" s="308"/>
      <c r="BZ41" s="308"/>
      <c r="CA41" s="308"/>
      <c r="CB41" s="308"/>
      <c r="CC41" s="308"/>
      <c r="CD41" s="308"/>
      <c r="CE41" s="309"/>
    </row>
    <row r="42" spans="1:83" x14ac:dyDescent="0.2">
      <c r="A42" s="238">
        <v>45476</v>
      </c>
      <c r="B42" s="298">
        <f>IF(NOT(ISNA(A42)),IF(A42&gt;0,_xll.xlDateShiftMonthBiz("TARGET",A42,tenor),""),"")</f>
        <v>45660</v>
      </c>
      <c r="C42" s="422">
        <v>2.9711041708017426E-2</v>
      </c>
      <c r="D42" s="238">
        <v>45841</v>
      </c>
      <c r="E42" s="420">
        <v>2.2369224506778876E-2</v>
      </c>
      <c r="F42" s="419">
        <v>0</v>
      </c>
      <c r="G42" s="239">
        <f t="shared" si="0"/>
        <v>0.7473445782465491</v>
      </c>
      <c r="H42" s="465" t="str">
        <f>IF(A42&gt;=$B$4,_xll.xlShmImplSwap2($B$5,$H$8,A42,,tenor+0*TYPE(trigger),12/tenor,4,12/tenor,4,1,1),"")</f>
        <v>Curve (OIS_26APR16) is not present in shared memory.</v>
      </c>
      <c r="I42" s="307">
        <v>2.9711041708017426E-2</v>
      </c>
      <c r="J42" s="308">
        <v>2.9711041708017426E-2</v>
      </c>
      <c r="K42" s="308">
        <v>2.9711041708017426E-2</v>
      </c>
      <c r="L42" s="308">
        <v>2.9711041708017426E-2</v>
      </c>
      <c r="M42" s="308">
        <v>2.9711041708017426E-2</v>
      </c>
      <c r="N42" s="308">
        <v>2.9711041708017426E-2</v>
      </c>
      <c r="O42" s="308">
        <v>2.9711041708017426E-2</v>
      </c>
      <c r="P42" s="308">
        <v>2.9711041708017426E-2</v>
      </c>
      <c r="Q42" s="308">
        <v>2.9711041708017426E-2</v>
      </c>
      <c r="R42" s="308">
        <v>2.9711041708017426E-2</v>
      </c>
      <c r="S42" s="308">
        <v>2.9711041708017426E-2</v>
      </c>
      <c r="T42" s="308">
        <v>2.9711041708017426E-2</v>
      </c>
      <c r="U42" s="308">
        <v>2.9711041708017426E-2</v>
      </c>
      <c r="V42" s="308">
        <v>2.9711041708017426E-2</v>
      </c>
      <c r="W42" s="308">
        <v>2.9711041708017426E-2</v>
      </c>
      <c r="X42" s="308">
        <v>2.9711041708017426E-2</v>
      </c>
      <c r="Y42" s="308">
        <v>2.9711041708017426E-2</v>
      </c>
      <c r="Z42" s="308">
        <v>2.9711041708017426E-2</v>
      </c>
      <c r="AA42" s="308">
        <v>2.9711041708017426E-2</v>
      </c>
      <c r="AB42" s="308">
        <v>2.9711041708017426E-2</v>
      </c>
      <c r="AC42" s="308">
        <v>2.9711041708017426E-2</v>
      </c>
      <c r="AD42" s="308">
        <v>2.9711041708017426E-2</v>
      </c>
      <c r="AE42" s="308">
        <v>2.9711041708017426E-2</v>
      </c>
      <c r="AF42" s="308">
        <v>2.9711041708017426E-2</v>
      </c>
      <c r="AG42" s="308">
        <v>2.9711041708017426E-2</v>
      </c>
      <c r="AH42" s="308">
        <v>2.9711041708017426E-2</v>
      </c>
      <c r="AI42" s="308">
        <v>2.9711041708017426E-2</v>
      </c>
      <c r="AJ42" s="308">
        <v>2.9711041708017426E-2</v>
      </c>
      <c r="AK42" s="308">
        <v>2.9711041708017426E-2</v>
      </c>
      <c r="AL42" s="308">
        <v>2.9711041708017426E-2</v>
      </c>
      <c r="AM42" s="308">
        <v>2.7404776506608153E-2</v>
      </c>
      <c r="AN42" s="308">
        <v>3.2220486583049365E-2</v>
      </c>
      <c r="AO42" s="308">
        <v>2.9711041708017426E-2</v>
      </c>
      <c r="AP42" s="308">
        <v>2.9711041708017426E-2</v>
      </c>
      <c r="AQ42" s="308">
        <v>2.9711041708017426E-2</v>
      </c>
      <c r="AR42" s="308">
        <v>2.9711041708017426E-2</v>
      </c>
      <c r="AS42" s="308">
        <v>2.9711041708017426E-2</v>
      </c>
      <c r="AT42" s="308">
        <v>2.9711041708017426E-2</v>
      </c>
      <c r="AU42" s="308">
        <v>2.9711041708017426E-2</v>
      </c>
      <c r="AV42" s="308">
        <v>2.9711041708017426E-2</v>
      </c>
      <c r="AW42" s="308">
        <v>2.9711041708017426E-2</v>
      </c>
      <c r="AX42" s="308">
        <v>2.9711041708017426E-2</v>
      </c>
      <c r="AY42" s="308">
        <v>2.9711041708017426E-2</v>
      </c>
      <c r="AZ42" s="308">
        <v>2.9711041708017426E-2</v>
      </c>
      <c r="BA42" s="308">
        <v>2.9711041708017426E-2</v>
      </c>
      <c r="BB42" s="308">
        <v>2.9711041708017426E-2</v>
      </c>
      <c r="BC42" s="308">
        <v>2.9711041708017426E-2</v>
      </c>
      <c r="BD42" s="308">
        <v>2.9711041708017426E-2</v>
      </c>
      <c r="BE42" s="308">
        <v>2.9711041708017426E-2</v>
      </c>
      <c r="BF42" s="308">
        <v>2.9711041708017426E-2</v>
      </c>
      <c r="BG42" s="308">
        <v>2.9711041708017426E-2</v>
      </c>
      <c r="BH42" s="308">
        <v>2.9711041708017426E-2</v>
      </c>
      <c r="BI42" s="308">
        <v>2.9711041708017426E-2</v>
      </c>
      <c r="BJ42" s="308">
        <v>2.9711041708017426E-2</v>
      </c>
      <c r="BK42" s="308">
        <v>2.9711041708017426E-2</v>
      </c>
      <c r="BL42" s="308">
        <v>2.9711041708017426E-2</v>
      </c>
      <c r="BM42" s="308">
        <v>2.9711041708017426E-2</v>
      </c>
      <c r="BN42" s="308">
        <v>2.9711041708017426E-2</v>
      </c>
      <c r="BO42" s="308">
        <v>2.9711041708017426E-2</v>
      </c>
      <c r="BP42" s="308">
        <v>2.9711041708017426E-2</v>
      </c>
      <c r="BQ42" s="308">
        <v>2.9711041708017426E-2</v>
      </c>
      <c r="BR42" s="308"/>
      <c r="BS42" s="308"/>
      <c r="BT42" s="308"/>
      <c r="BU42" s="308"/>
      <c r="BV42" s="308"/>
      <c r="BW42" s="308"/>
      <c r="BX42" s="308"/>
      <c r="BY42" s="308"/>
      <c r="BZ42" s="308"/>
      <c r="CA42" s="308"/>
      <c r="CB42" s="308"/>
      <c r="CC42" s="308"/>
      <c r="CD42" s="308"/>
      <c r="CE42" s="309"/>
    </row>
    <row r="43" spans="1:83" x14ac:dyDescent="0.2">
      <c r="A43" s="238">
        <v>45841</v>
      </c>
      <c r="B43" s="298">
        <f>IF(NOT(ISNA(A43)),IF(A43&gt;0,_xll.xlDateShiftMonthBiz("TARGET",A43,tenor),""),"")</f>
        <v>46027</v>
      </c>
      <c r="C43" s="422">
        <v>2.8782506692608113E-2</v>
      </c>
      <c r="D43" s="238">
        <v>46206</v>
      </c>
      <c r="E43" s="420">
        <v>2.2856939496883055E-2</v>
      </c>
      <c r="F43" s="419">
        <v>0</v>
      </c>
      <c r="G43" s="239">
        <f t="shared" si="0"/>
        <v>0.72583286422950821</v>
      </c>
      <c r="H43" s="465" t="str">
        <f>IF(A43&gt;=$B$4,_xll.xlShmImplSwap2($B$5,$H$8,A43,,tenor+0*TYPE(trigger),12/tenor,4,12/tenor,4,1,1),"")</f>
        <v>Curve (OIS_26APR16) is not present in shared memory.</v>
      </c>
      <c r="I43" s="307">
        <v>2.8782506692608113E-2</v>
      </c>
      <c r="J43" s="308">
        <v>2.8782506692608113E-2</v>
      </c>
      <c r="K43" s="308">
        <v>2.8782506692608113E-2</v>
      </c>
      <c r="L43" s="308">
        <v>2.8782506692608113E-2</v>
      </c>
      <c r="M43" s="308">
        <v>2.8782506692608113E-2</v>
      </c>
      <c r="N43" s="308">
        <v>2.8782506692608113E-2</v>
      </c>
      <c r="O43" s="308">
        <v>2.8782506692608113E-2</v>
      </c>
      <c r="P43" s="308">
        <v>2.8782506692608113E-2</v>
      </c>
      <c r="Q43" s="308">
        <v>2.8782506692608113E-2</v>
      </c>
      <c r="R43" s="308">
        <v>2.8782506692608113E-2</v>
      </c>
      <c r="S43" s="308">
        <v>2.8782506692608113E-2</v>
      </c>
      <c r="T43" s="308">
        <v>2.8782506692608113E-2</v>
      </c>
      <c r="U43" s="308">
        <v>2.8782506692608113E-2</v>
      </c>
      <c r="V43" s="308">
        <v>2.8782506692608113E-2</v>
      </c>
      <c r="W43" s="308">
        <v>2.8782506692608113E-2</v>
      </c>
      <c r="X43" s="308">
        <v>2.8782506692608113E-2</v>
      </c>
      <c r="Y43" s="308">
        <v>2.8782506692608113E-2</v>
      </c>
      <c r="Z43" s="308">
        <v>2.8782506692608113E-2</v>
      </c>
      <c r="AA43" s="308">
        <v>2.8782506692608113E-2</v>
      </c>
      <c r="AB43" s="308">
        <v>2.8782506692608113E-2</v>
      </c>
      <c r="AC43" s="308">
        <v>2.8782506692608113E-2</v>
      </c>
      <c r="AD43" s="308">
        <v>2.8782506692608113E-2</v>
      </c>
      <c r="AE43" s="308">
        <v>2.8782506692608113E-2</v>
      </c>
      <c r="AF43" s="308">
        <v>2.8782506692608113E-2</v>
      </c>
      <c r="AG43" s="308">
        <v>2.8782506692608113E-2</v>
      </c>
      <c r="AH43" s="308">
        <v>2.8782506692608113E-2</v>
      </c>
      <c r="AI43" s="308">
        <v>2.8782506692608113E-2</v>
      </c>
      <c r="AJ43" s="308">
        <v>2.8782506692608113E-2</v>
      </c>
      <c r="AK43" s="308">
        <v>2.8782506692608113E-2</v>
      </c>
      <c r="AL43" s="308">
        <v>2.8782506692608113E-2</v>
      </c>
      <c r="AM43" s="308">
        <v>2.8782506692608113E-2</v>
      </c>
      <c r="AN43" s="308">
        <v>2.6275926817567546E-2</v>
      </c>
      <c r="AO43" s="308">
        <v>3.1492749005617951E-2</v>
      </c>
      <c r="AP43" s="308">
        <v>2.8782506692608113E-2</v>
      </c>
      <c r="AQ43" s="308">
        <v>2.8782506692608113E-2</v>
      </c>
      <c r="AR43" s="308">
        <v>2.8782506692608113E-2</v>
      </c>
      <c r="AS43" s="308">
        <v>2.8782506692608113E-2</v>
      </c>
      <c r="AT43" s="308">
        <v>2.8782506692608113E-2</v>
      </c>
      <c r="AU43" s="308">
        <v>2.8782506692608113E-2</v>
      </c>
      <c r="AV43" s="308">
        <v>2.8782506692608113E-2</v>
      </c>
      <c r="AW43" s="308">
        <v>2.8782506692608113E-2</v>
      </c>
      <c r="AX43" s="308">
        <v>2.8782506692608113E-2</v>
      </c>
      <c r="AY43" s="308">
        <v>2.8782506692608113E-2</v>
      </c>
      <c r="AZ43" s="308">
        <v>2.8782506692608113E-2</v>
      </c>
      <c r="BA43" s="308">
        <v>2.8782506692608113E-2</v>
      </c>
      <c r="BB43" s="308">
        <v>2.8782506692608113E-2</v>
      </c>
      <c r="BC43" s="308">
        <v>2.8782506692608113E-2</v>
      </c>
      <c r="BD43" s="308">
        <v>2.8782506692608113E-2</v>
      </c>
      <c r="BE43" s="308">
        <v>2.8782506692608113E-2</v>
      </c>
      <c r="BF43" s="308">
        <v>2.8782506692608113E-2</v>
      </c>
      <c r="BG43" s="308">
        <v>2.8782506692608113E-2</v>
      </c>
      <c r="BH43" s="308">
        <v>2.8782506692608113E-2</v>
      </c>
      <c r="BI43" s="308">
        <v>2.8782506692608113E-2</v>
      </c>
      <c r="BJ43" s="308">
        <v>2.8782506692608113E-2</v>
      </c>
      <c r="BK43" s="308">
        <v>2.8782506692608113E-2</v>
      </c>
      <c r="BL43" s="308">
        <v>2.8782506692608113E-2</v>
      </c>
      <c r="BM43" s="308">
        <v>2.8782506692608113E-2</v>
      </c>
      <c r="BN43" s="308">
        <v>2.8782506692608113E-2</v>
      </c>
      <c r="BO43" s="308">
        <v>2.8782506692608113E-2</v>
      </c>
      <c r="BP43" s="308">
        <v>2.8782506692608113E-2</v>
      </c>
      <c r="BQ43" s="308">
        <v>2.8782506692608113E-2</v>
      </c>
      <c r="BR43" s="308"/>
      <c r="BS43" s="308"/>
      <c r="BT43" s="308"/>
      <c r="BU43" s="308"/>
      <c r="BV43" s="308"/>
      <c r="BW43" s="308"/>
      <c r="BX43" s="308"/>
      <c r="BY43" s="308"/>
      <c r="BZ43" s="308"/>
      <c r="CA43" s="308"/>
      <c r="CB43" s="308"/>
      <c r="CC43" s="308"/>
      <c r="CD43" s="308"/>
      <c r="CE43" s="309"/>
    </row>
    <row r="44" spans="1:83" x14ac:dyDescent="0.2">
      <c r="A44" s="238">
        <v>46206</v>
      </c>
      <c r="B44" s="298">
        <f>IF(NOT(ISNA(A44)),IF(A44&gt;0,_xll.xlDateShiftMonthBiz("TARGET",A44,tenor),""),"")</f>
        <v>46391</v>
      </c>
      <c r="C44" s="422">
        <v>2.7313064344130798E-2</v>
      </c>
      <c r="D44" s="238">
        <v>46573</v>
      </c>
      <c r="E44" s="420">
        <v>2.31783191446507E-2</v>
      </c>
      <c r="F44" s="419">
        <v>0</v>
      </c>
      <c r="G44" s="239">
        <f t="shared" si="0"/>
        <v>0.7059249802755484</v>
      </c>
      <c r="H44" s="465" t="str">
        <f>IF(A44&gt;=$B$4,_xll.xlShmImplSwap2($B$5,$H$8,A44,,tenor+0*TYPE(trigger),12/tenor,4,12/tenor,4,1,1),"")</f>
        <v>Curve (OIS_26APR16) is not present in shared memory.</v>
      </c>
      <c r="I44" s="307">
        <v>2.7313064344130798E-2</v>
      </c>
      <c r="J44" s="308">
        <v>2.7313064344130798E-2</v>
      </c>
      <c r="K44" s="308">
        <v>2.7313064344130798E-2</v>
      </c>
      <c r="L44" s="308">
        <v>2.7313064344130798E-2</v>
      </c>
      <c r="M44" s="308">
        <v>2.7313064344130798E-2</v>
      </c>
      <c r="N44" s="308">
        <v>2.7313064344130798E-2</v>
      </c>
      <c r="O44" s="308">
        <v>2.7313064344130798E-2</v>
      </c>
      <c r="P44" s="308">
        <v>2.7313064344130798E-2</v>
      </c>
      <c r="Q44" s="308">
        <v>2.7313064344130798E-2</v>
      </c>
      <c r="R44" s="308">
        <v>2.7313064344130798E-2</v>
      </c>
      <c r="S44" s="308">
        <v>2.7313064344130798E-2</v>
      </c>
      <c r="T44" s="308">
        <v>2.7313064344130798E-2</v>
      </c>
      <c r="U44" s="308">
        <v>2.7313064344130798E-2</v>
      </c>
      <c r="V44" s="308">
        <v>2.7313064344130798E-2</v>
      </c>
      <c r="W44" s="308">
        <v>2.7313064344130798E-2</v>
      </c>
      <c r="X44" s="308">
        <v>2.7313064344130798E-2</v>
      </c>
      <c r="Y44" s="308">
        <v>2.7313064344130798E-2</v>
      </c>
      <c r="Z44" s="308">
        <v>2.7313064344130798E-2</v>
      </c>
      <c r="AA44" s="308">
        <v>2.7313064344130798E-2</v>
      </c>
      <c r="AB44" s="308">
        <v>2.7313064344130798E-2</v>
      </c>
      <c r="AC44" s="308">
        <v>2.7313064344130798E-2</v>
      </c>
      <c r="AD44" s="308">
        <v>2.7313064344130798E-2</v>
      </c>
      <c r="AE44" s="308">
        <v>2.7313064344130798E-2</v>
      </c>
      <c r="AF44" s="308">
        <v>2.7313064344130798E-2</v>
      </c>
      <c r="AG44" s="308">
        <v>2.7313064344130798E-2</v>
      </c>
      <c r="AH44" s="308">
        <v>2.7313064344130798E-2</v>
      </c>
      <c r="AI44" s="308">
        <v>2.7313064344130798E-2</v>
      </c>
      <c r="AJ44" s="308">
        <v>2.7313064344130798E-2</v>
      </c>
      <c r="AK44" s="308">
        <v>2.7313064344130798E-2</v>
      </c>
      <c r="AL44" s="308">
        <v>2.7313064344130798E-2</v>
      </c>
      <c r="AM44" s="308">
        <v>2.7313064344130798E-2</v>
      </c>
      <c r="AN44" s="308">
        <v>2.7313064344130798E-2</v>
      </c>
      <c r="AO44" s="308">
        <v>2.4625133532520493E-2</v>
      </c>
      <c r="AP44" s="308">
        <v>3.0204973586422663E-2</v>
      </c>
      <c r="AQ44" s="308">
        <v>2.7313064344130798E-2</v>
      </c>
      <c r="AR44" s="308">
        <v>2.7313064344130798E-2</v>
      </c>
      <c r="AS44" s="308">
        <v>2.7313064344130798E-2</v>
      </c>
      <c r="AT44" s="308">
        <v>2.7313064344130798E-2</v>
      </c>
      <c r="AU44" s="308">
        <v>2.7313064344130798E-2</v>
      </c>
      <c r="AV44" s="308">
        <v>2.7313064344130798E-2</v>
      </c>
      <c r="AW44" s="308">
        <v>2.7313064344130798E-2</v>
      </c>
      <c r="AX44" s="308">
        <v>2.7313064344130798E-2</v>
      </c>
      <c r="AY44" s="308">
        <v>2.7313064344130798E-2</v>
      </c>
      <c r="AZ44" s="308">
        <v>2.7313064344130798E-2</v>
      </c>
      <c r="BA44" s="308">
        <v>2.7313064344130798E-2</v>
      </c>
      <c r="BB44" s="308">
        <v>2.7313064344130798E-2</v>
      </c>
      <c r="BC44" s="308">
        <v>2.7313064344130798E-2</v>
      </c>
      <c r="BD44" s="308">
        <v>2.7313064344130798E-2</v>
      </c>
      <c r="BE44" s="308">
        <v>2.7313064344130798E-2</v>
      </c>
      <c r="BF44" s="308">
        <v>2.7313064344130798E-2</v>
      </c>
      <c r="BG44" s="308">
        <v>2.7313064344130798E-2</v>
      </c>
      <c r="BH44" s="308">
        <v>2.7313064344130798E-2</v>
      </c>
      <c r="BI44" s="308">
        <v>2.7313064344130798E-2</v>
      </c>
      <c r="BJ44" s="308">
        <v>2.7313064344130798E-2</v>
      </c>
      <c r="BK44" s="308">
        <v>2.7313064344130798E-2</v>
      </c>
      <c r="BL44" s="308">
        <v>2.7313064344130798E-2</v>
      </c>
      <c r="BM44" s="308">
        <v>2.7313064344130798E-2</v>
      </c>
      <c r="BN44" s="308">
        <v>2.7313064344130798E-2</v>
      </c>
      <c r="BO44" s="308">
        <v>2.7313064344130798E-2</v>
      </c>
      <c r="BP44" s="308">
        <v>2.7313064344130798E-2</v>
      </c>
      <c r="BQ44" s="308">
        <v>2.7313064344130798E-2</v>
      </c>
      <c r="BR44" s="308"/>
      <c r="BS44" s="308"/>
      <c r="BT44" s="308"/>
      <c r="BU44" s="308"/>
      <c r="BV44" s="308"/>
      <c r="BW44" s="308"/>
      <c r="BX44" s="308"/>
      <c r="BY44" s="308"/>
      <c r="BZ44" s="308"/>
      <c r="CA44" s="308"/>
      <c r="CB44" s="308"/>
      <c r="CC44" s="308"/>
      <c r="CD44" s="308"/>
      <c r="CE44" s="309"/>
    </row>
    <row r="45" spans="1:83" x14ac:dyDescent="0.2">
      <c r="A45" s="238">
        <v>46573</v>
      </c>
      <c r="B45" s="298">
        <f>IF(NOT(ISNA(A45)),IF(A45&gt;0,_xll.xlDateShiftMonthBiz("TARGET",A45,tenor),""),"")</f>
        <v>46757</v>
      </c>
      <c r="C45" s="422">
        <v>2.551443704870545E-2</v>
      </c>
      <c r="D45" s="238">
        <v>46937</v>
      </c>
      <c r="E45" s="420">
        <v>2.334036358911698E-2</v>
      </c>
      <c r="F45" s="419">
        <v>0</v>
      </c>
      <c r="G45" s="239">
        <f t="shared" si="0"/>
        <v>0.68800622918708609</v>
      </c>
      <c r="H45" s="465" t="str">
        <f>IF(A45&gt;=$B$4,_xll.xlShmImplSwap2($B$5,$H$8,A45,,tenor+0*TYPE(trigger),12/tenor,4,12/tenor,4,1,1),"")</f>
        <v>Curve (OIS_26APR16) is not present in shared memory.</v>
      </c>
      <c r="I45" s="307">
        <v>2.551443704870545E-2</v>
      </c>
      <c r="J45" s="308">
        <v>2.551443704870545E-2</v>
      </c>
      <c r="K45" s="308">
        <v>2.551443704870545E-2</v>
      </c>
      <c r="L45" s="308">
        <v>2.551443704870545E-2</v>
      </c>
      <c r="M45" s="308">
        <v>2.551443704870545E-2</v>
      </c>
      <c r="N45" s="308">
        <v>2.551443704870545E-2</v>
      </c>
      <c r="O45" s="308">
        <v>2.551443704870545E-2</v>
      </c>
      <c r="P45" s="308">
        <v>2.551443704870545E-2</v>
      </c>
      <c r="Q45" s="308">
        <v>2.551443704870545E-2</v>
      </c>
      <c r="R45" s="308">
        <v>2.551443704870545E-2</v>
      </c>
      <c r="S45" s="308">
        <v>2.551443704870545E-2</v>
      </c>
      <c r="T45" s="308">
        <v>2.551443704870545E-2</v>
      </c>
      <c r="U45" s="308">
        <v>2.551443704870545E-2</v>
      </c>
      <c r="V45" s="308">
        <v>2.551443704870545E-2</v>
      </c>
      <c r="W45" s="308">
        <v>2.551443704870545E-2</v>
      </c>
      <c r="X45" s="308">
        <v>2.551443704870545E-2</v>
      </c>
      <c r="Y45" s="308">
        <v>2.551443704870545E-2</v>
      </c>
      <c r="Z45" s="308">
        <v>2.551443704870545E-2</v>
      </c>
      <c r="AA45" s="308">
        <v>2.551443704870545E-2</v>
      </c>
      <c r="AB45" s="308">
        <v>2.551443704870545E-2</v>
      </c>
      <c r="AC45" s="308">
        <v>2.551443704870545E-2</v>
      </c>
      <c r="AD45" s="308">
        <v>2.551443704870545E-2</v>
      </c>
      <c r="AE45" s="308">
        <v>2.551443704870545E-2</v>
      </c>
      <c r="AF45" s="308">
        <v>2.551443704870545E-2</v>
      </c>
      <c r="AG45" s="308">
        <v>2.551443704870545E-2</v>
      </c>
      <c r="AH45" s="308">
        <v>2.551443704870545E-2</v>
      </c>
      <c r="AI45" s="308">
        <v>2.551443704870545E-2</v>
      </c>
      <c r="AJ45" s="308">
        <v>2.551443704870545E-2</v>
      </c>
      <c r="AK45" s="308">
        <v>2.551443704870545E-2</v>
      </c>
      <c r="AL45" s="308">
        <v>2.551443704870545E-2</v>
      </c>
      <c r="AM45" s="308">
        <v>2.551443704870545E-2</v>
      </c>
      <c r="AN45" s="308">
        <v>2.551443704870545E-2</v>
      </c>
      <c r="AO45" s="308">
        <v>2.551443704870545E-2</v>
      </c>
      <c r="AP45" s="308">
        <v>2.2604727181660813E-2</v>
      </c>
      <c r="AQ45" s="308">
        <v>2.8628561339640878E-2</v>
      </c>
      <c r="AR45" s="308">
        <v>2.551443704870545E-2</v>
      </c>
      <c r="AS45" s="308">
        <v>2.551443704870545E-2</v>
      </c>
      <c r="AT45" s="308">
        <v>2.551443704870545E-2</v>
      </c>
      <c r="AU45" s="308">
        <v>2.551443704870545E-2</v>
      </c>
      <c r="AV45" s="308">
        <v>2.551443704870545E-2</v>
      </c>
      <c r="AW45" s="308">
        <v>2.551443704870545E-2</v>
      </c>
      <c r="AX45" s="308">
        <v>2.551443704870545E-2</v>
      </c>
      <c r="AY45" s="308">
        <v>2.551443704870545E-2</v>
      </c>
      <c r="AZ45" s="308">
        <v>2.551443704870545E-2</v>
      </c>
      <c r="BA45" s="308">
        <v>2.551443704870545E-2</v>
      </c>
      <c r="BB45" s="308">
        <v>2.551443704870545E-2</v>
      </c>
      <c r="BC45" s="308">
        <v>2.551443704870545E-2</v>
      </c>
      <c r="BD45" s="308">
        <v>2.551443704870545E-2</v>
      </c>
      <c r="BE45" s="308">
        <v>2.551443704870545E-2</v>
      </c>
      <c r="BF45" s="308">
        <v>2.551443704870545E-2</v>
      </c>
      <c r="BG45" s="308">
        <v>2.551443704870545E-2</v>
      </c>
      <c r="BH45" s="308">
        <v>2.551443704870545E-2</v>
      </c>
      <c r="BI45" s="308">
        <v>2.551443704870545E-2</v>
      </c>
      <c r="BJ45" s="308">
        <v>2.551443704870545E-2</v>
      </c>
      <c r="BK45" s="308">
        <v>2.551443704870545E-2</v>
      </c>
      <c r="BL45" s="308">
        <v>2.551443704870545E-2</v>
      </c>
      <c r="BM45" s="308">
        <v>2.551443704870545E-2</v>
      </c>
      <c r="BN45" s="308">
        <v>2.551443704870545E-2</v>
      </c>
      <c r="BO45" s="308">
        <v>2.551443704870545E-2</v>
      </c>
      <c r="BP45" s="308">
        <v>2.551443704870545E-2</v>
      </c>
      <c r="BQ45" s="308">
        <v>2.551443704870545E-2</v>
      </c>
      <c r="BR45" s="308"/>
      <c r="BS45" s="308"/>
      <c r="BT45" s="308"/>
      <c r="BU45" s="308"/>
      <c r="BV45" s="308"/>
      <c r="BW45" s="308"/>
      <c r="BX45" s="308"/>
      <c r="BY45" s="308"/>
      <c r="BZ45" s="308"/>
      <c r="CA45" s="308"/>
      <c r="CB45" s="308"/>
      <c r="CC45" s="308"/>
      <c r="CD45" s="308"/>
      <c r="CE45" s="309"/>
    </row>
    <row r="46" spans="1:83" x14ac:dyDescent="0.2">
      <c r="A46" s="238">
        <v>46937</v>
      </c>
      <c r="B46" s="298">
        <f>IF(NOT(ISNA(A46)),IF(A46&gt;0,_xll.xlDateShiftMonthBiz("TARGET",A46,tenor),""),"")</f>
        <v>47121</v>
      </c>
      <c r="C46" s="422">
        <v>2.3981016982239648E-2</v>
      </c>
      <c r="D46" s="238">
        <v>47302</v>
      </c>
      <c r="E46" s="420">
        <v>2.3390340581047369E-2</v>
      </c>
      <c r="F46" s="419">
        <v>0</v>
      </c>
      <c r="G46" s="239">
        <f t="shared" si="0"/>
        <v>0.67156232355937706</v>
      </c>
      <c r="H46" s="465" t="str">
        <f>IF(A46&gt;=$B$4,_xll.xlShmImplSwap2($B$5,$H$8,A46,,tenor+0*TYPE(trigger),12/tenor,4,12/tenor,4,1,1),"")</f>
        <v>Curve (OIS_26APR16) is not present in shared memory.</v>
      </c>
      <c r="I46" s="307">
        <v>2.3981016982239648E-2</v>
      </c>
      <c r="J46" s="308">
        <v>2.3981016982239648E-2</v>
      </c>
      <c r="K46" s="308">
        <v>2.3981016982239648E-2</v>
      </c>
      <c r="L46" s="308">
        <v>2.3981016982239648E-2</v>
      </c>
      <c r="M46" s="308">
        <v>2.3981016982239648E-2</v>
      </c>
      <c r="N46" s="308">
        <v>2.3981016982239648E-2</v>
      </c>
      <c r="O46" s="308">
        <v>2.3981016982239648E-2</v>
      </c>
      <c r="P46" s="308">
        <v>2.3981016982239648E-2</v>
      </c>
      <c r="Q46" s="308">
        <v>2.3981016982239648E-2</v>
      </c>
      <c r="R46" s="308">
        <v>2.3981016982239648E-2</v>
      </c>
      <c r="S46" s="308">
        <v>2.3981016982239648E-2</v>
      </c>
      <c r="T46" s="308">
        <v>2.3981016982239648E-2</v>
      </c>
      <c r="U46" s="308">
        <v>2.3981016982239648E-2</v>
      </c>
      <c r="V46" s="308">
        <v>2.3981016982239648E-2</v>
      </c>
      <c r="W46" s="308">
        <v>2.3981016982239648E-2</v>
      </c>
      <c r="X46" s="308">
        <v>2.3981016982239648E-2</v>
      </c>
      <c r="Y46" s="308">
        <v>2.3981016982239648E-2</v>
      </c>
      <c r="Z46" s="308">
        <v>2.3981016982239648E-2</v>
      </c>
      <c r="AA46" s="308">
        <v>2.3981016982239648E-2</v>
      </c>
      <c r="AB46" s="308">
        <v>2.3981016982239648E-2</v>
      </c>
      <c r="AC46" s="308">
        <v>2.3981016982239648E-2</v>
      </c>
      <c r="AD46" s="308">
        <v>2.3981016982239648E-2</v>
      </c>
      <c r="AE46" s="308">
        <v>2.3981016982239648E-2</v>
      </c>
      <c r="AF46" s="308">
        <v>2.3981016982239648E-2</v>
      </c>
      <c r="AG46" s="308">
        <v>2.3981016982239648E-2</v>
      </c>
      <c r="AH46" s="308">
        <v>2.3981016982239648E-2</v>
      </c>
      <c r="AI46" s="308">
        <v>2.3981016982239648E-2</v>
      </c>
      <c r="AJ46" s="308">
        <v>2.3981016982239648E-2</v>
      </c>
      <c r="AK46" s="308">
        <v>2.3981016982239648E-2</v>
      </c>
      <c r="AL46" s="308">
        <v>2.3981016982239648E-2</v>
      </c>
      <c r="AM46" s="308">
        <v>2.3981016982239648E-2</v>
      </c>
      <c r="AN46" s="308">
        <v>2.3981016982239648E-2</v>
      </c>
      <c r="AO46" s="308">
        <v>2.3981016982239648E-2</v>
      </c>
      <c r="AP46" s="308">
        <v>2.3981016982239648E-2</v>
      </c>
      <c r="AQ46" s="308">
        <v>2.0883234757610062E-2</v>
      </c>
      <c r="AR46" s="308">
        <v>2.7283653142328893E-2</v>
      </c>
      <c r="AS46" s="308">
        <v>2.3981016982239648E-2</v>
      </c>
      <c r="AT46" s="308">
        <v>2.3981016982239648E-2</v>
      </c>
      <c r="AU46" s="308">
        <v>2.3981016982239648E-2</v>
      </c>
      <c r="AV46" s="308">
        <v>2.3981016982239648E-2</v>
      </c>
      <c r="AW46" s="308">
        <v>2.3981016982239648E-2</v>
      </c>
      <c r="AX46" s="308">
        <v>2.3981016982239648E-2</v>
      </c>
      <c r="AY46" s="308">
        <v>2.3981016982239648E-2</v>
      </c>
      <c r="AZ46" s="308">
        <v>2.3981016982239648E-2</v>
      </c>
      <c r="BA46" s="308">
        <v>2.3981016982239648E-2</v>
      </c>
      <c r="BB46" s="308">
        <v>2.3981016982239648E-2</v>
      </c>
      <c r="BC46" s="308">
        <v>2.3981016982239648E-2</v>
      </c>
      <c r="BD46" s="308">
        <v>2.3981016982239648E-2</v>
      </c>
      <c r="BE46" s="308">
        <v>2.3981016982239648E-2</v>
      </c>
      <c r="BF46" s="308">
        <v>2.3981016982239648E-2</v>
      </c>
      <c r="BG46" s="308">
        <v>2.3981016982239648E-2</v>
      </c>
      <c r="BH46" s="308">
        <v>2.3981016982239648E-2</v>
      </c>
      <c r="BI46" s="308">
        <v>2.3981016982239648E-2</v>
      </c>
      <c r="BJ46" s="308">
        <v>2.3981016982239648E-2</v>
      </c>
      <c r="BK46" s="308">
        <v>2.3981016982239648E-2</v>
      </c>
      <c r="BL46" s="308">
        <v>2.3981016982239648E-2</v>
      </c>
      <c r="BM46" s="308">
        <v>2.3981016982239648E-2</v>
      </c>
      <c r="BN46" s="308">
        <v>2.3981016982239648E-2</v>
      </c>
      <c r="BO46" s="308">
        <v>2.3981016982239648E-2</v>
      </c>
      <c r="BP46" s="308">
        <v>2.3981016982239648E-2</v>
      </c>
      <c r="BQ46" s="308">
        <v>2.3981016982239648E-2</v>
      </c>
      <c r="BR46" s="308"/>
      <c r="BS46" s="308"/>
      <c r="BT46" s="308"/>
      <c r="BU46" s="308"/>
      <c r="BV46" s="308"/>
      <c r="BW46" s="308"/>
      <c r="BX46" s="308"/>
      <c r="BY46" s="308"/>
      <c r="BZ46" s="308"/>
      <c r="CA46" s="308"/>
      <c r="CB46" s="308"/>
      <c r="CC46" s="308"/>
      <c r="CD46" s="308"/>
      <c r="CE46" s="309"/>
    </row>
    <row r="47" spans="1:83" x14ac:dyDescent="0.2">
      <c r="A47" s="238">
        <v>47302</v>
      </c>
      <c r="B47" s="298">
        <f>IF(NOT(ISNA(A47)),IF(A47&gt;0,_xll.xlDateShiftMonthBiz("TARGET",A47,tenor),""),"")</f>
        <v>47486</v>
      </c>
      <c r="C47" s="422">
        <v>2.2859687411992843E-2</v>
      </c>
      <c r="D47" s="238">
        <v>47667</v>
      </c>
      <c r="E47" s="420">
        <v>2.3370512284795093E-2</v>
      </c>
      <c r="F47" s="419">
        <v>0</v>
      </c>
      <c r="G47" s="239">
        <f t="shared" si="0"/>
        <v>0.65627100922437387</v>
      </c>
      <c r="H47" s="465" t="str">
        <f>IF(A47&gt;=$B$4,_xll.xlShmImplSwap2($B$5,$H$8,A47,,tenor+0*TYPE(trigger),12/tenor,4,12/tenor,4,1,1),"")</f>
        <v>Curve (OIS_26APR16) is not present in shared memory.</v>
      </c>
      <c r="I47" s="307">
        <v>2.2859687411992843E-2</v>
      </c>
      <c r="J47" s="308">
        <v>2.2859687411992843E-2</v>
      </c>
      <c r="K47" s="308">
        <v>2.2859687411992843E-2</v>
      </c>
      <c r="L47" s="308">
        <v>2.2859687411992843E-2</v>
      </c>
      <c r="M47" s="308">
        <v>2.2859687411992843E-2</v>
      </c>
      <c r="N47" s="308">
        <v>2.2859687411992843E-2</v>
      </c>
      <c r="O47" s="308">
        <v>2.2859687411992843E-2</v>
      </c>
      <c r="P47" s="308">
        <v>2.2859687411992843E-2</v>
      </c>
      <c r="Q47" s="308">
        <v>2.2859687411992843E-2</v>
      </c>
      <c r="R47" s="308">
        <v>2.2859687411992843E-2</v>
      </c>
      <c r="S47" s="308">
        <v>2.2859687411992843E-2</v>
      </c>
      <c r="T47" s="308">
        <v>2.2859687411992843E-2</v>
      </c>
      <c r="U47" s="308">
        <v>2.2859687411992843E-2</v>
      </c>
      <c r="V47" s="308">
        <v>2.2859687411992843E-2</v>
      </c>
      <c r="W47" s="308">
        <v>2.2859687411992843E-2</v>
      </c>
      <c r="X47" s="308">
        <v>2.2859687411992843E-2</v>
      </c>
      <c r="Y47" s="308">
        <v>2.2859687411992843E-2</v>
      </c>
      <c r="Z47" s="308">
        <v>2.2859687411992843E-2</v>
      </c>
      <c r="AA47" s="308">
        <v>2.2859687411992843E-2</v>
      </c>
      <c r="AB47" s="308">
        <v>2.2859687411992843E-2</v>
      </c>
      <c r="AC47" s="308">
        <v>2.2859687411992843E-2</v>
      </c>
      <c r="AD47" s="308">
        <v>2.2859687411992843E-2</v>
      </c>
      <c r="AE47" s="308">
        <v>2.2859687411992843E-2</v>
      </c>
      <c r="AF47" s="308">
        <v>2.2859687411992843E-2</v>
      </c>
      <c r="AG47" s="308">
        <v>2.2859687411992843E-2</v>
      </c>
      <c r="AH47" s="308">
        <v>2.2859687411992843E-2</v>
      </c>
      <c r="AI47" s="308">
        <v>2.2859687411992843E-2</v>
      </c>
      <c r="AJ47" s="308">
        <v>2.2859687411992843E-2</v>
      </c>
      <c r="AK47" s="308">
        <v>2.2859687411992843E-2</v>
      </c>
      <c r="AL47" s="308">
        <v>2.2859687411992843E-2</v>
      </c>
      <c r="AM47" s="308">
        <v>2.2859687411992843E-2</v>
      </c>
      <c r="AN47" s="308">
        <v>2.2859687411992843E-2</v>
      </c>
      <c r="AO47" s="308">
        <v>2.2859687411992843E-2</v>
      </c>
      <c r="AP47" s="308">
        <v>2.2859687411992843E-2</v>
      </c>
      <c r="AQ47" s="308">
        <v>2.2859687411992843E-2</v>
      </c>
      <c r="AR47" s="308">
        <v>1.9564416263234397E-2</v>
      </c>
      <c r="AS47" s="308">
        <v>2.6360361569795807E-2</v>
      </c>
      <c r="AT47" s="308">
        <v>2.2859687411992843E-2</v>
      </c>
      <c r="AU47" s="308">
        <v>2.2859687411992843E-2</v>
      </c>
      <c r="AV47" s="308">
        <v>2.2859687411992843E-2</v>
      </c>
      <c r="AW47" s="308">
        <v>2.2859687411992843E-2</v>
      </c>
      <c r="AX47" s="308">
        <v>2.2859687411992843E-2</v>
      </c>
      <c r="AY47" s="308">
        <v>2.2859687411992843E-2</v>
      </c>
      <c r="AZ47" s="308">
        <v>2.2859687411992843E-2</v>
      </c>
      <c r="BA47" s="308">
        <v>2.2859687411992843E-2</v>
      </c>
      <c r="BB47" s="308">
        <v>2.2859687411992843E-2</v>
      </c>
      <c r="BC47" s="308">
        <v>2.2859687411992843E-2</v>
      </c>
      <c r="BD47" s="308">
        <v>2.2859687411992843E-2</v>
      </c>
      <c r="BE47" s="308">
        <v>2.2859687411992843E-2</v>
      </c>
      <c r="BF47" s="308">
        <v>2.2859687411992843E-2</v>
      </c>
      <c r="BG47" s="308">
        <v>2.2859687411992843E-2</v>
      </c>
      <c r="BH47" s="308">
        <v>2.2859687411992843E-2</v>
      </c>
      <c r="BI47" s="308">
        <v>2.2859687411992843E-2</v>
      </c>
      <c r="BJ47" s="308">
        <v>2.2859687411992843E-2</v>
      </c>
      <c r="BK47" s="308">
        <v>2.2859687411992843E-2</v>
      </c>
      <c r="BL47" s="308">
        <v>2.2859687411992843E-2</v>
      </c>
      <c r="BM47" s="308">
        <v>2.2859687411992843E-2</v>
      </c>
      <c r="BN47" s="308">
        <v>2.2859687411992843E-2</v>
      </c>
      <c r="BO47" s="308">
        <v>2.2859687411992843E-2</v>
      </c>
      <c r="BP47" s="308">
        <v>2.2859687411992843E-2</v>
      </c>
      <c r="BQ47" s="308">
        <v>2.2859687411992843E-2</v>
      </c>
      <c r="BR47" s="308"/>
      <c r="BS47" s="308"/>
      <c r="BT47" s="308"/>
      <c r="BU47" s="308"/>
      <c r="BV47" s="308"/>
      <c r="BW47" s="308"/>
      <c r="BX47" s="308"/>
      <c r="BY47" s="308"/>
      <c r="BZ47" s="308"/>
      <c r="CA47" s="308"/>
      <c r="CB47" s="308"/>
      <c r="CC47" s="308"/>
      <c r="CD47" s="308"/>
      <c r="CE47" s="309"/>
    </row>
    <row r="48" spans="1:83" x14ac:dyDescent="0.2">
      <c r="A48" s="238">
        <v>47667</v>
      </c>
      <c r="B48" s="298">
        <f>IF(NOT(ISNA(A48)),IF(A48&gt;0,_xll.xlDateShiftMonthBiz("TARGET",A48,tenor),""),"")</f>
        <v>47851</v>
      </c>
      <c r="C48" s="422">
        <v>2.2158053456463888E-2</v>
      </c>
      <c r="D48" s="238">
        <v>48032</v>
      </c>
      <c r="E48" s="420">
        <v>2.3314862423933984E-2</v>
      </c>
      <c r="F48" s="419">
        <v>0</v>
      </c>
      <c r="G48" s="239">
        <f t="shared" si="0"/>
        <v>0.64179047163091152</v>
      </c>
      <c r="H48" s="465" t="str">
        <f>IF(A48&gt;=$B$4,_xll.xlShmImplSwap2($B$5,$H$8,A48,,tenor+0*TYPE(trigger),12/tenor,4,12/tenor,4,1,1),"")</f>
        <v>Curve (OIS_26APR16) is not present in shared memory.</v>
      </c>
      <c r="I48" s="307">
        <v>2.2158053456463888E-2</v>
      </c>
      <c r="J48" s="308">
        <v>2.2158053456463888E-2</v>
      </c>
      <c r="K48" s="308">
        <v>2.2158053456463888E-2</v>
      </c>
      <c r="L48" s="308">
        <v>2.2158053456463888E-2</v>
      </c>
      <c r="M48" s="308">
        <v>2.2158053456463888E-2</v>
      </c>
      <c r="N48" s="308">
        <v>2.2158053456463888E-2</v>
      </c>
      <c r="O48" s="308">
        <v>2.2158053456463888E-2</v>
      </c>
      <c r="P48" s="308">
        <v>2.2158053456463888E-2</v>
      </c>
      <c r="Q48" s="308">
        <v>2.2158053456463888E-2</v>
      </c>
      <c r="R48" s="308">
        <v>2.2158053456463888E-2</v>
      </c>
      <c r="S48" s="308">
        <v>2.2158053456463888E-2</v>
      </c>
      <c r="T48" s="308">
        <v>2.2158053456463888E-2</v>
      </c>
      <c r="U48" s="308">
        <v>2.2158053456463888E-2</v>
      </c>
      <c r="V48" s="308">
        <v>2.2158053456463888E-2</v>
      </c>
      <c r="W48" s="308">
        <v>2.2158053456463888E-2</v>
      </c>
      <c r="X48" s="308">
        <v>2.2158053456463888E-2</v>
      </c>
      <c r="Y48" s="308">
        <v>2.2158053456463888E-2</v>
      </c>
      <c r="Z48" s="308">
        <v>2.2158053456463888E-2</v>
      </c>
      <c r="AA48" s="308">
        <v>2.2158053456463888E-2</v>
      </c>
      <c r="AB48" s="308">
        <v>2.2158053456463888E-2</v>
      </c>
      <c r="AC48" s="308">
        <v>2.2158053456463888E-2</v>
      </c>
      <c r="AD48" s="308">
        <v>2.2158053456463888E-2</v>
      </c>
      <c r="AE48" s="308">
        <v>2.2158053456463888E-2</v>
      </c>
      <c r="AF48" s="308">
        <v>2.2158053456463888E-2</v>
      </c>
      <c r="AG48" s="308">
        <v>2.2158053456463888E-2</v>
      </c>
      <c r="AH48" s="308">
        <v>2.2158053456463888E-2</v>
      </c>
      <c r="AI48" s="308">
        <v>2.2158053456463888E-2</v>
      </c>
      <c r="AJ48" s="308">
        <v>2.2158053456463888E-2</v>
      </c>
      <c r="AK48" s="308">
        <v>2.2158053456463888E-2</v>
      </c>
      <c r="AL48" s="308">
        <v>2.2158053456463888E-2</v>
      </c>
      <c r="AM48" s="308">
        <v>2.2158053456463888E-2</v>
      </c>
      <c r="AN48" s="308">
        <v>2.2158053456463888E-2</v>
      </c>
      <c r="AO48" s="308">
        <v>2.2158053456463888E-2</v>
      </c>
      <c r="AP48" s="308">
        <v>2.2158053456463888E-2</v>
      </c>
      <c r="AQ48" s="308">
        <v>2.2158053456463888E-2</v>
      </c>
      <c r="AR48" s="308">
        <v>2.2158053456463888E-2</v>
      </c>
      <c r="AS48" s="308">
        <v>1.8664798252824105E-2</v>
      </c>
      <c r="AT48" s="308">
        <v>2.5857343911475386E-2</v>
      </c>
      <c r="AU48" s="308">
        <v>2.2158053456463888E-2</v>
      </c>
      <c r="AV48" s="308">
        <v>2.2158053456463888E-2</v>
      </c>
      <c r="AW48" s="308">
        <v>2.2158053456463888E-2</v>
      </c>
      <c r="AX48" s="308">
        <v>2.2158053456463888E-2</v>
      </c>
      <c r="AY48" s="308">
        <v>2.2158053456463888E-2</v>
      </c>
      <c r="AZ48" s="308">
        <v>2.2158053456463888E-2</v>
      </c>
      <c r="BA48" s="308">
        <v>2.2158053456463888E-2</v>
      </c>
      <c r="BB48" s="308">
        <v>2.2158053456463888E-2</v>
      </c>
      <c r="BC48" s="308">
        <v>2.2158053456463888E-2</v>
      </c>
      <c r="BD48" s="308">
        <v>2.2158053456463888E-2</v>
      </c>
      <c r="BE48" s="308">
        <v>2.2158053456463888E-2</v>
      </c>
      <c r="BF48" s="308">
        <v>2.2158053456463888E-2</v>
      </c>
      <c r="BG48" s="308">
        <v>2.2158053456463888E-2</v>
      </c>
      <c r="BH48" s="308">
        <v>2.2158053456463888E-2</v>
      </c>
      <c r="BI48" s="308">
        <v>2.2158053456463888E-2</v>
      </c>
      <c r="BJ48" s="308">
        <v>2.2158053456463888E-2</v>
      </c>
      <c r="BK48" s="308">
        <v>2.2158053456463888E-2</v>
      </c>
      <c r="BL48" s="308">
        <v>2.2158053456463888E-2</v>
      </c>
      <c r="BM48" s="308">
        <v>2.2158053456463888E-2</v>
      </c>
      <c r="BN48" s="308">
        <v>2.2158053456463888E-2</v>
      </c>
      <c r="BO48" s="308">
        <v>2.2158053456463888E-2</v>
      </c>
      <c r="BP48" s="308">
        <v>2.2158053456463888E-2</v>
      </c>
      <c r="BQ48" s="308">
        <v>2.2158053456463888E-2</v>
      </c>
      <c r="BR48" s="308"/>
      <c r="BS48" s="308"/>
      <c r="BT48" s="308"/>
      <c r="BU48" s="308"/>
      <c r="BV48" s="308"/>
      <c r="BW48" s="308"/>
      <c r="BX48" s="308"/>
      <c r="BY48" s="308"/>
      <c r="BZ48" s="308"/>
      <c r="CA48" s="308"/>
      <c r="CB48" s="308"/>
      <c r="CC48" s="308"/>
      <c r="CD48" s="308"/>
      <c r="CE48" s="309"/>
    </row>
    <row r="49" spans="1:83" x14ac:dyDescent="0.2">
      <c r="A49" s="238">
        <v>48032</v>
      </c>
      <c r="B49" s="298">
        <f>IF(NOT(ISNA(A49)),IF(A49&gt;0,_xll.xlDateShiftMonthBiz("TARGET",A49,tenor),""),"")</f>
        <v>48218</v>
      </c>
      <c r="C49" s="422">
        <v>2.1879138305003494E-2</v>
      </c>
      <c r="D49" s="238">
        <v>48400</v>
      </c>
      <c r="E49" s="420">
        <v>2.3250012497249947E-2</v>
      </c>
      <c r="F49" s="419">
        <v>0</v>
      </c>
      <c r="G49" s="239">
        <f t="shared" si="0"/>
        <v>0.62769497741923663</v>
      </c>
      <c r="H49" s="465" t="str">
        <f>IF(A49&gt;=$B$4,_xll.xlShmImplSwap2($B$5,$H$8,A49,,tenor+0*TYPE(trigger),12/tenor,4,12/tenor,4,1,1),"")</f>
        <v>Curve (OIS_26APR16) is not present in shared memory.</v>
      </c>
      <c r="I49" s="307">
        <v>2.1879138305003494E-2</v>
      </c>
      <c r="J49" s="308">
        <v>2.1879138305003494E-2</v>
      </c>
      <c r="K49" s="308">
        <v>2.1879138305003494E-2</v>
      </c>
      <c r="L49" s="308">
        <v>2.1879138305003494E-2</v>
      </c>
      <c r="M49" s="308">
        <v>2.1879138305003494E-2</v>
      </c>
      <c r="N49" s="308">
        <v>2.1879138305003494E-2</v>
      </c>
      <c r="O49" s="308">
        <v>2.1879138305003494E-2</v>
      </c>
      <c r="P49" s="308">
        <v>2.1879138305003494E-2</v>
      </c>
      <c r="Q49" s="308">
        <v>2.1879138305003494E-2</v>
      </c>
      <c r="R49" s="308">
        <v>2.1879138305003494E-2</v>
      </c>
      <c r="S49" s="308">
        <v>2.1879138305003494E-2</v>
      </c>
      <c r="T49" s="308">
        <v>2.1879138305003494E-2</v>
      </c>
      <c r="U49" s="308">
        <v>2.1879138305003494E-2</v>
      </c>
      <c r="V49" s="308">
        <v>2.1879138305003494E-2</v>
      </c>
      <c r="W49" s="308">
        <v>2.1879138305003494E-2</v>
      </c>
      <c r="X49" s="308">
        <v>2.1879138305003494E-2</v>
      </c>
      <c r="Y49" s="308">
        <v>2.1879138305003494E-2</v>
      </c>
      <c r="Z49" s="308">
        <v>2.1879138305003494E-2</v>
      </c>
      <c r="AA49" s="308">
        <v>2.1879138305003494E-2</v>
      </c>
      <c r="AB49" s="308">
        <v>2.1879138305003494E-2</v>
      </c>
      <c r="AC49" s="308">
        <v>2.1879138305003494E-2</v>
      </c>
      <c r="AD49" s="308">
        <v>2.1879138305003494E-2</v>
      </c>
      <c r="AE49" s="308">
        <v>2.1879138305003494E-2</v>
      </c>
      <c r="AF49" s="308">
        <v>2.1879138305003494E-2</v>
      </c>
      <c r="AG49" s="308">
        <v>2.1879138305003494E-2</v>
      </c>
      <c r="AH49" s="308">
        <v>2.1879138305003494E-2</v>
      </c>
      <c r="AI49" s="308">
        <v>2.1879138305003494E-2</v>
      </c>
      <c r="AJ49" s="308">
        <v>2.1879138305003494E-2</v>
      </c>
      <c r="AK49" s="308">
        <v>2.1879138305003494E-2</v>
      </c>
      <c r="AL49" s="308">
        <v>2.1879138305003494E-2</v>
      </c>
      <c r="AM49" s="308">
        <v>2.1879138305003494E-2</v>
      </c>
      <c r="AN49" s="308">
        <v>2.1879138305003494E-2</v>
      </c>
      <c r="AO49" s="308">
        <v>2.1879138305003494E-2</v>
      </c>
      <c r="AP49" s="308">
        <v>2.1879138305003494E-2</v>
      </c>
      <c r="AQ49" s="308">
        <v>2.1879138305003494E-2</v>
      </c>
      <c r="AR49" s="308">
        <v>2.1879138305003494E-2</v>
      </c>
      <c r="AS49" s="308">
        <v>2.1879138305003494E-2</v>
      </c>
      <c r="AT49" s="308">
        <v>1.8217478163081325E-2</v>
      </c>
      <c r="AU49" s="308">
        <v>2.574753541315529E-2</v>
      </c>
      <c r="AV49" s="308">
        <v>2.1879138305003494E-2</v>
      </c>
      <c r="AW49" s="308">
        <v>2.1879138305003494E-2</v>
      </c>
      <c r="AX49" s="308">
        <v>2.1879138305003494E-2</v>
      </c>
      <c r="AY49" s="308">
        <v>2.1879138305003494E-2</v>
      </c>
      <c r="AZ49" s="308">
        <v>2.1879138305003494E-2</v>
      </c>
      <c r="BA49" s="308">
        <v>2.1879138305003494E-2</v>
      </c>
      <c r="BB49" s="308">
        <v>2.1879138305003494E-2</v>
      </c>
      <c r="BC49" s="308">
        <v>2.1879138305003494E-2</v>
      </c>
      <c r="BD49" s="308">
        <v>2.1879138305003494E-2</v>
      </c>
      <c r="BE49" s="308">
        <v>2.1879138305003494E-2</v>
      </c>
      <c r="BF49" s="308">
        <v>2.1879138305003494E-2</v>
      </c>
      <c r="BG49" s="308">
        <v>2.1879138305003494E-2</v>
      </c>
      <c r="BH49" s="308">
        <v>2.1879138305003494E-2</v>
      </c>
      <c r="BI49" s="308">
        <v>2.1879138305003494E-2</v>
      </c>
      <c r="BJ49" s="308">
        <v>2.1879138305003494E-2</v>
      </c>
      <c r="BK49" s="308">
        <v>2.1879138305003494E-2</v>
      </c>
      <c r="BL49" s="308">
        <v>2.1879138305003494E-2</v>
      </c>
      <c r="BM49" s="308">
        <v>2.1879138305003494E-2</v>
      </c>
      <c r="BN49" s="308">
        <v>2.1879138305003494E-2</v>
      </c>
      <c r="BO49" s="308">
        <v>2.1879138305003494E-2</v>
      </c>
      <c r="BP49" s="308">
        <v>2.1879138305003494E-2</v>
      </c>
      <c r="BQ49" s="308">
        <v>2.1879138305003494E-2</v>
      </c>
      <c r="BR49" s="308"/>
      <c r="BS49" s="308"/>
      <c r="BT49" s="308"/>
      <c r="BU49" s="308"/>
      <c r="BV49" s="308"/>
      <c r="BW49" s="308"/>
      <c r="BX49" s="308"/>
      <c r="BY49" s="308"/>
      <c r="BZ49" s="308"/>
      <c r="CA49" s="308"/>
      <c r="CB49" s="308"/>
      <c r="CC49" s="308"/>
      <c r="CD49" s="308"/>
      <c r="CE49" s="309"/>
    </row>
    <row r="50" spans="1:83" x14ac:dyDescent="0.2">
      <c r="A50" s="238">
        <v>48400</v>
      </c>
      <c r="B50" s="298">
        <f>IF(NOT(ISNA(A50)),IF(A50&gt;0,_xll.xlDateShiftMonthBiz("TARGET",A50,tenor),""),"")</f>
        <v>48584</v>
      </c>
      <c r="C50" s="422">
        <v>2.193842502882716E-2</v>
      </c>
      <c r="D50" s="238">
        <v>48764</v>
      </c>
      <c r="E50" s="420">
        <v>2.3195100780392382E-2</v>
      </c>
      <c r="F50" s="419">
        <v>0</v>
      </c>
      <c r="G50" s="239">
        <f t="shared" si="0"/>
        <v>0.61401704010787561</v>
      </c>
      <c r="H50" s="465" t="str">
        <f>IF(A50&gt;=$B$4,_xll.xlShmImplSwap2($B$5,$H$8,A50,,tenor+0*TYPE(trigger),12/tenor,4,12/tenor,4,1,1),"")</f>
        <v>Curve (OIS_26APR16) is not present in shared memory.</v>
      </c>
      <c r="I50" s="307">
        <v>2.193842502882716E-2</v>
      </c>
      <c r="J50" s="308">
        <v>2.193842502882716E-2</v>
      </c>
      <c r="K50" s="308">
        <v>2.193842502882716E-2</v>
      </c>
      <c r="L50" s="308">
        <v>2.193842502882716E-2</v>
      </c>
      <c r="M50" s="308">
        <v>2.193842502882716E-2</v>
      </c>
      <c r="N50" s="308">
        <v>2.193842502882716E-2</v>
      </c>
      <c r="O50" s="308">
        <v>2.193842502882716E-2</v>
      </c>
      <c r="P50" s="308">
        <v>2.193842502882716E-2</v>
      </c>
      <c r="Q50" s="308">
        <v>2.193842502882716E-2</v>
      </c>
      <c r="R50" s="308">
        <v>2.193842502882716E-2</v>
      </c>
      <c r="S50" s="308">
        <v>2.193842502882716E-2</v>
      </c>
      <c r="T50" s="308">
        <v>2.193842502882716E-2</v>
      </c>
      <c r="U50" s="308">
        <v>2.193842502882716E-2</v>
      </c>
      <c r="V50" s="308">
        <v>2.193842502882716E-2</v>
      </c>
      <c r="W50" s="308">
        <v>2.193842502882716E-2</v>
      </c>
      <c r="X50" s="308">
        <v>2.193842502882716E-2</v>
      </c>
      <c r="Y50" s="308">
        <v>2.193842502882716E-2</v>
      </c>
      <c r="Z50" s="308">
        <v>2.193842502882716E-2</v>
      </c>
      <c r="AA50" s="308">
        <v>2.193842502882716E-2</v>
      </c>
      <c r="AB50" s="308">
        <v>2.193842502882716E-2</v>
      </c>
      <c r="AC50" s="308">
        <v>2.193842502882716E-2</v>
      </c>
      <c r="AD50" s="308">
        <v>2.193842502882716E-2</v>
      </c>
      <c r="AE50" s="308">
        <v>2.193842502882716E-2</v>
      </c>
      <c r="AF50" s="308">
        <v>2.193842502882716E-2</v>
      </c>
      <c r="AG50" s="308">
        <v>2.193842502882716E-2</v>
      </c>
      <c r="AH50" s="308">
        <v>2.193842502882716E-2</v>
      </c>
      <c r="AI50" s="308">
        <v>2.193842502882716E-2</v>
      </c>
      <c r="AJ50" s="308">
        <v>2.193842502882716E-2</v>
      </c>
      <c r="AK50" s="308">
        <v>2.193842502882716E-2</v>
      </c>
      <c r="AL50" s="308">
        <v>2.193842502882716E-2</v>
      </c>
      <c r="AM50" s="308">
        <v>2.193842502882716E-2</v>
      </c>
      <c r="AN50" s="308">
        <v>2.193842502882716E-2</v>
      </c>
      <c r="AO50" s="308">
        <v>2.193842502882716E-2</v>
      </c>
      <c r="AP50" s="308">
        <v>2.193842502882716E-2</v>
      </c>
      <c r="AQ50" s="308">
        <v>2.193842502882716E-2</v>
      </c>
      <c r="AR50" s="308">
        <v>2.193842502882716E-2</v>
      </c>
      <c r="AS50" s="308">
        <v>2.193842502882716E-2</v>
      </c>
      <c r="AT50" s="308">
        <v>2.193842502882716E-2</v>
      </c>
      <c r="AU50" s="308">
        <v>1.803449086009775E-2</v>
      </c>
      <c r="AV50" s="308">
        <v>2.6049954347188833E-2</v>
      </c>
      <c r="AW50" s="308">
        <v>2.193842502882716E-2</v>
      </c>
      <c r="AX50" s="308">
        <v>2.193842502882716E-2</v>
      </c>
      <c r="AY50" s="308">
        <v>2.193842502882716E-2</v>
      </c>
      <c r="AZ50" s="308">
        <v>2.193842502882716E-2</v>
      </c>
      <c r="BA50" s="308">
        <v>2.193842502882716E-2</v>
      </c>
      <c r="BB50" s="308">
        <v>2.193842502882716E-2</v>
      </c>
      <c r="BC50" s="308">
        <v>2.193842502882716E-2</v>
      </c>
      <c r="BD50" s="308">
        <v>2.193842502882716E-2</v>
      </c>
      <c r="BE50" s="308">
        <v>2.193842502882716E-2</v>
      </c>
      <c r="BF50" s="308">
        <v>2.193842502882716E-2</v>
      </c>
      <c r="BG50" s="308">
        <v>2.193842502882716E-2</v>
      </c>
      <c r="BH50" s="308">
        <v>2.193842502882716E-2</v>
      </c>
      <c r="BI50" s="308">
        <v>2.193842502882716E-2</v>
      </c>
      <c r="BJ50" s="308">
        <v>2.193842502882716E-2</v>
      </c>
      <c r="BK50" s="308">
        <v>2.193842502882716E-2</v>
      </c>
      <c r="BL50" s="308">
        <v>2.193842502882716E-2</v>
      </c>
      <c r="BM50" s="308">
        <v>2.193842502882716E-2</v>
      </c>
      <c r="BN50" s="308">
        <v>2.193842502882716E-2</v>
      </c>
      <c r="BO50" s="308">
        <v>2.193842502882716E-2</v>
      </c>
      <c r="BP50" s="308">
        <v>2.193842502882716E-2</v>
      </c>
      <c r="BQ50" s="308">
        <v>2.193842502882716E-2</v>
      </c>
      <c r="BR50" s="308"/>
      <c r="BS50" s="308"/>
      <c r="BT50" s="308"/>
      <c r="BU50" s="308"/>
      <c r="BV50" s="308"/>
      <c r="BW50" s="308"/>
      <c r="BX50" s="308"/>
      <c r="BY50" s="308"/>
      <c r="BZ50" s="308"/>
      <c r="CA50" s="308"/>
      <c r="CB50" s="308"/>
      <c r="CC50" s="308"/>
      <c r="CD50" s="308"/>
      <c r="CE50" s="309"/>
    </row>
    <row r="51" spans="1:83" x14ac:dyDescent="0.2">
      <c r="A51" s="238">
        <v>48764</v>
      </c>
      <c r="B51" s="298">
        <f>IF(NOT(ISNA(A51)),IF(A51&gt;0,_xll.xlDateShiftMonthBiz("TARGET",A51,tenor),""),"")</f>
        <v>48948</v>
      </c>
      <c r="C51" s="422">
        <v>2.2004878687645512E-2</v>
      </c>
      <c r="D51" s="238">
        <v>49128</v>
      </c>
      <c r="E51" s="420">
        <v>2.3148361663702512E-2</v>
      </c>
      <c r="F51" s="419">
        <v>0</v>
      </c>
      <c r="G51" s="239">
        <f t="shared" si="0"/>
        <v>0.60059482604005887</v>
      </c>
      <c r="H51" s="465" t="str">
        <f>IF(A51&gt;=$B$4,_xll.xlShmImplSwap2($B$5,$H$8,A51,,tenor+0*TYPE(trigger),12/tenor,4,12/tenor,4,1,1),"")</f>
        <v>Curve (OIS_26APR16) is not present in shared memory.</v>
      </c>
      <c r="I51" s="307">
        <v>2.2004878687645512E-2</v>
      </c>
      <c r="J51" s="308">
        <v>2.2004878687645512E-2</v>
      </c>
      <c r="K51" s="308">
        <v>2.2004878687645512E-2</v>
      </c>
      <c r="L51" s="308">
        <v>2.2004878687645512E-2</v>
      </c>
      <c r="M51" s="308">
        <v>2.2004878687645512E-2</v>
      </c>
      <c r="N51" s="308">
        <v>2.2004878687645512E-2</v>
      </c>
      <c r="O51" s="308">
        <v>2.2004878687645512E-2</v>
      </c>
      <c r="P51" s="308">
        <v>2.2004878687645512E-2</v>
      </c>
      <c r="Q51" s="308">
        <v>2.2004878687645512E-2</v>
      </c>
      <c r="R51" s="308">
        <v>2.2004878687645512E-2</v>
      </c>
      <c r="S51" s="308">
        <v>2.2004878687645512E-2</v>
      </c>
      <c r="T51" s="308">
        <v>2.2004878687645512E-2</v>
      </c>
      <c r="U51" s="308">
        <v>2.2004878687645512E-2</v>
      </c>
      <c r="V51" s="308">
        <v>2.2004878687645512E-2</v>
      </c>
      <c r="W51" s="308">
        <v>2.2004878687645512E-2</v>
      </c>
      <c r="X51" s="308">
        <v>2.2004878687645512E-2</v>
      </c>
      <c r="Y51" s="308">
        <v>2.2004878687645512E-2</v>
      </c>
      <c r="Z51" s="308">
        <v>2.2004878687645512E-2</v>
      </c>
      <c r="AA51" s="308">
        <v>2.2004878687645512E-2</v>
      </c>
      <c r="AB51" s="308">
        <v>2.2004878687645512E-2</v>
      </c>
      <c r="AC51" s="308">
        <v>2.2004878687645512E-2</v>
      </c>
      <c r="AD51" s="308">
        <v>2.2004878687645512E-2</v>
      </c>
      <c r="AE51" s="308">
        <v>2.2004878687645512E-2</v>
      </c>
      <c r="AF51" s="308">
        <v>2.2004878687645512E-2</v>
      </c>
      <c r="AG51" s="308">
        <v>2.2004878687645512E-2</v>
      </c>
      <c r="AH51" s="308">
        <v>2.2004878687645512E-2</v>
      </c>
      <c r="AI51" s="308">
        <v>2.2004878687645512E-2</v>
      </c>
      <c r="AJ51" s="308">
        <v>2.2004878687645512E-2</v>
      </c>
      <c r="AK51" s="308">
        <v>2.2004878687645512E-2</v>
      </c>
      <c r="AL51" s="308">
        <v>2.2004878687645512E-2</v>
      </c>
      <c r="AM51" s="308">
        <v>2.2004878687645512E-2</v>
      </c>
      <c r="AN51" s="308">
        <v>2.2004878687645512E-2</v>
      </c>
      <c r="AO51" s="308">
        <v>2.2004878687645512E-2</v>
      </c>
      <c r="AP51" s="308">
        <v>2.2004878687645512E-2</v>
      </c>
      <c r="AQ51" s="308">
        <v>2.2004878687645512E-2</v>
      </c>
      <c r="AR51" s="308">
        <v>2.2004878687645512E-2</v>
      </c>
      <c r="AS51" s="308">
        <v>2.2004878687645512E-2</v>
      </c>
      <c r="AT51" s="308">
        <v>2.2004878687645512E-2</v>
      </c>
      <c r="AU51" s="308">
        <v>2.2004878687645512E-2</v>
      </c>
      <c r="AV51" s="308">
        <v>1.7901738194375363E-2</v>
      </c>
      <c r="AW51" s="308">
        <v>2.6316449577814063E-2</v>
      </c>
      <c r="AX51" s="308">
        <v>2.2004878687645512E-2</v>
      </c>
      <c r="AY51" s="308">
        <v>2.2004878687645512E-2</v>
      </c>
      <c r="AZ51" s="308">
        <v>2.2004878687645512E-2</v>
      </c>
      <c r="BA51" s="308">
        <v>2.2004878687645512E-2</v>
      </c>
      <c r="BB51" s="308">
        <v>2.2004878687645512E-2</v>
      </c>
      <c r="BC51" s="308">
        <v>2.2004878687645512E-2</v>
      </c>
      <c r="BD51" s="308">
        <v>2.2004878687645512E-2</v>
      </c>
      <c r="BE51" s="308">
        <v>2.2004878687645512E-2</v>
      </c>
      <c r="BF51" s="308">
        <v>2.2004878687645512E-2</v>
      </c>
      <c r="BG51" s="308">
        <v>2.2004878687645512E-2</v>
      </c>
      <c r="BH51" s="308">
        <v>2.2004878687645512E-2</v>
      </c>
      <c r="BI51" s="308">
        <v>2.2004878687645512E-2</v>
      </c>
      <c r="BJ51" s="308">
        <v>2.2004878687645512E-2</v>
      </c>
      <c r="BK51" s="308">
        <v>2.2004878687645512E-2</v>
      </c>
      <c r="BL51" s="308">
        <v>2.2004878687645512E-2</v>
      </c>
      <c r="BM51" s="308">
        <v>2.2004878687645512E-2</v>
      </c>
      <c r="BN51" s="308">
        <v>2.2004878687645512E-2</v>
      </c>
      <c r="BO51" s="308">
        <v>2.2004878687645512E-2</v>
      </c>
      <c r="BP51" s="308">
        <v>2.2004878687645512E-2</v>
      </c>
      <c r="BQ51" s="308">
        <v>2.2004878687645512E-2</v>
      </c>
      <c r="BR51" s="308"/>
      <c r="BS51" s="308"/>
      <c r="BT51" s="308"/>
      <c r="BU51" s="308"/>
      <c r="BV51" s="308"/>
      <c r="BW51" s="308"/>
      <c r="BX51" s="308"/>
      <c r="BY51" s="308"/>
      <c r="BZ51" s="308"/>
      <c r="CA51" s="308"/>
      <c r="CB51" s="308"/>
      <c r="CC51" s="308"/>
      <c r="CD51" s="308"/>
      <c r="CE51" s="309"/>
    </row>
    <row r="52" spans="1:83" x14ac:dyDescent="0.2">
      <c r="A52" s="238">
        <v>49128</v>
      </c>
      <c r="B52" s="298">
        <f>IF(NOT(ISNA(A52)),IF(A52&gt;0,_xll.xlDateShiftMonthBiz("TARGET",A52,tenor),""),"")</f>
        <v>49312</v>
      </c>
      <c r="C52" s="422">
        <v>2.1995451796044695E-2</v>
      </c>
      <c r="D52" s="238">
        <v>49493</v>
      </c>
      <c r="E52" s="420">
        <v>2.3105223893808858E-2</v>
      </c>
      <c r="F52" s="419">
        <v>0</v>
      </c>
      <c r="G52" s="239">
        <f t="shared" si="0"/>
        <v>0.58743488837298208</v>
      </c>
      <c r="H52" s="465" t="str">
        <f>IF(A52&gt;=$B$4,_xll.xlShmImplSwap2($B$5,$H$8,A52,,tenor+0*TYPE(trigger),12/tenor,4,12/tenor,4,1,1),"")</f>
        <v>Curve (OIS_26APR16) is not present in shared memory.</v>
      </c>
      <c r="I52" s="307">
        <v>2.1995451796044695E-2</v>
      </c>
      <c r="J52" s="308">
        <v>2.1995451796044695E-2</v>
      </c>
      <c r="K52" s="308">
        <v>2.1995451796044695E-2</v>
      </c>
      <c r="L52" s="308">
        <v>2.1995451796044695E-2</v>
      </c>
      <c r="M52" s="308">
        <v>2.1995451796044695E-2</v>
      </c>
      <c r="N52" s="308">
        <v>2.1995451796044695E-2</v>
      </c>
      <c r="O52" s="308">
        <v>2.1995451796044695E-2</v>
      </c>
      <c r="P52" s="308">
        <v>2.1995451796044695E-2</v>
      </c>
      <c r="Q52" s="308">
        <v>2.1995451796044695E-2</v>
      </c>
      <c r="R52" s="308">
        <v>2.1995451796044695E-2</v>
      </c>
      <c r="S52" s="308">
        <v>2.1995451796044695E-2</v>
      </c>
      <c r="T52" s="308">
        <v>2.1995451796044695E-2</v>
      </c>
      <c r="U52" s="308">
        <v>2.1995451796044695E-2</v>
      </c>
      <c r="V52" s="308">
        <v>2.1995451796044695E-2</v>
      </c>
      <c r="W52" s="308">
        <v>2.1995451796044695E-2</v>
      </c>
      <c r="X52" s="308">
        <v>2.1995451796044695E-2</v>
      </c>
      <c r="Y52" s="308">
        <v>2.1995451796044695E-2</v>
      </c>
      <c r="Z52" s="308">
        <v>2.1995451796044695E-2</v>
      </c>
      <c r="AA52" s="308">
        <v>2.1995451796044695E-2</v>
      </c>
      <c r="AB52" s="308">
        <v>2.1995451796044695E-2</v>
      </c>
      <c r="AC52" s="308">
        <v>2.1995451796044695E-2</v>
      </c>
      <c r="AD52" s="308">
        <v>2.1995451796044695E-2</v>
      </c>
      <c r="AE52" s="308">
        <v>2.1995451796044695E-2</v>
      </c>
      <c r="AF52" s="308">
        <v>2.1995451796044695E-2</v>
      </c>
      <c r="AG52" s="308">
        <v>2.1995451796044695E-2</v>
      </c>
      <c r="AH52" s="308">
        <v>2.1995451796044695E-2</v>
      </c>
      <c r="AI52" s="308">
        <v>2.1995451796044695E-2</v>
      </c>
      <c r="AJ52" s="308">
        <v>2.1995451796044695E-2</v>
      </c>
      <c r="AK52" s="308">
        <v>2.1995451796044695E-2</v>
      </c>
      <c r="AL52" s="308">
        <v>2.1995451796044695E-2</v>
      </c>
      <c r="AM52" s="308">
        <v>2.1995451796044695E-2</v>
      </c>
      <c r="AN52" s="308">
        <v>2.1995451796044695E-2</v>
      </c>
      <c r="AO52" s="308">
        <v>2.1995451796044695E-2</v>
      </c>
      <c r="AP52" s="308">
        <v>2.1995451796044695E-2</v>
      </c>
      <c r="AQ52" s="308">
        <v>2.1995451796044695E-2</v>
      </c>
      <c r="AR52" s="308">
        <v>2.1995451796044695E-2</v>
      </c>
      <c r="AS52" s="308">
        <v>2.1995451796044695E-2</v>
      </c>
      <c r="AT52" s="308">
        <v>2.1995451796044695E-2</v>
      </c>
      <c r="AU52" s="308">
        <v>2.1995451796044695E-2</v>
      </c>
      <c r="AV52" s="308">
        <v>2.1995451796044695E-2</v>
      </c>
      <c r="AW52" s="308">
        <v>1.7705595996070408E-2</v>
      </c>
      <c r="AX52" s="308">
        <v>2.6494550575001628E-2</v>
      </c>
      <c r="AY52" s="308">
        <v>2.1995451796044695E-2</v>
      </c>
      <c r="AZ52" s="308">
        <v>2.1995451796044695E-2</v>
      </c>
      <c r="BA52" s="308">
        <v>2.1995451796044695E-2</v>
      </c>
      <c r="BB52" s="308">
        <v>2.1995451796044695E-2</v>
      </c>
      <c r="BC52" s="308">
        <v>2.1995451796044695E-2</v>
      </c>
      <c r="BD52" s="308">
        <v>2.1995451796044695E-2</v>
      </c>
      <c r="BE52" s="308">
        <v>2.1995451796044695E-2</v>
      </c>
      <c r="BF52" s="308">
        <v>2.1995451796044695E-2</v>
      </c>
      <c r="BG52" s="308">
        <v>2.1995451796044695E-2</v>
      </c>
      <c r="BH52" s="308">
        <v>2.1995451796044695E-2</v>
      </c>
      <c r="BI52" s="308">
        <v>2.1995451796044695E-2</v>
      </c>
      <c r="BJ52" s="308">
        <v>2.1995451796044695E-2</v>
      </c>
      <c r="BK52" s="308">
        <v>2.1995451796044695E-2</v>
      </c>
      <c r="BL52" s="308">
        <v>2.1995451796044695E-2</v>
      </c>
      <c r="BM52" s="308">
        <v>2.1995451796044695E-2</v>
      </c>
      <c r="BN52" s="308">
        <v>2.1995451796044695E-2</v>
      </c>
      <c r="BO52" s="308">
        <v>2.1995451796044695E-2</v>
      </c>
      <c r="BP52" s="308">
        <v>2.1995451796044695E-2</v>
      </c>
      <c r="BQ52" s="308">
        <v>2.1995451796044695E-2</v>
      </c>
      <c r="BR52" s="308"/>
      <c r="BS52" s="308"/>
      <c r="BT52" s="308"/>
      <c r="BU52" s="308"/>
      <c r="BV52" s="308"/>
      <c r="BW52" s="308"/>
      <c r="BX52" s="308"/>
      <c r="BY52" s="308"/>
      <c r="BZ52" s="308"/>
      <c r="CA52" s="308"/>
      <c r="CB52" s="308"/>
      <c r="CC52" s="308"/>
      <c r="CD52" s="308"/>
      <c r="CE52" s="309"/>
    </row>
    <row r="53" spans="1:83" x14ac:dyDescent="0.2">
      <c r="A53" s="238">
        <v>49493</v>
      </c>
      <c r="B53" s="298">
        <f>IF(NOT(ISNA(A53)),IF(A53&gt;0,_xll.xlDateShiftMonthBiz("TARGET",A53,tenor),""),"")</f>
        <v>49677</v>
      </c>
      <c r="C53" s="422">
        <v>2.1907051825535359E-2</v>
      </c>
      <c r="D53" s="238">
        <v>49859</v>
      </c>
      <c r="E53" s="420">
        <v>2.3061867455135443E-2</v>
      </c>
      <c r="F53" s="419">
        <v>0</v>
      </c>
      <c r="G53" s="239">
        <f t="shared" si="0"/>
        <v>0.57457959144879034</v>
      </c>
      <c r="H53" s="465" t="str">
        <f>IF(A53&gt;=$B$4,_xll.xlShmImplSwap2($B$5,$H$8,A53,,tenor+0*TYPE(trigger),12/tenor,4,12/tenor,4,1,1),"")</f>
        <v>Curve (OIS_26APR16) is not present in shared memory.</v>
      </c>
      <c r="I53" s="307">
        <v>2.1907051825535359E-2</v>
      </c>
      <c r="J53" s="308">
        <v>2.1907051825535359E-2</v>
      </c>
      <c r="K53" s="308">
        <v>2.1907051825535359E-2</v>
      </c>
      <c r="L53" s="308">
        <v>2.1907051825535359E-2</v>
      </c>
      <c r="M53" s="308">
        <v>2.1907051825535359E-2</v>
      </c>
      <c r="N53" s="308">
        <v>2.1907051825535359E-2</v>
      </c>
      <c r="O53" s="308">
        <v>2.1907051825535359E-2</v>
      </c>
      <c r="P53" s="308">
        <v>2.1907051825535359E-2</v>
      </c>
      <c r="Q53" s="308">
        <v>2.1907051825535359E-2</v>
      </c>
      <c r="R53" s="308">
        <v>2.1907051825535359E-2</v>
      </c>
      <c r="S53" s="308">
        <v>2.1907051825535359E-2</v>
      </c>
      <c r="T53" s="308">
        <v>2.1907051825535359E-2</v>
      </c>
      <c r="U53" s="308">
        <v>2.1907051825535359E-2</v>
      </c>
      <c r="V53" s="308">
        <v>2.1907051825535359E-2</v>
      </c>
      <c r="W53" s="308">
        <v>2.1907051825535359E-2</v>
      </c>
      <c r="X53" s="308">
        <v>2.1907051825535359E-2</v>
      </c>
      <c r="Y53" s="308">
        <v>2.1907051825535359E-2</v>
      </c>
      <c r="Z53" s="308">
        <v>2.1907051825535359E-2</v>
      </c>
      <c r="AA53" s="308">
        <v>2.1907051825535359E-2</v>
      </c>
      <c r="AB53" s="308">
        <v>2.1907051825535359E-2</v>
      </c>
      <c r="AC53" s="308">
        <v>2.1907051825535359E-2</v>
      </c>
      <c r="AD53" s="308">
        <v>2.1907051825535359E-2</v>
      </c>
      <c r="AE53" s="308">
        <v>2.1907051825535359E-2</v>
      </c>
      <c r="AF53" s="308">
        <v>2.1907051825535359E-2</v>
      </c>
      <c r="AG53" s="308">
        <v>2.1907051825535359E-2</v>
      </c>
      <c r="AH53" s="308">
        <v>2.1907051825535359E-2</v>
      </c>
      <c r="AI53" s="308">
        <v>2.1907051825535359E-2</v>
      </c>
      <c r="AJ53" s="308">
        <v>2.1907051825535359E-2</v>
      </c>
      <c r="AK53" s="308">
        <v>2.1907051825535359E-2</v>
      </c>
      <c r="AL53" s="308">
        <v>2.1907051825535359E-2</v>
      </c>
      <c r="AM53" s="308">
        <v>2.1907051825535359E-2</v>
      </c>
      <c r="AN53" s="308">
        <v>2.1907051825535359E-2</v>
      </c>
      <c r="AO53" s="308">
        <v>2.1907051825535359E-2</v>
      </c>
      <c r="AP53" s="308">
        <v>2.1907051825535359E-2</v>
      </c>
      <c r="AQ53" s="308">
        <v>2.1907051825535359E-2</v>
      </c>
      <c r="AR53" s="308">
        <v>2.1907051825535359E-2</v>
      </c>
      <c r="AS53" s="308">
        <v>2.1907051825535359E-2</v>
      </c>
      <c r="AT53" s="308">
        <v>2.1907051825535359E-2</v>
      </c>
      <c r="AU53" s="308">
        <v>2.1907051825535359E-2</v>
      </c>
      <c r="AV53" s="308">
        <v>2.1907051825535359E-2</v>
      </c>
      <c r="AW53" s="308">
        <v>2.1907051825535359E-2</v>
      </c>
      <c r="AX53" s="308">
        <v>1.7431155297438602E-2</v>
      </c>
      <c r="AY53" s="308">
        <v>2.6593028709772364E-2</v>
      </c>
      <c r="AZ53" s="308">
        <v>2.1907051825535359E-2</v>
      </c>
      <c r="BA53" s="308">
        <v>2.1907051825535359E-2</v>
      </c>
      <c r="BB53" s="308">
        <v>2.1907051825535359E-2</v>
      </c>
      <c r="BC53" s="308">
        <v>2.1907051825535359E-2</v>
      </c>
      <c r="BD53" s="308">
        <v>2.1907051825535359E-2</v>
      </c>
      <c r="BE53" s="308">
        <v>2.1907051825535359E-2</v>
      </c>
      <c r="BF53" s="308">
        <v>2.1907051825535359E-2</v>
      </c>
      <c r="BG53" s="308">
        <v>2.1907051825535359E-2</v>
      </c>
      <c r="BH53" s="308">
        <v>2.1907051825535359E-2</v>
      </c>
      <c r="BI53" s="308">
        <v>2.1907051825535359E-2</v>
      </c>
      <c r="BJ53" s="308">
        <v>2.1907051825535359E-2</v>
      </c>
      <c r="BK53" s="308">
        <v>2.1907051825535359E-2</v>
      </c>
      <c r="BL53" s="308">
        <v>2.1907051825535359E-2</v>
      </c>
      <c r="BM53" s="308">
        <v>2.1907051825535359E-2</v>
      </c>
      <c r="BN53" s="308">
        <v>2.1907051825535359E-2</v>
      </c>
      <c r="BO53" s="308">
        <v>2.1907051825535359E-2</v>
      </c>
      <c r="BP53" s="308">
        <v>2.1907051825535359E-2</v>
      </c>
      <c r="BQ53" s="308">
        <v>2.1907051825535359E-2</v>
      </c>
      <c r="BR53" s="308"/>
      <c r="BS53" s="308"/>
      <c r="BT53" s="308"/>
      <c r="BU53" s="308"/>
      <c r="BV53" s="308"/>
      <c r="BW53" s="308"/>
      <c r="BX53" s="308"/>
      <c r="BY53" s="308"/>
      <c r="BZ53" s="308"/>
      <c r="CA53" s="308"/>
      <c r="CB53" s="308"/>
      <c r="CC53" s="308"/>
      <c r="CD53" s="308"/>
      <c r="CE53" s="309"/>
    </row>
    <row r="54" spans="1:83" x14ac:dyDescent="0.2">
      <c r="A54" s="238">
        <v>49859</v>
      </c>
      <c r="B54" s="298">
        <f>IF(NOT(ISNA(A54)),IF(A54&gt;0,_xll.xlDateShiftMonthBiz("TARGET",A54,tenor),""),"")</f>
        <v>50045</v>
      </c>
      <c r="C54" s="422">
        <v>2.1734644473360119E-2</v>
      </c>
      <c r="D54" s="238">
        <v>50224</v>
      </c>
      <c r="E54" s="420">
        <v>2.3015074234617291E-2</v>
      </c>
      <c r="F54" s="419">
        <v>0</v>
      </c>
      <c r="G54" s="239">
        <f t="shared" si="0"/>
        <v>0.56213828207272309</v>
      </c>
      <c r="H54" s="465" t="str">
        <f>IF(A54&gt;=$B$4,_xll.xlShmImplSwap2($B$5,$H$8,A54,,tenor+0*TYPE(trigger),12/tenor,4,12/tenor,4,1,1),"")</f>
        <v>Curve (OIS_26APR16) is not present in shared memory.</v>
      </c>
      <c r="I54" s="307">
        <v>2.1734644473360119E-2</v>
      </c>
      <c r="J54" s="308">
        <v>2.1734644473360119E-2</v>
      </c>
      <c r="K54" s="308">
        <v>2.1734644473360119E-2</v>
      </c>
      <c r="L54" s="308">
        <v>2.1734644473360119E-2</v>
      </c>
      <c r="M54" s="308">
        <v>2.1734644473360119E-2</v>
      </c>
      <c r="N54" s="308">
        <v>2.1734644473360119E-2</v>
      </c>
      <c r="O54" s="308">
        <v>2.1734644473360119E-2</v>
      </c>
      <c r="P54" s="308">
        <v>2.1734644473360119E-2</v>
      </c>
      <c r="Q54" s="308">
        <v>2.1734644473360119E-2</v>
      </c>
      <c r="R54" s="308">
        <v>2.1734644473360119E-2</v>
      </c>
      <c r="S54" s="308">
        <v>2.1734644473360119E-2</v>
      </c>
      <c r="T54" s="308">
        <v>2.1734644473360119E-2</v>
      </c>
      <c r="U54" s="308">
        <v>2.1734644473360119E-2</v>
      </c>
      <c r="V54" s="308">
        <v>2.1734644473360119E-2</v>
      </c>
      <c r="W54" s="308">
        <v>2.1734644473360119E-2</v>
      </c>
      <c r="X54" s="308">
        <v>2.1734644473360119E-2</v>
      </c>
      <c r="Y54" s="308">
        <v>2.1734644473360119E-2</v>
      </c>
      <c r="Z54" s="308">
        <v>2.1734644473360119E-2</v>
      </c>
      <c r="AA54" s="308">
        <v>2.1734644473360119E-2</v>
      </c>
      <c r="AB54" s="308">
        <v>2.1734644473360119E-2</v>
      </c>
      <c r="AC54" s="308">
        <v>2.1734644473360119E-2</v>
      </c>
      <c r="AD54" s="308">
        <v>2.1734644473360119E-2</v>
      </c>
      <c r="AE54" s="308">
        <v>2.1734644473360119E-2</v>
      </c>
      <c r="AF54" s="308">
        <v>2.1734644473360119E-2</v>
      </c>
      <c r="AG54" s="308">
        <v>2.1734644473360119E-2</v>
      </c>
      <c r="AH54" s="308">
        <v>2.1734644473360119E-2</v>
      </c>
      <c r="AI54" s="308">
        <v>2.1734644473360119E-2</v>
      </c>
      <c r="AJ54" s="308">
        <v>2.1734644473360119E-2</v>
      </c>
      <c r="AK54" s="308">
        <v>2.1734644473360119E-2</v>
      </c>
      <c r="AL54" s="308">
        <v>2.1734644473360119E-2</v>
      </c>
      <c r="AM54" s="308">
        <v>2.1734644473360119E-2</v>
      </c>
      <c r="AN54" s="308">
        <v>2.1734644473360119E-2</v>
      </c>
      <c r="AO54" s="308">
        <v>2.1734644473360119E-2</v>
      </c>
      <c r="AP54" s="308">
        <v>2.1734644473360119E-2</v>
      </c>
      <c r="AQ54" s="308">
        <v>2.1734644473360119E-2</v>
      </c>
      <c r="AR54" s="308">
        <v>2.1734644473360119E-2</v>
      </c>
      <c r="AS54" s="308">
        <v>2.1734644473360119E-2</v>
      </c>
      <c r="AT54" s="308">
        <v>2.1734644473360119E-2</v>
      </c>
      <c r="AU54" s="308">
        <v>2.1734644473360119E-2</v>
      </c>
      <c r="AV54" s="308">
        <v>2.1734644473360119E-2</v>
      </c>
      <c r="AW54" s="308">
        <v>2.1734644473360119E-2</v>
      </c>
      <c r="AX54" s="308">
        <v>2.1734644473360119E-2</v>
      </c>
      <c r="AY54" s="308">
        <v>1.7045221047199376E-2</v>
      </c>
      <c r="AZ54" s="308">
        <v>2.6635295264888604E-2</v>
      </c>
      <c r="BA54" s="308">
        <v>2.1734644473360119E-2</v>
      </c>
      <c r="BB54" s="308">
        <v>2.1734644473360119E-2</v>
      </c>
      <c r="BC54" s="308">
        <v>2.1734644473360119E-2</v>
      </c>
      <c r="BD54" s="308">
        <v>2.1734644473360119E-2</v>
      </c>
      <c r="BE54" s="308">
        <v>2.1734644473360119E-2</v>
      </c>
      <c r="BF54" s="308">
        <v>2.1734644473360119E-2</v>
      </c>
      <c r="BG54" s="308">
        <v>2.1734644473360119E-2</v>
      </c>
      <c r="BH54" s="308">
        <v>2.1734644473360119E-2</v>
      </c>
      <c r="BI54" s="308">
        <v>2.1734644473360119E-2</v>
      </c>
      <c r="BJ54" s="308">
        <v>2.1734644473360119E-2</v>
      </c>
      <c r="BK54" s="308">
        <v>2.1734644473360119E-2</v>
      </c>
      <c r="BL54" s="308">
        <v>2.1734644473360119E-2</v>
      </c>
      <c r="BM54" s="308">
        <v>2.1734644473360119E-2</v>
      </c>
      <c r="BN54" s="308">
        <v>2.1734644473360119E-2</v>
      </c>
      <c r="BO54" s="308">
        <v>2.1734644473360119E-2</v>
      </c>
      <c r="BP54" s="308">
        <v>2.1734644473360119E-2</v>
      </c>
      <c r="BQ54" s="308">
        <v>2.1734644473360119E-2</v>
      </c>
      <c r="BR54" s="308"/>
      <c r="BS54" s="308"/>
      <c r="BT54" s="308"/>
      <c r="BU54" s="308"/>
      <c r="BV54" s="308"/>
      <c r="BW54" s="308"/>
      <c r="BX54" s="308"/>
      <c r="BY54" s="308"/>
      <c r="BZ54" s="308"/>
      <c r="CA54" s="308"/>
      <c r="CB54" s="308"/>
      <c r="CC54" s="308"/>
      <c r="CD54" s="308"/>
      <c r="CE54" s="309"/>
    </row>
    <row r="55" spans="1:83" x14ac:dyDescent="0.2">
      <c r="A55" s="238">
        <v>50224</v>
      </c>
      <c r="B55" s="298">
        <f>IF(NOT(ISNA(A55)),IF(A55&gt;0,_xll.xlDateShiftMonthBiz("TARGET",A55,tenor),""),"")</f>
        <v>50409</v>
      </c>
      <c r="C55" s="422">
        <v>2.1527516033464918E-2</v>
      </c>
      <c r="D55" s="238">
        <v>50591</v>
      </c>
      <c r="E55" s="420">
        <v>2.296355198433785E-2</v>
      </c>
      <c r="F55" s="419">
        <v>0</v>
      </c>
      <c r="G55" s="239">
        <f t="shared" si="0"/>
        <v>0.55001632593091099</v>
      </c>
      <c r="H55" s="465" t="str">
        <f>IF(A55&gt;=$B$4,_xll.xlShmImplSwap2($B$5,$H$8,A55,,tenor+0*TYPE(trigger),12/tenor,4,12/tenor,4,1,1),"")</f>
        <v>Curve (OIS_26APR16) is not present in shared memory.</v>
      </c>
      <c r="I55" s="307">
        <v>2.1527516033464918E-2</v>
      </c>
      <c r="J55" s="308">
        <v>2.1527516033464918E-2</v>
      </c>
      <c r="K55" s="308">
        <v>2.1527516033464918E-2</v>
      </c>
      <c r="L55" s="308">
        <v>2.1527516033464918E-2</v>
      </c>
      <c r="M55" s="308">
        <v>2.1527516033464918E-2</v>
      </c>
      <c r="N55" s="308">
        <v>2.1527516033464918E-2</v>
      </c>
      <c r="O55" s="308">
        <v>2.1527516033464918E-2</v>
      </c>
      <c r="P55" s="308">
        <v>2.1527516033464918E-2</v>
      </c>
      <c r="Q55" s="308">
        <v>2.1527516033464918E-2</v>
      </c>
      <c r="R55" s="308">
        <v>2.1527516033464918E-2</v>
      </c>
      <c r="S55" s="308">
        <v>2.1527516033464918E-2</v>
      </c>
      <c r="T55" s="308">
        <v>2.1527516033464918E-2</v>
      </c>
      <c r="U55" s="308">
        <v>2.1527516033464918E-2</v>
      </c>
      <c r="V55" s="308">
        <v>2.1527516033464918E-2</v>
      </c>
      <c r="W55" s="308">
        <v>2.1527516033464918E-2</v>
      </c>
      <c r="X55" s="308">
        <v>2.1527516033464918E-2</v>
      </c>
      <c r="Y55" s="308">
        <v>2.1527516033464918E-2</v>
      </c>
      <c r="Z55" s="308">
        <v>2.1527516033464918E-2</v>
      </c>
      <c r="AA55" s="308">
        <v>2.1527516033464918E-2</v>
      </c>
      <c r="AB55" s="308">
        <v>2.1527516033464918E-2</v>
      </c>
      <c r="AC55" s="308">
        <v>2.1527516033464918E-2</v>
      </c>
      <c r="AD55" s="308">
        <v>2.1527516033464918E-2</v>
      </c>
      <c r="AE55" s="308">
        <v>2.1527516033464918E-2</v>
      </c>
      <c r="AF55" s="308">
        <v>2.1527516033464918E-2</v>
      </c>
      <c r="AG55" s="308">
        <v>2.1527516033464918E-2</v>
      </c>
      <c r="AH55" s="308">
        <v>2.1527516033464918E-2</v>
      </c>
      <c r="AI55" s="308">
        <v>2.1527516033464918E-2</v>
      </c>
      <c r="AJ55" s="308">
        <v>2.1527516033464918E-2</v>
      </c>
      <c r="AK55" s="308">
        <v>2.1527516033464918E-2</v>
      </c>
      <c r="AL55" s="308">
        <v>2.1527516033464918E-2</v>
      </c>
      <c r="AM55" s="308">
        <v>2.1527516033464918E-2</v>
      </c>
      <c r="AN55" s="308">
        <v>2.1527516033464918E-2</v>
      </c>
      <c r="AO55" s="308">
        <v>2.1527516033464918E-2</v>
      </c>
      <c r="AP55" s="308">
        <v>2.1527516033464918E-2</v>
      </c>
      <c r="AQ55" s="308">
        <v>2.1527516033464918E-2</v>
      </c>
      <c r="AR55" s="308">
        <v>2.1527516033464918E-2</v>
      </c>
      <c r="AS55" s="308">
        <v>2.1527516033464918E-2</v>
      </c>
      <c r="AT55" s="308">
        <v>2.1527516033464918E-2</v>
      </c>
      <c r="AU55" s="308">
        <v>2.1527516033464918E-2</v>
      </c>
      <c r="AV55" s="308">
        <v>2.1527516033464918E-2</v>
      </c>
      <c r="AW55" s="308">
        <v>2.1527516033464918E-2</v>
      </c>
      <c r="AX55" s="308">
        <v>2.1527516033464918E-2</v>
      </c>
      <c r="AY55" s="308">
        <v>2.1527516033464918E-2</v>
      </c>
      <c r="AZ55" s="308">
        <v>1.6668107810212655E-2</v>
      </c>
      <c r="BA55" s="308">
        <v>2.6598902558260914E-2</v>
      </c>
      <c r="BB55" s="308">
        <v>2.1527516033464918E-2</v>
      </c>
      <c r="BC55" s="308">
        <v>2.1527516033464918E-2</v>
      </c>
      <c r="BD55" s="308">
        <v>2.1527516033464918E-2</v>
      </c>
      <c r="BE55" s="308">
        <v>2.1527516033464918E-2</v>
      </c>
      <c r="BF55" s="308">
        <v>2.1527516033464918E-2</v>
      </c>
      <c r="BG55" s="308">
        <v>2.1527516033464918E-2</v>
      </c>
      <c r="BH55" s="308">
        <v>2.1527516033464918E-2</v>
      </c>
      <c r="BI55" s="308">
        <v>2.1527516033464918E-2</v>
      </c>
      <c r="BJ55" s="308">
        <v>2.1527516033464918E-2</v>
      </c>
      <c r="BK55" s="308">
        <v>2.1527516033464918E-2</v>
      </c>
      <c r="BL55" s="308">
        <v>2.1527516033464918E-2</v>
      </c>
      <c r="BM55" s="308">
        <v>2.1527516033464918E-2</v>
      </c>
      <c r="BN55" s="308">
        <v>2.1527516033464918E-2</v>
      </c>
      <c r="BO55" s="308">
        <v>2.1527516033464918E-2</v>
      </c>
      <c r="BP55" s="308">
        <v>2.1527516033464918E-2</v>
      </c>
      <c r="BQ55" s="308">
        <v>2.1527516033464918E-2</v>
      </c>
      <c r="BR55" s="308"/>
      <c r="BS55" s="308"/>
      <c r="BT55" s="308"/>
      <c r="BU55" s="308"/>
      <c r="BV55" s="308"/>
      <c r="BW55" s="308"/>
      <c r="BX55" s="308"/>
      <c r="BY55" s="308"/>
      <c r="BZ55" s="308"/>
      <c r="CA55" s="308"/>
      <c r="CB55" s="308"/>
      <c r="CC55" s="308"/>
      <c r="CD55" s="308"/>
      <c r="CE55" s="309"/>
    </row>
    <row r="56" spans="1:83" x14ac:dyDescent="0.2">
      <c r="A56" s="238">
        <v>50591</v>
      </c>
      <c r="B56" s="298">
        <f>IF(NOT(ISNA(A56)),IF(A56&gt;0,_xll.xlDateShiftMonthBiz("TARGET",A56,tenor),""),"")</f>
        <v>50775</v>
      </c>
      <c r="C56" s="422">
        <v>2.1426835110647829E-2</v>
      </c>
      <c r="D56" s="238">
        <v>50955</v>
      </c>
      <c r="E56" s="420">
        <v>2.2912547715742936E-2</v>
      </c>
      <c r="F56" s="419">
        <v>0</v>
      </c>
      <c r="G56" s="239">
        <f t="shared" si="0"/>
        <v>0.5383053560866301</v>
      </c>
      <c r="H56" s="465" t="str">
        <f>IF(A56&gt;=$B$4,_xll.xlShmImplSwap2($B$5,$H$8,A56,,tenor+0*TYPE(trigger),12/tenor,4,12/tenor,4,1,1),"")</f>
        <v>Curve (OIS_26APR16) is not present in shared memory.</v>
      </c>
      <c r="I56" s="307">
        <v>2.1426835110647829E-2</v>
      </c>
      <c r="J56" s="308">
        <v>2.1426835110647829E-2</v>
      </c>
      <c r="K56" s="308">
        <v>2.1426835110647829E-2</v>
      </c>
      <c r="L56" s="308">
        <v>2.1426835110647829E-2</v>
      </c>
      <c r="M56" s="308">
        <v>2.1426835110647829E-2</v>
      </c>
      <c r="N56" s="308">
        <v>2.1426835110647829E-2</v>
      </c>
      <c r="O56" s="308">
        <v>2.1426835110647829E-2</v>
      </c>
      <c r="P56" s="308">
        <v>2.1426835110647829E-2</v>
      </c>
      <c r="Q56" s="308">
        <v>2.1426835110647829E-2</v>
      </c>
      <c r="R56" s="308">
        <v>2.1426835110647829E-2</v>
      </c>
      <c r="S56" s="308">
        <v>2.1426835110647829E-2</v>
      </c>
      <c r="T56" s="308">
        <v>2.1426835110647829E-2</v>
      </c>
      <c r="U56" s="308">
        <v>2.1426835110647829E-2</v>
      </c>
      <c r="V56" s="308">
        <v>2.1426835110647829E-2</v>
      </c>
      <c r="W56" s="308">
        <v>2.1426835110647829E-2</v>
      </c>
      <c r="X56" s="308">
        <v>2.1426835110647829E-2</v>
      </c>
      <c r="Y56" s="308">
        <v>2.1426835110647829E-2</v>
      </c>
      <c r="Z56" s="308">
        <v>2.1426835110647829E-2</v>
      </c>
      <c r="AA56" s="308">
        <v>2.1426835110647829E-2</v>
      </c>
      <c r="AB56" s="308">
        <v>2.1426835110647829E-2</v>
      </c>
      <c r="AC56" s="308">
        <v>2.1426835110647829E-2</v>
      </c>
      <c r="AD56" s="308">
        <v>2.1426835110647829E-2</v>
      </c>
      <c r="AE56" s="308">
        <v>2.1426835110647829E-2</v>
      </c>
      <c r="AF56" s="308">
        <v>2.1426835110647829E-2</v>
      </c>
      <c r="AG56" s="308">
        <v>2.1426835110647829E-2</v>
      </c>
      <c r="AH56" s="308">
        <v>2.1426835110647829E-2</v>
      </c>
      <c r="AI56" s="308">
        <v>2.1426835110647829E-2</v>
      </c>
      <c r="AJ56" s="308">
        <v>2.1426835110647829E-2</v>
      </c>
      <c r="AK56" s="308">
        <v>2.1426835110647829E-2</v>
      </c>
      <c r="AL56" s="308">
        <v>2.1426835110647829E-2</v>
      </c>
      <c r="AM56" s="308">
        <v>2.1426835110647829E-2</v>
      </c>
      <c r="AN56" s="308">
        <v>2.1426835110647829E-2</v>
      </c>
      <c r="AO56" s="308">
        <v>2.1426835110647829E-2</v>
      </c>
      <c r="AP56" s="308">
        <v>2.1426835110647829E-2</v>
      </c>
      <c r="AQ56" s="308">
        <v>2.1426835110647829E-2</v>
      </c>
      <c r="AR56" s="308">
        <v>2.1426835110647829E-2</v>
      </c>
      <c r="AS56" s="308">
        <v>2.1426835110647829E-2</v>
      </c>
      <c r="AT56" s="308">
        <v>2.1426835110647829E-2</v>
      </c>
      <c r="AU56" s="308">
        <v>2.1426835110647829E-2</v>
      </c>
      <c r="AV56" s="308">
        <v>2.1426835110647829E-2</v>
      </c>
      <c r="AW56" s="308">
        <v>2.1426835110647829E-2</v>
      </c>
      <c r="AX56" s="308">
        <v>2.1426835110647829E-2</v>
      </c>
      <c r="AY56" s="308">
        <v>2.1426835110647829E-2</v>
      </c>
      <c r="AZ56" s="308">
        <v>2.1426835110647829E-2</v>
      </c>
      <c r="BA56" s="308">
        <v>1.6326284006370876E-2</v>
      </c>
      <c r="BB56" s="308">
        <v>2.6740519274787888E-2</v>
      </c>
      <c r="BC56" s="308">
        <v>2.1426835110647829E-2</v>
      </c>
      <c r="BD56" s="308">
        <v>2.1426835110647829E-2</v>
      </c>
      <c r="BE56" s="308">
        <v>2.1426835110647829E-2</v>
      </c>
      <c r="BF56" s="308">
        <v>2.1426835110647829E-2</v>
      </c>
      <c r="BG56" s="308">
        <v>2.1426835110647829E-2</v>
      </c>
      <c r="BH56" s="308">
        <v>2.1426835110647829E-2</v>
      </c>
      <c r="BI56" s="308">
        <v>2.1426835110647829E-2</v>
      </c>
      <c r="BJ56" s="308">
        <v>2.1426835110647829E-2</v>
      </c>
      <c r="BK56" s="308">
        <v>2.1426835110647829E-2</v>
      </c>
      <c r="BL56" s="308">
        <v>2.1426835110647829E-2</v>
      </c>
      <c r="BM56" s="308">
        <v>2.1426835110647829E-2</v>
      </c>
      <c r="BN56" s="308">
        <v>2.1426835110647829E-2</v>
      </c>
      <c r="BO56" s="308">
        <v>2.1426835110647829E-2</v>
      </c>
      <c r="BP56" s="308">
        <v>2.1426835110647829E-2</v>
      </c>
      <c r="BQ56" s="308">
        <v>2.1426835110647829E-2</v>
      </c>
      <c r="BR56" s="308"/>
      <c r="BS56" s="308"/>
      <c r="BT56" s="308"/>
      <c r="BU56" s="308"/>
      <c r="BV56" s="308"/>
      <c r="BW56" s="308"/>
      <c r="BX56" s="308"/>
      <c r="BY56" s="308"/>
      <c r="BZ56" s="308"/>
      <c r="CA56" s="308"/>
      <c r="CB56" s="308"/>
      <c r="CC56" s="308"/>
      <c r="CD56" s="308"/>
      <c r="CE56" s="309"/>
    </row>
    <row r="57" spans="1:83" x14ac:dyDescent="0.2">
      <c r="A57" s="238">
        <v>50955</v>
      </c>
      <c r="B57" s="298">
        <f>IF(NOT(ISNA(A57)),IF(A57&gt;0,_xll.xlDateShiftMonthBiz("TARGET",A57,tenor),""),"")</f>
        <v>51139</v>
      </c>
      <c r="C57" s="422">
        <v>2.1478660623969099E-2</v>
      </c>
      <c r="D57" s="238">
        <v>51320</v>
      </c>
      <c r="E57" s="420">
        <v>2.2866995777537556E-2</v>
      </c>
      <c r="F57" s="419">
        <v>0</v>
      </c>
      <c r="G57" s="239">
        <f t="shared" si="0"/>
        <v>0.52678381958831377</v>
      </c>
      <c r="H57" s="465" t="str">
        <f>IF(A57&gt;=$B$4,_xll.xlShmImplSwap2($B$5,$H$8,A57,,tenor+0*TYPE(trigger),12/tenor,4,12/tenor,4,1,1),"")</f>
        <v>Curve (OIS_26APR16) is not present in shared memory.</v>
      </c>
      <c r="I57" s="307">
        <v>2.1478660623969099E-2</v>
      </c>
      <c r="J57" s="308">
        <v>2.1478660623969099E-2</v>
      </c>
      <c r="K57" s="308">
        <v>2.1478660623969099E-2</v>
      </c>
      <c r="L57" s="308">
        <v>2.1478660623969099E-2</v>
      </c>
      <c r="M57" s="308">
        <v>2.1478660623969099E-2</v>
      </c>
      <c r="N57" s="308">
        <v>2.1478660623969099E-2</v>
      </c>
      <c r="O57" s="308">
        <v>2.1478660623969099E-2</v>
      </c>
      <c r="P57" s="308">
        <v>2.1478660623969099E-2</v>
      </c>
      <c r="Q57" s="308">
        <v>2.1478660623969099E-2</v>
      </c>
      <c r="R57" s="308">
        <v>2.1478660623969099E-2</v>
      </c>
      <c r="S57" s="308">
        <v>2.1478660623969099E-2</v>
      </c>
      <c r="T57" s="308">
        <v>2.1478660623969099E-2</v>
      </c>
      <c r="U57" s="308">
        <v>2.1478660623969099E-2</v>
      </c>
      <c r="V57" s="308">
        <v>2.1478660623969099E-2</v>
      </c>
      <c r="W57" s="308">
        <v>2.1478660623969099E-2</v>
      </c>
      <c r="X57" s="308">
        <v>2.1478660623969099E-2</v>
      </c>
      <c r="Y57" s="308">
        <v>2.1478660623969099E-2</v>
      </c>
      <c r="Z57" s="308">
        <v>2.1478660623969099E-2</v>
      </c>
      <c r="AA57" s="308">
        <v>2.1478660623969099E-2</v>
      </c>
      <c r="AB57" s="308">
        <v>2.1478660623969099E-2</v>
      </c>
      <c r="AC57" s="308">
        <v>2.1478660623969099E-2</v>
      </c>
      <c r="AD57" s="308">
        <v>2.1478660623969099E-2</v>
      </c>
      <c r="AE57" s="308">
        <v>2.1478660623969099E-2</v>
      </c>
      <c r="AF57" s="308">
        <v>2.1478660623969099E-2</v>
      </c>
      <c r="AG57" s="308">
        <v>2.1478660623969099E-2</v>
      </c>
      <c r="AH57" s="308">
        <v>2.1478660623969099E-2</v>
      </c>
      <c r="AI57" s="308">
        <v>2.1478660623969099E-2</v>
      </c>
      <c r="AJ57" s="308">
        <v>2.1478660623969099E-2</v>
      </c>
      <c r="AK57" s="308">
        <v>2.1478660623969099E-2</v>
      </c>
      <c r="AL57" s="308">
        <v>2.1478660623969099E-2</v>
      </c>
      <c r="AM57" s="308">
        <v>2.1478660623969099E-2</v>
      </c>
      <c r="AN57" s="308">
        <v>2.1478660623969099E-2</v>
      </c>
      <c r="AO57" s="308">
        <v>2.1478660623969099E-2</v>
      </c>
      <c r="AP57" s="308">
        <v>2.1478660623969099E-2</v>
      </c>
      <c r="AQ57" s="308">
        <v>2.1478660623969099E-2</v>
      </c>
      <c r="AR57" s="308">
        <v>2.1478660623969099E-2</v>
      </c>
      <c r="AS57" s="308">
        <v>2.1478660623969099E-2</v>
      </c>
      <c r="AT57" s="308">
        <v>2.1478660623969099E-2</v>
      </c>
      <c r="AU57" s="308">
        <v>2.1478660623969099E-2</v>
      </c>
      <c r="AV57" s="308">
        <v>2.1478660623969099E-2</v>
      </c>
      <c r="AW57" s="308">
        <v>2.1478660623969099E-2</v>
      </c>
      <c r="AX57" s="308">
        <v>2.1478660623969099E-2</v>
      </c>
      <c r="AY57" s="308">
        <v>2.1478660623969099E-2</v>
      </c>
      <c r="AZ57" s="308">
        <v>2.1478660623969099E-2</v>
      </c>
      <c r="BA57" s="308">
        <v>2.1478660623969099E-2</v>
      </c>
      <c r="BB57" s="308">
        <v>1.6194119282773471E-2</v>
      </c>
      <c r="BC57" s="308">
        <v>2.6977328374244186E-2</v>
      </c>
      <c r="BD57" s="308">
        <v>2.1478660623969099E-2</v>
      </c>
      <c r="BE57" s="308">
        <v>2.1478660623969099E-2</v>
      </c>
      <c r="BF57" s="308">
        <v>2.1478660623969099E-2</v>
      </c>
      <c r="BG57" s="308">
        <v>2.1478660623969099E-2</v>
      </c>
      <c r="BH57" s="308">
        <v>2.1478660623969099E-2</v>
      </c>
      <c r="BI57" s="308">
        <v>2.1478660623969099E-2</v>
      </c>
      <c r="BJ57" s="308">
        <v>2.1478660623969099E-2</v>
      </c>
      <c r="BK57" s="308">
        <v>2.1478660623969099E-2</v>
      </c>
      <c r="BL57" s="308">
        <v>2.1478660623969099E-2</v>
      </c>
      <c r="BM57" s="308">
        <v>2.1478660623969099E-2</v>
      </c>
      <c r="BN57" s="308">
        <v>2.1478660623969099E-2</v>
      </c>
      <c r="BO57" s="308">
        <v>2.1478660623969099E-2</v>
      </c>
      <c r="BP57" s="308">
        <v>2.1478660623969099E-2</v>
      </c>
      <c r="BQ57" s="308">
        <v>2.1478660623969099E-2</v>
      </c>
      <c r="BR57" s="308"/>
      <c r="BS57" s="308"/>
      <c r="BT57" s="308"/>
      <c r="BU57" s="308"/>
      <c r="BV57" s="308"/>
      <c r="BW57" s="308"/>
      <c r="BX57" s="308"/>
      <c r="BY57" s="308"/>
      <c r="BZ57" s="308"/>
      <c r="CA57" s="308"/>
      <c r="CB57" s="308"/>
      <c r="CC57" s="308"/>
      <c r="CD57" s="308"/>
      <c r="CE57" s="309"/>
    </row>
    <row r="58" spans="1:83" x14ac:dyDescent="0.2">
      <c r="A58" s="238">
        <v>51320</v>
      </c>
      <c r="B58" s="298">
        <f>IF(NOT(ISNA(A58)),IF(A58&gt;0,_xll.xlDateShiftMonthBiz("TARGET",A58,tenor),""),"")</f>
        <v>51504</v>
      </c>
      <c r="C58" s="422">
        <v>2.1685641211366357E-2</v>
      </c>
      <c r="D58" s="238">
        <v>51685</v>
      </c>
      <c r="E58" s="420">
        <v>2.283191089554153E-2</v>
      </c>
      <c r="F58" s="419">
        <v>0</v>
      </c>
      <c r="G58" s="239">
        <f t="shared" si="0"/>
        <v>0.51539921649326503</v>
      </c>
      <c r="H58" s="465" t="str">
        <f>IF(A58&gt;=$B$4,_xll.xlShmImplSwap2($B$5,$H$8,A58,,tenor+0*TYPE(trigger),12/tenor,4,12/tenor,4,1,1),"")</f>
        <v>Curve (OIS_26APR16) is not present in shared memory.</v>
      </c>
      <c r="I58" s="307">
        <v>2.1685641211366357E-2</v>
      </c>
      <c r="J58" s="308">
        <v>2.1685641211366357E-2</v>
      </c>
      <c r="K58" s="308">
        <v>2.1685641211366357E-2</v>
      </c>
      <c r="L58" s="308">
        <v>2.1685641211366357E-2</v>
      </c>
      <c r="M58" s="308">
        <v>2.1685641211366357E-2</v>
      </c>
      <c r="N58" s="308">
        <v>2.1685641211366357E-2</v>
      </c>
      <c r="O58" s="308">
        <v>2.1685641211366357E-2</v>
      </c>
      <c r="P58" s="308">
        <v>2.1685641211366357E-2</v>
      </c>
      <c r="Q58" s="308">
        <v>2.1685641211366357E-2</v>
      </c>
      <c r="R58" s="308">
        <v>2.1685641211366357E-2</v>
      </c>
      <c r="S58" s="308">
        <v>2.1685641211366357E-2</v>
      </c>
      <c r="T58" s="308">
        <v>2.1685641211366357E-2</v>
      </c>
      <c r="U58" s="308">
        <v>2.1685641211366357E-2</v>
      </c>
      <c r="V58" s="308">
        <v>2.1685641211366357E-2</v>
      </c>
      <c r="W58" s="308">
        <v>2.1685641211366357E-2</v>
      </c>
      <c r="X58" s="308">
        <v>2.1685641211366357E-2</v>
      </c>
      <c r="Y58" s="308">
        <v>2.1685641211366357E-2</v>
      </c>
      <c r="Z58" s="308">
        <v>2.1685641211366357E-2</v>
      </c>
      <c r="AA58" s="308">
        <v>2.1685641211366357E-2</v>
      </c>
      <c r="AB58" s="308">
        <v>2.1685641211366357E-2</v>
      </c>
      <c r="AC58" s="308">
        <v>2.1685641211366357E-2</v>
      </c>
      <c r="AD58" s="308">
        <v>2.1685641211366357E-2</v>
      </c>
      <c r="AE58" s="308">
        <v>2.1685641211366357E-2</v>
      </c>
      <c r="AF58" s="308">
        <v>2.1685641211366357E-2</v>
      </c>
      <c r="AG58" s="308">
        <v>2.1685641211366357E-2</v>
      </c>
      <c r="AH58" s="308">
        <v>2.1685641211366357E-2</v>
      </c>
      <c r="AI58" s="308">
        <v>2.1685641211366357E-2</v>
      </c>
      <c r="AJ58" s="308">
        <v>2.1685641211366357E-2</v>
      </c>
      <c r="AK58" s="308">
        <v>2.1685641211366357E-2</v>
      </c>
      <c r="AL58" s="308">
        <v>2.1685641211366357E-2</v>
      </c>
      <c r="AM58" s="308">
        <v>2.1685641211366357E-2</v>
      </c>
      <c r="AN58" s="308">
        <v>2.1685641211366357E-2</v>
      </c>
      <c r="AO58" s="308">
        <v>2.1685641211366357E-2</v>
      </c>
      <c r="AP58" s="308">
        <v>2.1685641211366357E-2</v>
      </c>
      <c r="AQ58" s="308">
        <v>2.1685641211366357E-2</v>
      </c>
      <c r="AR58" s="308">
        <v>2.1685641211366357E-2</v>
      </c>
      <c r="AS58" s="308">
        <v>2.1685641211366357E-2</v>
      </c>
      <c r="AT58" s="308">
        <v>2.1685641211366357E-2</v>
      </c>
      <c r="AU58" s="308">
        <v>2.1685641211366357E-2</v>
      </c>
      <c r="AV58" s="308">
        <v>2.1685641211366357E-2</v>
      </c>
      <c r="AW58" s="308">
        <v>2.1685641211366357E-2</v>
      </c>
      <c r="AX58" s="308">
        <v>2.1685641211366357E-2</v>
      </c>
      <c r="AY58" s="308">
        <v>2.1685641211366357E-2</v>
      </c>
      <c r="AZ58" s="308">
        <v>2.1685641211366357E-2</v>
      </c>
      <c r="BA58" s="308">
        <v>2.1685641211366357E-2</v>
      </c>
      <c r="BB58" s="308">
        <v>2.1685641211366357E-2</v>
      </c>
      <c r="BC58" s="308">
        <v>1.6201643107285141E-2</v>
      </c>
      <c r="BD58" s="308">
        <v>2.738489553826785E-2</v>
      </c>
      <c r="BE58" s="308">
        <v>2.1685641211366357E-2</v>
      </c>
      <c r="BF58" s="308">
        <v>2.1685641211366357E-2</v>
      </c>
      <c r="BG58" s="308">
        <v>2.1685641211366357E-2</v>
      </c>
      <c r="BH58" s="308">
        <v>2.1685641211366357E-2</v>
      </c>
      <c r="BI58" s="308">
        <v>2.1685641211366357E-2</v>
      </c>
      <c r="BJ58" s="308">
        <v>2.1685641211366357E-2</v>
      </c>
      <c r="BK58" s="308">
        <v>2.1685641211366357E-2</v>
      </c>
      <c r="BL58" s="308">
        <v>2.1685641211366357E-2</v>
      </c>
      <c r="BM58" s="308">
        <v>2.1685641211366357E-2</v>
      </c>
      <c r="BN58" s="308">
        <v>2.1685641211366357E-2</v>
      </c>
      <c r="BO58" s="308">
        <v>2.1685641211366357E-2</v>
      </c>
      <c r="BP58" s="308">
        <v>2.1685641211366357E-2</v>
      </c>
      <c r="BQ58" s="308">
        <v>2.1685641211366357E-2</v>
      </c>
      <c r="BR58" s="308"/>
      <c r="BS58" s="308"/>
      <c r="BT58" s="308"/>
      <c r="BU58" s="308"/>
      <c r="BV58" s="308"/>
      <c r="BW58" s="308"/>
      <c r="BX58" s="308"/>
      <c r="BY58" s="308"/>
      <c r="BZ58" s="308"/>
      <c r="CA58" s="308"/>
      <c r="CB58" s="308"/>
      <c r="CC58" s="308"/>
      <c r="CD58" s="308"/>
      <c r="CE58" s="309"/>
    </row>
    <row r="59" spans="1:83" x14ac:dyDescent="0.2">
      <c r="A59" s="238">
        <v>51685</v>
      </c>
      <c r="B59" s="298">
        <f>IF(NOT(ISNA(A59)),IF(A59&gt;0,_xll.xlDateShiftMonthBiz("TARGET",A59,tenor),""),"")</f>
        <v>51869</v>
      </c>
      <c r="C59" s="422">
        <v>2.2038327733082869E-2</v>
      </c>
      <c r="D59" s="238">
        <v>52050</v>
      </c>
      <c r="E59" s="420">
        <v>2.2811175566807979E-2</v>
      </c>
      <c r="F59" s="419">
        <v>0</v>
      </c>
      <c r="G59" s="239">
        <f t="shared" si="0"/>
        <v>0.50407877320108896</v>
      </c>
      <c r="H59" s="465" t="str">
        <f>IF(A59&gt;=$B$4,_xll.xlShmImplSwap2($B$5,$H$8,A59,,tenor+0*TYPE(trigger),12/tenor,4,12/tenor,4,1,1),"")</f>
        <v>Curve (OIS_26APR16) is not present in shared memory.</v>
      </c>
      <c r="I59" s="307">
        <v>2.2038327733082869E-2</v>
      </c>
      <c r="J59" s="308">
        <v>2.2038327733082869E-2</v>
      </c>
      <c r="K59" s="308">
        <v>2.2038327733082869E-2</v>
      </c>
      <c r="L59" s="308">
        <v>2.2038327733082869E-2</v>
      </c>
      <c r="M59" s="308">
        <v>2.2038327733082869E-2</v>
      </c>
      <c r="N59" s="308">
        <v>2.2038327733082869E-2</v>
      </c>
      <c r="O59" s="308">
        <v>2.2038327733082869E-2</v>
      </c>
      <c r="P59" s="308">
        <v>2.2038327733082869E-2</v>
      </c>
      <c r="Q59" s="308">
        <v>2.2038327733082869E-2</v>
      </c>
      <c r="R59" s="308">
        <v>2.2038327733082869E-2</v>
      </c>
      <c r="S59" s="308">
        <v>2.2038327733082869E-2</v>
      </c>
      <c r="T59" s="308">
        <v>2.2038327733082869E-2</v>
      </c>
      <c r="U59" s="308">
        <v>2.2038327733082869E-2</v>
      </c>
      <c r="V59" s="308">
        <v>2.2038327733082869E-2</v>
      </c>
      <c r="W59" s="308">
        <v>2.2038327733082869E-2</v>
      </c>
      <c r="X59" s="308">
        <v>2.2038327733082869E-2</v>
      </c>
      <c r="Y59" s="308">
        <v>2.2038327733082869E-2</v>
      </c>
      <c r="Z59" s="308">
        <v>2.2038327733082869E-2</v>
      </c>
      <c r="AA59" s="308">
        <v>2.2038327733082869E-2</v>
      </c>
      <c r="AB59" s="308">
        <v>2.2038327733082869E-2</v>
      </c>
      <c r="AC59" s="308">
        <v>2.2038327733082869E-2</v>
      </c>
      <c r="AD59" s="308">
        <v>2.2038327733082869E-2</v>
      </c>
      <c r="AE59" s="308">
        <v>2.2038327733082869E-2</v>
      </c>
      <c r="AF59" s="308">
        <v>2.2038327733082869E-2</v>
      </c>
      <c r="AG59" s="308">
        <v>2.2038327733082869E-2</v>
      </c>
      <c r="AH59" s="308">
        <v>2.2038327733082869E-2</v>
      </c>
      <c r="AI59" s="308">
        <v>2.2038327733082869E-2</v>
      </c>
      <c r="AJ59" s="308">
        <v>2.2038327733082869E-2</v>
      </c>
      <c r="AK59" s="308">
        <v>2.2038327733082869E-2</v>
      </c>
      <c r="AL59" s="308">
        <v>2.2038327733082869E-2</v>
      </c>
      <c r="AM59" s="308">
        <v>2.2038327733082869E-2</v>
      </c>
      <c r="AN59" s="308">
        <v>2.2038327733082869E-2</v>
      </c>
      <c r="AO59" s="308">
        <v>2.2038327733082869E-2</v>
      </c>
      <c r="AP59" s="308">
        <v>2.2038327733082869E-2</v>
      </c>
      <c r="AQ59" s="308">
        <v>2.2038327733082869E-2</v>
      </c>
      <c r="AR59" s="308">
        <v>2.2038327733082869E-2</v>
      </c>
      <c r="AS59" s="308">
        <v>2.2038327733082869E-2</v>
      </c>
      <c r="AT59" s="308">
        <v>2.2038327733082869E-2</v>
      </c>
      <c r="AU59" s="308">
        <v>2.2038327733082869E-2</v>
      </c>
      <c r="AV59" s="308">
        <v>2.2038327733082869E-2</v>
      </c>
      <c r="AW59" s="308">
        <v>2.2038327733082869E-2</v>
      </c>
      <c r="AX59" s="308">
        <v>2.2038327733082869E-2</v>
      </c>
      <c r="AY59" s="308">
        <v>2.2038327733082869E-2</v>
      </c>
      <c r="AZ59" s="308">
        <v>2.2038327733082869E-2</v>
      </c>
      <c r="BA59" s="308">
        <v>2.2038327733082869E-2</v>
      </c>
      <c r="BB59" s="308">
        <v>2.2038327733082869E-2</v>
      </c>
      <c r="BC59" s="308">
        <v>2.2038327733082869E-2</v>
      </c>
      <c r="BD59" s="308">
        <v>1.6354432722574461E-2</v>
      </c>
      <c r="BE59" s="308">
        <v>2.7938665174819587E-2</v>
      </c>
      <c r="BF59" s="308">
        <v>2.2038327733082869E-2</v>
      </c>
      <c r="BG59" s="308">
        <v>2.2038327733082869E-2</v>
      </c>
      <c r="BH59" s="308">
        <v>2.2038327733082869E-2</v>
      </c>
      <c r="BI59" s="308">
        <v>2.2038327733082869E-2</v>
      </c>
      <c r="BJ59" s="308">
        <v>2.2038327733082869E-2</v>
      </c>
      <c r="BK59" s="308">
        <v>2.2038327733082869E-2</v>
      </c>
      <c r="BL59" s="308">
        <v>2.2038327733082869E-2</v>
      </c>
      <c r="BM59" s="308">
        <v>2.2038327733082869E-2</v>
      </c>
      <c r="BN59" s="308">
        <v>2.2038327733082869E-2</v>
      </c>
      <c r="BO59" s="308">
        <v>2.2038327733082869E-2</v>
      </c>
      <c r="BP59" s="308">
        <v>2.2038327733082869E-2</v>
      </c>
      <c r="BQ59" s="308">
        <v>2.2038327733082869E-2</v>
      </c>
      <c r="BR59" s="308"/>
      <c r="BS59" s="308"/>
      <c r="BT59" s="308"/>
      <c r="BU59" s="308"/>
      <c r="BV59" s="308"/>
      <c r="BW59" s="308"/>
      <c r="BX59" s="308"/>
      <c r="BY59" s="308"/>
      <c r="BZ59" s="308"/>
      <c r="CA59" s="308"/>
      <c r="CB59" s="308"/>
      <c r="CC59" s="308"/>
      <c r="CD59" s="308"/>
      <c r="CE59" s="309"/>
    </row>
    <row r="60" spans="1:83" x14ac:dyDescent="0.2">
      <c r="A60" s="238">
        <v>52050</v>
      </c>
      <c r="B60" s="298">
        <f>IF(NOT(ISNA(A60)),IF(A60&gt;0,_xll.xlDateShiftMonthBiz("TARGET",A60,tenor),""),"")</f>
        <v>52236</v>
      </c>
      <c r="C60" s="422">
        <v>2.2504339100436369E-2</v>
      </c>
      <c r="D60" s="238">
        <v>52415</v>
      </c>
      <c r="E60" s="420">
        <v>2.2807052882070321E-2</v>
      </c>
      <c r="F60" s="419">
        <v>0</v>
      </c>
      <c r="G60" s="239">
        <f t="shared" si="0"/>
        <v>0.49277333609119606</v>
      </c>
      <c r="H60" s="465" t="str">
        <f>IF(A60&gt;=$B$4,_xll.xlShmImplSwap2($B$5,$H$8,A60,,tenor+0*TYPE(trigger),12/tenor,4,12/tenor,4,1,1),"")</f>
        <v>Curve (OIS_26APR16) is not present in shared memory.</v>
      </c>
      <c r="I60" s="307">
        <v>2.2504339100436369E-2</v>
      </c>
      <c r="J60" s="308">
        <v>2.2504339100436369E-2</v>
      </c>
      <c r="K60" s="308">
        <v>2.2504339100436369E-2</v>
      </c>
      <c r="L60" s="308">
        <v>2.2504339100436369E-2</v>
      </c>
      <c r="M60" s="308">
        <v>2.2504339100436369E-2</v>
      </c>
      <c r="N60" s="308">
        <v>2.2504339100436369E-2</v>
      </c>
      <c r="O60" s="308">
        <v>2.2504339100436369E-2</v>
      </c>
      <c r="P60" s="308">
        <v>2.2504339100436369E-2</v>
      </c>
      <c r="Q60" s="308">
        <v>2.2504339100436369E-2</v>
      </c>
      <c r="R60" s="308">
        <v>2.2504339100436369E-2</v>
      </c>
      <c r="S60" s="308">
        <v>2.2504339100436369E-2</v>
      </c>
      <c r="T60" s="308">
        <v>2.2504339100436369E-2</v>
      </c>
      <c r="U60" s="308">
        <v>2.2504339100436369E-2</v>
      </c>
      <c r="V60" s="308">
        <v>2.2504339100436369E-2</v>
      </c>
      <c r="W60" s="308">
        <v>2.2504339100436369E-2</v>
      </c>
      <c r="X60" s="308">
        <v>2.2504339100436369E-2</v>
      </c>
      <c r="Y60" s="308">
        <v>2.2504339100436369E-2</v>
      </c>
      <c r="Z60" s="308">
        <v>2.2504339100436369E-2</v>
      </c>
      <c r="AA60" s="308">
        <v>2.2504339100436369E-2</v>
      </c>
      <c r="AB60" s="308">
        <v>2.2504339100436369E-2</v>
      </c>
      <c r="AC60" s="308">
        <v>2.2504339100436369E-2</v>
      </c>
      <c r="AD60" s="308">
        <v>2.2504339100436369E-2</v>
      </c>
      <c r="AE60" s="308">
        <v>2.2504339100436369E-2</v>
      </c>
      <c r="AF60" s="308">
        <v>2.2504339100436369E-2</v>
      </c>
      <c r="AG60" s="308">
        <v>2.2504339100436369E-2</v>
      </c>
      <c r="AH60" s="308">
        <v>2.2504339100436369E-2</v>
      </c>
      <c r="AI60" s="308">
        <v>2.2504339100436369E-2</v>
      </c>
      <c r="AJ60" s="308">
        <v>2.2504339100436369E-2</v>
      </c>
      <c r="AK60" s="308">
        <v>2.2504339100436369E-2</v>
      </c>
      <c r="AL60" s="308">
        <v>2.2504339100436369E-2</v>
      </c>
      <c r="AM60" s="308">
        <v>2.2504339100436369E-2</v>
      </c>
      <c r="AN60" s="308">
        <v>2.2504339100436369E-2</v>
      </c>
      <c r="AO60" s="308">
        <v>2.2504339100436369E-2</v>
      </c>
      <c r="AP60" s="308">
        <v>2.2504339100436369E-2</v>
      </c>
      <c r="AQ60" s="308">
        <v>2.2504339100436369E-2</v>
      </c>
      <c r="AR60" s="308">
        <v>2.2504339100436369E-2</v>
      </c>
      <c r="AS60" s="308">
        <v>2.2504339100436369E-2</v>
      </c>
      <c r="AT60" s="308">
        <v>2.2504339100436369E-2</v>
      </c>
      <c r="AU60" s="308">
        <v>2.2504339100436369E-2</v>
      </c>
      <c r="AV60" s="308">
        <v>2.2504339100436369E-2</v>
      </c>
      <c r="AW60" s="308">
        <v>2.2504339100436369E-2</v>
      </c>
      <c r="AX60" s="308">
        <v>2.2504339100436369E-2</v>
      </c>
      <c r="AY60" s="308">
        <v>2.2504339100436369E-2</v>
      </c>
      <c r="AZ60" s="308">
        <v>2.2504339100436369E-2</v>
      </c>
      <c r="BA60" s="308">
        <v>2.2504339100436369E-2</v>
      </c>
      <c r="BB60" s="308">
        <v>2.2504339100436369E-2</v>
      </c>
      <c r="BC60" s="308">
        <v>2.2504339100436369E-2</v>
      </c>
      <c r="BD60" s="308">
        <v>2.2504339100436369E-2</v>
      </c>
      <c r="BE60" s="308">
        <v>1.6618437109856912E-2</v>
      </c>
      <c r="BF60" s="308">
        <v>2.8608153784768647E-2</v>
      </c>
      <c r="BG60" s="308">
        <v>2.2504339100436369E-2</v>
      </c>
      <c r="BH60" s="308">
        <v>2.2504339100436369E-2</v>
      </c>
      <c r="BI60" s="308">
        <v>2.2504339100436369E-2</v>
      </c>
      <c r="BJ60" s="308">
        <v>2.2504339100436369E-2</v>
      </c>
      <c r="BK60" s="308">
        <v>2.2504339100436369E-2</v>
      </c>
      <c r="BL60" s="308">
        <v>2.2504339100436369E-2</v>
      </c>
      <c r="BM60" s="308">
        <v>2.2504339100436369E-2</v>
      </c>
      <c r="BN60" s="308">
        <v>2.2504339100436369E-2</v>
      </c>
      <c r="BO60" s="308">
        <v>2.2504339100436369E-2</v>
      </c>
      <c r="BP60" s="308">
        <v>2.2504339100436369E-2</v>
      </c>
      <c r="BQ60" s="308">
        <v>2.2504339100436369E-2</v>
      </c>
      <c r="BR60" s="308"/>
      <c r="BS60" s="308"/>
      <c r="BT60" s="308"/>
      <c r="BU60" s="308"/>
      <c r="BV60" s="308"/>
      <c r="BW60" s="308"/>
      <c r="BX60" s="308"/>
      <c r="BY60" s="308"/>
      <c r="BZ60" s="308"/>
      <c r="CA60" s="308"/>
      <c r="CB60" s="308"/>
      <c r="CC60" s="308"/>
      <c r="CD60" s="308"/>
      <c r="CE60" s="309"/>
    </row>
    <row r="61" spans="1:83" x14ac:dyDescent="0.2">
      <c r="A61" s="238">
        <v>52415</v>
      </c>
      <c r="B61" s="298">
        <f>IF(NOT(ISNA(A61)),IF(A61&gt;0,_xll.xlDateShiftMonthBiz("TARGET",A61,tenor),""),"")</f>
        <v>52600</v>
      </c>
      <c r="C61" s="422">
        <v>2.299699071825155E-2</v>
      </c>
      <c r="D61" s="238">
        <v>52782</v>
      </c>
      <c r="E61" s="420">
        <v>2.2818933627961214E-2</v>
      </c>
      <c r="F61" s="419">
        <v>0</v>
      </c>
      <c r="G61" s="239">
        <f t="shared" si="0"/>
        <v>0.48141836498788548</v>
      </c>
      <c r="H61" s="465" t="str">
        <f>IF(A61&gt;=$B$4,_xll.xlShmImplSwap2($B$5,$H$8,A61,,tenor+0*TYPE(trigger),12/tenor,4,12/tenor,4,1,1),"")</f>
        <v>Curve (OIS_26APR16) is not present in shared memory.</v>
      </c>
      <c r="I61" s="307">
        <v>2.299699071825155E-2</v>
      </c>
      <c r="J61" s="308">
        <v>2.299699071825155E-2</v>
      </c>
      <c r="K61" s="308">
        <v>2.299699071825155E-2</v>
      </c>
      <c r="L61" s="308">
        <v>2.299699071825155E-2</v>
      </c>
      <c r="M61" s="308">
        <v>2.299699071825155E-2</v>
      </c>
      <c r="N61" s="308">
        <v>2.299699071825155E-2</v>
      </c>
      <c r="O61" s="308">
        <v>2.299699071825155E-2</v>
      </c>
      <c r="P61" s="308">
        <v>2.299699071825155E-2</v>
      </c>
      <c r="Q61" s="308">
        <v>2.299699071825155E-2</v>
      </c>
      <c r="R61" s="308">
        <v>2.299699071825155E-2</v>
      </c>
      <c r="S61" s="308">
        <v>2.299699071825155E-2</v>
      </c>
      <c r="T61" s="308">
        <v>2.299699071825155E-2</v>
      </c>
      <c r="U61" s="308">
        <v>2.299699071825155E-2</v>
      </c>
      <c r="V61" s="308">
        <v>2.299699071825155E-2</v>
      </c>
      <c r="W61" s="308">
        <v>2.299699071825155E-2</v>
      </c>
      <c r="X61" s="308">
        <v>2.299699071825155E-2</v>
      </c>
      <c r="Y61" s="308">
        <v>2.299699071825155E-2</v>
      </c>
      <c r="Z61" s="308">
        <v>2.299699071825155E-2</v>
      </c>
      <c r="AA61" s="308">
        <v>2.299699071825155E-2</v>
      </c>
      <c r="AB61" s="308">
        <v>2.299699071825155E-2</v>
      </c>
      <c r="AC61" s="308">
        <v>2.299699071825155E-2</v>
      </c>
      <c r="AD61" s="308">
        <v>2.299699071825155E-2</v>
      </c>
      <c r="AE61" s="308">
        <v>2.299699071825155E-2</v>
      </c>
      <c r="AF61" s="308">
        <v>2.299699071825155E-2</v>
      </c>
      <c r="AG61" s="308">
        <v>2.299699071825155E-2</v>
      </c>
      <c r="AH61" s="308">
        <v>2.299699071825155E-2</v>
      </c>
      <c r="AI61" s="308">
        <v>2.299699071825155E-2</v>
      </c>
      <c r="AJ61" s="308">
        <v>2.299699071825155E-2</v>
      </c>
      <c r="AK61" s="308">
        <v>2.299699071825155E-2</v>
      </c>
      <c r="AL61" s="308">
        <v>2.299699071825155E-2</v>
      </c>
      <c r="AM61" s="308">
        <v>2.299699071825155E-2</v>
      </c>
      <c r="AN61" s="308">
        <v>2.299699071825155E-2</v>
      </c>
      <c r="AO61" s="308">
        <v>2.299699071825155E-2</v>
      </c>
      <c r="AP61" s="308">
        <v>2.299699071825155E-2</v>
      </c>
      <c r="AQ61" s="308">
        <v>2.299699071825155E-2</v>
      </c>
      <c r="AR61" s="308">
        <v>2.299699071825155E-2</v>
      </c>
      <c r="AS61" s="308">
        <v>2.299699071825155E-2</v>
      </c>
      <c r="AT61" s="308">
        <v>2.299699071825155E-2</v>
      </c>
      <c r="AU61" s="308">
        <v>2.299699071825155E-2</v>
      </c>
      <c r="AV61" s="308">
        <v>2.299699071825155E-2</v>
      </c>
      <c r="AW61" s="308">
        <v>2.299699071825155E-2</v>
      </c>
      <c r="AX61" s="308">
        <v>2.299699071825155E-2</v>
      </c>
      <c r="AY61" s="308">
        <v>2.299699071825155E-2</v>
      </c>
      <c r="AZ61" s="308">
        <v>2.299699071825155E-2</v>
      </c>
      <c r="BA61" s="308">
        <v>2.299699071825155E-2</v>
      </c>
      <c r="BB61" s="308">
        <v>2.299699071825155E-2</v>
      </c>
      <c r="BC61" s="308">
        <v>2.299699071825155E-2</v>
      </c>
      <c r="BD61" s="308">
        <v>2.299699071825155E-2</v>
      </c>
      <c r="BE61" s="308">
        <v>2.299699071825155E-2</v>
      </c>
      <c r="BF61" s="308">
        <v>1.6945689142127063E-2</v>
      </c>
      <c r="BG61" s="308">
        <v>2.9267164487102246E-2</v>
      </c>
      <c r="BH61" s="308">
        <v>2.299699071825155E-2</v>
      </c>
      <c r="BI61" s="308">
        <v>2.299699071825155E-2</v>
      </c>
      <c r="BJ61" s="308">
        <v>2.299699071825155E-2</v>
      </c>
      <c r="BK61" s="308">
        <v>2.299699071825155E-2</v>
      </c>
      <c r="BL61" s="308">
        <v>2.299699071825155E-2</v>
      </c>
      <c r="BM61" s="308">
        <v>2.299699071825155E-2</v>
      </c>
      <c r="BN61" s="308">
        <v>2.299699071825155E-2</v>
      </c>
      <c r="BO61" s="308">
        <v>2.299699071825155E-2</v>
      </c>
      <c r="BP61" s="308">
        <v>2.299699071825155E-2</v>
      </c>
      <c r="BQ61" s="308">
        <v>2.299699071825155E-2</v>
      </c>
      <c r="BR61" s="308"/>
      <c r="BS61" s="308"/>
      <c r="BT61" s="308"/>
      <c r="BU61" s="308"/>
      <c r="BV61" s="308"/>
      <c r="BW61" s="308"/>
      <c r="BX61" s="308"/>
      <c r="BY61" s="308"/>
      <c r="BZ61" s="308"/>
      <c r="CA61" s="308"/>
      <c r="CB61" s="308"/>
      <c r="CC61" s="308"/>
      <c r="CD61" s="308"/>
      <c r="CE61" s="309"/>
    </row>
    <row r="62" spans="1:83" x14ac:dyDescent="0.2">
      <c r="A62" s="238">
        <v>52782</v>
      </c>
      <c r="B62" s="298">
        <f>IF(NOT(ISNA(A62)),IF(A62&gt;0,_xll.xlDateShiftMonthBiz("TARGET",A62,tenor),""),"")</f>
        <v>52966</v>
      </c>
      <c r="C62" s="422">
        <v>2.3464015918520417E-2</v>
      </c>
      <c r="D62" s="238">
        <v>53146</v>
      </c>
      <c r="E62" s="420">
        <v>2.2844354139495933E-2</v>
      </c>
      <c r="F62" s="419">
        <v>0</v>
      </c>
      <c r="G62" s="239">
        <f t="shared" si="0"/>
        <v>0.47019172879086035</v>
      </c>
      <c r="H62" s="465" t="str">
        <f>IF(A62&gt;=$B$4,_xll.xlShmImplSwap2($B$5,$H$8,A62,,tenor+0*TYPE(trigger),12/tenor,4,12/tenor,4,1,1),"")</f>
        <v>Curve (OIS_26APR16) is not present in shared memory.</v>
      </c>
      <c r="I62" s="307">
        <v>2.3464015918520417E-2</v>
      </c>
      <c r="J62" s="308">
        <v>2.3464015918520417E-2</v>
      </c>
      <c r="K62" s="308">
        <v>2.3464015918520417E-2</v>
      </c>
      <c r="L62" s="308">
        <v>2.3464015918520417E-2</v>
      </c>
      <c r="M62" s="308">
        <v>2.3464015918520417E-2</v>
      </c>
      <c r="N62" s="308">
        <v>2.3464015918520417E-2</v>
      </c>
      <c r="O62" s="308">
        <v>2.3464015918520417E-2</v>
      </c>
      <c r="P62" s="308">
        <v>2.3464015918520417E-2</v>
      </c>
      <c r="Q62" s="308">
        <v>2.3464015918520417E-2</v>
      </c>
      <c r="R62" s="308">
        <v>2.3464015918520417E-2</v>
      </c>
      <c r="S62" s="308">
        <v>2.3464015918520417E-2</v>
      </c>
      <c r="T62" s="308">
        <v>2.3464015918520417E-2</v>
      </c>
      <c r="U62" s="308">
        <v>2.3464015918520417E-2</v>
      </c>
      <c r="V62" s="308">
        <v>2.3464015918520417E-2</v>
      </c>
      <c r="W62" s="308">
        <v>2.3464015918520417E-2</v>
      </c>
      <c r="X62" s="308">
        <v>2.3464015918520417E-2</v>
      </c>
      <c r="Y62" s="308">
        <v>2.3464015918520417E-2</v>
      </c>
      <c r="Z62" s="308">
        <v>2.3464015918520417E-2</v>
      </c>
      <c r="AA62" s="308">
        <v>2.3464015918520417E-2</v>
      </c>
      <c r="AB62" s="308">
        <v>2.3464015918520417E-2</v>
      </c>
      <c r="AC62" s="308">
        <v>2.3464015918520417E-2</v>
      </c>
      <c r="AD62" s="308">
        <v>2.3464015918520417E-2</v>
      </c>
      <c r="AE62" s="308">
        <v>2.3464015918520417E-2</v>
      </c>
      <c r="AF62" s="308">
        <v>2.3464015918520417E-2</v>
      </c>
      <c r="AG62" s="308">
        <v>2.3464015918520417E-2</v>
      </c>
      <c r="AH62" s="308">
        <v>2.3464015918520417E-2</v>
      </c>
      <c r="AI62" s="308">
        <v>2.3464015918520417E-2</v>
      </c>
      <c r="AJ62" s="308">
        <v>2.3464015918520417E-2</v>
      </c>
      <c r="AK62" s="308">
        <v>2.3464015918520417E-2</v>
      </c>
      <c r="AL62" s="308">
        <v>2.3464015918520417E-2</v>
      </c>
      <c r="AM62" s="308">
        <v>2.3464015918520417E-2</v>
      </c>
      <c r="AN62" s="308">
        <v>2.3464015918520417E-2</v>
      </c>
      <c r="AO62" s="308">
        <v>2.3464015918520417E-2</v>
      </c>
      <c r="AP62" s="308">
        <v>2.3464015918520417E-2</v>
      </c>
      <c r="AQ62" s="308">
        <v>2.3464015918520417E-2</v>
      </c>
      <c r="AR62" s="308">
        <v>2.3464015918520417E-2</v>
      </c>
      <c r="AS62" s="308">
        <v>2.3464015918520417E-2</v>
      </c>
      <c r="AT62" s="308">
        <v>2.3464015918520417E-2</v>
      </c>
      <c r="AU62" s="308">
        <v>2.3464015918520417E-2</v>
      </c>
      <c r="AV62" s="308">
        <v>2.3464015918520417E-2</v>
      </c>
      <c r="AW62" s="308">
        <v>2.3464015918520417E-2</v>
      </c>
      <c r="AX62" s="308">
        <v>2.3464015918520417E-2</v>
      </c>
      <c r="AY62" s="308">
        <v>2.3464015918520417E-2</v>
      </c>
      <c r="AZ62" s="308">
        <v>2.3464015918520417E-2</v>
      </c>
      <c r="BA62" s="308">
        <v>2.3464015918520417E-2</v>
      </c>
      <c r="BB62" s="308">
        <v>2.3464015918520417E-2</v>
      </c>
      <c r="BC62" s="308">
        <v>2.3464015918520417E-2</v>
      </c>
      <c r="BD62" s="308">
        <v>2.3464015918520417E-2</v>
      </c>
      <c r="BE62" s="308">
        <v>2.3464015918520417E-2</v>
      </c>
      <c r="BF62" s="308">
        <v>2.3464015918520417E-2</v>
      </c>
      <c r="BG62" s="308">
        <v>1.7160078947262281E-2</v>
      </c>
      <c r="BH62" s="308">
        <v>2.9988361317578004E-2</v>
      </c>
      <c r="BI62" s="308">
        <v>2.3464015918520417E-2</v>
      </c>
      <c r="BJ62" s="308">
        <v>2.3464015918520417E-2</v>
      </c>
      <c r="BK62" s="308">
        <v>2.3464015918520417E-2</v>
      </c>
      <c r="BL62" s="308">
        <v>2.3464015918520417E-2</v>
      </c>
      <c r="BM62" s="308">
        <v>2.3464015918520417E-2</v>
      </c>
      <c r="BN62" s="308">
        <v>2.3464015918520417E-2</v>
      </c>
      <c r="BO62" s="308">
        <v>2.3464015918520417E-2</v>
      </c>
      <c r="BP62" s="308">
        <v>2.3464015918520417E-2</v>
      </c>
      <c r="BQ62" s="308">
        <v>2.3464015918520417E-2</v>
      </c>
      <c r="BR62" s="308"/>
      <c r="BS62" s="308"/>
      <c r="BT62" s="308"/>
      <c r="BU62" s="308"/>
      <c r="BV62" s="308"/>
      <c r="BW62" s="308"/>
      <c r="BX62" s="308"/>
      <c r="BY62" s="308"/>
      <c r="BZ62" s="308"/>
      <c r="CA62" s="308"/>
      <c r="CB62" s="308"/>
      <c r="CC62" s="308"/>
      <c r="CD62" s="308"/>
      <c r="CE62" s="309"/>
    </row>
    <row r="63" spans="1:83" x14ac:dyDescent="0.2">
      <c r="A63" s="238">
        <v>53146</v>
      </c>
      <c r="B63" s="298">
        <f>IF(NOT(ISNA(A63)),IF(A63&gt;0,_xll.xlDateShiftMonthBiz("TARGET",A63,tenor),""),"")</f>
        <v>53330</v>
      </c>
      <c r="C63" s="422">
        <v>2.3918052449132265E-2</v>
      </c>
      <c r="D63" s="238">
        <v>53511</v>
      </c>
      <c r="E63" s="420">
        <v>2.28818907127399E-2</v>
      </c>
      <c r="F63" s="419">
        <v>0</v>
      </c>
      <c r="G63" s="239">
        <f t="shared" si="0"/>
        <v>0.45898554326529034</v>
      </c>
      <c r="H63" s="465" t="str">
        <f>IF(A63&gt;=$B$4,_xll.xlShmImplSwap2($B$5,$H$8,A63,,tenor+0*TYPE(trigger),12/tenor,4,12/tenor,4,1,1),"")</f>
        <v>Curve (OIS_26APR16) is not present in shared memory.</v>
      </c>
      <c r="I63" s="307">
        <v>2.3918052449132265E-2</v>
      </c>
      <c r="J63" s="308">
        <v>2.3918052449132265E-2</v>
      </c>
      <c r="K63" s="308">
        <v>2.3918052449132265E-2</v>
      </c>
      <c r="L63" s="308">
        <v>2.3918052449132265E-2</v>
      </c>
      <c r="M63" s="308">
        <v>2.3918052449132265E-2</v>
      </c>
      <c r="N63" s="308">
        <v>2.3918052449132265E-2</v>
      </c>
      <c r="O63" s="308">
        <v>2.3918052449132265E-2</v>
      </c>
      <c r="P63" s="308">
        <v>2.3918052449132265E-2</v>
      </c>
      <c r="Q63" s="308">
        <v>2.3918052449132265E-2</v>
      </c>
      <c r="R63" s="308">
        <v>2.3918052449132265E-2</v>
      </c>
      <c r="S63" s="308">
        <v>2.3918052449132265E-2</v>
      </c>
      <c r="T63" s="308">
        <v>2.3918052449132265E-2</v>
      </c>
      <c r="U63" s="308">
        <v>2.3918052449132265E-2</v>
      </c>
      <c r="V63" s="308">
        <v>2.3918052449132265E-2</v>
      </c>
      <c r="W63" s="308">
        <v>2.3918052449132265E-2</v>
      </c>
      <c r="X63" s="308">
        <v>2.3918052449132265E-2</v>
      </c>
      <c r="Y63" s="308">
        <v>2.3918052449132265E-2</v>
      </c>
      <c r="Z63" s="308">
        <v>2.3918052449132265E-2</v>
      </c>
      <c r="AA63" s="308">
        <v>2.3918052449132265E-2</v>
      </c>
      <c r="AB63" s="308">
        <v>2.3918052449132265E-2</v>
      </c>
      <c r="AC63" s="308">
        <v>2.3918052449132265E-2</v>
      </c>
      <c r="AD63" s="308">
        <v>2.3918052449132265E-2</v>
      </c>
      <c r="AE63" s="308">
        <v>2.3918052449132265E-2</v>
      </c>
      <c r="AF63" s="308">
        <v>2.3918052449132265E-2</v>
      </c>
      <c r="AG63" s="308">
        <v>2.3918052449132265E-2</v>
      </c>
      <c r="AH63" s="308">
        <v>2.3918052449132265E-2</v>
      </c>
      <c r="AI63" s="308">
        <v>2.3918052449132265E-2</v>
      </c>
      <c r="AJ63" s="308">
        <v>2.3918052449132265E-2</v>
      </c>
      <c r="AK63" s="308">
        <v>2.3918052449132265E-2</v>
      </c>
      <c r="AL63" s="308">
        <v>2.3918052449132265E-2</v>
      </c>
      <c r="AM63" s="308">
        <v>2.3918052449132265E-2</v>
      </c>
      <c r="AN63" s="308">
        <v>2.3918052449132265E-2</v>
      </c>
      <c r="AO63" s="308">
        <v>2.3918052449132265E-2</v>
      </c>
      <c r="AP63" s="308">
        <v>2.3918052449132265E-2</v>
      </c>
      <c r="AQ63" s="308">
        <v>2.3918052449132265E-2</v>
      </c>
      <c r="AR63" s="308">
        <v>2.3918052449132265E-2</v>
      </c>
      <c r="AS63" s="308">
        <v>2.3918052449132265E-2</v>
      </c>
      <c r="AT63" s="308">
        <v>2.3918052449132265E-2</v>
      </c>
      <c r="AU63" s="308">
        <v>2.3918052449132265E-2</v>
      </c>
      <c r="AV63" s="308">
        <v>2.3918052449132265E-2</v>
      </c>
      <c r="AW63" s="308">
        <v>2.3918052449132265E-2</v>
      </c>
      <c r="AX63" s="308">
        <v>2.3918052449132265E-2</v>
      </c>
      <c r="AY63" s="308">
        <v>2.3918052449132265E-2</v>
      </c>
      <c r="AZ63" s="308">
        <v>2.3918052449132265E-2</v>
      </c>
      <c r="BA63" s="308">
        <v>2.3918052449132265E-2</v>
      </c>
      <c r="BB63" s="308">
        <v>2.3918052449132265E-2</v>
      </c>
      <c r="BC63" s="308">
        <v>2.3918052449132265E-2</v>
      </c>
      <c r="BD63" s="308">
        <v>2.3918052449132265E-2</v>
      </c>
      <c r="BE63" s="308">
        <v>2.3918052449132265E-2</v>
      </c>
      <c r="BF63" s="308">
        <v>2.3918052449132265E-2</v>
      </c>
      <c r="BG63" s="308">
        <v>2.3918052449132265E-2</v>
      </c>
      <c r="BH63" s="308">
        <v>1.7431980254893998E-2</v>
      </c>
      <c r="BI63" s="308">
        <v>3.0625774684228436E-2</v>
      </c>
      <c r="BJ63" s="308">
        <v>2.3918052449132695E-2</v>
      </c>
      <c r="BK63" s="308">
        <v>2.3918052449132695E-2</v>
      </c>
      <c r="BL63" s="308">
        <v>2.3918052449132695E-2</v>
      </c>
      <c r="BM63" s="308">
        <v>2.3918052449132695E-2</v>
      </c>
      <c r="BN63" s="308">
        <v>2.3918052449132695E-2</v>
      </c>
      <c r="BO63" s="308">
        <v>2.3918052449132695E-2</v>
      </c>
      <c r="BP63" s="308">
        <v>2.3918052449132695E-2</v>
      </c>
      <c r="BQ63" s="308">
        <v>2.3918052449132695E-2</v>
      </c>
      <c r="BR63" s="308"/>
      <c r="BS63" s="308"/>
      <c r="BT63" s="308"/>
      <c r="BU63" s="308"/>
      <c r="BV63" s="308"/>
      <c r="BW63" s="308"/>
      <c r="BX63" s="308"/>
      <c r="BY63" s="308"/>
      <c r="BZ63" s="308"/>
      <c r="CA63" s="308"/>
      <c r="CB63" s="308"/>
      <c r="CC63" s="308"/>
      <c r="CD63" s="308"/>
      <c r="CE63" s="309"/>
    </row>
    <row r="64" spans="1:83" x14ac:dyDescent="0.2">
      <c r="A64" s="238">
        <v>53511</v>
      </c>
      <c r="B64" s="298">
        <f>IF(NOT(ISNA(A64)),IF(A64&gt;0,_xll.xlDateShiftMonthBiz("TARGET",A64,tenor),""),"")</f>
        <v>53695</v>
      </c>
      <c r="C64" s="422">
        <v>2.4352586403189099E-2</v>
      </c>
      <c r="D64" s="238">
        <v>53876</v>
      </c>
      <c r="E64" s="420">
        <v>2.29298545838247E-2</v>
      </c>
      <c r="F64" s="419">
        <v>0</v>
      </c>
      <c r="G64" s="239">
        <f t="shared" si="0"/>
        <v>0.44784917389404338</v>
      </c>
      <c r="H64" s="465" t="str">
        <f>IF(A64&gt;=$B$4,_xll.xlShmImplSwap2($B$5,$H$8,A64,,tenor+0*TYPE(trigger),12/tenor,4,12/tenor,4,1,1),"")</f>
        <v>Curve (OIS_26APR16) is not present in shared memory.</v>
      </c>
      <c r="I64" s="307">
        <v>2.4352586403189099E-2</v>
      </c>
      <c r="J64" s="308">
        <v>2.4352586403189099E-2</v>
      </c>
      <c r="K64" s="308">
        <v>2.4352586403189099E-2</v>
      </c>
      <c r="L64" s="308">
        <v>2.4352586403189099E-2</v>
      </c>
      <c r="M64" s="308">
        <v>2.4352586403189099E-2</v>
      </c>
      <c r="N64" s="308">
        <v>2.4352586403189099E-2</v>
      </c>
      <c r="O64" s="308">
        <v>2.4352586403189099E-2</v>
      </c>
      <c r="P64" s="308">
        <v>2.4352586403189099E-2</v>
      </c>
      <c r="Q64" s="308">
        <v>2.4352586403189099E-2</v>
      </c>
      <c r="R64" s="308">
        <v>2.4352586403189099E-2</v>
      </c>
      <c r="S64" s="308">
        <v>2.4352586403189099E-2</v>
      </c>
      <c r="T64" s="308">
        <v>2.4352586403189099E-2</v>
      </c>
      <c r="U64" s="308">
        <v>2.4352586403189099E-2</v>
      </c>
      <c r="V64" s="308">
        <v>2.4352586403189099E-2</v>
      </c>
      <c r="W64" s="308">
        <v>2.4352586403189099E-2</v>
      </c>
      <c r="X64" s="308">
        <v>2.4352586403189099E-2</v>
      </c>
      <c r="Y64" s="308">
        <v>2.4352586403189099E-2</v>
      </c>
      <c r="Z64" s="308">
        <v>2.4352586403189099E-2</v>
      </c>
      <c r="AA64" s="308">
        <v>2.4352586403189099E-2</v>
      </c>
      <c r="AB64" s="308">
        <v>2.4352586403189099E-2</v>
      </c>
      <c r="AC64" s="308">
        <v>2.4352586403189099E-2</v>
      </c>
      <c r="AD64" s="308">
        <v>2.4352586403189099E-2</v>
      </c>
      <c r="AE64" s="308">
        <v>2.4352586403189099E-2</v>
      </c>
      <c r="AF64" s="308">
        <v>2.4352586403189099E-2</v>
      </c>
      <c r="AG64" s="308">
        <v>2.4352586403189099E-2</v>
      </c>
      <c r="AH64" s="308">
        <v>2.4352586403189099E-2</v>
      </c>
      <c r="AI64" s="308">
        <v>2.4352586403189099E-2</v>
      </c>
      <c r="AJ64" s="308">
        <v>2.4352586403189099E-2</v>
      </c>
      <c r="AK64" s="308">
        <v>2.4352586403189099E-2</v>
      </c>
      <c r="AL64" s="308">
        <v>2.4352586403189099E-2</v>
      </c>
      <c r="AM64" s="308">
        <v>2.4352586403189099E-2</v>
      </c>
      <c r="AN64" s="308">
        <v>2.4352586403189099E-2</v>
      </c>
      <c r="AO64" s="308">
        <v>2.4352586403189099E-2</v>
      </c>
      <c r="AP64" s="308">
        <v>2.4352586403189099E-2</v>
      </c>
      <c r="AQ64" s="308">
        <v>2.4352586403189099E-2</v>
      </c>
      <c r="AR64" s="308">
        <v>2.4352586403189099E-2</v>
      </c>
      <c r="AS64" s="308">
        <v>2.4352586403189099E-2</v>
      </c>
      <c r="AT64" s="308">
        <v>2.4352586403189099E-2</v>
      </c>
      <c r="AU64" s="308">
        <v>2.4352586403189099E-2</v>
      </c>
      <c r="AV64" s="308">
        <v>2.4352586403189099E-2</v>
      </c>
      <c r="AW64" s="308">
        <v>2.4352586403189099E-2</v>
      </c>
      <c r="AX64" s="308">
        <v>2.4352586403189099E-2</v>
      </c>
      <c r="AY64" s="308">
        <v>2.4352586403189099E-2</v>
      </c>
      <c r="AZ64" s="308">
        <v>2.4352586403189099E-2</v>
      </c>
      <c r="BA64" s="308">
        <v>2.4352586403189099E-2</v>
      </c>
      <c r="BB64" s="308">
        <v>2.4352586403189099E-2</v>
      </c>
      <c r="BC64" s="308">
        <v>2.4352586403189099E-2</v>
      </c>
      <c r="BD64" s="308">
        <v>2.4352586403189099E-2</v>
      </c>
      <c r="BE64" s="308">
        <v>2.4352586403189099E-2</v>
      </c>
      <c r="BF64" s="308">
        <v>2.4352586403189099E-2</v>
      </c>
      <c r="BG64" s="308">
        <v>2.4352586403189099E-2</v>
      </c>
      <c r="BH64" s="308">
        <v>2.4352586403189099E-2</v>
      </c>
      <c r="BI64" s="308">
        <v>1.7666039649140687E-2</v>
      </c>
      <c r="BJ64" s="308">
        <v>3.126218248332311E-2</v>
      </c>
      <c r="BK64" s="308">
        <v>2.4352586403189099E-2</v>
      </c>
      <c r="BL64" s="308">
        <v>2.4352586403189099E-2</v>
      </c>
      <c r="BM64" s="308">
        <v>2.4352586403189099E-2</v>
      </c>
      <c r="BN64" s="308">
        <v>2.4352586403189099E-2</v>
      </c>
      <c r="BO64" s="308">
        <v>2.4352586403189099E-2</v>
      </c>
      <c r="BP64" s="308">
        <v>2.4352586403189099E-2</v>
      </c>
      <c r="BQ64" s="308">
        <v>2.4352586403189099E-2</v>
      </c>
      <c r="BR64" s="308"/>
      <c r="BS64" s="308"/>
      <c r="BT64" s="308"/>
      <c r="BU64" s="308"/>
      <c r="BV64" s="308"/>
      <c r="BW64" s="308"/>
      <c r="BX64" s="308"/>
      <c r="BY64" s="308"/>
      <c r="BZ64" s="308"/>
      <c r="CA64" s="308"/>
      <c r="CB64" s="308"/>
      <c r="CC64" s="308"/>
      <c r="CD64" s="308"/>
      <c r="CE64" s="309"/>
    </row>
    <row r="65" spans="1:83" x14ac:dyDescent="0.2">
      <c r="A65" s="238">
        <v>53876</v>
      </c>
      <c r="B65" s="298">
        <f>IF(NOT(ISNA(A65)),IF(A65&gt;0,_xll.xlDateShiftMonthBiz("TARGET",A65,tenor),""),"")</f>
        <v>54060</v>
      </c>
      <c r="C65" s="422">
        <v>2.4755816957328525E-2</v>
      </c>
      <c r="D65" s="238">
        <v>54242</v>
      </c>
      <c r="E65" s="420">
        <v>2.2986636007861192E-2</v>
      </c>
      <c r="F65" s="419">
        <v>0</v>
      </c>
      <c r="G65" s="239">
        <f t="shared" si="0"/>
        <v>0.43677477822066491</v>
      </c>
      <c r="H65" s="465" t="str">
        <f>IF(A65&gt;=$B$4,_xll.xlShmImplSwap2($B$5,$H$8,A65,,tenor+0*TYPE(trigger),12/tenor,4,12/tenor,4,1,1),"")</f>
        <v>Curve (OIS_26APR16) is not present in shared memory.</v>
      </c>
      <c r="I65" s="307">
        <v>2.4755816957328525E-2</v>
      </c>
      <c r="J65" s="308">
        <v>2.4755816957328525E-2</v>
      </c>
      <c r="K65" s="308">
        <v>2.4755816957328525E-2</v>
      </c>
      <c r="L65" s="308">
        <v>2.4755816957328525E-2</v>
      </c>
      <c r="M65" s="308">
        <v>2.4755816957328525E-2</v>
      </c>
      <c r="N65" s="308">
        <v>2.4755816957328525E-2</v>
      </c>
      <c r="O65" s="308">
        <v>2.4755816957328525E-2</v>
      </c>
      <c r="P65" s="308">
        <v>2.4755816957328525E-2</v>
      </c>
      <c r="Q65" s="308">
        <v>2.4755816957328525E-2</v>
      </c>
      <c r="R65" s="308">
        <v>2.4755816957328525E-2</v>
      </c>
      <c r="S65" s="308">
        <v>2.4755816957328525E-2</v>
      </c>
      <c r="T65" s="308">
        <v>2.4755816957328525E-2</v>
      </c>
      <c r="U65" s="308">
        <v>2.4755816957328525E-2</v>
      </c>
      <c r="V65" s="308">
        <v>2.4755816957328525E-2</v>
      </c>
      <c r="W65" s="308">
        <v>2.4755816957328525E-2</v>
      </c>
      <c r="X65" s="308">
        <v>2.4755816957328525E-2</v>
      </c>
      <c r="Y65" s="308">
        <v>2.4755816957328525E-2</v>
      </c>
      <c r="Z65" s="308">
        <v>2.4755816957328525E-2</v>
      </c>
      <c r="AA65" s="308">
        <v>2.4755816957328525E-2</v>
      </c>
      <c r="AB65" s="308">
        <v>2.4755816957328525E-2</v>
      </c>
      <c r="AC65" s="308">
        <v>2.4755816957328525E-2</v>
      </c>
      <c r="AD65" s="308">
        <v>2.4755816957328525E-2</v>
      </c>
      <c r="AE65" s="308">
        <v>2.4755816957328525E-2</v>
      </c>
      <c r="AF65" s="308">
        <v>2.4755816957328525E-2</v>
      </c>
      <c r="AG65" s="308">
        <v>2.4755816957328525E-2</v>
      </c>
      <c r="AH65" s="308">
        <v>2.4755816957328525E-2</v>
      </c>
      <c r="AI65" s="308">
        <v>2.4755816957328525E-2</v>
      </c>
      <c r="AJ65" s="308">
        <v>2.4755816957328525E-2</v>
      </c>
      <c r="AK65" s="308">
        <v>2.4755816957328525E-2</v>
      </c>
      <c r="AL65" s="308">
        <v>2.4755816957328525E-2</v>
      </c>
      <c r="AM65" s="308">
        <v>2.4755816957328525E-2</v>
      </c>
      <c r="AN65" s="308">
        <v>2.4755816957328525E-2</v>
      </c>
      <c r="AO65" s="308">
        <v>2.4755816957328525E-2</v>
      </c>
      <c r="AP65" s="308">
        <v>2.4755816957328525E-2</v>
      </c>
      <c r="AQ65" s="308">
        <v>2.4755816957328525E-2</v>
      </c>
      <c r="AR65" s="308">
        <v>2.4755816957328525E-2</v>
      </c>
      <c r="AS65" s="308">
        <v>2.4755816957328525E-2</v>
      </c>
      <c r="AT65" s="308">
        <v>2.4755816957328525E-2</v>
      </c>
      <c r="AU65" s="308">
        <v>2.4755816957328525E-2</v>
      </c>
      <c r="AV65" s="308">
        <v>2.4755816957328525E-2</v>
      </c>
      <c r="AW65" s="308">
        <v>2.4755816957328525E-2</v>
      </c>
      <c r="AX65" s="308">
        <v>2.4755816957328525E-2</v>
      </c>
      <c r="AY65" s="308">
        <v>2.4755816957328525E-2</v>
      </c>
      <c r="AZ65" s="308">
        <v>2.4755816957328525E-2</v>
      </c>
      <c r="BA65" s="308">
        <v>2.4755816957328525E-2</v>
      </c>
      <c r="BB65" s="308">
        <v>2.4755816957328525E-2</v>
      </c>
      <c r="BC65" s="308">
        <v>2.4755816957328525E-2</v>
      </c>
      <c r="BD65" s="308">
        <v>2.4755816957328525E-2</v>
      </c>
      <c r="BE65" s="308">
        <v>2.4755816957328525E-2</v>
      </c>
      <c r="BF65" s="308">
        <v>2.4755816957328525E-2</v>
      </c>
      <c r="BG65" s="308">
        <v>2.4755816957328525E-2</v>
      </c>
      <c r="BH65" s="308">
        <v>2.4755816957328525E-2</v>
      </c>
      <c r="BI65" s="308">
        <v>2.4755816957328525E-2</v>
      </c>
      <c r="BJ65" s="308">
        <v>1.7888165319462669E-2</v>
      </c>
      <c r="BK65" s="308">
        <v>3.1847817688808372E-2</v>
      </c>
      <c r="BL65" s="308">
        <v>2.4755816957328525E-2</v>
      </c>
      <c r="BM65" s="308">
        <v>2.4755816957328525E-2</v>
      </c>
      <c r="BN65" s="308">
        <v>2.4755816957328525E-2</v>
      </c>
      <c r="BO65" s="308">
        <v>2.4755816957328525E-2</v>
      </c>
      <c r="BP65" s="308">
        <v>2.4755816957328525E-2</v>
      </c>
      <c r="BQ65" s="308">
        <v>2.4755816957328525E-2</v>
      </c>
      <c r="BR65" s="308"/>
      <c r="BS65" s="308"/>
      <c r="BT65" s="308"/>
      <c r="BU65" s="308"/>
      <c r="BV65" s="308"/>
      <c r="BW65" s="308"/>
      <c r="BX65" s="308"/>
      <c r="BY65" s="308"/>
      <c r="BZ65" s="308"/>
      <c r="CA65" s="308"/>
      <c r="CB65" s="308"/>
      <c r="CC65" s="308"/>
      <c r="CD65" s="308"/>
      <c r="CE65" s="309"/>
    </row>
    <row r="66" spans="1:83" x14ac:dyDescent="0.2">
      <c r="A66" s="238">
        <v>54242</v>
      </c>
      <c r="B66" s="298">
        <f>IF(NOT(ISNA(A66)),IF(A66&gt;0,_xll.xlDateShiftMonthBiz("TARGET",A66,tenor),""),"")</f>
        <v>54427</v>
      </c>
      <c r="C66" s="422">
        <v>2.5074294070909171E-2</v>
      </c>
      <c r="D66" s="238">
        <v>54609</v>
      </c>
      <c r="E66" s="420">
        <v>2.3049192636048592E-2</v>
      </c>
      <c r="F66" s="419">
        <v>0</v>
      </c>
      <c r="G66" s="239">
        <f t="shared" si="0"/>
        <v>0.42580773766290864</v>
      </c>
      <c r="H66" s="465" t="str">
        <f>IF(A66&gt;=$B$4,_xll.xlShmImplSwap2($B$5,$H$8,A66,,tenor+0*TYPE(trigger),12/tenor,4,12/tenor,4,1,1),"")</f>
        <v>Curve (OIS_26APR16) is not present in shared memory.</v>
      </c>
      <c r="I66" s="307">
        <v>2.5074294070909171E-2</v>
      </c>
      <c r="J66" s="308">
        <v>2.5074294070909171E-2</v>
      </c>
      <c r="K66" s="308">
        <v>2.5074294070909171E-2</v>
      </c>
      <c r="L66" s="308">
        <v>2.5074294070909171E-2</v>
      </c>
      <c r="M66" s="308">
        <v>2.5074294070909171E-2</v>
      </c>
      <c r="N66" s="308">
        <v>2.5074294070909171E-2</v>
      </c>
      <c r="O66" s="308">
        <v>2.5074294070909171E-2</v>
      </c>
      <c r="P66" s="308">
        <v>2.5074294070909171E-2</v>
      </c>
      <c r="Q66" s="308">
        <v>2.5074294070909171E-2</v>
      </c>
      <c r="R66" s="308">
        <v>2.5074294070909171E-2</v>
      </c>
      <c r="S66" s="308">
        <v>2.5074294070909171E-2</v>
      </c>
      <c r="T66" s="308">
        <v>2.5074294070909171E-2</v>
      </c>
      <c r="U66" s="308">
        <v>2.5074294070909171E-2</v>
      </c>
      <c r="V66" s="308">
        <v>2.5074294070909171E-2</v>
      </c>
      <c r="W66" s="308">
        <v>2.5074294070909171E-2</v>
      </c>
      <c r="X66" s="308">
        <v>2.5074294070909171E-2</v>
      </c>
      <c r="Y66" s="308">
        <v>2.5074294070909171E-2</v>
      </c>
      <c r="Z66" s="308">
        <v>2.5074294070909171E-2</v>
      </c>
      <c r="AA66" s="308">
        <v>2.5074294070909171E-2</v>
      </c>
      <c r="AB66" s="308">
        <v>2.5074294070909171E-2</v>
      </c>
      <c r="AC66" s="308">
        <v>2.5074294070909171E-2</v>
      </c>
      <c r="AD66" s="308">
        <v>2.5074294070909171E-2</v>
      </c>
      <c r="AE66" s="308">
        <v>2.5074294070909171E-2</v>
      </c>
      <c r="AF66" s="308">
        <v>2.5074294070909171E-2</v>
      </c>
      <c r="AG66" s="308">
        <v>2.5074294070909171E-2</v>
      </c>
      <c r="AH66" s="308">
        <v>2.5074294070909171E-2</v>
      </c>
      <c r="AI66" s="308">
        <v>2.5074294070909171E-2</v>
      </c>
      <c r="AJ66" s="308">
        <v>2.5074294070909171E-2</v>
      </c>
      <c r="AK66" s="308">
        <v>2.5074294070909171E-2</v>
      </c>
      <c r="AL66" s="308">
        <v>2.5074294070909171E-2</v>
      </c>
      <c r="AM66" s="308">
        <v>2.5074294070909171E-2</v>
      </c>
      <c r="AN66" s="308">
        <v>2.5074294070909171E-2</v>
      </c>
      <c r="AO66" s="308">
        <v>2.5074294070909171E-2</v>
      </c>
      <c r="AP66" s="308">
        <v>2.5074294070909171E-2</v>
      </c>
      <c r="AQ66" s="308">
        <v>2.5074294070909171E-2</v>
      </c>
      <c r="AR66" s="308">
        <v>2.5074294070909171E-2</v>
      </c>
      <c r="AS66" s="308">
        <v>2.5074294070909171E-2</v>
      </c>
      <c r="AT66" s="308">
        <v>2.5074294070909171E-2</v>
      </c>
      <c r="AU66" s="308">
        <v>2.5074294070909171E-2</v>
      </c>
      <c r="AV66" s="308">
        <v>2.5074294070909171E-2</v>
      </c>
      <c r="AW66" s="308">
        <v>2.5074294070909171E-2</v>
      </c>
      <c r="AX66" s="308">
        <v>2.5074294070909171E-2</v>
      </c>
      <c r="AY66" s="308">
        <v>2.5074294070909171E-2</v>
      </c>
      <c r="AZ66" s="308">
        <v>2.5074294070909171E-2</v>
      </c>
      <c r="BA66" s="308">
        <v>2.5074294070909171E-2</v>
      </c>
      <c r="BB66" s="308">
        <v>2.5074294070909171E-2</v>
      </c>
      <c r="BC66" s="308">
        <v>2.5074294070909171E-2</v>
      </c>
      <c r="BD66" s="308">
        <v>2.5074294070909171E-2</v>
      </c>
      <c r="BE66" s="308">
        <v>2.5074294070909171E-2</v>
      </c>
      <c r="BF66" s="308">
        <v>2.5074294070909171E-2</v>
      </c>
      <c r="BG66" s="308">
        <v>2.5074294070909171E-2</v>
      </c>
      <c r="BH66" s="308">
        <v>2.5074294070909171E-2</v>
      </c>
      <c r="BI66" s="308">
        <v>2.5074294070909171E-2</v>
      </c>
      <c r="BJ66" s="308">
        <v>2.5074294070909171E-2</v>
      </c>
      <c r="BK66" s="308">
        <v>1.802526036639187E-2</v>
      </c>
      <c r="BL66" s="308">
        <v>3.234915732109335E-2</v>
      </c>
      <c r="BM66" s="308">
        <v>2.5074294070908734E-2</v>
      </c>
      <c r="BN66" s="308">
        <v>2.5074294070908734E-2</v>
      </c>
      <c r="BO66" s="308">
        <v>2.5074294070908734E-2</v>
      </c>
      <c r="BP66" s="308">
        <v>2.5074294070908734E-2</v>
      </c>
      <c r="BQ66" s="308">
        <v>2.5074294070908734E-2</v>
      </c>
      <c r="BR66" s="308"/>
      <c r="BS66" s="308"/>
      <c r="BT66" s="308"/>
      <c r="BU66" s="308"/>
      <c r="BV66" s="308"/>
      <c r="BW66" s="308"/>
      <c r="BX66" s="308"/>
      <c r="BY66" s="308"/>
      <c r="BZ66" s="308"/>
      <c r="CA66" s="308"/>
      <c r="CB66" s="308"/>
      <c r="CC66" s="308"/>
      <c r="CD66" s="308"/>
      <c r="CE66" s="309"/>
    </row>
    <row r="67" spans="1:83" x14ac:dyDescent="0.2">
      <c r="A67" s="238">
        <v>54609</v>
      </c>
      <c r="B67" s="298">
        <f>IF(NOT(ISNA(A67)),IF(A67&gt;0,_xll.xlDateShiftMonthBiz("TARGET",A67,tenor),""),"")</f>
        <v>54793</v>
      </c>
      <c r="C67" s="422">
        <v>2.5287795410386952E-2</v>
      </c>
      <c r="D67" s="238">
        <v>54973</v>
      </c>
      <c r="E67" s="420">
        <v>2.3113618979542845E-2</v>
      </c>
      <c r="F67" s="419">
        <v>0</v>
      </c>
      <c r="G67" s="239">
        <f t="shared" si="0"/>
        <v>0.41511318085110394</v>
      </c>
      <c r="H67" s="465" t="str">
        <f>IF(A67&gt;=$B$4,_xll.xlShmImplSwap2($B$5,$H$8,A67,,tenor+0*TYPE(trigger),12/tenor,4,12/tenor,4,1,1),"")</f>
        <v>Curve (OIS_26APR16) is not present in shared memory.</v>
      </c>
      <c r="I67" s="307">
        <v>2.5287795410386952E-2</v>
      </c>
      <c r="J67" s="308">
        <v>2.5287795410386952E-2</v>
      </c>
      <c r="K67" s="308">
        <v>2.5287795410386952E-2</v>
      </c>
      <c r="L67" s="308">
        <v>2.5287795410386952E-2</v>
      </c>
      <c r="M67" s="308">
        <v>2.5287795410386952E-2</v>
      </c>
      <c r="N67" s="308">
        <v>2.5287795410386952E-2</v>
      </c>
      <c r="O67" s="308">
        <v>2.5287795410386952E-2</v>
      </c>
      <c r="P67" s="308">
        <v>2.5287795410386952E-2</v>
      </c>
      <c r="Q67" s="308">
        <v>2.5287795410386952E-2</v>
      </c>
      <c r="R67" s="308">
        <v>2.5287795410386952E-2</v>
      </c>
      <c r="S67" s="308">
        <v>2.5287795410386952E-2</v>
      </c>
      <c r="T67" s="308">
        <v>2.5287795410386952E-2</v>
      </c>
      <c r="U67" s="308">
        <v>2.5287795410386952E-2</v>
      </c>
      <c r="V67" s="308">
        <v>2.5287795410386952E-2</v>
      </c>
      <c r="W67" s="308">
        <v>2.5287795410386952E-2</v>
      </c>
      <c r="X67" s="308">
        <v>2.5287795410386952E-2</v>
      </c>
      <c r="Y67" s="308">
        <v>2.5287795410386952E-2</v>
      </c>
      <c r="Z67" s="308">
        <v>2.5287795410386952E-2</v>
      </c>
      <c r="AA67" s="308">
        <v>2.5287795410386952E-2</v>
      </c>
      <c r="AB67" s="308">
        <v>2.5287795410386952E-2</v>
      </c>
      <c r="AC67" s="308">
        <v>2.5287795410386952E-2</v>
      </c>
      <c r="AD67" s="308">
        <v>2.5287795410386952E-2</v>
      </c>
      <c r="AE67" s="308">
        <v>2.5287795410386952E-2</v>
      </c>
      <c r="AF67" s="308">
        <v>2.5287795410386952E-2</v>
      </c>
      <c r="AG67" s="308">
        <v>2.5287795410386952E-2</v>
      </c>
      <c r="AH67" s="308">
        <v>2.5287795410386952E-2</v>
      </c>
      <c r="AI67" s="308">
        <v>2.5287795410386952E-2</v>
      </c>
      <c r="AJ67" s="308">
        <v>2.5287795410386952E-2</v>
      </c>
      <c r="AK67" s="308">
        <v>2.5287795410386952E-2</v>
      </c>
      <c r="AL67" s="308">
        <v>2.5287795410386952E-2</v>
      </c>
      <c r="AM67" s="308">
        <v>2.5287795410386952E-2</v>
      </c>
      <c r="AN67" s="308">
        <v>2.5287795410386952E-2</v>
      </c>
      <c r="AO67" s="308">
        <v>2.5287795410386952E-2</v>
      </c>
      <c r="AP67" s="308">
        <v>2.5287795410386952E-2</v>
      </c>
      <c r="AQ67" s="308">
        <v>2.5287795410386952E-2</v>
      </c>
      <c r="AR67" s="308">
        <v>2.5287795410386952E-2</v>
      </c>
      <c r="AS67" s="308">
        <v>2.5287795410386952E-2</v>
      </c>
      <c r="AT67" s="308">
        <v>2.5287795410386952E-2</v>
      </c>
      <c r="AU67" s="308">
        <v>2.5287795410386952E-2</v>
      </c>
      <c r="AV67" s="308">
        <v>2.5287795410386952E-2</v>
      </c>
      <c r="AW67" s="308">
        <v>2.5287795410386952E-2</v>
      </c>
      <c r="AX67" s="308">
        <v>2.5287795410386952E-2</v>
      </c>
      <c r="AY67" s="308">
        <v>2.5287795410386952E-2</v>
      </c>
      <c r="AZ67" s="308">
        <v>2.5287795410386952E-2</v>
      </c>
      <c r="BA67" s="308">
        <v>2.5287795410386952E-2</v>
      </c>
      <c r="BB67" s="308">
        <v>2.5287795410386952E-2</v>
      </c>
      <c r="BC67" s="308">
        <v>2.5287795410386952E-2</v>
      </c>
      <c r="BD67" s="308">
        <v>2.5287795410386952E-2</v>
      </c>
      <c r="BE67" s="308">
        <v>2.5287795410386952E-2</v>
      </c>
      <c r="BF67" s="308">
        <v>2.5287795410386952E-2</v>
      </c>
      <c r="BG67" s="308">
        <v>2.5287795410386952E-2</v>
      </c>
      <c r="BH67" s="308">
        <v>2.5287795410386952E-2</v>
      </c>
      <c r="BI67" s="308">
        <v>2.5287795410386952E-2</v>
      </c>
      <c r="BJ67" s="308">
        <v>2.5287795410386952E-2</v>
      </c>
      <c r="BK67" s="308">
        <v>2.5287795410386952E-2</v>
      </c>
      <c r="BL67" s="308">
        <v>1.7978606090779926E-2</v>
      </c>
      <c r="BM67" s="308">
        <v>3.2824601430241067E-2</v>
      </c>
      <c r="BN67" s="308">
        <v>2.5287795410387382E-2</v>
      </c>
      <c r="BO67" s="308">
        <v>2.5287795410387382E-2</v>
      </c>
      <c r="BP67" s="308">
        <v>2.5287795410387382E-2</v>
      </c>
      <c r="BQ67" s="308">
        <v>2.5287795410387382E-2</v>
      </c>
      <c r="BR67" s="308"/>
      <c r="BS67" s="308"/>
      <c r="BT67" s="308"/>
      <c r="BU67" s="308"/>
      <c r="BV67" s="308"/>
      <c r="BW67" s="308"/>
      <c r="BX67" s="308"/>
      <c r="BY67" s="308"/>
      <c r="BZ67" s="308"/>
      <c r="CA67" s="308"/>
      <c r="CB67" s="308"/>
      <c r="CC67" s="308"/>
      <c r="CD67" s="308"/>
      <c r="CE67" s="309"/>
    </row>
    <row r="68" spans="1:83" x14ac:dyDescent="0.2">
      <c r="A68" s="238">
        <v>54973</v>
      </c>
      <c r="B68" s="298">
        <f>IF(NOT(ISNA(A68)),IF(A68&gt;0,_xll.xlDateShiftMonthBiz("TARGET",A68,tenor),""),"")</f>
        <v>55157</v>
      </c>
      <c r="C68" s="422">
        <v>2.5394422578742134E-2</v>
      </c>
      <c r="D68" s="238">
        <v>55337</v>
      </c>
      <c r="E68" s="420">
        <v>2.3177472804156461E-2</v>
      </c>
      <c r="F68" s="419">
        <v>0</v>
      </c>
      <c r="G68" s="239">
        <f t="shared" si="0"/>
        <v>0.4046442720769261</v>
      </c>
      <c r="H68" s="465" t="str">
        <f>IF(A68&gt;=$B$4,_xll.xlShmImplSwap2($B$5,$H$8,A68,,tenor+0*TYPE(trigger),12/tenor,4,12/tenor,4,1,1),"")</f>
        <v>Curve (OIS_26APR16) is not present in shared memory.</v>
      </c>
      <c r="I68" s="307">
        <v>2.5394422578742134E-2</v>
      </c>
      <c r="J68" s="308">
        <v>2.5394422578742134E-2</v>
      </c>
      <c r="K68" s="308">
        <v>2.5394422578742134E-2</v>
      </c>
      <c r="L68" s="308">
        <v>2.5394422578742134E-2</v>
      </c>
      <c r="M68" s="308">
        <v>2.5394422578742134E-2</v>
      </c>
      <c r="N68" s="308">
        <v>2.5394422578742134E-2</v>
      </c>
      <c r="O68" s="308">
        <v>2.5394422578742134E-2</v>
      </c>
      <c r="P68" s="308">
        <v>2.5394422578742134E-2</v>
      </c>
      <c r="Q68" s="308">
        <v>2.5394422578742134E-2</v>
      </c>
      <c r="R68" s="308">
        <v>2.5394422578742134E-2</v>
      </c>
      <c r="S68" s="308">
        <v>2.5394422578742134E-2</v>
      </c>
      <c r="T68" s="308">
        <v>2.5394422578742134E-2</v>
      </c>
      <c r="U68" s="308">
        <v>2.5394422578742134E-2</v>
      </c>
      <c r="V68" s="308">
        <v>2.5394422578742134E-2</v>
      </c>
      <c r="W68" s="308">
        <v>2.5394422578742134E-2</v>
      </c>
      <c r="X68" s="308">
        <v>2.5394422578742134E-2</v>
      </c>
      <c r="Y68" s="308">
        <v>2.5394422578742134E-2</v>
      </c>
      <c r="Z68" s="308">
        <v>2.5394422578742134E-2</v>
      </c>
      <c r="AA68" s="308">
        <v>2.5394422578742134E-2</v>
      </c>
      <c r="AB68" s="308">
        <v>2.5394422578742134E-2</v>
      </c>
      <c r="AC68" s="308">
        <v>2.5394422578742134E-2</v>
      </c>
      <c r="AD68" s="308">
        <v>2.5394422578742134E-2</v>
      </c>
      <c r="AE68" s="308">
        <v>2.5394422578742134E-2</v>
      </c>
      <c r="AF68" s="308">
        <v>2.5394422578742134E-2</v>
      </c>
      <c r="AG68" s="308">
        <v>2.5394422578742134E-2</v>
      </c>
      <c r="AH68" s="308">
        <v>2.5394422578742134E-2</v>
      </c>
      <c r="AI68" s="308">
        <v>2.5394422578742134E-2</v>
      </c>
      <c r="AJ68" s="308">
        <v>2.5394422578742134E-2</v>
      </c>
      <c r="AK68" s="308">
        <v>2.5394422578742134E-2</v>
      </c>
      <c r="AL68" s="308">
        <v>2.5394422578742134E-2</v>
      </c>
      <c r="AM68" s="308">
        <v>2.5394422578742134E-2</v>
      </c>
      <c r="AN68" s="308">
        <v>2.5394422578742134E-2</v>
      </c>
      <c r="AO68" s="308">
        <v>2.5394422578742134E-2</v>
      </c>
      <c r="AP68" s="308">
        <v>2.5394422578742134E-2</v>
      </c>
      <c r="AQ68" s="308">
        <v>2.5394422578742134E-2</v>
      </c>
      <c r="AR68" s="308">
        <v>2.5394422578742134E-2</v>
      </c>
      <c r="AS68" s="308">
        <v>2.5394422578742134E-2</v>
      </c>
      <c r="AT68" s="308">
        <v>2.5394422578742134E-2</v>
      </c>
      <c r="AU68" s="308">
        <v>2.5394422578742134E-2</v>
      </c>
      <c r="AV68" s="308">
        <v>2.5394422578742134E-2</v>
      </c>
      <c r="AW68" s="308">
        <v>2.5394422578742134E-2</v>
      </c>
      <c r="AX68" s="308">
        <v>2.5394422578742134E-2</v>
      </c>
      <c r="AY68" s="308">
        <v>2.5394422578742134E-2</v>
      </c>
      <c r="AZ68" s="308">
        <v>2.5394422578742134E-2</v>
      </c>
      <c r="BA68" s="308">
        <v>2.5394422578742134E-2</v>
      </c>
      <c r="BB68" s="308">
        <v>2.5394422578742134E-2</v>
      </c>
      <c r="BC68" s="308">
        <v>2.5394422578742134E-2</v>
      </c>
      <c r="BD68" s="308">
        <v>2.5394422578742134E-2</v>
      </c>
      <c r="BE68" s="308">
        <v>2.5394422578742134E-2</v>
      </c>
      <c r="BF68" s="308">
        <v>2.5394422578742134E-2</v>
      </c>
      <c r="BG68" s="308">
        <v>2.5394422578742134E-2</v>
      </c>
      <c r="BH68" s="308">
        <v>2.5394422578742134E-2</v>
      </c>
      <c r="BI68" s="308">
        <v>2.5394422578742134E-2</v>
      </c>
      <c r="BJ68" s="308">
        <v>2.5394422578742134E-2</v>
      </c>
      <c r="BK68" s="308">
        <v>2.5394422578742134E-2</v>
      </c>
      <c r="BL68" s="308">
        <v>2.5394422578742134E-2</v>
      </c>
      <c r="BM68" s="308">
        <v>1.7885766416736209E-2</v>
      </c>
      <c r="BN68" s="308">
        <v>3.3132224717150424E-2</v>
      </c>
      <c r="BO68" s="308">
        <v>2.5394422578741704E-2</v>
      </c>
      <c r="BP68" s="308">
        <v>2.5394422578741704E-2</v>
      </c>
      <c r="BQ68" s="308">
        <v>2.5394422578741704E-2</v>
      </c>
      <c r="BR68" s="308"/>
      <c r="BS68" s="308"/>
      <c r="BT68" s="308"/>
      <c r="BU68" s="308"/>
      <c r="BV68" s="308"/>
      <c r="BW68" s="308"/>
      <c r="BX68" s="308"/>
      <c r="BY68" s="308"/>
      <c r="BZ68" s="308"/>
      <c r="CA68" s="308"/>
      <c r="CB68" s="308"/>
      <c r="CC68" s="308"/>
      <c r="CD68" s="308"/>
      <c r="CE68" s="309"/>
    </row>
    <row r="69" spans="1:83" x14ac:dyDescent="0.2">
      <c r="A69" s="238">
        <v>55337</v>
      </c>
      <c r="B69" s="298">
        <f>IF(NOT(ISNA(A69)),IF(A69&gt;0,_xll.xlDateShiftMonthBiz("TARGET",A69,tenor),""),"")</f>
        <v>55521</v>
      </c>
      <c r="C69" s="422">
        <v>2.5409598077179577E-2</v>
      </c>
      <c r="D69" s="238">
        <v>55703</v>
      </c>
      <c r="E69" s="420">
        <v>2.3238823967756748E-2</v>
      </c>
      <c r="F69" s="419">
        <v>0</v>
      </c>
      <c r="G69" s="239">
        <f t="shared" si="0"/>
        <v>0.39437844481133938</v>
      </c>
      <c r="H69" s="465" t="str">
        <f>IF(A69&gt;=$B$4,_xll.xlShmImplSwap2($B$5,$H$8,A69,,tenor+0*TYPE(trigger),12/tenor,4,12/tenor,4,1,1),"")</f>
        <v>Curve (OIS_26APR16) is not present in shared memory.</v>
      </c>
      <c r="I69" s="307">
        <v>2.5409598077179577E-2</v>
      </c>
      <c r="J69" s="308">
        <v>2.5409598077179577E-2</v>
      </c>
      <c r="K69" s="308">
        <v>2.5409598077179577E-2</v>
      </c>
      <c r="L69" s="308">
        <v>2.5409598077179577E-2</v>
      </c>
      <c r="M69" s="308">
        <v>2.5409598077179577E-2</v>
      </c>
      <c r="N69" s="308">
        <v>2.5409598077179577E-2</v>
      </c>
      <c r="O69" s="308">
        <v>2.5409598077179577E-2</v>
      </c>
      <c r="P69" s="308">
        <v>2.5409598077179577E-2</v>
      </c>
      <c r="Q69" s="308">
        <v>2.5409598077179577E-2</v>
      </c>
      <c r="R69" s="308">
        <v>2.5409598077179577E-2</v>
      </c>
      <c r="S69" s="308">
        <v>2.5409598077179577E-2</v>
      </c>
      <c r="T69" s="308">
        <v>2.5409598077179577E-2</v>
      </c>
      <c r="U69" s="308">
        <v>2.5409598077179577E-2</v>
      </c>
      <c r="V69" s="308">
        <v>2.5409598077179577E-2</v>
      </c>
      <c r="W69" s="308">
        <v>2.5409598077179577E-2</v>
      </c>
      <c r="X69" s="308">
        <v>2.5409598077179577E-2</v>
      </c>
      <c r="Y69" s="308">
        <v>2.5409598077179577E-2</v>
      </c>
      <c r="Z69" s="308">
        <v>2.5409598077179577E-2</v>
      </c>
      <c r="AA69" s="308">
        <v>2.5409598077179577E-2</v>
      </c>
      <c r="AB69" s="308">
        <v>2.5409598077179577E-2</v>
      </c>
      <c r="AC69" s="308">
        <v>2.5409598077179577E-2</v>
      </c>
      <c r="AD69" s="308">
        <v>2.5409598077179577E-2</v>
      </c>
      <c r="AE69" s="308">
        <v>2.5409598077179577E-2</v>
      </c>
      <c r="AF69" s="308">
        <v>2.5409598077179577E-2</v>
      </c>
      <c r="AG69" s="308">
        <v>2.5409598077179577E-2</v>
      </c>
      <c r="AH69" s="308">
        <v>2.5409598077179577E-2</v>
      </c>
      <c r="AI69" s="308">
        <v>2.5409598077179577E-2</v>
      </c>
      <c r="AJ69" s="308">
        <v>2.5409598077179577E-2</v>
      </c>
      <c r="AK69" s="308">
        <v>2.5409598077179577E-2</v>
      </c>
      <c r="AL69" s="308">
        <v>2.5409598077179577E-2</v>
      </c>
      <c r="AM69" s="308">
        <v>2.5409598077179577E-2</v>
      </c>
      <c r="AN69" s="308">
        <v>2.5409598077179577E-2</v>
      </c>
      <c r="AO69" s="308">
        <v>2.5409598077179577E-2</v>
      </c>
      <c r="AP69" s="308">
        <v>2.5409598077179577E-2</v>
      </c>
      <c r="AQ69" s="308">
        <v>2.5409598077179577E-2</v>
      </c>
      <c r="AR69" s="308">
        <v>2.5409598077179577E-2</v>
      </c>
      <c r="AS69" s="308">
        <v>2.5409598077179577E-2</v>
      </c>
      <c r="AT69" s="308">
        <v>2.5409598077179577E-2</v>
      </c>
      <c r="AU69" s="308">
        <v>2.5409598077179577E-2</v>
      </c>
      <c r="AV69" s="308">
        <v>2.5409598077179577E-2</v>
      </c>
      <c r="AW69" s="308">
        <v>2.5409598077179577E-2</v>
      </c>
      <c r="AX69" s="308">
        <v>2.5409598077179577E-2</v>
      </c>
      <c r="AY69" s="308">
        <v>2.5409598077179577E-2</v>
      </c>
      <c r="AZ69" s="308">
        <v>2.5409598077179577E-2</v>
      </c>
      <c r="BA69" s="308">
        <v>2.5409598077179577E-2</v>
      </c>
      <c r="BB69" s="308">
        <v>2.5409598077179577E-2</v>
      </c>
      <c r="BC69" s="308">
        <v>2.5409598077179577E-2</v>
      </c>
      <c r="BD69" s="308">
        <v>2.5409598077179577E-2</v>
      </c>
      <c r="BE69" s="308">
        <v>2.5409598077179577E-2</v>
      </c>
      <c r="BF69" s="308">
        <v>2.5409598077179577E-2</v>
      </c>
      <c r="BG69" s="308">
        <v>2.5409598077179577E-2</v>
      </c>
      <c r="BH69" s="308">
        <v>2.5409598077179577E-2</v>
      </c>
      <c r="BI69" s="308">
        <v>2.5409598077179577E-2</v>
      </c>
      <c r="BJ69" s="308">
        <v>2.5409598077179577E-2</v>
      </c>
      <c r="BK69" s="308">
        <v>2.5409598077179577E-2</v>
      </c>
      <c r="BL69" s="308">
        <v>2.5409598077179577E-2</v>
      </c>
      <c r="BM69" s="308">
        <v>2.5409598077179577E-2</v>
      </c>
      <c r="BN69" s="308">
        <v>1.7744954476950493E-2</v>
      </c>
      <c r="BO69" s="308">
        <v>3.3304605916641646E-2</v>
      </c>
      <c r="BP69" s="308">
        <v>2.540959807717914E-2</v>
      </c>
      <c r="BQ69" s="308">
        <v>2.540959807717914E-2</v>
      </c>
      <c r="BR69" s="308"/>
      <c r="BS69" s="308"/>
      <c r="BT69" s="308"/>
      <c r="BU69" s="308"/>
      <c r="BV69" s="308"/>
      <c r="BW69" s="308"/>
      <c r="BX69" s="308"/>
      <c r="BY69" s="308"/>
      <c r="BZ69" s="308"/>
      <c r="CA69" s="308"/>
      <c r="CB69" s="308"/>
      <c r="CC69" s="308"/>
      <c r="CD69" s="308"/>
      <c r="CE69" s="309"/>
    </row>
    <row r="70" spans="1:83" x14ac:dyDescent="0.2">
      <c r="A70" s="238">
        <v>55703</v>
      </c>
      <c r="B70" s="298">
        <f>IF(NOT(ISNA(A70)),IF(A70&gt;0,_xll.xlDateShiftMonthBiz("TARGET",A70,tenor),""),"")</f>
        <v>55887</v>
      </c>
      <c r="C70" s="422">
        <v>2.4817698396277215E-2</v>
      </c>
      <c r="D70" s="238">
        <v>59355</v>
      </c>
      <c r="E70" s="420">
        <v>2.3674486016650679E-2</v>
      </c>
      <c r="F70" s="419">
        <v>0</v>
      </c>
      <c r="G70" s="239">
        <f t="shared" si="0"/>
        <v>0.30581892928972193</v>
      </c>
      <c r="H70" s="465" t="str">
        <f>IF(A70&gt;=$B$4,_xll.xlShmImplSwap2($B$5,$H$8,A70,,tenor+0*TYPE(trigger),12/tenor,4,12/tenor,4,1,1),"")</f>
        <v>Curve (OIS_26APR16) is not present in shared memory.</v>
      </c>
      <c r="I70" s="307">
        <v>2.4817698396277215E-2</v>
      </c>
      <c r="J70" s="308">
        <v>2.4817698396277215E-2</v>
      </c>
      <c r="K70" s="308">
        <v>2.4817698396277215E-2</v>
      </c>
      <c r="L70" s="308">
        <v>2.4817698396277215E-2</v>
      </c>
      <c r="M70" s="308">
        <v>2.4817698396277215E-2</v>
      </c>
      <c r="N70" s="308">
        <v>2.4817698396277215E-2</v>
      </c>
      <c r="O70" s="308">
        <v>2.4817698396277215E-2</v>
      </c>
      <c r="P70" s="308">
        <v>2.4817698396277215E-2</v>
      </c>
      <c r="Q70" s="308">
        <v>2.4817698396277215E-2</v>
      </c>
      <c r="R70" s="308">
        <v>2.4817698396277215E-2</v>
      </c>
      <c r="S70" s="308">
        <v>2.4817698396277215E-2</v>
      </c>
      <c r="T70" s="308">
        <v>2.4817698396277215E-2</v>
      </c>
      <c r="U70" s="308">
        <v>2.4817698396277215E-2</v>
      </c>
      <c r="V70" s="308">
        <v>2.4817698396277215E-2</v>
      </c>
      <c r="W70" s="308">
        <v>2.4817698396277215E-2</v>
      </c>
      <c r="X70" s="308">
        <v>2.4817698396277215E-2</v>
      </c>
      <c r="Y70" s="308">
        <v>2.4817698396277215E-2</v>
      </c>
      <c r="Z70" s="308">
        <v>2.4817698396277215E-2</v>
      </c>
      <c r="AA70" s="308">
        <v>2.4817698396277215E-2</v>
      </c>
      <c r="AB70" s="308">
        <v>2.4817698396277215E-2</v>
      </c>
      <c r="AC70" s="308">
        <v>2.4817698396277215E-2</v>
      </c>
      <c r="AD70" s="308">
        <v>2.4817698396277215E-2</v>
      </c>
      <c r="AE70" s="308">
        <v>2.4817698396277215E-2</v>
      </c>
      <c r="AF70" s="308">
        <v>2.4817698396277215E-2</v>
      </c>
      <c r="AG70" s="308">
        <v>2.4817698396277215E-2</v>
      </c>
      <c r="AH70" s="308">
        <v>2.4817698396277215E-2</v>
      </c>
      <c r="AI70" s="308">
        <v>2.4817698396277215E-2</v>
      </c>
      <c r="AJ70" s="308">
        <v>2.4817698396277215E-2</v>
      </c>
      <c r="AK70" s="308">
        <v>2.4817698396277215E-2</v>
      </c>
      <c r="AL70" s="308">
        <v>2.4817698396277215E-2</v>
      </c>
      <c r="AM70" s="308">
        <v>2.4817698396277215E-2</v>
      </c>
      <c r="AN70" s="308">
        <v>2.4817698396277215E-2</v>
      </c>
      <c r="AO70" s="308">
        <v>2.4817698396277215E-2</v>
      </c>
      <c r="AP70" s="308">
        <v>2.4817698396277215E-2</v>
      </c>
      <c r="AQ70" s="308">
        <v>2.4817698396277215E-2</v>
      </c>
      <c r="AR70" s="308">
        <v>2.4817698396277215E-2</v>
      </c>
      <c r="AS70" s="308">
        <v>2.4817698396277215E-2</v>
      </c>
      <c r="AT70" s="308">
        <v>2.4817698396277215E-2</v>
      </c>
      <c r="AU70" s="308">
        <v>2.4817698396277215E-2</v>
      </c>
      <c r="AV70" s="308">
        <v>2.4817698396277215E-2</v>
      </c>
      <c r="AW70" s="308">
        <v>2.4817698396277215E-2</v>
      </c>
      <c r="AX70" s="308">
        <v>2.4817698396277215E-2</v>
      </c>
      <c r="AY70" s="308">
        <v>2.4817698396277215E-2</v>
      </c>
      <c r="AZ70" s="308">
        <v>2.4817698396277215E-2</v>
      </c>
      <c r="BA70" s="308">
        <v>2.4817698396277215E-2</v>
      </c>
      <c r="BB70" s="308">
        <v>2.4817698396277215E-2</v>
      </c>
      <c r="BC70" s="308">
        <v>2.4817698396277215E-2</v>
      </c>
      <c r="BD70" s="308">
        <v>2.4817698396277215E-2</v>
      </c>
      <c r="BE70" s="308">
        <v>2.4817698396277215E-2</v>
      </c>
      <c r="BF70" s="308">
        <v>2.4817698396277215E-2</v>
      </c>
      <c r="BG70" s="308">
        <v>2.4817698396277215E-2</v>
      </c>
      <c r="BH70" s="308">
        <v>2.4817698396277215E-2</v>
      </c>
      <c r="BI70" s="308">
        <v>2.4817698396277215E-2</v>
      </c>
      <c r="BJ70" s="308">
        <v>2.4817698396277215E-2</v>
      </c>
      <c r="BK70" s="308">
        <v>2.4817698396277215E-2</v>
      </c>
      <c r="BL70" s="308">
        <v>2.4817698396277215E-2</v>
      </c>
      <c r="BM70" s="308">
        <v>2.4817698396277215E-2</v>
      </c>
      <c r="BN70" s="308">
        <v>2.4817698396277215E-2</v>
      </c>
      <c r="BO70" s="308">
        <v>2.4208111965466284E-2</v>
      </c>
      <c r="BP70" s="308">
        <v>2.5627306426651161E-2</v>
      </c>
      <c r="BQ70" s="308">
        <v>2.4817698396277215E-2</v>
      </c>
      <c r="BR70" s="308"/>
      <c r="BS70" s="308"/>
      <c r="BT70" s="308"/>
      <c r="BU70" s="308"/>
      <c r="BV70" s="308"/>
      <c r="BW70" s="308"/>
      <c r="BX70" s="308"/>
      <c r="BY70" s="308"/>
      <c r="BZ70" s="308"/>
      <c r="CA70" s="308"/>
      <c r="CB70" s="308"/>
      <c r="CC70" s="308"/>
      <c r="CD70" s="308"/>
      <c r="CE70" s="309"/>
    </row>
    <row r="71" spans="1:83" x14ac:dyDescent="0.2">
      <c r="A71" s="238">
        <v>59355</v>
      </c>
      <c r="B71" s="298">
        <f>IF(NOT(ISNA(A71)),IF(A71&gt;0,_xll.xlDateShiftMonthBiz("TARGET",A71,tenor),""),"")</f>
        <v>59539</v>
      </c>
      <c r="C71" s="422">
        <v>2.5370671353197986E-2</v>
      </c>
      <c r="D71" s="238">
        <v>63009</v>
      </c>
      <c r="E71" s="420">
        <v>2.4047452537110887E-2</v>
      </c>
      <c r="F71" s="419">
        <v>0</v>
      </c>
      <c r="G71" s="239">
        <f t="shared" si="0"/>
        <v>0.23594304900380769</v>
      </c>
      <c r="H71" s="465" t="str">
        <f>IF(A71&gt;=$B$4,_xll.xlShmImplSwap2($B$5,$H$8,A71,,tenor+0*TYPE(trigger),12/tenor,4,12/tenor,4,1,1),"")</f>
        <v>Curve (OIS_26APR16) is not present in shared memory.</v>
      </c>
      <c r="I71" s="307">
        <v>2.5370671353197986E-2</v>
      </c>
      <c r="J71" s="308">
        <v>2.5370671353197986E-2</v>
      </c>
      <c r="K71" s="308">
        <v>2.5370671353197986E-2</v>
      </c>
      <c r="L71" s="308">
        <v>2.5370671353197986E-2</v>
      </c>
      <c r="M71" s="308">
        <v>2.5370671353197986E-2</v>
      </c>
      <c r="N71" s="308">
        <v>2.5370671353197986E-2</v>
      </c>
      <c r="O71" s="308">
        <v>2.5370671353197986E-2</v>
      </c>
      <c r="P71" s="308">
        <v>2.5370671353197986E-2</v>
      </c>
      <c r="Q71" s="308">
        <v>2.5370671353197986E-2</v>
      </c>
      <c r="R71" s="308">
        <v>2.5370671353197986E-2</v>
      </c>
      <c r="S71" s="308">
        <v>2.5370671353197986E-2</v>
      </c>
      <c r="T71" s="308">
        <v>2.5370671353197986E-2</v>
      </c>
      <c r="U71" s="308">
        <v>2.5370671353197986E-2</v>
      </c>
      <c r="V71" s="308">
        <v>2.5370671353197986E-2</v>
      </c>
      <c r="W71" s="308">
        <v>2.5370671353197986E-2</v>
      </c>
      <c r="X71" s="308">
        <v>2.5370671353197986E-2</v>
      </c>
      <c r="Y71" s="308">
        <v>2.5370671353197986E-2</v>
      </c>
      <c r="Z71" s="308">
        <v>2.5370671353197986E-2</v>
      </c>
      <c r="AA71" s="308">
        <v>2.5370671353197986E-2</v>
      </c>
      <c r="AB71" s="308">
        <v>2.5370671353197986E-2</v>
      </c>
      <c r="AC71" s="308">
        <v>2.5370671353197986E-2</v>
      </c>
      <c r="AD71" s="308">
        <v>2.5370671353197986E-2</v>
      </c>
      <c r="AE71" s="308">
        <v>2.5370671353197986E-2</v>
      </c>
      <c r="AF71" s="308">
        <v>2.5370671353197986E-2</v>
      </c>
      <c r="AG71" s="308">
        <v>2.5370671353197986E-2</v>
      </c>
      <c r="AH71" s="308">
        <v>2.5370671353197986E-2</v>
      </c>
      <c r="AI71" s="308">
        <v>2.5370671353197986E-2</v>
      </c>
      <c r="AJ71" s="308">
        <v>2.5370671353197986E-2</v>
      </c>
      <c r="AK71" s="308">
        <v>2.5370671353197986E-2</v>
      </c>
      <c r="AL71" s="308">
        <v>2.5370671353197986E-2</v>
      </c>
      <c r="AM71" s="308">
        <v>2.5370671353197986E-2</v>
      </c>
      <c r="AN71" s="308">
        <v>2.5370671353197986E-2</v>
      </c>
      <c r="AO71" s="308">
        <v>2.5370671353197986E-2</v>
      </c>
      <c r="AP71" s="308">
        <v>2.5370671353197986E-2</v>
      </c>
      <c r="AQ71" s="308">
        <v>2.5370671353197986E-2</v>
      </c>
      <c r="AR71" s="308">
        <v>2.5370671353197986E-2</v>
      </c>
      <c r="AS71" s="308">
        <v>2.5370671353197986E-2</v>
      </c>
      <c r="AT71" s="308">
        <v>2.5370671353197986E-2</v>
      </c>
      <c r="AU71" s="308">
        <v>2.5370671353197986E-2</v>
      </c>
      <c r="AV71" s="308">
        <v>2.5370671353197986E-2</v>
      </c>
      <c r="AW71" s="308">
        <v>2.5370671353197986E-2</v>
      </c>
      <c r="AX71" s="308">
        <v>2.5370671353197986E-2</v>
      </c>
      <c r="AY71" s="308">
        <v>2.5370671353197986E-2</v>
      </c>
      <c r="AZ71" s="308">
        <v>2.5370671353197986E-2</v>
      </c>
      <c r="BA71" s="308">
        <v>2.5370671353197986E-2</v>
      </c>
      <c r="BB71" s="308">
        <v>2.5370671353197986E-2</v>
      </c>
      <c r="BC71" s="308">
        <v>2.5370671353197986E-2</v>
      </c>
      <c r="BD71" s="308">
        <v>2.5370671353197986E-2</v>
      </c>
      <c r="BE71" s="308">
        <v>2.5370671353197986E-2</v>
      </c>
      <c r="BF71" s="308">
        <v>2.5370671353197986E-2</v>
      </c>
      <c r="BG71" s="308">
        <v>2.5370671353197986E-2</v>
      </c>
      <c r="BH71" s="308">
        <v>2.5370671353197986E-2</v>
      </c>
      <c r="BI71" s="308">
        <v>2.5370671353197986E-2</v>
      </c>
      <c r="BJ71" s="308">
        <v>2.5370671353197986E-2</v>
      </c>
      <c r="BK71" s="308">
        <v>2.5370671353197986E-2</v>
      </c>
      <c r="BL71" s="308">
        <v>2.5370671353197986E-2</v>
      </c>
      <c r="BM71" s="308">
        <v>2.5370671353197986E-2</v>
      </c>
      <c r="BN71" s="308">
        <v>2.5370671353197986E-2</v>
      </c>
      <c r="BO71" s="308">
        <v>2.5370671353197986E-2</v>
      </c>
      <c r="BP71" s="308">
        <v>2.4561720457629298E-2</v>
      </c>
      <c r="BQ71" s="308">
        <v>2.6379862438323607E-2</v>
      </c>
      <c r="BR71" s="308"/>
      <c r="BS71" s="308"/>
      <c r="BT71" s="308"/>
      <c r="BU71" s="308"/>
      <c r="BV71" s="308"/>
      <c r="BW71" s="308"/>
      <c r="BX71" s="308"/>
      <c r="BY71" s="308"/>
      <c r="BZ71" s="308"/>
      <c r="CA71" s="308"/>
      <c r="CB71" s="308"/>
      <c r="CC71" s="308"/>
      <c r="CD71" s="308"/>
      <c r="CE71" s="309"/>
    </row>
    <row r="72" spans="1:83" x14ac:dyDescent="0.2">
      <c r="A72" s="238">
        <v>63009</v>
      </c>
      <c r="B72" s="298">
        <f>IF(NOT(ISNA(A72)),IF(A72&gt;0,_xll.xlDateShiftMonthBiz("TARGET",A72,tenor),""),"")</f>
        <v>63193</v>
      </c>
      <c r="C72" s="422">
        <v>2.3862379614519001E-2</v>
      </c>
      <c r="D72" s="238" t="e">
        <v>#N/A</v>
      </c>
      <c r="E72" s="420" t="e">
        <v>#N/A</v>
      </c>
      <c r="F72" s="419">
        <v>0</v>
      </c>
      <c r="G72" s="239" t="str">
        <f t="shared" si="0"/>
        <v/>
      </c>
      <c r="H72" s="465" t="str">
        <f>IF(A72&gt;=$B$4,_xll.xlShmImplSwap2($B$5,$H$8,A72,,tenor+0*TYPE(trigger),12/tenor,4,12/tenor,4,1,1),"")</f>
        <v>Curve (OIS_26APR16) is not present in shared memory.</v>
      </c>
      <c r="I72" s="307">
        <v>2.3862379614519001E-2</v>
      </c>
      <c r="J72" s="308">
        <v>2.3862379614519001E-2</v>
      </c>
      <c r="K72" s="308">
        <v>2.3862379614519001E-2</v>
      </c>
      <c r="L72" s="308">
        <v>2.3862379614519001E-2</v>
      </c>
      <c r="M72" s="308">
        <v>2.3862379614519001E-2</v>
      </c>
      <c r="N72" s="308">
        <v>2.3862379614519001E-2</v>
      </c>
      <c r="O72" s="308">
        <v>2.3862379614519001E-2</v>
      </c>
      <c r="P72" s="308">
        <v>2.3862379614519001E-2</v>
      </c>
      <c r="Q72" s="308">
        <v>2.3862379614519001E-2</v>
      </c>
      <c r="R72" s="308">
        <v>2.3862379614519001E-2</v>
      </c>
      <c r="S72" s="308">
        <v>2.3862379614519001E-2</v>
      </c>
      <c r="T72" s="308">
        <v>2.3862379614519001E-2</v>
      </c>
      <c r="U72" s="308">
        <v>2.3862379614519001E-2</v>
      </c>
      <c r="V72" s="308">
        <v>2.3862379614519001E-2</v>
      </c>
      <c r="W72" s="308">
        <v>2.3862379614519001E-2</v>
      </c>
      <c r="X72" s="308">
        <v>2.3862379614519001E-2</v>
      </c>
      <c r="Y72" s="308">
        <v>2.3862379614519001E-2</v>
      </c>
      <c r="Z72" s="308">
        <v>2.3862379614519001E-2</v>
      </c>
      <c r="AA72" s="308">
        <v>2.3862379614519001E-2</v>
      </c>
      <c r="AB72" s="308">
        <v>2.3862379614519001E-2</v>
      </c>
      <c r="AC72" s="308">
        <v>2.3862379614519001E-2</v>
      </c>
      <c r="AD72" s="308">
        <v>2.3862379614519001E-2</v>
      </c>
      <c r="AE72" s="308">
        <v>2.3862379614519001E-2</v>
      </c>
      <c r="AF72" s="308">
        <v>2.3862379614519001E-2</v>
      </c>
      <c r="AG72" s="308">
        <v>2.3862379614519001E-2</v>
      </c>
      <c r="AH72" s="308">
        <v>2.3862379614519001E-2</v>
      </c>
      <c r="AI72" s="308">
        <v>2.3862379614519001E-2</v>
      </c>
      <c r="AJ72" s="308">
        <v>2.3862379614519001E-2</v>
      </c>
      <c r="AK72" s="308">
        <v>2.3862379614519001E-2</v>
      </c>
      <c r="AL72" s="308">
        <v>2.3862379614519001E-2</v>
      </c>
      <c r="AM72" s="308">
        <v>2.3862379614519001E-2</v>
      </c>
      <c r="AN72" s="308">
        <v>2.3862379614519001E-2</v>
      </c>
      <c r="AO72" s="308">
        <v>2.3862379614519001E-2</v>
      </c>
      <c r="AP72" s="308">
        <v>2.3862379614519001E-2</v>
      </c>
      <c r="AQ72" s="308">
        <v>2.3862379614519001E-2</v>
      </c>
      <c r="AR72" s="308">
        <v>2.3862379614519001E-2</v>
      </c>
      <c r="AS72" s="308">
        <v>2.3862379614519001E-2</v>
      </c>
      <c r="AT72" s="308">
        <v>2.3862379614519001E-2</v>
      </c>
      <c r="AU72" s="308">
        <v>2.3862379614519001E-2</v>
      </c>
      <c r="AV72" s="308">
        <v>2.3862379614519001E-2</v>
      </c>
      <c r="AW72" s="308">
        <v>2.3862379614519001E-2</v>
      </c>
      <c r="AX72" s="308">
        <v>2.3862379614519001E-2</v>
      </c>
      <c r="AY72" s="308">
        <v>2.3862379614519001E-2</v>
      </c>
      <c r="AZ72" s="308">
        <v>2.3862379614519001E-2</v>
      </c>
      <c r="BA72" s="308">
        <v>2.3862379614519001E-2</v>
      </c>
      <c r="BB72" s="308">
        <v>2.3862379614519001E-2</v>
      </c>
      <c r="BC72" s="308">
        <v>2.3862379614519001E-2</v>
      </c>
      <c r="BD72" s="308">
        <v>2.3862379614519001E-2</v>
      </c>
      <c r="BE72" s="308">
        <v>2.3862379614519001E-2</v>
      </c>
      <c r="BF72" s="308">
        <v>2.3862379614519001E-2</v>
      </c>
      <c r="BG72" s="308">
        <v>2.3862379614519001E-2</v>
      </c>
      <c r="BH72" s="308">
        <v>2.3862379614519001E-2</v>
      </c>
      <c r="BI72" s="308">
        <v>2.3862379614519001E-2</v>
      </c>
      <c r="BJ72" s="308">
        <v>2.3862379614519001E-2</v>
      </c>
      <c r="BK72" s="308">
        <v>2.3862379614519001E-2</v>
      </c>
      <c r="BL72" s="308">
        <v>2.3862379614519001E-2</v>
      </c>
      <c r="BM72" s="308">
        <v>2.3862379614519001E-2</v>
      </c>
      <c r="BN72" s="308">
        <v>2.3862379614519001E-2</v>
      </c>
      <c r="BO72" s="308">
        <v>2.3862379614519001E-2</v>
      </c>
      <c r="BP72" s="308">
        <v>2.3862379614519001E-2</v>
      </c>
      <c r="BQ72" s="308">
        <v>2.406205580506672E-2</v>
      </c>
      <c r="BR72" s="308"/>
      <c r="BS72" s="308"/>
      <c r="BT72" s="308"/>
      <c r="BU72" s="308"/>
      <c r="BV72" s="308"/>
      <c r="BW72" s="308"/>
      <c r="BX72" s="308"/>
      <c r="BY72" s="308"/>
      <c r="BZ72" s="308"/>
      <c r="CA72" s="308"/>
      <c r="CB72" s="308"/>
      <c r="CC72" s="308"/>
      <c r="CD72" s="308"/>
      <c r="CE72" s="309"/>
    </row>
    <row r="73" spans="1:83" x14ac:dyDescent="0.2">
      <c r="A73" s="238">
        <v>0</v>
      </c>
      <c r="B73" s="298" t="str">
        <f>IF(NOT(ISNA(A73)),IF(A73&gt;0,_xll.xlDateShiftMonthBiz("TARGET",A73,tenor),""),"")</f>
        <v/>
      </c>
      <c r="C73" s="422" t="s">
        <v>237</v>
      </c>
      <c r="D73" s="238" t="e">
        <v>#N/A</v>
      </c>
      <c r="E73" s="420" t="e">
        <v>#N/A</v>
      </c>
      <c r="F73" s="419">
        <v>0</v>
      </c>
      <c r="G73" s="239" t="str">
        <f t="shared" si="0"/>
        <v/>
      </c>
      <c r="H73" s="463" t="str">
        <f>IF(A73&gt;=$B$4,_xll.xlShmImplSwap2($B$5,$H$8,A73,,tenor+0*TYPE(trigger),12/tenor,4,12/tenor,4,1,1),"")</f>
        <v/>
      </c>
      <c r="I73" s="307" t="s">
        <v>237</v>
      </c>
      <c r="J73" s="308" t="s">
        <v>237</v>
      </c>
      <c r="K73" s="308" t="s">
        <v>237</v>
      </c>
      <c r="L73" s="308" t="s">
        <v>237</v>
      </c>
      <c r="M73" s="308" t="s">
        <v>237</v>
      </c>
      <c r="N73" s="308" t="s">
        <v>237</v>
      </c>
      <c r="O73" s="308" t="s">
        <v>237</v>
      </c>
      <c r="P73" s="308" t="s">
        <v>237</v>
      </c>
      <c r="Q73" s="308" t="s">
        <v>237</v>
      </c>
      <c r="R73" s="308" t="s">
        <v>237</v>
      </c>
      <c r="S73" s="308" t="s">
        <v>237</v>
      </c>
      <c r="T73" s="308" t="s">
        <v>237</v>
      </c>
      <c r="U73" s="308" t="s">
        <v>237</v>
      </c>
      <c r="V73" s="308" t="s">
        <v>237</v>
      </c>
      <c r="W73" s="308" t="s">
        <v>237</v>
      </c>
      <c r="X73" s="308" t="s">
        <v>237</v>
      </c>
      <c r="Y73" s="308" t="s">
        <v>237</v>
      </c>
      <c r="Z73" s="308" t="s">
        <v>237</v>
      </c>
      <c r="AA73" s="308" t="s">
        <v>237</v>
      </c>
      <c r="AB73" s="308" t="s">
        <v>237</v>
      </c>
      <c r="AC73" s="308" t="s">
        <v>237</v>
      </c>
      <c r="AD73" s="308" t="s">
        <v>237</v>
      </c>
      <c r="AE73" s="308" t="s">
        <v>237</v>
      </c>
      <c r="AF73" s="308" t="s">
        <v>237</v>
      </c>
      <c r="AG73" s="308" t="s">
        <v>237</v>
      </c>
      <c r="AH73" s="308" t="s">
        <v>237</v>
      </c>
      <c r="AI73" s="308" t="s">
        <v>237</v>
      </c>
      <c r="AJ73" s="308" t="s">
        <v>237</v>
      </c>
      <c r="AK73" s="308" t="s">
        <v>237</v>
      </c>
      <c r="AL73" s="308" t="s">
        <v>237</v>
      </c>
      <c r="AM73" s="308" t="s">
        <v>237</v>
      </c>
      <c r="AN73" s="308" t="s">
        <v>237</v>
      </c>
      <c r="AO73" s="308" t="s">
        <v>237</v>
      </c>
      <c r="AP73" s="308" t="s">
        <v>237</v>
      </c>
      <c r="AQ73" s="308" t="s">
        <v>237</v>
      </c>
      <c r="AR73" s="308" t="s">
        <v>237</v>
      </c>
      <c r="AS73" s="308" t="s">
        <v>237</v>
      </c>
      <c r="AT73" s="308" t="s">
        <v>237</v>
      </c>
      <c r="AU73" s="308" t="s">
        <v>237</v>
      </c>
      <c r="AV73" s="308" t="s">
        <v>237</v>
      </c>
      <c r="AW73" s="308" t="s">
        <v>237</v>
      </c>
      <c r="AX73" s="308" t="s">
        <v>237</v>
      </c>
      <c r="AY73" s="308" t="s">
        <v>237</v>
      </c>
      <c r="AZ73" s="308" t="s">
        <v>237</v>
      </c>
      <c r="BA73" s="308" t="s">
        <v>237</v>
      </c>
      <c r="BB73" s="308" t="s">
        <v>237</v>
      </c>
      <c r="BC73" s="308" t="s">
        <v>237</v>
      </c>
      <c r="BD73" s="308" t="s">
        <v>237</v>
      </c>
      <c r="BE73" s="308" t="s">
        <v>237</v>
      </c>
      <c r="BF73" s="308" t="s">
        <v>237</v>
      </c>
      <c r="BG73" s="308" t="s">
        <v>237</v>
      </c>
      <c r="BH73" s="308" t="s">
        <v>237</v>
      </c>
      <c r="BI73" s="308" t="s">
        <v>237</v>
      </c>
      <c r="BJ73" s="308" t="s">
        <v>237</v>
      </c>
      <c r="BK73" s="308" t="s">
        <v>237</v>
      </c>
      <c r="BL73" s="308" t="s">
        <v>237</v>
      </c>
      <c r="BM73" s="308" t="s">
        <v>237</v>
      </c>
      <c r="BN73" s="308" t="s">
        <v>237</v>
      </c>
      <c r="BO73" s="308" t="s">
        <v>237</v>
      </c>
      <c r="BP73" s="308" t="s">
        <v>237</v>
      </c>
      <c r="BQ73" s="308" t="s">
        <v>237</v>
      </c>
      <c r="BR73" s="308" t="s">
        <v>237</v>
      </c>
      <c r="BS73" s="308"/>
      <c r="BT73" s="308"/>
      <c r="BU73" s="308"/>
      <c r="BV73" s="308"/>
      <c r="BW73" s="308"/>
      <c r="BX73" s="308"/>
      <c r="BY73" s="308"/>
      <c r="BZ73" s="308"/>
      <c r="CA73" s="308"/>
      <c r="CB73" s="308"/>
      <c r="CC73" s="308"/>
      <c r="CD73" s="308"/>
      <c r="CE73" s="309"/>
    </row>
    <row r="74" spans="1:83" x14ac:dyDescent="0.2">
      <c r="A74" s="238">
        <v>0</v>
      </c>
      <c r="B74" s="298" t="str">
        <f>IF(NOT(ISNA(A74)),IF(A74&gt;0,_xll.xlDateShiftMonthBiz("TARGET",A74,tenor),""),"")</f>
        <v/>
      </c>
      <c r="C74" s="422" t="s">
        <v>237</v>
      </c>
      <c r="D74" s="238" t="e">
        <v>#N/A</v>
      </c>
      <c r="E74" s="420" t="e">
        <v>#N/A</v>
      </c>
      <c r="F74" s="419">
        <v>0</v>
      </c>
      <c r="G74" s="239" t="str">
        <f t="shared" si="0"/>
        <v/>
      </c>
      <c r="H74" s="463" t="str">
        <f>IF(A74&gt;=$B$4,_xll.xlShmImplSwap2($B$5,$H$8,A74,,tenor+0*TYPE(trigger),12/tenor,4,12/tenor,4,1,1),"")</f>
        <v/>
      </c>
      <c r="I74" s="307" t="s">
        <v>237</v>
      </c>
      <c r="J74" s="308" t="s">
        <v>237</v>
      </c>
      <c r="K74" s="308" t="s">
        <v>237</v>
      </c>
      <c r="L74" s="308" t="s">
        <v>237</v>
      </c>
      <c r="M74" s="308" t="s">
        <v>237</v>
      </c>
      <c r="N74" s="308" t="s">
        <v>237</v>
      </c>
      <c r="O74" s="308" t="s">
        <v>237</v>
      </c>
      <c r="P74" s="308" t="s">
        <v>237</v>
      </c>
      <c r="Q74" s="308" t="s">
        <v>237</v>
      </c>
      <c r="R74" s="308" t="s">
        <v>237</v>
      </c>
      <c r="S74" s="308" t="s">
        <v>237</v>
      </c>
      <c r="T74" s="308" t="s">
        <v>237</v>
      </c>
      <c r="U74" s="308" t="s">
        <v>237</v>
      </c>
      <c r="V74" s="308" t="s">
        <v>237</v>
      </c>
      <c r="W74" s="308" t="s">
        <v>237</v>
      </c>
      <c r="X74" s="308" t="s">
        <v>237</v>
      </c>
      <c r="Y74" s="308" t="s">
        <v>237</v>
      </c>
      <c r="Z74" s="308" t="s">
        <v>237</v>
      </c>
      <c r="AA74" s="308" t="s">
        <v>237</v>
      </c>
      <c r="AB74" s="308" t="s">
        <v>237</v>
      </c>
      <c r="AC74" s="308" t="s">
        <v>237</v>
      </c>
      <c r="AD74" s="308" t="s">
        <v>237</v>
      </c>
      <c r="AE74" s="308" t="s">
        <v>237</v>
      </c>
      <c r="AF74" s="308" t="s">
        <v>237</v>
      </c>
      <c r="AG74" s="308" t="s">
        <v>237</v>
      </c>
      <c r="AH74" s="308" t="s">
        <v>237</v>
      </c>
      <c r="AI74" s="308" t="s">
        <v>237</v>
      </c>
      <c r="AJ74" s="308" t="s">
        <v>237</v>
      </c>
      <c r="AK74" s="308" t="s">
        <v>237</v>
      </c>
      <c r="AL74" s="308" t="s">
        <v>237</v>
      </c>
      <c r="AM74" s="308" t="s">
        <v>237</v>
      </c>
      <c r="AN74" s="308" t="s">
        <v>237</v>
      </c>
      <c r="AO74" s="308" t="s">
        <v>237</v>
      </c>
      <c r="AP74" s="308" t="s">
        <v>237</v>
      </c>
      <c r="AQ74" s="308" t="s">
        <v>237</v>
      </c>
      <c r="AR74" s="308" t="s">
        <v>237</v>
      </c>
      <c r="AS74" s="308" t="s">
        <v>237</v>
      </c>
      <c r="AT74" s="308" t="s">
        <v>237</v>
      </c>
      <c r="AU74" s="308" t="s">
        <v>237</v>
      </c>
      <c r="AV74" s="308" t="s">
        <v>237</v>
      </c>
      <c r="AW74" s="308" t="s">
        <v>237</v>
      </c>
      <c r="AX74" s="308" t="s">
        <v>237</v>
      </c>
      <c r="AY74" s="308" t="s">
        <v>237</v>
      </c>
      <c r="AZ74" s="308" t="s">
        <v>237</v>
      </c>
      <c r="BA74" s="308" t="s">
        <v>237</v>
      </c>
      <c r="BB74" s="308" t="s">
        <v>237</v>
      </c>
      <c r="BC74" s="308" t="s">
        <v>237</v>
      </c>
      <c r="BD74" s="308" t="s">
        <v>237</v>
      </c>
      <c r="BE74" s="308" t="s">
        <v>237</v>
      </c>
      <c r="BF74" s="308" t="s">
        <v>237</v>
      </c>
      <c r="BG74" s="308" t="s">
        <v>237</v>
      </c>
      <c r="BH74" s="308" t="s">
        <v>237</v>
      </c>
      <c r="BI74" s="308" t="s">
        <v>237</v>
      </c>
      <c r="BJ74" s="308" t="s">
        <v>237</v>
      </c>
      <c r="BK74" s="308" t="s">
        <v>237</v>
      </c>
      <c r="BL74" s="308" t="s">
        <v>237</v>
      </c>
      <c r="BM74" s="308" t="s">
        <v>237</v>
      </c>
      <c r="BN74" s="308" t="s">
        <v>237</v>
      </c>
      <c r="BO74" s="308" t="s">
        <v>237</v>
      </c>
      <c r="BP74" s="308" t="s">
        <v>237</v>
      </c>
      <c r="BQ74" s="308" t="s">
        <v>237</v>
      </c>
      <c r="BR74" s="308" t="s">
        <v>237</v>
      </c>
      <c r="BS74" s="308"/>
      <c r="BT74" s="308"/>
      <c r="BU74" s="308"/>
      <c r="BV74" s="308"/>
      <c r="BW74" s="308"/>
      <c r="BX74" s="308"/>
      <c r="BY74" s="308"/>
      <c r="BZ74" s="308"/>
      <c r="CA74" s="308"/>
      <c r="CB74" s="308"/>
      <c r="CC74" s="308"/>
      <c r="CD74" s="308"/>
      <c r="CE74" s="309"/>
    </row>
    <row r="75" spans="1:83" x14ac:dyDescent="0.2">
      <c r="A75" s="238">
        <v>0</v>
      </c>
      <c r="B75" s="298" t="str">
        <f>IF(NOT(ISNA(A75)),IF(A75&gt;0,_xll.xlDateShiftMonthBiz("TARGET",A75,tenor),""),"")</f>
        <v/>
      </c>
      <c r="C75" s="422" t="s">
        <v>237</v>
      </c>
      <c r="D75" s="238" t="e">
        <v>#N/A</v>
      </c>
      <c r="E75" s="420" t="e">
        <v>#N/A</v>
      </c>
      <c r="F75" s="419">
        <v>0</v>
      </c>
      <c r="G75" s="239" t="str">
        <f t="shared" ref="G75:G99" si="1">IF(ISNA(D75),"",IF(D75&gt;0,EXP(-(E75+F75)*(D75-$D$10)/365),""))</f>
        <v/>
      </c>
      <c r="H75" s="463" t="str">
        <f>IF(A75&gt;=$B$4,_xll.xlShmImplSwap2($B$5,$H$8,A75,,tenor+0*TYPE(trigger),12/tenor,4,12/tenor,4,1,1),"")</f>
        <v/>
      </c>
      <c r="I75" s="307" t="s">
        <v>237</v>
      </c>
      <c r="J75" s="308" t="s">
        <v>237</v>
      </c>
      <c r="K75" s="308" t="s">
        <v>237</v>
      </c>
      <c r="L75" s="308" t="s">
        <v>237</v>
      </c>
      <c r="M75" s="308" t="s">
        <v>237</v>
      </c>
      <c r="N75" s="308" t="s">
        <v>237</v>
      </c>
      <c r="O75" s="308" t="s">
        <v>237</v>
      </c>
      <c r="P75" s="308" t="s">
        <v>237</v>
      </c>
      <c r="Q75" s="308" t="s">
        <v>237</v>
      </c>
      <c r="R75" s="308" t="s">
        <v>237</v>
      </c>
      <c r="S75" s="308" t="s">
        <v>237</v>
      </c>
      <c r="T75" s="308" t="s">
        <v>237</v>
      </c>
      <c r="U75" s="308" t="s">
        <v>237</v>
      </c>
      <c r="V75" s="308" t="s">
        <v>237</v>
      </c>
      <c r="W75" s="308" t="s">
        <v>237</v>
      </c>
      <c r="X75" s="308" t="s">
        <v>237</v>
      </c>
      <c r="Y75" s="308" t="s">
        <v>237</v>
      </c>
      <c r="Z75" s="308" t="s">
        <v>237</v>
      </c>
      <c r="AA75" s="308" t="s">
        <v>237</v>
      </c>
      <c r="AB75" s="308" t="s">
        <v>237</v>
      </c>
      <c r="AC75" s="308" t="s">
        <v>237</v>
      </c>
      <c r="AD75" s="308" t="s">
        <v>237</v>
      </c>
      <c r="AE75" s="308" t="s">
        <v>237</v>
      </c>
      <c r="AF75" s="308" t="s">
        <v>237</v>
      </c>
      <c r="AG75" s="308" t="s">
        <v>237</v>
      </c>
      <c r="AH75" s="308" t="s">
        <v>237</v>
      </c>
      <c r="AI75" s="308" t="s">
        <v>237</v>
      </c>
      <c r="AJ75" s="308" t="s">
        <v>237</v>
      </c>
      <c r="AK75" s="308" t="s">
        <v>237</v>
      </c>
      <c r="AL75" s="308" t="s">
        <v>237</v>
      </c>
      <c r="AM75" s="308" t="s">
        <v>237</v>
      </c>
      <c r="AN75" s="308" t="s">
        <v>237</v>
      </c>
      <c r="AO75" s="308" t="s">
        <v>237</v>
      </c>
      <c r="AP75" s="308" t="s">
        <v>237</v>
      </c>
      <c r="AQ75" s="308" t="s">
        <v>237</v>
      </c>
      <c r="AR75" s="308" t="s">
        <v>237</v>
      </c>
      <c r="AS75" s="308" t="s">
        <v>237</v>
      </c>
      <c r="AT75" s="308" t="s">
        <v>237</v>
      </c>
      <c r="AU75" s="308" t="s">
        <v>237</v>
      </c>
      <c r="AV75" s="308" t="s">
        <v>237</v>
      </c>
      <c r="AW75" s="308" t="s">
        <v>237</v>
      </c>
      <c r="AX75" s="308" t="s">
        <v>237</v>
      </c>
      <c r="AY75" s="308" t="s">
        <v>237</v>
      </c>
      <c r="AZ75" s="308" t="s">
        <v>237</v>
      </c>
      <c r="BA75" s="308" t="s">
        <v>237</v>
      </c>
      <c r="BB75" s="308" t="s">
        <v>237</v>
      </c>
      <c r="BC75" s="308" t="s">
        <v>237</v>
      </c>
      <c r="BD75" s="308" t="s">
        <v>237</v>
      </c>
      <c r="BE75" s="308" t="s">
        <v>237</v>
      </c>
      <c r="BF75" s="308" t="s">
        <v>237</v>
      </c>
      <c r="BG75" s="308" t="s">
        <v>237</v>
      </c>
      <c r="BH75" s="308" t="s">
        <v>237</v>
      </c>
      <c r="BI75" s="308" t="s">
        <v>237</v>
      </c>
      <c r="BJ75" s="308" t="s">
        <v>237</v>
      </c>
      <c r="BK75" s="308" t="s">
        <v>237</v>
      </c>
      <c r="BL75" s="308" t="s">
        <v>237</v>
      </c>
      <c r="BM75" s="308" t="s">
        <v>237</v>
      </c>
      <c r="BN75" s="308" t="s">
        <v>237</v>
      </c>
      <c r="BO75" s="308" t="s">
        <v>237</v>
      </c>
      <c r="BP75" s="308" t="s">
        <v>237</v>
      </c>
      <c r="BQ75" s="308" t="s">
        <v>237</v>
      </c>
      <c r="BR75" s="308" t="s">
        <v>237</v>
      </c>
      <c r="BS75" s="308"/>
      <c r="BT75" s="308"/>
      <c r="BU75" s="308"/>
      <c r="BV75" s="308"/>
      <c r="BW75" s="308"/>
      <c r="BX75" s="308"/>
      <c r="BY75" s="308"/>
      <c r="BZ75" s="308"/>
      <c r="CA75" s="308"/>
      <c r="CB75" s="308"/>
      <c r="CC75" s="308"/>
      <c r="CD75" s="308"/>
      <c r="CE75" s="309"/>
    </row>
    <row r="76" spans="1:83" x14ac:dyDescent="0.2">
      <c r="A76" s="238">
        <v>0</v>
      </c>
      <c r="B76" s="298" t="str">
        <f>IF(NOT(ISNA(A76)),IF(A76&gt;0,_xll.xlDateShiftMonthBiz("TARGET",A76,tenor),""),"")</f>
        <v/>
      </c>
      <c r="C76" s="422" t="s">
        <v>237</v>
      </c>
      <c r="D76" s="238" t="e">
        <v>#N/A</v>
      </c>
      <c r="E76" s="420" t="e">
        <v>#N/A</v>
      </c>
      <c r="F76" s="419">
        <v>0</v>
      </c>
      <c r="G76" s="239" t="str">
        <f t="shared" si="1"/>
        <v/>
      </c>
      <c r="H76" s="463" t="str">
        <f>IF(A76&gt;=$B$4,_xll.xlShmImplSwap2($B$5,$H$8,A76,,tenor+0*TYPE(trigger),12/tenor,4,12/tenor,4,1,1),"")</f>
        <v/>
      </c>
      <c r="I76" s="307" t="s">
        <v>237</v>
      </c>
      <c r="J76" s="308" t="s">
        <v>237</v>
      </c>
      <c r="K76" s="308" t="s">
        <v>237</v>
      </c>
      <c r="L76" s="308" t="s">
        <v>237</v>
      </c>
      <c r="M76" s="308" t="s">
        <v>237</v>
      </c>
      <c r="N76" s="308" t="s">
        <v>237</v>
      </c>
      <c r="O76" s="308" t="s">
        <v>237</v>
      </c>
      <c r="P76" s="308" t="s">
        <v>237</v>
      </c>
      <c r="Q76" s="308" t="s">
        <v>237</v>
      </c>
      <c r="R76" s="308" t="s">
        <v>237</v>
      </c>
      <c r="S76" s="308" t="s">
        <v>237</v>
      </c>
      <c r="T76" s="308" t="s">
        <v>237</v>
      </c>
      <c r="U76" s="308" t="s">
        <v>237</v>
      </c>
      <c r="V76" s="308" t="s">
        <v>237</v>
      </c>
      <c r="W76" s="308" t="s">
        <v>237</v>
      </c>
      <c r="X76" s="308" t="s">
        <v>237</v>
      </c>
      <c r="Y76" s="308" t="s">
        <v>237</v>
      </c>
      <c r="Z76" s="308" t="s">
        <v>237</v>
      </c>
      <c r="AA76" s="308" t="s">
        <v>237</v>
      </c>
      <c r="AB76" s="308" t="s">
        <v>237</v>
      </c>
      <c r="AC76" s="308" t="s">
        <v>237</v>
      </c>
      <c r="AD76" s="308" t="s">
        <v>237</v>
      </c>
      <c r="AE76" s="308" t="s">
        <v>237</v>
      </c>
      <c r="AF76" s="308" t="s">
        <v>237</v>
      </c>
      <c r="AG76" s="308" t="s">
        <v>237</v>
      </c>
      <c r="AH76" s="308" t="s">
        <v>237</v>
      </c>
      <c r="AI76" s="308" t="s">
        <v>237</v>
      </c>
      <c r="AJ76" s="308" t="s">
        <v>237</v>
      </c>
      <c r="AK76" s="308" t="s">
        <v>237</v>
      </c>
      <c r="AL76" s="308" t="s">
        <v>237</v>
      </c>
      <c r="AM76" s="308" t="s">
        <v>237</v>
      </c>
      <c r="AN76" s="308" t="s">
        <v>237</v>
      </c>
      <c r="AO76" s="308" t="s">
        <v>237</v>
      </c>
      <c r="AP76" s="308" t="s">
        <v>237</v>
      </c>
      <c r="AQ76" s="308" t="s">
        <v>237</v>
      </c>
      <c r="AR76" s="308" t="s">
        <v>237</v>
      </c>
      <c r="AS76" s="308" t="s">
        <v>237</v>
      </c>
      <c r="AT76" s="308" t="s">
        <v>237</v>
      </c>
      <c r="AU76" s="308" t="s">
        <v>237</v>
      </c>
      <c r="AV76" s="308" t="s">
        <v>237</v>
      </c>
      <c r="AW76" s="308" t="s">
        <v>237</v>
      </c>
      <c r="AX76" s="308" t="s">
        <v>237</v>
      </c>
      <c r="AY76" s="308" t="s">
        <v>237</v>
      </c>
      <c r="AZ76" s="308" t="s">
        <v>237</v>
      </c>
      <c r="BA76" s="308" t="s">
        <v>237</v>
      </c>
      <c r="BB76" s="308" t="s">
        <v>237</v>
      </c>
      <c r="BC76" s="308" t="s">
        <v>237</v>
      </c>
      <c r="BD76" s="308" t="s">
        <v>237</v>
      </c>
      <c r="BE76" s="308" t="s">
        <v>237</v>
      </c>
      <c r="BF76" s="308" t="s">
        <v>237</v>
      </c>
      <c r="BG76" s="308" t="s">
        <v>237</v>
      </c>
      <c r="BH76" s="308" t="s">
        <v>237</v>
      </c>
      <c r="BI76" s="308" t="s">
        <v>237</v>
      </c>
      <c r="BJ76" s="308" t="s">
        <v>237</v>
      </c>
      <c r="BK76" s="308" t="s">
        <v>237</v>
      </c>
      <c r="BL76" s="308" t="s">
        <v>237</v>
      </c>
      <c r="BM76" s="308" t="s">
        <v>237</v>
      </c>
      <c r="BN76" s="308" t="s">
        <v>237</v>
      </c>
      <c r="BO76" s="308" t="s">
        <v>237</v>
      </c>
      <c r="BP76" s="308" t="s">
        <v>237</v>
      </c>
      <c r="BQ76" s="308" t="s">
        <v>237</v>
      </c>
      <c r="BR76" s="308" t="s">
        <v>237</v>
      </c>
      <c r="BS76" s="308"/>
      <c r="BT76" s="308"/>
      <c r="BU76" s="308"/>
      <c r="BV76" s="308"/>
      <c r="BW76" s="308"/>
      <c r="BX76" s="308"/>
      <c r="BY76" s="308"/>
      <c r="BZ76" s="308"/>
      <c r="CA76" s="308"/>
      <c r="CB76" s="308"/>
      <c r="CC76" s="308"/>
      <c r="CD76" s="308"/>
      <c r="CE76" s="309"/>
    </row>
    <row r="77" spans="1:83" x14ac:dyDescent="0.2">
      <c r="A77" s="238">
        <v>0</v>
      </c>
      <c r="B77" s="298" t="str">
        <f>IF(NOT(ISNA(A77)),IF(A77&gt;0,_xll.xlDateShiftMonthBiz("TARGET",A77,tenor),""),"")</f>
        <v/>
      </c>
      <c r="C77" s="422" t="s">
        <v>237</v>
      </c>
      <c r="D77" s="238" t="e">
        <v>#N/A</v>
      </c>
      <c r="E77" s="420" t="e">
        <v>#N/A</v>
      </c>
      <c r="F77" s="419">
        <v>0</v>
      </c>
      <c r="G77" s="239" t="str">
        <f t="shared" si="1"/>
        <v/>
      </c>
      <c r="H77" s="463" t="str">
        <f>IF(A77&gt;=$B$4,_xll.xlShmImplSwap2($B$5,$H$8,A77,,tenor+0*TYPE(trigger),12/tenor,4,12/tenor,4,1,1),"")</f>
        <v/>
      </c>
      <c r="I77" s="307" t="s">
        <v>237</v>
      </c>
      <c r="J77" s="308" t="s">
        <v>237</v>
      </c>
      <c r="K77" s="308" t="s">
        <v>237</v>
      </c>
      <c r="L77" s="308" t="s">
        <v>237</v>
      </c>
      <c r="M77" s="308" t="s">
        <v>237</v>
      </c>
      <c r="N77" s="308" t="s">
        <v>237</v>
      </c>
      <c r="O77" s="308" t="s">
        <v>237</v>
      </c>
      <c r="P77" s="308" t="s">
        <v>237</v>
      </c>
      <c r="Q77" s="308" t="s">
        <v>237</v>
      </c>
      <c r="R77" s="308" t="s">
        <v>237</v>
      </c>
      <c r="S77" s="308" t="s">
        <v>237</v>
      </c>
      <c r="T77" s="308" t="s">
        <v>237</v>
      </c>
      <c r="U77" s="308" t="s">
        <v>237</v>
      </c>
      <c r="V77" s="308" t="s">
        <v>237</v>
      </c>
      <c r="W77" s="308" t="s">
        <v>237</v>
      </c>
      <c r="X77" s="308" t="s">
        <v>237</v>
      </c>
      <c r="Y77" s="308" t="s">
        <v>237</v>
      </c>
      <c r="Z77" s="308" t="s">
        <v>237</v>
      </c>
      <c r="AA77" s="308" t="s">
        <v>237</v>
      </c>
      <c r="AB77" s="308" t="s">
        <v>237</v>
      </c>
      <c r="AC77" s="308" t="s">
        <v>237</v>
      </c>
      <c r="AD77" s="308" t="s">
        <v>237</v>
      </c>
      <c r="AE77" s="308" t="s">
        <v>237</v>
      </c>
      <c r="AF77" s="308" t="s">
        <v>237</v>
      </c>
      <c r="AG77" s="308" t="s">
        <v>237</v>
      </c>
      <c r="AH77" s="308" t="s">
        <v>237</v>
      </c>
      <c r="AI77" s="308" t="s">
        <v>237</v>
      </c>
      <c r="AJ77" s="308" t="s">
        <v>237</v>
      </c>
      <c r="AK77" s="308" t="s">
        <v>237</v>
      </c>
      <c r="AL77" s="308" t="s">
        <v>237</v>
      </c>
      <c r="AM77" s="308" t="s">
        <v>237</v>
      </c>
      <c r="AN77" s="308" t="s">
        <v>237</v>
      </c>
      <c r="AO77" s="308" t="s">
        <v>237</v>
      </c>
      <c r="AP77" s="308" t="s">
        <v>237</v>
      </c>
      <c r="AQ77" s="308" t="s">
        <v>237</v>
      </c>
      <c r="AR77" s="308" t="s">
        <v>237</v>
      </c>
      <c r="AS77" s="308" t="s">
        <v>237</v>
      </c>
      <c r="AT77" s="308" t="s">
        <v>237</v>
      </c>
      <c r="AU77" s="308" t="s">
        <v>237</v>
      </c>
      <c r="AV77" s="308" t="s">
        <v>237</v>
      </c>
      <c r="AW77" s="308" t="s">
        <v>237</v>
      </c>
      <c r="AX77" s="308" t="s">
        <v>237</v>
      </c>
      <c r="AY77" s="308" t="s">
        <v>237</v>
      </c>
      <c r="AZ77" s="308" t="s">
        <v>237</v>
      </c>
      <c r="BA77" s="308" t="s">
        <v>237</v>
      </c>
      <c r="BB77" s="308" t="s">
        <v>237</v>
      </c>
      <c r="BC77" s="308" t="s">
        <v>237</v>
      </c>
      <c r="BD77" s="308" t="s">
        <v>237</v>
      </c>
      <c r="BE77" s="308" t="s">
        <v>237</v>
      </c>
      <c r="BF77" s="308" t="s">
        <v>237</v>
      </c>
      <c r="BG77" s="308" t="s">
        <v>237</v>
      </c>
      <c r="BH77" s="308" t="s">
        <v>237</v>
      </c>
      <c r="BI77" s="308" t="s">
        <v>237</v>
      </c>
      <c r="BJ77" s="308" t="s">
        <v>237</v>
      </c>
      <c r="BK77" s="308" t="s">
        <v>237</v>
      </c>
      <c r="BL77" s="308" t="s">
        <v>237</v>
      </c>
      <c r="BM77" s="308" t="s">
        <v>237</v>
      </c>
      <c r="BN77" s="308" t="s">
        <v>237</v>
      </c>
      <c r="BO77" s="308" t="s">
        <v>237</v>
      </c>
      <c r="BP77" s="308" t="s">
        <v>237</v>
      </c>
      <c r="BQ77" s="308" t="s">
        <v>237</v>
      </c>
      <c r="BR77" s="308" t="s">
        <v>237</v>
      </c>
      <c r="BS77" s="308"/>
      <c r="BT77" s="308"/>
      <c r="BU77" s="308"/>
      <c r="BV77" s="308"/>
      <c r="BW77" s="308"/>
      <c r="BX77" s="308"/>
      <c r="BY77" s="308"/>
      <c r="BZ77" s="308"/>
      <c r="CA77" s="308"/>
      <c r="CB77" s="308"/>
      <c r="CC77" s="308"/>
      <c r="CD77" s="308"/>
      <c r="CE77" s="309"/>
    </row>
    <row r="78" spans="1:83" x14ac:dyDescent="0.2">
      <c r="A78" s="238">
        <v>0</v>
      </c>
      <c r="B78" s="298" t="str">
        <f>IF(NOT(ISNA(A78)),IF(A78&gt;0,_xll.xlDateShiftMonthBiz("TARGET",A78,tenor),""),"")</f>
        <v/>
      </c>
      <c r="C78" s="422" t="s">
        <v>237</v>
      </c>
      <c r="D78" s="238" t="e">
        <v>#N/A</v>
      </c>
      <c r="E78" s="420" t="e">
        <v>#N/A</v>
      </c>
      <c r="F78" s="419">
        <v>0</v>
      </c>
      <c r="G78" s="239" t="str">
        <f t="shared" si="1"/>
        <v/>
      </c>
      <c r="H78" s="463" t="str">
        <f>IF(A78&gt;=$B$4,_xll.xlShmImplSwap2($B$5,$H$8,A78,,tenor+0*TYPE(trigger),12/tenor,4,12/tenor,4,1,1),"")</f>
        <v/>
      </c>
      <c r="I78" s="307" t="s">
        <v>237</v>
      </c>
      <c r="J78" s="308" t="s">
        <v>237</v>
      </c>
      <c r="K78" s="308" t="s">
        <v>237</v>
      </c>
      <c r="L78" s="308" t="s">
        <v>237</v>
      </c>
      <c r="M78" s="308" t="s">
        <v>237</v>
      </c>
      <c r="N78" s="308" t="s">
        <v>237</v>
      </c>
      <c r="O78" s="308" t="s">
        <v>237</v>
      </c>
      <c r="P78" s="308" t="s">
        <v>237</v>
      </c>
      <c r="Q78" s="308" t="s">
        <v>237</v>
      </c>
      <c r="R78" s="308" t="s">
        <v>237</v>
      </c>
      <c r="S78" s="308" t="s">
        <v>237</v>
      </c>
      <c r="T78" s="308" t="s">
        <v>237</v>
      </c>
      <c r="U78" s="308" t="s">
        <v>237</v>
      </c>
      <c r="V78" s="308" t="s">
        <v>237</v>
      </c>
      <c r="W78" s="308" t="s">
        <v>237</v>
      </c>
      <c r="X78" s="308" t="s">
        <v>237</v>
      </c>
      <c r="Y78" s="308" t="s">
        <v>237</v>
      </c>
      <c r="Z78" s="308" t="s">
        <v>237</v>
      </c>
      <c r="AA78" s="308" t="s">
        <v>237</v>
      </c>
      <c r="AB78" s="308" t="s">
        <v>237</v>
      </c>
      <c r="AC78" s="308" t="s">
        <v>237</v>
      </c>
      <c r="AD78" s="308" t="s">
        <v>237</v>
      </c>
      <c r="AE78" s="308" t="s">
        <v>237</v>
      </c>
      <c r="AF78" s="308" t="s">
        <v>237</v>
      </c>
      <c r="AG78" s="308" t="s">
        <v>237</v>
      </c>
      <c r="AH78" s="308" t="s">
        <v>237</v>
      </c>
      <c r="AI78" s="308" t="s">
        <v>237</v>
      </c>
      <c r="AJ78" s="308" t="s">
        <v>237</v>
      </c>
      <c r="AK78" s="308" t="s">
        <v>237</v>
      </c>
      <c r="AL78" s="308" t="s">
        <v>237</v>
      </c>
      <c r="AM78" s="308" t="s">
        <v>237</v>
      </c>
      <c r="AN78" s="308" t="s">
        <v>237</v>
      </c>
      <c r="AO78" s="308" t="s">
        <v>237</v>
      </c>
      <c r="AP78" s="308" t="s">
        <v>237</v>
      </c>
      <c r="AQ78" s="308" t="s">
        <v>237</v>
      </c>
      <c r="AR78" s="308" t="s">
        <v>237</v>
      </c>
      <c r="AS78" s="308" t="s">
        <v>237</v>
      </c>
      <c r="AT78" s="308" t="s">
        <v>237</v>
      </c>
      <c r="AU78" s="308" t="s">
        <v>237</v>
      </c>
      <c r="AV78" s="308" t="s">
        <v>237</v>
      </c>
      <c r="AW78" s="308" t="s">
        <v>237</v>
      </c>
      <c r="AX78" s="308" t="s">
        <v>237</v>
      </c>
      <c r="AY78" s="308" t="s">
        <v>237</v>
      </c>
      <c r="AZ78" s="308" t="s">
        <v>237</v>
      </c>
      <c r="BA78" s="308" t="s">
        <v>237</v>
      </c>
      <c r="BB78" s="308" t="s">
        <v>237</v>
      </c>
      <c r="BC78" s="308" t="s">
        <v>237</v>
      </c>
      <c r="BD78" s="308" t="s">
        <v>237</v>
      </c>
      <c r="BE78" s="308" t="s">
        <v>237</v>
      </c>
      <c r="BF78" s="308" t="s">
        <v>237</v>
      </c>
      <c r="BG78" s="308" t="s">
        <v>237</v>
      </c>
      <c r="BH78" s="308" t="s">
        <v>237</v>
      </c>
      <c r="BI78" s="308" t="s">
        <v>237</v>
      </c>
      <c r="BJ78" s="308" t="s">
        <v>237</v>
      </c>
      <c r="BK78" s="308" t="s">
        <v>237</v>
      </c>
      <c r="BL78" s="308" t="s">
        <v>237</v>
      </c>
      <c r="BM78" s="308" t="s">
        <v>237</v>
      </c>
      <c r="BN78" s="308" t="s">
        <v>237</v>
      </c>
      <c r="BO78" s="308" t="s">
        <v>237</v>
      </c>
      <c r="BP78" s="308" t="s">
        <v>237</v>
      </c>
      <c r="BQ78" s="308" t="s">
        <v>237</v>
      </c>
      <c r="BR78" s="308" t="s">
        <v>237</v>
      </c>
      <c r="BS78" s="308"/>
      <c r="BT78" s="308"/>
      <c r="BU78" s="308"/>
      <c r="BV78" s="308"/>
      <c r="BW78" s="308"/>
      <c r="BX78" s="308"/>
      <c r="BY78" s="308"/>
      <c r="BZ78" s="308"/>
      <c r="CA78" s="308"/>
      <c r="CB78" s="308"/>
      <c r="CC78" s="308"/>
      <c r="CD78" s="308"/>
      <c r="CE78" s="309"/>
    </row>
    <row r="79" spans="1:83" x14ac:dyDescent="0.2">
      <c r="A79" s="238">
        <v>0</v>
      </c>
      <c r="B79" s="298" t="str">
        <f>IF(NOT(ISNA(A79)),IF(A79&gt;0,_xll.xlDateShiftMonthBiz("TARGET",A79,tenor),""),"")</f>
        <v/>
      </c>
      <c r="C79" s="422" t="s">
        <v>237</v>
      </c>
      <c r="D79" s="238" t="e">
        <v>#N/A</v>
      </c>
      <c r="E79" s="420" t="e">
        <v>#N/A</v>
      </c>
      <c r="F79" s="419">
        <v>0</v>
      </c>
      <c r="G79" s="239" t="str">
        <f t="shared" si="1"/>
        <v/>
      </c>
      <c r="H79" s="463" t="str">
        <f>IF(A79&gt;=$B$4,_xll.xlShmImplSwap2($B$5,$H$8,A79,,tenor+0*TYPE(trigger),12/tenor,4,12/tenor,4,1,1),"")</f>
        <v/>
      </c>
      <c r="I79" s="307" t="s">
        <v>237</v>
      </c>
      <c r="J79" s="308" t="s">
        <v>237</v>
      </c>
      <c r="K79" s="308" t="s">
        <v>237</v>
      </c>
      <c r="L79" s="308" t="s">
        <v>237</v>
      </c>
      <c r="M79" s="308" t="s">
        <v>237</v>
      </c>
      <c r="N79" s="308" t="s">
        <v>237</v>
      </c>
      <c r="O79" s="308" t="s">
        <v>237</v>
      </c>
      <c r="P79" s="308" t="s">
        <v>237</v>
      </c>
      <c r="Q79" s="308" t="s">
        <v>237</v>
      </c>
      <c r="R79" s="308" t="s">
        <v>237</v>
      </c>
      <c r="S79" s="308" t="s">
        <v>237</v>
      </c>
      <c r="T79" s="308" t="s">
        <v>237</v>
      </c>
      <c r="U79" s="308" t="s">
        <v>237</v>
      </c>
      <c r="V79" s="308" t="s">
        <v>237</v>
      </c>
      <c r="W79" s="308" t="s">
        <v>237</v>
      </c>
      <c r="X79" s="308" t="s">
        <v>237</v>
      </c>
      <c r="Y79" s="308" t="s">
        <v>237</v>
      </c>
      <c r="Z79" s="308" t="s">
        <v>237</v>
      </c>
      <c r="AA79" s="308" t="s">
        <v>237</v>
      </c>
      <c r="AB79" s="308" t="s">
        <v>237</v>
      </c>
      <c r="AC79" s="308" t="s">
        <v>237</v>
      </c>
      <c r="AD79" s="308" t="s">
        <v>237</v>
      </c>
      <c r="AE79" s="308" t="s">
        <v>237</v>
      </c>
      <c r="AF79" s="308" t="s">
        <v>237</v>
      </c>
      <c r="AG79" s="308" t="s">
        <v>237</v>
      </c>
      <c r="AH79" s="308" t="s">
        <v>237</v>
      </c>
      <c r="AI79" s="308" t="s">
        <v>237</v>
      </c>
      <c r="AJ79" s="308" t="s">
        <v>237</v>
      </c>
      <c r="AK79" s="308" t="s">
        <v>237</v>
      </c>
      <c r="AL79" s="308" t="s">
        <v>237</v>
      </c>
      <c r="AM79" s="308" t="s">
        <v>237</v>
      </c>
      <c r="AN79" s="308" t="s">
        <v>237</v>
      </c>
      <c r="AO79" s="308" t="s">
        <v>237</v>
      </c>
      <c r="AP79" s="308" t="s">
        <v>237</v>
      </c>
      <c r="AQ79" s="308" t="s">
        <v>237</v>
      </c>
      <c r="AR79" s="308" t="s">
        <v>237</v>
      </c>
      <c r="AS79" s="308" t="s">
        <v>237</v>
      </c>
      <c r="AT79" s="308" t="s">
        <v>237</v>
      </c>
      <c r="AU79" s="308" t="s">
        <v>237</v>
      </c>
      <c r="AV79" s="308" t="s">
        <v>237</v>
      </c>
      <c r="AW79" s="308" t="s">
        <v>237</v>
      </c>
      <c r="AX79" s="308" t="s">
        <v>237</v>
      </c>
      <c r="AY79" s="308" t="s">
        <v>237</v>
      </c>
      <c r="AZ79" s="308" t="s">
        <v>237</v>
      </c>
      <c r="BA79" s="308" t="s">
        <v>237</v>
      </c>
      <c r="BB79" s="308" t="s">
        <v>237</v>
      </c>
      <c r="BC79" s="308" t="s">
        <v>237</v>
      </c>
      <c r="BD79" s="308" t="s">
        <v>237</v>
      </c>
      <c r="BE79" s="308" t="s">
        <v>237</v>
      </c>
      <c r="BF79" s="308" t="s">
        <v>237</v>
      </c>
      <c r="BG79" s="308" t="s">
        <v>237</v>
      </c>
      <c r="BH79" s="308" t="s">
        <v>237</v>
      </c>
      <c r="BI79" s="308" t="s">
        <v>237</v>
      </c>
      <c r="BJ79" s="308" t="s">
        <v>237</v>
      </c>
      <c r="BK79" s="308" t="s">
        <v>237</v>
      </c>
      <c r="BL79" s="308" t="s">
        <v>237</v>
      </c>
      <c r="BM79" s="308" t="s">
        <v>237</v>
      </c>
      <c r="BN79" s="308" t="s">
        <v>237</v>
      </c>
      <c r="BO79" s="308" t="s">
        <v>237</v>
      </c>
      <c r="BP79" s="308" t="s">
        <v>237</v>
      </c>
      <c r="BQ79" s="308" t="s">
        <v>237</v>
      </c>
      <c r="BR79" s="308" t="s">
        <v>237</v>
      </c>
      <c r="BS79" s="308"/>
      <c r="BT79" s="308"/>
      <c r="BU79" s="308"/>
      <c r="BV79" s="308"/>
      <c r="BW79" s="308"/>
      <c r="BX79" s="308"/>
      <c r="BY79" s="308"/>
      <c r="BZ79" s="308"/>
      <c r="CA79" s="308"/>
      <c r="CB79" s="308"/>
      <c r="CC79" s="308"/>
      <c r="CD79" s="308"/>
      <c r="CE79" s="309"/>
    </row>
    <row r="80" spans="1:83" x14ac:dyDescent="0.2">
      <c r="A80" s="238">
        <v>0</v>
      </c>
      <c r="B80" s="298" t="str">
        <f>IF(NOT(ISNA(A80)),IF(A80&gt;0,_xll.xlDateShiftMonthBiz("TARGET",A80,tenor),""),"")</f>
        <v/>
      </c>
      <c r="C80" s="422" t="s">
        <v>237</v>
      </c>
      <c r="D80" s="238" t="e">
        <v>#N/A</v>
      </c>
      <c r="E80" s="420" t="e">
        <v>#N/A</v>
      </c>
      <c r="F80" s="419">
        <v>0</v>
      </c>
      <c r="G80" s="239" t="str">
        <f t="shared" si="1"/>
        <v/>
      </c>
      <c r="H80" s="463" t="str">
        <f>IF(A80&gt;=$B$4,_xll.xlShmImplSwap2($B$5,$H$8,A80,,tenor+0*TYPE(trigger),12/tenor,4,12/tenor,4,1,1),"")</f>
        <v/>
      </c>
      <c r="I80" s="307" t="s">
        <v>237</v>
      </c>
      <c r="J80" s="308" t="s">
        <v>237</v>
      </c>
      <c r="K80" s="308" t="s">
        <v>237</v>
      </c>
      <c r="L80" s="308" t="s">
        <v>237</v>
      </c>
      <c r="M80" s="308" t="s">
        <v>237</v>
      </c>
      <c r="N80" s="308" t="s">
        <v>237</v>
      </c>
      <c r="O80" s="308" t="s">
        <v>237</v>
      </c>
      <c r="P80" s="308" t="s">
        <v>237</v>
      </c>
      <c r="Q80" s="308" t="s">
        <v>237</v>
      </c>
      <c r="R80" s="308" t="s">
        <v>237</v>
      </c>
      <c r="S80" s="308" t="s">
        <v>237</v>
      </c>
      <c r="T80" s="308" t="s">
        <v>237</v>
      </c>
      <c r="U80" s="308" t="s">
        <v>237</v>
      </c>
      <c r="V80" s="308" t="s">
        <v>237</v>
      </c>
      <c r="W80" s="308" t="s">
        <v>237</v>
      </c>
      <c r="X80" s="308" t="s">
        <v>237</v>
      </c>
      <c r="Y80" s="308" t="s">
        <v>237</v>
      </c>
      <c r="Z80" s="308" t="s">
        <v>237</v>
      </c>
      <c r="AA80" s="308" t="s">
        <v>237</v>
      </c>
      <c r="AB80" s="308" t="s">
        <v>237</v>
      </c>
      <c r="AC80" s="308" t="s">
        <v>237</v>
      </c>
      <c r="AD80" s="308" t="s">
        <v>237</v>
      </c>
      <c r="AE80" s="308" t="s">
        <v>237</v>
      </c>
      <c r="AF80" s="308" t="s">
        <v>237</v>
      </c>
      <c r="AG80" s="308" t="s">
        <v>237</v>
      </c>
      <c r="AH80" s="308" t="s">
        <v>237</v>
      </c>
      <c r="AI80" s="308" t="s">
        <v>237</v>
      </c>
      <c r="AJ80" s="308" t="s">
        <v>237</v>
      </c>
      <c r="AK80" s="308" t="s">
        <v>237</v>
      </c>
      <c r="AL80" s="308" t="s">
        <v>237</v>
      </c>
      <c r="AM80" s="308" t="s">
        <v>237</v>
      </c>
      <c r="AN80" s="308" t="s">
        <v>237</v>
      </c>
      <c r="AO80" s="308" t="s">
        <v>237</v>
      </c>
      <c r="AP80" s="308" t="s">
        <v>237</v>
      </c>
      <c r="AQ80" s="308" t="s">
        <v>237</v>
      </c>
      <c r="AR80" s="308" t="s">
        <v>237</v>
      </c>
      <c r="AS80" s="308" t="s">
        <v>237</v>
      </c>
      <c r="AT80" s="308" t="s">
        <v>237</v>
      </c>
      <c r="AU80" s="308" t="s">
        <v>237</v>
      </c>
      <c r="AV80" s="308" t="s">
        <v>237</v>
      </c>
      <c r="AW80" s="308" t="s">
        <v>237</v>
      </c>
      <c r="AX80" s="308" t="s">
        <v>237</v>
      </c>
      <c r="AY80" s="308" t="s">
        <v>237</v>
      </c>
      <c r="AZ80" s="308" t="s">
        <v>237</v>
      </c>
      <c r="BA80" s="308" t="s">
        <v>237</v>
      </c>
      <c r="BB80" s="308" t="s">
        <v>237</v>
      </c>
      <c r="BC80" s="308" t="s">
        <v>237</v>
      </c>
      <c r="BD80" s="308" t="s">
        <v>237</v>
      </c>
      <c r="BE80" s="308" t="s">
        <v>237</v>
      </c>
      <c r="BF80" s="308" t="s">
        <v>237</v>
      </c>
      <c r="BG80" s="308" t="s">
        <v>237</v>
      </c>
      <c r="BH80" s="308" t="s">
        <v>237</v>
      </c>
      <c r="BI80" s="308" t="s">
        <v>237</v>
      </c>
      <c r="BJ80" s="308" t="s">
        <v>237</v>
      </c>
      <c r="BK80" s="308" t="s">
        <v>237</v>
      </c>
      <c r="BL80" s="308" t="s">
        <v>237</v>
      </c>
      <c r="BM80" s="308" t="s">
        <v>237</v>
      </c>
      <c r="BN80" s="308" t="s">
        <v>237</v>
      </c>
      <c r="BO80" s="308" t="s">
        <v>237</v>
      </c>
      <c r="BP80" s="308" t="s">
        <v>237</v>
      </c>
      <c r="BQ80" s="308" t="s">
        <v>237</v>
      </c>
      <c r="BR80" s="308" t="s">
        <v>237</v>
      </c>
      <c r="BS80" s="308"/>
      <c r="BT80" s="308"/>
      <c r="BU80" s="308"/>
      <c r="BV80" s="308"/>
      <c r="BW80" s="308"/>
      <c r="BX80" s="308"/>
      <c r="BY80" s="308"/>
      <c r="BZ80" s="308"/>
      <c r="CA80" s="308"/>
      <c r="CB80" s="308"/>
      <c r="CC80" s="308"/>
      <c r="CD80" s="308"/>
      <c r="CE80" s="309"/>
    </row>
    <row r="81" spans="1:83" x14ac:dyDescent="0.2">
      <c r="A81" s="238">
        <v>0</v>
      </c>
      <c r="B81" s="298" t="str">
        <f>IF(NOT(ISNA(A81)),IF(A81&gt;0,_xll.xlDateShiftMonthBiz("TARGET",A81,tenor),""),"")</f>
        <v/>
      </c>
      <c r="C81" s="422" t="s">
        <v>237</v>
      </c>
      <c r="D81" s="238" t="e">
        <v>#N/A</v>
      </c>
      <c r="E81" s="420" t="e">
        <v>#N/A</v>
      </c>
      <c r="F81" s="419">
        <v>0</v>
      </c>
      <c r="G81" s="239" t="str">
        <f t="shared" si="1"/>
        <v/>
      </c>
      <c r="H81" s="463" t="str">
        <f>IF(A81&gt;=$B$4,_xll.xlShmImplSwap2($B$5,$H$8,A81,,tenor+0*TYPE(trigger),12/tenor,4,12/tenor,4,1,1),"")</f>
        <v/>
      </c>
      <c r="I81" s="307" t="s">
        <v>237</v>
      </c>
      <c r="J81" s="308" t="s">
        <v>237</v>
      </c>
      <c r="K81" s="308" t="s">
        <v>237</v>
      </c>
      <c r="L81" s="308" t="s">
        <v>237</v>
      </c>
      <c r="M81" s="308" t="s">
        <v>237</v>
      </c>
      <c r="N81" s="308" t="s">
        <v>237</v>
      </c>
      <c r="O81" s="308" t="s">
        <v>237</v>
      </c>
      <c r="P81" s="308" t="s">
        <v>237</v>
      </c>
      <c r="Q81" s="308" t="s">
        <v>237</v>
      </c>
      <c r="R81" s="308" t="s">
        <v>237</v>
      </c>
      <c r="S81" s="308" t="s">
        <v>237</v>
      </c>
      <c r="T81" s="308" t="s">
        <v>237</v>
      </c>
      <c r="U81" s="308" t="s">
        <v>237</v>
      </c>
      <c r="V81" s="308" t="s">
        <v>237</v>
      </c>
      <c r="W81" s="308" t="s">
        <v>237</v>
      </c>
      <c r="X81" s="308" t="s">
        <v>237</v>
      </c>
      <c r="Y81" s="308" t="s">
        <v>237</v>
      </c>
      <c r="Z81" s="308" t="s">
        <v>237</v>
      </c>
      <c r="AA81" s="308" t="s">
        <v>237</v>
      </c>
      <c r="AB81" s="308" t="s">
        <v>237</v>
      </c>
      <c r="AC81" s="308" t="s">
        <v>237</v>
      </c>
      <c r="AD81" s="308" t="s">
        <v>237</v>
      </c>
      <c r="AE81" s="308" t="s">
        <v>237</v>
      </c>
      <c r="AF81" s="308" t="s">
        <v>237</v>
      </c>
      <c r="AG81" s="308" t="s">
        <v>237</v>
      </c>
      <c r="AH81" s="308" t="s">
        <v>237</v>
      </c>
      <c r="AI81" s="308" t="s">
        <v>237</v>
      </c>
      <c r="AJ81" s="308" t="s">
        <v>237</v>
      </c>
      <c r="AK81" s="308" t="s">
        <v>237</v>
      </c>
      <c r="AL81" s="308" t="s">
        <v>237</v>
      </c>
      <c r="AM81" s="308" t="s">
        <v>237</v>
      </c>
      <c r="AN81" s="308" t="s">
        <v>237</v>
      </c>
      <c r="AO81" s="308" t="s">
        <v>237</v>
      </c>
      <c r="AP81" s="308" t="s">
        <v>237</v>
      </c>
      <c r="AQ81" s="308" t="s">
        <v>237</v>
      </c>
      <c r="AR81" s="308" t="s">
        <v>237</v>
      </c>
      <c r="AS81" s="308" t="s">
        <v>237</v>
      </c>
      <c r="AT81" s="308" t="s">
        <v>237</v>
      </c>
      <c r="AU81" s="308" t="s">
        <v>237</v>
      </c>
      <c r="AV81" s="308" t="s">
        <v>237</v>
      </c>
      <c r="AW81" s="308" t="s">
        <v>237</v>
      </c>
      <c r="AX81" s="308" t="s">
        <v>237</v>
      </c>
      <c r="AY81" s="308" t="s">
        <v>237</v>
      </c>
      <c r="AZ81" s="308" t="s">
        <v>237</v>
      </c>
      <c r="BA81" s="308" t="s">
        <v>237</v>
      </c>
      <c r="BB81" s="308" t="s">
        <v>237</v>
      </c>
      <c r="BC81" s="308" t="s">
        <v>237</v>
      </c>
      <c r="BD81" s="308" t="s">
        <v>237</v>
      </c>
      <c r="BE81" s="308" t="s">
        <v>237</v>
      </c>
      <c r="BF81" s="308" t="s">
        <v>237</v>
      </c>
      <c r="BG81" s="308" t="s">
        <v>237</v>
      </c>
      <c r="BH81" s="308" t="s">
        <v>237</v>
      </c>
      <c r="BI81" s="308" t="s">
        <v>237</v>
      </c>
      <c r="BJ81" s="308" t="s">
        <v>237</v>
      </c>
      <c r="BK81" s="308" t="s">
        <v>237</v>
      </c>
      <c r="BL81" s="308" t="s">
        <v>237</v>
      </c>
      <c r="BM81" s="308" t="s">
        <v>237</v>
      </c>
      <c r="BN81" s="308" t="s">
        <v>237</v>
      </c>
      <c r="BO81" s="308" t="s">
        <v>237</v>
      </c>
      <c r="BP81" s="308" t="s">
        <v>237</v>
      </c>
      <c r="BQ81" s="308" t="s">
        <v>237</v>
      </c>
      <c r="BR81" s="308" t="s">
        <v>237</v>
      </c>
      <c r="BS81" s="308"/>
      <c r="BT81" s="308"/>
      <c r="BU81" s="308"/>
      <c r="BV81" s="308"/>
      <c r="BW81" s="308"/>
      <c r="BX81" s="308"/>
      <c r="BY81" s="308"/>
      <c r="BZ81" s="308"/>
      <c r="CA81" s="308"/>
      <c r="CB81" s="308"/>
      <c r="CC81" s="308"/>
      <c r="CD81" s="308"/>
      <c r="CE81" s="309"/>
    </row>
    <row r="82" spans="1:83" x14ac:dyDescent="0.2">
      <c r="A82" s="238">
        <v>0</v>
      </c>
      <c r="B82" s="298" t="str">
        <f>IF(NOT(ISNA(A82)),IF(A82&gt;0,_xll.xlDateShiftMonthBiz("TARGET",A82,tenor),""),"")</f>
        <v/>
      </c>
      <c r="C82" s="422" t="s">
        <v>237</v>
      </c>
      <c r="D82" s="238" t="e">
        <v>#N/A</v>
      </c>
      <c r="E82" s="420" t="e">
        <v>#N/A</v>
      </c>
      <c r="F82" s="419">
        <v>0</v>
      </c>
      <c r="G82" s="239" t="str">
        <f t="shared" si="1"/>
        <v/>
      </c>
      <c r="H82" s="463" t="str">
        <f>IF(A82&gt;=$B$4,_xll.xlShmImplSwap2($B$5,$H$8,A82,,tenor+0*TYPE(trigger),12/tenor,4,12/tenor,4,1,1),"")</f>
        <v/>
      </c>
      <c r="I82" s="307" t="s">
        <v>237</v>
      </c>
      <c r="J82" s="308" t="s">
        <v>237</v>
      </c>
      <c r="K82" s="308" t="s">
        <v>237</v>
      </c>
      <c r="L82" s="308" t="s">
        <v>237</v>
      </c>
      <c r="M82" s="308" t="s">
        <v>237</v>
      </c>
      <c r="N82" s="308" t="s">
        <v>237</v>
      </c>
      <c r="O82" s="308" t="s">
        <v>237</v>
      </c>
      <c r="P82" s="308" t="s">
        <v>237</v>
      </c>
      <c r="Q82" s="308" t="s">
        <v>237</v>
      </c>
      <c r="R82" s="308" t="s">
        <v>237</v>
      </c>
      <c r="S82" s="308" t="s">
        <v>237</v>
      </c>
      <c r="T82" s="308" t="s">
        <v>237</v>
      </c>
      <c r="U82" s="308" t="s">
        <v>237</v>
      </c>
      <c r="V82" s="308" t="s">
        <v>237</v>
      </c>
      <c r="W82" s="308" t="s">
        <v>237</v>
      </c>
      <c r="X82" s="308" t="s">
        <v>237</v>
      </c>
      <c r="Y82" s="308" t="s">
        <v>237</v>
      </c>
      <c r="Z82" s="308" t="s">
        <v>237</v>
      </c>
      <c r="AA82" s="308" t="s">
        <v>237</v>
      </c>
      <c r="AB82" s="308" t="s">
        <v>237</v>
      </c>
      <c r="AC82" s="308" t="s">
        <v>237</v>
      </c>
      <c r="AD82" s="308" t="s">
        <v>237</v>
      </c>
      <c r="AE82" s="308" t="s">
        <v>237</v>
      </c>
      <c r="AF82" s="308" t="s">
        <v>237</v>
      </c>
      <c r="AG82" s="308" t="s">
        <v>237</v>
      </c>
      <c r="AH82" s="308" t="s">
        <v>237</v>
      </c>
      <c r="AI82" s="308" t="s">
        <v>237</v>
      </c>
      <c r="AJ82" s="308" t="s">
        <v>237</v>
      </c>
      <c r="AK82" s="308" t="s">
        <v>237</v>
      </c>
      <c r="AL82" s="308" t="s">
        <v>237</v>
      </c>
      <c r="AM82" s="308" t="s">
        <v>237</v>
      </c>
      <c r="AN82" s="308" t="s">
        <v>237</v>
      </c>
      <c r="AO82" s="308" t="s">
        <v>237</v>
      </c>
      <c r="AP82" s="308" t="s">
        <v>237</v>
      </c>
      <c r="AQ82" s="308" t="s">
        <v>237</v>
      </c>
      <c r="AR82" s="308" t="s">
        <v>237</v>
      </c>
      <c r="AS82" s="308" t="s">
        <v>237</v>
      </c>
      <c r="AT82" s="308" t="s">
        <v>237</v>
      </c>
      <c r="AU82" s="308" t="s">
        <v>237</v>
      </c>
      <c r="AV82" s="308" t="s">
        <v>237</v>
      </c>
      <c r="AW82" s="308" t="s">
        <v>237</v>
      </c>
      <c r="AX82" s="308" t="s">
        <v>237</v>
      </c>
      <c r="AY82" s="308" t="s">
        <v>237</v>
      </c>
      <c r="AZ82" s="308" t="s">
        <v>237</v>
      </c>
      <c r="BA82" s="308" t="s">
        <v>237</v>
      </c>
      <c r="BB82" s="308" t="s">
        <v>237</v>
      </c>
      <c r="BC82" s="308" t="s">
        <v>237</v>
      </c>
      <c r="BD82" s="308" t="s">
        <v>237</v>
      </c>
      <c r="BE82" s="308" t="s">
        <v>237</v>
      </c>
      <c r="BF82" s="308" t="s">
        <v>237</v>
      </c>
      <c r="BG82" s="308" t="s">
        <v>237</v>
      </c>
      <c r="BH82" s="308" t="s">
        <v>237</v>
      </c>
      <c r="BI82" s="308" t="s">
        <v>237</v>
      </c>
      <c r="BJ82" s="308" t="s">
        <v>237</v>
      </c>
      <c r="BK82" s="308" t="s">
        <v>237</v>
      </c>
      <c r="BL82" s="308" t="s">
        <v>237</v>
      </c>
      <c r="BM82" s="308" t="s">
        <v>237</v>
      </c>
      <c r="BN82" s="308" t="s">
        <v>237</v>
      </c>
      <c r="BO82" s="308" t="s">
        <v>237</v>
      </c>
      <c r="BP82" s="308" t="s">
        <v>237</v>
      </c>
      <c r="BQ82" s="308" t="s">
        <v>237</v>
      </c>
      <c r="BR82" s="308" t="s">
        <v>237</v>
      </c>
      <c r="BS82" s="308"/>
      <c r="BT82" s="308"/>
      <c r="BU82" s="308"/>
      <c r="BV82" s="308"/>
      <c r="BW82" s="308"/>
      <c r="BX82" s="308"/>
      <c r="BY82" s="308"/>
      <c r="BZ82" s="308"/>
      <c r="CA82" s="308"/>
      <c r="CB82" s="308"/>
      <c r="CC82" s="308"/>
      <c r="CD82" s="308"/>
      <c r="CE82" s="309"/>
    </row>
    <row r="83" spans="1:83" x14ac:dyDescent="0.2">
      <c r="A83" s="238">
        <v>0</v>
      </c>
      <c r="B83" s="298" t="str">
        <f>IF(NOT(ISNA(A83)),IF(A83&gt;0,_xll.xlDateShiftMonthBiz("TARGET",A83,tenor),""),"")</f>
        <v/>
      </c>
      <c r="C83" s="422" t="s">
        <v>237</v>
      </c>
      <c r="D83" s="238" t="e">
        <v>#N/A</v>
      </c>
      <c r="E83" s="420" t="e">
        <v>#N/A</v>
      </c>
      <c r="F83" s="419">
        <v>0</v>
      </c>
      <c r="G83" s="239" t="str">
        <f t="shared" si="1"/>
        <v/>
      </c>
      <c r="H83" s="463" t="str">
        <f>IF(A83&gt;=$B$4,_xll.xlShmImplSwap2($B$5,$H$8,A83,,tenor+0*TYPE(trigger),12/tenor,4,12/tenor,4,1,1),"")</f>
        <v/>
      </c>
      <c r="I83" s="307" t="s">
        <v>237</v>
      </c>
      <c r="J83" s="308" t="s">
        <v>237</v>
      </c>
      <c r="K83" s="308" t="s">
        <v>237</v>
      </c>
      <c r="L83" s="308" t="s">
        <v>237</v>
      </c>
      <c r="M83" s="308" t="s">
        <v>237</v>
      </c>
      <c r="N83" s="308" t="s">
        <v>237</v>
      </c>
      <c r="O83" s="308" t="s">
        <v>237</v>
      </c>
      <c r="P83" s="308" t="s">
        <v>237</v>
      </c>
      <c r="Q83" s="308" t="s">
        <v>237</v>
      </c>
      <c r="R83" s="308" t="s">
        <v>237</v>
      </c>
      <c r="S83" s="308" t="s">
        <v>237</v>
      </c>
      <c r="T83" s="308" t="s">
        <v>237</v>
      </c>
      <c r="U83" s="308" t="s">
        <v>237</v>
      </c>
      <c r="V83" s="308" t="s">
        <v>237</v>
      </c>
      <c r="W83" s="308" t="s">
        <v>237</v>
      </c>
      <c r="X83" s="308" t="s">
        <v>237</v>
      </c>
      <c r="Y83" s="308" t="s">
        <v>237</v>
      </c>
      <c r="Z83" s="308" t="s">
        <v>237</v>
      </c>
      <c r="AA83" s="308" t="s">
        <v>237</v>
      </c>
      <c r="AB83" s="308" t="s">
        <v>237</v>
      </c>
      <c r="AC83" s="308" t="s">
        <v>237</v>
      </c>
      <c r="AD83" s="308" t="s">
        <v>237</v>
      </c>
      <c r="AE83" s="308" t="s">
        <v>237</v>
      </c>
      <c r="AF83" s="308" t="s">
        <v>237</v>
      </c>
      <c r="AG83" s="308" t="s">
        <v>237</v>
      </c>
      <c r="AH83" s="308" t="s">
        <v>237</v>
      </c>
      <c r="AI83" s="308" t="s">
        <v>237</v>
      </c>
      <c r="AJ83" s="308" t="s">
        <v>237</v>
      </c>
      <c r="AK83" s="308" t="s">
        <v>237</v>
      </c>
      <c r="AL83" s="308" t="s">
        <v>237</v>
      </c>
      <c r="AM83" s="308" t="s">
        <v>237</v>
      </c>
      <c r="AN83" s="308" t="s">
        <v>237</v>
      </c>
      <c r="AO83" s="308" t="s">
        <v>237</v>
      </c>
      <c r="AP83" s="308" t="s">
        <v>237</v>
      </c>
      <c r="AQ83" s="308" t="s">
        <v>237</v>
      </c>
      <c r="AR83" s="308" t="s">
        <v>237</v>
      </c>
      <c r="AS83" s="308" t="s">
        <v>237</v>
      </c>
      <c r="AT83" s="308" t="s">
        <v>237</v>
      </c>
      <c r="AU83" s="308" t="s">
        <v>237</v>
      </c>
      <c r="AV83" s="308" t="s">
        <v>237</v>
      </c>
      <c r="AW83" s="308" t="s">
        <v>237</v>
      </c>
      <c r="AX83" s="308" t="s">
        <v>237</v>
      </c>
      <c r="AY83" s="308" t="s">
        <v>237</v>
      </c>
      <c r="AZ83" s="308" t="s">
        <v>237</v>
      </c>
      <c r="BA83" s="308" t="s">
        <v>237</v>
      </c>
      <c r="BB83" s="308" t="s">
        <v>237</v>
      </c>
      <c r="BC83" s="308" t="s">
        <v>237</v>
      </c>
      <c r="BD83" s="308" t="s">
        <v>237</v>
      </c>
      <c r="BE83" s="308" t="s">
        <v>237</v>
      </c>
      <c r="BF83" s="308" t="s">
        <v>237</v>
      </c>
      <c r="BG83" s="308" t="s">
        <v>237</v>
      </c>
      <c r="BH83" s="308" t="s">
        <v>237</v>
      </c>
      <c r="BI83" s="308" t="s">
        <v>237</v>
      </c>
      <c r="BJ83" s="308" t="s">
        <v>237</v>
      </c>
      <c r="BK83" s="308" t="s">
        <v>237</v>
      </c>
      <c r="BL83" s="308" t="s">
        <v>237</v>
      </c>
      <c r="BM83" s="308" t="s">
        <v>237</v>
      </c>
      <c r="BN83" s="308" t="s">
        <v>237</v>
      </c>
      <c r="BO83" s="308" t="s">
        <v>237</v>
      </c>
      <c r="BP83" s="308" t="s">
        <v>237</v>
      </c>
      <c r="BQ83" s="308" t="s">
        <v>237</v>
      </c>
      <c r="BR83" s="308" t="s">
        <v>237</v>
      </c>
      <c r="BS83" s="308"/>
      <c r="BT83" s="308"/>
      <c r="BU83" s="308"/>
      <c r="BV83" s="308"/>
      <c r="BW83" s="308"/>
      <c r="BX83" s="308"/>
      <c r="BY83" s="308"/>
      <c r="BZ83" s="308"/>
      <c r="CA83" s="308"/>
      <c r="CB83" s="308"/>
      <c r="CC83" s="308"/>
      <c r="CD83" s="308"/>
      <c r="CE83" s="309"/>
    </row>
    <row r="84" spans="1:83" x14ac:dyDescent="0.2">
      <c r="A84" s="238">
        <v>0</v>
      </c>
      <c r="B84" s="298" t="str">
        <f>IF(NOT(ISNA(A84)),IF(A84&gt;0,_xll.xlDateShiftMonthBiz("TARGET",A84,tenor),""),"")</f>
        <v/>
      </c>
      <c r="C84" s="422" t="s">
        <v>237</v>
      </c>
      <c r="D84" s="238" t="e">
        <v>#N/A</v>
      </c>
      <c r="E84" s="420" t="e">
        <v>#N/A</v>
      </c>
      <c r="F84" s="419">
        <v>0</v>
      </c>
      <c r="G84" s="239" t="str">
        <f t="shared" si="1"/>
        <v/>
      </c>
      <c r="H84" s="463" t="str">
        <f>IF(A84&gt;=$B$4,_xll.xlShmImplSwap2($B$5,$H$8,A84,,tenor+0*TYPE(trigger),12/tenor,4,12/tenor,4,1,1),"")</f>
        <v/>
      </c>
      <c r="I84" s="307" t="s">
        <v>237</v>
      </c>
      <c r="J84" s="308" t="s">
        <v>237</v>
      </c>
      <c r="K84" s="308" t="s">
        <v>237</v>
      </c>
      <c r="L84" s="308" t="s">
        <v>237</v>
      </c>
      <c r="M84" s="308" t="s">
        <v>237</v>
      </c>
      <c r="N84" s="308" t="s">
        <v>237</v>
      </c>
      <c r="O84" s="308" t="s">
        <v>237</v>
      </c>
      <c r="P84" s="308" t="s">
        <v>237</v>
      </c>
      <c r="Q84" s="308" t="s">
        <v>237</v>
      </c>
      <c r="R84" s="308" t="s">
        <v>237</v>
      </c>
      <c r="S84" s="308" t="s">
        <v>237</v>
      </c>
      <c r="T84" s="308" t="s">
        <v>237</v>
      </c>
      <c r="U84" s="308" t="s">
        <v>237</v>
      </c>
      <c r="V84" s="308" t="s">
        <v>237</v>
      </c>
      <c r="W84" s="308" t="s">
        <v>237</v>
      </c>
      <c r="X84" s="308" t="s">
        <v>237</v>
      </c>
      <c r="Y84" s="308" t="s">
        <v>237</v>
      </c>
      <c r="Z84" s="308" t="s">
        <v>237</v>
      </c>
      <c r="AA84" s="308" t="s">
        <v>237</v>
      </c>
      <c r="AB84" s="308" t="s">
        <v>237</v>
      </c>
      <c r="AC84" s="308" t="s">
        <v>237</v>
      </c>
      <c r="AD84" s="308" t="s">
        <v>237</v>
      </c>
      <c r="AE84" s="308" t="s">
        <v>237</v>
      </c>
      <c r="AF84" s="308" t="s">
        <v>237</v>
      </c>
      <c r="AG84" s="308" t="s">
        <v>237</v>
      </c>
      <c r="AH84" s="308" t="s">
        <v>237</v>
      </c>
      <c r="AI84" s="308" t="s">
        <v>237</v>
      </c>
      <c r="AJ84" s="308" t="s">
        <v>237</v>
      </c>
      <c r="AK84" s="308" t="s">
        <v>237</v>
      </c>
      <c r="AL84" s="308" t="s">
        <v>237</v>
      </c>
      <c r="AM84" s="308" t="s">
        <v>237</v>
      </c>
      <c r="AN84" s="308" t="s">
        <v>237</v>
      </c>
      <c r="AO84" s="308" t="s">
        <v>237</v>
      </c>
      <c r="AP84" s="308" t="s">
        <v>237</v>
      </c>
      <c r="AQ84" s="308" t="s">
        <v>237</v>
      </c>
      <c r="AR84" s="308" t="s">
        <v>237</v>
      </c>
      <c r="AS84" s="308" t="s">
        <v>237</v>
      </c>
      <c r="AT84" s="308" t="s">
        <v>237</v>
      </c>
      <c r="AU84" s="308" t="s">
        <v>237</v>
      </c>
      <c r="AV84" s="308" t="s">
        <v>237</v>
      </c>
      <c r="AW84" s="308" t="s">
        <v>237</v>
      </c>
      <c r="AX84" s="308" t="s">
        <v>237</v>
      </c>
      <c r="AY84" s="308" t="s">
        <v>237</v>
      </c>
      <c r="AZ84" s="308" t="s">
        <v>237</v>
      </c>
      <c r="BA84" s="308" t="s">
        <v>237</v>
      </c>
      <c r="BB84" s="308" t="s">
        <v>237</v>
      </c>
      <c r="BC84" s="308" t="s">
        <v>237</v>
      </c>
      <c r="BD84" s="308" t="s">
        <v>237</v>
      </c>
      <c r="BE84" s="308" t="s">
        <v>237</v>
      </c>
      <c r="BF84" s="308" t="s">
        <v>237</v>
      </c>
      <c r="BG84" s="308" t="s">
        <v>237</v>
      </c>
      <c r="BH84" s="308" t="s">
        <v>237</v>
      </c>
      <c r="BI84" s="308" t="s">
        <v>237</v>
      </c>
      <c r="BJ84" s="308" t="s">
        <v>237</v>
      </c>
      <c r="BK84" s="308" t="s">
        <v>237</v>
      </c>
      <c r="BL84" s="308" t="s">
        <v>237</v>
      </c>
      <c r="BM84" s="308" t="s">
        <v>237</v>
      </c>
      <c r="BN84" s="308" t="s">
        <v>237</v>
      </c>
      <c r="BO84" s="308" t="s">
        <v>237</v>
      </c>
      <c r="BP84" s="308" t="s">
        <v>237</v>
      </c>
      <c r="BQ84" s="308" t="s">
        <v>237</v>
      </c>
      <c r="BR84" s="308" t="s">
        <v>237</v>
      </c>
      <c r="BS84" s="308"/>
      <c r="BT84" s="308"/>
      <c r="BU84" s="308"/>
      <c r="BV84" s="308"/>
      <c r="BW84" s="308"/>
      <c r="BX84" s="308"/>
      <c r="BY84" s="308"/>
      <c r="BZ84" s="308"/>
      <c r="CA84" s="308"/>
      <c r="CB84" s="308"/>
      <c r="CC84" s="308"/>
      <c r="CD84" s="308"/>
      <c r="CE84" s="309"/>
    </row>
    <row r="85" spans="1:83" x14ac:dyDescent="0.2">
      <c r="A85" s="238">
        <v>0</v>
      </c>
      <c r="B85" s="298" t="str">
        <f>IF(NOT(ISNA(A85)),IF(A85&gt;0,_xll.xlDateShiftMonthBiz("TARGET",A85,tenor),""),"")</f>
        <v/>
      </c>
      <c r="C85" s="422" t="s">
        <v>237</v>
      </c>
      <c r="D85" s="304" t="e">
        <v>#N/A</v>
      </c>
      <c r="E85" s="420" t="e">
        <v>#N/A</v>
      </c>
      <c r="F85" s="419">
        <v>0</v>
      </c>
      <c r="G85" s="239" t="str">
        <f t="shared" si="1"/>
        <v/>
      </c>
      <c r="H85" s="463" t="str">
        <f>IF(A85&gt;=$B$4,_xll.xlShmImplSwap2($B$5,$H$8,A85,,tenor+0*TYPE(trigger),12/tenor,4,12/tenor,4,1,1),"")</f>
        <v/>
      </c>
      <c r="I85" s="307" t="s">
        <v>237</v>
      </c>
      <c r="J85" s="308" t="s">
        <v>237</v>
      </c>
      <c r="K85" s="308" t="s">
        <v>237</v>
      </c>
      <c r="L85" s="308" t="s">
        <v>237</v>
      </c>
      <c r="M85" s="308" t="s">
        <v>237</v>
      </c>
      <c r="N85" s="308" t="s">
        <v>237</v>
      </c>
      <c r="O85" s="308" t="s">
        <v>237</v>
      </c>
      <c r="P85" s="308" t="s">
        <v>237</v>
      </c>
      <c r="Q85" s="308" t="s">
        <v>237</v>
      </c>
      <c r="R85" s="308" t="s">
        <v>237</v>
      </c>
      <c r="S85" s="308" t="s">
        <v>237</v>
      </c>
      <c r="T85" s="308" t="s">
        <v>237</v>
      </c>
      <c r="U85" s="308" t="s">
        <v>237</v>
      </c>
      <c r="V85" s="308" t="s">
        <v>237</v>
      </c>
      <c r="W85" s="308" t="s">
        <v>237</v>
      </c>
      <c r="X85" s="308" t="s">
        <v>237</v>
      </c>
      <c r="Y85" s="308" t="s">
        <v>237</v>
      </c>
      <c r="Z85" s="308" t="s">
        <v>237</v>
      </c>
      <c r="AA85" s="308" t="s">
        <v>237</v>
      </c>
      <c r="AB85" s="308" t="s">
        <v>237</v>
      </c>
      <c r="AC85" s="308" t="s">
        <v>237</v>
      </c>
      <c r="AD85" s="308" t="s">
        <v>237</v>
      </c>
      <c r="AE85" s="308" t="s">
        <v>237</v>
      </c>
      <c r="AF85" s="308" t="s">
        <v>237</v>
      </c>
      <c r="AG85" s="308" t="s">
        <v>237</v>
      </c>
      <c r="AH85" s="308" t="s">
        <v>237</v>
      </c>
      <c r="AI85" s="308" t="s">
        <v>237</v>
      </c>
      <c r="AJ85" s="308" t="s">
        <v>237</v>
      </c>
      <c r="AK85" s="308" t="s">
        <v>237</v>
      </c>
      <c r="AL85" s="308" t="s">
        <v>237</v>
      </c>
      <c r="AM85" s="308" t="s">
        <v>237</v>
      </c>
      <c r="AN85" s="308" t="s">
        <v>237</v>
      </c>
      <c r="AO85" s="308" t="s">
        <v>237</v>
      </c>
      <c r="AP85" s="308" t="s">
        <v>237</v>
      </c>
      <c r="AQ85" s="308" t="s">
        <v>237</v>
      </c>
      <c r="AR85" s="308" t="s">
        <v>237</v>
      </c>
      <c r="AS85" s="308" t="s">
        <v>237</v>
      </c>
      <c r="AT85" s="308" t="s">
        <v>237</v>
      </c>
      <c r="AU85" s="308" t="s">
        <v>237</v>
      </c>
      <c r="AV85" s="308" t="s">
        <v>237</v>
      </c>
      <c r="AW85" s="308" t="s">
        <v>237</v>
      </c>
      <c r="AX85" s="308" t="s">
        <v>237</v>
      </c>
      <c r="AY85" s="308" t="s">
        <v>237</v>
      </c>
      <c r="AZ85" s="308" t="s">
        <v>237</v>
      </c>
      <c r="BA85" s="308" t="s">
        <v>237</v>
      </c>
      <c r="BB85" s="308" t="s">
        <v>237</v>
      </c>
      <c r="BC85" s="308" t="s">
        <v>237</v>
      </c>
      <c r="BD85" s="308" t="s">
        <v>237</v>
      </c>
      <c r="BE85" s="308" t="s">
        <v>237</v>
      </c>
      <c r="BF85" s="308" t="s">
        <v>237</v>
      </c>
      <c r="BG85" s="308" t="s">
        <v>237</v>
      </c>
      <c r="BH85" s="308" t="s">
        <v>237</v>
      </c>
      <c r="BI85" s="308" t="s">
        <v>237</v>
      </c>
      <c r="BJ85" s="308" t="s">
        <v>237</v>
      </c>
      <c r="BK85" s="308" t="s">
        <v>237</v>
      </c>
      <c r="BL85" s="308" t="s">
        <v>237</v>
      </c>
      <c r="BM85" s="308" t="s">
        <v>237</v>
      </c>
      <c r="BN85" s="308" t="s">
        <v>237</v>
      </c>
      <c r="BO85" s="308" t="s">
        <v>237</v>
      </c>
      <c r="BP85" s="308" t="s">
        <v>237</v>
      </c>
      <c r="BQ85" s="308" t="s">
        <v>237</v>
      </c>
      <c r="BR85" s="308" t="s">
        <v>237</v>
      </c>
      <c r="BS85" s="308"/>
      <c r="BT85" s="308"/>
      <c r="BU85" s="308"/>
      <c r="BV85" s="308"/>
      <c r="BW85" s="308"/>
      <c r="BX85" s="308"/>
      <c r="BY85" s="308"/>
      <c r="BZ85" s="308"/>
      <c r="CA85" s="308"/>
      <c r="CB85" s="308"/>
      <c r="CC85" s="308"/>
      <c r="CD85" s="308"/>
      <c r="CE85" s="309"/>
    </row>
    <row r="86" spans="1:83" x14ac:dyDescent="0.2">
      <c r="A86" s="238">
        <v>0</v>
      </c>
      <c r="B86" s="298" t="str">
        <f>IF(NOT(ISNA(A86)),IF(A86&gt;0,_xll.xlDateShiftMonthBiz("TARGET",A86,tenor),""),"")</f>
        <v/>
      </c>
      <c r="C86" s="422" t="s">
        <v>237</v>
      </c>
      <c r="D86" s="304"/>
      <c r="E86" s="420"/>
      <c r="F86" s="419">
        <v>0</v>
      </c>
      <c r="G86" s="239" t="str">
        <f t="shared" si="1"/>
        <v/>
      </c>
      <c r="H86" s="463" t="str">
        <f>IF(A86&gt;=$B$4,_xll.xlShmImplSwap2($B$5,$H$8,A86,,tenor+0*TYPE(trigger),12/tenor,4,12/tenor,4,1,1),"")</f>
        <v/>
      </c>
      <c r="I86" s="307" t="s">
        <v>237</v>
      </c>
      <c r="J86" s="308" t="s">
        <v>237</v>
      </c>
      <c r="K86" s="308" t="s">
        <v>237</v>
      </c>
      <c r="L86" s="308" t="s">
        <v>237</v>
      </c>
      <c r="M86" s="308" t="s">
        <v>237</v>
      </c>
      <c r="N86" s="308" t="s">
        <v>237</v>
      </c>
      <c r="O86" s="308" t="s">
        <v>237</v>
      </c>
      <c r="P86" s="308" t="s">
        <v>237</v>
      </c>
      <c r="Q86" s="308" t="s">
        <v>237</v>
      </c>
      <c r="R86" s="308" t="s">
        <v>237</v>
      </c>
      <c r="S86" s="308" t="s">
        <v>237</v>
      </c>
      <c r="T86" s="308" t="s">
        <v>237</v>
      </c>
      <c r="U86" s="308" t="s">
        <v>237</v>
      </c>
      <c r="V86" s="308" t="s">
        <v>237</v>
      </c>
      <c r="W86" s="308" t="s">
        <v>237</v>
      </c>
      <c r="X86" s="308" t="s">
        <v>237</v>
      </c>
      <c r="Y86" s="308" t="s">
        <v>237</v>
      </c>
      <c r="Z86" s="308" t="s">
        <v>237</v>
      </c>
      <c r="AA86" s="308" t="s">
        <v>237</v>
      </c>
      <c r="AB86" s="308" t="s">
        <v>237</v>
      </c>
      <c r="AC86" s="308" t="s">
        <v>237</v>
      </c>
      <c r="AD86" s="308" t="s">
        <v>237</v>
      </c>
      <c r="AE86" s="308" t="s">
        <v>237</v>
      </c>
      <c r="AF86" s="308" t="s">
        <v>237</v>
      </c>
      <c r="AG86" s="308" t="s">
        <v>237</v>
      </c>
      <c r="AH86" s="308" t="s">
        <v>237</v>
      </c>
      <c r="AI86" s="308" t="s">
        <v>237</v>
      </c>
      <c r="AJ86" s="308" t="s">
        <v>237</v>
      </c>
      <c r="AK86" s="308" t="s">
        <v>237</v>
      </c>
      <c r="AL86" s="308" t="s">
        <v>237</v>
      </c>
      <c r="AM86" s="308" t="s">
        <v>237</v>
      </c>
      <c r="AN86" s="308" t="s">
        <v>237</v>
      </c>
      <c r="AO86" s="308" t="s">
        <v>237</v>
      </c>
      <c r="AP86" s="308" t="s">
        <v>237</v>
      </c>
      <c r="AQ86" s="308" t="s">
        <v>237</v>
      </c>
      <c r="AR86" s="308" t="s">
        <v>237</v>
      </c>
      <c r="AS86" s="308" t="s">
        <v>237</v>
      </c>
      <c r="AT86" s="308" t="s">
        <v>237</v>
      </c>
      <c r="AU86" s="308" t="s">
        <v>237</v>
      </c>
      <c r="AV86" s="308" t="s">
        <v>237</v>
      </c>
      <c r="AW86" s="308" t="s">
        <v>237</v>
      </c>
      <c r="AX86" s="308" t="s">
        <v>237</v>
      </c>
      <c r="AY86" s="308" t="s">
        <v>237</v>
      </c>
      <c r="AZ86" s="308" t="s">
        <v>237</v>
      </c>
      <c r="BA86" s="308" t="s">
        <v>237</v>
      </c>
      <c r="BB86" s="308" t="s">
        <v>237</v>
      </c>
      <c r="BC86" s="308" t="s">
        <v>237</v>
      </c>
      <c r="BD86" s="308" t="s">
        <v>237</v>
      </c>
      <c r="BE86" s="308" t="s">
        <v>237</v>
      </c>
      <c r="BF86" s="308" t="s">
        <v>237</v>
      </c>
      <c r="BG86" s="308" t="s">
        <v>237</v>
      </c>
      <c r="BH86" s="308" t="s">
        <v>237</v>
      </c>
      <c r="BI86" s="308" t="s">
        <v>237</v>
      </c>
      <c r="BJ86" s="308" t="s">
        <v>237</v>
      </c>
      <c r="BK86" s="308" t="s">
        <v>237</v>
      </c>
      <c r="BL86" s="308" t="s">
        <v>237</v>
      </c>
      <c r="BM86" s="308" t="s">
        <v>237</v>
      </c>
      <c r="BN86" s="308" t="s">
        <v>237</v>
      </c>
      <c r="BO86" s="308" t="s">
        <v>237</v>
      </c>
      <c r="BP86" s="308" t="s">
        <v>237</v>
      </c>
      <c r="BQ86" s="308" t="s">
        <v>237</v>
      </c>
      <c r="BR86" s="308" t="s">
        <v>237</v>
      </c>
      <c r="BS86" s="308"/>
      <c r="BT86" s="308"/>
      <c r="BU86" s="308"/>
      <c r="BV86" s="308"/>
      <c r="BW86" s="308"/>
      <c r="BX86" s="308"/>
      <c r="BY86" s="308"/>
      <c r="BZ86" s="308"/>
      <c r="CA86" s="308"/>
      <c r="CB86" s="308"/>
      <c r="CC86" s="308"/>
      <c r="CD86" s="308"/>
      <c r="CE86" s="309"/>
    </row>
    <row r="87" spans="1:83" x14ac:dyDescent="0.2">
      <c r="A87" s="238">
        <v>0</v>
      </c>
      <c r="B87" s="298" t="str">
        <f>IF(NOT(ISNA(A87)),IF(A87&gt;0,_xll.xlDateShiftMonthBiz("TARGET",A87,tenor),""),"")</f>
        <v/>
      </c>
      <c r="C87" s="422" t="s">
        <v>237</v>
      </c>
      <c r="D87" s="304"/>
      <c r="E87" s="420"/>
      <c r="F87" s="419">
        <v>0</v>
      </c>
      <c r="G87" s="239" t="str">
        <f t="shared" si="1"/>
        <v/>
      </c>
      <c r="H87" s="463" t="str">
        <f>IF(A87&gt;=$B$4,_xll.xlShmImplSwap2($B$5,$H$8,A87,,tenor+0*TYPE(trigger),12/tenor,4,12/tenor,4,1,1),"")</f>
        <v/>
      </c>
      <c r="I87" s="307" t="s">
        <v>237</v>
      </c>
      <c r="J87" s="308" t="s">
        <v>237</v>
      </c>
      <c r="K87" s="308" t="s">
        <v>237</v>
      </c>
      <c r="L87" s="308" t="s">
        <v>237</v>
      </c>
      <c r="M87" s="308" t="s">
        <v>237</v>
      </c>
      <c r="N87" s="308" t="s">
        <v>237</v>
      </c>
      <c r="O87" s="308" t="s">
        <v>237</v>
      </c>
      <c r="P87" s="308" t="s">
        <v>237</v>
      </c>
      <c r="Q87" s="308" t="s">
        <v>237</v>
      </c>
      <c r="R87" s="308" t="s">
        <v>237</v>
      </c>
      <c r="S87" s="308" t="s">
        <v>237</v>
      </c>
      <c r="T87" s="308" t="s">
        <v>237</v>
      </c>
      <c r="U87" s="308" t="s">
        <v>237</v>
      </c>
      <c r="V87" s="308" t="s">
        <v>237</v>
      </c>
      <c r="W87" s="308" t="s">
        <v>237</v>
      </c>
      <c r="X87" s="308" t="s">
        <v>237</v>
      </c>
      <c r="Y87" s="308" t="s">
        <v>237</v>
      </c>
      <c r="Z87" s="308" t="s">
        <v>237</v>
      </c>
      <c r="AA87" s="308" t="s">
        <v>237</v>
      </c>
      <c r="AB87" s="308" t="s">
        <v>237</v>
      </c>
      <c r="AC87" s="308" t="s">
        <v>237</v>
      </c>
      <c r="AD87" s="308" t="s">
        <v>237</v>
      </c>
      <c r="AE87" s="308" t="s">
        <v>237</v>
      </c>
      <c r="AF87" s="308" t="s">
        <v>237</v>
      </c>
      <c r="AG87" s="308" t="s">
        <v>237</v>
      </c>
      <c r="AH87" s="308" t="s">
        <v>237</v>
      </c>
      <c r="AI87" s="308" t="s">
        <v>237</v>
      </c>
      <c r="AJ87" s="308" t="s">
        <v>237</v>
      </c>
      <c r="AK87" s="308" t="s">
        <v>237</v>
      </c>
      <c r="AL87" s="308" t="s">
        <v>237</v>
      </c>
      <c r="AM87" s="308" t="s">
        <v>237</v>
      </c>
      <c r="AN87" s="308" t="s">
        <v>237</v>
      </c>
      <c r="AO87" s="308" t="s">
        <v>237</v>
      </c>
      <c r="AP87" s="308" t="s">
        <v>237</v>
      </c>
      <c r="AQ87" s="308" t="s">
        <v>237</v>
      </c>
      <c r="AR87" s="308" t="s">
        <v>237</v>
      </c>
      <c r="AS87" s="308" t="s">
        <v>237</v>
      </c>
      <c r="AT87" s="308" t="s">
        <v>237</v>
      </c>
      <c r="AU87" s="308" t="s">
        <v>237</v>
      </c>
      <c r="AV87" s="308" t="s">
        <v>237</v>
      </c>
      <c r="AW87" s="308" t="s">
        <v>237</v>
      </c>
      <c r="AX87" s="308" t="s">
        <v>237</v>
      </c>
      <c r="AY87" s="308" t="s">
        <v>237</v>
      </c>
      <c r="AZ87" s="308" t="s">
        <v>237</v>
      </c>
      <c r="BA87" s="308" t="s">
        <v>237</v>
      </c>
      <c r="BB87" s="308" t="s">
        <v>237</v>
      </c>
      <c r="BC87" s="308" t="s">
        <v>237</v>
      </c>
      <c r="BD87" s="308" t="s">
        <v>237</v>
      </c>
      <c r="BE87" s="308" t="s">
        <v>237</v>
      </c>
      <c r="BF87" s="308" t="s">
        <v>237</v>
      </c>
      <c r="BG87" s="308" t="s">
        <v>237</v>
      </c>
      <c r="BH87" s="308" t="s">
        <v>237</v>
      </c>
      <c r="BI87" s="308" t="s">
        <v>237</v>
      </c>
      <c r="BJ87" s="308" t="s">
        <v>237</v>
      </c>
      <c r="BK87" s="308" t="s">
        <v>237</v>
      </c>
      <c r="BL87" s="308" t="s">
        <v>237</v>
      </c>
      <c r="BM87" s="308" t="s">
        <v>237</v>
      </c>
      <c r="BN87" s="308" t="s">
        <v>237</v>
      </c>
      <c r="BO87" s="308" t="s">
        <v>237</v>
      </c>
      <c r="BP87" s="308" t="s">
        <v>237</v>
      </c>
      <c r="BQ87" s="308" t="s">
        <v>237</v>
      </c>
      <c r="BR87" s="308" t="s">
        <v>237</v>
      </c>
      <c r="BS87" s="308"/>
      <c r="BT87" s="308"/>
      <c r="BU87" s="308"/>
      <c r="BV87" s="308"/>
      <c r="BW87" s="308"/>
      <c r="BX87" s="308"/>
      <c r="BY87" s="308"/>
      <c r="BZ87" s="308"/>
      <c r="CA87" s="308"/>
      <c r="CB87" s="308"/>
      <c r="CC87" s="308"/>
      <c r="CD87" s="308"/>
      <c r="CE87" s="309"/>
    </row>
    <row r="88" spans="1:83" x14ac:dyDescent="0.2">
      <c r="A88" s="238">
        <v>0</v>
      </c>
      <c r="B88" s="298" t="str">
        <f>IF(NOT(ISNA(A88)),IF(A88&gt;0,_xll.xlDateShiftMonthBiz("TARGET",A88,tenor),""),"")</f>
        <v/>
      </c>
      <c r="C88" s="422" t="s">
        <v>237</v>
      </c>
      <c r="D88" s="304"/>
      <c r="E88" s="420"/>
      <c r="F88" s="419">
        <v>0</v>
      </c>
      <c r="G88" s="239" t="str">
        <f t="shared" si="1"/>
        <v/>
      </c>
      <c r="H88" s="463" t="str">
        <f>IF(A88&gt;=$B$4,_xll.xlShmImplSwap2($B$5,$H$8,A88,,tenor+0*TYPE(trigger),12/tenor,4,12/tenor,4,1,1),"")</f>
        <v/>
      </c>
      <c r="I88" s="307" t="s">
        <v>237</v>
      </c>
      <c r="J88" s="308" t="s">
        <v>237</v>
      </c>
      <c r="K88" s="308" t="s">
        <v>237</v>
      </c>
      <c r="L88" s="308" t="s">
        <v>237</v>
      </c>
      <c r="M88" s="308" t="s">
        <v>237</v>
      </c>
      <c r="N88" s="308" t="s">
        <v>237</v>
      </c>
      <c r="O88" s="308" t="s">
        <v>237</v>
      </c>
      <c r="P88" s="308" t="s">
        <v>237</v>
      </c>
      <c r="Q88" s="308" t="s">
        <v>237</v>
      </c>
      <c r="R88" s="308" t="s">
        <v>237</v>
      </c>
      <c r="S88" s="308" t="s">
        <v>237</v>
      </c>
      <c r="T88" s="308" t="s">
        <v>237</v>
      </c>
      <c r="U88" s="308" t="s">
        <v>237</v>
      </c>
      <c r="V88" s="308" t="s">
        <v>237</v>
      </c>
      <c r="W88" s="308" t="s">
        <v>237</v>
      </c>
      <c r="X88" s="308" t="s">
        <v>237</v>
      </c>
      <c r="Y88" s="308" t="s">
        <v>237</v>
      </c>
      <c r="Z88" s="308" t="s">
        <v>237</v>
      </c>
      <c r="AA88" s="308" t="s">
        <v>237</v>
      </c>
      <c r="AB88" s="308" t="s">
        <v>237</v>
      </c>
      <c r="AC88" s="308" t="s">
        <v>237</v>
      </c>
      <c r="AD88" s="308" t="s">
        <v>237</v>
      </c>
      <c r="AE88" s="308" t="s">
        <v>237</v>
      </c>
      <c r="AF88" s="308" t="s">
        <v>237</v>
      </c>
      <c r="AG88" s="308" t="s">
        <v>237</v>
      </c>
      <c r="AH88" s="308" t="s">
        <v>237</v>
      </c>
      <c r="AI88" s="308" t="s">
        <v>237</v>
      </c>
      <c r="AJ88" s="308" t="s">
        <v>237</v>
      </c>
      <c r="AK88" s="308" t="s">
        <v>237</v>
      </c>
      <c r="AL88" s="308" t="s">
        <v>237</v>
      </c>
      <c r="AM88" s="308" t="s">
        <v>237</v>
      </c>
      <c r="AN88" s="308" t="s">
        <v>237</v>
      </c>
      <c r="AO88" s="308" t="s">
        <v>237</v>
      </c>
      <c r="AP88" s="308" t="s">
        <v>237</v>
      </c>
      <c r="AQ88" s="308" t="s">
        <v>237</v>
      </c>
      <c r="AR88" s="308" t="s">
        <v>237</v>
      </c>
      <c r="AS88" s="308" t="s">
        <v>237</v>
      </c>
      <c r="AT88" s="308" t="s">
        <v>237</v>
      </c>
      <c r="AU88" s="308" t="s">
        <v>237</v>
      </c>
      <c r="AV88" s="308" t="s">
        <v>237</v>
      </c>
      <c r="AW88" s="308" t="s">
        <v>237</v>
      </c>
      <c r="AX88" s="308" t="s">
        <v>237</v>
      </c>
      <c r="AY88" s="308" t="s">
        <v>237</v>
      </c>
      <c r="AZ88" s="308" t="s">
        <v>237</v>
      </c>
      <c r="BA88" s="308" t="s">
        <v>237</v>
      </c>
      <c r="BB88" s="308" t="s">
        <v>237</v>
      </c>
      <c r="BC88" s="308" t="s">
        <v>237</v>
      </c>
      <c r="BD88" s="308" t="s">
        <v>237</v>
      </c>
      <c r="BE88" s="308" t="s">
        <v>237</v>
      </c>
      <c r="BF88" s="308" t="s">
        <v>237</v>
      </c>
      <c r="BG88" s="308" t="s">
        <v>237</v>
      </c>
      <c r="BH88" s="308" t="s">
        <v>237</v>
      </c>
      <c r="BI88" s="308" t="s">
        <v>237</v>
      </c>
      <c r="BJ88" s="308" t="s">
        <v>237</v>
      </c>
      <c r="BK88" s="308" t="s">
        <v>237</v>
      </c>
      <c r="BL88" s="308" t="s">
        <v>237</v>
      </c>
      <c r="BM88" s="308" t="s">
        <v>237</v>
      </c>
      <c r="BN88" s="308" t="s">
        <v>237</v>
      </c>
      <c r="BO88" s="308" t="s">
        <v>237</v>
      </c>
      <c r="BP88" s="308" t="s">
        <v>237</v>
      </c>
      <c r="BQ88" s="308" t="s">
        <v>237</v>
      </c>
      <c r="BR88" s="308" t="s">
        <v>237</v>
      </c>
      <c r="BS88" s="308"/>
      <c r="BT88" s="308"/>
      <c r="BU88" s="308"/>
      <c r="BV88" s="308"/>
      <c r="BW88" s="308"/>
      <c r="BX88" s="308"/>
      <c r="BY88" s="308"/>
      <c r="BZ88" s="308"/>
      <c r="CA88" s="308"/>
      <c r="CB88" s="308"/>
      <c r="CC88" s="308"/>
      <c r="CD88" s="308"/>
      <c r="CE88" s="309"/>
    </row>
    <row r="89" spans="1:83" x14ac:dyDescent="0.2">
      <c r="A89" s="238">
        <v>0</v>
      </c>
      <c r="B89" s="298" t="str">
        <f>IF(NOT(ISNA(A89)),IF(A89&gt;0,_xll.xlDateShiftMonthBiz("TARGET",A89,tenor),""),"")</f>
        <v/>
      </c>
      <c r="C89" s="422" t="s">
        <v>237</v>
      </c>
      <c r="D89" s="304"/>
      <c r="E89" s="420"/>
      <c r="F89" s="419">
        <v>0</v>
      </c>
      <c r="G89" s="239" t="str">
        <f t="shared" si="1"/>
        <v/>
      </c>
      <c r="H89" s="463" t="str">
        <f>IF(A89&gt;=$B$4,_xll.xlShmImplSwap2($B$5,$H$8,A89,,tenor+0*TYPE(trigger),12/tenor,4,12/tenor,4,1,1),"")</f>
        <v/>
      </c>
      <c r="I89" s="307" t="s">
        <v>237</v>
      </c>
      <c r="J89" s="308" t="s">
        <v>237</v>
      </c>
      <c r="K89" s="308" t="s">
        <v>237</v>
      </c>
      <c r="L89" s="308" t="s">
        <v>237</v>
      </c>
      <c r="M89" s="308" t="s">
        <v>237</v>
      </c>
      <c r="N89" s="308" t="s">
        <v>237</v>
      </c>
      <c r="O89" s="308" t="s">
        <v>237</v>
      </c>
      <c r="P89" s="308" t="s">
        <v>237</v>
      </c>
      <c r="Q89" s="308" t="s">
        <v>237</v>
      </c>
      <c r="R89" s="308" t="s">
        <v>237</v>
      </c>
      <c r="S89" s="308" t="s">
        <v>237</v>
      </c>
      <c r="T89" s="308" t="s">
        <v>237</v>
      </c>
      <c r="U89" s="308" t="s">
        <v>237</v>
      </c>
      <c r="V89" s="308" t="s">
        <v>237</v>
      </c>
      <c r="W89" s="308" t="s">
        <v>237</v>
      </c>
      <c r="X89" s="308" t="s">
        <v>237</v>
      </c>
      <c r="Y89" s="308" t="s">
        <v>237</v>
      </c>
      <c r="Z89" s="308" t="s">
        <v>237</v>
      </c>
      <c r="AA89" s="308" t="s">
        <v>237</v>
      </c>
      <c r="AB89" s="308" t="s">
        <v>237</v>
      </c>
      <c r="AC89" s="308" t="s">
        <v>237</v>
      </c>
      <c r="AD89" s="308" t="s">
        <v>237</v>
      </c>
      <c r="AE89" s="308" t="s">
        <v>237</v>
      </c>
      <c r="AF89" s="308" t="s">
        <v>237</v>
      </c>
      <c r="AG89" s="308" t="s">
        <v>237</v>
      </c>
      <c r="AH89" s="308" t="s">
        <v>237</v>
      </c>
      <c r="AI89" s="308" t="s">
        <v>237</v>
      </c>
      <c r="AJ89" s="308" t="s">
        <v>237</v>
      </c>
      <c r="AK89" s="308" t="s">
        <v>237</v>
      </c>
      <c r="AL89" s="308" t="s">
        <v>237</v>
      </c>
      <c r="AM89" s="308" t="s">
        <v>237</v>
      </c>
      <c r="AN89" s="308" t="s">
        <v>237</v>
      </c>
      <c r="AO89" s="308" t="s">
        <v>237</v>
      </c>
      <c r="AP89" s="308" t="s">
        <v>237</v>
      </c>
      <c r="AQ89" s="308" t="s">
        <v>237</v>
      </c>
      <c r="AR89" s="308" t="s">
        <v>237</v>
      </c>
      <c r="AS89" s="308" t="s">
        <v>237</v>
      </c>
      <c r="AT89" s="308" t="s">
        <v>237</v>
      </c>
      <c r="AU89" s="308" t="s">
        <v>237</v>
      </c>
      <c r="AV89" s="308" t="s">
        <v>237</v>
      </c>
      <c r="AW89" s="308" t="s">
        <v>237</v>
      </c>
      <c r="AX89" s="308" t="s">
        <v>237</v>
      </c>
      <c r="AY89" s="308" t="s">
        <v>237</v>
      </c>
      <c r="AZ89" s="308" t="s">
        <v>237</v>
      </c>
      <c r="BA89" s="308" t="s">
        <v>237</v>
      </c>
      <c r="BB89" s="308" t="s">
        <v>237</v>
      </c>
      <c r="BC89" s="308" t="s">
        <v>237</v>
      </c>
      <c r="BD89" s="308" t="s">
        <v>237</v>
      </c>
      <c r="BE89" s="308" t="s">
        <v>237</v>
      </c>
      <c r="BF89" s="308" t="s">
        <v>237</v>
      </c>
      <c r="BG89" s="308" t="s">
        <v>237</v>
      </c>
      <c r="BH89" s="308" t="s">
        <v>237</v>
      </c>
      <c r="BI89" s="308" t="s">
        <v>237</v>
      </c>
      <c r="BJ89" s="308" t="s">
        <v>237</v>
      </c>
      <c r="BK89" s="308" t="s">
        <v>237</v>
      </c>
      <c r="BL89" s="308" t="s">
        <v>237</v>
      </c>
      <c r="BM89" s="308" t="s">
        <v>237</v>
      </c>
      <c r="BN89" s="308" t="s">
        <v>237</v>
      </c>
      <c r="BO89" s="308" t="s">
        <v>237</v>
      </c>
      <c r="BP89" s="308" t="s">
        <v>237</v>
      </c>
      <c r="BQ89" s="308" t="s">
        <v>237</v>
      </c>
      <c r="BR89" s="308" t="s">
        <v>237</v>
      </c>
      <c r="BS89" s="308"/>
      <c r="BT89" s="308"/>
      <c r="BU89" s="308"/>
      <c r="BV89" s="308"/>
      <c r="BW89" s="308"/>
      <c r="BX89" s="308"/>
      <c r="BY89" s="308"/>
      <c r="BZ89" s="308"/>
      <c r="CA89" s="308"/>
      <c r="CB89" s="308"/>
      <c r="CC89" s="308"/>
      <c r="CD89" s="308"/>
      <c r="CE89" s="309"/>
    </row>
    <row r="90" spans="1:83" x14ac:dyDescent="0.2">
      <c r="A90" s="238">
        <v>0</v>
      </c>
      <c r="B90" s="298" t="str">
        <f>IF(NOT(ISNA(A90)),IF(A90&gt;0,_xll.xlDateShiftMonthBiz("TARGET",A90,tenor),""),"")</f>
        <v/>
      </c>
      <c r="C90" s="422" t="s">
        <v>237</v>
      </c>
      <c r="D90" s="304"/>
      <c r="E90" s="420"/>
      <c r="F90" s="419">
        <v>0</v>
      </c>
      <c r="G90" s="239" t="str">
        <f t="shared" si="1"/>
        <v/>
      </c>
      <c r="H90" s="463" t="str">
        <f>IF(A90&gt;=$B$4,_xll.xlShmImplSwap2($B$5,$H$8,A90,,tenor+0*TYPE(trigger),12/tenor,4,12/tenor,4,1,1),"")</f>
        <v/>
      </c>
      <c r="I90" s="307" t="s">
        <v>237</v>
      </c>
      <c r="J90" s="308" t="s">
        <v>237</v>
      </c>
      <c r="K90" s="308" t="s">
        <v>237</v>
      </c>
      <c r="L90" s="308" t="s">
        <v>237</v>
      </c>
      <c r="M90" s="308" t="s">
        <v>237</v>
      </c>
      <c r="N90" s="308" t="s">
        <v>237</v>
      </c>
      <c r="O90" s="308" t="s">
        <v>237</v>
      </c>
      <c r="P90" s="308" t="s">
        <v>237</v>
      </c>
      <c r="Q90" s="308" t="s">
        <v>237</v>
      </c>
      <c r="R90" s="308" t="s">
        <v>237</v>
      </c>
      <c r="S90" s="308" t="s">
        <v>237</v>
      </c>
      <c r="T90" s="308" t="s">
        <v>237</v>
      </c>
      <c r="U90" s="308" t="s">
        <v>237</v>
      </c>
      <c r="V90" s="308" t="s">
        <v>237</v>
      </c>
      <c r="W90" s="308" t="s">
        <v>237</v>
      </c>
      <c r="X90" s="308" t="s">
        <v>237</v>
      </c>
      <c r="Y90" s="308" t="s">
        <v>237</v>
      </c>
      <c r="Z90" s="308" t="s">
        <v>237</v>
      </c>
      <c r="AA90" s="308" t="s">
        <v>237</v>
      </c>
      <c r="AB90" s="308" t="s">
        <v>237</v>
      </c>
      <c r="AC90" s="308" t="s">
        <v>237</v>
      </c>
      <c r="AD90" s="308" t="s">
        <v>237</v>
      </c>
      <c r="AE90" s="308" t="s">
        <v>237</v>
      </c>
      <c r="AF90" s="308" t="s">
        <v>237</v>
      </c>
      <c r="AG90" s="308" t="s">
        <v>237</v>
      </c>
      <c r="AH90" s="308" t="s">
        <v>237</v>
      </c>
      <c r="AI90" s="308" t="s">
        <v>237</v>
      </c>
      <c r="AJ90" s="308" t="s">
        <v>237</v>
      </c>
      <c r="AK90" s="308" t="s">
        <v>237</v>
      </c>
      <c r="AL90" s="308" t="s">
        <v>237</v>
      </c>
      <c r="AM90" s="308" t="s">
        <v>237</v>
      </c>
      <c r="AN90" s="308" t="s">
        <v>237</v>
      </c>
      <c r="AO90" s="308" t="s">
        <v>237</v>
      </c>
      <c r="AP90" s="308" t="s">
        <v>237</v>
      </c>
      <c r="AQ90" s="308" t="s">
        <v>237</v>
      </c>
      <c r="AR90" s="308" t="s">
        <v>237</v>
      </c>
      <c r="AS90" s="308" t="s">
        <v>237</v>
      </c>
      <c r="AT90" s="308" t="s">
        <v>237</v>
      </c>
      <c r="AU90" s="308" t="s">
        <v>237</v>
      </c>
      <c r="AV90" s="308" t="s">
        <v>237</v>
      </c>
      <c r="AW90" s="308" t="s">
        <v>237</v>
      </c>
      <c r="AX90" s="308" t="s">
        <v>237</v>
      </c>
      <c r="AY90" s="308" t="s">
        <v>237</v>
      </c>
      <c r="AZ90" s="308" t="s">
        <v>237</v>
      </c>
      <c r="BA90" s="308" t="s">
        <v>237</v>
      </c>
      <c r="BB90" s="308" t="s">
        <v>237</v>
      </c>
      <c r="BC90" s="308" t="s">
        <v>237</v>
      </c>
      <c r="BD90" s="308" t="s">
        <v>237</v>
      </c>
      <c r="BE90" s="308" t="s">
        <v>237</v>
      </c>
      <c r="BF90" s="308" t="s">
        <v>237</v>
      </c>
      <c r="BG90" s="308" t="s">
        <v>237</v>
      </c>
      <c r="BH90" s="308" t="s">
        <v>237</v>
      </c>
      <c r="BI90" s="308" t="s">
        <v>237</v>
      </c>
      <c r="BJ90" s="308" t="s">
        <v>237</v>
      </c>
      <c r="BK90" s="308" t="s">
        <v>237</v>
      </c>
      <c r="BL90" s="308" t="s">
        <v>237</v>
      </c>
      <c r="BM90" s="308" t="s">
        <v>237</v>
      </c>
      <c r="BN90" s="308" t="s">
        <v>237</v>
      </c>
      <c r="BO90" s="308" t="s">
        <v>237</v>
      </c>
      <c r="BP90" s="308" t="s">
        <v>237</v>
      </c>
      <c r="BQ90" s="308" t="s">
        <v>237</v>
      </c>
      <c r="BR90" s="308" t="s">
        <v>237</v>
      </c>
      <c r="BS90" s="308"/>
      <c r="BT90" s="308"/>
      <c r="BU90" s="308"/>
      <c r="BV90" s="308"/>
      <c r="BW90" s="308"/>
      <c r="BX90" s="308"/>
      <c r="BY90" s="308"/>
      <c r="BZ90" s="308"/>
      <c r="CA90" s="308"/>
      <c r="CB90" s="308"/>
      <c r="CC90" s="308"/>
      <c r="CD90" s="308"/>
      <c r="CE90" s="309"/>
    </row>
    <row r="91" spans="1:83" x14ac:dyDescent="0.2">
      <c r="A91" s="238">
        <v>0</v>
      </c>
      <c r="B91" s="298" t="str">
        <f>IF(NOT(ISNA(A91)),IF(A91&gt;0,_xll.xlDateShiftMonthBiz("TARGET",A91,tenor),""),"")</f>
        <v/>
      </c>
      <c r="C91" s="422" t="s">
        <v>237</v>
      </c>
      <c r="D91" s="304"/>
      <c r="E91" s="420"/>
      <c r="F91" s="419">
        <v>0</v>
      </c>
      <c r="G91" s="239" t="str">
        <f t="shared" si="1"/>
        <v/>
      </c>
      <c r="H91" s="463" t="str">
        <f>IF(A91&gt;=$B$4,_xll.xlShmImplSwap2($B$5,$H$8,A91,,tenor+0*TYPE(trigger),12/tenor,4,12/tenor,4,1,1),"")</f>
        <v/>
      </c>
      <c r="I91" s="307" t="s">
        <v>237</v>
      </c>
      <c r="J91" s="308" t="s">
        <v>237</v>
      </c>
      <c r="K91" s="308" t="s">
        <v>237</v>
      </c>
      <c r="L91" s="308" t="s">
        <v>237</v>
      </c>
      <c r="M91" s="308" t="s">
        <v>237</v>
      </c>
      <c r="N91" s="308" t="s">
        <v>237</v>
      </c>
      <c r="O91" s="308" t="s">
        <v>237</v>
      </c>
      <c r="P91" s="308" t="s">
        <v>237</v>
      </c>
      <c r="Q91" s="308" t="s">
        <v>237</v>
      </c>
      <c r="R91" s="308" t="s">
        <v>237</v>
      </c>
      <c r="S91" s="308" t="s">
        <v>237</v>
      </c>
      <c r="T91" s="308" t="s">
        <v>237</v>
      </c>
      <c r="U91" s="308" t="s">
        <v>237</v>
      </c>
      <c r="V91" s="308" t="s">
        <v>237</v>
      </c>
      <c r="W91" s="308" t="s">
        <v>237</v>
      </c>
      <c r="X91" s="308" t="s">
        <v>237</v>
      </c>
      <c r="Y91" s="308" t="s">
        <v>237</v>
      </c>
      <c r="Z91" s="308" t="s">
        <v>237</v>
      </c>
      <c r="AA91" s="308" t="s">
        <v>237</v>
      </c>
      <c r="AB91" s="308" t="s">
        <v>237</v>
      </c>
      <c r="AC91" s="308" t="s">
        <v>237</v>
      </c>
      <c r="AD91" s="308" t="s">
        <v>237</v>
      </c>
      <c r="AE91" s="308" t="s">
        <v>237</v>
      </c>
      <c r="AF91" s="308" t="s">
        <v>237</v>
      </c>
      <c r="AG91" s="308" t="s">
        <v>237</v>
      </c>
      <c r="AH91" s="308" t="s">
        <v>237</v>
      </c>
      <c r="AI91" s="308" t="s">
        <v>237</v>
      </c>
      <c r="AJ91" s="308" t="s">
        <v>237</v>
      </c>
      <c r="AK91" s="308" t="s">
        <v>237</v>
      </c>
      <c r="AL91" s="308" t="s">
        <v>237</v>
      </c>
      <c r="AM91" s="308" t="s">
        <v>237</v>
      </c>
      <c r="AN91" s="308" t="s">
        <v>237</v>
      </c>
      <c r="AO91" s="308" t="s">
        <v>237</v>
      </c>
      <c r="AP91" s="308" t="s">
        <v>237</v>
      </c>
      <c r="AQ91" s="308" t="s">
        <v>237</v>
      </c>
      <c r="AR91" s="308" t="s">
        <v>237</v>
      </c>
      <c r="AS91" s="308" t="s">
        <v>237</v>
      </c>
      <c r="AT91" s="308" t="s">
        <v>237</v>
      </c>
      <c r="AU91" s="308" t="s">
        <v>237</v>
      </c>
      <c r="AV91" s="308" t="s">
        <v>237</v>
      </c>
      <c r="AW91" s="308" t="s">
        <v>237</v>
      </c>
      <c r="AX91" s="308" t="s">
        <v>237</v>
      </c>
      <c r="AY91" s="308" t="s">
        <v>237</v>
      </c>
      <c r="AZ91" s="308" t="s">
        <v>237</v>
      </c>
      <c r="BA91" s="308" t="s">
        <v>237</v>
      </c>
      <c r="BB91" s="308" t="s">
        <v>237</v>
      </c>
      <c r="BC91" s="308" t="s">
        <v>237</v>
      </c>
      <c r="BD91" s="308" t="s">
        <v>237</v>
      </c>
      <c r="BE91" s="308" t="s">
        <v>237</v>
      </c>
      <c r="BF91" s="308" t="s">
        <v>237</v>
      </c>
      <c r="BG91" s="308" t="s">
        <v>237</v>
      </c>
      <c r="BH91" s="308" t="s">
        <v>237</v>
      </c>
      <c r="BI91" s="308" t="s">
        <v>237</v>
      </c>
      <c r="BJ91" s="308" t="s">
        <v>237</v>
      </c>
      <c r="BK91" s="308" t="s">
        <v>237</v>
      </c>
      <c r="BL91" s="308" t="s">
        <v>237</v>
      </c>
      <c r="BM91" s="308" t="s">
        <v>237</v>
      </c>
      <c r="BN91" s="308" t="s">
        <v>237</v>
      </c>
      <c r="BO91" s="308" t="s">
        <v>237</v>
      </c>
      <c r="BP91" s="308" t="s">
        <v>237</v>
      </c>
      <c r="BQ91" s="308" t="s">
        <v>237</v>
      </c>
      <c r="BR91" s="308" t="s">
        <v>237</v>
      </c>
      <c r="BS91" s="308"/>
      <c r="BT91" s="308"/>
      <c r="BU91" s="308"/>
      <c r="BV91" s="308"/>
      <c r="BW91" s="308"/>
      <c r="BX91" s="308"/>
      <c r="BY91" s="308"/>
      <c r="BZ91" s="308"/>
      <c r="CA91" s="308"/>
      <c r="CB91" s="308"/>
      <c r="CC91" s="308"/>
      <c r="CD91" s="308"/>
      <c r="CE91" s="309"/>
    </row>
    <row r="92" spans="1:83" x14ac:dyDescent="0.2">
      <c r="A92" s="238">
        <v>0</v>
      </c>
      <c r="B92" s="298" t="str">
        <f>IF(NOT(ISNA(A92)),IF(A92&gt;0,_xll.xlDateShiftMonthBiz("TARGET",A92,tenor),""),"")</f>
        <v/>
      </c>
      <c r="C92" s="422" t="s">
        <v>237</v>
      </c>
      <c r="D92" s="304"/>
      <c r="E92" s="420"/>
      <c r="F92" s="419">
        <v>0</v>
      </c>
      <c r="G92" s="239" t="str">
        <f t="shared" si="1"/>
        <v/>
      </c>
      <c r="H92" s="463" t="str">
        <f>IF(A92&gt;=$B$4,_xll.xlShmImplSwap2($B$5,$H$8,A92,,tenor+0*TYPE(trigger),12/tenor,4,12/tenor,4,1,1),"")</f>
        <v/>
      </c>
      <c r="I92" s="307" t="s">
        <v>237</v>
      </c>
      <c r="J92" s="308" t="s">
        <v>237</v>
      </c>
      <c r="K92" s="308" t="s">
        <v>237</v>
      </c>
      <c r="L92" s="308" t="s">
        <v>237</v>
      </c>
      <c r="M92" s="308" t="s">
        <v>237</v>
      </c>
      <c r="N92" s="308" t="s">
        <v>237</v>
      </c>
      <c r="O92" s="308" t="s">
        <v>237</v>
      </c>
      <c r="P92" s="308" t="s">
        <v>237</v>
      </c>
      <c r="Q92" s="308" t="s">
        <v>237</v>
      </c>
      <c r="R92" s="308" t="s">
        <v>237</v>
      </c>
      <c r="S92" s="308" t="s">
        <v>237</v>
      </c>
      <c r="T92" s="308" t="s">
        <v>237</v>
      </c>
      <c r="U92" s="308" t="s">
        <v>237</v>
      </c>
      <c r="V92" s="308" t="s">
        <v>237</v>
      </c>
      <c r="W92" s="308" t="s">
        <v>237</v>
      </c>
      <c r="X92" s="308" t="s">
        <v>237</v>
      </c>
      <c r="Y92" s="308" t="s">
        <v>237</v>
      </c>
      <c r="Z92" s="308" t="s">
        <v>237</v>
      </c>
      <c r="AA92" s="308" t="s">
        <v>237</v>
      </c>
      <c r="AB92" s="308" t="s">
        <v>237</v>
      </c>
      <c r="AC92" s="308" t="s">
        <v>237</v>
      </c>
      <c r="AD92" s="308" t="s">
        <v>237</v>
      </c>
      <c r="AE92" s="308" t="s">
        <v>237</v>
      </c>
      <c r="AF92" s="308" t="s">
        <v>237</v>
      </c>
      <c r="AG92" s="308" t="s">
        <v>237</v>
      </c>
      <c r="AH92" s="308" t="s">
        <v>237</v>
      </c>
      <c r="AI92" s="308" t="s">
        <v>237</v>
      </c>
      <c r="AJ92" s="308" t="s">
        <v>237</v>
      </c>
      <c r="AK92" s="308" t="s">
        <v>237</v>
      </c>
      <c r="AL92" s="308" t="s">
        <v>237</v>
      </c>
      <c r="AM92" s="308" t="s">
        <v>237</v>
      </c>
      <c r="AN92" s="308" t="s">
        <v>237</v>
      </c>
      <c r="AO92" s="308" t="s">
        <v>237</v>
      </c>
      <c r="AP92" s="308" t="s">
        <v>237</v>
      </c>
      <c r="AQ92" s="308" t="s">
        <v>237</v>
      </c>
      <c r="AR92" s="308" t="s">
        <v>237</v>
      </c>
      <c r="AS92" s="308" t="s">
        <v>237</v>
      </c>
      <c r="AT92" s="308" t="s">
        <v>237</v>
      </c>
      <c r="AU92" s="308" t="s">
        <v>237</v>
      </c>
      <c r="AV92" s="308" t="s">
        <v>237</v>
      </c>
      <c r="AW92" s="308" t="s">
        <v>237</v>
      </c>
      <c r="AX92" s="308" t="s">
        <v>237</v>
      </c>
      <c r="AY92" s="308" t="s">
        <v>237</v>
      </c>
      <c r="AZ92" s="308" t="s">
        <v>237</v>
      </c>
      <c r="BA92" s="308" t="s">
        <v>237</v>
      </c>
      <c r="BB92" s="308" t="s">
        <v>237</v>
      </c>
      <c r="BC92" s="308" t="s">
        <v>237</v>
      </c>
      <c r="BD92" s="308" t="s">
        <v>237</v>
      </c>
      <c r="BE92" s="308" t="s">
        <v>237</v>
      </c>
      <c r="BF92" s="308" t="s">
        <v>237</v>
      </c>
      <c r="BG92" s="308" t="s">
        <v>237</v>
      </c>
      <c r="BH92" s="308" t="s">
        <v>237</v>
      </c>
      <c r="BI92" s="308" t="s">
        <v>237</v>
      </c>
      <c r="BJ92" s="308" t="s">
        <v>237</v>
      </c>
      <c r="BK92" s="308" t="s">
        <v>237</v>
      </c>
      <c r="BL92" s="308" t="s">
        <v>237</v>
      </c>
      <c r="BM92" s="308" t="s">
        <v>237</v>
      </c>
      <c r="BN92" s="308" t="s">
        <v>237</v>
      </c>
      <c r="BO92" s="308" t="s">
        <v>237</v>
      </c>
      <c r="BP92" s="308" t="s">
        <v>237</v>
      </c>
      <c r="BQ92" s="308" t="s">
        <v>237</v>
      </c>
      <c r="BR92" s="308" t="s">
        <v>237</v>
      </c>
      <c r="BS92" s="308"/>
      <c r="BT92" s="308"/>
      <c r="BU92" s="308"/>
      <c r="BV92" s="308"/>
      <c r="BW92" s="308"/>
      <c r="BX92" s="308"/>
      <c r="BY92" s="308"/>
      <c r="BZ92" s="308"/>
      <c r="CA92" s="308"/>
      <c r="CB92" s="308"/>
      <c r="CC92" s="308"/>
      <c r="CD92" s="308"/>
      <c r="CE92" s="309"/>
    </row>
    <row r="93" spans="1:83" x14ac:dyDescent="0.2">
      <c r="A93" s="238">
        <v>0</v>
      </c>
      <c r="B93" s="298" t="str">
        <f>IF(NOT(ISNA(A93)),IF(A93&gt;0,_xll.xlDateShiftMonthBiz("TARGET",A93,tenor),""),"")</f>
        <v/>
      </c>
      <c r="C93" s="422" t="s">
        <v>237</v>
      </c>
      <c r="D93" s="304"/>
      <c r="E93" s="420"/>
      <c r="F93" s="419">
        <v>0</v>
      </c>
      <c r="G93" s="239" t="str">
        <f t="shared" si="1"/>
        <v/>
      </c>
      <c r="H93" s="463" t="str">
        <f>IF(A93&gt;=$B$4,_xll.xlShmImplSwap2($B$5,$H$8,A93,,tenor+0*TYPE(trigger),12/tenor,4,12/tenor,4,1,1),"")</f>
        <v/>
      </c>
      <c r="I93" s="307" t="s">
        <v>237</v>
      </c>
      <c r="J93" s="308" t="s">
        <v>237</v>
      </c>
      <c r="K93" s="308" t="s">
        <v>237</v>
      </c>
      <c r="L93" s="308" t="s">
        <v>237</v>
      </c>
      <c r="M93" s="308" t="s">
        <v>237</v>
      </c>
      <c r="N93" s="308" t="s">
        <v>237</v>
      </c>
      <c r="O93" s="308" t="s">
        <v>237</v>
      </c>
      <c r="P93" s="308" t="s">
        <v>237</v>
      </c>
      <c r="Q93" s="308" t="s">
        <v>237</v>
      </c>
      <c r="R93" s="308" t="s">
        <v>237</v>
      </c>
      <c r="S93" s="308" t="s">
        <v>237</v>
      </c>
      <c r="T93" s="308" t="s">
        <v>237</v>
      </c>
      <c r="U93" s="308" t="s">
        <v>237</v>
      </c>
      <c r="V93" s="308" t="s">
        <v>237</v>
      </c>
      <c r="W93" s="308" t="s">
        <v>237</v>
      </c>
      <c r="X93" s="308" t="s">
        <v>237</v>
      </c>
      <c r="Y93" s="308" t="s">
        <v>237</v>
      </c>
      <c r="Z93" s="308" t="s">
        <v>237</v>
      </c>
      <c r="AA93" s="308" t="s">
        <v>237</v>
      </c>
      <c r="AB93" s="308" t="s">
        <v>237</v>
      </c>
      <c r="AC93" s="308" t="s">
        <v>237</v>
      </c>
      <c r="AD93" s="308" t="s">
        <v>237</v>
      </c>
      <c r="AE93" s="308" t="s">
        <v>237</v>
      </c>
      <c r="AF93" s="308" t="s">
        <v>237</v>
      </c>
      <c r="AG93" s="308" t="s">
        <v>237</v>
      </c>
      <c r="AH93" s="308" t="s">
        <v>237</v>
      </c>
      <c r="AI93" s="308" t="s">
        <v>237</v>
      </c>
      <c r="AJ93" s="308" t="s">
        <v>237</v>
      </c>
      <c r="AK93" s="308" t="s">
        <v>237</v>
      </c>
      <c r="AL93" s="308" t="s">
        <v>237</v>
      </c>
      <c r="AM93" s="308" t="s">
        <v>237</v>
      </c>
      <c r="AN93" s="308" t="s">
        <v>237</v>
      </c>
      <c r="AO93" s="308" t="s">
        <v>237</v>
      </c>
      <c r="AP93" s="308" t="s">
        <v>237</v>
      </c>
      <c r="AQ93" s="308" t="s">
        <v>237</v>
      </c>
      <c r="AR93" s="308" t="s">
        <v>237</v>
      </c>
      <c r="AS93" s="308" t="s">
        <v>237</v>
      </c>
      <c r="AT93" s="308" t="s">
        <v>237</v>
      </c>
      <c r="AU93" s="308" t="s">
        <v>237</v>
      </c>
      <c r="AV93" s="308" t="s">
        <v>237</v>
      </c>
      <c r="AW93" s="308" t="s">
        <v>237</v>
      </c>
      <c r="AX93" s="308" t="s">
        <v>237</v>
      </c>
      <c r="AY93" s="308" t="s">
        <v>237</v>
      </c>
      <c r="AZ93" s="308" t="s">
        <v>237</v>
      </c>
      <c r="BA93" s="308" t="s">
        <v>237</v>
      </c>
      <c r="BB93" s="308" t="s">
        <v>237</v>
      </c>
      <c r="BC93" s="308" t="s">
        <v>237</v>
      </c>
      <c r="BD93" s="308" t="s">
        <v>237</v>
      </c>
      <c r="BE93" s="308" t="s">
        <v>237</v>
      </c>
      <c r="BF93" s="308" t="s">
        <v>237</v>
      </c>
      <c r="BG93" s="308" t="s">
        <v>237</v>
      </c>
      <c r="BH93" s="308" t="s">
        <v>237</v>
      </c>
      <c r="BI93" s="308" t="s">
        <v>237</v>
      </c>
      <c r="BJ93" s="308" t="s">
        <v>237</v>
      </c>
      <c r="BK93" s="308" t="s">
        <v>237</v>
      </c>
      <c r="BL93" s="308" t="s">
        <v>237</v>
      </c>
      <c r="BM93" s="308" t="s">
        <v>237</v>
      </c>
      <c r="BN93" s="308" t="s">
        <v>237</v>
      </c>
      <c r="BO93" s="308" t="s">
        <v>237</v>
      </c>
      <c r="BP93" s="308" t="s">
        <v>237</v>
      </c>
      <c r="BQ93" s="308" t="s">
        <v>237</v>
      </c>
      <c r="BR93" s="308" t="s">
        <v>237</v>
      </c>
      <c r="BS93" s="308"/>
      <c r="BT93" s="308"/>
      <c r="BU93" s="308"/>
      <c r="BV93" s="308"/>
      <c r="BW93" s="308"/>
      <c r="BX93" s="308"/>
      <c r="BY93" s="308"/>
      <c r="BZ93" s="308"/>
      <c r="CA93" s="308"/>
      <c r="CB93" s="308"/>
      <c r="CC93" s="308"/>
      <c r="CD93" s="308"/>
      <c r="CE93" s="309"/>
    </row>
    <row r="94" spans="1:83" x14ac:dyDescent="0.2">
      <c r="A94" s="238">
        <v>0</v>
      </c>
      <c r="B94" s="298" t="str">
        <f>IF(NOT(ISNA(A94)),IF(A94&gt;0,_xll.xlDateShiftMonthBiz("TARGET",A94,tenor),""),"")</f>
        <v/>
      </c>
      <c r="C94" s="422" t="s">
        <v>237</v>
      </c>
      <c r="D94" s="304"/>
      <c r="E94" s="420"/>
      <c r="F94" s="419">
        <v>0</v>
      </c>
      <c r="G94" s="239" t="str">
        <f t="shared" si="1"/>
        <v/>
      </c>
      <c r="H94" s="463" t="str">
        <f>IF(A94&gt;=$B$4,_xll.xlShmImplSwap2($B$5,$H$8,A94,,tenor+0*TYPE(trigger),12/tenor,4,12/tenor,4,1,1),"")</f>
        <v/>
      </c>
      <c r="I94" s="307" t="s">
        <v>237</v>
      </c>
      <c r="J94" s="308" t="s">
        <v>237</v>
      </c>
      <c r="K94" s="308" t="s">
        <v>237</v>
      </c>
      <c r="L94" s="308" t="s">
        <v>237</v>
      </c>
      <c r="M94" s="308" t="s">
        <v>237</v>
      </c>
      <c r="N94" s="308" t="s">
        <v>237</v>
      </c>
      <c r="O94" s="308" t="s">
        <v>237</v>
      </c>
      <c r="P94" s="308" t="s">
        <v>237</v>
      </c>
      <c r="Q94" s="308" t="s">
        <v>237</v>
      </c>
      <c r="R94" s="308" t="s">
        <v>237</v>
      </c>
      <c r="S94" s="308" t="s">
        <v>237</v>
      </c>
      <c r="T94" s="308" t="s">
        <v>237</v>
      </c>
      <c r="U94" s="308" t="s">
        <v>237</v>
      </c>
      <c r="V94" s="308" t="s">
        <v>237</v>
      </c>
      <c r="W94" s="308" t="s">
        <v>237</v>
      </c>
      <c r="X94" s="308" t="s">
        <v>237</v>
      </c>
      <c r="Y94" s="308" t="s">
        <v>237</v>
      </c>
      <c r="Z94" s="308" t="s">
        <v>237</v>
      </c>
      <c r="AA94" s="308" t="s">
        <v>237</v>
      </c>
      <c r="AB94" s="308" t="s">
        <v>237</v>
      </c>
      <c r="AC94" s="308" t="s">
        <v>237</v>
      </c>
      <c r="AD94" s="308" t="s">
        <v>237</v>
      </c>
      <c r="AE94" s="308" t="s">
        <v>237</v>
      </c>
      <c r="AF94" s="308" t="s">
        <v>237</v>
      </c>
      <c r="AG94" s="308" t="s">
        <v>237</v>
      </c>
      <c r="AH94" s="308" t="s">
        <v>237</v>
      </c>
      <c r="AI94" s="308" t="s">
        <v>237</v>
      </c>
      <c r="AJ94" s="308" t="s">
        <v>237</v>
      </c>
      <c r="AK94" s="308" t="s">
        <v>237</v>
      </c>
      <c r="AL94" s="308" t="s">
        <v>237</v>
      </c>
      <c r="AM94" s="308" t="s">
        <v>237</v>
      </c>
      <c r="AN94" s="308" t="s">
        <v>237</v>
      </c>
      <c r="AO94" s="308" t="s">
        <v>237</v>
      </c>
      <c r="AP94" s="308" t="s">
        <v>237</v>
      </c>
      <c r="AQ94" s="308" t="s">
        <v>237</v>
      </c>
      <c r="AR94" s="308" t="s">
        <v>237</v>
      </c>
      <c r="AS94" s="308" t="s">
        <v>237</v>
      </c>
      <c r="AT94" s="308" t="s">
        <v>237</v>
      </c>
      <c r="AU94" s="308" t="s">
        <v>237</v>
      </c>
      <c r="AV94" s="308" t="s">
        <v>237</v>
      </c>
      <c r="AW94" s="308" t="s">
        <v>237</v>
      </c>
      <c r="AX94" s="308" t="s">
        <v>237</v>
      </c>
      <c r="AY94" s="308" t="s">
        <v>237</v>
      </c>
      <c r="AZ94" s="308" t="s">
        <v>237</v>
      </c>
      <c r="BA94" s="308" t="s">
        <v>237</v>
      </c>
      <c r="BB94" s="308" t="s">
        <v>237</v>
      </c>
      <c r="BC94" s="308" t="s">
        <v>237</v>
      </c>
      <c r="BD94" s="308" t="s">
        <v>237</v>
      </c>
      <c r="BE94" s="308" t="s">
        <v>237</v>
      </c>
      <c r="BF94" s="308" t="s">
        <v>237</v>
      </c>
      <c r="BG94" s="308" t="s">
        <v>237</v>
      </c>
      <c r="BH94" s="308" t="s">
        <v>237</v>
      </c>
      <c r="BI94" s="308" t="s">
        <v>237</v>
      </c>
      <c r="BJ94" s="308" t="s">
        <v>237</v>
      </c>
      <c r="BK94" s="308" t="s">
        <v>237</v>
      </c>
      <c r="BL94" s="308" t="s">
        <v>237</v>
      </c>
      <c r="BM94" s="308" t="s">
        <v>237</v>
      </c>
      <c r="BN94" s="308" t="s">
        <v>237</v>
      </c>
      <c r="BO94" s="308" t="s">
        <v>237</v>
      </c>
      <c r="BP94" s="308" t="s">
        <v>237</v>
      </c>
      <c r="BQ94" s="308" t="s">
        <v>237</v>
      </c>
      <c r="BR94" s="308" t="s">
        <v>237</v>
      </c>
      <c r="BS94" s="308"/>
      <c r="BT94" s="308"/>
      <c r="BU94" s="308"/>
      <c r="BV94" s="308"/>
      <c r="BW94" s="308"/>
      <c r="BX94" s="308"/>
      <c r="BY94" s="308"/>
      <c r="BZ94" s="308"/>
      <c r="CA94" s="308"/>
      <c r="CB94" s="308"/>
      <c r="CC94" s="308"/>
      <c r="CD94" s="308"/>
      <c r="CE94" s="309"/>
    </row>
    <row r="95" spans="1:83" x14ac:dyDescent="0.2">
      <c r="A95" s="238">
        <v>0</v>
      </c>
      <c r="B95" s="298" t="str">
        <f>IF(NOT(ISNA(A95)),IF(A95&gt;0,_xll.xlDateShiftMonthBiz("TARGET",A95,tenor),""),"")</f>
        <v/>
      </c>
      <c r="C95" s="422" t="s">
        <v>237</v>
      </c>
      <c r="D95" s="304"/>
      <c r="E95" s="420"/>
      <c r="F95" s="419">
        <v>0</v>
      </c>
      <c r="G95" s="239" t="str">
        <f t="shared" si="1"/>
        <v/>
      </c>
      <c r="H95" s="463" t="str">
        <f>IF(A95&gt;=$B$4,_xll.xlShmImplSwap2($B$5,$H$8,A95,,tenor+0*TYPE(trigger),12/tenor,4,12/tenor,4,1,1),"")</f>
        <v/>
      </c>
      <c r="I95" s="307" t="s">
        <v>237</v>
      </c>
      <c r="J95" s="308" t="s">
        <v>237</v>
      </c>
      <c r="K95" s="308" t="s">
        <v>237</v>
      </c>
      <c r="L95" s="308" t="s">
        <v>237</v>
      </c>
      <c r="M95" s="308" t="s">
        <v>237</v>
      </c>
      <c r="N95" s="308" t="s">
        <v>237</v>
      </c>
      <c r="O95" s="308" t="s">
        <v>237</v>
      </c>
      <c r="P95" s="308" t="s">
        <v>237</v>
      </c>
      <c r="Q95" s="308" t="s">
        <v>237</v>
      </c>
      <c r="R95" s="308" t="s">
        <v>237</v>
      </c>
      <c r="S95" s="308" t="s">
        <v>237</v>
      </c>
      <c r="T95" s="308" t="s">
        <v>237</v>
      </c>
      <c r="U95" s="308" t="s">
        <v>237</v>
      </c>
      <c r="V95" s="308" t="s">
        <v>237</v>
      </c>
      <c r="W95" s="308" t="s">
        <v>237</v>
      </c>
      <c r="X95" s="308" t="s">
        <v>237</v>
      </c>
      <c r="Y95" s="308" t="s">
        <v>237</v>
      </c>
      <c r="Z95" s="308" t="s">
        <v>237</v>
      </c>
      <c r="AA95" s="308" t="s">
        <v>237</v>
      </c>
      <c r="AB95" s="308" t="s">
        <v>237</v>
      </c>
      <c r="AC95" s="308" t="s">
        <v>237</v>
      </c>
      <c r="AD95" s="308" t="s">
        <v>237</v>
      </c>
      <c r="AE95" s="308" t="s">
        <v>237</v>
      </c>
      <c r="AF95" s="308" t="s">
        <v>237</v>
      </c>
      <c r="AG95" s="308" t="s">
        <v>237</v>
      </c>
      <c r="AH95" s="308" t="s">
        <v>237</v>
      </c>
      <c r="AI95" s="308" t="s">
        <v>237</v>
      </c>
      <c r="AJ95" s="308" t="s">
        <v>237</v>
      </c>
      <c r="AK95" s="308" t="s">
        <v>237</v>
      </c>
      <c r="AL95" s="308" t="s">
        <v>237</v>
      </c>
      <c r="AM95" s="308" t="s">
        <v>237</v>
      </c>
      <c r="AN95" s="308" t="s">
        <v>237</v>
      </c>
      <c r="AO95" s="308" t="s">
        <v>237</v>
      </c>
      <c r="AP95" s="308" t="s">
        <v>237</v>
      </c>
      <c r="AQ95" s="308" t="s">
        <v>237</v>
      </c>
      <c r="AR95" s="308" t="s">
        <v>237</v>
      </c>
      <c r="AS95" s="308" t="s">
        <v>237</v>
      </c>
      <c r="AT95" s="308" t="s">
        <v>237</v>
      </c>
      <c r="AU95" s="308" t="s">
        <v>237</v>
      </c>
      <c r="AV95" s="308" t="s">
        <v>237</v>
      </c>
      <c r="AW95" s="308" t="s">
        <v>237</v>
      </c>
      <c r="AX95" s="308" t="s">
        <v>237</v>
      </c>
      <c r="AY95" s="308" t="s">
        <v>237</v>
      </c>
      <c r="AZ95" s="308" t="s">
        <v>237</v>
      </c>
      <c r="BA95" s="308" t="s">
        <v>237</v>
      </c>
      <c r="BB95" s="308" t="s">
        <v>237</v>
      </c>
      <c r="BC95" s="308" t="s">
        <v>237</v>
      </c>
      <c r="BD95" s="308" t="s">
        <v>237</v>
      </c>
      <c r="BE95" s="308" t="s">
        <v>237</v>
      </c>
      <c r="BF95" s="308" t="s">
        <v>237</v>
      </c>
      <c r="BG95" s="308" t="s">
        <v>237</v>
      </c>
      <c r="BH95" s="308" t="s">
        <v>237</v>
      </c>
      <c r="BI95" s="308" t="s">
        <v>237</v>
      </c>
      <c r="BJ95" s="308" t="s">
        <v>237</v>
      </c>
      <c r="BK95" s="308" t="s">
        <v>237</v>
      </c>
      <c r="BL95" s="308" t="s">
        <v>237</v>
      </c>
      <c r="BM95" s="308" t="s">
        <v>237</v>
      </c>
      <c r="BN95" s="308" t="s">
        <v>237</v>
      </c>
      <c r="BO95" s="308" t="s">
        <v>237</v>
      </c>
      <c r="BP95" s="308" t="s">
        <v>237</v>
      </c>
      <c r="BQ95" s="308" t="s">
        <v>237</v>
      </c>
      <c r="BR95" s="308" t="s">
        <v>237</v>
      </c>
      <c r="BS95" s="308"/>
      <c r="BT95" s="308"/>
      <c r="BU95" s="308"/>
      <c r="BV95" s="308"/>
      <c r="BW95" s="308"/>
      <c r="BX95" s="308"/>
      <c r="BY95" s="308"/>
      <c r="BZ95" s="308"/>
      <c r="CA95" s="308"/>
      <c r="CB95" s="308"/>
      <c r="CC95" s="308"/>
      <c r="CD95" s="308"/>
      <c r="CE95" s="309"/>
    </row>
    <row r="96" spans="1:83" x14ac:dyDescent="0.2">
      <c r="A96" s="238">
        <v>0</v>
      </c>
      <c r="B96" s="298" t="str">
        <f>IF(NOT(ISNA(A96)),IF(A96&gt;0,_xll.xlDateShiftMonthBiz("TARGET",A96,tenor),""),"")</f>
        <v/>
      </c>
      <c r="C96" s="422" t="s">
        <v>237</v>
      </c>
      <c r="D96" s="304"/>
      <c r="E96" s="420"/>
      <c r="F96" s="419">
        <v>0</v>
      </c>
      <c r="G96" s="239" t="str">
        <f t="shared" si="1"/>
        <v/>
      </c>
      <c r="H96" s="463" t="str">
        <f>IF(A96&gt;=$B$4,_xll.xlShmImplSwap2($B$5,$H$8,A96,,tenor+0*TYPE(trigger),12/tenor,4,12/tenor,4,1,1),"")</f>
        <v/>
      </c>
      <c r="I96" s="307" t="s">
        <v>237</v>
      </c>
      <c r="J96" s="308" t="s">
        <v>237</v>
      </c>
      <c r="K96" s="308" t="s">
        <v>237</v>
      </c>
      <c r="L96" s="308" t="s">
        <v>237</v>
      </c>
      <c r="M96" s="308" t="s">
        <v>237</v>
      </c>
      <c r="N96" s="308" t="s">
        <v>237</v>
      </c>
      <c r="O96" s="308" t="s">
        <v>237</v>
      </c>
      <c r="P96" s="308" t="s">
        <v>237</v>
      </c>
      <c r="Q96" s="308" t="s">
        <v>237</v>
      </c>
      <c r="R96" s="308" t="s">
        <v>237</v>
      </c>
      <c r="S96" s="308" t="s">
        <v>237</v>
      </c>
      <c r="T96" s="308" t="s">
        <v>237</v>
      </c>
      <c r="U96" s="308" t="s">
        <v>237</v>
      </c>
      <c r="V96" s="308" t="s">
        <v>237</v>
      </c>
      <c r="W96" s="308" t="s">
        <v>237</v>
      </c>
      <c r="X96" s="308" t="s">
        <v>237</v>
      </c>
      <c r="Y96" s="308" t="s">
        <v>237</v>
      </c>
      <c r="Z96" s="308" t="s">
        <v>237</v>
      </c>
      <c r="AA96" s="308" t="s">
        <v>237</v>
      </c>
      <c r="AB96" s="308" t="s">
        <v>237</v>
      </c>
      <c r="AC96" s="308" t="s">
        <v>237</v>
      </c>
      <c r="AD96" s="308" t="s">
        <v>237</v>
      </c>
      <c r="AE96" s="308" t="s">
        <v>237</v>
      </c>
      <c r="AF96" s="308" t="s">
        <v>237</v>
      </c>
      <c r="AG96" s="308" t="s">
        <v>237</v>
      </c>
      <c r="AH96" s="308" t="s">
        <v>237</v>
      </c>
      <c r="AI96" s="308" t="s">
        <v>237</v>
      </c>
      <c r="AJ96" s="308" t="s">
        <v>237</v>
      </c>
      <c r="AK96" s="308" t="s">
        <v>237</v>
      </c>
      <c r="AL96" s="308" t="s">
        <v>237</v>
      </c>
      <c r="AM96" s="308" t="s">
        <v>237</v>
      </c>
      <c r="AN96" s="308" t="s">
        <v>237</v>
      </c>
      <c r="AO96" s="308" t="s">
        <v>237</v>
      </c>
      <c r="AP96" s="308" t="s">
        <v>237</v>
      </c>
      <c r="AQ96" s="308" t="s">
        <v>237</v>
      </c>
      <c r="AR96" s="308" t="s">
        <v>237</v>
      </c>
      <c r="AS96" s="308" t="s">
        <v>237</v>
      </c>
      <c r="AT96" s="308" t="s">
        <v>237</v>
      </c>
      <c r="AU96" s="308" t="s">
        <v>237</v>
      </c>
      <c r="AV96" s="308" t="s">
        <v>237</v>
      </c>
      <c r="AW96" s="308" t="s">
        <v>237</v>
      </c>
      <c r="AX96" s="308" t="s">
        <v>237</v>
      </c>
      <c r="AY96" s="308" t="s">
        <v>237</v>
      </c>
      <c r="AZ96" s="308" t="s">
        <v>237</v>
      </c>
      <c r="BA96" s="308" t="s">
        <v>237</v>
      </c>
      <c r="BB96" s="308" t="s">
        <v>237</v>
      </c>
      <c r="BC96" s="308" t="s">
        <v>237</v>
      </c>
      <c r="BD96" s="308" t="s">
        <v>237</v>
      </c>
      <c r="BE96" s="308" t="s">
        <v>237</v>
      </c>
      <c r="BF96" s="308" t="s">
        <v>237</v>
      </c>
      <c r="BG96" s="308" t="s">
        <v>237</v>
      </c>
      <c r="BH96" s="308" t="s">
        <v>237</v>
      </c>
      <c r="BI96" s="308" t="s">
        <v>237</v>
      </c>
      <c r="BJ96" s="308" t="s">
        <v>237</v>
      </c>
      <c r="BK96" s="308" t="s">
        <v>237</v>
      </c>
      <c r="BL96" s="308" t="s">
        <v>237</v>
      </c>
      <c r="BM96" s="308" t="s">
        <v>237</v>
      </c>
      <c r="BN96" s="308" t="s">
        <v>237</v>
      </c>
      <c r="BO96" s="308" t="s">
        <v>237</v>
      </c>
      <c r="BP96" s="308" t="s">
        <v>237</v>
      </c>
      <c r="BQ96" s="308" t="s">
        <v>237</v>
      </c>
      <c r="BR96" s="308" t="s">
        <v>237</v>
      </c>
      <c r="BS96" s="308"/>
      <c r="BT96" s="308"/>
      <c r="BU96" s="308"/>
      <c r="BV96" s="308"/>
      <c r="BW96" s="308"/>
      <c r="BX96" s="308"/>
      <c r="BY96" s="308"/>
      <c r="BZ96" s="308"/>
      <c r="CA96" s="308"/>
      <c r="CB96" s="308"/>
      <c r="CC96" s="308"/>
      <c r="CD96" s="308"/>
      <c r="CE96" s="309"/>
    </row>
    <row r="97" spans="1:83" x14ac:dyDescent="0.2">
      <c r="A97" s="238">
        <v>0</v>
      </c>
      <c r="B97" s="298" t="str">
        <f>IF(NOT(ISNA(A97)),IF(A97&gt;0,_xll.xlDateShiftMonthBiz("TARGET",A97,tenor),""),"")</f>
        <v/>
      </c>
      <c r="C97" s="422" t="s">
        <v>237</v>
      </c>
      <c r="D97" s="304"/>
      <c r="E97" s="420"/>
      <c r="F97" s="419">
        <v>0</v>
      </c>
      <c r="G97" s="239" t="str">
        <f t="shared" si="1"/>
        <v/>
      </c>
      <c r="H97" s="463" t="str">
        <f>IF(A97&gt;=$B$4,_xll.xlShmImplSwap2($B$5,$H$8,A97,,tenor+0*TYPE(trigger),12/tenor,4,12/tenor,4,1,1),"")</f>
        <v/>
      </c>
      <c r="I97" s="307" t="s">
        <v>237</v>
      </c>
      <c r="J97" s="308" t="s">
        <v>237</v>
      </c>
      <c r="K97" s="308" t="s">
        <v>237</v>
      </c>
      <c r="L97" s="308" t="s">
        <v>237</v>
      </c>
      <c r="M97" s="308" t="s">
        <v>237</v>
      </c>
      <c r="N97" s="308" t="s">
        <v>237</v>
      </c>
      <c r="O97" s="308" t="s">
        <v>237</v>
      </c>
      <c r="P97" s="308" t="s">
        <v>237</v>
      </c>
      <c r="Q97" s="308" t="s">
        <v>237</v>
      </c>
      <c r="R97" s="308" t="s">
        <v>237</v>
      </c>
      <c r="S97" s="308" t="s">
        <v>237</v>
      </c>
      <c r="T97" s="308" t="s">
        <v>237</v>
      </c>
      <c r="U97" s="308" t="s">
        <v>237</v>
      </c>
      <c r="V97" s="308" t="s">
        <v>237</v>
      </c>
      <c r="W97" s="308" t="s">
        <v>237</v>
      </c>
      <c r="X97" s="308" t="s">
        <v>237</v>
      </c>
      <c r="Y97" s="308" t="s">
        <v>237</v>
      </c>
      <c r="Z97" s="308" t="s">
        <v>237</v>
      </c>
      <c r="AA97" s="308" t="s">
        <v>237</v>
      </c>
      <c r="AB97" s="308" t="s">
        <v>237</v>
      </c>
      <c r="AC97" s="308" t="s">
        <v>237</v>
      </c>
      <c r="AD97" s="308" t="s">
        <v>237</v>
      </c>
      <c r="AE97" s="308" t="s">
        <v>237</v>
      </c>
      <c r="AF97" s="308" t="s">
        <v>237</v>
      </c>
      <c r="AG97" s="308" t="s">
        <v>237</v>
      </c>
      <c r="AH97" s="308" t="s">
        <v>237</v>
      </c>
      <c r="AI97" s="308" t="s">
        <v>237</v>
      </c>
      <c r="AJ97" s="308" t="s">
        <v>237</v>
      </c>
      <c r="AK97" s="308" t="s">
        <v>237</v>
      </c>
      <c r="AL97" s="308" t="s">
        <v>237</v>
      </c>
      <c r="AM97" s="308" t="s">
        <v>237</v>
      </c>
      <c r="AN97" s="308" t="s">
        <v>237</v>
      </c>
      <c r="AO97" s="308" t="s">
        <v>237</v>
      </c>
      <c r="AP97" s="308" t="s">
        <v>237</v>
      </c>
      <c r="AQ97" s="308" t="s">
        <v>237</v>
      </c>
      <c r="AR97" s="308" t="s">
        <v>237</v>
      </c>
      <c r="AS97" s="308" t="s">
        <v>237</v>
      </c>
      <c r="AT97" s="308" t="s">
        <v>237</v>
      </c>
      <c r="AU97" s="308" t="s">
        <v>237</v>
      </c>
      <c r="AV97" s="308" t="s">
        <v>237</v>
      </c>
      <c r="AW97" s="308" t="s">
        <v>237</v>
      </c>
      <c r="AX97" s="308" t="s">
        <v>237</v>
      </c>
      <c r="AY97" s="308" t="s">
        <v>237</v>
      </c>
      <c r="AZ97" s="308" t="s">
        <v>237</v>
      </c>
      <c r="BA97" s="308" t="s">
        <v>237</v>
      </c>
      <c r="BB97" s="308" t="s">
        <v>237</v>
      </c>
      <c r="BC97" s="308" t="s">
        <v>237</v>
      </c>
      <c r="BD97" s="308" t="s">
        <v>237</v>
      </c>
      <c r="BE97" s="308" t="s">
        <v>237</v>
      </c>
      <c r="BF97" s="308" t="s">
        <v>237</v>
      </c>
      <c r="BG97" s="308" t="s">
        <v>237</v>
      </c>
      <c r="BH97" s="308" t="s">
        <v>237</v>
      </c>
      <c r="BI97" s="308" t="s">
        <v>237</v>
      </c>
      <c r="BJ97" s="308" t="s">
        <v>237</v>
      </c>
      <c r="BK97" s="308" t="s">
        <v>237</v>
      </c>
      <c r="BL97" s="308" t="s">
        <v>237</v>
      </c>
      <c r="BM97" s="308" t="s">
        <v>237</v>
      </c>
      <c r="BN97" s="308" t="s">
        <v>237</v>
      </c>
      <c r="BO97" s="308" t="s">
        <v>237</v>
      </c>
      <c r="BP97" s="308" t="s">
        <v>237</v>
      </c>
      <c r="BQ97" s="308" t="s">
        <v>237</v>
      </c>
      <c r="BR97" s="308" t="s">
        <v>237</v>
      </c>
      <c r="BS97" s="308"/>
      <c r="BT97" s="308"/>
      <c r="BU97" s="308"/>
      <c r="BV97" s="308"/>
      <c r="BW97" s="308"/>
      <c r="BX97" s="308"/>
      <c r="BY97" s="308"/>
      <c r="BZ97" s="308"/>
      <c r="CA97" s="308"/>
      <c r="CB97" s="308"/>
      <c r="CC97" s="308"/>
      <c r="CD97" s="308"/>
      <c r="CE97" s="309"/>
    </row>
    <row r="98" spans="1:83" x14ac:dyDescent="0.2">
      <c r="A98" s="238">
        <v>0</v>
      </c>
      <c r="B98" s="298" t="str">
        <f>IF(NOT(ISNA(A98)),IF(A98&gt;0,_xll.xlDateShiftMonthBiz("TARGET",A98,tenor),""),"")</f>
        <v/>
      </c>
      <c r="C98" s="422" t="s">
        <v>237</v>
      </c>
      <c r="D98" s="304"/>
      <c r="E98" s="420"/>
      <c r="F98" s="419">
        <v>0</v>
      </c>
      <c r="G98" s="239" t="str">
        <f t="shared" si="1"/>
        <v/>
      </c>
      <c r="H98" s="463" t="str">
        <f>IF(A98&gt;=$B$4,_xll.xlShmImplSwap2($B$5,$H$8,A98,,tenor+0*TYPE(trigger),12/tenor,4,12/tenor,4,1,1),"")</f>
        <v/>
      </c>
      <c r="I98" s="307" t="s">
        <v>237</v>
      </c>
      <c r="J98" s="308" t="s">
        <v>237</v>
      </c>
      <c r="K98" s="308" t="s">
        <v>237</v>
      </c>
      <c r="L98" s="308" t="s">
        <v>237</v>
      </c>
      <c r="M98" s="308" t="s">
        <v>237</v>
      </c>
      <c r="N98" s="308" t="s">
        <v>237</v>
      </c>
      <c r="O98" s="308" t="s">
        <v>237</v>
      </c>
      <c r="P98" s="308" t="s">
        <v>237</v>
      </c>
      <c r="Q98" s="308" t="s">
        <v>237</v>
      </c>
      <c r="R98" s="308" t="s">
        <v>237</v>
      </c>
      <c r="S98" s="308" t="s">
        <v>237</v>
      </c>
      <c r="T98" s="308" t="s">
        <v>237</v>
      </c>
      <c r="U98" s="308" t="s">
        <v>237</v>
      </c>
      <c r="V98" s="308" t="s">
        <v>237</v>
      </c>
      <c r="W98" s="308" t="s">
        <v>237</v>
      </c>
      <c r="X98" s="308" t="s">
        <v>237</v>
      </c>
      <c r="Y98" s="308" t="s">
        <v>237</v>
      </c>
      <c r="Z98" s="308" t="s">
        <v>237</v>
      </c>
      <c r="AA98" s="308" t="s">
        <v>237</v>
      </c>
      <c r="AB98" s="308" t="s">
        <v>237</v>
      </c>
      <c r="AC98" s="308" t="s">
        <v>237</v>
      </c>
      <c r="AD98" s="308" t="s">
        <v>237</v>
      </c>
      <c r="AE98" s="308" t="s">
        <v>237</v>
      </c>
      <c r="AF98" s="308" t="s">
        <v>237</v>
      </c>
      <c r="AG98" s="308" t="s">
        <v>237</v>
      </c>
      <c r="AH98" s="308" t="s">
        <v>237</v>
      </c>
      <c r="AI98" s="308" t="s">
        <v>237</v>
      </c>
      <c r="AJ98" s="308" t="s">
        <v>237</v>
      </c>
      <c r="AK98" s="308" t="s">
        <v>237</v>
      </c>
      <c r="AL98" s="308" t="s">
        <v>237</v>
      </c>
      <c r="AM98" s="308" t="s">
        <v>237</v>
      </c>
      <c r="AN98" s="308" t="s">
        <v>237</v>
      </c>
      <c r="AO98" s="308" t="s">
        <v>237</v>
      </c>
      <c r="AP98" s="308" t="s">
        <v>237</v>
      </c>
      <c r="AQ98" s="308" t="s">
        <v>237</v>
      </c>
      <c r="AR98" s="308" t="s">
        <v>237</v>
      </c>
      <c r="AS98" s="308" t="s">
        <v>237</v>
      </c>
      <c r="AT98" s="308" t="s">
        <v>237</v>
      </c>
      <c r="AU98" s="308" t="s">
        <v>237</v>
      </c>
      <c r="AV98" s="308" t="s">
        <v>237</v>
      </c>
      <c r="AW98" s="308" t="s">
        <v>237</v>
      </c>
      <c r="AX98" s="308" t="s">
        <v>237</v>
      </c>
      <c r="AY98" s="308" t="s">
        <v>237</v>
      </c>
      <c r="AZ98" s="308" t="s">
        <v>237</v>
      </c>
      <c r="BA98" s="308" t="s">
        <v>237</v>
      </c>
      <c r="BB98" s="308" t="s">
        <v>237</v>
      </c>
      <c r="BC98" s="308" t="s">
        <v>237</v>
      </c>
      <c r="BD98" s="308" t="s">
        <v>237</v>
      </c>
      <c r="BE98" s="308" t="s">
        <v>237</v>
      </c>
      <c r="BF98" s="308" t="s">
        <v>237</v>
      </c>
      <c r="BG98" s="308" t="s">
        <v>237</v>
      </c>
      <c r="BH98" s="308" t="s">
        <v>237</v>
      </c>
      <c r="BI98" s="308" t="s">
        <v>237</v>
      </c>
      <c r="BJ98" s="308" t="s">
        <v>237</v>
      </c>
      <c r="BK98" s="308" t="s">
        <v>237</v>
      </c>
      <c r="BL98" s="308" t="s">
        <v>237</v>
      </c>
      <c r="BM98" s="308" t="s">
        <v>237</v>
      </c>
      <c r="BN98" s="308" t="s">
        <v>237</v>
      </c>
      <c r="BO98" s="308" t="s">
        <v>237</v>
      </c>
      <c r="BP98" s="308" t="s">
        <v>237</v>
      </c>
      <c r="BQ98" s="308" t="s">
        <v>237</v>
      </c>
      <c r="BR98" s="308" t="s">
        <v>237</v>
      </c>
      <c r="BS98" s="308"/>
      <c r="BT98" s="308"/>
      <c r="BU98" s="308"/>
      <c r="BV98" s="308"/>
      <c r="BW98" s="308"/>
      <c r="BX98" s="308"/>
      <c r="BY98" s="308"/>
      <c r="BZ98" s="308"/>
      <c r="CA98" s="308"/>
      <c r="CB98" s="308"/>
      <c r="CC98" s="308"/>
      <c r="CD98" s="308"/>
      <c r="CE98" s="309"/>
    </row>
    <row r="99" spans="1:83" ht="13.5" thickBot="1" x14ac:dyDescent="0.25">
      <c r="A99" s="240">
        <v>0</v>
      </c>
      <c r="B99" s="299" t="str">
        <f>IF(NOT(ISNA(A99)),IF(A99&gt;0,_xll.xlDateShiftMonthBiz("TARGET",A99,tenor),""),"")</f>
        <v/>
      </c>
      <c r="C99" s="468" t="s">
        <v>237</v>
      </c>
      <c r="D99" s="305"/>
      <c r="E99" s="467"/>
      <c r="F99" s="466">
        <v>0</v>
      </c>
      <c r="G99" s="241" t="str">
        <f t="shared" si="1"/>
        <v/>
      </c>
      <c r="H99" s="469" t="str">
        <f>IF(A99&gt;=$B$4,_xll.xlShmImplSwap2($B$5,$H$8,A99,,tenor+0*TYPE(trigger),12/tenor,4,12/tenor,4,1,1),"")</f>
        <v/>
      </c>
      <c r="I99" s="310" t="s">
        <v>237</v>
      </c>
      <c r="J99" s="311" t="s">
        <v>237</v>
      </c>
      <c r="K99" s="311" t="s">
        <v>237</v>
      </c>
      <c r="L99" s="311" t="s">
        <v>237</v>
      </c>
      <c r="M99" s="311" t="s">
        <v>237</v>
      </c>
      <c r="N99" s="311" t="s">
        <v>237</v>
      </c>
      <c r="O99" s="311" t="s">
        <v>237</v>
      </c>
      <c r="P99" s="311" t="s">
        <v>237</v>
      </c>
      <c r="Q99" s="311" t="s">
        <v>237</v>
      </c>
      <c r="R99" s="311" t="s">
        <v>237</v>
      </c>
      <c r="S99" s="311" t="s">
        <v>237</v>
      </c>
      <c r="T99" s="311" t="s">
        <v>237</v>
      </c>
      <c r="U99" s="311" t="s">
        <v>237</v>
      </c>
      <c r="V99" s="311" t="s">
        <v>237</v>
      </c>
      <c r="W99" s="311" t="s">
        <v>237</v>
      </c>
      <c r="X99" s="311" t="s">
        <v>237</v>
      </c>
      <c r="Y99" s="311" t="s">
        <v>237</v>
      </c>
      <c r="Z99" s="311" t="s">
        <v>237</v>
      </c>
      <c r="AA99" s="311" t="s">
        <v>237</v>
      </c>
      <c r="AB99" s="311" t="s">
        <v>237</v>
      </c>
      <c r="AC99" s="311" t="s">
        <v>237</v>
      </c>
      <c r="AD99" s="311" t="s">
        <v>237</v>
      </c>
      <c r="AE99" s="311" t="s">
        <v>237</v>
      </c>
      <c r="AF99" s="311" t="s">
        <v>237</v>
      </c>
      <c r="AG99" s="311" t="s">
        <v>237</v>
      </c>
      <c r="AH99" s="311" t="s">
        <v>237</v>
      </c>
      <c r="AI99" s="311" t="s">
        <v>237</v>
      </c>
      <c r="AJ99" s="311" t="s">
        <v>237</v>
      </c>
      <c r="AK99" s="311" t="s">
        <v>237</v>
      </c>
      <c r="AL99" s="311" t="s">
        <v>237</v>
      </c>
      <c r="AM99" s="311" t="s">
        <v>237</v>
      </c>
      <c r="AN99" s="311" t="s">
        <v>237</v>
      </c>
      <c r="AO99" s="311" t="s">
        <v>237</v>
      </c>
      <c r="AP99" s="311" t="s">
        <v>237</v>
      </c>
      <c r="AQ99" s="311" t="s">
        <v>237</v>
      </c>
      <c r="AR99" s="311" t="s">
        <v>237</v>
      </c>
      <c r="AS99" s="311" t="s">
        <v>237</v>
      </c>
      <c r="AT99" s="311" t="s">
        <v>237</v>
      </c>
      <c r="AU99" s="311" t="s">
        <v>237</v>
      </c>
      <c r="AV99" s="311" t="s">
        <v>237</v>
      </c>
      <c r="AW99" s="311" t="s">
        <v>237</v>
      </c>
      <c r="AX99" s="311" t="s">
        <v>237</v>
      </c>
      <c r="AY99" s="311" t="s">
        <v>237</v>
      </c>
      <c r="AZ99" s="311" t="s">
        <v>237</v>
      </c>
      <c r="BA99" s="311" t="s">
        <v>237</v>
      </c>
      <c r="BB99" s="311" t="s">
        <v>237</v>
      </c>
      <c r="BC99" s="311" t="s">
        <v>237</v>
      </c>
      <c r="BD99" s="311" t="s">
        <v>237</v>
      </c>
      <c r="BE99" s="311" t="s">
        <v>237</v>
      </c>
      <c r="BF99" s="311" t="s">
        <v>237</v>
      </c>
      <c r="BG99" s="311" t="s">
        <v>237</v>
      </c>
      <c r="BH99" s="311" t="s">
        <v>237</v>
      </c>
      <c r="BI99" s="311" t="s">
        <v>237</v>
      </c>
      <c r="BJ99" s="311" t="s">
        <v>237</v>
      </c>
      <c r="BK99" s="311" t="s">
        <v>237</v>
      </c>
      <c r="BL99" s="311" t="s">
        <v>237</v>
      </c>
      <c r="BM99" s="311" t="s">
        <v>237</v>
      </c>
      <c r="BN99" s="311" t="s">
        <v>237</v>
      </c>
      <c r="BO99" s="311" t="s">
        <v>237</v>
      </c>
      <c r="BP99" s="311" t="s">
        <v>237</v>
      </c>
      <c r="BQ99" s="311" t="s">
        <v>237</v>
      </c>
      <c r="BR99" s="311" t="s">
        <v>237</v>
      </c>
      <c r="BS99" s="311"/>
      <c r="BT99" s="311"/>
      <c r="BU99" s="311"/>
      <c r="BV99" s="311"/>
      <c r="BW99" s="311"/>
      <c r="BX99" s="311"/>
      <c r="BY99" s="311"/>
      <c r="BZ99" s="311"/>
      <c r="CA99" s="311"/>
      <c r="CB99" s="311"/>
      <c r="CC99" s="311"/>
      <c r="CD99" s="311"/>
      <c r="CE99" s="312"/>
    </row>
    <row r="100" spans="1:83" ht="13.5" thickBot="1" x14ac:dyDescent="0.25">
      <c r="H100" s="275" t="s">
        <v>294</v>
      </c>
      <c r="I100" s="344">
        <f t="array" ref="I100:CE100">I10:CE10</f>
        <v>41092</v>
      </c>
      <c r="J100" s="343">
        <v>41093</v>
      </c>
      <c r="K100" s="343">
        <v>41094</v>
      </c>
      <c r="L100" s="343">
        <v>41100</v>
      </c>
      <c r="M100" s="343">
        <v>41107</v>
      </c>
      <c r="N100" s="343">
        <v>41114</v>
      </c>
      <c r="O100" s="343">
        <v>41124</v>
      </c>
      <c r="P100" s="343">
        <v>41155</v>
      </c>
      <c r="Q100" s="343">
        <v>41185</v>
      </c>
      <c r="R100" s="343">
        <v>41218</v>
      </c>
      <c r="S100" s="343">
        <v>41246</v>
      </c>
      <c r="T100" s="343">
        <v>41277</v>
      </c>
      <c r="U100" s="343">
        <v>41309</v>
      </c>
      <c r="V100" s="343">
        <v>41337</v>
      </c>
      <c r="W100" s="343">
        <v>41353</v>
      </c>
      <c r="X100" s="343">
        <v>41445</v>
      </c>
      <c r="Y100" s="343">
        <v>41536</v>
      </c>
      <c r="Z100" s="343">
        <v>41626</v>
      </c>
      <c r="AA100" s="343">
        <v>41716</v>
      </c>
      <c r="AB100" s="343">
        <v>41809</v>
      </c>
      <c r="AC100" s="343">
        <v>41900</v>
      </c>
      <c r="AD100" s="343">
        <v>42188</v>
      </c>
      <c r="AE100" s="343">
        <v>42555</v>
      </c>
      <c r="AF100" s="343">
        <v>42919</v>
      </c>
      <c r="AG100" s="343">
        <v>43284</v>
      </c>
      <c r="AH100" s="343">
        <v>43649</v>
      </c>
      <c r="AI100" s="343">
        <v>44015</v>
      </c>
      <c r="AJ100" s="343">
        <v>44382</v>
      </c>
      <c r="AK100" s="343">
        <v>44746</v>
      </c>
      <c r="AL100" s="343">
        <v>45110</v>
      </c>
      <c r="AM100" s="343">
        <v>45476</v>
      </c>
      <c r="AN100" s="343">
        <v>45841</v>
      </c>
      <c r="AO100" s="343">
        <v>46206</v>
      </c>
      <c r="AP100" s="343">
        <v>46573</v>
      </c>
      <c r="AQ100" s="343">
        <v>46937</v>
      </c>
      <c r="AR100" s="343">
        <v>47302</v>
      </c>
      <c r="AS100" s="343">
        <v>47667</v>
      </c>
      <c r="AT100" s="343">
        <v>48032</v>
      </c>
      <c r="AU100" s="343">
        <v>48400</v>
      </c>
      <c r="AV100" s="343">
        <v>48764</v>
      </c>
      <c r="AW100" s="343">
        <v>49128</v>
      </c>
      <c r="AX100" s="343">
        <v>49493</v>
      </c>
      <c r="AY100" s="343">
        <v>49859</v>
      </c>
      <c r="AZ100" s="343">
        <v>50224</v>
      </c>
      <c r="BA100" s="343">
        <v>50591</v>
      </c>
      <c r="BB100" s="343">
        <v>50955</v>
      </c>
      <c r="BC100" s="343">
        <v>51320</v>
      </c>
      <c r="BD100" s="343">
        <v>51685</v>
      </c>
      <c r="BE100" s="343">
        <v>52050</v>
      </c>
      <c r="BF100" s="343">
        <v>52415</v>
      </c>
      <c r="BG100" s="343">
        <v>52782</v>
      </c>
      <c r="BH100" s="343">
        <v>53146</v>
      </c>
      <c r="BI100" s="343">
        <v>53511</v>
      </c>
      <c r="BJ100" s="343">
        <v>53876</v>
      </c>
      <c r="BK100" s="343">
        <v>54242</v>
      </c>
      <c r="BL100" s="343">
        <v>54609</v>
      </c>
      <c r="BM100" s="343">
        <v>54973</v>
      </c>
      <c r="BN100" s="343">
        <v>55337</v>
      </c>
      <c r="BO100" s="343">
        <v>55703</v>
      </c>
      <c r="BP100" s="343">
        <v>59355</v>
      </c>
      <c r="BQ100" s="343">
        <v>63009</v>
      </c>
      <c r="BR100" s="343" t="e">
        <v>#N/A</v>
      </c>
      <c r="BS100" s="343" t="e">
        <v>#N/A</v>
      </c>
      <c r="BT100" s="343" t="e">
        <v>#N/A</v>
      </c>
      <c r="BU100" s="343" t="e">
        <v>#N/A</v>
      </c>
      <c r="BV100" s="343" t="e">
        <v>#N/A</v>
      </c>
      <c r="BW100" s="343" t="e">
        <v>#N/A</v>
      </c>
      <c r="BX100" s="343" t="e">
        <v>#N/A</v>
      </c>
      <c r="BY100" s="343" t="e">
        <v>#N/A</v>
      </c>
      <c r="BZ100" s="343" t="e">
        <v>#N/A</v>
      </c>
      <c r="CA100" s="343" t="e">
        <v>#N/A</v>
      </c>
      <c r="CB100" s="343" t="e">
        <v>#N/A</v>
      </c>
      <c r="CC100" s="343" t="e">
        <v>#N/A</v>
      </c>
      <c r="CD100" s="343" t="e">
        <v>#N/A</v>
      </c>
      <c r="CE100" s="343" t="e">
        <v>#N/A</v>
      </c>
    </row>
    <row r="101" spans="1:83" x14ac:dyDescent="0.2">
      <c r="H101" s="244">
        <f t="array" ref="H101:H189">A11:A99</f>
        <v>41089</v>
      </c>
      <c r="I101" s="431">
        <f t="shared" ref="I101:AN101" si="2">IF(NOT(ISNA(I11)),IF(LEN(I11)&gt;0,(I11-$C11)/(rateShift*0.0001),""),"")</f>
        <v>0</v>
      </c>
      <c r="J101" s="433">
        <f t="shared" si="2"/>
        <v>0</v>
      </c>
      <c r="K101" s="433">
        <f t="shared" si="2"/>
        <v>0</v>
      </c>
      <c r="L101" s="433">
        <f t="shared" si="2"/>
        <v>0</v>
      </c>
      <c r="M101" s="433">
        <f t="shared" si="2"/>
        <v>0</v>
      </c>
      <c r="N101" s="433">
        <f t="shared" si="2"/>
        <v>0</v>
      </c>
      <c r="O101" s="433">
        <f t="shared" si="2"/>
        <v>0</v>
      </c>
      <c r="P101" s="433">
        <f t="shared" si="2"/>
        <v>0</v>
      </c>
      <c r="Q101" s="433">
        <f t="shared" si="2"/>
        <v>0</v>
      </c>
      <c r="R101" s="433">
        <f t="shared" si="2"/>
        <v>0</v>
      </c>
      <c r="S101" s="433">
        <f t="shared" si="2"/>
        <v>9.5900509151170335E-2</v>
      </c>
      <c r="T101" s="433">
        <f t="shared" si="2"/>
        <v>0.89510800579617467</v>
      </c>
      <c r="U101" s="433">
        <f t="shared" si="2"/>
        <v>0</v>
      </c>
      <c r="V101" s="433">
        <f t="shared" si="2"/>
        <v>0</v>
      </c>
      <c r="W101" s="433">
        <f t="shared" si="2"/>
        <v>0</v>
      </c>
      <c r="X101" s="433">
        <f t="shared" si="2"/>
        <v>0</v>
      </c>
      <c r="Y101" s="433">
        <f t="shared" si="2"/>
        <v>0</v>
      </c>
      <c r="Z101" s="433">
        <f t="shared" si="2"/>
        <v>0</v>
      </c>
      <c r="AA101" s="433">
        <f t="shared" si="2"/>
        <v>0</v>
      </c>
      <c r="AB101" s="433">
        <f t="shared" si="2"/>
        <v>0</v>
      </c>
      <c r="AC101" s="433">
        <f t="shared" si="2"/>
        <v>0</v>
      </c>
      <c r="AD101" s="433">
        <f t="shared" si="2"/>
        <v>0</v>
      </c>
      <c r="AE101" s="433">
        <f t="shared" si="2"/>
        <v>0</v>
      </c>
      <c r="AF101" s="433">
        <f t="shared" si="2"/>
        <v>0</v>
      </c>
      <c r="AG101" s="433">
        <f t="shared" si="2"/>
        <v>0</v>
      </c>
      <c r="AH101" s="433">
        <f t="shared" si="2"/>
        <v>0</v>
      </c>
      <c r="AI101" s="433">
        <f t="shared" si="2"/>
        <v>0</v>
      </c>
      <c r="AJ101" s="433">
        <f t="shared" si="2"/>
        <v>0</v>
      </c>
      <c r="AK101" s="433">
        <f t="shared" si="2"/>
        <v>0</v>
      </c>
      <c r="AL101" s="433">
        <f t="shared" si="2"/>
        <v>0</v>
      </c>
      <c r="AM101" s="433">
        <f t="shared" si="2"/>
        <v>0</v>
      </c>
      <c r="AN101" s="433">
        <f t="shared" si="2"/>
        <v>0</v>
      </c>
      <c r="AO101" s="433">
        <f t="shared" ref="AO101:BT101" si="3">IF(NOT(ISNA(AO11)),IF(LEN(AO11)&gt;0,(AO11-$C11)/(rateShift*0.0001),""),"")</f>
        <v>0</v>
      </c>
      <c r="AP101" s="433">
        <f t="shared" si="3"/>
        <v>0</v>
      </c>
      <c r="AQ101" s="433">
        <f t="shared" si="3"/>
        <v>0</v>
      </c>
      <c r="AR101" s="433">
        <f t="shared" si="3"/>
        <v>0</v>
      </c>
      <c r="AS101" s="433">
        <f t="shared" si="3"/>
        <v>0</v>
      </c>
      <c r="AT101" s="433">
        <f t="shared" si="3"/>
        <v>0</v>
      </c>
      <c r="AU101" s="433">
        <f t="shared" si="3"/>
        <v>0</v>
      </c>
      <c r="AV101" s="433">
        <f t="shared" si="3"/>
        <v>0</v>
      </c>
      <c r="AW101" s="433">
        <f t="shared" si="3"/>
        <v>0</v>
      </c>
      <c r="AX101" s="433">
        <f t="shared" si="3"/>
        <v>0</v>
      </c>
      <c r="AY101" s="433">
        <f t="shared" si="3"/>
        <v>0</v>
      </c>
      <c r="AZ101" s="433">
        <f t="shared" si="3"/>
        <v>0</v>
      </c>
      <c r="BA101" s="433">
        <f t="shared" si="3"/>
        <v>0</v>
      </c>
      <c r="BB101" s="433">
        <f t="shared" si="3"/>
        <v>0</v>
      </c>
      <c r="BC101" s="433">
        <f t="shared" si="3"/>
        <v>0</v>
      </c>
      <c r="BD101" s="433">
        <f t="shared" si="3"/>
        <v>0</v>
      </c>
      <c r="BE101" s="433">
        <f t="shared" si="3"/>
        <v>0</v>
      </c>
      <c r="BF101" s="433">
        <f t="shared" si="3"/>
        <v>0</v>
      </c>
      <c r="BG101" s="433">
        <f t="shared" si="3"/>
        <v>0</v>
      </c>
      <c r="BH101" s="433">
        <f t="shared" si="3"/>
        <v>0</v>
      </c>
      <c r="BI101" s="433">
        <f t="shared" si="3"/>
        <v>0</v>
      </c>
      <c r="BJ101" s="433">
        <f t="shared" si="3"/>
        <v>0</v>
      </c>
      <c r="BK101" s="433">
        <f t="shared" si="3"/>
        <v>0</v>
      </c>
      <c r="BL101" s="433">
        <f t="shared" si="3"/>
        <v>0</v>
      </c>
      <c r="BM101" s="433">
        <f t="shared" si="3"/>
        <v>0</v>
      </c>
      <c r="BN101" s="433">
        <f t="shared" si="3"/>
        <v>0</v>
      </c>
      <c r="BO101" s="433">
        <f t="shared" si="3"/>
        <v>0</v>
      </c>
      <c r="BP101" s="433">
        <f t="shared" si="3"/>
        <v>0</v>
      </c>
      <c r="BQ101" s="433">
        <f t="shared" si="3"/>
        <v>0</v>
      </c>
      <c r="BR101" s="433" t="str">
        <f t="shared" si="3"/>
        <v/>
      </c>
      <c r="BS101" s="433" t="str">
        <f t="shared" si="3"/>
        <v/>
      </c>
      <c r="BT101" s="433" t="str">
        <f t="shared" si="3"/>
        <v/>
      </c>
      <c r="BU101" s="433" t="str">
        <f t="shared" ref="BU101:CE101" si="4">IF(NOT(ISNA(BU11)),IF(LEN(BU11)&gt;0,(BU11-$C11)/(rateShift*0.0001),""),"")</f>
        <v/>
      </c>
      <c r="BV101" s="433" t="str">
        <f t="shared" si="4"/>
        <v/>
      </c>
      <c r="BW101" s="433" t="str">
        <f t="shared" si="4"/>
        <v/>
      </c>
      <c r="BX101" s="433" t="str">
        <f t="shared" si="4"/>
        <v/>
      </c>
      <c r="BY101" s="433" t="str">
        <f t="shared" si="4"/>
        <v/>
      </c>
      <c r="BZ101" s="433" t="str">
        <f t="shared" si="4"/>
        <v/>
      </c>
      <c r="CA101" s="433" t="str">
        <f t="shared" si="4"/>
        <v/>
      </c>
      <c r="CB101" s="433" t="str">
        <f t="shared" si="4"/>
        <v/>
      </c>
      <c r="CC101" s="433" t="str">
        <f t="shared" si="4"/>
        <v/>
      </c>
      <c r="CD101" s="433" t="str">
        <f t="shared" si="4"/>
        <v/>
      </c>
      <c r="CE101" s="434" t="str">
        <f t="shared" si="4"/>
        <v/>
      </c>
    </row>
    <row r="102" spans="1:83" x14ac:dyDescent="0.2">
      <c r="H102" s="238">
        <v>41092</v>
      </c>
      <c r="I102" s="435">
        <f t="shared" ref="I102:AN102" si="5">IF(NOT(ISNA(I12)),IF(LEN(I12)&gt;0,(I12-$C12)/(rateShift*0.0001),""),"")</f>
        <v>-1.6157208755701244E-2</v>
      </c>
      <c r="J102" s="432">
        <f t="shared" si="5"/>
        <v>0</v>
      </c>
      <c r="K102" s="432">
        <f t="shared" si="5"/>
        <v>0</v>
      </c>
      <c r="L102" s="432">
        <f t="shared" si="5"/>
        <v>0</v>
      </c>
      <c r="M102" s="432">
        <f t="shared" si="5"/>
        <v>0</v>
      </c>
      <c r="N102" s="432">
        <f t="shared" si="5"/>
        <v>0</v>
      </c>
      <c r="O102" s="432">
        <f t="shared" si="5"/>
        <v>0</v>
      </c>
      <c r="P102" s="432">
        <f t="shared" si="5"/>
        <v>0</v>
      </c>
      <c r="Q102" s="432">
        <f t="shared" si="5"/>
        <v>0</v>
      </c>
      <c r="R102" s="432">
        <f t="shared" si="5"/>
        <v>0</v>
      </c>
      <c r="S102" s="432">
        <f t="shared" si="5"/>
        <v>3.2488231331267298E-2</v>
      </c>
      <c r="T102" s="432">
        <f t="shared" si="5"/>
        <v>0.97469365389659701</v>
      </c>
      <c r="U102" s="432">
        <f t="shared" si="5"/>
        <v>-2.1770779623508929E-12</v>
      </c>
      <c r="V102" s="432">
        <f t="shared" si="5"/>
        <v>-2.1770779623508929E-12</v>
      </c>
      <c r="W102" s="432">
        <f t="shared" si="5"/>
        <v>-2.1770779623508929E-12</v>
      </c>
      <c r="X102" s="432">
        <f t="shared" si="5"/>
        <v>-2.1770779623508929E-12</v>
      </c>
      <c r="Y102" s="432">
        <f t="shared" si="5"/>
        <v>-2.1770779623508929E-12</v>
      </c>
      <c r="Z102" s="432">
        <f t="shared" si="5"/>
        <v>-2.1770779623508929E-12</v>
      </c>
      <c r="AA102" s="432">
        <f t="shared" si="5"/>
        <v>-2.1770779623508929E-12</v>
      </c>
      <c r="AB102" s="432">
        <f t="shared" si="5"/>
        <v>-2.1770779623508929E-12</v>
      </c>
      <c r="AC102" s="432">
        <f t="shared" si="5"/>
        <v>-2.1770779623508929E-12</v>
      </c>
      <c r="AD102" s="432">
        <f t="shared" si="5"/>
        <v>-2.1770779623508929E-12</v>
      </c>
      <c r="AE102" s="432">
        <f t="shared" si="5"/>
        <v>-2.1770779623508929E-12</v>
      </c>
      <c r="AF102" s="432">
        <f t="shared" si="5"/>
        <v>-2.1770779623508929E-12</v>
      </c>
      <c r="AG102" s="432">
        <f t="shared" si="5"/>
        <v>-2.1770779623508929E-12</v>
      </c>
      <c r="AH102" s="432">
        <f t="shared" si="5"/>
        <v>-2.1770779623508929E-12</v>
      </c>
      <c r="AI102" s="432">
        <f t="shared" si="5"/>
        <v>-2.1770779623508929E-12</v>
      </c>
      <c r="AJ102" s="432">
        <f t="shared" si="5"/>
        <v>-2.1770779623508929E-12</v>
      </c>
      <c r="AK102" s="432">
        <f t="shared" si="5"/>
        <v>-2.1770779623508929E-12</v>
      </c>
      <c r="AL102" s="432">
        <f t="shared" si="5"/>
        <v>-2.1770779623508929E-12</v>
      </c>
      <c r="AM102" s="432">
        <f t="shared" si="5"/>
        <v>-2.1770779623508929E-12</v>
      </c>
      <c r="AN102" s="432">
        <f t="shared" si="5"/>
        <v>-2.1770779623508929E-12</v>
      </c>
      <c r="AO102" s="432">
        <f t="shared" ref="AO102:BT102" si="6">IF(NOT(ISNA(AO12)),IF(LEN(AO12)&gt;0,(AO12-$C12)/(rateShift*0.0001),""),"")</f>
        <v>-2.1770779623508929E-12</v>
      </c>
      <c r="AP102" s="432">
        <f t="shared" si="6"/>
        <v>-2.1770779623508929E-12</v>
      </c>
      <c r="AQ102" s="432">
        <f t="shared" si="6"/>
        <v>-2.1770779623508929E-12</v>
      </c>
      <c r="AR102" s="432">
        <f t="shared" si="6"/>
        <v>-2.1770779623508929E-12</v>
      </c>
      <c r="AS102" s="432">
        <f t="shared" si="6"/>
        <v>-2.1770779623508929E-12</v>
      </c>
      <c r="AT102" s="432">
        <f t="shared" si="6"/>
        <v>-2.1770779623508929E-12</v>
      </c>
      <c r="AU102" s="432">
        <f t="shared" si="6"/>
        <v>-2.1770779623508929E-12</v>
      </c>
      <c r="AV102" s="432">
        <f t="shared" si="6"/>
        <v>-2.1770779623508929E-12</v>
      </c>
      <c r="AW102" s="432">
        <f t="shared" si="6"/>
        <v>-2.1770779623508929E-12</v>
      </c>
      <c r="AX102" s="432">
        <f t="shared" si="6"/>
        <v>-2.1770779623508929E-12</v>
      </c>
      <c r="AY102" s="432">
        <f t="shared" si="6"/>
        <v>-2.1770779623508929E-12</v>
      </c>
      <c r="AZ102" s="432">
        <f t="shared" si="6"/>
        <v>-2.1770779623508929E-12</v>
      </c>
      <c r="BA102" s="432">
        <f t="shared" si="6"/>
        <v>-2.1770779623508929E-12</v>
      </c>
      <c r="BB102" s="432">
        <f t="shared" si="6"/>
        <v>-2.1770779623508929E-12</v>
      </c>
      <c r="BC102" s="432">
        <f t="shared" si="6"/>
        <v>-2.1770779623508929E-12</v>
      </c>
      <c r="BD102" s="432">
        <f t="shared" si="6"/>
        <v>-2.1770779623508929E-12</v>
      </c>
      <c r="BE102" s="432">
        <f t="shared" si="6"/>
        <v>-2.1770779623508929E-12</v>
      </c>
      <c r="BF102" s="432">
        <f t="shared" si="6"/>
        <v>-2.1770779623508929E-12</v>
      </c>
      <c r="BG102" s="432">
        <f t="shared" si="6"/>
        <v>-2.1770779623508929E-12</v>
      </c>
      <c r="BH102" s="432">
        <f t="shared" si="6"/>
        <v>-2.1770779623508929E-12</v>
      </c>
      <c r="BI102" s="432">
        <f t="shared" si="6"/>
        <v>-2.1770779623508929E-12</v>
      </c>
      <c r="BJ102" s="432">
        <f t="shared" si="6"/>
        <v>-2.1770779623508929E-12</v>
      </c>
      <c r="BK102" s="432">
        <f t="shared" si="6"/>
        <v>-2.1770779623508929E-12</v>
      </c>
      <c r="BL102" s="432">
        <f t="shared" si="6"/>
        <v>-2.1770779623508929E-12</v>
      </c>
      <c r="BM102" s="432">
        <f t="shared" si="6"/>
        <v>-2.1770779623508929E-12</v>
      </c>
      <c r="BN102" s="432">
        <f t="shared" si="6"/>
        <v>-2.1770779623508929E-12</v>
      </c>
      <c r="BO102" s="432">
        <f t="shared" si="6"/>
        <v>-2.1770779623508929E-12</v>
      </c>
      <c r="BP102" s="432">
        <f t="shared" si="6"/>
        <v>-2.1770779623508929E-12</v>
      </c>
      <c r="BQ102" s="432">
        <f t="shared" si="6"/>
        <v>-2.1770779623508929E-12</v>
      </c>
      <c r="BR102" s="432" t="str">
        <f t="shared" si="6"/>
        <v/>
      </c>
      <c r="BS102" s="432" t="str">
        <f t="shared" si="6"/>
        <v/>
      </c>
      <c r="BT102" s="432" t="str">
        <f t="shared" si="6"/>
        <v/>
      </c>
      <c r="BU102" s="432" t="str">
        <f t="shared" ref="BU102:CE102" si="7">IF(NOT(ISNA(BU12)),IF(LEN(BU12)&gt;0,(BU12-$C12)/(rateShift*0.0001),""),"")</f>
        <v/>
      </c>
      <c r="BV102" s="432" t="str">
        <f t="shared" si="7"/>
        <v/>
      </c>
      <c r="BW102" s="432" t="str">
        <f t="shared" si="7"/>
        <v/>
      </c>
      <c r="BX102" s="432" t="str">
        <f t="shared" si="7"/>
        <v/>
      </c>
      <c r="BY102" s="432" t="str">
        <f t="shared" si="7"/>
        <v/>
      </c>
      <c r="BZ102" s="432" t="str">
        <f t="shared" si="7"/>
        <v/>
      </c>
      <c r="CA102" s="432" t="str">
        <f t="shared" si="7"/>
        <v/>
      </c>
      <c r="CB102" s="432" t="str">
        <f t="shared" si="7"/>
        <v/>
      </c>
      <c r="CC102" s="432" t="str">
        <f t="shared" si="7"/>
        <v/>
      </c>
      <c r="CD102" s="432" t="str">
        <f t="shared" si="7"/>
        <v/>
      </c>
      <c r="CE102" s="436" t="str">
        <f t="shared" si="7"/>
        <v/>
      </c>
    </row>
    <row r="103" spans="1:83" x14ac:dyDescent="0.2">
      <c r="H103" s="238">
        <v>41093</v>
      </c>
      <c r="I103" s="435">
        <f t="shared" ref="I103:AN103" si="8">IF(NOT(ISNA(I13)),IF(LEN(I13)&gt;0,(I13-$C13)/(rateShift*0.0001),""),"")</f>
        <v>0</v>
      </c>
      <c r="J103" s="432">
        <f t="shared" si="8"/>
        <v>-2.1543217366554179E-2</v>
      </c>
      <c r="K103" s="432">
        <f t="shared" si="8"/>
        <v>2.1684043449710089E-12</v>
      </c>
      <c r="L103" s="432">
        <f t="shared" si="8"/>
        <v>2.1684043449710089E-12</v>
      </c>
      <c r="M103" s="432">
        <f t="shared" si="8"/>
        <v>2.1684043449710089E-12</v>
      </c>
      <c r="N103" s="432">
        <f t="shared" si="8"/>
        <v>2.1684043449710089E-12</v>
      </c>
      <c r="O103" s="432">
        <f t="shared" si="8"/>
        <v>2.1684043449710089E-12</v>
      </c>
      <c r="P103" s="432">
        <f t="shared" si="8"/>
        <v>2.1684043449710089E-12</v>
      </c>
      <c r="Q103" s="432">
        <f t="shared" si="8"/>
        <v>2.1684043449710089E-12</v>
      </c>
      <c r="R103" s="432">
        <f t="shared" si="8"/>
        <v>2.1684043449710089E-12</v>
      </c>
      <c r="S103" s="432">
        <f t="shared" si="8"/>
        <v>2.1684043449710089E-12</v>
      </c>
      <c r="T103" s="432">
        <f t="shared" si="8"/>
        <v>1.0125844800515544</v>
      </c>
      <c r="U103" s="432">
        <f t="shared" si="8"/>
        <v>0</v>
      </c>
      <c r="V103" s="432">
        <f t="shared" si="8"/>
        <v>0</v>
      </c>
      <c r="W103" s="432">
        <f t="shared" si="8"/>
        <v>0</v>
      </c>
      <c r="X103" s="432">
        <f t="shared" si="8"/>
        <v>0</v>
      </c>
      <c r="Y103" s="432">
        <f t="shared" si="8"/>
        <v>0</v>
      </c>
      <c r="Z103" s="432">
        <f t="shared" si="8"/>
        <v>0</v>
      </c>
      <c r="AA103" s="432">
        <f t="shared" si="8"/>
        <v>0</v>
      </c>
      <c r="AB103" s="432">
        <f t="shared" si="8"/>
        <v>0</v>
      </c>
      <c r="AC103" s="432">
        <f t="shared" si="8"/>
        <v>0</v>
      </c>
      <c r="AD103" s="432">
        <f t="shared" si="8"/>
        <v>0</v>
      </c>
      <c r="AE103" s="432">
        <f t="shared" si="8"/>
        <v>0</v>
      </c>
      <c r="AF103" s="432">
        <f t="shared" si="8"/>
        <v>0</v>
      </c>
      <c r="AG103" s="432">
        <f t="shared" si="8"/>
        <v>0</v>
      </c>
      <c r="AH103" s="432">
        <f t="shared" si="8"/>
        <v>0</v>
      </c>
      <c r="AI103" s="432">
        <f t="shared" si="8"/>
        <v>0</v>
      </c>
      <c r="AJ103" s="432">
        <f t="shared" si="8"/>
        <v>0</v>
      </c>
      <c r="AK103" s="432">
        <f t="shared" si="8"/>
        <v>0</v>
      </c>
      <c r="AL103" s="432">
        <f t="shared" si="8"/>
        <v>0</v>
      </c>
      <c r="AM103" s="432">
        <f t="shared" si="8"/>
        <v>0</v>
      </c>
      <c r="AN103" s="432">
        <f t="shared" si="8"/>
        <v>0</v>
      </c>
      <c r="AO103" s="432">
        <f t="shared" ref="AO103:BT103" si="9">IF(NOT(ISNA(AO13)),IF(LEN(AO13)&gt;0,(AO13-$C13)/(rateShift*0.0001),""),"")</f>
        <v>0</v>
      </c>
      <c r="AP103" s="432">
        <f t="shared" si="9"/>
        <v>0</v>
      </c>
      <c r="AQ103" s="432">
        <f t="shared" si="9"/>
        <v>0</v>
      </c>
      <c r="AR103" s="432">
        <f t="shared" si="9"/>
        <v>0</v>
      </c>
      <c r="AS103" s="432">
        <f t="shared" si="9"/>
        <v>0</v>
      </c>
      <c r="AT103" s="432">
        <f t="shared" si="9"/>
        <v>0</v>
      </c>
      <c r="AU103" s="432">
        <f t="shared" si="9"/>
        <v>0</v>
      </c>
      <c r="AV103" s="432">
        <f t="shared" si="9"/>
        <v>0</v>
      </c>
      <c r="AW103" s="432">
        <f t="shared" si="9"/>
        <v>0</v>
      </c>
      <c r="AX103" s="432">
        <f t="shared" si="9"/>
        <v>0</v>
      </c>
      <c r="AY103" s="432">
        <f t="shared" si="9"/>
        <v>0</v>
      </c>
      <c r="AZ103" s="432">
        <f t="shared" si="9"/>
        <v>0</v>
      </c>
      <c r="BA103" s="432">
        <f t="shared" si="9"/>
        <v>0</v>
      </c>
      <c r="BB103" s="432">
        <f t="shared" si="9"/>
        <v>0</v>
      </c>
      <c r="BC103" s="432">
        <f t="shared" si="9"/>
        <v>0</v>
      </c>
      <c r="BD103" s="432">
        <f t="shared" si="9"/>
        <v>0</v>
      </c>
      <c r="BE103" s="432">
        <f t="shared" si="9"/>
        <v>0</v>
      </c>
      <c r="BF103" s="432">
        <f t="shared" si="9"/>
        <v>0</v>
      </c>
      <c r="BG103" s="432">
        <f t="shared" si="9"/>
        <v>0</v>
      </c>
      <c r="BH103" s="432">
        <f t="shared" si="9"/>
        <v>0</v>
      </c>
      <c r="BI103" s="432">
        <f t="shared" si="9"/>
        <v>0</v>
      </c>
      <c r="BJ103" s="432">
        <f t="shared" si="9"/>
        <v>0</v>
      </c>
      <c r="BK103" s="432">
        <f t="shared" si="9"/>
        <v>0</v>
      </c>
      <c r="BL103" s="432">
        <f t="shared" si="9"/>
        <v>0</v>
      </c>
      <c r="BM103" s="432">
        <f t="shared" si="9"/>
        <v>0</v>
      </c>
      <c r="BN103" s="432">
        <f t="shared" si="9"/>
        <v>0</v>
      </c>
      <c r="BO103" s="432">
        <f t="shared" si="9"/>
        <v>0</v>
      </c>
      <c r="BP103" s="432">
        <f t="shared" si="9"/>
        <v>0</v>
      </c>
      <c r="BQ103" s="432">
        <f t="shared" si="9"/>
        <v>0</v>
      </c>
      <c r="BR103" s="432" t="str">
        <f t="shared" si="9"/>
        <v/>
      </c>
      <c r="BS103" s="432" t="str">
        <f t="shared" si="9"/>
        <v/>
      </c>
      <c r="BT103" s="432" t="str">
        <f t="shared" si="9"/>
        <v/>
      </c>
      <c r="BU103" s="432" t="str">
        <f t="shared" ref="BU103:CE103" si="10">IF(NOT(ISNA(BU13)),IF(LEN(BU13)&gt;0,(BU13-$C13)/(rateShift*0.0001),""),"")</f>
        <v/>
      </c>
      <c r="BV103" s="432" t="str">
        <f t="shared" si="10"/>
        <v/>
      </c>
      <c r="BW103" s="432" t="str">
        <f t="shared" si="10"/>
        <v/>
      </c>
      <c r="BX103" s="432" t="str">
        <f t="shared" si="10"/>
        <v/>
      </c>
      <c r="BY103" s="432" t="str">
        <f t="shared" si="10"/>
        <v/>
      </c>
      <c r="BZ103" s="432" t="str">
        <f t="shared" si="10"/>
        <v/>
      </c>
      <c r="CA103" s="432" t="str">
        <f t="shared" si="10"/>
        <v/>
      </c>
      <c r="CB103" s="432" t="str">
        <f t="shared" si="10"/>
        <v/>
      </c>
      <c r="CC103" s="432" t="str">
        <f t="shared" si="10"/>
        <v/>
      </c>
      <c r="CD103" s="432" t="str">
        <f t="shared" si="10"/>
        <v/>
      </c>
      <c r="CE103" s="436" t="str">
        <f t="shared" si="10"/>
        <v/>
      </c>
    </row>
    <row r="104" spans="1:83" x14ac:dyDescent="0.2">
      <c r="H104" s="238">
        <v>41094</v>
      </c>
      <c r="I104" s="435">
        <f t="shared" ref="I104:AN104" si="11">IF(NOT(ISNA(I14)),IF(LEN(I14)&gt;0,(I14-$C14)/(rateShift*0.0001),""),"")</f>
        <v>0</v>
      </c>
      <c r="J104" s="432">
        <f t="shared" si="11"/>
        <v>0</v>
      </c>
      <c r="K104" s="432">
        <f t="shared" si="11"/>
        <v>-2.6929027916247628E-2</v>
      </c>
      <c r="L104" s="432">
        <f t="shared" si="11"/>
        <v>0</v>
      </c>
      <c r="M104" s="432">
        <f t="shared" si="11"/>
        <v>0</v>
      </c>
      <c r="N104" s="432">
        <f t="shared" si="11"/>
        <v>0</v>
      </c>
      <c r="O104" s="432">
        <f t="shared" si="11"/>
        <v>0</v>
      </c>
      <c r="P104" s="432">
        <f t="shared" si="11"/>
        <v>0</v>
      </c>
      <c r="Q104" s="432">
        <f t="shared" si="11"/>
        <v>0</v>
      </c>
      <c r="R104" s="432">
        <f t="shared" si="11"/>
        <v>0</v>
      </c>
      <c r="S104" s="432">
        <f t="shared" si="11"/>
        <v>0</v>
      </c>
      <c r="T104" s="432">
        <f t="shared" si="11"/>
        <v>0.98615815935679074</v>
      </c>
      <c r="U104" s="432">
        <f t="shared" si="11"/>
        <v>3.1810009272319195E-2</v>
      </c>
      <c r="V104" s="432">
        <f t="shared" si="11"/>
        <v>-2.1597307275911248E-12</v>
      </c>
      <c r="W104" s="432">
        <f t="shared" si="11"/>
        <v>-2.1597307275911248E-12</v>
      </c>
      <c r="X104" s="432">
        <f t="shared" si="11"/>
        <v>-2.1597307275911248E-12</v>
      </c>
      <c r="Y104" s="432">
        <f t="shared" si="11"/>
        <v>-2.1597307275911248E-12</v>
      </c>
      <c r="Z104" s="432">
        <f t="shared" si="11"/>
        <v>-2.1597307275911248E-12</v>
      </c>
      <c r="AA104" s="432">
        <f t="shared" si="11"/>
        <v>-2.1597307275911248E-12</v>
      </c>
      <c r="AB104" s="432">
        <f t="shared" si="11"/>
        <v>-2.1597307275911248E-12</v>
      </c>
      <c r="AC104" s="432">
        <f t="shared" si="11"/>
        <v>-2.1597307275911248E-12</v>
      </c>
      <c r="AD104" s="432">
        <f t="shared" si="11"/>
        <v>-2.1597307275911248E-12</v>
      </c>
      <c r="AE104" s="432">
        <f t="shared" si="11"/>
        <v>-2.1597307275911248E-12</v>
      </c>
      <c r="AF104" s="432">
        <f t="shared" si="11"/>
        <v>-2.1597307275911248E-12</v>
      </c>
      <c r="AG104" s="432">
        <f t="shared" si="11"/>
        <v>-2.1597307275911248E-12</v>
      </c>
      <c r="AH104" s="432">
        <f t="shared" si="11"/>
        <v>-2.1597307275911248E-12</v>
      </c>
      <c r="AI104" s="432">
        <f t="shared" si="11"/>
        <v>-2.1597307275911248E-12</v>
      </c>
      <c r="AJ104" s="432">
        <f t="shared" si="11"/>
        <v>-2.1597307275911248E-12</v>
      </c>
      <c r="AK104" s="432">
        <f t="shared" si="11"/>
        <v>-2.1597307275911248E-12</v>
      </c>
      <c r="AL104" s="432">
        <f t="shared" si="11"/>
        <v>-2.1597307275911248E-12</v>
      </c>
      <c r="AM104" s="432">
        <f t="shared" si="11"/>
        <v>-2.1597307275911248E-12</v>
      </c>
      <c r="AN104" s="432">
        <f t="shared" si="11"/>
        <v>-2.1597307275911248E-12</v>
      </c>
      <c r="AO104" s="432">
        <f t="shared" ref="AO104:BT104" si="12">IF(NOT(ISNA(AO14)),IF(LEN(AO14)&gt;0,(AO14-$C14)/(rateShift*0.0001),""),"")</f>
        <v>-2.1597307275911248E-12</v>
      </c>
      <c r="AP104" s="432">
        <f t="shared" si="12"/>
        <v>-2.1597307275911248E-12</v>
      </c>
      <c r="AQ104" s="432">
        <f t="shared" si="12"/>
        <v>-2.1597307275911248E-12</v>
      </c>
      <c r="AR104" s="432">
        <f t="shared" si="12"/>
        <v>-2.1597307275911248E-12</v>
      </c>
      <c r="AS104" s="432">
        <f t="shared" si="12"/>
        <v>-2.1597307275911248E-12</v>
      </c>
      <c r="AT104" s="432">
        <f t="shared" si="12"/>
        <v>-2.1597307275911248E-12</v>
      </c>
      <c r="AU104" s="432">
        <f t="shared" si="12"/>
        <v>-2.1597307275911248E-12</v>
      </c>
      <c r="AV104" s="432">
        <f t="shared" si="12"/>
        <v>-2.1597307275911248E-12</v>
      </c>
      <c r="AW104" s="432">
        <f t="shared" si="12"/>
        <v>-2.1597307275911248E-12</v>
      </c>
      <c r="AX104" s="432">
        <f t="shared" si="12"/>
        <v>-2.1597307275911248E-12</v>
      </c>
      <c r="AY104" s="432">
        <f t="shared" si="12"/>
        <v>-2.1597307275911248E-12</v>
      </c>
      <c r="AZ104" s="432">
        <f t="shared" si="12"/>
        <v>-2.1597307275911248E-12</v>
      </c>
      <c r="BA104" s="432">
        <f t="shared" si="12"/>
        <v>-2.1597307275911248E-12</v>
      </c>
      <c r="BB104" s="432">
        <f t="shared" si="12"/>
        <v>-2.1597307275911248E-12</v>
      </c>
      <c r="BC104" s="432">
        <f t="shared" si="12"/>
        <v>-2.1597307275911248E-12</v>
      </c>
      <c r="BD104" s="432">
        <f t="shared" si="12"/>
        <v>-2.1597307275911248E-12</v>
      </c>
      <c r="BE104" s="432">
        <f t="shared" si="12"/>
        <v>-2.1597307275911248E-12</v>
      </c>
      <c r="BF104" s="432">
        <f t="shared" si="12"/>
        <v>-2.1597307275911248E-12</v>
      </c>
      <c r="BG104" s="432">
        <f t="shared" si="12"/>
        <v>-2.1597307275911248E-12</v>
      </c>
      <c r="BH104" s="432">
        <f t="shared" si="12"/>
        <v>-2.1597307275911248E-12</v>
      </c>
      <c r="BI104" s="432">
        <f t="shared" si="12"/>
        <v>-2.1597307275911248E-12</v>
      </c>
      <c r="BJ104" s="432">
        <f t="shared" si="12"/>
        <v>-2.1597307275911248E-12</v>
      </c>
      <c r="BK104" s="432">
        <f t="shared" si="12"/>
        <v>-2.1597307275911248E-12</v>
      </c>
      <c r="BL104" s="432">
        <f t="shared" si="12"/>
        <v>-2.1597307275911248E-12</v>
      </c>
      <c r="BM104" s="432">
        <f t="shared" si="12"/>
        <v>-2.1597307275911248E-12</v>
      </c>
      <c r="BN104" s="432">
        <f t="shared" si="12"/>
        <v>-2.1597307275911248E-12</v>
      </c>
      <c r="BO104" s="432">
        <f t="shared" si="12"/>
        <v>-2.1597307275911248E-12</v>
      </c>
      <c r="BP104" s="432">
        <f t="shared" si="12"/>
        <v>-2.1597307275911248E-12</v>
      </c>
      <c r="BQ104" s="432">
        <f t="shared" si="12"/>
        <v>-2.1597307275911248E-12</v>
      </c>
      <c r="BR104" s="432" t="str">
        <f t="shared" si="12"/>
        <v/>
      </c>
      <c r="BS104" s="432" t="str">
        <f t="shared" si="12"/>
        <v/>
      </c>
      <c r="BT104" s="432" t="str">
        <f t="shared" si="12"/>
        <v/>
      </c>
      <c r="BU104" s="432" t="str">
        <f t="shared" ref="BU104:CE104" si="13">IF(NOT(ISNA(BU14)),IF(LEN(BU14)&gt;0,(BU14-$C14)/(rateShift*0.0001),""),"")</f>
        <v/>
      </c>
      <c r="BV104" s="432" t="str">
        <f t="shared" si="13"/>
        <v/>
      </c>
      <c r="BW104" s="432" t="str">
        <f t="shared" si="13"/>
        <v/>
      </c>
      <c r="BX104" s="432" t="str">
        <f t="shared" si="13"/>
        <v/>
      </c>
      <c r="BY104" s="432" t="str">
        <f t="shared" si="13"/>
        <v/>
      </c>
      <c r="BZ104" s="432" t="str">
        <f t="shared" si="13"/>
        <v/>
      </c>
      <c r="CA104" s="432" t="str">
        <f t="shared" si="13"/>
        <v/>
      </c>
      <c r="CB104" s="432" t="str">
        <f t="shared" si="13"/>
        <v/>
      </c>
      <c r="CC104" s="432" t="str">
        <f t="shared" si="13"/>
        <v/>
      </c>
      <c r="CD104" s="432" t="str">
        <f t="shared" si="13"/>
        <v/>
      </c>
      <c r="CE104" s="436" t="str">
        <f t="shared" si="13"/>
        <v/>
      </c>
    </row>
    <row r="105" spans="1:83" x14ac:dyDescent="0.2">
      <c r="H105" s="238">
        <v>41100</v>
      </c>
      <c r="I105" s="435">
        <f t="shared" ref="I105:AN105" si="14">IF(NOT(ISNA(I15)),IF(LEN(I15)&gt;0,(I15-$C15)/(rateShift*0.0001),""),"")</f>
        <v>0</v>
      </c>
      <c r="J105" s="432">
        <f t="shared" si="14"/>
        <v>0</v>
      </c>
      <c r="K105" s="432">
        <f t="shared" si="14"/>
        <v>0</v>
      </c>
      <c r="L105" s="432">
        <f t="shared" si="14"/>
        <v>-5.9236821973703349E-2</v>
      </c>
      <c r="M105" s="432">
        <f t="shared" si="14"/>
        <v>0</v>
      </c>
      <c r="N105" s="432">
        <f t="shared" si="14"/>
        <v>0</v>
      </c>
      <c r="O105" s="432">
        <f t="shared" si="14"/>
        <v>0</v>
      </c>
      <c r="P105" s="432">
        <f t="shared" si="14"/>
        <v>0</v>
      </c>
      <c r="Q105" s="432">
        <f t="shared" si="14"/>
        <v>0</v>
      </c>
      <c r="R105" s="432">
        <f t="shared" si="14"/>
        <v>0</v>
      </c>
      <c r="S105" s="432">
        <f t="shared" si="14"/>
        <v>0</v>
      </c>
      <c r="T105" s="432">
        <f t="shared" si="14"/>
        <v>0.82043304224257285</v>
      </c>
      <c r="U105" s="432">
        <f t="shared" si="14"/>
        <v>0.22971434843007191</v>
      </c>
      <c r="V105" s="432">
        <f t="shared" si="14"/>
        <v>0</v>
      </c>
      <c r="W105" s="432">
        <f t="shared" si="14"/>
        <v>0</v>
      </c>
      <c r="X105" s="432">
        <f t="shared" si="14"/>
        <v>0</v>
      </c>
      <c r="Y105" s="432">
        <f t="shared" si="14"/>
        <v>0</v>
      </c>
      <c r="Z105" s="432">
        <f t="shared" si="14"/>
        <v>0</v>
      </c>
      <c r="AA105" s="432">
        <f t="shared" si="14"/>
        <v>0</v>
      </c>
      <c r="AB105" s="432">
        <f t="shared" si="14"/>
        <v>0</v>
      </c>
      <c r="AC105" s="432">
        <f t="shared" si="14"/>
        <v>0</v>
      </c>
      <c r="AD105" s="432">
        <f t="shared" si="14"/>
        <v>0</v>
      </c>
      <c r="AE105" s="432">
        <f t="shared" si="14"/>
        <v>0</v>
      </c>
      <c r="AF105" s="432">
        <f t="shared" si="14"/>
        <v>0</v>
      </c>
      <c r="AG105" s="432">
        <f t="shared" si="14"/>
        <v>0</v>
      </c>
      <c r="AH105" s="432">
        <f t="shared" si="14"/>
        <v>0</v>
      </c>
      <c r="AI105" s="432">
        <f t="shared" si="14"/>
        <v>0</v>
      </c>
      <c r="AJ105" s="432">
        <f t="shared" si="14"/>
        <v>0</v>
      </c>
      <c r="AK105" s="432">
        <f t="shared" si="14"/>
        <v>0</v>
      </c>
      <c r="AL105" s="432">
        <f t="shared" si="14"/>
        <v>0</v>
      </c>
      <c r="AM105" s="432">
        <f t="shared" si="14"/>
        <v>0</v>
      </c>
      <c r="AN105" s="432">
        <f t="shared" si="14"/>
        <v>0</v>
      </c>
      <c r="AO105" s="432">
        <f t="shared" ref="AO105:BT105" si="15">IF(NOT(ISNA(AO15)),IF(LEN(AO15)&gt;0,(AO15-$C15)/(rateShift*0.0001),""),"")</f>
        <v>0</v>
      </c>
      <c r="AP105" s="432">
        <f t="shared" si="15"/>
        <v>0</v>
      </c>
      <c r="AQ105" s="432">
        <f t="shared" si="15"/>
        <v>0</v>
      </c>
      <c r="AR105" s="432">
        <f t="shared" si="15"/>
        <v>0</v>
      </c>
      <c r="AS105" s="432">
        <f t="shared" si="15"/>
        <v>0</v>
      </c>
      <c r="AT105" s="432">
        <f t="shared" si="15"/>
        <v>0</v>
      </c>
      <c r="AU105" s="432">
        <f t="shared" si="15"/>
        <v>0</v>
      </c>
      <c r="AV105" s="432">
        <f t="shared" si="15"/>
        <v>0</v>
      </c>
      <c r="AW105" s="432">
        <f t="shared" si="15"/>
        <v>0</v>
      </c>
      <c r="AX105" s="432">
        <f t="shared" si="15"/>
        <v>0</v>
      </c>
      <c r="AY105" s="432">
        <f t="shared" si="15"/>
        <v>0</v>
      </c>
      <c r="AZ105" s="432">
        <f t="shared" si="15"/>
        <v>0</v>
      </c>
      <c r="BA105" s="432">
        <f t="shared" si="15"/>
        <v>0</v>
      </c>
      <c r="BB105" s="432">
        <f t="shared" si="15"/>
        <v>0</v>
      </c>
      <c r="BC105" s="432">
        <f t="shared" si="15"/>
        <v>0</v>
      </c>
      <c r="BD105" s="432">
        <f t="shared" si="15"/>
        <v>0</v>
      </c>
      <c r="BE105" s="432">
        <f t="shared" si="15"/>
        <v>0</v>
      </c>
      <c r="BF105" s="432">
        <f t="shared" si="15"/>
        <v>0</v>
      </c>
      <c r="BG105" s="432">
        <f t="shared" si="15"/>
        <v>0</v>
      </c>
      <c r="BH105" s="432">
        <f t="shared" si="15"/>
        <v>0</v>
      </c>
      <c r="BI105" s="432">
        <f t="shared" si="15"/>
        <v>0</v>
      </c>
      <c r="BJ105" s="432">
        <f t="shared" si="15"/>
        <v>0</v>
      </c>
      <c r="BK105" s="432">
        <f t="shared" si="15"/>
        <v>0</v>
      </c>
      <c r="BL105" s="432">
        <f t="shared" si="15"/>
        <v>0</v>
      </c>
      <c r="BM105" s="432">
        <f t="shared" si="15"/>
        <v>0</v>
      </c>
      <c r="BN105" s="432">
        <f t="shared" si="15"/>
        <v>0</v>
      </c>
      <c r="BO105" s="432">
        <f t="shared" si="15"/>
        <v>0</v>
      </c>
      <c r="BP105" s="432">
        <f t="shared" si="15"/>
        <v>0</v>
      </c>
      <c r="BQ105" s="432">
        <f t="shared" si="15"/>
        <v>0</v>
      </c>
      <c r="BR105" s="432" t="str">
        <f t="shared" si="15"/>
        <v/>
      </c>
      <c r="BS105" s="432" t="str">
        <f t="shared" si="15"/>
        <v/>
      </c>
      <c r="BT105" s="432" t="str">
        <f t="shared" si="15"/>
        <v/>
      </c>
      <c r="BU105" s="432" t="str">
        <f t="shared" ref="BU105:CE105" si="16">IF(NOT(ISNA(BU15)),IF(LEN(BU15)&gt;0,(BU15-$C15)/(rateShift*0.0001),""),"")</f>
        <v/>
      </c>
      <c r="BV105" s="432" t="str">
        <f t="shared" si="16"/>
        <v/>
      </c>
      <c r="BW105" s="432" t="str">
        <f t="shared" si="16"/>
        <v/>
      </c>
      <c r="BX105" s="432" t="str">
        <f t="shared" si="16"/>
        <v/>
      </c>
      <c r="BY105" s="432" t="str">
        <f t="shared" si="16"/>
        <v/>
      </c>
      <c r="BZ105" s="432" t="str">
        <f t="shared" si="16"/>
        <v/>
      </c>
      <c r="CA105" s="432" t="str">
        <f t="shared" si="16"/>
        <v/>
      </c>
      <c r="CB105" s="432" t="str">
        <f t="shared" si="16"/>
        <v/>
      </c>
      <c r="CC105" s="432" t="str">
        <f t="shared" si="16"/>
        <v/>
      </c>
      <c r="CD105" s="432" t="str">
        <f t="shared" si="16"/>
        <v/>
      </c>
      <c r="CE105" s="436" t="str">
        <f t="shared" si="16"/>
        <v/>
      </c>
    </row>
    <row r="106" spans="1:83" x14ac:dyDescent="0.2">
      <c r="H106" s="238">
        <v>41107</v>
      </c>
      <c r="I106" s="435">
        <f t="shared" ref="I106:AN106" si="17">IF(NOT(ISNA(I16)),IF(LEN(I16)&gt;0,(I16-$C16)/(rateShift*0.0001),""),"")</f>
        <v>0</v>
      </c>
      <c r="J106" s="432">
        <f t="shared" si="17"/>
        <v>0</v>
      </c>
      <c r="K106" s="432">
        <f t="shared" si="17"/>
        <v>0</v>
      </c>
      <c r="L106" s="432">
        <f t="shared" si="17"/>
        <v>0</v>
      </c>
      <c r="M106" s="432">
        <f t="shared" si="17"/>
        <v>-9.6919571348930839E-2</v>
      </c>
      <c r="N106" s="432">
        <f t="shared" si="17"/>
        <v>0</v>
      </c>
      <c r="O106" s="432">
        <f t="shared" si="17"/>
        <v>0</v>
      </c>
      <c r="P106" s="432">
        <f t="shared" si="17"/>
        <v>0</v>
      </c>
      <c r="Q106" s="432">
        <f t="shared" si="17"/>
        <v>0</v>
      </c>
      <c r="R106" s="432">
        <f t="shared" si="17"/>
        <v>0</v>
      </c>
      <c r="S106" s="432">
        <f t="shared" si="17"/>
        <v>0</v>
      </c>
      <c r="T106" s="432">
        <f t="shared" si="17"/>
        <v>0.61182685732741326</v>
      </c>
      <c r="U106" s="432">
        <f t="shared" si="17"/>
        <v>0.47586204151258898</v>
      </c>
      <c r="V106" s="432">
        <f t="shared" si="17"/>
        <v>0</v>
      </c>
      <c r="W106" s="432">
        <f t="shared" si="17"/>
        <v>0</v>
      </c>
      <c r="X106" s="432">
        <f t="shared" si="17"/>
        <v>0</v>
      </c>
      <c r="Y106" s="432">
        <f t="shared" si="17"/>
        <v>0</v>
      </c>
      <c r="Z106" s="432">
        <f t="shared" si="17"/>
        <v>0</v>
      </c>
      <c r="AA106" s="432">
        <f t="shared" si="17"/>
        <v>0</v>
      </c>
      <c r="AB106" s="432">
        <f t="shared" si="17"/>
        <v>0</v>
      </c>
      <c r="AC106" s="432">
        <f t="shared" si="17"/>
        <v>0</v>
      </c>
      <c r="AD106" s="432">
        <f t="shared" si="17"/>
        <v>0</v>
      </c>
      <c r="AE106" s="432">
        <f t="shared" si="17"/>
        <v>0</v>
      </c>
      <c r="AF106" s="432">
        <f t="shared" si="17"/>
        <v>0</v>
      </c>
      <c r="AG106" s="432">
        <f t="shared" si="17"/>
        <v>0</v>
      </c>
      <c r="AH106" s="432">
        <f t="shared" si="17"/>
        <v>0</v>
      </c>
      <c r="AI106" s="432">
        <f t="shared" si="17"/>
        <v>0</v>
      </c>
      <c r="AJ106" s="432">
        <f t="shared" si="17"/>
        <v>0</v>
      </c>
      <c r="AK106" s="432">
        <f t="shared" si="17"/>
        <v>0</v>
      </c>
      <c r="AL106" s="432">
        <f t="shared" si="17"/>
        <v>0</v>
      </c>
      <c r="AM106" s="432">
        <f t="shared" si="17"/>
        <v>0</v>
      </c>
      <c r="AN106" s="432">
        <f t="shared" si="17"/>
        <v>0</v>
      </c>
      <c r="AO106" s="432">
        <f t="shared" ref="AO106:BT106" si="18">IF(NOT(ISNA(AO16)),IF(LEN(AO16)&gt;0,(AO16-$C16)/(rateShift*0.0001),""),"")</f>
        <v>0</v>
      </c>
      <c r="AP106" s="432">
        <f t="shared" si="18"/>
        <v>0</v>
      </c>
      <c r="AQ106" s="432">
        <f t="shared" si="18"/>
        <v>0</v>
      </c>
      <c r="AR106" s="432">
        <f t="shared" si="18"/>
        <v>0</v>
      </c>
      <c r="AS106" s="432">
        <f t="shared" si="18"/>
        <v>0</v>
      </c>
      <c r="AT106" s="432">
        <f t="shared" si="18"/>
        <v>0</v>
      </c>
      <c r="AU106" s="432">
        <f t="shared" si="18"/>
        <v>0</v>
      </c>
      <c r="AV106" s="432">
        <f t="shared" si="18"/>
        <v>0</v>
      </c>
      <c r="AW106" s="432">
        <f t="shared" si="18"/>
        <v>0</v>
      </c>
      <c r="AX106" s="432">
        <f t="shared" si="18"/>
        <v>0</v>
      </c>
      <c r="AY106" s="432">
        <f t="shared" si="18"/>
        <v>0</v>
      </c>
      <c r="AZ106" s="432">
        <f t="shared" si="18"/>
        <v>0</v>
      </c>
      <c r="BA106" s="432">
        <f t="shared" si="18"/>
        <v>0</v>
      </c>
      <c r="BB106" s="432">
        <f t="shared" si="18"/>
        <v>0</v>
      </c>
      <c r="BC106" s="432">
        <f t="shared" si="18"/>
        <v>0</v>
      </c>
      <c r="BD106" s="432">
        <f t="shared" si="18"/>
        <v>0</v>
      </c>
      <c r="BE106" s="432">
        <f t="shared" si="18"/>
        <v>0</v>
      </c>
      <c r="BF106" s="432">
        <f t="shared" si="18"/>
        <v>0</v>
      </c>
      <c r="BG106" s="432">
        <f t="shared" si="18"/>
        <v>0</v>
      </c>
      <c r="BH106" s="432">
        <f t="shared" si="18"/>
        <v>0</v>
      </c>
      <c r="BI106" s="432">
        <f t="shared" si="18"/>
        <v>0</v>
      </c>
      <c r="BJ106" s="432">
        <f t="shared" si="18"/>
        <v>0</v>
      </c>
      <c r="BK106" s="432">
        <f t="shared" si="18"/>
        <v>0</v>
      </c>
      <c r="BL106" s="432">
        <f t="shared" si="18"/>
        <v>0</v>
      </c>
      <c r="BM106" s="432">
        <f t="shared" si="18"/>
        <v>0</v>
      </c>
      <c r="BN106" s="432">
        <f t="shared" si="18"/>
        <v>0</v>
      </c>
      <c r="BO106" s="432">
        <f t="shared" si="18"/>
        <v>0</v>
      </c>
      <c r="BP106" s="432">
        <f t="shared" si="18"/>
        <v>0</v>
      </c>
      <c r="BQ106" s="432">
        <f t="shared" si="18"/>
        <v>0</v>
      </c>
      <c r="BR106" s="432" t="str">
        <f t="shared" si="18"/>
        <v/>
      </c>
      <c r="BS106" s="432" t="str">
        <f t="shared" si="18"/>
        <v/>
      </c>
      <c r="BT106" s="432" t="str">
        <f t="shared" si="18"/>
        <v/>
      </c>
      <c r="BU106" s="432" t="str">
        <f t="shared" ref="BU106:CE106" si="19">IF(NOT(ISNA(BU16)),IF(LEN(BU16)&gt;0,(BU16-$C16)/(rateShift*0.0001),""),"")</f>
        <v/>
      </c>
      <c r="BV106" s="432" t="str">
        <f t="shared" si="19"/>
        <v/>
      </c>
      <c r="BW106" s="432" t="str">
        <f t="shared" si="19"/>
        <v/>
      </c>
      <c r="BX106" s="432" t="str">
        <f t="shared" si="19"/>
        <v/>
      </c>
      <c r="BY106" s="432" t="str">
        <f t="shared" si="19"/>
        <v/>
      </c>
      <c r="BZ106" s="432" t="str">
        <f t="shared" si="19"/>
        <v/>
      </c>
      <c r="CA106" s="432" t="str">
        <f t="shared" si="19"/>
        <v/>
      </c>
      <c r="CB106" s="432" t="str">
        <f t="shared" si="19"/>
        <v/>
      </c>
      <c r="CC106" s="432" t="str">
        <f t="shared" si="19"/>
        <v/>
      </c>
      <c r="CD106" s="432" t="str">
        <f t="shared" si="19"/>
        <v/>
      </c>
      <c r="CE106" s="436" t="str">
        <f t="shared" si="19"/>
        <v/>
      </c>
    </row>
    <row r="107" spans="1:83" x14ac:dyDescent="0.2">
      <c r="H107" s="238">
        <v>41114</v>
      </c>
      <c r="I107" s="435">
        <f t="shared" ref="I107:AN107" si="20">IF(NOT(ISNA(I17)),IF(LEN(I17)&gt;0,(I17-$C17)/(rateShift*0.0001),""),"")</f>
        <v>0</v>
      </c>
      <c r="J107" s="432">
        <f t="shared" si="20"/>
        <v>0</v>
      </c>
      <c r="K107" s="432">
        <f t="shared" si="20"/>
        <v>0</v>
      </c>
      <c r="L107" s="432">
        <f t="shared" si="20"/>
        <v>0</v>
      </c>
      <c r="M107" s="432">
        <f t="shared" si="20"/>
        <v>0</v>
      </c>
      <c r="N107" s="432">
        <f t="shared" si="20"/>
        <v>-0.13459279000880078</v>
      </c>
      <c r="O107" s="432">
        <f t="shared" si="20"/>
        <v>-2.1684043449710089E-12</v>
      </c>
      <c r="P107" s="432">
        <f t="shared" si="20"/>
        <v>-2.1684043449710089E-12</v>
      </c>
      <c r="Q107" s="432">
        <f t="shared" si="20"/>
        <v>-2.1684043449710089E-12</v>
      </c>
      <c r="R107" s="432">
        <f t="shared" si="20"/>
        <v>-2.1684043449710089E-12</v>
      </c>
      <c r="S107" s="432">
        <f t="shared" si="20"/>
        <v>-2.1684043449710089E-12</v>
      </c>
      <c r="T107" s="432">
        <f t="shared" si="20"/>
        <v>0.38679629285802947</v>
      </c>
      <c r="U107" s="432">
        <f t="shared" si="20"/>
        <v>0.73844249994140831</v>
      </c>
      <c r="V107" s="432">
        <f t="shared" si="20"/>
        <v>-2.1684043449710089E-12</v>
      </c>
      <c r="W107" s="432">
        <f t="shared" si="20"/>
        <v>-2.1684043449710089E-12</v>
      </c>
      <c r="X107" s="432">
        <f t="shared" si="20"/>
        <v>-2.1684043449710089E-12</v>
      </c>
      <c r="Y107" s="432">
        <f t="shared" si="20"/>
        <v>-2.1684043449710089E-12</v>
      </c>
      <c r="Z107" s="432">
        <f t="shared" si="20"/>
        <v>-2.1684043449710089E-12</v>
      </c>
      <c r="AA107" s="432">
        <f t="shared" si="20"/>
        <v>-2.1684043449710089E-12</v>
      </c>
      <c r="AB107" s="432">
        <f t="shared" si="20"/>
        <v>-2.1684043449710089E-12</v>
      </c>
      <c r="AC107" s="432">
        <f t="shared" si="20"/>
        <v>-2.1684043449710089E-12</v>
      </c>
      <c r="AD107" s="432">
        <f t="shared" si="20"/>
        <v>-2.1684043449710089E-12</v>
      </c>
      <c r="AE107" s="432">
        <f t="shared" si="20"/>
        <v>-2.1684043449710089E-12</v>
      </c>
      <c r="AF107" s="432">
        <f t="shared" si="20"/>
        <v>-2.1684043449710089E-12</v>
      </c>
      <c r="AG107" s="432">
        <f t="shared" si="20"/>
        <v>-2.1684043449710089E-12</v>
      </c>
      <c r="AH107" s="432">
        <f t="shared" si="20"/>
        <v>-2.1684043449710089E-12</v>
      </c>
      <c r="AI107" s="432">
        <f t="shared" si="20"/>
        <v>-2.1684043449710089E-12</v>
      </c>
      <c r="AJ107" s="432">
        <f t="shared" si="20"/>
        <v>-2.1684043449710089E-12</v>
      </c>
      <c r="AK107" s="432">
        <f t="shared" si="20"/>
        <v>-2.1684043449710089E-12</v>
      </c>
      <c r="AL107" s="432">
        <f t="shared" si="20"/>
        <v>-2.1684043449710089E-12</v>
      </c>
      <c r="AM107" s="432">
        <f t="shared" si="20"/>
        <v>-2.1684043449710089E-12</v>
      </c>
      <c r="AN107" s="432">
        <f t="shared" si="20"/>
        <v>-2.1684043449710089E-12</v>
      </c>
      <c r="AO107" s="432">
        <f t="shared" ref="AO107:BT107" si="21">IF(NOT(ISNA(AO17)),IF(LEN(AO17)&gt;0,(AO17-$C17)/(rateShift*0.0001),""),"")</f>
        <v>-2.1684043449710089E-12</v>
      </c>
      <c r="AP107" s="432">
        <f t="shared" si="21"/>
        <v>-2.1684043449710089E-12</v>
      </c>
      <c r="AQ107" s="432">
        <f t="shared" si="21"/>
        <v>-2.1684043449710089E-12</v>
      </c>
      <c r="AR107" s="432">
        <f t="shared" si="21"/>
        <v>-2.1684043449710089E-12</v>
      </c>
      <c r="AS107" s="432">
        <f t="shared" si="21"/>
        <v>-2.1684043449710089E-12</v>
      </c>
      <c r="AT107" s="432">
        <f t="shared" si="21"/>
        <v>-2.1684043449710089E-12</v>
      </c>
      <c r="AU107" s="432">
        <f t="shared" si="21"/>
        <v>-2.1684043449710089E-12</v>
      </c>
      <c r="AV107" s="432">
        <f t="shared" si="21"/>
        <v>-2.1684043449710089E-12</v>
      </c>
      <c r="AW107" s="432">
        <f t="shared" si="21"/>
        <v>-2.1684043449710089E-12</v>
      </c>
      <c r="AX107" s="432">
        <f t="shared" si="21"/>
        <v>-2.1684043449710089E-12</v>
      </c>
      <c r="AY107" s="432">
        <f t="shared" si="21"/>
        <v>-2.1684043449710089E-12</v>
      </c>
      <c r="AZ107" s="432">
        <f t="shared" si="21"/>
        <v>-2.1684043449710089E-12</v>
      </c>
      <c r="BA107" s="432">
        <f t="shared" si="21"/>
        <v>-2.1684043449710089E-12</v>
      </c>
      <c r="BB107" s="432">
        <f t="shared" si="21"/>
        <v>-2.1684043449710089E-12</v>
      </c>
      <c r="BC107" s="432">
        <f t="shared" si="21"/>
        <v>-2.1684043449710089E-12</v>
      </c>
      <c r="BD107" s="432">
        <f t="shared" si="21"/>
        <v>-2.1684043449710089E-12</v>
      </c>
      <c r="BE107" s="432">
        <f t="shared" si="21"/>
        <v>-2.1684043449710089E-12</v>
      </c>
      <c r="BF107" s="432">
        <f t="shared" si="21"/>
        <v>-2.1684043449710089E-12</v>
      </c>
      <c r="BG107" s="432">
        <f t="shared" si="21"/>
        <v>-2.1684043449710089E-12</v>
      </c>
      <c r="BH107" s="432">
        <f t="shared" si="21"/>
        <v>-2.1684043449710089E-12</v>
      </c>
      <c r="BI107" s="432">
        <f t="shared" si="21"/>
        <v>-2.1684043449710089E-12</v>
      </c>
      <c r="BJ107" s="432">
        <f t="shared" si="21"/>
        <v>-2.1684043449710089E-12</v>
      </c>
      <c r="BK107" s="432">
        <f t="shared" si="21"/>
        <v>-2.1684043449710089E-12</v>
      </c>
      <c r="BL107" s="432">
        <f t="shared" si="21"/>
        <v>-2.1684043449710089E-12</v>
      </c>
      <c r="BM107" s="432">
        <f t="shared" si="21"/>
        <v>-2.1684043449710089E-12</v>
      </c>
      <c r="BN107" s="432">
        <f t="shared" si="21"/>
        <v>-2.1684043449710089E-12</v>
      </c>
      <c r="BO107" s="432">
        <f t="shared" si="21"/>
        <v>-2.1684043449710089E-12</v>
      </c>
      <c r="BP107" s="432">
        <f t="shared" si="21"/>
        <v>-2.1684043449710089E-12</v>
      </c>
      <c r="BQ107" s="432">
        <f t="shared" si="21"/>
        <v>-2.1684043449710089E-12</v>
      </c>
      <c r="BR107" s="432" t="str">
        <f t="shared" si="21"/>
        <v/>
      </c>
      <c r="BS107" s="432" t="str">
        <f t="shared" si="21"/>
        <v/>
      </c>
      <c r="BT107" s="432" t="str">
        <f t="shared" si="21"/>
        <v/>
      </c>
      <c r="BU107" s="432" t="str">
        <f t="shared" ref="BU107:CE107" si="22">IF(NOT(ISNA(BU17)),IF(LEN(BU17)&gt;0,(BU17-$C17)/(rateShift*0.0001),""),"")</f>
        <v/>
      </c>
      <c r="BV107" s="432" t="str">
        <f t="shared" si="22"/>
        <v/>
      </c>
      <c r="BW107" s="432" t="str">
        <f t="shared" si="22"/>
        <v/>
      </c>
      <c r="BX107" s="432" t="str">
        <f t="shared" si="22"/>
        <v/>
      </c>
      <c r="BY107" s="432" t="str">
        <f t="shared" si="22"/>
        <v/>
      </c>
      <c r="BZ107" s="432" t="str">
        <f t="shared" si="22"/>
        <v/>
      </c>
      <c r="CA107" s="432" t="str">
        <f t="shared" si="22"/>
        <v/>
      </c>
      <c r="CB107" s="432" t="str">
        <f t="shared" si="22"/>
        <v/>
      </c>
      <c r="CC107" s="432" t="str">
        <f t="shared" si="22"/>
        <v/>
      </c>
      <c r="CD107" s="432" t="str">
        <f t="shared" si="22"/>
        <v/>
      </c>
      <c r="CE107" s="436" t="str">
        <f t="shared" si="22"/>
        <v/>
      </c>
    </row>
    <row r="108" spans="1:83" x14ac:dyDescent="0.2">
      <c r="H108" s="238">
        <v>41124</v>
      </c>
      <c r="I108" s="435">
        <f t="shared" ref="I108:AN108" si="23">IF(NOT(ISNA(I18)),IF(LEN(I18)&gt;0,(I18-$C18)/(rateShift*0.0001),""),"")</f>
        <v>0</v>
      </c>
      <c r="J108" s="432">
        <f t="shared" si="23"/>
        <v>0</v>
      </c>
      <c r="K108" s="432">
        <f t="shared" si="23"/>
        <v>0</v>
      </c>
      <c r="L108" s="432">
        <f t="shared" si="23"/>
        <v>0</v>
      </c>
      <c r="M108" s="432">
        <f t="shared" si="23"/>
        <v>0</v>
      </c>
      <c r="N108" s="432">
        <f t="shared" si="23"/>
        <v>0</v>
      </c>
      <c r="O108" s="432">
        <f t="shared" si="23"/>
        <v>-0.18737724199921826</v>
      </c>
      <c r="P108" s="432">
        <f t="shared" si="23"/>
        <v>0</v>
      </c>
      <c r="Q108" s="432">
        <f t="shared" si="23"/>
        <v>0</v>
      </c>
      <c r="R108" s="432">
        <f t="shared" si="23"/>
        <v>0</v>
      </c>
      <c r="S108" s="432">
        <f t="shared" si="23"/>
        <v>0</v>
      </c>
      <c r="T108" s="432">
        <f t="shared" si="23"/>
        <v>0</v>
      </c>
      <c r="U108" s="432">
        <f t="shared" si="23"/>
        <v>1.1778820950624715</v>
      </c>
      <c r="V108" s="432">
        <f t="shared" si="23"/>
        <v>0</v>
      </c>
      <c r="W108" s="432">
        <f t="shared" si="23"/>
        <v>0</v>
      </c>
      <c r="X108" s="432">
        <f t="shared" si="23"/>
        <v>0</v>
      </c>
      <c r="Y108" s="432">
        <f t="shared" si="23"/>
        <v>0</v>
      </c>
      <c r="Z108" s="432">
        <f t="shared" si="23"/>
        <v>0</v>
      </c>
      <c r="AA108" s="432">
        <f t="shared" si="23"/>
        <v>0</v>
      </c>
      <c r="AB108" s="432">
        <f t="shared" si="23"/>
        <v>0</v>
      </c>
      <c r="AC108" s="432">
        <f t="shared" si="23"/>
        <v>0</v>
      </c>
      <c r="AD108" s="432">
        <f t="shared" si="23"/>
        <v>0</v>
      </c>
      <c r="AE108" s="432">
        <f t="shared" si="23"/>
        <v>0</v>
      </c>
      <c r="AF108" s="432">
        <f t="shared" si="23"/>
        <v>0</v>
      </c>
      <c r="AG108" s="432">
        <f t="shared" si="23"/>
        <v>0</v>
      </c>
      <c r="AH108" s="432">
        <f t="shared" si="23"/>
        <v>0</v>
      </c>
      <c r="AI108" s="432">
        <f t="shared" si="23"/>
        <v>0</v>
      </c>
      <c r="AJ108" s="432">
        <f t="shared" si="23"/>
        <v>0</v>
      </c>
      <c r="AK108" s="432">
        <f t="shared" si="23"/>
        <v>0</v>
      </c>
      <c r="AL108" s="432">
        <f t="shared" si="23"/>
        <v>0</v>
      </c>
      <c r="AM108" s="432">
        <f t="shared" si="23"/>
        <v>0</v>
      </c>
      <c r="AN108" s="432">
        <f t="shared" si="23"/>
        <v>0</v>
      </c>
      <c r="AO108" s="432">
        <f t="shared" ref="AO108:BT108" si="24">IF(NOT(ISNA(AO18)),IF(LEN(AO18)&gt;0,(AO18-$C18)/(rateShift*0.0001),""),"")</f>
        <v>0</v>
      </c>
      <c r="AP108" s="432">
        <f t="shared" si="24"/>
        <v>0</v>
      </c>
      <c r="AQ108" s="432">
        <f t="shared" si="24"/>
        <v>0</v>
      </c>
      <c r="AR108" s="432">
        <f t="shared" si="24"/>
        <v>0</v>
      </c>
      <c r="AS108" s="432">
        <f t="shared" si="24"/>
        <v>0</v>
      </c>
      <c r="AT108" s="432">
        <f t="shared" si="24"/>
        <v>0</v>
      </c>
      <c r="AU108" s="432">
        <f t="shared" si="24"/>
        <v>0</v>
      </c>
      <c r="AV108" s="432">
        <f t="shared" si="24"/>
        <v>0</v>
      </c>
      <c r="AW108" s="432">
        <f t="shared" si="24"/>
        <v>0</v>
      </c>
      <c r="AX108" s="432">
        <f t="shared" si="24"/>
        <v>0</v>
      </c>
      <c r="AY108" s="432">
        <f t="shared" si="24"/>
        <v>0</v>
      </c>
      <c r="AZ108" s="432">
        <f t="shared" si="24"/>
        <v>0</v>
      </c>
      <c r="BA108" s="432">
        <f t="shared" si="24"/>
        <v>0</v>
      </c>
      <c r="BB108" s="432">
        <f t="shared" si="24"/>
        <v>0</v>
      </c>
      <c r="BC108" s="432">
        <f t="shared" si="24"/>
        <v>0</v>
      </c>
      <c r="BD108" s="432">
        <f t="shared" si="24"/>
        <v>0</v>
      </c>
      <c r="BE108" s="432">
        <f t="shared" si="24"/>
        <v>0</v>
      </c>
      <c r="BF108" s="432">
        <f t="shared" si="24"/>
        <v>0</v>
      </c>
      <c r="BG108" s="432">
        <f t="shared" si="24"/>
        <v>0</v>
      </c>
      <c r="BH108" s="432">
        <f t="shared" si="24"/>
        <v>0</v>
      </c>
      <c r="BI108" s="432">
        <f t="shared" si="24"/>
        <v>0</v>
      </c>
      <c r="BJ108" s="432">
        <f t="shared" si="24"/>
        <v>0</v>
      </c>
      <c r="BK108" s="432">
        <f t="shared" si="24"/>
        <v>0</v>
      </c>
      <c r="BL108" s="432">
        <f t="shared" si="24"/>
        <v>0</v>
      </c>
      <c r="BM108" s="432">
        <f t="shared" si="24"/>
        <v>0</v>
      </c>
      <c r="BN108" s="432">
        <f t="shared" si="24"/>
        <v>0</v>
      </c>
      <c r="BO108" s="432">
        <f t="shared" si="24"/>
        <v>0</v>
      </c>
      <c r="BP108" s="432">
        <f t="shared" si="24"/>
        <v>0</v>
      </c>
      <c r="BQ108" s="432">
        <f t="shared" si="24"/>
        <v>0</v>
      </c>
      <c r="BR108" s="432" t="str">
        <f t="shared" si="24"/>
        <v/>
      </c>
      <c r="BS108" s="432" t="str">
        <f t="shared" si="24"/>
        <v/>
      </c>
      <c r="BT108" s="432" t="str">
        <f t="shared" si="24"/>
        <v/>
      </c>
      <c r="BU108" s="432" t="str">
        <f t="shared" ref="BU108:CE108" si="25">IF(NOT(ISNA(BU18)),IF(LEN(BU18)&gt;0,(BU18-$C18)/(rateShift*0.0001),""),"")</f>
        <v/>
      </c>
      <c r="BV108" s="432" t="str">
        <f t="shared" si="25"/>
        <v/>
      </c>
      <c r="BW108" s="432" t="str">
        <f t="shared" si="25"/>
        <v/>
      </c>
      <c r="BX108" s="432" t="str">
        <f t="shared" si="25"/>
        <v/>
      </c>
      <c r="BY108" s="432" t="str">
        <f t="shared" si="25"/>
        <v/>
      </c>
      <c r="BZ108" s="432" t="str">
        <f t="shared" si="25"/>
        <v/>
      </c>
      <c r="CA108" s="432" t="str">
        <f t="shared" si="25"/>
        <v/>
      </c>
      <c r="CB108" s="432" t="str">
        <f t="shared" si="25"/>
        <v/>
      </c>
      <c r="CC108" s="432" t="str">
        <f t="shared" si="25"/>
        <v/>
      </c>
      <c r="CD108" s="432" t="str">
        <f t="shared" si="25"/>
        <v/>
      </c>
      <c r="CE108" s="436" t="str">
        <f t="shared" si="25"/>
        <v/>
      </c>
    </row>
    <row r="109" spans="1:83" x14ac:dyDescent="0.2">
      <c r="H109" s="238">
        <v>41155</v>
      </c>
      <c r="I109" s="435">
        <f t="shared" ref="I109:AN109" si="26">IF(NOT(ISNA(I19)),IF(LEN(I19)&gt;0,(I19-$C19)/(rateShift*0.0001),""),"")</f>
        <v>0</v>
      </c>
      <c r="J109" s="432">
        <f t="shared" si="26"/>
        <v>0</v>
      </c>
      <c r="K109" s="432">
        <f t="shared" si="26"/>
        <v>0</v>
      </c>
      <c r="L109" s="432">
        <f t="shared" si="26"/>
        <v>0</v>
      </c>
      <c r="M109" s="432">
        <f t="shared" si="26"/>
        <v>0</v>
      </c>
      <c r="N109" s="432">
        <f t="shared" si="26"/>
        <v>0</v>
      </c>
      <c r="O109" s="432">
        <f t="shared" si="26"/>
        <v>0</v>
      </c>
      <c r="P109" s="432">
        <f t="shared" si="26"/>
        <v>-0.35907113181260758</v>
      </c>
      <c r="Q109" s="432">
        <f t="shared" si="26"/>
        <v>0</v>
      </c>
      <c r="R109" s="432">
        <f t="shared" si="26"/>
        <v>0</v>
      </c>
      <c r="S109" s="432">
        <f t="shared" si="26"/>
        <v>0</v>
      </c>
      <c r="T109" s="432">
        <f t="shared" si="26"/>
        <v>0</v>
      </c>
      <c r="U109" s="432">
        <f t="shared" si="26"/>
        <v>0</v>
      </c>
      <c r="V109" s="432">
        <f t="shared" si="26"/>
        <v>1.3493530574563506</v>
      </c>
      <c r="W109" s="432">
        <f t="shared" si="26"/>
        <v>0</v>
      </c>
      <c r="X109" s="432">
        <f t="shared" si="26"/>
        <v>0</v>
      </c>
      <c r="Y109" s="432">
        <f t="shared" si="26"/>
        <v>0</v>
      </c>
      <c r="Z109" s="432">
        <f t="shared" si="26"/>
        <v>0</v>
      </c>
      <c r="AA109" s="432">
        <f t="shared" si="26"/>
        <v>0</v>
      </c>
      <c r="AB109" s="432">
        <f t="shared" si="26"/>
        <v>0</v>
      </c>
      <c r="AC109" s="432">
        <f t="shared" si="26"/>
        <v>0</v>
      </c>
      <c r="AD109" s="432">
        <f t="shared" si="26"/>
        <v>0</v>
      </c>
      <c r="AE109" s="432">
        <f t="shared" si="26"/>
        <v>0</v>
      </c>
      <c r="AF109" s="432">
        <f t="shared" si="26"/>
        <v>0</v>
      </c>
      <c r="AG109" s="432">
        <f t="shared" si="26"/>
        <v>0</v>
      </c>
      <c r="AH109" s="432">
        <f t="shared" si="26"/>
        <v>0</v>
      </c>
      <c r="AI109" s="432">
        <f t="shared" si="26"/>
        <v>0</v>
      </c>
      <c r="AJ109" s="432">
        <f t="shared" si="26"/>
        <v>0</v>
      </c>
      <c r="AK109" s="432">
        <f t="shared" si="26"/>
        <v>0</v>
      </c>
      <c r="AL109" s="432">
        <f t="shared" si="26"/>
        <v>0</v>
      </c>
      <c r="AM109" s="432">
        <f t="shared" si="26"/>
        <v>0</v>
      </c>
      <c r="AN109" s="432">
        <f t="shared" si="26"/>
        <v>0</v>
      </c>
      <c r="AO109" s="432">
        <f t="shared" ref="AO109:BT109" si="27">IF(NOT(ISNA(AO19)),IF(LEN(AO19)&gt;0,(AO19-$C19)/(rateShift*0.0001),""),"")</f>
        <v>0</v>
      </c>
      <c r="AP109" s="432">
        <f t="shared" si="27"/>
        <v>0</v>
      </c>
      <c r="AQ109" s="432">
        <f t="shared" si="27"/>
        <v>0</v>
      </c>
      <c r="AR109" s="432">
        <f t="shared" si="27"/>
        <v>0</v>
      </c>
      <c r="AS109" s="432">
        <f t="shared" si="27"/>
        <v>0</v>
      </c>
      <c r="AT109" s="432">
        <f t="shared" si="27"/>
        <v>0</v>
      </c>
      <c r="AU109" s="432">
        <f t="shared" si="27"/>
        <v>0</v>
      </c>
      <c r="AV109" s="432">
        <f t="shared" si="27"/>
        <v>0</v>
      </c>
      <c r="AW109" s="432">
        <f t="shared" si="27"/>
        <v>0</v>
      </c>
      <c r="AX109" s="432">
        <f t="shared" si="27"/>
        <v>0</v>
      </c>
      <c r="AY109" s="432">
        <f t="shared" si="27"/>
        <v>0</v>
      </c>
      <c r="AZ109" s="432">
        <f t="shared" si="27"/>
        <v>0</v>
      </c>
      <c r="BA109" s="432">
        <f t="shared" si="27"/>
        <v>0</v>
      </c>
      <c r="BB109" s="432">
        <f t="shared" si="27"/>
        <v>0</v>
      </c>
      <c r="BC109" s="432">
        <f t="shared" si="27"/>
        <v>0</v>
      </c>
      <c r="BD109" s="432">
        <f t="shared" si="27"/>
        <v>0</v>
      </c>
      <c r="BE109" s="432">
        <f t="shared" si="27"/>
        <v>0</v>
      </c>
      <c r="BF109" s="432">
        <f t="shared" si="27"/>
        <v>0</v>
      </c>
      <c r="BG109" s="432">
        <f t="shared" si="27"/>
        <v>0</v>
      </c>
      <c r="BH109" s="432">
        <f t="shared" si="27"/>
        <v>0</v>
      </c>
      <c r="BI109" s="432">
        <f t="shared" si="27"/>
        <v>0</v>
      </c>
      <c r="BJ109" s="432">
        <f t="shared" si="27"/>
        <v>0</v>
      </c>
      <c r="BK109" s="432">
        <f t="shared" si="27"/>
        <v>0</v>
      </c>
      <c r="BL109" s="432">
        <f t="shared" si="27"/>
        <v>0</v>
      </c>
      <c r="BM109" s="432">
        <f t="shared" si="27"/>
        <v>0</v>
      </c>
      <c r="BN109" s="432">
        <f t="shared" si="27"/>
        <v>0</v>
      </c>
      <c r="BO109" s="432">
        <f t="shared" si="27"/>
        <v>0</v>
      </c>
      <c r="BP109" s="432">
        <f t="shared" si="27"/>
        <v>0</v>
      </c>
      <c r="BQ109" s="432">
        <f t="shared" si="27"/>
        <v>0</v>
      </c>
      <c r="BR109" s="432" t="str">
        <f t="shared" si="27"/>
        <v/>
      </c>
      <c r="BS109" s="432" t="str">
        <f t="shared" si="27"/>
        <v/>
      </c>
      <c r="BT109" s="432" t="str">
        <f t="shared" si="27"/>
        <v/>
      </c>
      <c r="BU109" s="432" t="str">
        <f t="shared" ref="BU109:CE109" si="28">IF(NOT(ISNA(BU19)),IF(LEN(BU19)&gt;0,(BU19-$C19)/(rateShift*0.0001),""),"")</f>
        <v/>
      </c>
      <c r="BV109" s="432" t="str">
        <f t="shared" si="28"/>
        <v/>
      </c>
      <c r="BW109" s="432" t="str">
        <f t="shared" si="28"/>
        <v/>
      </c>
      <c r="BX109" s="432" t="str">
        <f t="shared" si="28"/>
        <v/>
      </c>
      <c r="BY109" s="432" t="str">
        <f t="shared" si="28"/>
        <v/>
      </c>
      <c r="BZ109" s="432" t="str">
        <f t="shared" si="28"/>
        <v/>
      </c>
      <c r="CA109" s="432" t="str">
        <f t="shared" si="28"/>
        <v/>
      </c>
      <c r="CB109" s="432" t="str">
        <f t="shared" si="28"/>
        <v/>
      </c>
      <c r="CC109" s="432" t="str">
        <f t="shared" si="28"/>
        <v/>
      </c>
      <c r="CD109" s="432" t="str">
        <f t="shared" si="28"/>
        <v/>
      </c>
      <c r="CE109" s="436" t="str">
        <f t="shared" si="28"/>
        <v/>
      </c>
    </row>
    <row r="110" spans="1:83" x14ac:dyDescent="0.2">
      <c r="H110" s="238">
        <v>41185</v>
      </c>
      <c r="I110" s="435">
        <f t="shared" ref="I110:AN110" si="29">IF(NOT(ISNA(I20)),IF(LEN(I20)&gt;0,(I20-$C20)/(rateShift*0.0001),""),"")</f>
        <v>0</v>
      </c>
      <c r="J110" s="432">
        <f t="shared" si="29"/>
        <v>0</v>
      </c>
      <c r="K110" s="432">
        <f t="shared" si="29"/>
        <v>0</v>
      </c>
      <c r="L110" s="432">
        <f t="shared" si="29"/>
        <v>0</v>
      </c>
      <c r="M110" s="432">
        <f t="shared" si="29"/>
        <v>0</v>
      </c>
      <c r="N110" s="432">
        <f t="shared" si="29"/>
        <v>0</v>
      </c>
      <c r="O110" s="432">
        <f t="shared" si="29"/>
        <v>0</v>
      </c>
      <c r="P110" s="432">
        <f t="shared" si="29"/>
        <v>0</v>
      </c>
      <c r="Q110" s="432">
        <f t="shared" si="29"/>
        <v>-0.5222310455857111</v>
      </c>
      <c r="R110" s="432">
        <f t="shared" si="29"/>
        <v>0</v>
      </c>
      <c r="S110" s="432">
        <f t="shared" si="29"/>
        <v>0</v>
      </c>
      <c r="T110" s="432">
        <f t="shared" si="29"/>
        <v>0</v>
      </c>
      <c r="U110" s="432">
        <f t="shared" si="29"/>
        <v>0</v>
      </c>
      <c r="V110" s="432">
        <f t="shared" si="29"/>
        <v>0</v>
      </c>
      <c r="W110" s="432">
        <f t="shared" si="29"/>
        <v>1.2822788864938786</v>
      </c>
      <c r="X110" s="432">
        <f t="shared" si="29"/>
        <v>0.23014042643247459</v>
      </c>
      <c r="Y110" s="432">
        <f t="shared" si="29"/>
        <v>0</v>
      </c>
      <c r="Z110" s="432">
        <f t="shared" si="29"/>
        <v>0</v>
      </c>
      <c r="AA110" s="432">
        <f t="shared" si="29"/>
        <v>0</v>
      </c>
      <c r="AB110" s="432">
        <f t="shared" si="29"/>
        <v>0</v>
      </c>
      <c r="AC110" s="432">
        <f t="shared" si="29"/>
        <v>0</v>
      </c>
      <c r="AD110" s="432">
        <f t="shared" si="29"/>
        <v>0</v>
      </c>
      <c r="AE110" s="432">
        <f t="shared" si="29"/>
        <v>0</v>
      </c>
      <c r="AF110" s="432">
        <f t="shared" si="29"/>
        <v>0</v>
      </c>
      <c r="AG110" s="432">
        <f t="shared" si="29"/>
        <v>0</v>
      </c>
      <c r="AH110" s="432">
        <f t="shared" si="29"/>
        <v>0</v>
      </c>
      <c r="AI110" s="432">
        <f t="shared" si="29"/>
        <v>0</v>
      </c>
      <c r="AJ110" s="432">
        <f t="shared" si="29"/>
        <v>0</v>
      </c>
      <c r="AK110" s="432">
        <f t="shared" si="29"/>
        <v>0</v>
      </c>
      <c r="AL110" s="432">
        <f t="shared" si="29"/>
        <v>0</v>
      </c>
      <c r="AM110" s="432">
        <f t="shared" si="29"/>
        <v>0</v>
      </c>
      <c r="AN110" s="432">
        <f t="shared" si="29"/>
        <v>0</v>
      </c>
      <c r="AO110" s="432">
        <f t="shared" ref="AO110:BT110" si="30">IF(NOT(ISNA(AO20)),IF(LEN(AO20)&gt;0,(AO20-$C20)/(rateShift*0.0001),""),"")</f>
        <v>0</v>
      </c>
      <c r="AP110" s="432">
        <f t="shared" si="30"/>
        <v>0</v>
      </c>
      <c r="AQ110" s="432">
        <f t="shared" si="30"/>
        <v>0</v>
      </c>
      <c r="AR110" s="432">
        <f t="shared" si="30"/>
        <v>0</v>
      </c>
      <c r="AS110" s="432">
        <f t="shared" si="30"/>
        <v>0</v>
      </c>
      <c r="AT110" s="432">
        <f t="shared" si="30"/>
        <v>0</v>
      </c>
      <c r="AU110" s="432">
        <f t="shared" si="30"/>
        <v>0</v>
      </c>
      <c r="AV110" s="432">
        <f t="shared" si="30"/>
        <v>0</v>
      </c>
      <c r="AW110" s="432">
        <f t="shared" si="30"/>
        <v>0</v>
      </c>
      <c r="AX110" s="432">
        <f t="shared" si="30"/>
        <v>0</v>
      </c>
      <c r="AY110" s="432">
        <f t="shared" si="30"/>
        <v>0</v>
      </c>
      <c r="AZ110" s="432">
        <f t="shared" si="30"/>
        <v>0</v>
      </c>
      <c r="BA110" s="432">
        <f t="shared" si="30"/>
        <v>0</v>
      </c>
      <c r="BB110" s="432">
        <f t="shared" si="30"/>
        <v>0</v>
      </c>
      <c r="BC110" s="432">
        <f t="shared" si="30"/>
        <v>0</v>
      </c>
      <c r="BD110" s="432">
        <f t="shared" si="30"/>
        <v>0</v>
      </c>
      <c r="BE110" s="432">
        <f t="shared" si="30"/>
        <v>0</v>
      </c>
      <c r="BF110" s="432">
        <f t="shared" si="30"/>
        <v>0</v>
      </c>
      <c r="BG110" s="432">
        <f t="shared" si="30"/>
        <v>0</v>
      </c>
      <c r="BH110" s="432">
        <f t="shared" si="30"/>
        <v>0</v>
      </c>
      <c r="BI110" s="432">
        <f t="shared" si="30"/>
        <v>0</v>
      </c>
      <c r="BJ110" s="432">
        <f t="shared" si="30"/>
        <v>0</v>
      </c>
      <c r="BK110" s="432">
        <f t="shared" si="30"/>
        <v>0</v>
      </c>
      <c r="BL110" s="432">
        <f t="shared" si="30"/>
        <v>0</v>
      </c>
      <c r="BM110" s="432">
        <f t="shared" si="30"/>
        <v>0</v>
      </c>
      <c r="BN110" s="432">
        <f t="shared" si="30"/>
        <v>0</v>
      </c>
      <c r="BO110" s="432">
        <f t="shared" si="30"/>
        <v>0</v>
      </c>
      <c r="BP110" s="432">
        <f t="shared" si="30"/>
        <v>0</v>
      </c>
      <c r="BQ110" s="432">
        <f t="shared" si="30"/>
        <v>0</v>
      </c>
      <c r="BR110" s="432" t="str">
        <f t="shared" si="30"/>
        <v/>
      </c>
      <c r="BS110" s="432" t="str">
        <f t="shared" si="30"/>
        <v/>
      </c>
      <c r="BT110" s="432" t="str">
        <f t="shared" si="30"/>
        <v/>
      </c>
      <c r="BU110" s="432" t="str">
        <f t="shared" ref="BU110:CE110" si="31">IF(NOT(ISNA(BU20)),IF(LEN(BU20)&gt;0,(BU20-$C20)/(rateShift*0.0001),""),"")</f>
        <v/>
      </c>
      <c r="BV110" s="432" t="str">
        <f t="shared" si="31"/>
        <v/>
      </c>
      <c r="BW110" s="432" t="str">
        <f t="shared" si="31"/>
        <v/>
      </c>
      <c r="BX110" s="432" t="str">
        <f t="shared" si="31"/>
        <v/>
      </c>
      <c r="BY110" s="432" t="str">
        <f t="shared" si="31"/>
        <v/>
      </c>
      <c r="BZ110" s="432" t="str">
        <f t="shared" si="31"/>
        <v/>
      </c>
      <c r="CA110" s="432" t="str">
        <f t="shared" si="31"/>
        <v/>
      </c>
      <c r="CB110" s="432" t="str">
        <f t="shared" si="31"/>
        <v/>
      </c>
      <c r="CC110" s="432" t="str">
        <f t="shared" si="31"/>
        <v/>
      </c>
      <c r="CD110" s="432" t="str">
        <f t="shared" si="31"/>
        <v/>
      </c>
      <c r="CE110" s="436" t="str">
        <f t="shared" si="31"/>
        <v/>
      </c>
    </row>
    <row r="111" spans="1:83" x14ac:dyDescent="0.2">
      <c r="H111" s="238">
        <v>41218</v>
      </c>
      <c r="I111" s="435">
        <f t="shared" ref="I111:AN111" si="32">IF(NOT(ISNA(I21)),IF(LEN(I21)&gt;0,(I21-$C21)/(rateShift*0.0001),""),"")</f>
        <v>0</v>
      </c>
      <c r="J111" s="432">
        <f t="shared" si="32"/>
        <v>0</v>
      </c>
      <c r="K111" s="432">
        <f t="shared" si="32"/>
        <v>0</v>
      </c>
      <c r="L111" s="432">
        <f t="shared" si="32"/>
        <v>0</v>
      </c>
      <c r="M111" s="432">
        <f t="shared" si="32"/>
        <v>0</v>
      </c>
      <c r="N111" s="432">
        <f t="shared" si="32"/>
        <v>0</v>
      </c>
      <c r="O111" s="432">
        <f t="shared" si="32"/>
        <v>0</v>
      </c>
      <c r="P111" s="432">
        <f t="shared" si="32"/>
        <v>0</v>
      </c>
      <c r="Q111" s="432">
        <f t="shared" si="32"/>
        <v>0</v>
      </c>
      <c r="R111" s="432">
        <f t="shared" si="32"/>
        <v>-0.70172703044807117</v>
      </c>
      <c r="S111" s="432">
        <f t="shared" si="32"/>
        <v>0</v>
      </c>
      <c r="T111" s="432">
        <f t="shared" si="32"/>
        <v>0</v>
      </c>
      <c r="U111" s="432">
        <f t="shared" si="32"/>
        <v>0</v>
      </c>
      <c r="V111" s="432">
        <f t="shared" si="32"/>
        <v>0</v>
      </c>
      <c r="W111" s="432">
        <f t="shared" si="32"/>
        <v>0.82755529152455687</v>
      </c>
      <c r="X111" s="432">
        <f t="shared" si="32"/>
        <v>0.86433712772994176</v>
      </c>
      <c r="Y111" s="432">
        <f t="shared" si="32"/>
        <v>0</v>
      </c>
      <c r="Z111" s="432">
        <f t="shared" si="32"/>
        <v>0</v>
      </c>
      <c r="AA111" s="432">
        <f t="shared" si="32"/>
        <v>0</v>
      </c>
      <c r="AB111" s="432">
        <f t="shared" si="32"/>
        <v>0</v>
      </c>
      <c r="AC111" s="432">
        <f t="shared" si="32"/>
        <v>0</v>
      </c>
      <c r="AD111" s="432">
        <f t="shared" si="32"/>
        <v>0</v>
      </c>
      <c r="AE111" s="432">
        <f t="shared" si="32"/>
        <v>0</v>
      </c>
      <c r="AF111" s="432">
        <f t="shared" si="32"/>
        <v>0</v>
      </c>
      <c r="AG111" s="432">
        <f t="shared" si="32"/>
        <v>0</v>
      </c>
      <c r="AH111" s="432">
        <f t="shared" si="32"/>
        <v>0</v>
      </c>
      <c r="AI111" s="432">
        <f t="shared" si="32"/>
        <v>0</v>
      </c>
      <c r="AJ111" s="432">
        <f t="shared" si="32"/>
        <v>0</v>
      </c>
      <c r="AK111" s="432">
        <f t="shared" si="32"/>
        <v>0</v>
      </c>
      <c r="AL111" s="432">
        <f t="shared" si="32"/>
        <v>0</v>
      </c>
      <c r="AM111" s="432">
        <f t="shared" si="32"/>
        <v>0</v>
      </c>
      <c r="AN111" s="432">
        <f t="shared" si="32"/>
        <v>0</v>
      </c>
      <c r="AO111" s="432">
        <f t="shared" ref="AO111:BT111" si="33">IF(NOT(ISNA(AO21)),IF(LEN(AO21)&gt;0,(AO21-$C21)/(rateShift*0.0001),""),"")</f>
        <v>0</v>
      </c>
      <c r="AP111" s="432">
        <f t="shared" si="33"/>
        <v>0</v>
      </c>
      <c r="AQ111" s="432">
        <f t="shared" si="33"/>
        <v>0</v>
      </c>
      <c r="AR111" s="432">
        <f t="shared" si="33"/>
        <v>0</v>
      </c>
      <c r="AS111" s="432">
        <f t="shared" si="33"/>
        <v>0</v>
      </c>
      <c r="AT111" s="432">
        <f t="shared" si="33"/>
        <v>0</v>
      </c>
      <c r="AU111" s="432">
        <f t="shared" si="33"/>
        <v>0</v>
      </c>
      <c r="AV111" s="432">
        <f t="shared" si="33"/>
        <v>0</v>
      </c>
      <c r="AW111" s="432">
        <f t="shared" si="33"/>
        <v>0</v>
      </c>
      <c r="AX111" s="432">
        <f t="shared" si="33"/>
        <v>0</v>
      </c>
      <c r="AY111" s="432">
        <f t="shared" si="33"/>
        <v>0</v>
      </c>
      <c r="AZ111" s="432">
        <f t="shared" si="33"/>
        <v>0</v>
      </c>
      <c r="BA111" s="432">
        <f t="shared" si="33"/>
        <v>0</v>
      </c>
      <c r="BB111" s="432">
        <f t="shared" si="33"/>
        <v>0</v>
      </c>
      <c r="BC111" s="432">
        <f t="shared" si="33"/>
        <v>0</v>
      </c>
      <c r="BD111" s="432">
        <f t="shared" si="33"/>
        <v>0</v>
      </c>
      <c r="BE111" s="432">
        <f t="shared" si="33"/>
        <v>0</v>
      </c>
      <c r="BF111" s="432">
        <f t="shared" si="33"/>
        <v>0</v>
      </c>
      <c r="BG111" s="432">
        <f t="shared" si="33"/>
        <v>0</v>
      </c>
      <c r="BH111" s="432">
        <f t="shared" si="33"/>
        <v>0</v>
      </c>
      <c r="BI111" s="432">
        <f t="shared" si="33"/>
        <v>0</v>
      </c>
      <c r="BJ111" s="432">
        <f t="shared" si="33"/>
        <v>0</v>
      </c>
      <c r="BK111" s="432">
        <f t="shared" si="33"/>
        <v>0</v>
      </c>
      <c r="BL111" s="432">
        <f t="shared" si="33"/>
        <v>0</v>
      </c>
      <c r="BM111" s="432">
        <f t="shared" si="33"/>
        <v>0</v>
      </c>
      <c r="BN111" s="432">
        <f t="shared" si="33"/>
        <v>0</v>
      </c>
      <c r="BO111" s="432">
        <f t="shared" si="33"/>
        <v>0</v>
      </c>
      <c r="BP111" s="432">
        <f t="shared" si="33"/>
        <v>0</v>
      </c>
      <c r="BQ111" s="432">
        <f t="shared" si="33"/>
        <v>0</v>
      </c>
      <c r="BR111" s="432" t="str">
        <f t="shared" si="33"/>
        <v/>
      </c>
      <c r="BS111" s="432" t="str">
        <f t="shared" si="33"/>
        <v/>
      </c>
      <c r="BT111" s="432" t="str">
        <f t="shared" si="33"/>
        <v/>
      </c>
      <c r="BU111" s="432" t="str">
        <f t="shared" ref="BU111:CE111" si="34">IF(NOT(ISNA(BU21)),IF(LEN(BU21)&gt;0,(BU21-$C21)/(rateShift*0.0001),""),"")</f>
        <v/>
      </c>
      <c r="BV111" s="432" t="str">
        <f t="shared" si="34"/>
        <v/>
      </c>
      <c r="BW111" s="432" t="str">
        <f t="shared" si="34"/>
        <v/>
      </c>
      <c r="BX111" s="432" t="str">
        <f t="shared" si="34"/>
        <v/>
      </c>
      <c r="BY111" s="432" t="str">
        <f t="shared" si="34"/>
        <v/>
      </c>
      <c r="BZ111" s="432" t="str">
        <f t="shared" si="34"/>
        <v/>
      </c>
      <c r="CA111" s="432" t="str">
        <f t="shared" si="34"/>
        <v/>
      </c>
      <c r="CB111" s="432" t="str">
        <f t="shared" si="34"/>
        <v/>
      </c>
      <c r="CC111" s="432" t="str">
        <f t="shared" si="34"/>
        <v/>
      </c>
      <c r="CD111" s="432" t="str">
        <f t="shared" si="34"/>
        <v/>
      </c>
      <c r="CE111" s="436" t="str">
        <f t="shared" si="34"/>
        <v/>
      </c>
    </row>
    <row r="112" spans="1:83" x14ac:dyDescent="0.2">
      <c r="H112" s="238">
        <v>41246</v>
      </c>
      <c r="I112" s="435">
        <f t="shared" ref="I112:AN112" si="35">IF(NOT(ISNA(I22)),IF(LEN(I22)&gt;0,(I22-$C22)/(rateShift*0.0001),""),"")</f>
        <v>0</v>
      </c>
      <c r="J112" s="432">
        <f t="shared" si="35"/>
        <v>0</v>
      </c>
      <c r="K112" s="432">
        <f t="shared" si="35"/>
        <v>0</v>
      </c>
      <c r="L112" s="432">
        <f t="shared" si="35"/>
        <v>0</v>
      </c>
      <c r="M112" s="432">
        <f t="shared" si="35"/>
        <v>0</v>
      </c>
      <c r="N112" s="432">
        <f t="shared" si="35"/>
        <v>0</v>
      </c>
      <c r="O112" s="432">
        <f t="shared" si="35"/>
        <v>0</v>
      </c>
      <c r="P112" s="432">
        <f t="shared" si="35"/>
        <v>0</v>
      </c>
      <c r="Q112" s="432">
        <f t="shared" si="35"/>
        <v>0</v>
      </c>
      <c r="R112" s="432">
        <f t="shared" si="35"/>
        <v>0</v>
      </c>
      <c r="S112" s="432">
        <f t="shared" si="35"/>
        <v>-0.85401448199614283</v>
      </c>
      <c r="T112" s="432">
        <f t="shared" si="35"/>
        <v>2.190088388420719E-12</v>
      </c>
      <c r="U112" s="432">
        <f t="shared" si="35"/>
        <v>2.190088388420719E-12</v>
      </c>
      <c r="V112" s="432">
        <f t="shared" si="35"/>
        <v>2.190088388420719E-12</v>
      </c>
      <c r="W112" s="432">
        <f t="shared" si="35"/>
        <v>0.34076305962684944</v>
      </c>
      <c r="X112" s="432">
        <f t="shared" si="35"/>
        <v>1.5034544696498333</v>
      </c>
      <c r="Y112" s="432">
        <f t="shared" si="35"/>
        <v>2.190088388420719E-12</v>
      </c>
      <c r="Z112" s="432">
        <f t="shared" si="35"/>
        <v>2.190088388420719E-12</v>
      </c>
      <c r="AA112" s="432">
        <f t="shared" si="35"/>
        <v>2.190088388420719E-12</v>
      </c>
      <c r="AB112" s="432">
        <f t="shared" si="35"/>
        <v>2.190088388420719E-12</v>
      </c>
      <c r="AC112" s="432">
        <f t="shared" si="35"/>
        <v>2.190088388420719E-12</v>
      </c>
      <c r="AD112" s="432">
        <f t="shared" si="35"/>
        <v>2.190088388420719E-12</v>
      </c>
      <c r="AE112" s="432">
        <f t="shared" si="35"/>
        <v>2.190088388420719E-12</v>
      </c>
      <c r="AF112" s="432">
        <f t="shared" si="35"/>
        <v>2.190088388420719E-12</v>
      </c>
      <c r="AG112" s="432">
        <f t="shared" si="35"/>
        <v>2.190088388420719E-12</v>
      </c>
      <c r="AH112" s="432">
        <f t="shared" si="35"/>
        <v>2.190088388420719E-12</v>
      </c>
      <c r="AI112" s="432">
        <f t="shared" si="35"/>
        <v>2.190088388420719E-12</v>
      </c>
      <c r="AJ112" s="432">
        <f t="shared" si="35"/>
        <v>2.190088388420719E-12</v>
      </c>
      <c r="AK112" s="432">
        <f t="shared" si="35"/>
        <v>2.190088388420719E-12</v>
      </c>
      <c r="AL112" s="432">
        <f t="shared" si="35"/>
        <v>2.190088388420719E-12</v>
      </c>
      <c r="AM112" s="432">
        <f t="shared" si="35"/>
        <v>2.190088388420719E-12</v>
      </c>
      <c r="AN112" s="432">
        <f t="shared" si="35"/>
        <v>2.190088388420719E-12</v>
      </c>
      <c r="AO112" s="432">
        <f t="shared" ref="AO112:BT112" si="36">IF(NOT(ISNA(AO22)),IF(LEN(AO22)&gt;0,(AO22-$C22)/(rateShift*0.0001),""),"")</f>
        <v>2.190088388420719E-12</v>
      </c>
      <c r="AP112" s="432">
        <f t="shared" si="36"/>
        <v>2.190088388420719E-12</v>
      </c>
      <c r="AQ112" s="432">
        <f t="shared" si="36"/>
        <v>2.190088388420719E-12</v>
      </c>
      <c r="AR112" s="432">
        <f t="shared" si="36"/>
        <v>2.190088388420719E-12</v>
      </c>
      <c r="AS112" s="432">
        <f t="shared" si="36"/>
        <v>2.190088388420719E-12</v>
      </c>
      <c r="AT112" s="432">
        <f t="shared" si="36"/>
        <v>2.190088388420719E-12</v>
      </c>
      <c r="AU112" s="432">
        <f t="shared" si="36"/>
        <v>2.190088388420719E-12</v>
      </c>
      <c r="AV112" s="432">
        <f t="shared" si="36"/>
        <v>2.190088388420719E-12</v>
      </c>
      <c r="AW112" s="432">
        <f t="shared" si="36"/>
        <v>2.190088388420719E-12</v>
      </c>
      <c r="AX112" s="432">
        <f t="shared" si="36"/>
        <v>2.190088388420719E-12</v>
      </c>
      <c r="AY112" s="432">
        <f t="shared" si="36"/>
        <v>2.190088388420719E-12</v>
      </c>
      <c r="AZ112" s="432">
        <f t="shared" si="36"/>
        <v>2.190088388420719E-12</v>
      </c>
      <c r="BA112" s="432">
        <f t="shared" si="36"/>
        <v>2.190088388420719E-12</v>
      </c>
      <c r="BB112" s="432">
        <f t="shared" si="36"/>
        <v>2.190088388420719E-12</v>
      </c>
      <c r="BC112" s="432">
        <f t="shared" si="36"/>
        <v>2.190088388420719E-12</v>
      </c>
      <c r="BD112" s="432">
        <f t="shared" si="36"/>
        <v>2.190088388420719E-12</v>
      </c>
      <c r="BE112" s="432">
        <f t="shared" si="36"/>
        <v>2.190088388420719E-12</v>
      </c>
      <c r="BF112" s="432">
        <f t="shared" si="36"/>
        <v>2.190088388420719E-12</v>
      </c>
      <c r="BG112" s="432">
        <f t="shared" si="36"/>
        <v>2.190088388420719E-12</v>
      </c>
      <c r="BH112" s="432">
        <f t="shared" si="36"/>
        <v>2.190088388420719E-12</v>
      </c>
      <c r="BI112" s="432">
        <f t="shared" si="36"/>
        <v>2.190088388420719E-12</v>
      </c>
      <c r="BJ112" s="432">
        <f t="shared" si="36"/>
        <v>2.190088388420719E-12</v>
      </c>
      <c r="BK112" s="432">
        <f t="shared" si="36"/>
        <v>2.190088388420719E-12</v>
      </c>
      <c r="BL112" s="432">
        <f t="shared" si="36"/>
        <v>2.190088388420719E-12</v>
      </c>
      <c r="BM112" s="432">
        <f t="shared" si="36"/>
        <v>2.190088388420719E-12</v>
      </c>
      <c r="BN112" s="432">
        <f t="shared" si="36"/>
        <v>2.190088388420719E-12</v>
      </c>
      <c r="BO112" s="432">
        <f t="shared" si="36"/>
        <v>2.190088388420719E-12</v>
      </c>
      <c r="BP112" s="432">
        <f t="shared" si="36"/>
        <v>2.190088388420719E-12</v>
      </c>
      <c r="BQ112" s="432">
        <f t="shared" si="36"/>
        <v>2.190088388420719E-12</v>
      </c>
      <c r="BR112" s="432" t="str">
        <f t="shared" si="36"/>
        <v/>
      </c>
      <c r="BS112" s="432" t="str">
        <f t="shared" si="36"/>
        <v/>
      </c>
      <c r="BT112" s="432" t="str">
        <f t="shared" si="36"/>
        <v/>
      </c>
      <c r="BU112" s="432" t="str">
        <f t="shared" ref="BU112:CE112" si="37">IF(NOT(ISNA(BU22)),IF(LEN(BU22)&gt;0,(BU22-$C22)/(rateShift*0.0001),""),"")</f>
        <v/>
      </c>
      <c r="BV112" s="432" t="str">
        <f t="shared" si="37"/>
        <v/>
      </c>
      <c r="BW112" s="432" t="str">
        <f t="shared" si="37"/>
        <v/>
      </c>
      <c r="BX112" s="432" t="str">
        <f t="shared" si="37"/>
        <v/>
      </c>
      <c r="BY112" s="432" t="str">
        <f t="shared" si="37"/>
        <v/>
      </c>
      <c r="BZ112" s="432" t="str">
        <f t="shared" si="37"/>
        <v/>
      </c>
      <c r="CA112" s="432" t="str">
        <f t="shared" si="37"/>
        <v/>
      </c>
      <c r="CB112" s="432" t="str">
        <f t="shared" si="37"/>
        <v/>
      </c>
      <c r="CC112" s="432" t="str">
        <f t="shared" si="37"/>
        <v/>
      </c>
      <c r="CD112" s="432" t="str">
        <f t="shared" si="37"/>
        <v/>
      </c>
      <c r="CE112" s="436" t="str">
        <f t="shared" si="37"/>
        <v/>
      </c>
    </row>
    <row r="113" spans="8:83" x14ac:dyDescent="0.2">
      <c r="H113" s="238">
        <v>41277</v>
      </c>
      <c r="I113" s="435">
        <f t="shared" ref="I113:AN113" si="38">IF(NOT(ISNA(I23)),IF(LEN(I23)&gt;0,(I23-$C23)/(rateShift*0.0001),""),"")</f>
        <v>0</v>
      </c>
      <c r="J113" s="432">
        <f t="shared" si="38"/>
        <v>0</v>
      </c>
      <c r="K113" s="432">
        <f t="shared" si="38"/>
        <v>0</v>
      </c>
      <c r="L113" s="432">
        <f t="shared" si="38"/>
        <v>0</v>
      </c>
      <c r="M113" s="432">
        <f t="shared" si="38"/>
        <v>0</v>
      </c>
      <c r="N113" s="432">
        <f t="shared" si="38"/>
        <v>0</v>
      </c>
      <c r="O113" s="432">
        <f t="shared" si="38"/>
        <v>0</v>
      </c>
      <c r="P113" s="432">
        <f t="shared" si="38"/>
        <v>0</v>
      </c>
      <c r="Q113" s="432">
        <f t="shared" si="38"/>
        <v>0</v>
      </c>
      <c r="R113" s="432">
        <f t="shared" si="38"/>
        <v>0</v>
      </c>
      <c r="S113" s="432">
        <f t="shared" si="38"/>
        <v>0</v>
      </c>
      <c r="T113" s="432">
        <f t="shared" si="38"/>
        <v>-1.0282375025637496</v>
      </c>
      <c r="U113" s="432">
        <f t="shared" si="38"/>
        <v>0</v>
      </c>
      <c r="V113" s="432">
        <f t="shared" si="38"/>
        <v>0</v>
      </c>
      <c r="W113" s="432">
        <f t="shared" si="38"/>
        <v>0</v>
      </c>
      <c r="X113" s="432">
        <f t="shared" si="38"/>
        <v>1.7301157895261265</v>
      </c>
      <c r="Y113" s="432">
        <f t="shared" si="38"/>
        <v>0.28833180965676714</v>
      </c>
      <c r="Z113" s="432">
        <f t="shared" si="38"/>
        <v>0</v>
      </c>
      <c r="AA113" s="432">
        <f t="shared" si="38"/>
        <v>0</v>
      </c>
      <c r="AB113" s="432">
        <f t="shared" si="38"/>
        <v>0</v>
      </c>
      <c r="AC113" s="432">
        <f t="shared" si="38"/>
        <v>0</v>
      </c>
      <c r="AD113" s="432">
        <f t="shared" si="38"/>
        <v>0</v>
      </c>
      <c r="AE113" s="432">
        <f t="shared" si="38"/>
        <v>0</v>
      </c>
      <c r="AF113" s="432">
        <f t="shared" si="38"/>
        <v>0</v>
      </c>
      <c r="AG113" s="432">
        <f t="shared" si="38"/>
        <v>0</v>
      </c>
      <c r="AH113" s="432">
        <f t="shared" si="38"/>
        <v>0</v>
      </c>
      <c r="AI113" s="432">
        <f t="shared" si="38"/>
        <v>0</v>
      </c>
      <c r="AJ113" s="432">
        <f t="shared" si="38"/>
        <v>0</v>
      </c>
      <c r="AK113" s="432">
        <f t="shared" si="38"/>
        <v>0</v>
      </c>
      <c r="AL113" s="432">
        <f t="shared" si="38"/>
        <v>0</v>
      </c>
      <c r="AM113" s="432">
        <f t="shared" si="38"/>
        <v>0</v>
      </c>
      <c r="AN113" s="432">
        <f t="shared" si="38"/>
        <v>0</v>
      </c>
      <c r="AO113" s="432">
        <f t="shared" ref="AO113:BT113" si="39">IF(NOT(ISNA(AO23)),IF(LEN(AO23)&gt;0,(AO23-$C23)/(rateShift*0.0001),""),"")</f>
        <v>0</v>
      </c>
      <c r="AP113" s="432">
        <f t="shared" si="39"/>
        <v>0</v>
      </c>
      <c r="AQ113" s="432">
        <f t="shared" si="39"/>
        <v>0</v>
      </c>
      <c r="AR113" s="432">
        <f t="shared" si="39"/>
        <v>0</v>
      </c>
      <c r="AS113" s="432">
        <f t="shared" si="39"/>
        <v>0</v>
      </c>
      <c r="AT113" s="432">
        <f t="shared" si="39"/>
        <v>0</v>
      </c>
      <c r="AU113" s="432">
        <f t="shared" si="39"/>
        <v>0</v>
      </c>
      <c r="AV113" s="432">
        <f t="shared" si="39"/>
        <v>0</v>
      </c>
      <c r="AW113" s="432">
        <f t="shared" si="39"/>
        <v>0</v>
      </c>
      <c r="AX113" s="432">
        <f t="shared" si="39"/>
        <v>0</v>
      </c>
      <c r="AY113" s="432">
        <f t="shared" si="39"/>
        <v>0</v>
      </c>
      <c r="AZ113" s="432">
        <f t="shared" si="39"/>
        <v>0</v>
      </c>
      <c r="BA113" s="432">
        <f t="shared" si="39"/>
        <v>0</v>
      </c>
      <c r="BB113" s="432">
        <f t="shared" si="39"/>
        <v>0</v>
      </c>
      <c r="BC113" s="432">
        <f t="shared" si="39"/>
        <v>0</v>
      </c>
      <c r="BD113" s="432">
        <f t="shared" si="39"/>
        <v>0</v>
      </c>
      <c r="BE113" s="432">
        <f t="shared" si="39"/>
        <v>0</v>
      </c>
      <c r="BF113" s="432">
        <f t="shared" si="39"/>
        <v>0</v>
      </c>
      <c r="BG113" s="432">
        <f t="shared" si="39"/>
        <v>0</v>
      </c>
      <c r="BH113" s="432">
        <f t="shared" si="39"/>
        <v>0</v>
      </c>
      <c r="BI113" s="432">
        <f t="shared" si="39"/>
        <v>0</v>
      </c>
      <c r="BJ113" s="432">
        <f t="shared" si="39"/>
        <v>0</v>
      </c>
      <c r="BK113" s="432">
        <f t="shared" si="39"/>
        <v>0</v>
      </c>
      <c r="BL113" s="432">
        <f t="shared" si="39"/>
        <v>0</v>
      </c>
      <c r="BM113" s="432">
        <f t="shared" si="39"/>
        <v>0</v>
      </c>
      <c r="BN113" s="432">
        <f t="shared" si="39"/>
        <v>0</v>
      </c>
      <c r="BO113" s="432">
        <f t="shared" si="39"/>
        <v>0</v>
      </c>
      <c r="BP113" s="432">
        <f t="shared" si="39"/>
        <v>0</v>
      </c>
      <c r="BQ113" s="432">
        <f t="shared" si="39"/>
        <v>0</v>
      </c>
      <c r="BR113" s="432" t="str">
        <f t="shared" si="39"/>
        <v/>
      </c>
      <c r="BS113" s="432" t="str">
        <f t="shared" si="39"/>
        <v/>
      </c>
      <c r="BT113" s="432" t="str">
        <f t="shared" si="39"/>
        <v/>
      </c>
      <c r="BU113" s="432" t="str">
        <f t="shared" ref="BU113:CE113" si="40">IF(NOT(ISNA(BU23)),IF(LEN(BU23)&gt;0,(BU23-$C23)/(rateShift*0.0001),""),"")</f>
        <v/>
      </c>
      <c r="BV113" s="432" t="str">
        <f t="shared" si="40"/>
        <v/>
      </c>
      <c r="BW113" s="432" t="str">
        <f t="shared" si="40"/>
        <v/>
      </c>
      <c r="BX113" s="432" t="str">
        <f t="shared" si="40"/>
        <v/>
      </c>
      <c r="BY113" s="432" t="str">
        <f t="shared" si="40"/>
        <v/>
      </c>
      <c r="BZ113" s="432" t="str">
        <f t="shared" si="40"/>
        <v/>
      </c>
      <c r="CA113" s="432" t="str">
        <f t="shared" si="40"/>
        <v/>
      </c>
      <c r="CB113" s="432" t="str">
        <f t="shared" si="40"/>
        <v/>
      </c>
      <c r="CC113" s="432" t="str">
        <f t="shared" si="40"/>
        <v/>
      </c>
      <c r="CD113" s="432" t="str">
        <f t="shared" si="40"/>
        <v/>
      </c>
      <c r="CE113" s="436" t="str">
        <f t="shared" si="40"/>
        <v/>
      </c>
    </row>
    <row r="114" spans="8:83" x14ac:dyDescent="0.2">
      <c r="H114" s="238">
        <v>41309</v>
      </c>
      <c r="I114" s="435">
        <f t="shared" ref="I114:AN114" si="41">IF(NOT(ISNA(I24)),IF(LEN(I24)&gt;0,(I24-$C24)/(rateShift*0.0001),""),"")</f>
        <v>0</v>
      </c>
      <c r="J114" s="432">
        <f t="shared" si="41"/>
        <v>0</v>
      </c>
      <c r="K114" s="432">
        <f t="shared" si="41"/>
        <v>0</v>
      </c>
      <c r="L114" s="432">
        <f t="shared" si="41"/>
        <v>0</v>
      </c>
      <c r="M114" s="432">
        <f t="shared" si="41"/>
        <v>0</v>
      </c>
      <c r="N114" s="432">
        <f t="shared" si="41"/>
        <v>0</v>
      </c>
      <c r="O114" s="432">
        <f t="shared" si="41"/>
        <v>0</v>
      </c>
      <c r="P114" s="432">
        <f t="shared" si="41"/>
        <v>0</v>
      </c>
      <c r="Q114" s="432">
        <f t="shared" si="41"/>
        <v>0</v>
      </c>
      <c r="R114" s="432">
        <f t="shared" si="41"/>
        <v>0</v>
      </c>
      <c r="S114" s="432">
        <f t="shared" si="41"/>
        <v>0</v>
      </c>
      <c r="T114" s="432">
        <f t="shared" si="41"/>
        <v>0</v>
      </c>
      <c r="U114" s="432">
        <f t="shared" si="41"/>
        <v>-1.1966885985840265</v>
      </c>
      <c r="V114" s="432">
        <f t="shared" si="41"/>
        <v>0</v>
      </c>
      <c r="W114" s="432">
        <f t="shared" si="41"/>
        <v>0</v>
      </c>
      <c r="X114" s="432">
        <f t="shared" si="41"/>
        <v>1.0814475890643129</v>
      </c>
      <c r="Y114" s="432">
        <f t="shared" si="41"/>
        <v>1.1054810956909058</v>
      </c>
      <c r="Z114" s="432">
        <f t="shared" si="41"/>
        <v>0</v>
      </c>
      <c r="AA114" s="432">
        <f t="shared" si="41"/>
        <v>0</v>
      </c>
      <c r="AB114" s="432">
        <f t="shared" si="41"/>
        <v>0</v>
      </c>
      <c r="AC114" s="432">
        <f t="shared" si="41"/>
        <v>0</v>
      </c>
      <c r="AD114" s="432">
        <f t="shared" si="41"/>
        <v>0</v>
      </c>
      <c r="AE114" s="432">
        <f t="shared" si="41"/>
        <v>0</v>
      </c>
      <c r="AF114" s="432">
        <f t="shared" si="41"/>
        <v>0</v>
      </c>
      <c r="AG114" s="432">
        <f t="shared" si="41"/>
        <v>0</v>
      </c>
      <c r="AH114" s="432">
        <f t="shared" si="41"/>
        <v>0</v>
      </c>
      <c r="AI114" s="432">
        <f t="shared" si="41"/>
        <v>0</v>
      </c>
      <c r="AJ114" s="432">
        <f t="shared" si="41"/>
        <v>0</v>
      </c>
      <c r="AK114" s="432">
        <f t="shared" si="41"/>
        <v>0</v>
      </c>
      <c r="AL114" s="432">
        <f t="shared" si="41"/>
        <v>0</v>
      </c>
      <c r="AM114" s="432">
        <f t="shared" si="41"/>
        <v>0</v>
      </c>
      <c r="AN114" s="432">
        <f t="shared" si="41"/>
        <v>0</v>
      </c>
      <c r="AO114" s="432">
        <f t="shared" ref="AO114:BT114" si="42">IF(NOT(ISNA(AO24)),IF(LEN(AO24)&gt;0,(AO24-$C24)/(rateShift*0.0001),""),"")</f>
        <v>0</v>
      </c>
      <c r="AP114" s="432">
        <f t="shared" si="42"/>
        <v>0</v>
      </c>
      <c r="AQ114" s="432">
        <f t="shared" si="42"/>
        <v>0</v>
      </c>
      <c r="AR114" s="432">
        <f t="shared" si="42"/>
        <v>0</v>
      </c>
      <c r="AS114" s="432">
        <f t="shared" si="42"/>
        <v>0</v>
      </c>
      <c r="AT114" s="432">
        <f t="shared" si="42"/>
        <v>0</v>
      </c>
      <c r="AU114" s="432">
        <f t="shared" si="42"/>
        <v>0</v>
      </c>
      <c r="AV114" s="432">
        <f t="shared" si="42"/>
        <v>0</v>
      </c>
      <c r="AW114" s="432">
        <f t="shared" si="42"/>
        <v>0</v>
      </c>
      <c r="AX114" s="432">
        <f t="shared" si="42"/>
        <v>0</v>
      </c>
      <c r="AY114" s="432">
        <f t="shared" si="42"/>
        <v>0</v>
      </c>
      <c r="AZ114" s="432">
        <f t="shared" si="42"/>
        <v>0</v>
      </c>
      <c r="BA114" s="432">
        <f t="shared" si="42"/>
        <v>0</v>
      </c>
      <c r="BB114" s="432">
        <f t="shared" si="42"/>
        <v>0</v>
      </c>
      <c r="BC114" s="432">
        <f t="shared" si="42"/>
        <v>0</v>
      </c>
      <c r="BD114" s="432">
        <f t="shared" si="42"/>
        <v>0</v>
      </c>
      <c r="BE114" s="432">
        <f t="shared" si="42"/>
        <v>0</v>
      </c>
      <c r="BF114" s="432">
        <f t="shared" si="42"/>
        <v>0</v>
      </c>
      <c r="BG114" s="432">
        <f t="shared" si="42"/>
        <v>0</v>
      </c>
      <c r="BH114" s="432">
        <f t="shared" si="42"/>
        <v>0</v>
      </c>
      <c r="BI114" s="432">
        <f t="shared" si="42"/>
        <v>0</v>
      </c>
      <c r="BJ114" s="432">
        <f t="shared" si="42"/>
        <v>0</v>
      </c>
      <c r="BK114" s="432">
        <f t="shared" si="42"/>
        <v>0</v>
      </c>
      <c r="BL114" s="432">
        <f t="shared" si="42"/>
        <v>0</v>
      </c>
      <c r="BM114" s="432">
        <f t="shared" si="42"/>
        <v>0</v>
      </c>
      <c r="BN114" s="432">
        <f t="shared" si="42"/>
        <v>0</v>
      </c>
      <c r="BO114" s="432">
        <f t="shared" si="42"/>
        <v>0</v>
      </c>
      <c r="BP114" s="432">
        <f t="shared" si="42"/>
        <v>0</v>
      </c>
      <c r="BQ114" s="432">
        <f t="shared" si="42"/>
        <v>0</v>
      </c>
      <c r="BR114" s="432" t="str">
        <f t="shared" si="42"/>
        <v/>
      </c>
      <c r="BS114" s="432" t="str">
        <f t="shared" si="42"/>
        <v/>
      </c>
      <c r="BT114" s="432" t="str">
        <f t="shared" si="42"/>
        <v/>
      </c>
      <c r="BU114" s="432" t="str">
        <f t="shared" ref="BU114:CE114" si="43">IF(NOT(ISNA(BU24)),IF(LEN(BU24)&gt;0,(BU24-$C24)/(rateShift*0.0001),""),"")</f>
        <v/>
      </c>
      <c r="BV114" s="432" t="str">
        <f t="shared" si="43"/>
        <v/>
      </c>
      <c r="BW114" s="432" t="str">
        <f t="shared" si="43"/>
        <v/>
      </c>
      <c r="BX114" s="432" t="str">
        <f t="shared" si="43"/>
        <v/>
      </c>
      <c r="BY114" s="432" t="str">
        <f t="shared" si="43"/>
        <v/>
      </c>
      <c r="BZ114" s="432" t="str">
        <f t="shared" si="43"/>
        <v/>
      </c>
      <c r="CA114" s="432" t="str">
        <f t="shared" si="43"/>
        <v/>
      </c>
      <c r="CB114" s="432" t="str">
        <f t="shared" si="43"/>
        <v/>
      </c>
      <c r="CC114" s="432" t="str">
        <f t="shared" si="43"/>
        <v/>
      </c>
      <c r="CD114" s="432" t="str">
        <f t="shared" si="43"/>
        <v/>
      </c>
      <c r="CE114" s="436" t="str">
        <f t="shared" si="43"/>
        <v/>
      </c>
    </row>
    <row r="115" spans="8:83" x14ac:dyDescent="0.2">
      <c r="H115" s="238">
        <v>41337</v>
      </c>
      <c r="I115" s="435">
        <f t="shared" ref="I115:AN115" si="44">IF(NOT(ISNA(I25)),IF(LEN(I25)&gt;0,(I25-$C25)/(rateShift*0.0001),""),"")</f>
        <v>0</v>
      </c>
      <c r="J115" s="432">
        <f t="shared" si="44"/>
        <v>0</v>
      </c>
      <c r="K115" s="432">
        <f t="shared" si="44"/>
        <v>0</v>
      </c>
      <c r="L115" s="432">
        <f t="shared" si="44"/>
        <v>0</v>
      </c>
      <c r="M115" s="432">
        <f t="shared" si="44"/>
        <v>0</v>
      </c>
      <c r="N115" s="432">
        <f t="shared" si="44"/>
        <v>0</v>
      </c>
      <c r="O115" s="432">
        <f t="shared" si="44"/>
        <v>0</v>
      </c>
      <c r="P115" s="432">
        <f t="shared" si="44"/>
        <v>0</v>
      </c>
      <c r="Q115" s="432">
        <f t="shared" si="44"/>
        <v>0</v>
      </c>
      <c r="R115" s="432">
        <f t="shared" si="44"/>
        <v>0</v>
      </c>
      <c r="S115" s="432">
        <f t="shared" si="44"/>
        <v>0</v>
      </c>
      <c r="T115" s="432">
        <f t="shared" si="44"/>
        <v>0</v>
      </c>
      <c r="U115" s="432">
        <f t="shared" si="44"/>
        <v>0</v>
      </c>
      <c r="V115" s="432">
        <f t="shared" si="44"/>
        <v>-1.3344412602140547</v>
      </c>
      <c r="W115" s="432">
        <f t="shared" si="44"/>
        <v>2.1684043449710089E-12</v>
      </c>
      <c r="X115" s="432">
        <f t="shared" si="44"/>
        <v>0.3831945953395362</v>
      </c>
      <c r="Y115" s="432">
        <f t="shared" si="44"/>
        <v>1.9416733277710565</v>
      </c>
      <c r="Z115" s="432">
        <f t="shared" si="44"/>
        <v>2.1684043449710089E-12</v>
      </c>
      <c r="AA115" s="432">
        <f t="shared" si="44"/>
        <v>2.1684043449710089E-12</v>
      </c>
      <c r="AB115" s="432">
        <f t="shared" si="44"/>
        <v>2.1684043449710089E-12</v>
      </c>
      <c r="AC115" s="432">
        <f t="shared" si="44"/>
        <v>2.1684043449710089E-12</v>
      </c>
      <c r="AD115" s="432">
        <f t="shared" si="44"/>
        <v>2.1684043449710089E-12</v>
      </c>
      <c r="AE115" s="432">
        <f t="shared" si="44"/>
        <v>2.1684043449710089E-12</v>
      </c>
      <c r="AF115" s="432">
        <f t="shared" si="44"/>
        <v>2.1684043449710089E-12</v>
      </c>
      <c r="AG115" s="432">
        <f t="shared" si="44"/>
        <v>2.1684043449710089E-12</v>
      </c>
      <c r="AH115" s="432">
        <f t="shared" si="44"/>
        <v>2.1684043449710089E-12</v>
      </c>
      <c r="AI115" s="432">
        <f t="shared" si="44"/>
        <v>2.1684043449710089E-12</v>
      </c>
      <c r="AJ115" s="432">
        <f t="shared" si="44"/>
        <v>2.1684043449710089E-12</v>
      </c>
      <c r="AK115" s="432">
        <f t="shared" si="44"/>
        <v>2.1684043449710089E-12</v>
      </c>
      <c r="AL115" s="432">
        <f t="shared" si="44"/>
        <v>2.1684043449710089E-12</v>
      </c>
      <c r="AM115" s="432">
        <f t="shared" si="44"/>
        <v>2.1684043449710089E-12</v>
      </c>
      <c r="AN115" s="432">
        <f t="shared" si="44"/>
        <v>2.1684043449710089E-12</v>
      </c>
      <c r="AO115" s="432">
        <f t="shared" ref="AO115:BT115" si="45">IF(NOT(ISNA(AO25)),IF(LEN(AO25)&gt;0,(AO25-$C25)/(rateShift*0.0001),""),"")</f>
        <v>2.1684043449710089E-12</v>
      </c>
      <c r="AP115" s="432">
        <f t="shared" si="45"/>
        <v>2.1684043449710089E-12</v>
      </c>
      <c r="AQ115" s="432">
        <f t="shared" si="45"/>
        <v>2.1684043449710089E-12</v>
      </c>
      <c r="AR115" s="432">
        <f t="shared" si="45"/>
        <v>2.1684043449710089E-12</v>
      </c>
      <c r="AS115" s="432">
        <f t="shared" si="45"/>
        <v>2.1684043449710089E-12</v>
      </c>
      <c r="AT115" s="432">
        <f t="shared" si="45"/>
        <v>2.1684043449710089E-12</v>
      </c>
      <c r="AU115" s="432">
        <f t="shared" si="45"/>
        <v>2.1684043449710089E-12</v>
      </c>
      <c r="AV115" s="432">
        <f t="shared" si="45"/>
        <v>2.1684043449710089E-12</v>
      </c>
      <c r="AW115" s="432">
        <f t="shared" si="45"/>
        <v>2.1684043449710089E-12</v>
      </c>
      <c r="AX115" s="432">
        <f t="shared" si="45"/>
        <v>2.1684043449710089E-12</v>
      </c>
      <c r="AY115" s="432">
        <f t="shared" si="45"/>
        <v>2.1684043449710089E-12</v>
      </c>
      <c r="AZ115" s="432">
        <f t="shared" si="45"/>
        <v>2.1684043449710089E-12</v>
      </c>
      <c r="BA115" s="432">
        <f t="shared" si="45"/>
        <v>2.1684043449710089E-12</v>
      </c>
      <c r="BB115" s="432">
        <f t="shared" si="45"/>
        <v>2.1684043449710089E-12</v>
      </c>
      <c r="BC115" s="432">
        <f t="shared" si="45"/>
        <v>2.1684043449710089E-12</v>
      </c>
      <c r="BD115" s="432">
        <f t="shared" si="45"/>
        <v>2.1684043449710089E-12</v>
      </c>
      <c r="BE115" s="432">
        <f t="shared" si="45"/>
        <v>2.1684043449710089E-12</v>
      </c>
      <c r="BF115" s="432">
        <f t="shared" si="45"/>
        <v>2.1684043449710089E-12</v>
      </c>
      <c r="BG115" s="432">
        <f t="shared" si="45"/>
        <v>2.1684043449710089E-12</v>
      </c>
      <c r="BH115" s="432">
        <f t="shared" si="45"/>
        <v>2.1684043449710089E-12</v>
      </c>
      <c r="BI115" s="432">
        <f t="shared" si="45"/>
        <v>2.1684043449710089E-12</v>
      </c>
      <c r="BJ115" s="432">
        <f t="shared" si="45"/>
        <v>2.1684043449710089E-12</v>
      </c>
      <c r="BK115" s="432">
        <f t="shared" si="45"/>
        <v>2.1684043449710089E-12</v>
      </c>
      <c r="BL115" s="432">
        <f t="shared" si="45"/>
        <v>2.1684043449710089E-12</v>
      </c>
      <c r="BM115" s="432">
        <f t="shared" si="45"/>
        <v>2.1684043449710089E-12</v>
      </c>
      <c r="BN115" s="432">
        <f t="shared" si="45"/>
        <v>2.1684043449710089E-12</v>
      </c>
      <c r="BO115" s="432">
        <f t="shared" si="45"/>
        <v>2.1684043449710089E-12</v>
      </c>
      <c r="BP115" s="432">
        <f t="shared" si="45"/>
        <v>2.1684043449710089E-12</v>
      </c>
      <c r="BQ115" s="432">
        <f t="shared" si="45"/>
        <v>2.1684043449710089E-12</v>
      </c>
      <c r="BR115" s="432" t="str">
        <f t="shared" si="45"/>
        <v/>
      </c>
      <c r="BS115" s="432" t="str">
        <f t="shared" si="45"/>
        <v/>
      </c>
      <c r="BT115" s="432" t="str">
        <f t="shared" si="45"/>
        <v/>
      </c>
      <c r="BU115" s="432" t="str">
        <f t="shared" ref="BU115:CE115" si="46">IF(NOT(ISNA(BU25)),IF(LEN(BU25)&gt;0,(BU25-$C25)/(rateShift*0.0001),""),"")</f>
        <v/>
      </c>
      <c r="BV115" s="432" t="str">
        <f t="shared" si="46"/>
        <v/>
      </c>
      <c r="BW115" s="432" t="str">
        <f t="shared" si="46"/>
        <v/>
      </c>
      <c r="BX115" s="432" t="str">
        <f t="shared" si="46"/>
        <v/>
      </c>
      <c r="BY115" s="432" t="str">
        <f t="shared" si="46"/>
        <v/>
      </c>
      <c r="BZ115" s="432" t="str">
        <f t="shared" si="46"/>
        <v/>
      </c>
      <c r="CA115" s="432" t="str">
        <f t="shared" si="46"/>
        <v/>
      </c>
      <c r="CB115" s="432" t="str">
        <f t="shared" si="46"/>
        <v/>
      </c>
      <c r="CC115" s="432" t="str">
        <f t="shared" si="46"/>
        <v/>
      </c>
      <c r="CD115" s="432" t="str">
        <f t="shared" si="46"/>
        <v/>
      </c>
      <c r="CE115" s="436" t="str">
        <f t="shared" si="46"/>
        <v/>
      </c>
    </row>
    <row r="116" spans="8:83" x14ac:dyDescent="0.2">
      <c r="H116" s="238">
        <v>41353</v>
      </c>
      <c r="I116" s="435">
        <f t="shared" ref="I116:AN116" si="47">IF(NOT(ISNA(I26)),IF(LEN(I26)&gt;0,(I26-$C26)/(rateShift*0.0001),""),"")</f>
        <v>0</v>
      </c>
      <c r="J116" s="432">
        <f t="shared" si="47"/>
        <v>0</v>
      </c>
      <c r="K116" s="432">
        <f t="shared" si="47"/>
        <v>0</v>
      </c>
      <c r="L116" s="432">
        <f t="shared" si="47"/>
        <v>0</v>
      </c>
      <c r="M116" s="432">
        <f t="shared" si="47"/>
        <v>0</v>
      </c>
      <c r="N116" s="432">
        <f t="shared" si="47"/>
        <v>0</v>
      </c>
      <c r="O116" s="432">
        <f t="shared" si="47"/>
        <v>0</v>
      </c>
      <c r="P116" s="432">
        <f t="shared" si="47"/>
        <v>0</v>
      </c>
      <c r="Q116" s="432">
        <f t="shared" si="47"/>
        <v>0</v>
      </c>
      <c r="R116" s="432">
        <f t="shared" si="47"/>
        <v>0</v>
      </c>
      <c r="S116" s="432">
        <f t="shared" si="47"/>
        <v>0</v>
      </c>
      <c r="T116" s="432">
        <f t="shared" si="47"/>
        <v>0</v>
      </c>
      <c r="U116" s="432">
        <f t="shared" si="47"/>
        <v>0</v>
      </c>
      <c r="V116" s="432">
        <f t="shared" si="47"/>
        <v>0</v>
      </c>
      <c r="W116" s="432">
        <f t="shared" si="47"/>
        <v>-1.4205818899823721</v>
      </c>
      <c r="X116" s="432">
        <f t="shared" si="47"/>
        <v>0</v>
      </c>
      <c r="Y116" s="432">
        <f t="shared" si="47"/>
        <v>2.3843608579196021</v>
      </c>
      <c r="Z116" s="432">
        <f t="shared" si="47"/>
        <v>2.6787356370025842E-2</v>
      </c>
      <c r="AA116" s="432">
        <f t="shared" si="47"/>
        <v>0</v>
      </c>
      <c r="AB116" s="432">
        <f t="shared" si="47"/>
        <v>0</v>
      </c>
      <c r="AC116" s="432">
        <f t="shared" si="47"/>
        <v>0</v>
      </c>
      <c r="AD116" s="432">
        <f t="shared" si="47"/>
        <v>0</v>
      </c>
      <c r="AE116" s="432">
        <f t="shared" si="47"/>
        <v>0</v>
      </c>
      <c r="AF116" s="432">
        <f t="shared" si="47"/>
        <v>0</v>
      </c>
      <c r="AG116" s="432">
        <f t="shared" si="47"/>
        <v>0</v>
      </c>
      <c r="AH116" s="432">
        <f t="shared" si="47"/>
        <v>0</v>
      </c>
      <c r="AI116" s="432">
        <f t="shared" si="47"/>
        <v>0</v>
      </c>
      <c r="AJ116" s="432">
        <f t="shared" si="47"/>
        <v>0</v>
      </c>
      <c r="AK116" s="432">
        <f t="shared" si="47"/>
        <v>0</v>
      </c>
      <c r="AL116" s="432">
        <f t="shared" si="47"/>
        <v>0</v>
      </c>
      <c r="AM116" s="432">
        <f t="shared" si="47"/>
        <v>0</v>
      </c>
      <c r="AN116" s="432">
        <f t="shared" si="47"/>
        <v>0</v>
      </c>
      <c r="AO116" s="432">
        <f t="shared" ref="AO116:BT116" si="48">IF(NOT(ISNA(AO26)),IF(LEN(AO26)&gt;0,(AO26-$C26)/(rateShift*0.0001),""),"")</f>
        <v>0</v>
      </c>
      <c r="AP116" s="432">
        <f t="shared" si="48"/>
        <v>0</v>
      </c>
      <c r="AQ116" s="432">
        <f t="shared" si="48"/>
        <v>0</v>
      </c>
      <c r="AR116" s="432">
        <f t="shared" si="48"/>
        <v>0</v>
      </c>
      <c r="AS116" s="432">
        <f t="shared" si="48"/>
        <v>0</v>
      </c>
      <c r="AT116" s="432">
        <f t="shared" si="48"/>
        <v>0</v>
      </c>
      <c r="AU116" s="432">
        <f t="shared" si="48"/>
        <v>0</v>
      </c>
      <c r="AV116" s="432">
        <f t="shared" si="48"/>
        <v>0</v>
      </c>
      <c r="AW116" s="432">
        <f t="shared" si="48"/>
        <v>0</v>
      </c>
      <c r="AX116" s="432">
        <f t="shared" si="48"/>
        <v>0</v>
      </c>
      <c r="AY116" s="432">
        <f t="shared" si="48"/>
        <v>0</v>
      </c>
      <c r="AZ116" s="432">
        <f t="shared" si="48"/>
        <v>0</v>
      </c>
      <c r="BA116" s="432">
        <f t="shared" si="48"/>
        <v>0</v>
      </c>
      <c r="BB116" s="432">
        <f t="shared" si="48"/>
        <v>0</v>
      </c>
      <c r="BC116" s="432">
        <f t="shared" si="48"/>
        <v>0</v>
      </c>
      <c r="BD116" s="432">
        <f t="shared" si="48"/>
        <v>0</v>
      </c>
      <c r="BE116" s="432">
        <f t="shared" si="48"/>
        <v>0</v>
      </c>
      <c r="BF116" s="432">
        <f t="shared" si="48"/>
        <v>0</v>
      </c>
      <c r="BG116" s="432">
        <f t="shared" si="48"/>
        <v>0</v>
      </c>
      <c r="BH116" s="432">
        <f t="shared" si="48"/>
        <v>0</v>
      </c>
      <c r="BI116" s="432">
        <f t="shared" si="48"/>
        <v>0</v>
      </c>
      <c r="BJ116" s="432">
        <f t="shared" si="48"/>
        <v>0</v>
      </c>
      <c r="BK116" s="432">
        <f t="shared" si="48"/>
        <v>0</v>
      </c>
      <c r="BL116" s="432">
        <f t="shared" si="48"/>
        <v>0</v>
      </c>
      <c r="BM116" s="432">
        <f t="shared" si="48"/>
        <v>0</v>
      </c>
      <c r="BN116" s="432">
        <f t="shared" si="48"/>
        <v>0</v>
      </c>
      <c r="BO116" s="432">
        <f t="shared" si="48"/>
        <v>0</v>
      </c>
      <c r="BP116" s="432">
        <f t="shared" si="48"/>
        <v>0</v>
      </c>
      <c r="BQ116" s="432">
        <f t="shared" si="48"/>
        <v>0</v>
      </c>
      <c r="BR116" s="432" t="str">
        <f t="shared" si="48"/>
        <v/>
      </c>
      <c r="BS116" s="432" t="str">
        <f t="shared" si="48"/>
        <v/>
      </c>
      <c r="BT116" s="432" t="str">
        <f t="shared" si="48"/>
        <v/>
      </c>
      <c r="BU116" s="432" t="str">
        <f t="shared" ref="BU116:CE116" si="49">IF(NOT(ISNA(BU26)),IF(LEN(BU26)&gt;0,(BU26-$C26)/(rateShift*0.0001),""),"")</f>
        <v/>
      </c>
      <c r="BV116" s="432" t="str">
        <f t="shared" si="49"/>
        <v/>
      </c>
      <c r="BW116" s="432" t="str">
        <f t="shared" si="49"/>
        <v/>
      </c>
      <c r="BX116" s="432" t="str">
        <f t="shared" si="49"/>
        <v/>
      </c>
      <c r="BY116" s="432" t="str">
        <f t="shared" si="49"/>
        <v/>
      </c>
      <c r="BZ116" s="432" t="str">
        <f t="shared" si="49"/>
        <v/>
      </c>
      <c r="CA116" s="432" t="str">
        <f t="shared" si="49"/>
        <v/>
      </c>
      <c r="CB116" s="432" t="str">
        <f t="shared" si="49"/>
        <v/>
      </c>
      <c r="CC116" s="432" t="str">
        <f t="shared" si="49"/>
        <v/>
      </c>
      <c r="CD116" s="432" t="str">
        <f t="shared" si="49"/>
        <v/>
      </c>
      <c r="CE116" s="436" t="str">
        <f t="shared" si="49"/>
        <v/>
      </c>
    </row>
    <row r="117" spans="8:83" x14ac:dyDescent="0.2">
      <c r="H117" s="238">
        <v>41445</v>
      </c>
      <c r="I117" s="435">
        <f t="shared" ref="I117:AN117" si="50">IF(NOT(ISNA(I27)),IF(LEN(I27)&gt;0,(I27-$C27)/(rateShift*0.0001),""),"")</f>
        <v>0</v>
      </c>
      <c r="J117" s="432">
        <f t="shared" si="50"/>
        <v>0</v>
      </c>
      <c r="K117" s="432">
        <f t="shared" si="50"/>
        <v>0</v>
      </c>
      <c r="L117" s="432">
        <f t="shared" si="50"/>
        <v>0</v>
      </c>
      <c r="M117" s="432">
        <f t="shared" si="50"/>
        <v>0</v>
      </c>
      <c r="N117" s="432">
        <f t="shared" si="50"/>
        <v>0</v>
      </c>
      <c r="O117" s="432">
        <f t="shared" si="50"/>
        <v>0</v>
      </c>
      <c r="P117" s="432">
        <f t="shared" si="50"/>
        <v>0</v>
      </c>
      <c r="Q117" s="432">
        <f t="shared" si="50"/>
        <v>0</v>
      </c>
      <c r="R117" s="432">
        <f t="shared" si="50"/>
        <v>0</v>
      </c>
      <c r="S117" s="432">
        <f t="shared" si="50"/>
        <v>0</v>
      </c>
      <c r="T117" s="432">
        <f t="shared" si="50"/>
        <v>0</v>
      </c>
      <c r="U117" s="432">
        <f t="shared" si="50"/>
        <v>0</v>
      </c>
      <c r="V117" s="432">
        <f t="shared" si="50"/>
        <v>0</v>
      </c>
      <c r="W117" s="432">
        <f t="shared" si="50"/>
        <v>0</v>
      </c>
      <c r="X117" s="432">
        <f t="shared" si="50"/>
        <v>-1.9261528936684009</v>
      </c>
      <c r="Y117" s="432">
        <f t="shared" si="50"/>
        <v>0</v>
      </c>
      <c r="Z117" s="432">
        <f t="shared" si="50"/>
        <v>2.8521657108879994</v>
      </c>
      <c r="AA117" s="432">
        <f t="shared" si="50"/>
        <v>6.4812801497306921E-2</v>
      </c>
      <c r="AB117" s="432">
        <f t="shared" si="50"/>
        <v>0</v>
      </c>
      <c r="AC117" s="432">
        <f t="shared" si="50"/>
        <v>0</v>
      </c>
      <c r="AD117" s="432">
        <f t="shared" si="50"/>
        <v>0</v>
      </c>
      <c r="AE117" s="432">
        <f t="shared" si="50"/>
        <v>0</v>
      </c>
      <c r="AF117" s="432">
        <f t="shared" si="50"/>
        <v>0</v>
      </c>
      <c r="AG117" s="432">
        <f t="shared" si="50"/>
        <v>0</v>
      </c>
      <c r="AH117" s="432">
        <f t="shared" si="50"/>
        <v>0</v>
      </c>
      <c r="AI117" s="432">
        <f t="shared" si="50"/>
        <v>0</v>
      </c>
      <c r="AJ117" s="432">
        <f t="shared" si="50"/>
        <v>0</v>
      </c>
      <c r="AK117" s="432">
        <f t="shared" si="50"/>
        <v>0</v>
      </c>
      <c r="AL117" s="432">
        <f t="shared" si="50"/>
        <v>0</v>
      </c>
      <c r="AM117" s="432">
        <f t="shared" si="50"/>
        <v>0</v>
      </c>
      <c r="AN117" s="432">
        <f t="shared" si="50"/>
        <v>0</v>
      </c>
      <c r="AO117" s="432">
        <f t="shared" ref="AO117:BT117" si="51">IF(NOT(ISNA(AO27)),IF(LEN(AO27)&gt;0,(AO27-$C27)/(rateShift*0.0001),""),"")</f>
        <v>0</v>
      </c>
      <c r="AP117" s="432">
        <f t="shared" si="51"/>
        <v>0</v>
      </c>
      <c r="AQ117" s="432">
        <f t="shared" si="51"/>
        <v>0</v>
      </c>
      <c r="AR117" s="432">
        <f t="shared" si="51"/>
        <v>0</v>
      </c>
      <c r="AS117" s="432">
        <f t="shared" si="51"/>
        <v>0</v>
      </c>
      <c r="AT117" s="432">
        <f t="shared" si="51"/>
        <v>0</v>
      </c>
      <c r="AU117" s="432">
        <f t="shared" si="51"/>
        <v>0</v>
      </c>
      <c r="AV117" s="432">
        <f t="shared" si="51"/>
        <v>0</v>
      </c>
      <c r="AW117" s="432">
        <f t="shared" si="51"/>
        <v>0</v>
      </c>
      <c r="AX117" s="432">
        <f t="shared" si="51"/>
        <v>0</v>
      </c>
      <c r="AY117" s="432">
        <f t="shared" si="51"/>
        <v>0</v>
      </c>
      <c r="AZ117" s="432">
        <f t="shared" si="51"/>
        <v>0</v>
      </c>
      <c r="BA117" s="432">
        <f t="shared" si="51"/>
        <v>0</v>
      </c>
      <c r="BB117" s="432">
        <f t="shared" si="51"/>
        <v>0</v>
      </c>
      <c r="BC117" s="432">
        <f t="shared" si="51"/>
        <v>0</v>
      </c>
      <c r="BD117" s="432">
        <f t="shared" si="51"/>
        <v>0</v>
      </c>
      <c r="BE117" s="432">
        <f t="shared" si="51"/>
        <v>0</v>
      </c>
      <c r="BF117" s="432">
        <f t="shared" si="51"/>
        <v>0</v>
      </c>
      <c r="BG117" s="432">
        <f t="shared" si="51"/>
        <v>0</v>
      </c>
      <c r="BH117" s="432">
        <f t="shared" si="51"/>
        <v>0</v>
      </c>
      <c r="BI117" s="432">
        <f t="shared" si="51"/>
        <v>0</v>
      </c>
      <c r="BJ117" s="432">
        <f t="shared" si="51"/>
        <v>0</v>
      </c>
      <c r="BK117" s="432">
        <f t="shared" si="51"/>
        <v>0</v>
      </c>
      <c r="BL117" s="432">
        <f t="shared" si="51"/>
        <v>0</v>
      </c>
      <c r="BM117" s="432">
        <f t="shared" si="51"/>
        <v>0</v>
      </c>
      <c r="BN117" s="432">
        <f t="shared" si="51"/>
        <v>0</v>
      </c>
      <c r="BO117" s="432">
        <f t="shared" si="51"/>
        <v>0</v>
      </c>
      <c r="BP117" s="432">
        <f t="shared" si="51"/>
        <v>0</v>
      </c>
      <c r="BQ117" s="432">
        <f t="shared" si="51"/>
        <v>0</v>
      </c>
      <c r="BR117" s="432" t="str">
        <f t="shared" si="51"/>
        <v/>
      </c>
      <c r="BS117" s="432" t="str">
        <f t="shared" si="51"/>
        <v/>
      </c>
      <c r="BT117" s="432" t="str">
        <f t="shared" si="51"/>
        <v/>
      </c>
      <c r="BU117" s="432" t="str">
        <f t="shared" ref="BU117:CE117" si="52">IF(NOT(ISNA(BU27)),IF(LEN(BU27)&gt;0,(BU27-$C27)/(rateShift*0.0001),""),"")</f>
        <v/>
      </c>
      <c r="BV117" s="432" t="str">
        <f t="shared" si="52"/>
        <v/>
      </c>
      <c r="BW117" s="432" t="str">
        <f t="shared" si="52"/>
        <v/>
      </c>
      <c r="BX117" s="432" t="str">
        <f t="shared" si="52"/>
        <v/>
      </c>
      <c r="BY117" s="432" t="str">
        <f t="shared" si="52"/>
        <v/>
      </c>
      <c r="BZ117" s="432" t="str">
        <f t="shared" si="52"/>
        <v/>
      </c>
      <c r="CA117" s="432" t="str">
        <f t="shared" si="52"/>
        <v/>
      </c>
      <c r="CB117" s="432" t="str">
        <f t="shared" si="52"/>
        <v/>
      </c>
      <c r="CC117" s="432" t="str">
        <f t="shared" si="52"/>
        <v/>
      </c>
      <c r="CD117" s="432" t="str">
        <f t="shared" si="52"/>
        <v/>
      </c>
      <c r="CE117" s="436" t="str">
        <f t="shared" si="52"/>
        <v/>
      </c>
    </row>
    <row r="118" spans="8:83" x14ac:dyDescent="0.2">
      <c r="H118" s="238">
        <v>41536</v>
      </c>
      <c r="I118" s="435">
        <f t="shared" ref="I118:AN118" si="53">IF(NOT(ISNA(I28)),IF(LEN(I28)&gt;0,(I28-$C28)/(rateShift*0.0001),""),"")</f>
        <v>0</v>
      </c>
      <c r="J118" s="432">
        <f t="shared" si="53"/>
        <v>0</v>
      </c>
      <c r="K118" s="432">
        <f t="shared" si="53"/>
        <v>0</v>
      </c>
      <c r="L118" s="432">
        <f t="shared" si="53"/>
        <v>0</v>
      </c>
      <c r="M118" s="432">
        <f t="shared" si="53"/>
        <v>0</v>
      </c>
      <c r="N118" s="432">
        <f t="shared" si="53"/>
        <v>0</v>
      </c>
      <c r="O118" s="432">
        <f t="shared" si="53"/>
        <v>0</v>
      </c>
      <c r="P118" s="432">
        <f t="shared" si="53"/>
        <v>0</v>
      </c>
      <c r="Q118" s="432">
        <f t="shared" si="53"/>
        <v>0</v>
      </c>
      <c r="R118" s="432">
        <f t="shared" si="53"/>
        <v>0</v>
      </c>
      <c r="S118" s="432">
        <f t="shared" si="53"/>
        <v>0</v>
      </c>
      <c r="T118" s="432">
        <f t="shared" si="53"/>
        <v>0</v>
      </c>
      <c r="U118" s="432">
        <f t="shared" si="53"/>
        <v>0</v>
      </c>
      <c r="V118" s="432">
        <f t="shared" si="53"/>
        <v>0</v>
      </c>
      <c r="W118" s="432">
        <f t="shared" si="53"/>
        <v>0</v>
      </c>
      <c r="X118" s="432">
        <f t="shared" si="53"/>
        <v>0</v>
      </c>
      <c r="Y118" s="432">
        <f t="shared" si="53"/>
        <v>-2.4456084109747898</v>
      </c>
      <c r="Z118" s="432">
        <f t="shared" si="53"/>
        <v>0</v>
      </c>
      <c r="AA118" s="432">
        <f t="shared" si="53"/>
        <v>3.3999382149762449</v>
      </c>
      <c r="AB118" s="432">
        <f t="shared" si="53"/>
        <v>3.6949628815195756E-2</v>
      </c>
      <c r="AC118" s="432">
        <f t="shared" si="53"/>
        <v>-2.203098814490545E-12</v>
      </c>
      <c r="AD118" s="432">
        <f t="shared" si="53"/>
        <v>-2.203098814490545E-12</v>
      </c>
      <c r="AE118" s="432">
        <f t="shared" si="53"/>
        <v>-2.203098814490545E-12</v>
      </c>
      <c r="AF118" s="432">
        <f t="shared" si="53"/>
        <v>-2.203098814490545E-12</v>
      </c>
      <c r="AG118" s="432">
        <f t="shared" si="53"/>
        <v>-2.203098814490545E-12</v>
      </c>
      <c r="AH118" s="432">
        <f t="shared" si="53"/>
        <v>-2.203098814490545E-12</v>
      </c>
      <c r="AI118" s="432">
        <f t="shared" si="53"/>
        <v>-2.203098814490545E-12</v>
      </c>
      <c r="AJ118" s="432">
        <f t="shared" si="53"/>
        <v>-2.203098814490545E-12</v>
      </c>
      <c r="AK118" s="432">
        <f t="shared" si="53"/>
        <v>-2.203098814490545E-12</v>
      </c>
      <c r="AL118" s="432">
        <f t="shared" si="53"/>
        <v>-2.203098814490545E-12</v>
      </c>
      <c r="AM118" s="432">
        <f t="shared" si="53"/>
        <v>-2.203098814490545E-12</v>
      </c>
      <c r="AN118" s="432">
        <f t="shared" si="53"/>
        <v>-2.203098814490545E-12</v>
      </c>
      <c r="AO118" s="432">
        <f t="shared" ref="AO118:BT118" si="54">IF(NOT(ISNA(AO28)),IF(LEN(AO28)&gt;0,(AO28-$C28)/(rateShift*0.0001),""),"")</f>
        <v>-2.203098814490545E-12</v>
      </c>
      <c r="AP118" s="432">
        <f t="shared" si="54"/>
        <v>-2.203098814490545E-12</v>
      </c>
      <c r="AQ118" s="432">
        <f t="shared" si="54"/>
        <v>-2.203098814490545E-12</v>
      </c>
      <c r="AR118" s="432">
        <f t="shared" si="54"/>
        <v>-2.203098814490545E-12</v>
      </c>
      <c r="AS118" s="432">
        <f t="shared" si="54"/>
        <v>-2.203098814490545E-12</v>
      </c>
      <c r="AT118" s="432">
        <f t="shared" si="54"/>
        <v>-2.203098814490545E-12</v>
      </c>
      <c r="AU118" s="432">
        <f t="shared" si="54"/>
        <v>-2.203098814490545E-12</v>
      </c>
      <c r="AV118" s="432">
        <f t="shared" si="54"/>
        <v>-2.203098814490545E-12</v>
      </c>
      <c r="AW118" s="432">
        <f t="shared" si="54"/>
        <v>-2.203098814490545E-12</v>
      </c>
      <c r="AX118" s="432">
        <f t="shared" si="54"/>
        <v>-2.203098814490545E-12</v>
      </c>
      <c r="AY118" s="432">
        <f t="shared" si="54"/>
        <v>-2.203098814490545E-12</v>
      </c>
      <c r="AZ118" s="432">
        <f t="shared" si="54"/>
        <v>-2.203098814490545E-12</v>
      </c>
      <c r="BA118" s="432">
        <f t="shared" si="54"/>
        <v>-2.203098814490545E-12</v>
      </c>
      <c r="BB118" s="432">
        <f t="shared" si="54"/>
        <v>-2.203098814490545E-12</v>
      </c>
      <c r="BC118" s="432">
        <f t="shared" si="54"/>
        <v>-2.203098814490545E-12</v>
      </c>
      <c r="BD118" s="432">
        <f t="shared" si="54"/>
        <v>-2.203098814490545E-12</v>
      </c>
      <c r="BE118" s="432">
        <f t="shared" si="54"/>
        <v>-2.203098814490545E-12</v>
      </c>
      <c r="BF118" s="432">
        <f t="shared" si="54"/>
        <v>-2.203098814490545E-12</v>
      </c>
      <c r="BG118" s="432">
        <f t="shared" si="54"/>
        <v>-2.203098814490545E-12</v>
      </c>
      <c r="BH118" s="432">
        <f t="shared" si="54"/>
        <v>-2.203098814490545E-12</v>
      </c>
      <c r="BI118" s="432">
        <f t="shared" si="54"/>
        <v>-2.203098814490545E-12</v>
      </c>
      <c r="BJ118" s="432">
        <f t="shared" si="54"/>
        <v>-2.203098814490545E-12</v>
      </c>
      <c r="BK118" s="432">
        <f t="shared" si="54"/>
        <v>-2.203098814490545E-12</v>
      </c>
      <c r="BL118" s="432">
        <f t="shared" si="54"/>
        <v>-2.203098814490545E-12</v>
      </c>
      <c r="BM118" s="432">
        <f t="shared" si="54"/>
        <v>-2.203098814490545E-12</v>
      </c>
      <c r="BN118" s="432">
        <f t="shared" si="54"/>
        <v>-2.203098814490545E-12</v>
      </c>
      <c r="BO118" s="432">
        <f t="shared" si="54"/>
        <v>-2.203098814490545E-12</v>
      </c>
      <c r="BP118" s="432">
        <f t="shared" si="54"/>
        <v>-2.203098814490545E-12</v>
      </c>
      <c r="BQ118" s="432">
        <f t="shared" si="54"/>
        <v>-2.203098814490545E-12</v>
      </c>
      <c r="BR118" s="432" t="str">
        <f t="shared" si="54"/>
        <v/>
      </c>
      <c r="BS118" s="432" t="str">
        <f t="shared" si="54"/>
        <v/>
      </c>
      <c r="BT118" s="432" t="str">
        <f t="shared" si="54"/>
        <v/>
      </c>
      <c r="BU118" s="432" t="str">
        <f t="shared" ref="BU118:CE118" si="55">IF(NOT(ISNA(BU28)),IF(LEN(BU28)&gt;0,(BU28-$C28)/(rateShift*0.0001),""),"")</f>
        <v/>
      </c>
      <c r="BV118" s="432" t="str">
        <f t="shared" si="55"/>
        <v/>
      </c>
      <c r="BW118" s="432" t="str">
        <f t="shared" si="55"/>
        <v/>
      </c>
      <c r="BX118" s="432" t="str">
        <f t="shared" si="55"/>
        <v/>
      </c>
      <c r="BY118" s="432" t="str">
        <f t="shared" si="55"/>
        <v/>
      </c>
      <c r="BZ118" s="432" t="str">
        <f t="shared" si="55"/>
        <v/>
      </c>
      <c r="CA118" s="432" t="str">
        <f t="shared" si="55"/>
        <v/>
      </c>
      <c r="CB118" s="432" t="str">
        <f t="shared" si="55"/>
        <v/>
      </c>
      <c r="CC118" s="432" t="str">
        <f t="shared" si="55"/>
        <v/>
      </c>
      <c r="CD118" s="432" t="str">
        <f t="shared" si="55"/>
        <v/>
      </c>
      <c r="CE118" s="436" t="str">
        <f t="shared" si="55"/>
        <v/>
      </c>
    </row>
    <row r="119" spans="8:83" x14ac:dyDescent="0.2">
      <c r="H119" s="238">
        <v>41626</v>
      </c>
      <c r="I119" s="435">
        <f t="shared" ref="I119:AN119" si="56">IF(NOT(ISNA(I29)),IF(LEN(I29)&gt;0,(I29-$C29)/(rateShift*0.0001),""),"")</f>
        <v>0</v>
      </c>
      <c r="J119" s="432">
        <f t="shared" si="56"/>
        <v>0</v>
      </c>
      <c r="K119" s="432">
        <f t="shared" si="56"/>
        <v>0</v>
      </c>
      <c r="L119" s="432">
        <f t="shared" si="56"/>
        <v>0</v>
      </c>
      <c r="M119" s="432">
        <f t="shared" si="56"/>
        <v>0</v>
      </c>
      <c r="N119" s="432">
        <f t="shared" si="56"/>
        <v>0</v>
      </c>
      <c r="O119" s="432">
        <f t="shared" si="56"/>
        <v>0</v>
      </c>
      <c r="P119" s="432">
        <f t="shared" si="56"/>
        <v>0</v>
      </c>
      <c r="Q119" s="432">
        <f t="shared" si="56"/>
        <v>0</v>
      </c>
      <c r="R119" s="432">
        <f t="shared" si="56"/>
        <v>0</v>
      </c>
      <c r="S119" s="432">
        <f t="shared" si="56"/>
        <v>0</v>
      </c>
      <c r="T119" s="432">
        <f t="shared" si="56"/>
        <v>0</v>
      </c>
      <c r="U119" s="432">
        <f t="shared" si="56"/>
        <v>0</v>
      </c>
      <c r="V119" s="432">
        <f t="shared" si="56"/>
        <v>0</v>
      </c>
      <c r="W119" s="432">
        <f t="shared" si="56"/>
        <v>0</v>
      </c>
      <c r="X119" s="432">
        <f t="shared" si="56"/>
        <v>0</v>
      </c>
      <c r="Y119" s="432">
        <f t="shared" si="56"/>
        <v>0</v>
      </c>
      <c r="Z119" s="432">
        <f t="shared" si="56"/>
        <v>-2.9225224765282944</v>
      </c>
      <c r="AA119" s="432">
        <f t="shared" si="56"/>
        <v>4.2081802056189929E-2</v>
      </c>
      <c r="AB119" s="432">
        <f t="shared" si="56"/>
        <v>3.8722721223472325</v>
      </c>
      <c r="AC119" s="432">
        <f t="shared" si="56"/>
        <v>-2.203098814490545E-12</v>
      </c>
      <c r="AD119" s="432">
        <f t="shared" si="56"/>
        <v>-2.203098814490545E-12</v>
      </c>
      <c r="AE119" s="432">
        <f t="shared" si="56"/>
        <v>-2.203098814490545E-12</v>
      </c>
      <c r="AF119" s="432">
        <f t="shared" si="56"/>
        <v>-2.203098814490545E-12</v>
      </c>
      <c r="AG119" s="432">
        <f t="shared" si="56"/>
        <v>-2.203098814490545E-12</v>
      </c>
      <c r="AH119" s="432">
        <f t="shared" si="56"/>
        <v>-2.203098814490545E-12</v>
      </c>
      <c r="AI119" s="432">
        <f t="shared" si="56"/>
        <v>-2.203098814490545E-12</v>
      </c>
      <c r="AJ119" s="432">
        <f t="shared" si="56"/>
        <v>-2.203098814490545E-12</v>
      </c>
      <c r="AK119" s="432">
        <f t="shared" si="56"/>
        <v>-2.203098814490545E-12</v>
      </c>
      <c r="AL119" s="432">
        <f t="shared" si="56"/>
        <v>-2.203098814490545E-12</v>
      </c>
      <c r="AM119" s="432">
        <f t="shared" si="56"/>
        <v>-2.203098814490545E-12</v>
      </c>
      <c r="AN119" s="432">
        <f t="shared" si="56"/>
        <v>-2.203098814490545E-12</v>
      </c>
      <c r="AO119" s="432">
        <f t="shared" ref="AO119:BT119" si="57">IF(NOT(ISNA(AO29)),IF(LEN(AO29)&gt;0,(AO29-$C29)/(rateShift*0.0001),""),"")</f>
        <v>-2.203098814490545E-12</v>
      </c>
      <c r="AP119" s="432">
        <f t="shared" si="57"/>
        <v>-2.203098814490545E-12</v>
      </c>
      <c r="AQ119" s="432">
        <f t="shared" si="57"/>
        <v>-2.203098814490545E-12</v>
      </c>
      <c r="AR119" s="432">
        <f t="shared" si="57"/>
        <v>-2.203098814490545E-12</v>
      </c>
      <c r="AS119" s="432">
        <f t="shared" si="57"/>
        <v>-2.203098814490545E-12</v>
      </c>
      <c r="AT119" s="432">
        <f t="shared" si="57"/>
        <v>-2.203098814490545E-12</v>
      </c>
      <c r="AU119" s="432">
        <f t="shared" si="57"/>
        <v>-2.203098814490545E-12</v>
      </c>
      <c r="AV119" s="432">
        <f t="shared" si="57"/>
        <v>-2.203098814490545E-12</v>
      </c>
      <c r="AW119" s="432">
        <f t="shared" si="57"/>
        <v>-2.203098814490545E-12</v>
      </c>
      <c r="AX119" s="432">
        <f t="shared" si="57"/>
        <v>-2.203098814490545E-12</v>
      </c>
      <c r="AY119" s="432">
        <f t="shared" si="57"/>
        <v>-2.203098814490545E-12</v>
      </c>
      <c r="AZ119" s="432">
        <f t="shared" si="57"/>
        <v>-2.203098814490545E-12</v>
      </c>
      <c r="BA119" s="432">
        <f t="shared" si="57"/>
        <v>-2.203098814490545E-12</v>
      </c>
      <c r="BB119" s="432">
        <f t="shared" si="57"/>
        <v>-2.203098814490545E-12</v>
      </c>
      <c r="BC119" s="432">
        <f t="shared" si="57"/>
        <v>-2.203098814490545E-12</v>
      </c>
      <c r="BD119" s="432">
        <f t="shared" si="57"/>
        <v>-2.203098814490545E-12</v>
      </c>
      <c r="BE119" s="432">
        <f t="shared" si="57"/>
        <v>-2.203098814490545E-12</v>
      </c>
      <c r="BF119" s="432">
        <f t="shared" si="57"/>
        <v>-2.203098814490545E-12</v>
      </c>
      <c r="BG119" s="432">
        <f t="shared" si="57"/>
        <v>-2.203098814490545E-12</v>
      </c>
      <c r="BH119" s="432">
        <f t="shared" si="57"/>
        <v>-2.203098814490545E-12</v>
      </c>
      <c r="BI119" s="432">
        <f t="shared" si="57"/>
        <v>-2.203098814490545E-12</v>
      </c>
      <c r="BJ119" s="432">
        <f t="shared" si="57"/>
        <v>-2.203098814490545E-12</v>
      </c>
      <c r="BK119" s="432">
        <f t="shared" si="57"/>
        <v>-2.203098814490545E-12</v>
      </c>
      <c r="BL119" s="432">
        <f t="shared" si="57"/>
        <v>-2.203098814490545E-12</v>
      </c>
      <c r="BM119" s="432">
        <f t="shared" si="57"/>
        <v>-2.203098814490545E-12</v>
      </c>
      <c r="BN119" s="432">
        <f t="shared" si="57"/>
        <v>-2.203098814490545E-12</v>
      </c>
      <c r="BO119" s="432">
        <f t="shared" si="57"/>
        <v>-2.203098814490545E-12</v>
      </c>
      <c r="BP119" s="432">
        <f t="shared" si="57"/>
        <v>-2.203098814490545E-12</v>
      </c>
      <c r="BQ119" s="432">
        <f t="shared" si="57"/>
        <v>-2.203098814490545E-12</v>
      </c>
      <c r="BR119" s="432" t="str">
        <f t="shared" si="57"/>
        <v/>
      </c>
      <c r="BS119" s="432" t="str">
        <f t="shared" si="57"/>
        <v/>
      </c>
      <c r="BT119" s="432" t="str">
        <f t="shared" si="57"/>
        <v/>
      </c>
      <c r="BU119" s="432" t="str">
        <f t="shared" ref="BU119:CE119" si="58">IF(NOT(ISNA(BU29)),IF(LEN(BU29)&gt;0,(BU29-$C29)/(rateShift*0.0001),""),"")</f>
        <v/>
      </c>
      <c r="BV119" s="432" t="str">
        <f t="shared" si="58"/>
        <v/>
      </c>
      <c r="BW119" s="432" t="str">
        <f t="shared" si="58"/>
        <v/>
      </c>
      <c r="BX119" s="432" t="str">
        <f t="shared" si="58"/>
        <v/>
      </c>
      <c r="BY119" s="432" t="str">
        <f t="shared" si="58"/>
        <v/>
      </c>
      <c r="BZ119" s="432" t="str">
        <f t="shared" si="58"/>
        <v/>
      </c>
      <c r="CA119" s="432" t="str">
        <f t="shared" si="58"/>
        <v/>
      </c>
      <c r="CB119" s="432" t="str">
        <f t="shared" si="58"/>
        <v/>
      </c>
      <c r="CC119" s="432" t="str">
        <f t="shared" si="58"/>
        <v/>
      </c>
      <c r="CD119" s="432" t="str">
        <f t="shared" si="58"/>
        <v/>
      </c>
      <c r="CE119" s="436" t="str">
        <f t="shared" si="58"/>
        <v/>
      </c>
    </row>
    <row r="120" spans="8:83" x14ac:dyDescent="0.2">
      <c r="H120" s="238">
        <v>41716</v>
      </c>
      <c r="I120" s="435">
        <f t="shared" ref="I120:AN120" si="59">IF(NOT(ISNA(I30)),IF(LEN(I30)&gt;0,(I30-$C30)/(rateShift*0.0001),""),"")</f>
        <v>0</v>
      </c>
      <c r="J120" s="432">
        <f t="shared" si="59"/>
        <v>0</v>
      </c>
      <c r="K120" s="432">
        <f t="shared" si="59"/>
        <v>0</v>
      </c>
      <c r="L120" s="432">
        <f t="shared" si="59"/>
        <v>0</v>
      </c>
      <c r="M120" s="432">
        <f t="shared" si="59"/>
        <v>0</v>
      </c>
      <c r="N120" s="432">
        <f t="shared" si="59"/>
        <v>0</v>
      </c>
      <c r="O120" s="432">
        <f t="shared" si="59"/>
        <v>0</v>
      </c>
      <c r="P120" s="432">
        <f t="shared" si="59"/>
        <v>0</v>
      </c>
      <c r="Q120" s="432">
        <f t="shared" si="59"/>
        <v>0</v>
      </c>
      <c r="R120" s="432">
        <f t="shared" si="59"/>
        <v>0</v>
      </c>
      <c r="S120" s="432">
        <f t="shared" si="59"/>
        <v>0</v>
      </c>
      <c r="T120" s="432">
        <f t="shared" si="59"/>
        <v>0</v>
      </c>
      <c r="U120" s="432">
        <f t="shared" si="59"/>
        <v>0</v>
      </c>
      <c r="V120" s="432">
        <f t="shared" si="59"/>
        <v>0</v>
      </c>
      <c r="W120" s="432">
        <f t="shared" si="59"/>
        <v>0</v>
      </c>
      <c r="X120" s="432">
        <f t="shared" si="59"/>
        <v>0</v>
      </c>
      <c r="Y120" s="432">
        <f t="shared" si="59"/>
        <v>0</v>
      </c>
      <c r="Z120" s="432">
        <f t="shared" si="59"/>
        <v>0</v>
      </c>
      <c r="AA120" s="432">
        <f t="shared" si="59"/>
        <v>-3.3763058778410286</v>
      </c>
      <c r="AB120" s="432">
        <f t="shared" si="59"/>
        <v>0</v>
      </c>
      <c r="AC120" s="432">
        <f t="shared" si="59"/>
        <v>4.3688406029189144</v>
      </c>
      <c r="AD120" s="432">
        <f t="shared" si="59"/>
        <v>2.1770779623508929E-12</v>
      </c>
      <c r="AE120" s="432">
        <f t="shared" si="59"/>
        <v>2.1770779623508929E-12</v>
      </c>
      <c r="AF120" s="432">
        <f t="shared" si="59"/>
        <v>2.1770779623508929E-12</v>
      </c>
      <c r="AG120" s="432">
        <f t="shared" si="59"/>
        <v>2.1770779623508929E-12</v>
      </c>
      <c r="AH120" s="432">
        <f t="shared" si="59"/>
        <v>2.1770779623508929E-12</v>
      </c>
      <c r="AI120" s="432">
        <f t="shared" si="59"/>
        <v>2.1770779623508929E-12</v>
      </c>
      <c r="AJ120" s="432">
        <f t="shared" si="59"/>
        <v>2.1770779623508929E-12</v>
      </c>
      <c r="AK120" s="432">
        <f t="shared" si="59"/>
        <v>2.1770779623508929E-12</v>
      </c>
      <c r="AL120" s="432">
        <f t="shared" si="59"/>
        <v>2.1770779623508929E-12</v>
      </c>
      <c r="AM120" s="432">
        <f t="shared" si="59"/>
        <v>2.1770779623508929E-12</v>
      </c>
      <c r="AN120" s="432">
        <f t="shared" si="59"/>
        <v>2.1770779623508929E-12</v>
      </c>
      <c r="AO120" s="432">
        <f t="shared" ref="AO120:BT120" si="60">IF(NOT(ISNA(AO30)),IF(LEN(AO30)&gt;0,(AO30-$C30)/(rateShift*0.0001),""),"")</f>
        <v>2.1770779623508929E-12</v>
      </c>
      <c r="AP120" s="432">
        <f t="shared" si="60"/>
        <v>2.1770779623508929E-12</v>
      </c>
      <c r="AQ120" s="432">
        <f t="shared" si="60"/>
        <v>2.1770779623508929E-12</v>
      </c>
      <c r="AR120" s="432">
        <f t="shared" si="60"/>
        <v>2.1770779623508929E-12</v>
      </c>
      <c r="AS120" s="432">
        <f t="shared" si="60"/>
        <v>2.1770779623508929E-12</v>
      </c>
      <c r="AT120" s="432">
        <f t="shared" si="60"/>
        <v>2.1770779623508929E-12</v>
      </c>
      <c r="AU120" s="432">
        <f t="shared" si="60"/>
        <v>2.1770779623508929E-12</v>
      </c>
      <c r="AV120" s="432">
        <f t="shared" si="60"/>
        <v>2.1770779623508929E-12</v>
      </c>
      <c r="AW120" s="432">
        <f t="shared" si="60"/>
        <v>2.1770779623508929E-12</v>
      </c>
      <c r="AX120" s="432">
        <f t="shared" si="60"/>
        <v>2.1770779623508929E-12</v>
      </c>
      <c r="AY120" s="432">
        <f t="shared" si="60"/>
        <v>2.1770779623508929E-12</v>
      </c>
      <c r="AZ120" s="432">
        <f t="shared" si="60"/>
        <v>2.1770779623508929E-12</v>
      </c>
      <c r="BA120" s="432">
        <f t="shared" si="60"/>
        <v>2.1770779623508929E-12</v>
      </c>
      <c r="BB120" s="432">
        <f t="shared" si="60"/>
        <v>2.1770779623508929E-12</v>
      </c>
      <c r="BC120" s="432">
        <f t="shared" si="60"/>
        <v>2.1770779623508929E-12</v>
      </c>
      <c r="BD120" s="432">
        <f t="shared" si="60"/>
        <v>2.1770779623508929E-12</v>
      </c>
      <c r="BE120" s="432">
        <f t="shared" si="60"/>
        <v>2.1770779623508929E-12</v>
      </c>
      <c r="BF120" s="432">
        <f t="shared" si="60"/>
        <v>2.1770779623508929E-12</v>
      </c>
      <c r="BG120" s="432">
        <f t="shared" si="60"/>
        <v>2.1770779623508929E-12</v>
      </c>
      <c r="BH120" s="432">
        <f t="shared" si="60"/>
        <v>2.1770779623508929E-12</v>
      </c>
      <c r="BI120" s="432">
        <f t="shared" si="60"/>
        <v>2.1770779623508929E-12</v>
      </c>
      <c r="BJ120" s="432">
        <f t="shared" si="60"/>
        <v>2.1770779623508929E-12</v>
      </c>
      <c r="BK120" s="432">
        <f t="shared" si="60"/>
        <v>2.1770779623508929E-12</v>
      </c>
      <c r="BL120" s="432">
        <f t="shared" si="60"/>
        <v>2.1770779623508929E-12</v>
      </c>
      <c r="BM120" s="432">
        <f t="shared" si="60"/>
        <v>2.1770779623508929E-12</v>
      </c>
      <c r="BN120" s="432">
        <f t="shared" si="60"/>
        <v>2.1770779623508929E-12</v>
      </c>
      <c r="BO120" s="432">
        <f t="shared" si="60"/>
        <v>2.1770779623508929E-12</v>
      </c>
      <c r="BP120" s="432">
        <f t="shared" si="60"/>
        <v>2.1770779623508929E-12</v>
      </c>
      <c r="BQ120" s="432">
        <f t="shared" si="60"/>
        <v>2.1770779623508929E-12</v>
      </c>
      <c r="BR120" s="432" t="str">
        <f t="shared" si="60"/>
        <v/>
      </c>
      <c r="BS120" s="432" t="str">
        <f t="shared" si="60"/>
        <v/>
      </c>
      <c r="BT120" s="432" t="str">
        <f t="shared" si="60"/>
        <v/>
      </c>
      <c r="BU120" s="432" t="str">
        <f t="shared" ref="BU120:CE120" si="61">IF(NOT(ISNA(BU30)),IF(LEN(BU30)&gt;0,(BU30-$C30)/(rateShift*0.0001),""),"")</f>
        <v/>
      </c>
      <c r="BV120" s="432" t="str">
        <f t="shared" si="61"/>
        <v/>
      </c>
      <c r="BW120" s="432" t="str">
        <f t="shared" si="61"/>
        <v/>
      </c>
      <c r="BX120" s="432" t="str">
        <f t="shared" si="61"/>
        <v/>
      </c>
      <c r="BY120" s="432" t="str">
        <f t="shared" si="61"/>
        <v/>
      </c>
      <c r="BZ120" s="432" t="str">
        <f t="shared" si="61"/>
        <v/>
      </c>
      <c r="CA120" s="432" t="str">
        <f t="shared" si="61"/>
        <v/>
      </c>
      <c r="CB120" s="432" t="str">
        <f t="shared" si="61"/>
        <v/>
      </c>
      <c r="CC120" s="432" t="str">
        <f t="shared" si="61"/>
        <v/>
      </c>
      <c r="CD120" s="432" t="str">
        <f t="shared" si="61"/>
        <v/>
      </c>
      <c r="CE120" s="436" t="str">
        <f t="shared" si="61"/>
        <v/>
      </c>
    </row>
    <row r="121" spans="8:83" x14ac:dyDescent="0.2">
      <c r="H121" s="238">
        <v>41809</v>
      </c>
      <c r="I121" s="435">
        <f t="shared" ref="I121:AN121" si="62">IF(NOT(ISNA(I31)),IF(LEN(I31)&gt;0,(I31-$C31)/(rateShift*0.0001),""),"")</f>
        <v>0</v>
      </c>
      <c r="J121" s="432">
        <f t="shared" si="62"/>
        <v>0</v>
      </c>
      <c r="K121" s="432">
        <f t="shared" si="62"/>
        <v>0</v>
      </c>
      <c r="L121" s="432">
        <f t="shared" si="62"/>
        <v>0</v>
      </c>
      <c r="M121" s="432">
        <f t="shared" si="62"/>
        <v>0</v>
      </c>
      <c r="N121" s="432">
        <f t="shared" si="62"/>
        <v>0</v>
      </c>
      <c r="O121" s="432">
        <f t="shared" si="62"/>
        <v>0</v>
      </c>
      <c r="P121" s="432">
        <f t="shared" si="62"/>
        <v>0</v>
      </c>
      <c r="Q121" s="432">
        <f t="shared" si="62"/>
        <v>0</v>
      </c>
      <c r="R121" s="432">
        <f t="shared" si="62"/>
        <v>0</v>
      </c>
      <c r="S121" s="432">
        <f t="shared" si="62"/>
        <v>0</v>
      </c>
      <c r="T121" s="432">
        <f t="shared" si="62"/>
        <v>0</v>
      </c>
      <c r="U121" s="432">
        <f t="shared" si="62"/>
        <v>0</v>
      </c>
      <c r="V121" s="432">
        <f t="shared" si="62"/>
        <v>0</v>
      </c>
      <c r="W121" s="432">
        <f t="shared" si="62"/>
        <v>0</v>
      </c>
      <c r="X121" s="432">
        <f t="shared" si="62"/>
        <v>0</v>
      </c>
      <c r="Y121" s="432">
        <f t="shared" si="62"/>
        <v>0</v>
      </c>
      <c r="Z121" s="432">
        <f t="shared" si="62"/>
        <v>0</v>
      </c>
      <c r="AA121" s="432">
        <f t="shared" si="62"/>
        <v>0</v>
      </c>
      <c r="AB121" s="432">
        <f t="shared" si="62"/>
        <v>-3.9003226656419625</v>
      </c>
      <c r="AC121" s="432">
        <f t="shared" si="62"/>
        <v>3.3302601733904091</v>
      </c>
      <c r="AD121" s="432">
        <f t="shared" si="62"/>
        <v>1.5630436956584353</v>
      </c>
      <c r="AE121" s="432">
        <f t="shared" si="62"/>
        <v>2.194425197110661E-12</v>
      </c>
      <c r="AF121" s="432">
        <f t="shared" si="62"/>
        <v>2.194425197110661E-12</v>
      </c>
      <c r="AG121" s="432">
        <f t="shared" si="62"/>
        <v>2.194425197110661E-12</v>
      </c>
      <c r="AH121" s="432">
        <f t="shared" si="62"/>
        <v>2.194425197110661E-12</v>
      </c>
      <c r="AI121" s="432">
        <f t="shared" si="62"/>
        <v>2.194425197110661E-12</v>
      </c>
      <c r="AJ121" s="432">
        <f t="shared" si="62"/>
        <v>2.194425197110661E-12</v>
      </c>
      <c r="AK121" s="432">
        <f t="shared" si="62"/>
        <v>2.194425197110661E-12</v>
      </c>
      <c r="AL121" s="432">
        <f t="shared" si="62"/>
        <v>2.194425197110661E-12</v>
      </c>
      <c r="AM121" s="432">
        <f t="shared" si="62"/>
        <v>2.194425197110661E-12</v>
      </c>
      <c r="AN121" s="432">
        <f t="shared" si="62"/>
        <v>2.194425197110661E-12</v>
      </c>
      <c r="AO121" s="432">
        <f t="shared" ref="AO121:BT121" si="63">IF(NOT(ISNA(AO31)),IF(LEN(AO31)&gt;0,(AO31-$C31)/(rateShift*0.0001),""),"")</f>
        <v>2.194425197110661E-12</v>
      </c>
      <c r="AP121" s="432">
        <f t="shared" si="63"/>
        <v>2.194425197110661E-12</v>
      </c>
      <c r="AQ121" s="432">
        <f t="shared" si="63"/>
        <v>2.194425197110661E-12</v>
      </c>
      <c r="AR121" s="432">
        <f t="shared" si="63"/>
        <v>2.194425197110661E-12</v>
      </c>
      <c r="AS121" s="432">
        <f t="shared" si="63"/>
        <v>2.194425197110661E-12</v>
      </c>
      <c r="AT121" s="432">
        <f t="shared" si="63"/>
        <v>2.194425197110661E-12</v>
      </c>
      <c r="AU121" s="432">
        <f t="shared" si="63"/>
        <v>2.194425197110661E-12</v>
      </c>
      <c r="AV121" s="432">
        <f t="shared" si="63"/>
        <v>2.194425197110661E-12</v>
      </c>
      <c r="AW121" s="432">
        <f t="shared" si="63"/>
        <v>2.194425197110661E-12</v>
      </c>
      <c r="AX121" s="432">
        <f t="shared" si="63"/>
        <v>2.194425197110661E-12</v>
      </c>
      <c r="AY121" s="432">
        <f t="shared" si="63"/>
        <v>2.194425197110661E-12</v>
      </c>
      <c r="AZ121" s="432">
        <f t="shared" si="63"/>
        <v>2.194425197110661E-12</v>
      </c>
      <c r="BA121" s="432">
        <f t="shared" si="63"/>
        <v>2.194425197110661E-12</v>
      </c>
      <c r="BB121" s="432">
        <f t="shared" si="63"/>
        <v>2.194425197110661E-12</v>
      </c>
      <c r="BC121" s="432">
        <f t="shared" si="63"/>
        <v>2.194425197110661E-12</v>
      </c>
      <c r="BD121" s="432">
        <f t="shared" si="63"/>
        <v>2.194425197110661E-12</v>
      </c>
      <c r="BE121" s="432">
        <f t="shared" si="63"/>
        <v>2.194425197110661E-12</v>
      </c>
      <c r="BF121" s="432">
        <f t="shared" si="63"/>
        <v>2.194425197110661E-12</v>
      </c>
      <c r="BG121" s="432">
        <f t="shared" si="63"/>
        <v>2.194425197110661E-12</v>
      </c>
      <c r="BH121" s="432">
        <f t="shared" si="63"/>
        <v>2.194425197110661E-12</v>
      </c>
      <c r="BI121" s="432">
        <f t="shared" si="63"/>
        <v>2.194425197110661E-12</v>
      </c>
      <c r="BJ121" s="432">
        <f t="shared" si="63"/>
        <v>2.194425197110661E-12</v>
      </c>
      <c r="BK121" s="432">
        <f t="shared" si="63"/>
        <v>2.194425197110661E-12</v>
      </c>
      <c r="BL121" s="432">
        <f t="shared" si="63"/>
        <v>2.194425197110661E-12</v>
      </c>
      <c r="BM121" s="432">
        <f t="shared" si="63"/>
        <v>2.194425197110661E-12</v>
      </c>
      <c r="BN121" s="432">
        <f t="shared" si="63"/>
        <v>2.194425197110661E-12</v>
      </c>
      <c r="BO121" s="432">
        <f t="shared" si="63"/>
        <v>2.194425197110661E-12</v>
      </c>
      <c r="BP121" s="432">
        <f t="shared" si="63"/>
        <v>2.194425197110661E-12</v>
      </c>
      <c r="BQ121" s="432">
        <f t="shared" si="63"/>
        <v>2.194425197110661E-12</v>
      </c>
      <c r="BR121" s="432" t="str">
        <f t="shared" si="63"/>
        <v/>
      </c>
      <c r="BS121" s="432" t="str">
        <f t="shared" si="63"/>
        <v/>
      </c>
      <c r="BT121" s="432" t="str">
        <f t="shared" si="63"/>
        <v/>
      </c>
      <c r="BU121" s="432" t="str">
        <f t="shared" ref="BU121:CE121" si="64">IF(NOT(ISNA(BU31)),IF(LEN(BU31)&gt;0,(BU31-$C31)/(rateShift*0.0001),""),"")</f>
        <v/>
      </c>
      <c r="BV121" s="432" t="str">
        <f t="shared" si="64"/>
        <v/>
      </c>
      <c r="BW121" s="432" t="str">
        <f t="shared" si="64"/>
        <v/>
      </c>
      <c r="BX121" s="432" t="str">
        <f t="shared" si="64"/>
        <v/>
      </c>
      <c r="BY121" s="432" t="str">
        <f t="shared" si="64"/>
        <v/>
      </c>
      <c r="BZ121" s="432" t="str">
        <f t="shared" si="64"/>
        <v/>
      </c>
      <c r="CA121" s="432" t="str">
        <f t="shared" si="64"/>
        <v/>
      </c>
      <c r="CB121" s="432" t="str">
        <f t="shared" si="64"/>
        <v/>
      </c>
      <c r="CC121" s="432" t="str">
        <f t="shared" si="64"/>
        <v/>
      </c>
      <c r="CD121" s="432" t="str">
        <f t="shared" si="64"/>
        <v/>
      </c>
      <c r="CE121" s="436" t="str">
        <f t="shared" si="64"/>
        <v/>
      </c>
    </row>
    <row r="122" spans="8:83" x14ac:dyDescent="0.2">
      <c r="H122" s="238">
        <v>41900</v>
      </c>
      <c r="I122" s="435">
        <f t="shared" ref="I122:AN122" si="65">IF(NOT(ISNA(I32)),IF(LEN(I32)&gt;0,(I32-$C32)/(rateShift*0.0001),""),"")</f>
        <v>0</v>
      </c>
      <c r="J122" s="432">
        <f t="shared" si="65"/>
        <v>0</v>
      </c>
      <c r="K122" s="432">
        <f t="shared" si="65"/>
        <v>0</v>
      </c>
      <c r="L122" s="432">
        <f t="shared" si="65"/>
        <v>0</v>
      </c>
      <c r="M122" s="432">
        <f t="shared" si="65"/>
        <v>0</v>
      </c>
      <c r="N122" s="432">
        <f t="shared" si="65"/>
        <v>0</v>
      </c>
      <c r="O122" s="432">
        <f t="shared" si="65"/>
        <v>0</v>
      </c>
      <c r="P122" s="432">
        <f t="shared" si="65"/>
        <v>0</v>
      </c>
      <c r="Q122" s="432">
        <f t="shared" si="65"/>
        <v>0</v>
      </c>
      <c r="R122" s="432">
        <f t="shared" si="65"/>
        <v>0</v>
      </c>
      <c r="S122" s="432">
        <f t="shared" si="65"/>
        <v>0</v>
      </c>
      <c r="T122" s="432">
        <f t="shared" si="65"/>
        <v>0</v>
      </c>
      <c r="U122" s="432">
        <f t="shared" si="65"/>
        <v>0</v>
      </c>
      <c r="V122" s="432">
        <f t="shared" si="65"/>
        <v>0</v>
      </c>
      <c r="W122" s="432">
        <f t="shared" si="65"/>
        <v>0</v>
      </c>
      <c r="X122" s="432">
        <f t="shared" si="65"/>
        <v>0</v>
      </c>
      <c r="Y122" s="432">
        <f t="shared" si="65"/>
        <v>0</v>
      </c>
      <c r="Z122" s="432">
        <f t="shared" si="65"/>
        <v>0</v>
      </c>
      <c r="AA122" s="432">
        <f t="shared" si="65"/>
        <v>0</v>
      </c>
      <c r="AB122" s="432">
        <f t="shared" si="65"/>
        <v>0</v>
      </c>
      <c r="AC122" s="432">
        <f t="shared" si="65"/>
        <v>-2.4245233547566523</v>
      </c>
      <c r="AD122" s="432">
        <f t="shared" si="65"/>
        <v>3.4173716363523639</v>
      </c>
      <c r="AE122" s="432">
        <f t="shared" si="65"/>
        <v>-2.194425197110661E-12</v>
      </c>
      <c r="AF122" s="432">
        <f t="shared" si="65"/>
        <v>-2.194425197110661E-12</v>
      </c>
      <c r="AG122" s="432">
        <f t="shared" si="65"/>
        <v>-2.194425197110661E-12</v>
      </c>
      <c r="AH122" s="432">
        <f t="shared" si="65"/>
        <v>-2.194425197110661E-12</v>
      </c>
      <c r="AI122" s="432">
        <f t="shared" si="65"/>
        <v>-2.194425197110661E-12</v>
      </c>
      <c r="AJ122" s="432">
        <f t="shared" si="65"/>
        <v>-2.194425197110661E-12</v>
      </c>
      <c r="AK122" s="432">
        <f t="shared" si="65"/>
        <v>-2.194425197110661E-12</v>
      </c>
      <c r="AL122" s="432">
        <f t="shared" si="65"/>
        <v>-2.194425197110661E-12</v>
      </c>
      <c r="AM122" s="432">
        <f t="shared" si="65"/>
        <v>-2.194425197110661E-12</v>
      </c>
      <c r="AN122" s="432">
        <f t="shared" si="65"/>
        <v>-2.194425197110661E-12</v>
      </c>
      <c r="AO122" s="432">
        <f t="shared" ref="AO122:BT122" si="66">IF(NOT(ISNA(AO32)),IF(LEN(AO32)&gt;0,(AO32-$C32)/(rateShift*0.0001),""),"")</f>
        <v>-2.194425197110661E-12</v>
      </c>
      <c r="AP122" s="432">
        <f t="shared" si="66"/>
        <v>-2.194425197110661E-12</v>
      </c>
      <c r="AQ122" s="432">
        <f t="shared" si="66"/>
        <v>-2.194425197110661E-12</v>
      </c>
      <c r="AR122" s="432">
        <f t="shared" si="66"/>
        <v>-2.194425197110661E-12</v>
      </c>
      <c r="AS122" s="432">
        <f t="shared" si="66"/>
        <v>-2.194425197110661E-12</v>
      </c>
      <c r="AT122" s="432">
        <f t="shared" si="66"/>
        <v>-2.194425197110661E-12</v>
      </c>
      <c r="AU122" s="432">
        <f t="shared" si="66"/>
        <v>-2.194425197110661E-12</v>
      </c>
      <c r="AV122" s="432">
        <f t="shared" si="66"/>
        <v>-2.194425197110661E-12</v>
      </c>
      <c r="AW122" s="432">
        <f t="shared" si="66"/>
        <v>-2.194425197110661E-12</v>
      </c>
      <c r="AX122" s="432">
        <f t="shared" si="66"/>
        <v>-2.194425197110661E-12</v>
      </c>
      <c r="AY122" s="432">
        <f t="shared" si="66"/>
        <v>-2.194425197110661E-12</v>
      </c>
      <c r="AZ122" s="432">
        <f t="shared" si="66"/>
        <v>-2.194425197110661E-12</v>
      </c>
      <c r="BA122" s="432">
        <f t="shared" si="66"/>
        <v>-2.194425197110661E-12</v>
      </c>
      <c r="BB122" s="432">
        <f t="shared" si="66"/>
        <v>-2.194425197110661E-12</v>
      </c>
      <c r="BC122" s="432">
        <f t="shared" si="66"/>
        <v>-2.194425197110661E-12</v>
      </c>
      <c r="BD122" s="432">
        <f t="shared" si="66"/>
        <v>-2.194425197110661E-12</v>
      </c>
      <c r="BE122" s="432">
        <f t="shared" si="66"/>
        <v>-2.194425197110661E-12</v>
      </c>
      <c r="BF122" s="432">
        <f t="shared" si="66"/>
        <v>-2.194425197110661E-12</v>
      </c>
      <c r="BG122" s="432">
        <f t="shared" si="66"/>
        <v>-2.194425197110661E-12</v>
      </c>
      <c r="BH122" s="432">
        <f t="shared" si="66"/>
        <v>-2.194425197110661E-12</v>
      </c>
      <c r="BI122" s="432">
        <f t="shared" si="66"/>
        <v>-2.194425197110661E-12</v>
      </c>
      <c r="BJ122" s="432">
        <f t="shared" si="66"/>
        <v>-2.194425197110661E-12</v>
      </c>
      <c r="BK122" s="432">
        <f t="shared" si="66"/>
        <v>-2.194425197110661E-12</v>
      </c>
      <c r="BL122" s="432">
        <f t="shared" si="66"/>
        <v>-2.194425197110661E-12</v>
      </c>
      <c r="BM122" s="432">
        <f t="shared" si="66"/>
        <v>-2.194425197110661E-12</v>
      </c>
      <c r="BN122" s="432">
        <f t="shared" si="66"/>
        <v>-2.194425197110661E-12</v>
      </c>
      <c r="BO122" s="432">
        <f t="shared" si="66"/>
        <v>-2.194425197110661E-12</v>
      </c>
      <c r="BP122" s="432">
        <f t="shared" si="66"/>
        <v>-2.194425197110661E-12</v>
      </c>
      <c r="BQ122" s="432">
        <f t="shared" si="66"/>
        <v>-2.194425197110661E-12</v>
      </c>
      <c r="BR122" s="432" t="str">
        <f t="shared" si="66"/>
        <v/>
      </c>
      <c r="BS122" s="432" t="str">
        <f t="shared" si="66"/>
        <v/>
      </c>
      <c r="BT122" s="432" t="str">
        <f t="shared" si="66"/>
        <v/>
      </c>
      <c r="BU122" s="432" t="str">
        <f t="shared" ref="BU122:CE122" si="67">IF(NOT(ISNA(BU32)),IF(LEN(BU32)&gt;0,(BU32-$C32)/(rateShift*0.0001),""),"")</f>
        <v/>
      </c>
      <c r="BV122" s="432" t="str">
        <f t="shared" si="67"/>
        <v/>
      </c>
      <c r="BW122" s="432" t="str">
        <f t="shared" si="67"/>
        <v/>
      </c>
      <c r="BX122" s="432" t="str">
        <f t="shared" si="67"/>
        <v/>
      </c>
      <c r="BY122" s="432" t="str">
        <f t="shared" si="67"/>
        <v/>
      </c>
      <c r="BZ122" s="432" t="str">
        <f t="shared" si="67"/>
        <v/>
      </c>
      <c r="CA122" s="432" t="str">
        <f t="shared" si="67"/>
        <v/>
      </c>
      <c r="CB122" s="432" t="str">
        <f t="shared" si="67"/>
        <v/>
      </c>
      <c r="CC122" s="432" t="str">
        <f t="shared" si="67"/>
        <v/>
      </c>
      <c r="CD122" s="432" t="str">
        <f t="shared" si="67"/>
        <v/>
      </c>
      <c r="CE122" s="436" t="str">
        <f t="shared" si="67"/>
        <v/>
      </c>
    </row>
    <row r="123" spans="8:83" x14ac:dyDescent="0.2">
      <c r="H123" s="238">
        <v>42188</v>
      </c>
      <c r="I123" s="435">
        <f t="shared" ref="I123:AN123" si="68">IF(NOT(ISNA(I33)),IF(LEN(I33)&gt;0,(I33-$C33)/(rateShift*0.0001),""),"")</f>
        <v>0</v>
      </c>
      <c r="J123" s="432">
        <f t="shared" si="68"/>
        <v>0</v>
      </c>
      <c r="K123" s="432">
        <f t="shared" si="68"/>
        <v>0</v>
      </c>
      <c r="L123" s="432">
        <f t="shared" si="68"/>
        <v>0</v>
      </c>
      <c r="M123" s="432">
        <f t="shared" si="68"/>
        <v>0</v>
      </c>
      <c r="N123" s="432">
        <f t="shared" si="68"/>
        <v>0</v>
      </c>
      <c r="O123" s="432">
        <f t="shared" si="68"/>
        <v>0</v>
      </c>
      <c r="P123" s="432">
        <f t="shared" si="68"/>
        <v>0</v>
      </c>
      <c r="Q123" s="432">
        <f t="shared" si="68"/>
        <v>0</v>
      </c>
      <c r="R123" s="432">
        <f t="shared" si="68"/>
        <v>0</v>
      </c>
      <c r="S123" s="432">
        <f t="shared" si="68"/>
        <v>0</v>
      </c>
      <c r="T123" s="432">
        <f t="shared" si="68"/>
        <v>0</v>
      </c>
      <c r="U123" s="432">
        <f t="shared" si="68"/>
        <v>0</v>
      </c>
      <c r="V123" s="432">
        <f t="shared" si="68"/>
        <v>0</v>
      </c>
      <c r="W123" s="432">
        <f t="shared" si="68"/>
        <v>0</v>
      </c>
      <c r="X123" s="432">
        <f t="shared" si="68"/>
        <v>0</v>
      </c>
      <c r="Y123" s="432">
        <f t="shared" si="68"/>
        <v>0</v>
      </c>
      <c r="Z123" s="432">
        <f t="shared" si="68"/>
        <v>0</v>
      </c>
      <c r="AA123" s="432">
        <f t="shared" si="68"/>
        <v>0</v>
      </c>
      <c r="AB123" s="432">
        <f t="shared" si="68"/>
        <v>0</v>
      </c>
      <c r="AC123" s="432">
        <f t="shared" si="68"/>
        <v>0</v>
      </c>
      <c r="AD123" s="432">
        <f t="shared" si="68"/>
        <v>-2.4830078577749939</v>
      </c>
      <c r="AE123" s="432">
        <f t="shared" si="68"/>
        <v>3.4778095543289922</v>
      </c>
      <c r="AF123" s="432">
        <f t="shared" si="68"/>
        <v>0</v>
      </c>
      <c r="AG123" s="432">
        <f t="shared" si="68"/>
        <v>0</v>
      </c>
      <c r="AH123" s="432">
        <f t="shared" si="68"/>
        <v>0</v>
      </c>
      <c r="AI123" s="432">
        <f t="shared" si="68"/>
        <v>0</v>
      </c>
      <c r="AJ123" s="432">
        <f t="shared" si="68"/>
        <v>0</v>
      </c>
      <c r="AK123" s="432">
        <f t="shared" si="68"/>
        <v>0</v>
      </c>
      <c r="AL123" s="432">
        <f t="shared" si="68"/>
        <v>0</v>
      </c>
      <c r="AM123" s="432">
        <f t="shared" si="68"/>
        <v>0</v>
      </c>
      <c r="AN123" s="432">
        <f t="shared" si="68"/>
        <v>0</v>
      </c>
      <c r="AO123" s="432">
        <f t="shared" ref="AO123:BT123" si="69">IF(NOT(ISNA(AO33)),IF(LEN(AO33)&gt;0,(AO33-$C33)/(rateShift*0.0001),""),"")</f>
        <v>0</v>
      </c>
      <c r="AP123" s="432">
        <f t="shared" si="69"/>
        <v>0</v>
      </c>
      <c r="AQ123" s="432">
        <f t="shared" si="69"/>
        <v>0</v>
      </c>
      <c r="AR123" s="432">
        <f t="shared" si="69"/>
        <v>0</v>
      </c>
      <c r="AS123" s="432">
        <f t="shared" si="69"/>
        <v>0</v>
      </c>
      <c r="AT123" s="432">
        <f t="shared" si="69"/>
        <v>0</v>
      </c>
      <c r="AU123" s="432">
        <f t="shared" si="69"/>
        <v>0</v>
      </c>
      <c r="AV123" s="432">
        <f t="shared" si="69"/>
        <v>0</v>
      </c>
      <c r="AW123" s="432">
        <f t="shared" si="69"/>
        <v>0</v>
      </c>
      <c r="AX123" s="432">
        <f t="shared" si="69"/>
        <v>0</v>
      </c>
      <c r="AY123" s="432">
        <f t="shared" si="69"/>
        <v>0</v>
      </c>
      <c r="AZ123" s="432">
        <f t="shared" si="69"/>
        <v>0</v>
      </c>
      <c r="BA123" s="432">
        <f t="shared" si="69"/>
        <v>0</v>
      </c>
      <c r="BB123" s="432">
        <f t="shared" si="69"/>
        <v>0</v>
      </c>
      <c r="BC123" s="432">
        <f t="shared" si="69"/>
        <v>0</v>
      </c>
      <c r="BD123" s="432">
        <f t="shared" si="69"/>
        <v>0</v>
      </c>
      <c r="BE123" s="432">
        <f t="shared" si="69"/>
        <v>0</v>
      </c>
      <c r="BF123" s="432">
        <f t="shared" si="69"/>
        <v>0</v>
      </c>
      <c r="BG123" s="432">
        <f t="shared" si="69"/>
        <v>0</v>
      </c>
      <c r="BH123" s="432">
        <f t="shared" si="69"/>
        <v>0</v>
      </c>
      <c r="BI123" s="432">
        <f t="shared" si="69"/>
        <v>0</v>
      </c>
      <c r="BJ123" s="432">
        <f t="shared" si="69"/>
        <v>0</v>
      </c>
      <c r="BK123" s="432">
        <f t="shared" si="69"/>
        <v>0</v>
      </c>
      <c r="BL123" s="432">
        <f t="shared" si="69"/>
        <v>0</v>
      </c>
      <c r="BM123" s="432">
        <f t="shared" si="69"/>
        <v>0</v>
      </c>
      <c r="BN123" s="432">
        <f t="shared" si="69"/>
        <v>0</v>
      </c>
      <c r="BO123" s="432">
        <f t="shared" si="69"/>
        <v>0</v>
      </c>
      <c r="BP123" s="432">
        <f t="shared" si="69"/>
        <v>0</v>
      </c>
      <c r="BQ123" s="432">
        <f t="shared" si="69"/>
        <v>0</v>
      </c>
      <c r="BR123" s="432" t="str">
        <f t="shared" si="69"/>
        <v/>
      </c>
      <c r="BS123" s="432" t="str">
        <f t="shared" si="69"/>
        <v/>
      </c>
      <c r="BT123" s="432" t="str">
        <f t="shared" si="69"/>
        <v/>
      </c>
      <c r="BU123" s="432" t="str">
        <f t="shared" ref="BU123:CE123" si="70">IF(NOT(ISNA(BU33)),IF(LEN(BU33)&gt;0,(BU33-$C33)/(rateShift*0.0001),""),"")</f>
        <v/>
      </c>
      <c r="BV123" s="432" t="str">
        <f t="shared" si="70"/>
        <v/>
      </c>
      <c r="BW123" s="432" t="str">
        <f t="shared" si="70"/>
        <v/>
      </c>
      <c r="BX123" s="432" t="str">
        <f t="shared" si="70"/>
        <v/>
      </c>
      <c r="BY123" s="432" t="str">
        <f t="shared" si="70"/>
        <v/>
      </c>
      <c r="BZ123" s="432" t="str">
        <f t="shared" si="70"/>
        <v/>
      </c>
      <c r="CA123" s="432" t="str">
        <f t="shared" si="70"/>
        <v/>
      </c>
      <c r="CB123" s="432" t="str">
        <f t="shared" si="70"/>
        <v/>
      </c>
      <c r="CC123" s="432" t="str">
        <f t="shared" si="70"/>
        <v/>
      </c>
      <c r="CD123" s="432" t="str">
        <f t="shared" si="70"/>
        <v/>
      </c>
      <c r="CE123" s="436" t="str">
        <f t="shared" si="70"/>
        <v/>
      </c>
    </row>
    <row r="124" spans="8:83" x14ac:dyDescent="0.2">
      <c r="H124" s="238">
        <v>42555</v>
      </c>
      <c r="I124" s="435">
        <f t="shared" ref="I124:AN124" si="71">IF(NOT(ISNA(I34)),IF(LEN(I34)&gt;0,(I34-$C34)/(rateShift*0.0001),""),"")</f>
        <v>0</v>
      </c>
      <c r="J124" s="432">
        <f t="shared" si="71"/>
        <v>0</v>
      </c>
      <c r="K124" s="432">
        <f t="shared" si="71"/>
        <v>0</v>
      </c>
      <c r="L124" s="432">
        <f t="shared" si="71"/>
        <v>0</v>
      </c>
      <c r="M124" s="432">
        <f t="shared" si="71"/>
        <v>0</v>
      </c>
      <c r="N124" s="432">
        <f t="shared" si="71"/>
        <v>0</v>
      </c>
      <c r="O124" s="432">
        <f t="shared" si="71"/>
        <v>0</v>
      </c>
      <c r="P124" s="432">
        <f t="shared" si="71"/>
        <v>0</v>
      </c>
      <c r="Q124" s="432">
        <f t="shared" si="71"/>
        <v>0</v>
      </c>
      <c r="R124" s="432">
        <f t="shared" si="71"/>
        <v>0</v>
      </c>
      <c r="S124" s="432">
        <f t="shared" si="71"/>
        <v>0</v>
      </c>
      <c r="T124" s="432">
        <f t="shared" si="71"/>
        <v>0</v>
      </c>
      <c r="U124" s="432">
        <f t="shared" si="71"/>
        <v>0</v>
      </c>
      <c r="V124" s="432">
        <f t="shared" si="71"/>
        <v>0</v>
      </c>
      <c r="W124" s="432">
        <f t="shared" si="71"/>
        <v>0</v>
      </c>
      <c r="X124" s="432">
        <f t="shared" si="71"/>
        <v>0</v>
      </c>
      <c r="Y124" s="432">
        <f t="shared" si="71"/>
        <v>0</v>
      </c>
      <c r="Z124" s="432">
        <f t="shared" si="71"/>
        <v>0</v>
      </c>
      <c r="AA124" s="432">
        <f t="shared" si="71"/>
        <v>0</v>
      </c>
      <c r="AB124" s="432">
        <f t="shared" si="71"/>
        <v>0</v>
      </c>
      <c r="AC124" s="432">
        <f t="shared" si="71"/>
        <v>0</v>
      </c>
      <c r="AD124" s="432">
        <f t="shared" si="71"/>
        <v>0</v>
      </c>
      <c r="AE124" s="432">
        <f t="shared" si="71"/>
        <v>-3.5187539089813131</v>
      </c>
      <c r="AF124" s="432">
        <f t="shared" si="71"/>
        <v>4.5165670397282787</v>
      </c>
      <c r="AG124" s="432">
        <f t="shared" si="71"/>
        <v>-2.1684043449710089E-12</v>
      </c>
      <c r="AH124" s="432">
        <f t="shared" si="71"/>
        <v>-2.1684043449710089E-12</v>
      </c>
      <c r="AI124" s="432">
        <f t="shared" si="71"/>
        <v>-2.1684043449710089E-12</v>
      </c>
      <c r="AJ124" s="432">
        <f t="shared" si="71"/>
        <v>-2.1684043449710089E-12</v>
      </c>
      <c r="AK124" s="432">
        <f t="shared" si="71"/>
        <v>-2.1684043449710089E-12</v>
      </c>
      <c r="AL124" s="432">
        <f t="shared" si="71"/>
        <v>-2.1684043449710089E-12</v>
      </c>
      <c r="AM124" s="432">
        <f t="shared" si="71"/>
        <v>-2.1684043449710089E-12</v>
      </c>
      <c r="AN124" s="432">
        <f t="shared" si="71"/>
        <v>-2.1684043449710089E-12</v>
      </c>
      <c r="AO124" s="432">
        <f t="shared" ref="AO124:BT124" si="72">IF(NOT(ISNA(AO34)),IF(LEN(AO34)&gt;0,(AO34-$C34)/(rateShift*0.0001),""),"")</f>
        <v>-2.1684043449710089E-12</v>
      </c>
      <c r="AP124" s="432">
        <f t="shared" si="72"/>
        <v>-2.1684043449710089E-12</v>
      </c>
      <c r="AQ124" s="432">
        <f t="shared" si="72"/>
        <v>-2.1684043449710089E-12</v>
      </c>
      <c r="AR124" s="432">
        <f t="shared" si="72"/>
        <v>-2.1684043449710089E-12</v>
      </c>
      <c r="AS124" s="432">
        <f t="shared" si="72"/>
        <v>-2.1684043449710089E-12</v>
      </c>
      <c r="AT124" s="432">
        <f t="shared" si="72"/>
        <v>-2.1684043449710089E-12</v>
      </c>
      <c r="AU124" s="432">
        <f t="shared" si="72"/>
        <v>-2.1684043449710089E-12</v>
      </c>
      <c r="AV124" s="432">
        <f t="shared" si="72"/>
        <v>-2.1684043449710089E-12</v>
      </c>
      <c r="AW124" s="432">
        <f t="shared" si="72"/>
        <v>-2.1684043449710089E-12</v>
      </c>
      <c r="AX124" s="432">
        <f t="shared" si="72"/>
        <v>-2.1684043449710089E-12</v>
      </c>
      <c r="AY124" s="432">
        <f t="shared" si="72"/>
        <v>-2.1684043449710089E-12</v>
      </c>
      <c r="AZ124" s="432">
        <f t="shared" si="72"/>
        <v>-2.1684043449710089E-12</v>
      </c>
      <c r="BA124" s="432">
        <f t="shared" si="72"/>
        <v>-2.1684043449710089E-12</v>
      </c>
      <c r="BB124" s="432">
        <f t="shared" si="72"/>
        <v>-2.1684043449710089E-12</v>
      </c>
      <c r="BC124" s="432">
        <f t="shared" si="72"/>
        <v>-2.1684043449710089E-12</v>
      </c>
      <c r="BD124" s="432">
        <f t="shared" si="72"/>
        <v>-2.1684043449710089E-12</v>
      </c>
      <c r="BE124" s="432">
        <f t="shared" si="72"/>
        <v>-2.1684043449710089E-12</v>
      </c>
      <c r="BF124" s="432">
        <f t="shared" si="72"/>
        <v>-2.1684043449710089E-12</v>
      </c>
      <c r="BG124" s="432">
        <f t="shared" si="72"/>
        <v>-2.1684043449710089E-12</v>
      </c>
      <c r="BH124" s="432">
        <f t="shared" si="72"/>
        <v>-2.1684043449710089E-12</v>
      </c>
      <c r="BI124" s="432">
        <f t="shared" si="72"/>
        <v>-2.1684043449710089E-12</v>
      </c>
      <c r="BJ124" s="432">
        <f t="shared" si="72"/>
        <v>-2.1684043449710089E-12</v>
      </c>
      <c r="BK124" s="432">
        <f t="shared" si="72"/>
        <v>-2.1684043449710089E-12</v>
      </c>
      <c r="BL124" s="432">
        <f t="shared" si="72"/>
        <v>-2.1684043449710089E-12</v>
      </c>
      <c r="BM124" s="432">
        <f t="shared" si="72"/>
        <v>-2.1684043449710089E-12</v>
      </c>
      <c r="BN124" s="432">
        <f t="shared" si="72"/>
        <v>-2.1684043449710089E-12</v>
      </c>
      <c r="BO124" s="432">
        <f t="shared" si="72"/>
        <v>-2.1684043449710089E-12</v>
      </c>
      <c r="BP124" s="432">
        <f t="shared" si="72"/>
        <v>-2.1684043449710089E-12</v>
      </c>
      <c r="BQ124" s="432">
        <f t="shared" si="72"/>
        <v>-2.1684043449710089E-12</v>
      </c>
      <c r="BR124" s="432" t="str">
        <f t="shared" si="72"/>
        <v/>
      </c>
      <c r="BS124" s="432" t="str">
        <f t="shared" si="72"/>
        <v/>
      </c>
      <c r="BT124" s="432" t="str">
        <f t="shared" si="72"/>
        <v/>
      </c>
      <c r="BU124" s="432" t="str">
        <f t="shared" ref="BU124:CE124" si="73">IF(NOT(ISNA(BU34)),IF(LEN(BU34)&gt;0,(BU34-$C34)/(rateShift*0.0001),""),"")</f>
        <v/>
      </c>
      <c r="BV124" s="432" t="str">
        <f t="shared" si="73"/>
        <v/>
      </c>
      <c r="BW124" s="432" t="str">
        <f t="shared" si="73"/>
        <v/>
      </c>
      <c r="BX124" s="432" t="str">
        <f t="shared" si="73"/>
        <v/>
      </c>
      <c r="BY124" s="432" t="str">
        <f t="shared" si="73"/>
        <v/>
      </c>
      <c r="BZ124" s="432" t="str">
        <f t="shared" si="73"/>
        <v/>
      </c>
      <c r="CA124" s="432" t="str">
        <f t="shared" si="73"/>
        <v/>
      </c>
      <c r="CB124" s="432" t="str">
        <f t="shared" si="73"/>
        <v/>
      </c>
      <c r="CC124" s="432" t="str">
        <f t="shared" si="73"/>
        <v/>
      </c>
      <c r="CD124" s="432" t="str">
        <f t="shared" si="73"/>
        <v/>
      </c>
      <c r="CE124" s="436" t="str">
        <f t="shared" si="73"/>
        <v/>
      </c>
    </row>
    <row r="125" spans="8:83" x14ac:dyDescent="0.2">
      <c r="H125" s="238">
        <v>42919</v>
      </c>
      <c r="I125" s="435">
        <f t="shared" ref="I125:AN125" si="74">IF(NOT(ISNA(I35)),IF(LEN(I35)&gt;0,(I35-$C35)/(rateShift*0.0001),""),"")</f>
        <v>0</v>
      </c>
      <c r="J125" s="432">
        <f t="shared" si="74"/>
        <v>0</v>
      </c>
      <c r="K125" s="432">
        <f t="shared" si="74"/>
        <v>0</v>
      </c>
      <c r="L125" s="432">
        <f t="shared" si="74"/>
        <v>0</v>
      </c>
      <c r="M125" s="432">
        <f t="shared" si="74"/>
        <v>0</v>
      </c>
      <c r="N125" s="432">
        <f t="shared" si="74"/>
        <v>0</v>
      </c>
      <c r="O125" s="432">
        <f t="shared" si="74"/>
        <v>0</v>
      </c>
      <c r="P125" s="432">
        <f t="shared" si="74"/>
        <v>0</v>
      </c>
      <c r="Q125" s="432">
        <f t="shared" si="74"/>
        <v>0</v>
      </c>
      <c r="R125" s="432">
        <f t="shared" si="74"/>
        <v>0</v>
      </c>
      <c r="S125" s="432">
        <f t="shared" si="74"/>
        <v>0</v>
      </c>
      <c r="T125" s="432">
        <f t="shared" si="74"/>
        <v>0</v>
      </c>
      <c r="U125" s="432">
        <f t="shared" si="74"/>
        <v>0</v>
      </c>
      <c r="V125" s="432">
        <f t="shared" si="74"/>
        <v>0</v>
      </c>
      <c r="W125" s="432">
        <f t="shared" si="74"/>
        <v>0</v>
      </c>
      <c r="X125" s="432">
        <f t="shared" si="74"/>
        <v>0</v>
      </c>
      <c r="Y125" s="432">
        <f t="shared" si="74"/>
        <v>0</v>
      </c>
      <c r="Z125" s="432">
        <f t="shared" si="74"/>
        <v>0</v>
      </c>
      <c r="AA125" s="432">
        <f t="shared" si="74"/>
        <v>0</v>
      </c>
      <c r="AB125" s="432">
        <f t="shared" si="74"/>
        <v>0</v>
      </c>
      <c r="AC125" s="432">
        <f t="shared" si="74"/>
        <v>0</v>
      </c>
      <c r="AD125" s="432">
        <f t="shared" si="74"/>
        <v>0</v>
      </c>
      <c r="AE125" s="432">
        <f t="shared" si="74"/>
        <v>0</v>
      </c>
      <c r="AF125" s="432">
        <f t="shared" si="74"/>
        <v>-4.5070809789305581</v>
      </c>
      <c r="AG125" s="432">
        <f t="shared" si="74"/>
        <v>5.5074921311059137</v>
      </c>
      <c r="AH125" s="432">
        <f t="shared" si="74"/>
        <v>2.1337098754514727E-12</v>
      </c>
      <c r="AI125" s="432">
        <f t="shared" si="74"/>
        <v>2.1337098754514727E-12</v>
      </c>
      <c r="AJ125" s="432">
        <f t="shared" si="74"/>
        <v>2.1337098754514727E-12</v>
      </c>
      <c r="AK125" s="432">
        <f t="shared" si="74"/>
        <v>2.1337098754514727E-12</v>
      </c>
      <c r="AL125" s="432">
        <f t="shared" si="74"/>
        <v>2.1337098754514727E-12</v>
      </c>
      <c r="AM125" s="432">
        <f t="shared" si="74"/>
        <v>2.1337098754514727E-12</v>
      </c>
      <c r="AN125" s="432">
        <f t="shared" si="74"/>
        <v>2.1337098754514727E-12</v>
      </c>
      <c r="AO125" s="432">
        <f t="shared" ref="AO125:BT125" si="75">IF(NOT(ISNA(AO35)),IF(LEN(AO35)&gt;0,(AO35-$C35)/(rateShift*0.0001),""),"")</f>
        <v>2.1337098754514727E-12</v>
      </c>
      <c r="AP125" s="432">
        <f t="shared" si="75"/>
        <v>2.1337098754514727E-12</v>
      </c>
      <c r="AQ125" s="432">
        <f t="shared" si="75"/>
        <v>2.1337098754514727E-12</v>
      </c>
      <c r="AR125" s="432">
        <f t="shared" si="75"/>
        <v>2.1337098754514727E-12</v>
      </c>
      <c r="AS125" s="432">
        <f t="shared" si="75"/>
        <v>2.1337098754514727E-12</v>
      </c>
      <c r="AT125" s="432">
        <f t="shared" si="75"/>
        <v>2.1337098754514727E-12</v>
      </c>
      <c r="AU125" s="432">
        <f t="shared" si="75"/>
        <v>2.1337098754514727E-12</v>
      </c>
      <c r="AV125" s="432">
        <f t="shared" si="75"/>
        <v>2.1337098754514727E-12</v>
      </c>
      <c r="AW125" s="432">
        <f t="shared" si="75"/>
        <v>2.1337098754514727E-12</v>
      </c>
      <c r="AX125" s="432">
        <f t="shared" si="75"/>
        <v>2.1337098754514727E-12</v>
      </c>
      <c r="AY125" s="432">
        <f t="shared" si="75"/>
        <v>2.1337098754514727E-12</v>
      </c>
      <c r="AZ125" s="432">
        <f t="shared" si="75"/>
        <v>2.1337098754514727E-12</v>
      </c>
      <c r="BA125" s="432">
        <f t="shared" si="75"/>
        <v>2.1337098754514727E-12</v>
      </c>
      <c r="BB125" s="432">
        <f t="shared" si="75"/>
        <v>2.1337098754514727E-12</v>
      </c>
      <c r="BC125" s="432">
        <f t="shared" si="75"/>
        <v>2.1337098754514727E-12</v>
      </c>
      <c r="BD125" s="432">
        <f t="shared" si="75"/>
        <v>2.1337098754514727E-12</v>
      </c>
      <c r="BE125" s="432">
        <f t="shared" si="75"/>
        <v>2.1337098754514727E-12</v>
      </c>
      <c r="BF125" s="432">
        <f t="shared" si="75"/>
        <v>2.1337098754514727E-12</v>
      </c>
      <c r="BG125" s="432">
        <f t="shared" si="75"/>
        <v>2.1337098754514727E-12</v>
      </c>
      <c r="BH125" s="432">
        <f t="shared" si="75"/>
        <v>2.1337098754514727E-12</v>
      </c>
      <c r="BI125" s="432">
        <f t="shared" si="75"/>
        <v>2.1337098754514727E-12</v>
      </c>
      <c r="BJ125" s="432">
        <f t="shared" si="75"/>
        <v>2.1337098754514727E-12</v>
      </c>
      <c r="BK125" s="432">
        <f t="shared" si="75"/>
        <v>2.1337098754514727E-12</v>
      </c>
      <c r="BL125" s="432">
        <f t="shared" si="75"/>
        <v>2.1337098754514727E-12</v>
      </c>
      <c r="BM125" s="432">
        <f t="shared" si="75"/>
        <v>2.1337098754514727E-12</v>
      </c>
      <c r="BN125" s="432">
        <f t="shared" si="75"/>
        <v>2.1337098754514727E-12</v>
      </c>
      <c r="BO125" s="432">
        <f t="shared" si="75"/>
        <v>2.1337098754514727E-12</v>
      </c>
      <c r="BP125" s="432">
        <f t="shared" si="75"/>
        <v>2.1337098754514727E-12</v>
      </c>
      <c r="BQ125" s="432">
        <f t="shared" si="75"/>
        <v>2.1337098754514727E-12</v>
      </c>
      <c r="BR125" s="432" t="str">
        <f t="shared" si="75"/>
        <v/>
      </c>
      <c r="BS125" s="432" t="str">
        <f t="shared" si="75"/>
        <v/>
      </c>
      <c r="BT125" s="432" t="str">
        <f t="shared" si="75"/>
        <v/>
      </c>
      <c r="BU125" s="432" t="str">
        <f t="shared" ref="BU125:CE125" si="76">IF(NOT(ISNA(BU35)),IF(LEN(BU35)&gt;0,(BU35-$C35)/(rateShift*0.0001),""),"")</f>
        <v/>
      </c>
      <c r="BV125" s="432" t="str">
        <f t="shared" si="76"/>
        <v/>
      </c>
      <c r="BW125" s="432" t="str">
        <f t="shared" si="76"/>
        <v/>
      </c>
      <c r="BX125" s="432" t="str">
        <f t="shared" si="76"/>
        <v/>
      </c>
      <c r="BY125" s="432" t="str">
        <f t="shared" si="76"/>
        <v/>
      </c>
      <c r="BZ125" s="432" t="str">
        <f t="shared" si="76"/>
        <v/>
      </c>
      <c r="CA125" s="432" t="str">
        <f t="shared" si="76"/>
        <v/>
      </c>
      <c r="CB125" s="432" t="str">
        <f t="shared" si="76"/>
        <v/>
      </c>
      <c r="CC125" s="432" t="str">
        <f t="shared" si="76"/>
        <v/>
      </c>
      <c r="CD125" s="432" t="str">
        <f t="shared" si="76"/>
        <v/>
      </c>
      <c r="CE125" s="436" t="str">
        <f t="shared" si="76"/>
        <v/>
      </c>
    </row>
    <row r="126" spans="8:83" x14ac:dyDescent="0.2">
      <c r="H126" s="238">
        <v>43284</v>
      </c>
      <c r="I126" s="435">
        <f t="shared" ref="I126:AN126" si="77">IF(NOT(ISNA(I36)),IF(LEN(I36)&gt;0,(I36-$C36)/(rateShift*0.0001),""),"")</f>
        <v>0</v>
      </c>
      <c r="J126" s="432">
        <f t="shared" si="77"/>
        <v>0</v>
      </c>
      <c r="K126" s="432">
        <f t="shared" si="77"/>
        <v>0</v>
      </c>
      <c r="L126" s="432">
        <f t="shared" si="77"/>
        <v>0</v>
      </c>
      <c r="M126" s="432">
        <f t="shared" si="77"/>
        <v>0</v>
      </c>
      <c r="N126" s="432">
        <f t="shared" si="77"/>
        <v>0</v>
      </c>
      <c r="O126" s="432">
        <f t="shared" si="77"/>
        <v>0</v>
      </c>
      <c r="P126" s="432">
        <f t="shared" si="77"/>
        <v>0</v>
      </c>
      <c r="Q126" s="432">
        <f t="shared" si="77"/>
        <v>0</v>
      </c>
      <c r="R126" s="432">
        <f t="shared" si="77"/>
        <v>0</v>
      </c>
      <c r="S126" s="432">
        <f t="shared" si="77"/>
        <v>0</v>
      </c>
      <c r="T126" s="432">
        <f t="shared" si="77"/>
        <v>0</v>
      </c>
      <c r="U126" s="432">
        <f t="shared" si="77"/>
        <v>0</v>
      </c>
      <c r="V126" s="432">
        <f t="shared" si="77"/>
        <v>0</v>
      </c>
      <c r="W126" s="432">
        <f t="shared" si="77"/>
        <v>0</v>
      </c>
      <c r="X126" s="432">
        <f t="shared" si="77"/>
        <v>0</v>
      </c>
      <c r="Y126" s="432">
        <f t="shared" si="77"/>
        <v>0</v>
      </c>
      <c r="Z126" s="432">
        <f t="shared" si="77"/>
        <v>0</v>
      </c>
      <c r="AA126" s="432">
        <f t="shared" si="77"/>
        <v>0</v>
      </c>
      <c r="AB126" s="432">
        <f t="shared" si="77"/>
        <v>0</v>
      </c>
      <c r="AC126" s="432">
        <f t="shared" si="77"/>
        <v>0</v>
      </c>
      <c r="AD126" s="432">
        <f t="shared" si="77"/>
        <v>0</v>
      </c>
      <c r="AE126" s="432">
        <f t="shared" si="77"/>
        <v>0</v>
      </c>
      <c r="AF126" s="432">
        <f t="shared" si="77"/>
        <v>0</v>
      </c>
      <c r="AG126" s="432">
        <f t="shared" si="77"/>
        <v>-5.5099087879458164</v>
      </c>
      <c r="AH126" s="432">
        <f t="shared" si="77"/>
        <v>6.5124272631002924</v>
      </c>
      <c r="AI126" s="432">
        <f t="shared" si="77"/>
        <v>0</v>
      </c>
      <c r="AJ126" s="432">
        <f t="shared" si="77"/>
        <v>0</v>
      </c>
      <c r="AK126" s="432">
        <f t="shared" si="77"/>
        <v>0</v>
      </c>
      <c r="AL126" s="432">
        <f t="shared" si="77"/>
        <v>0</v>
      </c>
      <c r="AM126" s="432">
        <f t="shared" si="77"/>
        <v>0</v>
      </c>
      <c r="AN126" s="432">
        <f t="shared" si="77"/>
        <v>0</v>
      </c>
      <c r="AO126" s="432">
        <f t="shared" ref="AO126:BT126" si="78">IF(NOT(ISNA(AO36)),IF(LEN(AO36)&gt;0,(AO36-$C36)/(rateShift*0.0001),""),"")</f>
        <v>0</v>
      </c>
      <c r="AP126" s="432">
        <f t="shared" si="78"/>
        <v>0</v>
      </c>
      <c r="AQ126" s="432">
        <f t="shared" si="78"/>
        <v>0</v>
      </c>
      <c r="AR126" s="432">
        <f t="shared" si="78"/>
        <v>0</v>
      </c>
      <c r="AS126" s="432">
        <f t="shared" si="78"/>
        <v>0</v>
      </c>
      <c r="AT126" s="432">
        <f t="shared" si="78"/>
        <v>0</v>
      </c>
      <c r="AU126" s="432">
        <f t="shared" si="78"/>
        <v>0</v>
      </c>
      <c r="AV126" s="432">
        <f t="shared" si="78"/>
        <v>0</v>
      </c>
      <c r="AW126" s="432">
        <f t="shared" si="78"/>
        <v>0</v>
      </c>
      <c r="AX126" s="432">
        <f t="shared" si="78"/>
        <v>0</v>
      </c>
      <c r="AY126" s="432">
        <f t="shared" si="78"/>
        <v>0</v>
      </c>
      <c r="AZ126" s="432">
        <f t="shared" si="78"/>
        <v>0</v>
      </c>
      <c r="BA126" s="432">
        <f t="shared" si="78"/>
        <v>0</v>
      </c>
      <c r="BB126" s="432">
        <f t="shared" si="78"/>
        <v>0</v>
      </c>
      <c r="BC126" s="432">
        <f t="shared" si="78"/>
        <v>0</v>
      </c>
      <c r="BD126" s="432">
        <f t="shared" si="78"/>
        <v>0</v>
      </c>
      <c r="BE126" s="432">
        <f t="shared" si="78"/>
        <v>0</v>
      </c>
      <c r="BF126" s="432">
        <f t="shared" si="78"/>
        <v>0</v>
      </c>
      <c r="BG126" s="432">
        <f t="shared" si="78"/>
        <v>0</v>
      </c>
      <c r="BH126" s="432">
        <f t="shared" si="78"/>
        <v>0</v>
      </c>
      <c r="BI126" s="432">
        <f t="shared" si="78"/>
        <v>0</v>
      </c>
      <c r="BJ126" s="432">
        <f t="shared" si="78"/>
        <v>0</v>
      </c>
      <c r="BK126" s="432">
        <f t="shared" si="78"/>
        <v>0</v>
      </c>
      <c r="BL126" s="432">
        <f t="shared" si="78"/>
        <v>0</v>
      </c>
      <c r="BM126" s="432">
        <f t="shared" si="78"/>
        <v>0</v>
      </c>
      <c r="BN126" s="432">
        <f t="shared" si="78"/>
        <v>0</v>
      </c>
      <c r="BO126" s="432">
        <f t="shared" si="78"/>
        <v>0</v>
      </c>
      <c r="BP126" s="432">
        <f t="shared" si="78"/>
        <v>0</v>
      </c>
      <c r="BQ126" s="432">
        <f t="shared" si="78"/>
        <v>0</v>
      </c>
      <c r="BR126" s="432" t="str">
        <f t="shared" si="78"/>
        <v/>
      </c>
      <c r="BS126" s="432" t="str">
        <f t="shared" si="78"/>
        <v/>
      </c>
      <c r="BT126" s="432" t="str">
        <f t="shared" si="78"/>
        <v/>
      </c>
      <c r="BU126" s="432" t="str">
        <f t="shared" ref="BU126:CE126" si="79">IF(NOT(ISNA(BU36)),IF(LEN(BU36)&gt;0,(BU36-$C36)/(rateShift*0.0001),""),"")</f>
        <v/>
      </c>
      <c r="BV126" s="432" t="str">
        <f t="shared" si="79"/>
        <v/>
      </c>
      <c r="BW126" s="432" t="str">
        <f t="shared" si="79"/>
        <v/>
      </c>
      <c r="BX126" s="432" t="str">
        <f t="shared" si="79"/>
        <v/>
      </c>
      <c r="BY126" s="432" t="str">
        <f t="shared" si="79"/>
        <v/>
      </c>
      <c r="BZ126" s="432" t="str">
        <f t="shared" si="79"/>
        <v/>
      </c>
      <c r="CA126" s="432" t="str">
        <f t="shared" si="79"/>
        <v/>
      </c>
      <c r="CB126" s="432" t="str">
        <f t="shared" si="79"/>
        <v/>
      </c>
      <c r="CC126" s="432" t="str">
        <f t="shared" si="79"/>
        <v/>
      </c>
      <c r="CD126" s="432" t="str">
        <f t="shared" si="79"/>
        <v/>
      </c>
      <c r="CE126" s="436" t="str">
        <f t="shared" si="79"/>
        <v/>
      </c>
    </row>
    <row r="127" spans="8:83" x14ac:dyDescent="0.2">
      <c r="H127" s="238">
        <v>43649</v>
      </c>
      <c r="I127" s="435">
        <f t="shared" ref="I127:AN127" si="80">IF(NOT(ISNA(I37)),IF(LEN(I37)&gt;0,(I37-$C37)/(rateShift*0.0001),""),"")</f>
        <v>0</v>
      </c>
      <c r="J127" s="432">
        <f t="shared" si="80"/>
        <v>0</v>
      </c>
      <c r="K127" s="432">
        <f t="shared" si="80"/>
        <v>0</v>
      </c>
      <c r="L127" s="432">
        <f t="shared" si="80"/>
        <v>0</v>
      </c>
      <c r="M127" s="432">
        <f t="shared" si="80"/>
        <v>0</v>
      </c>
      <c r="N127" s="432">
        <f t="shared" si="80"/>
        <v>0</v>
      </c>
      <c r="O127" s="432">
        <f t="shared" si="80"/>
        <v>0</v>
      </c>
      <c r="P127" s="432">
        <f t="shared" si="80"/>
        <v>0</v>
      </c>
      <c r="Q127" s="432">
        <f t="shared" si="80"/>
        <v>0</v>
      </c>
      <c r="R127" s="432">
        <f t="shared" si="80"/>
        <v>0</v>
      </c>
      <c r="S127" s="432">
        <f t="shared" si="80"/>
        <v>0</v>
      </c>
      <c r="T127" s="432">
        <f t="shared" si="80"/>
        <v>0</v>
      </c>
      <c r="U127" s="432">
        <f t="shared" si="80"/>
        <v>0</v>
      </c>
      <c r="V127" s="432">
        <f t="shared" si="80"/>
        <v>0</v>
      </c>
      <c r="W127" s="432">
        <f t="shared" si="80"/>
        <v>0</v>
      </c>
      <c r="X127" s="432">
        <f t="shared" si="80"/>
        <v>0</v>
      </c>
      <c r="Y127" s="432">
        <f t="shared" si="80"/>
        <v>0</v>
      </c>
      <c r="Z127" s="432">
        <f t="shared" si="80"/>
        <v>0</v>
      </c>
      <c r="AA127" s="432">
        <f t="shared" si="80"/>
        <v>0</v>
      </c>
      <c r="AB127" s="432">
        <f t="shared" si="80"/>
        <v>0</v>
      </c>
      <c r="AC127" s="432">
        <f t="shared" si="80"/>
        <v>0</v>
      </c>
      <c r="AD127" s="432">
        <f t="shared" si="80"/>
        <v>0</v>
      </c>
      <c r="AE127" s="432">
        <f t="shared" si="80"/>
        <v>0</v>
      </c>
      <c r="AF127" s="432">
        <f t="shared" si="80"/>
        <v>0</v>
      </c>
      <c r="AG127" s="432">
        <f t="shared" si="80"/>
        <v>0</v>
      </c>
      <c r="AH127" s="432">
        <f t="shared" si="80"/>
        <v>-6.4922163249381093</v>
      </c>
      <c r="AI127" s="432">
        <f t="shared" si="80"/>
        <v>7.4967258084226298</v>
      </c>
      <c r="AJ127" s="432">
        <f t="shared" si="80"/>
        <v>0</v>
      </c>
      <c r="AK127" s="432">
        <f t="shared" si="80"/>
        <v>0</v>
      </c>
      <c r="AL127" s="432">
        <f t="shared" si="80"/>
        <v>0</v>
      </c>
      <c r="AM127" s="432">
        <f t="shared" si="80"/>
        <v>0</v>
      </c>
      <c r="AN127" s="432">
        <f t="shared" si="80"/>
        <v>0</v>
      </c>
      <c r="AO127" s="432">
        <f t="shared" ref="AO127:BT127" si="81">IF(NOT(ISNA(AO37)),IF(LEN(AO37)&gt;0,(AO37-$C37)/(rateShift*0.0001),""),"")</f>
        <v>0</v>
      </c>
      <c r="AP127" s="432">
        <f t="shared" si="81"/>
        <v>0</v>
      </c>
      <c r="AQ127" s="432">
        <f t="shared" si="81"/>
        <v>0</v>
      </c>
      <c r="AR127" s="432">
        <f t="shared" si="81"/>
        <v>0</v>
      </c>
      <c r="AS127" s="432">
        <f t="shared" si="81"/>
        <v>0</v>
      </c>
      <c r="AT127" s="432">
        <f t="shared" si="81"/>
        <v>0</v>
      </c>
      <c r="AU127" s="432">
        <f t="shared" si="81"/>
        <v>0</v>
      </c>
      <c r="AV127" s="432">
        <f t="shared" si="81"/>
        <v>0</v>
      </c>
      <c r="AW127" s="432">
        <f t="shared" si="81"/>
        <v>0</v>
      </c>
      <c r="AX127" s="432">
        <f t="shared" si="81"/>
        <v>0</v>
      </c>
      <c r="AY127" s="432">
        <f t="shared" si="81"/>
        <v>0</v>
      </c>
      <c r="AZ127" s="432">
        <f t="shared" si="81"/>
        <v>0</v>
      </c>
      <c r="BA127" s="432">
        <f t="shared" si="81"/>
        <v>0</v>
      </c>
      <c r="BB127" s="432">
        <f t="shared" si="81"/>
        <v>0</v>
      </c>
      <c r="BC127" s="432">
        <f t="shared" si="81"/>
        <v>0</v>
      </c>
      <c r="BD127" s="432">
        <f t="shared" si="81"/>
        <v>0</v>
      </c>
      <c r="BE127" s="432">
        <f t="shared" si="81"/>
        <v>0</v>
      </c>
      <c r="BF127" s="432">
        <f t="shared" si="81"/>
        <v>0</v>
      </c>
      <c r="BG127" s="432">
        <f t="shared" si="81"/>
        <v>0</v>
      </c>
      <c r="BH127" s="432">
        <f t="shared" si="81"/>
        <v>0</v>
      </c>
      <c r="BI127" s="432">
        <f t="shared" si="81"/>
        <v>0</v>
      </c>
      <c r="BJ127" s="432">
        <f t="shared" si="81"/>
        <v>0</v>
      </c>
      <c r="BK127" s="432">
        <f t="shared" si="81"/>
        <v>0</v>
      </c>
      <c r="BL127" s="432">
        <f t="shared" si="81"/>
        <v>0</v>
      </c>
      <c r="BM127" s="432">
        <f t="shared" si="81"/>
        <v>0</v>
      </c>
      <c r="BN127" s="432">
        <f t="shared" si="81"/>
        <v>0</v>
      </c>
      <c r="BO127" s="432">
        <f t="shared" si="81"/>
        <v>0</v>
      </c>
      <c r="BP127" s="432">
        <f t="shared" si="81"/>
        <v>0</v>
      </c>
      <c r="BQ127" s="432">
        <f t="shared" si="81"/>
        <v>0</v>
      </c>
      <c r="BR127" s="432" t="str">
        <f t="shared" si="81"/>
        <v/>
      </c>
      <c r="BS127" s="432" t="str">
        <f t="shared" si="81"/>
        <v/>
      </c>
      <c r="BT127" s="432" t="str">
        <f t="shared" si="81"/>
        <v/>
      </c>
      <c r="BU127" s="432" t="str">
        <f t="shared" ref="BU127:CE127" si="82">IF(NOT(ISNA(BU37)),IF(LEN(BU37)&gt;0,(BU37-$C37)/(rateShift*0.0001),""),"")</f>
        <v/>
      </c>
      <c r="BV127" s="432" t="str">
        <f t="shared" si="82"/>
        <v/>
      </c>
      <c r="BW127" s="432" t="str">
        <f t="shared" si="82"/>
        <v/>
      </c>
      <c r="BX127" s="432" t="str">
        <f t="shared" si="82"/>
        <v/>
      </c>
      <c r="BY127" s="432" t="str">
        <f t="shared" si="82"/>
        <v/>
      </c>
      <c r="BZ127" s="432" t="str">
        <f t="shared" si="82"/>
        <v/>
      </c>
      <c r="CA127" s="432" t="str">
        <f t="shared" si="82"/>
        <v/>
      </c>
      <c r="CB127" s="432" t="str">
        <f t="shared" si="82"/>
        <v/>
      </c>
      <c r="CC127" s="432" t="str">
        <f t="shared" si="82"/>
        <v/>
      </c>
      <c r="CD127" s="432" t="str">
        <f t="shared" si="82"/>
        <v/>
      </c>
      <c r="CE127" s="436" t="str">
        <f t="shared" si="82"/>
        <v/>
      </c>
    </row>
    <row r="128" spans="8:83" x14ac:dyDescent="0.2">
      <c r="H128" s="238">
        <v>44015</v>
      </c>
      <c r="I128" s="435">
        <f t="shared" ref="I128:AN128" si="83">IF(NOT(ISNA(I38)),IF(LEN(I38)&gt;0,(I38-$C38)/(rateShift*0.0001),""),"")</f>
        <v>0</v>
      </c>
      <c r="J128" s="432">
        <f t="shared" si="83"/>
        <v>0</v>
      </c>
      <c r="K128" s="432">
        <f t="shared" si="83"/>
        <v>0</v>
      </c>
      <c r="L128" s="432">
        <f t="shared" si="83"/>
        <v>0</v>
      </c>
      <c r="M128" s="432">
        <f t="shared" si="83"/>
        <v>0</v>
      </c>
      <c r="N128" s="432">
        <f t="shared" si="83"/>
        <v>0</v>
      </c>
      <c r="O128" s="432">
        <f t="shared" si="83"/>
        <v>0</v>
      </c>
      <c r="P128" s="432">
        <f t="shared" si="83"/>
        <v>0</v>
      </c>
      <c r="Q128" s="432">
        <f t="shared" si="83"/>
        <v>0</v>
      </c>
      <c r="R128" s="432">
        <f t="shared" si="83"/>
        <v>0</v>
      </c>
      <c r="S128" s="432">
        <f t="shared" si="83"/>
        <v>0</v>
      </c>
      <c r="T128" s="432">
        <f t="shared" si="83"/>
        <v>0</v>
      </c>
      <c r="U128" s="432">
        <f t="shared" si="83"/>
        <v>0</v>
      </c>
      <c r="V128" s="432">
        <f t="shared" si="83"/>
        <v>0</v>
      </c>
      <c r="W128" s="432">
        <f t="shared" si="83"/>
        <v>0</v>
      </c>
      <c r="X128" s="432">
        <f t="shared" si="83"/>
        <v>0</v>
      </c>
      <c r="Y128" s="432">
        <f t="shared" si="83"/>
        <v>0</v>
      </c>
      <c r="Z128" s="432">
        <f t="shared" si="83"/>
        <v>0</v>
      </c>
      <c r="AA128" s="432">
        <f t="shared" si="83"/>
        <v>0</v>
      </c>
      <c r="AB128" s="432">
        <f t="shared" si="83"/>
        <v>0</v>
      </c>
      <c r="AC128" s="432">
        <f t="shared" si="83"/>
        <v>0</v>
      </c>
      <c r="AD128" s="432">
        <f t="shared" si="83"/>
        <v>0</v>
      </c>
      <c r="AE128" s="432">
        <f t="shared" si="83"/>
        <v>0</v>
      </c>
      <c r="AF128" s="432">
        <f t="shared" si="83"/>
        <v>0</v>
      </c>
      <c r="AG128" s="432">
        <f t="shared" si="83"/>
        <v>0</v>
      </c>
      <c r="AH128" s="432">
        <f t="shared" si="83"/>
        <v>0</v>
      </c>
      <c r="AI128" s="432">
        <f t="shared" si="83"/>
        <v>-7.4758454501397047</v>
      </c>
      <c r="AJ128" s="432">
        <f t="shared" si="83"/>
        <v>8.4825689196225778</v>
      </c>
      <c r="AK128" s="432">
        <f t="shared" si="83"/>
        <v>0</v>
      </c>
      <c r="AL128" s="432">
        <f t="shared" si="83"/>
        <v>0</v>
      </c>
      <c r="AM128" s="432">
        <f t="shared" si="83"/>
        <v>0</v>
      </c>
      <c r="AN128" s="432">
        <f t="shared" si="83"/>
        <v>0</v>
      </c>
      <c r="AO128" s="432">
        <f t="shared" ref="AO128:BT128" si="84">IF(NOT(ISNA(AO38)),IF(LEN(AO38)&gt;0,(AO38-$C38)/(rateShift*0.0001),""),"")</f>
        <v>0</v>
      </c>
      <c r="AP128" s="432">
        <f t="shared" si="84"/>
        <v>0</v>
      </c>
      <c r="AQ128" s="432">
        <f t="shared" si="84"/>
        <v>0</v>
      </c>
      <c r="AR128" s="432">
        <f t="shared" si="84"/>
        <v>0</v>
      </c>
      <c r="AS128" s="432">
        <f t="shared" si="84"/>
        <v>0</v>
      </c>
      <c r="AT128" s="432">
        <f t="shared" si="84"/>
        <v>0</v>
      </c>
      <c r="AU128" s="432">
        <f t="shared" si="84"/>
        <v>0</v>
      </c>
      <c r="AV128" s="432">
        <f t="shared" si="84"/>
        <v>0</v>
      </c>
      <c r="AW128" s="432">
        <f t="shared" si="84"/>
        <v>0</v>
      </c>
      <c r="AX128" s="432">
        <f t="shared" si="84"/>
        <v>0</v>
      </c>
      <c r="AY128" s="432">
        <f t="shared" si="84"/>
        <v>0</v>
      </c>
      <c r="AZ128" s="432">
        <f t="shared" si="84"/>
        <v>0</v>
      </c>
      <c r="BA128" s="432">
        <f t="shared" si="84"/>
        <v>0</v>
      </c>
      <c r="BB128" s="432">
        <f t="shared" si="84"/>
        <v>0</v>
      </c>
      <c r="BC128" s="432">
        <f t="shared" si="84"/>
        <v>0</v>
      </c>
      <c r="BD128" s="432">
        <f t="shared" si="84"/>
        <v>0</v>
      </c>
      <c r="BE128" s="432">
        <f t="shared" si="84"/>
        <v>0</v>
      </c>
      <c r="BF128" s="432">
        <f t="shared" si="84"/>
        <v>0</v>
      </c>
      <c r="BG128" s="432">
        <f t="shared" si="84"/>
        <v>0</v>
      </c>
      <c r="BH128" s="432">
        <f t="shared" si="84"/>
        <v>0</v>
      </c>
      <c r="BI128" s="432">
        <f t="shared" si="84"/>
        <v>0</v>
      </c>
      <c r="BJ128" s="432">
        <f t="shared" si="84"/>
        <v>0</v>
      </c>
      <c r="BK128" s="432">
        <f t="shared" si="84"/>
        <v>0</v>
      </c>
      <c r="BL128" s="432">
        <f t="shared" si="84"/>
        <v>0</v>
      </c>
      <c r="BM128" s="432">
        <f t="shared" si="84"/>
        <v>0</v>
      </c>
      <c r="BN128" s="432">
        <f t="shared" si="84"/>
        <v>0</v>
      </c>
      <c r="BO128" s="432">
        <f t="shared" si="84"/>
        <v>0</v>
      </c>
      <c r="BP128" s="432">
        <f t="shared" si="84"/>
        <v>0</v>
      </c>
      <c r="BQ128" s="432">
        <f t="shared" si="84"/>
        <v>0</v>
      </c>
      <c r="BR128" s="432" t="str">
        <f t="shared" si="84"/>
        <v/>
      </c>
      <c r="BS128" s="432" t="str">
        <f t="shared" si="84"/>
        <v/>
      </c>
      <c r="BT128" s="432" t="str">
        <f t="shared" si="84"/>
        <v/>
      </c>
      <c r="BU128" s="432" t="str">
        <f t="shared" ref="BU128:CE128" si="85">IF(NOT(ISNA(BU38)),IF(LEN(BU38)&gt;0,(BU38-$C38)/(rateShift*0.0001),""),"")</f>
        <v/>
      </c>
      <c r="BV128" s="432" t="str">
        <f t="shared" si="85"/>
        <v/>
      </c>
      <c r="BW128" s="432" t="str">
        <f t="shared" si="85"/>
        <v/>
      </c>
      <c r="BX128" s="432" t="str">
        <f t="shared" si="85"/>
        <v/>
      </c>
      <c r="BY128" s="432" t="str">
        <f t="shared" si="85"/>
        <v/>
      </c>
      <c r="BZ128" s="432" t="str">
        <f t="shared" si="85"/>
        <v/>
      </c>
      <c r="CA128" s="432" t="str">
        <f t="shared" si="85"/>
        <v/>
      </c>
      <c r="CB128" s="432" t="str">
        <f t="shared" si="85"/>
        <v/>
      </c>
      <c r="CC128" s="432" t="str">
        <f t="shared" si="85"/>
        <v/>
      </c>
      <c r="CD128" s="432" t="str">
        <f t="shared" si="85"/>
        <v/>
      </c>
      <c r="CE128" s="436" t="str">
        <f t="shared" si="85"/>
        <v/>
      </c>
    </row>
    <row r="129" spans="8:83" x14ac:dyDescent="0.2">
      <c r="H129" s="238">
        <v>44382</v>
      </c>
      <c r="I129" s="435">
        <f t="shared" ref="I129:AN129" si="86">IF(NOT(ISNA(I39)),IF(LEN(I39)&gt;0,(I39-$C39)/(rateShift*0.0001),""),"")</f>
        <v>0</v>
      </c>
      <c r="J129" s="432">
        <f t="shared" si="86"/>
        <v>0</v>
      </c>
      <c r="K129" s="432">
        <f t="shared" si="86"/>
        <v>0</v>
      </c>
      <c r="L129" s="432">
        <f t="shared" si="86"/>
        <v>0</v>
      </c>
      <c r="M129" s="432">
        <f t="shared" si="86"/>
        <v>0</v>
      </c>
      <c r="N129" s="432">
        <f t="shared" si="86"/>
        <v>0</v>
      </c>
      <c r="O129" s="432">
        <f t="shared" si="86"/>
        <v>0</v>
      </c>
      <c r="P129" s="432">
        <f t="shared" si="86"/>
        <v>0</v>
      </c>
      <c r="Q129" s="432">
        <f t="shared" si="86"/>
        <v>0</v>
      </c>
      <c r="R129" s="432">
        <f t="shared" si="86"/>
        <v>0</v>
      </c>
      <c r="S129" s="432">
        <f t="shared" si="86"/>
        <v>0</v>
      </c>
      <c r="T129" s="432">
        <f t="shared" si="86"/>
        <v>0</v>
      </c>
      <c r="U129" s="432">
        <f t="shared" si="86"/>
        <v>0</v>
      </c>
      <c r="V129" s="432">
        <f t="shared" si="86"/>
        <v>0</v>
      </c>
      <c r="W129" s="432">
        <f t="shared" si="86"/>
        <v>0</v>
      </c>
      <c r="X129" s="432">
        <f t="shared" si="86"/>
        <v>0</v>
      </c>
      <c r="Y129" s="432">
        <f t="shared" si="86"/>
        <v>0</v>
      </c>
      <c r="Z129" s="432">
        <f t="shared" si="86"/>
        <v>0</v>
      </c>
      <c r="AA129" s="432">
        <f t="shared" si="86"/>
        <v>0</v>
      </c>
      <c r="AB129" s="432">
        <f t="shared" si="86"/>
        <v>0</v>
      </c>
      <c r="AC129" s="432">
        <f t="shared" si="86"/>
        <v>0</v>
      </c>
      <c r="AD129" s="432">
        <f t="shared" si="86"/>
        <v>0</v>
      </c>
      <c r="AE129" s="432">
        <f t="shared" si="86"/>
        <v>0</v>
      </c>
      <c r="AF129" s="432">
        <f t="shared" si="86"/>
        <v>0</v>
      </c>
      <c r="AG129" s="432">
        <f t="shared" si="86"/>
        <v>0</v>
      </c>
      <c r="AH129" s="432">
        <f t="shared" si="86"/>
        <v>0</v>
      </c>
      <c r="AI129" s="432">
        <f t="shared" si="86"/>
        <v>0</v>
      </c>
      <c r="AJ129" s="432">
        <f t="shared" si="86"/>
        <v>-8.5553278782715854</v>
      </c>
      <c r="AK129" s="432">
        <f t="shared" si="86"/>
        <v>9.5644190282348838</v>
      </c>
      <c r="AL129" s="432">
        <f t="shared" si="86"/>
        <v>0</v>
      </c>
      <c r="AM129" s="432">
        <f t="shared" si="86"/>
        <v>0</v>
      </c>
      <c r="AN129" s="432">
        <f t="shared" si="86"/>
        <v>0</v>
      </c>
      <c r="AO129" s="432">
        <f t="shared" ref="AO129:BT129" si="87">IF(NOT(ISNA(AO39)),IF(LEN(AO39)&gt;0,(AO39-$C39)/(rateShift*0.0001),""),"")</f>
        <v>0</v>
      </c>
      <c r="AP129" s="432">
        <f t="shared" si="87"/>
        <v>0</v>
      </c>
      <c r="AQ129" s="432">
        <f t="shared" si="87"/>
        <v>0</v>
      </c>
      <c r="AR129" s="432">
        <f t="shared" si="87"/>
        <v>0</v>
      </c>
      <c r="AS129" s="432">
        <f t="shared" si="87"/>
        <v>0</v>
      </c>
      <c r="AT129" s="432">
        <f t="shared" si="87"/>
        <v>0</v>
      </c>
      <c r="AU129" s="432">
        <f t="shared" si="87"/>
        <v>0</v>
      </c>
      <c r="AV129" s="432">
        <f t="shared" si="87"/>
        <v>0</v>
      </c>
      <c r="AW129" s="432">
        <f t="shared" si="87"/>
        <v>0</v>
      </c>
      <c r="AX129" s="432">
        <f t="shared" si="87"/>
        <v>0</v>
      </c>
      <c r="AY129" s="432">
        <f t="shared" si="87"/>
        <v>0</v>
      </c>
      <c r="AZ129" s="432">
        <f t="shared" si="87"/>
        <v>0</v>
      </c>
      <c r="BA129" s="432">
        <f t="shared" si="87"/>
        <v>0</v>
      </c>
      <c r="BB129" s="432">
        <f t="shared" si="87"/>
        <v>0</v>
      </c>
      <c r="BC129" s="432">
        <f t="shared" si="87"/>
        <v>0</v>
      </c>
      <c r="BD129" s="432">
        <f t="shared" si="87"/>
        <v>0</v>
      </c>
      <c r="BE129" s="432">
        <f t="shared" si="87"/>
        <v>0</v>
      </c>
      <c r="BF129" s="432">
        <f t="shared" si="87"/>
        <v>0</v>
      </c>
      <c r="BG129" s="432">
        <f t="shared" si="87"/>
        <v>0</v>
      </c>
      <c r="BH129" s="432">
        <f t="shared" si="87"/>
        <v>0</v>
      </c>
      <c r="BI129" s="432">
        <f t="shared" si="87"/>
        <v>0</v>
      </c>
      <c r="BJ129" s="432">
        <f t="shared" si="87"/>
        <v>0</v>
      </c>
      <c r="BK129" s="432">
        <f t="shared" si="87"/>
        <v>0</v>
      </c>
      <c r="BL129" s="432">
        <f t="shared" si="87"/>
        <v>0</v>
      </c>
      <c r="BM129" s="432">
        <f t="shared" si="87"/>
        <v>0</v>
      </c>
      <c r="BN129" s="432">
        <f t="shared" si="87"/>
        <v>0</v>
      </c>
      <c r="BO129" s="432">
        <f t="shared" si="87"/>
        <v>0</v>
      </c>
      <c r="BP129" s="432">
        <f t="shared" si="87"/>
        <v>0</v>
      </c>
      <c r="BQ129" s="432">
        <f t="shared" si="87"/>
        <v>0</v>
      </c>
      <c r="BR129" s="432" t="str">
        <f t="shared" si="87"/>
        <v/>
      </c>
      <c r="BS129" s="432" t="str">
        <f t="shared" si="87"/>
        <v/>
      </c>
      <c r="BT129" s="432" t="str">
        <f t="shared" si="87"/>
        <v/>
      </c>
      <c r="BU129" s="432" t="str">
        <f t="shared" ref="BU129:CE129" si="88">IF(NOT(ISNA(BU39)),IF(LEN(BU39)&gt;0,(BU39-$C39)/(rateShift*0.0001),""),"")</f>
        <v/>
      </c>
      <c r="BV129" s="432" t="str">
        <f t="shared" si="88"/>
        <v/>
      </c>
      <c r="BW129" s="432" t="str">
        <f t="shared" si="88"/>
        <v/>
      </c>
      <c r="BX129" s="432" t="str">
        <f t="shared" si="88"/>
        <v/>
      </c>
      <c r="BY129" s="432" t="str">
        <f t="shared" si="88"/>
        <v/>
      </c>
      <c r="BZ129" s="432" t="str">
        <f t="shared" si="88"/>
        <v/>
      </c>
      <c r="CA129" s="432" t="str">
        <f t="shared" si="88"/>
        <v/>
      </c>
      <c r="CB129" s="432" t="str">
        <f t="shared" si="88"/>
        <v/>
      </c>
      <c r="CC129" s="432" t="str">
        <f t="shared" si="88"/>
        <v/>
      </c>
      <c r="CD129" s="432" t="str">
        <f t="shared" si="88"/>
        <v/>
      </c>
      <c r="CE129" s="436" t="str">
        <f t="shared" si="88"/>
        <v/>
      </c>
    </row>
    <row r="130" spans="8:83" x14ac:dyDescent="0.2">
      <c r="H130" s="238">
        <v>44746</v>
      </c>
      <c r="I130" s="435">
        <f t="shared" ref="I130:AN130" si="89">IF(NOT(ISNA(I40)),IF(LEN(I40)&gt;0,(I40-$C40)/(rateShift*0.0001),""),"")</f>
        <v>0</v>
      </c>
      <c r="J130" s="432">
        <f t="shared" si="89"/>
        <v>0</v>
      </c>
      <c r="K130" s="432">
        <f t="shared" si="89"/>
        <v>0</v>
      </c>
      <c r="L130" s="432">
        <f t="shared" si="89"/>
        <v>0</v>
      </c>
      <c r="M130" s="432">
        <f t="shared" si="89"/>
        <v>0</v>
      </c>
      <c r="N130" s="432">
        <f t="shared" si="89"/>
        <v>0</v>
      </c>
      <c r="O130" s="432">
        <f t="shared" si="89"/>
        <v>0</v>
      </c>
      <c r="P130" s="432">
        <f t="shared" si="89"/>
        <v>0</v>
      </c>
      <c r="Q130" s="432">
        <f t="shared" si="89"/>
        <v>0</v>
      </c>
      <c r="R130" s="432">
        <f t="shared" si="89"/>
        <v>0</v>
      </c>
      <c r="S130" s="432">
        <f t="shared" si="89"/>
        <v>0</v>
      </c>
      <c r="T130" s="432">
        <f t="shared" si="89"/>
        <v>0</v>
      </c>
      <c r="U130" s="432">
        <f t="shared" si="89"/>
        <v>0</v>
      </c>
      <c r="V130" s="432">
        <f t="shared" si="89"/>
        <v>0</v>
      </c>
      <c r="W130" s="432">
        <f t="shared" si="89"/>
        <v>0</v>
      </c>
      <c r="X130" s="432">
        <f t="shared" si="89"/>
        <v>0</v>
      </c>
      <c r="Y130" s="432">
        <f t="shared" si="89"/>
        <v>0</v>
      </c>
      <c r="Z130" s="432">
        <f t="shared" si="89"/>
        <v>0</v>
      </c>
      <c r="AA130" s="432">
        <f t="shared" si="89"/>
        <v>0</v>
      </c>
      <c r="AB130" s="432">
        <f t="shared" si="89"/>
        <v>0</v>
      </c>
      <c r="AC130" s="432">
        <f t="shared" si="89"/>
        <v>0</v>
      </c>
      <c r="AD130" s="432">
        <f t="shared" si="89"/>
        <v>0</v>
      </c>
      <c r="AE130" s="432">
        <f t="shared" si="89"/>
        <v>0</v>
      </c>
      <c r="AF130" s="432">
        <f t="shared" si="89"/>
        <v>0</v>
      </c>
      <c r="AG130" s="432">
        <f t="shared" si="89"/>
        <v>0</v>
      </c>
      <c r="AH130" s="432">
        <f t="shared" si="89"/>
        <v>0</v>
      </c>
      <c r="AI130" s="432">
        <f t="shared" si="89"/>
        <v>0</v>
      </c>
      <c r="AJ130" s="432">
        <f t="shared" si="89"/>
        <v>0</v>
      </c>
      <c r="AK130" s="432">
        <f t="shared" si="89"/>
        <v>-9.5600966268415473</v>
      </c>
      <c r="AL130" s="432">
        <f t="shared" si="89"/>
        <v>10.571632358687427</v>
      </c>
      <c r="AM130" s="432">
        <f t="shared" si="89"/>
        <v>0</v>
      </c>
      <c r="AN130" s="432">
        <f t="shared" si="89"/>
        <v>0</v>
      </c>
      <c r="AO130" s="432">
        <f t="shared" ref="AO130:BT130" si="90">IF(NOT(ISNA(AO40)),IF(LEN(AO40)&gt;0,(AO40-$C40)/(rateShift*0.0001),""),"")</f>
        <v>0</v>
      </c>
      <c r="AP130" s="432">
        <f t="shared" si="90"/>
        <v>0</v>
      </c>
      <c r="AQ130" s="432">
        <f t="shared" si="90"/>
        <v>0</v>
      </c>
      <c r="AR130" s="432">
        <f t="shared" si="90"/>
        <v>0</v>
      </c>
      <c r="AS130" s="432">
        <f t="shared" si="90"/>
        <v>0</v>
      </c>
      <c r="AT130" s="432">
        <f t="shared" si="90"/>
        <v>0</v>
      </c>
      <c r="AU130" s="432">
        <f t="shared" si="90"/>
        <v>0</v>
      </c>
      <c r="AV130" s="432">
        <f t="shared" si="90"/>
        <v>0</v>
      </c>
      <c r="AW130" s="432">
        <f t="shared" si="90"/>
        <v>0</v>
      </c>
      <c r="AX130" s="432">
        <f t="shared" si="90"/>
        <v>0</v>
      </c>
      <c r="AY130" s="432">
        <f t="shared" si="90"/>
        <v>0</v>
      </c>
      <c r="AZ130" s="432">
        <f t="shared" si="90"/>
        <v>0</v>
      </c>
      <c r="BA130" s="432">
        <f t="shared" si="90"/>
        <v>0</v>
      </c>
      <c r="BB130" s="432">
        <f t="shared" si="90"/>
        <v>0</v>
      </c>
      <c r="BC130" s="432">
        <f t="shared" si="90"/>
        <v>0</v>
      </c>
      <c r="BD130" s="432">
        <f t="shared" si="90"/>
        <v>0</v>
      </c>
      <c r="BE130" s="432">
        <f t="shared" si="90"/>
        <v>0</v>
      </c>
      <c r="BF130" s="432">
        <f t="shared" si="90"/>
        <v>0</v>
      </c>
      <c r="BG130" s="432">
        <f t="shared" si="90"/>
        <v>0</v>
      </c>
      <c r="BH130" s="432">
        <f t="shared" si="90"/>
        <v>0</v>
      </c>
      <c r="BI130" s="432">
        <f t="shared" si="90"/>
        <v>0</v>
      </c>
      <c r="BJ130" s="432">
        <f t="shared" si="90"/>
        <v>0</v>
      </c>
      <c r="BK130" s="432">
        <f t="shared" si="90"/>
        <v>0</v>
      </c>
      <c r="BL130" s="432">
        <f t="shared" si="90"/>
        <v>0</v>
      </c>
      <c r="BM130" s="432">
        <f t="shared" si="90"/>
        <v>0</v>
      </c>
      <c r="BN130" s="432">
        <f t="shared" si="90"/>
        <v>0</v>
      </c>
      <c r="BO130" s="432">
        <f t="shared" si="90"/>
        <v>0</v>
      </c>
      <c r="BP130" s="432">
        <f t="shared" si="90"/>
        <v>0</v>
      </c>
      <c r="BQ130" s="432">
        <f t="shared" si="90"/>
        <v>0</v>
      </c>
      <c r="BR130" s="432" t="str">
        <f t="shared" si="90"/>
        <v/>
      </c>
      <c r="BS130" s="432" t="str">
        <f t="shared" si="90"/>
        <v/>
      </c>
      <c r="BT130" s="432" t="str">
        <f t="shared" si="90"/>
        <v/>
      </c>
      <c r="BU130" s="432" t="str">
        <f t="shared" ref="BU130:CE130" si="91">IF(NOT(ISNA(BU40)),IF(LEN(BU40)&gt;0,(BU40-$C40)/(rateShift*0.0001),""),"")</f>
        <v/>
      </c>
      <c r="BV130" s="432" t="str">
        <f t="shared" si="91"/>
        <v/>
      </c>
      <c r="BW130" s="432" t="str">
        <f t="shared" si="91"/>
        <v/>
      </c>
      <c r="BX130" s="432" t="str">
        <f t="shared" si="91"/>
        <v/>
      </c>
      <c r="BY130" s="432" t="str">
        <f t="shared" si="91"/>
        <v/>
      </c>
      <c r="BZ130" s="432" t="str">
        <f t="shared" si="91"/>
        <v/>
      </c>
      <c r="CA130" s="432" t="str">
        <f t="shared" si="91"/>
        <v/>
      </c>
      <c r="CB130" s="432" t="str">
        <f t="shared" si="91"/>
        <v/>
      </c>
      <c r="CC130" s="432" t="str">
        <f t="shared" si="91"/>
        <v/>
      </c>
      <c r="CD130" s="432" t="str">
        <f t="shared" si="91"/>
        <v/>
      </c>
      <c r="CE130" s="436" t="str">
        <f t="shared" si="91"/>
        <v/>
      </c>
    </row>
    <row r="131" spans="8:83" x14ac:dyDescent="0.2">
      <c r="H131" s="238">
        <v>45110</v>
      </c>
      <c r="I131" s="435">
        <f t="shared" ref="I131:AN131" si="92">IF(NOT(ISNA(I41)),IF(LEN(I41)&gt;0,(I41-$C41)/(rateShift*0.0001),""),"")</f>
        <v>0</v>
      </c>
      <c r="J131" s="432">
        <f t="shared" si="92"/>
        <v>0</v>
      </c>
      <c r="K131" s="432">
        <f t="shared" si="92"/>
        <v>0</v>
      </c>
      <c r="L131" s="432">
        <f t="shared" si="92"/>
        <v>0</v>
      </c>
      <c r="M131" s="432">
        <f t="shared" si="92"/>
        <v>0</v>
      </c>
      <c r="N131" s="432">
        <f t="shared" si="92"/>
        <v>0</v>
      </c>
      <c r="O131" s="432">
        <f t="shared" si="92"/>
        <v>0</v>
      </c>
      <c r="P131" s="432">
        <f t="shared" si="92"/>
        <v>0</v>
      </c>
      <c r="Q131" s="432">
        <f t="shared" si="92"/>
        <v>0</v>
      </c>
      <c r="R131" s="432">
        <f t="shared" si="92"/>
        <v>0</v>
      </c>
      <c r="S131" s="432">
        <f t="shared" si="92"/>
        <v>0</v>
      </c>
      <c r="T131" s="432">
        <f t="shared" si="92"/>
        <v>0</v>
      </c>
      <c r="U131" s="432">
        <f t="shared" si="92"/>
        <v>0</v>
      </c>
      <c r="V131" s="432">
        <f t="shared" si="92"/>
        <v>0</v>
      </c>
      <c r="W131" s="432">
        <f t="shared" si="92"/>
        <v>0</v>
      </c>
      <c r="X131" s="432">
        <f t="shared" si="92"/>
        <v>0</v>
      </c>
      <c r="Y131" s="432">
        <f t="shared" si="92"/>
        <v>0</v>
      </c>
      <c r="Z131" s="432">
        <f t="shared" si="92"/>
        <v>0</v>
      </c>
      <c r="AA131" s="432">
        <f t="shared" si="92"/>
        <v>0</v>
      </c>
      <c r="AB131" s="432">
        <f t="shared" si="92"/>
        <v>0</v>
      </c>
      <c r="AC131" s="432">
        <f t="shared" si="92"/>
        <v>0</v>
      </c>
      <c r="AD131" s="432">
        <f t="shared" si="92"/>
        <v>0</v>
      </c>
      <c r="AE131" s="432">
        <f t="shared" si="92"/>
        <v>0</v>
      </c>
      <c r="AF131" s="432">
        <f t="shared" si="92"/>
        <v>0</v>
      </c>
      <c r="AG131" s="432">
        <f t="shared" si="92"/>
        <v>0</v>
      </c>
      <c r="AH131" s="432">
        <f t="shared" si="92"/>
        <v>0</v>
      </c>
      <c r="AI131" s="432">
        <f t="shared" si="92"/>
        <v>0</v>
      </c>
      <c r="AJ131" s="432">
        <f t="shared" si="92"/>
        <v>0</v>
      </c>
      <c r="AK131" s="432">
        <f t="shared" si="92"/>
        <v>0</v>
      </c>
      <c r="AL131" s="432">
        <f t="shared" si="92"/>
        <v>-10.499030800402622</v>
      </c>
      <c r="AM131" s="432">
        <f t="shared" si="92"/>
        <v>11.512728784779865</v>
      </c>
      <c r="AN131" s="432">
        <f t="shared" si="92"/>
        <v>0</v>
      </c>
      <c r="AO131" s="432">
        <f t="shared" ref="AO131:BT131" si="93">IF(NOT(ISNA(AO41)),IF(LEN(AO41)&gt;0,(AO41-$C41)/(rateShift*0.0001),""),"")</f>
        <v>0</v>
      </c>
      <c r="AP131" s="432">
        <f t="shared" si="93"/>
        <v>0</v>
      </c>
      <c r="AQ131" s="432">
        <f t="shared" si="93"/>
        <v>0</v>
      </c>
      <c r="AR131" s="432">
        <f t="shared" si="93"/>
        <v>0</v>
      </c>
      <c r="AS131" s="432">
        <f t="shared" si="93"/>
        <v>0</v>
      </c>
      <c r="AT131" s="432">
        <f t="shared" si="93"/>
        <v>0</v>
      </c>
      <c r="AU131" s="432">
        <f t="shared" si="93"/>
        <v>0</v>
      </c>
      <c r="AV131" s="432">
        <f t="shared" si="93"/>
        <v>0</v>
      </c>
      <c r="AW131" s="432">
        <f t="shared" si="93"/>
        <v>0</v>
      </c>
      <c r="AX131" s="432">
        <f t="shared" si="93"/>
        <v>0</v>
      </c>
      <c r="AY131" s="432">
        <f t="shared" si="93"/>
        <v>0</v>
      </c>
      <c r="AZ131" s="432">
        <f t="shared" si="93"/>
        <v>0</v>
      </c>
      <c r="BA131" s="432">
        <f t="shared" si="93"/>
        <v>0</v>
      </c>
      <c r="BB131" s="432">
        <f t="shared" si="93"/>
        <v>0</v>
      </c>
      <c r="BC131" s="432">
        <f t="shared" si="93"/>
        <v>0</v>
      </c>
      <c r="BD131" s="432">
        <f t="shared" si="93"/>
        <v>0</v>
      </c>
      <c r="BE131" s="432">
        <f t="shared" si="93"/>
        <v>0</v>
      </c>
      <c r="BF131" s="432">
        <f t="shared" si="93"/>
        <v>0</v>
      </c>
      <c r="BG131" s="432">
        <f t="shared" si="93"/>
        <v>0</v>
      </c>
      <c r="BH131" s="432">
        <f t="shared" si="93"/>
        <v>0</v>
      </c>
      <c r="BI131" s="432">
        <f t="shared" si="93"/>
        <v>0</v>
      </c>
      <c r="BJ131" s="432">
        <f t="shared" si="93"/>
        <v>0</v>
      </c>
      <c r="BK131" s="432">
        <f t="shared" si="93"/>
        <v>0</v>
      </c>
      <c r="BL131" s="432">
        <f t="shared" si="93"/>
        <v>0</v>
      </c>
      <c r="BM131" s="432">
        <f t="shared" si="93"/>
        <v>0</v>
      </c>
      <c r="BN131" s="432">
        <f t="shared" si="93"/>
        <v>0</v>
      </c>
      <c r="BO131" s="432">
        <f t="shared" si="93"/>
        <v>0</v>
      </c>
      <c r="BP131" s="432">
        <f t="shared" si="93"/>
        <v>0</v>
      </c>
      <c r="BQ131" s="432">
        <f t="shared" si="93"/>
        <v>0</v>
      </c>
      <c r="BR131" s="432" t="str">
        <f t="shared" si="93"/>
        <v/>
      </c>
      <c r="BS131" s="432" t="str">
        <f t="shared" si="93"/>
        <v/>
      </c>
      <c r="BT131" s="432" t="str">
        <f t="shared" si="93"/>
        <v/>
      </c>
      <c r="BU131" s="432" t="str">
        <f t="shared" ref="BU131:CE131" si="94">IF(NOT(ISNA(BU41)),IF(LEN(BU41)&gt;0,(BU41-$C41)/(rateShift*0.0001),""),"")</f>
        <v/>
      </c>
      <c r="BV131" s="432" t="str">
        <f t="shared" si="94"/>
        <v/>
      </c>
      <c r="BW131" s="432" t="str">
        <f t="shared" si="94"/>
        <v/>
      </c>
      <c r="BX131" s="432" t="str">
        <f t="shared" si="94"/>
        <v/>
      </c>
      <c r="BY131" s="432" t="str">
        <f t="shared" si="94"/>
        <v/>
      </c>
      <c r="BZ131" s="432" t="str">
        <f t="shared" si="94"/>
        <v/>
      </c>
      <c r="CA131" s="432" t="str">
        <f t="shared" si="94"/>
        <v/>
      </c>
      <c r="CB131" s="432" t="str">
        <f t="shared" si="94"/>
        <v/>
      </c>
      <c r="CC131" s="432" t="str">
        <f t="shared" si="94"/>
        <v/>
      </c>
      <c r="CD131" s="432" t="str">
        <f t="shared" si="94"/>
        <v/>
      </c>
      <c r="CE131" s="436" t="str">
        <f t="shared" si="94"/>
        <v/>
      </c>
    </row>
    <row r="132" spans="8:83" x14ac:dyDescent="0.2">
      <c r="H132" s="238">
        <v>45476</v>
      </c>
      <c r="I132" s="435">
        <f t="shared" ref="I132:AN132" si="95">IF(NOT(ISNA(I42)),IF(LEN(I42)&gt;0,(I42-$C42)/(rateShift*0.0001),""),"")</f>
        <v>0</v>
      </c>
      <c r="J132" s="432">
        <f t="shared" si="95"/>
        <v>0</v>
      </c>
      <c r="K132" s="432">
        <f t="shared" si="95"/>
        <v>0</v>
      </c>
      <c r="L132" s="432">
        <f t="shared" si="95"/>
        <v>0</v>
      </c>
      <c r="M132" s="432">
        <f t="shared" si="95"/>
        <v>0</v>
      </c>
      <c r="N132" s="432">
        <f t="shared" si="95"/>
        <v>0</v>
      </c>
      <c r="O132" s="432">
        <f t="shared" si="95"/>
        <v>0</v>
      </c>
      <c r="P132" s="432">
        <f t="shared" si="95"/>
        <v>0</v>
      </c>
      <c r="Q132" s="432">
        <f t="shared" si="95"/>
        <v>0</v>
      </c>
      <c r="R132" s="432">
        <f t="shared" si="95"/>
        <v>0</v>
      </c>
      <c r="S132" s="432">
        <f t="shared" si="95"/>
        <v>0</v>
      </c>
      <c r="T132" s="432">
        <f t="shared" si="95"/>
        <v>0</v>
      </c>
      <c r="U132" s="432">
        <f t="shared" si="95"/>
        <v>0</v>
      </c>
      <c r="V132" s="432">
        <f t="shared" si="95"/>
        <v>0</v>
      </c>
      <c r="W132" s="432">
        <f t="shared" si="95"/>
        <v>0</v>
      </c>
      <c r="X132" s="432">
        <f t="shared" si="95"/>
        <v>0</v>
      </c>
      <c r="Y132" s="432">
        <f t="shared" si="95"/>
        <v>0</v>
      </c>
      <c r="Z132" s="432">
        <f t="shared" si="95"/>
        <v>0</v>
      </c>
      <c r="AA132" s="432">
        <f t="shared" si="95"/>
        <v>0</v>
      </c>
      <c r="AB132" s="432">
        <f t="shared" si="95"/>
        <v>0</v>
      </c>
      <c r="AC132" s="432">
        <f t="shared" si="95"/>
        <v>0</v>
      </c>
      <c r="AD132" s="432">
        <f t="shared" si="95"/>
        <v>0</v>
      </c>
      <c r="AE132" s="432">
        <f t="shared" si="95"/>
        <v>0</v>
      </c>
      <c r="AF132" s="432">
        <f t="shared" si="95"/>
        <v>0</v>
      </c>
      <c r="AG132" s="432">
        <f t="shared" si="95"/>
        <v>0</v>
      </c>
      <c r="AH132" s="432">
        <f t="shared" si="95"/>
        <v>0</v>
      </c>
      <c r="AI132" s="432">
        <f t="shared" si="95"/>
        <v>0</v>
      </c>
      <c r="AJ132" s="432">
        <f t="shared" si="95"/>
        <v>0</v>
      </c>
      <c r="AK132" s="432">
        <f t="shared" si="95"/>
        <v>0</v>
      </c>
      <c r="AL132" s="432">
        <f t="shared" si="95"/>
        <v>0</v>
      </c>
      <c r="AM132" s="432">
        <f t="shared" si="95"/>
        <v>-11.531326007046365</v>
      </c>
      <c r="AN132" s="432">
        <f t="shared" si="95"/>
        <v>12.547224375159693</v>
      </c>
      <c r="AO132" s="432">
        <f t="shared" ref="AO132:BT132" si="96">IF(NOT(ISNA(AO42)),IF(LEN(AO42)&gt;0,(AO42-$C42)/(rateShift*0.0001),""),"")</f>
        <v>0</v>
      </c>
      <c r="AP132" s="432">
        <f t="shared" si="96"/>
        <v>0</v>
      </c>
      <c r="AQ132" s="432">
        <f t="shared" si="96"/>
        <v>0</v>
      </c>
      <c r="AR132" s="432">
        <f t="shared" si="96"/>
        <v>0</v>
      </c>
      <c r="AS132" s="432">
        <f t="shared" si="96"/>
        <v>0</v>
      </c>
      <c r="AT132" s="432">
        <f t="shared" si="96"/>
        <v>0</v>
      </c>
      <c r="AU132" s="432">
        <f t="shared" si="96"/>
        <v>0</v>
      </c>
      <c r="AV132" s="432">
        <f t="shared" si="96"/>
        <v>0</v>
      </c>
      <c r="AW132" s="432">
        <f t="shared" si="96"/>
        <v>0</v>
      </c>
      <c r="AX132" s="432">
        <f t="shared" si="96"/>
        <v>0</v>
      </c>
      <c r="AY132" s="432">
        <f t="shared" si="96"/>
        <v>0</v>
      </c>
      <c r="AZ132" s="432">
        <f t="shared" si="96"/>
        <v>0</v>
      </c>
      <c r="BA132" s="432">
        <f t="shared" si="96"/>
        <v>0</v>
      </c>
      <c r="BB132" s="432">
        <f t="shared" si="96"/>
        <v>0</v>
      </c>
      <c r="BC132" s="432">
        <f t="shared" si="96"/>
        <v>0</v>
      </c>
      <c r="BD132" s="432">
        <f t="shared" si="96"/>
        <v>0</v>
      </c>
      <c r="BE132" s="432">
        <f t="shared" si="96"/>
        <v>0</v>
      </c>
      <c r="BF132" s="432">
        <f t="shared" si="96"/>
        <v>0</v>
      </c>
      <c r="BG132" s="432">
        <f t="shared" si="96"/>
        <v>0</v>
      </c>
      <c r="BH132" s="432">
        <f t="shared" si="96"/>
        <v>0</v>
      </c>
      <c r="BI132" s="432">
        <f t="shared" si="96"/>
        <v>0</v>
      </c>
      <c r="BJ132" s="432">
        <f t="shared" si="96"/>
        <v>0</v>
      </c>
      <c r="BK132" s="432">
        <f t="shared" si="96"/>
        <v>0</v>
      </c>
      <c r="BL132" s="432">
        <f t="shared" si="96"/>
        <v>0</v>
      </c>
      <c r="BM132" s="432">
        <f t="shared" si="96"/>
        <v>0</v>
      </c>
      <c r="BN132" s="432">
        <f t="shared" si="96"/>
        <v>0</v>
      </c>
      <c r="BO132" s="432">
        <f t="shared" si="96"/>
        <v>0</v>
      </c>
      <c r="BP132" s="432">
        <f t="shared" si="96"/>
        <v>0</v>
      </c>
      <c r="BQ132" s="432">
        <f t="shared" si="96"/>
        <v>0</v>
      </c>
      <c r="BR132" s="432" t="str">
        <f t="shared" si="96"/>
        <v/>
      </c>
      <c r="BS132" s="432" t="str">
        <f t="shared" si="96"/>
        <v/>
      </c>
      <c r="BT132" s="432" t="str">
        <f t="shared" si="96"/>
        <v/>
      </c>
      <c r="BU132" s="432" t="str">
        <f t="shared" ref="BU132:CE132" si="97">IF(NOT(ISNA(BU42)),IF(LEN(BU42)&gt;0,(BU42-$C42)/(rateShift*0.0001),""),"")</f>
        <v/>
      </c>
      <c r="BV132" s="432" t="str">
        <f t="shared" si="97"/>
        <v/>
      </c>
      <c r="BW132" s="432" t="str">
        <f t="shared" si="97"/>
        <v/>
      </c>
      <c r="BX132" s="432" t="str">
        <f t="shared" si="97"/>
        <v/>
      </c>
      <c r="BY132" s="432" t="str">
        <f t="shared" si="97"/>
        <v/>
      </c>
      <c r="BZ132" s="432" t="str">
        <f t="shared" si="97"/>
        <v/>
      </c>
      <c r="CA132" s="432" t="str">
        <f t="shared" si="97"/>
        <v/>
      </c>
      <c r="CB132" s="432" t="str">
        <f t="shared" si="97"/>
        <v/>
      </c>
      <c r="CC132" s="432" t="str">
        <f t="shared" si="97"/>
        <v/>
      </c>
      <c r="CD132" s="432" t="str">
        <f t="shared" si="97"/>
        <v/>
      </c>
      <c r="CE132" s="436" t="str">
        <f t="shared" si="97"/>
        <v/>
      </c>
    </row>
    <row r="133" spans="8:83" x14ac:dyDescent="0.2">
      <c r="H133" s="238">
        <v>45841</v>
      </c>
      <c r="I133" s="435">
        <f t="shared" ref="I133:AN133" si="98">IF(NOT(ISNA(I43)),IF(LEN(I43)&gt;0,(I43-$C43)/(rateShift*0.0001),""),"")</f>
        <v>0</v>
      </c>
      <c r="J133" s="432">
        <f t="shared" si="98"/>
        <v>0</v>
      </c>
      <c r="K133" s="432">
        <f t="shared" si="98"/>
        <v>0</v>
      </c>
      <c r="L133" s="432">
        <f t="shared" si="98"/>
        <v>0</v>
      </c>
      <c r="M133" s="432">
        <f t="shared" si="98"/>
        <v>0</v>
      </c>
      <c r="N133" s="432">
        <f t="shared" si="98"/>
        <v>0</v>
      </c>
      <c r="O133" s="432">
        <f t="shared" si="98"/>
        <v>0</v>
      </c>
      <c r="P133" s="432">
        <f t="shared" si="98"/>
        <v>0</v>
      </c>
      <c r="Q133" s="432">
        <f t="shared" si="98"/>
        <v>0</v>
      </c>
      <c r="R133" s="432">
        <f t="shared" si="98"/>
        <v>0</v>
      </c>
      <c r="S133" s="432">
        <f t="shared" si="98"/>
        <v>0</v>
      </c>
      <c r="T133" s="432">
        <f t="shared" si="98"/>
        <v>0</v>
      </c>
      <c r="U133" s="432">
        <f t="shared" si="98"/>
        <v>0</v>
      </c>
      <c r="V133" s="432">
        <f t="shared" si="98"/>
        <v>0</v>
      </c>
      <c r="W133" s="432">
        <f t="shared" si="98"/>
        <v>0</v>
      </c>
      <c r="X133" s="432">
        <f t="shared" si="98"/>
        <v>0</v>
      </c>
      <c r="Y133" s="432">
        <f t="shared" si="98"/>
        <v>0</v>
      </c>
      <c r="Z133" s="432">
        <f t="shared" si="98"/>
        <v>0</v>
      </c>
      <c r="AA133" s="432">
        <f t="shared" si="98"/>
        <v>0</v>
      </c>
      <c r="AB133" s="432">
        <f t="shared" si="98"/>
        <v>0</v>
      </c>
      <c r="AC133" s="432">
        <f t="shared" si="98"/>
        <v>0</v>
      </c>
      <c r="AD133" s="432">
        <f t="shared" si="98"/>
        <v>0</v>
      </c>
      <c r="AE133" s="432">
        <f t="shared" si="98"/>
        <v>0</v>
      </c>
      <c r="AF133" s="432">
        <f t="shared" si="98"/>
        <v>0</v>
      </c>
      <c r="AG133" s="432">
        <f t="shared" si="98"/>
        <v>0</v>
      </c>
      <c r="AH133" s="432">
        <f t="shared" si="98"/>
        <v>0</v>
      </c>
      <c r="AI133" s="432">
        <f t="shared" si="98"/>
        <v>0</v>
      </c>
      <c r="AJ133" s="432">
        <f t="shared" si="98"/>
        <v>0</v>
      </c>
      <c r="AK133" s="432">
        <f t="shared" si="98"/>
        <v>0</v>
      </c>
      <c r="AL133" s="432">
        <f t="shared" si="98"/>
        <v>0</v>
      </c>
      <c r="AM133" s="432">
        <f t="shared" si="98"/>
        <v>0</v>
      </c>
      <c r="AN133" s="432">
        <f t="shared" si="98"/>
        <v>-12.532899375202829</v>
      </c>
      <c r="AO133" s="432">
        <f t="shared" ref="AO133:BT133" si="99">IF(NOT(ISNA(AO43)),IF(LEN(AO43)&gt;0,(AO43-$C43)/(rateShift*0.0001),""),"")</f>
        <v>13.551211565049192</v>
      </c>
      <c r="AP133" s="432">
        <f t="shared" si="99"/>
        <v>0</v>
      </c>
      <c r="AQ133" s="432">
        <f t="shared" si="99"/>
        <v>0</v>
      </c>
      <c r="AR133" s="432">
        <f t="shared" si="99"/>
        <v>0</v>
      </c>
      <c r="AS133" s="432">
        <f t="shared" si="99"/>
        <v>0</v>
      </c>
      <c r="AT133" s="432">
        <f t="shared" si="99"/>
        <v>0</v>
      </c>
      <c r="AU133" s="432">
        <f t="shared" si="99"/>
        <v>0</v>
      </c>
      <c r="AV133" s="432">
        <f t="shared" si="99"/>
        <v>0</v>
      </c>
      <c r="AW133" s="432">
        <f t="shared" si="99"/>
        <v>0</v>
      </c>
      <c r="AX133" s="432">
        <f t="shared" si="99"/>
        <v>0</v>
      </c>
      <c r="AY133" s="432">
        <f t="shared" si="99"/>
        <v>0</v>
      </c>
      <c r="AZ133" s="432">
        <f t="shared" si="99"/>
        <v>0</v>
      </c>
      <c r="BA133" s="432">
        <f t="shared" si="99"/>
        <v>0</v>
      </c>
      <c r="BB133" s="432">
        <f t="shared" si="99"/>
        <v>0</v>
      </c>
      <c r="BC133" s="432">
        <f t="shared" si="99"/>
        <v>0</v>
      </c>
      <c r="BD133" s="432">
        <f t="shared" si="99"/>
        <v>0</v>
      </c>
      <c r="BE133" s="432">
        <f t="shared" si="99"/>
        <v>0</v>
      </c>
      <c r="BF133" s="432">
        <f t="shared" si="99"/>
        <v>0</v>
      </c>
      <c r="BG133" s="432">
        <f t="shared" si="99"/>
        <v>0</v>
      </c>
      <c r="BH133" s="432">
        <f t="shared" si="99"/>
        <v>0</v>
      </c>
      <c r="BI133" s="432">
        <f t="shared" si="99"/>
        <v>0</v>
      </c>
      <c r="BJ133" s="432">
        <f t="shared" si="99"/>
        <v>0</v>
      </c>
      <c r="BK133" s="432">
        <f t="shared" si="99"/>
        <v>0</v>
      </c>
      <c r="BL133" s="432">
        <f t="shared" si="99"/>
        <v>0</v>
      </c>
      <c r="BM133" s="432">
        <f t="shared" si="99"/>
        <v>0</v>
      </c>
      <c r="BN133" s="432">
        <f t="shared" si="99"/>
        <v>0</v>
      </c>
      <c r="BO133" s="432">
        <f t="shared" si="99"/>
        <v>0</v>
      </c>
      <c r="BP133" s="432">
        <f t="shared" si="99"/>
        <v>0</v>
      </c>
      <c r="BQ133" s="432">
        <f t="shared" si="99"/>
        <v>0</v>
      </c>
      <c r="BR133" s="432" t="str">
        <f t="shared" si="99"/>
        <v/>
      </c>
      <c r="BS133" s="432" t="str">
        <f t="shared" si="99"/>
        <v/>
      </c>
      <c r="BT133" s="432" t="str">
        <f t="shared" si="99"/>
        <v/>
      </c>
      <c r="BU133" s="432" t="str">
        <f t="shared" ref="BU133:CE133" si="100">IF(NOT(ISNA(BU43)),IF(LEN(BU43)&gt;0,(BU43-$C43)/(rateShift*0.0001),""),"")</f>
        <v/>
      </c>
      <c r="BV133" s="432" t="str">
        <f t="shared" si="100"/>
        <v/>
      </c>
      <c r="BW133" s="432" t="str">
        <f t="shared" si="100"/>
        <v/>
      </c>
      <c r="BX133" s="432" t="str">
        <f t="shared" si="100"/>
        <v/>
      </c>
      <c r="BY133" s="432" t="str">
        <f t="shared" si="100"/>
        <v/>
      </c>
      <c r="BZ133" s="432" t="str">
        <f t="shared" si="100"/>
        <v/>
      </c>
      <c r="CA133" s="432" t="str">
        <f t="shared" si="100"/>
        <v/>
      </c>
      <c r="CB133" s="432" t="str">
        <f t="shared" si="100"/>
        <v/>
      </c>
      <c r="CC133" s="432" t="str">
        <f t="shared" si="100"/>
        <v/>
      </c>
      <c r="CD133" s="432" t="str">
        <f t="shared" si="100"/>
        <v/>
      </c>
      <c r="CE133" s="436" t="str">
        <f t="shared" si="100"/>
        <v/>
      </c>
    </row>
    <row r="134" spans="8:83" x14ac:dyDescent="0.2">
      <c r="H134" s="238">
        <v>46206</v>
      </c>
      <c r="I134" s="435">
        <f t="shared" ref="I134:AN134" si="101">IF(NOT(ISNA(I44)),IF(LEN(I44)&gt;0,(I44-$C44)/(rateShift*0.0001),""),"")</f>
        <v>0</v>
      </c>
      <c r="J134" s="432">
        <f t="shared" si="101"/>
        <v>0</v>
      </c>
      <c r="K134" s="432">
        <f t="shared" si="101"/>
        <v>0</v>
      </c>
      <c r="L134" s="432">
        <f t="shared" si="101"/>
        <v>0</v>
      </c>
      <c r="M134" s="432">
        <f t="shared" si="101"/>
        <v>0</v>
      </c>
      <c r="N134" s="432">
        <f t="shared" si="101"/>
        <v>0</v>
      </c>
      <c r="O134" s="432">
        <f t="shared" si="101"/>
        <v>0</v>
      </c>
      <c r="P134" s="432">
        <f t="shared" si="101"/>
        <v>0</v>
      </c>
      <c r="Q134" s="432">
        <f t="shared" si="101"/>
        <v>0</v>
      </c>
      <c r="R134" s="432">
        <f t="shared" si="101"/>
        <v>0</v>
      </c>
      <c r="S134" s="432">
        <f t="shared" si="101"/>
        <v>0</v>
      </c>
      <c r="T134" s="432">
        <f t="shared" si="101"/>
        <v>0</v>
      </c>
      <c r="U134" s="432">
        <f t="shared" si="101"/>
        <v>0</v>
      </c>
      <c r="V134" s="432">
        <f t="shared" si="101"/>
        <v>0</v>
      </c>
      <c r="W134" s="432">
        <f t="shared" si="101"/>
        <v>0</v>
      </c>
      <c r="X134" s="432">
        <f t="shared" si="101"/>
        <v>0</v>
      </c>
      <c r="Y134" s="432">
        <f t="shared" si="101"/>
        <v>0</v>
      </c>
      <c r="Z134" s="432">
        <f t="shared" si="101"/>
        <v>0</v>
      </c>
      <c r="AA134" s="432">
        <f t="shared" si="101"/>
        <v>0</v>
      </c>
      <c r="AB134" s="432">
        <f t="shared" si="101"/>
        <v>0</v>
      </c>
      <c r="AC134" s="432">
        <f t="shared" si="101"/>
        <v>0</v>
      </c>
      <c r="AD134" s="432">
        <f t="shared" si="101"/>
        <v>0</v>
      </c>
      <c r="AE134" s="432">
        <f t="shared" si="101"/>
        <v>0</v>
      </c>
      <c r="AF134" s="432">
        <f t="shared" si="101"/>
        <v>0</v>
      </c>
      <c r="AG134" s="432">
        <f t="shared" si="101"/>
        <v>0</v>
      </c>
      <c r="AH134" s="432">
        <f t="shared" si="101"/>
        <v>0</v>
      </c>
      <c r="AI134" s="432">
        <f t="shared" si="101"/>
        <v>0</v>
      </c>
      <c r="AJ134" s="432">
        <f t="shared" si="101"/>
        <v>0</v>
      </c>
      <c r="AK134" s="432">
        <f t="shared" si="101"/>
        <v>0</v>
      </c>
      <c r="AL134" s="432">
        <f t="shared" si="101"/>
        <v>0</v>
      </c>
      <c r="AM134" s="432">
        <f t="shared" si="101"/>
        <v>0</v>
      </c>
      <c r="AN134" s="432">
        <f t="shared" si="101"/>
        <v>0</v>
      </c>
      <c r="AO134" s="432">
        <f t="shared" ref="AO134:BT134" si="102">IF(NOT(ISNA(AO44)),IF(LEN(AO44)&gt;0,(AO44-$C44)/(rateShift*0.0001),""),"")</f>
        <v>-13.439654058051524</v>
      </c>
      <c r="AP134" s="432">
        <f t="shared" si="102"/>
        <v>14.459546211459326</v>
      </c>
      <c r="AQ134" s="432">
        <f t="shared" si="102"/>
        <v>0</v>
      </c>
      <c r="AR134" s="432">
        <f t="shared" si="102"/>
        <v>0</v>
      </c>
      <c r="AS134" s="432">
        <f t="shared" si="102"/>
        <v>0</v>
      </c>
      <c r="AT134" s="432">
        <f t="shared" si="102"/>
        <v>0</v>
      </c>
      <c r="AU134" s="432">
        <f t="shared" si="102"/>
        <v>0</v>
      </c>
      <c r="AV134" s="432">
        <f t="shared" si="102"/>
        <v>0</v>
      </c>
      <c r="AW134" s="432">
        <f t="shared" si="102"/>
        <v>0</v>
      </c>
      <c r="AX134" s="432">
        <f t="shared" si="102"/>
        <v>0</v>
      </c>
      <c r="AY134" s="432">
        <f t="shared" si="102"/>
        <v>0</v>
      </c>
      <c r="AZ134" s="432">
        <f t="shared" si="102"/>
        <v>0</v>
      </c>
      <c r="BA134" s="432">
        <f t="shared" si="102"/>
        <v>0</v>
      </c>
      <c r="BB134" s="432">
        <f t="shared" si="102"/>
        <v>0</v>
      </c>
      <c r="BC134" s="432">
        <f t="shared" si="102"/>
        <v>0</v>
      </c>
      <c r="BD134" s="432">
        <f t="shared" si="102"/>
        <v>0</v>
      </c>
      <c r="BE134" s="432">
        <f t="shared" si="102"/>
        <v>0</v>
      </c>
      <c r="BF134" s="432">
        <f t="shared" si="102"/>
        <v>0</v>
      </c>
      <c r="BG134" s="432">
        <f t="shared" si="102"/>
        <v>0</v>
      </c>
      <c r="BH134" s="432">
        <f t="shared" si="102"/>
        <v>0</v>
      </c>
      <c r="BI134" s="432">
        <f t="shared" si="102"/>
        <v>0</v>
      </c>
      <c r="BJ134" s="432">
        <f t="shared" si="102"/>
        <v>0</v>
      </c>
      <c r="BK134" s="432">
        <f t="shared" si="102"/>
        <v>0</v>
      </c>
      <c r="BL134" s="432">
        <f t="shared" si="102"/>
        <v>0</v>
      </c>
      <c r="BM134" s="432">
        <f t="shared" si="102"/>
        <v>0</v>
      </c>
      <c r="BN134" s="432">
        <f t="shared" si="102"/>
        <v>0</v>
      </c>
      <c r="BO134" s="432">
        <f t="shared" si="102"/>
        <v>0</v>
      </c>
      <c r="BP134" s="432">
        <f t="shared" si="102"/>
        <v>0</v>
      </c>
      <c r="BQ134" s="432">
        <f t="shared" si="102"/>
        <v>0</v>
      </c>
      <c r="BR134" s="432" t="str">
        <f t="shared" si="102"/>
        <v/>
      </c>
      <c r="BS134" s="432" t="str">
        <f t="shared" si="102"/>
        <v/>
      </c>
      <c r="BT134" s="432" t="str">
        <f t="shared" si="102"/>
        <v/>
      </c>
      <c r="BU134" s="432" t="str">
        <f t="shared" ref="BU134:CE134" si="103">IF(NOT(ISNA(BU44)),IF(LEN(BU44)&gt;0,(BU44-$C44)/(rateShift*0.0001),""),"")</f>
        <v/>
      </c>
      <c r="BV134" s="432" t="str">
        <f t="shared" si="103"/>
        <v/>
      </c>
      <c r="BW134" s="432" t="str">
        <f t="shared" si="103"/>
        <v/>
      </c>
      <c r="BX134" s="432" t="str">
        <f t="shared" si="103"/>
        <v/>
      </c>
      <c r="BY134" s="432" t="str">
        <f t="shared" si="103"/>
        <v/>
      </c>
      <c r="BZ134" s="432" t="str">
        <f t="shared" si="103"/>
        <v/>
      </c>
      <c r="CA134" s="432" t="str">
        <f t="shared" si="103"/>
        <v/>
      </c>
      <c r="CB134" s="432" t="str">
        <f t="shared" si="103"/>
        <v/>
      </c>
      <c r="CC134" s="432" t="str">
        <f t="shared" si="103"/>
        <v/>
      </c>
      <c r="CD134" s="432" t="str">
        <f t="shared" si="103"/>
        <v/>
      </c>
      <c r="CE134" s="436" t="str">
        <f t="shared" si="103"/>
        <v/>
      </c>
    </row>
    <row r="135" spans="8:83" x14ac:dyDescent="0.2">
      <c r="H135" s="238">
        <v>46573</v>
      </c>
      <c r="I135" s="435">
        <f t="shared" ref="I135:AN135" si="104">IF(NOT(ISNA(I45)),IF(LEN(I45)&gt;0,(I45-$C45)/(rateShift*0.0001),""),"")</f>
        <v>0</v>
      </c>
      <c r="J135" s="432">
        <f t="shared" si="104"/>
        <v>0</v>
      </c>
      <c r="K135" s="432">
        <f t="shared" si="104"/>
        <v>0</v>
      </c>
      <c r="L135" s="432">
        <f t="shared" si="104"/>
        <v>0</v>
      </c>
      <c r="M135" s="432">
        <f t="shared" si="104"/>
        <v>0</v>
      </c>
      <c r="N135" s="432">
        <f t="shared" si="104"/>
        <v>0</v>
      </c>
      <c r="O135" s="432">
        <f t="shared" si="104"/>
        <v>0</v>
      </c>
      <c r="P135" s="432">
        <f t="shared" si="104"/>
        <v>0</v>
      </c>
      <c r="Q135" s="432">
        <f t="shared" si="104"/>
        <v>0</v>
      </c>
      <c r="R135" s="432">
        <f t="shared" si="104"/>
        <v>0</v>
      </c>
      <c r="S135" s="432">
        <f t="shared" si="104"/>
        <v>0</v>
      </c>
      <c r="T135" s="432">
        <f t="shared" si="104"/>
        <v>0</v>
      </c>
      <c r="U135" s="432">
        <f t="shared" si="104"/>
        <v>0</v>
      </c>
      <c r="V135" s="432">
        <f t="shared" si="104"/>
        <v>0</v>
      </c>
      <c r="W135" s="432">
        <f t="shared" si="104"/>
        <v>0</v>
      </c>
      <c r="X135" s="432">
        <f t="shared" si="104"/>
        <v>0</v>
      </c>
      <c r="Y135" s="432">
        <f t="shared" si="104"/>
        <v>0</v>
      </c>
      <c r="Z135" s="432">
        <f t="shared" si="104"/>
        <v>0</v>
      </c>
      <c r="AA135" s="432">
        <f t="shared" si="104"/>
        <v>0</v>
      </c>
      <c r="AB135" s="432">
        <f t="shared" si="104"/>
        <v>0</v>
      </c>
      <c r="AC135" s="432">
        <f t="shared" si="104"/>
        <v>0</v>
      </c>
      <c r="AD135" s="432">
        <f t="shared" si="104"/>
        <v>0</v>
      </c>
      <c r="AE135" s="432">
        <f t="shared" si="104"/>
        <v>0</v>
      </c>
      <c r="AF135" s="432">
        <f t="shared" si="104"/>
        <v>0</v>
      </c>
      <c r="AG135" s="432">
        <f t="shared" si="104"/>
        <v>0</v>
      </c>
      <c r="AH135" s="432">
        <f t="shared" si="104"/>
        <v>0</v>
      </c>
      <c r="AI135" s="432">
        <f t="shared" si="104"/>
        <v>0</v>
      </c>
      <c r="AJ135" s="432">
        <f t="shared" si="104"/>
        <v>0</v>
      </c>
      <c r="AK135" s="432">
        <f t="shared" si="104"/>
        <v>0</v>
      </c>
      <c r="AL135" s="432">
        <f t="shared" si="104"/>
        <v>0</v>
      </c>
      <c r="AM135" s="432">
        <f t="shared" si="104"/>
        <v>0</v>
      </c>
      <c r="AN135" s="432">
        <f t="shared" si="104"/>
        <v>0</v>
      </c>
      <c r="AO135" s="432">
        <f t="shared" ref="AO135:BT135" si="105">IF(NOT(ISNA(AO45)),IF(LEN(AO45)&gt;0,(AO45-$C45)/(rateShift*0.0001),""),"")</f>
        <v>0</v>
      </c>
      <c r="AP135" s="432">
        <f t="shared" si="105"/>
        <v>-14.548549335223186</v>
      </c>
      <c r="AQ135" s="432">
        <f t="shared" si="105"/>
        <v>15.57062145467714</v>
      </c>
      <c r="AR135" s="432">
        <f t="shared" si="105"/>
        <v>0</v>
      </c>
      <c r="AS135" s="432">
        <f t="shared" si="105"/>
        <v>0</v>
      </c>
      <c r="AT135" s="432">
        <f t="shared" si="105"/>
        <v>0</v>
      </c>
      <c r="AU135" s="432">
        <f t="shared" si="105"/>
        <v>0</v>
      </c>
      <c r="AV135" s="432">
        <f t="shared" si="105"/>
        <v>0</v>
      </c>
      <c r="AW135" s="432">
        <f t="shared" si="105"/>
        <v>0</v>
      </c>
      <c r="AX135" s="432">
        <f t="shared" si="105"/>
        <v>0</v>
      </c>
      <c r="AY135" s="432">
        <f t="shared" si="105"/>
        <v>0</v>
      </c>
      <c r="AZ135" s="432">
        <f t="shared" si="105"/>
        <v>0</v>
      </c>
      <c r="BA135" s="432">
        <f t="shared" si="105"/>
        <v>0</v>
      </c>
      <c r="BB135" s="432">
        <f t="shared" si="105"/>
        <v>0</v>
      </c>
      <c r="BC135" s="432">
        <f t="shared" si="105"/>
        <v>0</v>
      </c>
      <c r="BD135" s="432">
        <f t="shared" si="105"/>
        <v>0</v>
      </c>
      <c r="BE135" s="432">
        <f t="shared" si="105"/>
        <v>0</v>
      </c>
      <c r="BF135" s="432">
        <f t="shared" si="105"/>
        <v>0</v>
      </c>
      <c r="BG135" s="432">
        <f t="shared" si="105"/>
        <v>0</v>
      </c>
      <c r="BH135" s="432">
        <f t="shared" si="105"/>
        <v>0</v>
      </c>
      <c r="BI135" s="432">
        <f t="shared" si="105"/>
        <v>0</v>
      </c>
      <c r="BJ135" s="432">
        <f t="shared" si="105"/>
        <v>0</v>
      </c>
      <c r="BK135" s="432">
        <f t="shared" si="105"/>
        <v>0</v>
      </c>
      <c r="BL135" s="432">
        <f t="shared" si="105"/>
        <v>0</v>
      </c>
      <c r="BM135" s="432">
        <f t="shared" si="105"/>
        <v>0</v>
      </c>
      <c r="BN135" s="432">
        <f t="shared" si="105"/>
        <v>0</v>
      </c>
      <c r="BO135" s="432">
        <f t="shared" si="105"/>
        <v>0</v>
      </c>
      <c r="BP135" s="432">
        <f t="shared" si="105"/>
        <v>0</v>
      </c>
      <c r="BQ135" s="432">
        <f t="shared" si="105"/>
        <v>0</v>
      </c>
      <c r="BR135" s="432" t="str">
        <f t="shared" si="105"/>
        <v/>
      </c>
      <c r="BS135" s="432" t="str">
        <f t="shared" si="105"/>
        <v/>
      </c>
      <c r="BT135" s="432" t="str">
        <f t="shared" si="105"/>
        <v/>
      </c>
      <c r="BU135" s="432" t="str">
        <f t="shared" ref="BU135:CE135" si="106">IF(NOT(ISNA(BU45)),IF(LEN(BU45)&gt;0,(BU45-$C45)/(rateShift*0.0001),""),"")</f>
        <v/>
      </c>
      <c r="BV135" s="432" t="str">
        <f t="shared" si="106"/>
        <v/>
      </c>
      <c r="BW135" s="432" t="str">
        <f t="shared" si="106"/>
        <v/>
      </c>
      <c r="BX135" s="432" t="str">
        <f t="shared" si="106"/>
        <v/>
      </c>
      <c r="BY135" s="432" t="str">
        <f t="shared" si="106"/>
        <v/>
      </c>
      <c r="BZ135" s="432" t="str">
        <f t="shared" si="106"/>
        <v/>
      </c>
      <c r="CA135" s="432" t="str">
        <f t="shared" si="106"/>
        <v/>
      </c>
      <c r="CB135" s="432" t="str">
        <f t="shared" si="106"/>
        <v/>
      </c>
      <c r="CC135" s="432" t="str">
        <f t="shared" si="106"/>
        <v/>
      </c>
      <c r="CD135" s="432" t="str">
        <f t="shared" si="106"/>
        <v/>
      </c>
      <c r="CE135" s="436" t="str">
        <f t="shared" si="106"/>
        <v/>
      </c>
    </row>
    <row r="136" spans="8:83" x14ac:dyDescent="0.2">
      <c r="H136" s="238">
        <v>46937</v>
      </c>
      <c r="I136" s="435">
        <f t="shared" ref="I136:AN136" si="107">IF(NOT(ISNA(I46)),IF(LEN(I46)&gt;0,(I46-$C46)/(rateShift*0.0001),""),"")</f>
        <v>0</v>
      </c>
      <c r="J136" s="432">
        <f t="shared" si="107"/>
        <v>0</v>
      </c>
      <c r="K136" s="432">
        <f t="shared" si="107"/>
        <v>0</v>
      </c>
      <c r="L136" s="432">
        <f t="shared" si="107"/>
        <v>0</v>
      </c>
      <c r="M136" s="432">
        <f t="shared" si="107"/>
        <v>0</v>
      </c>
      <c r="N136" s="432">
        <f t="shared" si="107"/>
        <v>0</v>
      </c>
      <c r="O136" s="432">
        <f t="shared" si="107"/>
        <v>0</v>
      </c>
      <c r="P136" s="432">
        <f t="shared" si="107"/>
        <v>0</v>
      </c>
      <c r="Q136" s="432">
        <f t="shared" si="107"/>
        <v>0</v>
      </c>
      <c r="R136" s="432">
        <f t="shared" si="107"/>
        <v>0</v>
      </c>
      <c r="S136" s="432">
        <f t="shared" si="107"/>
        <v>0</v>
      </c>
      <c r="T136" s="432">
        <f t="shared" si="107"/>
        <v>0</v>
      </c>
      <c r="U136" s="432">
        <f t="shared" si="107"/>
        <v>0</v>
      </c>
      <c r="V136" s="432">
        <f t="shared" si="107"/>
        <v>0</v>
      </c>
      <c r="W136" s="432">
        <f t="shared" si="107"/>
        <v>0</v>
      </c>
      <c r="X136" s="432">
        <f t="shared" si="107"/>
        <v>0</v>
      </c>
      <c r="Y136" s="432">
        <f t="shared" si="107"/>
        <v>0</v>
      </c>
      <c r="Z136" s="432">
        <f t="shared" si="107"/>
        <v>0</v>
      </c>
      <c r="AA136" s="432">
        <f t="shared" si="107"/>
        <v>0</v>
      </c>
      <c r="AB136" s="432">
        <f t="shared" si="107"/>
        <v>0</v>
      </c>
      <c r="AC136" s="432">
        <f t="shared" si="107"/>
        <v>0</v>
      </c>
      <c r="AD136" s="432">
        <f t="shared" si="107"/>
        <v>0</v>
      </c>
      <c r="AE136" s="432">
        <f t="shared" si="107"/>
        <v>0</v>
      </c>
      <c r="AF136" s="432">
        <f t="shared" si="107"/>
        <v>0</v>
      </c>
      <c r="AG136" s="432">
        <f t="shared" si="107"/>
        <v>0</v>
      </c>
      <c r="AH136" s="432">
        <f t="shared" si="107"/>
        <v>0</v>
      </c>
      <c r="AI136" s="432">
        <f t="shared" si="107"/>
        <v>0</v>
      </c>
      <c r="AJ136" s="432">
        <f t="shared" si="107"/>
        <v>0</v>
      </c>
      <c r="AK136" s="432">
        <f t="shared" si="107"/>
        <v>0</v>
      </c>
      <c r="AL136" s="432">
        <f t="shared" si="107"/>
        <v>0</v>
      </c>
      <c r="AM136" s="432">
        <f t="shared" si="107"/>
        <v>0</v>
      </c>
      <c r="AN136" s="432">
        <f t="shared" si="107"/>
        <v>0</v>
      </c>
      <c r="AO136" s="432">
        <f t="shared" ref="AO136:BT136" si="108">IF(NOT(ISNA(AO46)),IF(LEN(AO46)&gt;0,(AO46-$C46)/(rateShift*0.0001),""),"")</f>
        <v>0</v>
      </c>
      <c r="AP136" s="432">
        <f t="shared" si="108"/>
        <v>0</v>
      </c>
      <c r="AQ136" s="432">
        <f t="shared" si="108"/>
        <v>-15.488911123147929</v>
      </c>
      <c r="AR136" s="432">
        <f t="shared" si="108"/>
        <v>16.513180800446225</v>
      </c>
      <c r="AS136" s="432">
        <f t="shared" si="108"/>
        <v>0</v>
      </c>
      <c r="AT136" s="432">
        <f t="shared" si="108"/>
        <v>0</v>
      </c>
      <c r="AU136" s="432">
        <f t="shared" si="108"/>
        <v>0</v>
      </c>
      <c r="AV136" s="432">
        <f t="shared" si="108"/>
        <v>0</v>
      </c>
      <c r="AW136" s="432">
        <f t="shared" si="108"/>
        <v>0</v>
      </c>
      <c r="AX136" s="432">
        <f t="shared" si="108"/>
        <v>0</v>
      </c>
      <c r="AY136" s="432">
        <f t="shared" si="108"/>
        <v>0</v>
      </c>
      <c r="AZ136" s="432">
        <f t="shared" si="108"/>
        <v>0</v>
      </c>
      <c r="BA136" s="432">
        <f t="shared" si="108"/>
        <v>0</v>
      </c>
      <c r="BB136" s="432">
        <f t="shared" si="108"/>
        <v>0</v>
      </c>
      <c r="BC136" s="432">
        <f t="shared" si="108"/>
        <v>0</v>
      </c>
      <c r="BD136" s="432">
        <f t="shared" si="108"/>
        <v>0</v>
      </c>
      <c r="BE136" s="432">
        <f t="shared" si="108"/>
        <v>0</v>
      </c>
      <c r="BF136" s="432">
        <f t="shared" si="108"/>
        <v>0</v>
      </c>
      <c r="BG136" s="432">
        <f t="shared" si="108"/>
        <v>0</v>
      </c>
      <c r="BH136" s="432">
        <f t="shared" si="108"/>
        <v>0</v>
      </c>
      <c r="BI136" s="432">
        <f t="shared" si="108"/>
        <v>0</v>
      </c>
      <c r="BJ136" s="432">
        <f t="shared" si="108"/>
        <v>0</v>
      </c>
      <c r="BK136" s="432">
        <f t="shared" si="108"/>
        <v>0</v>
      </c>
      <c r="BL136" s="432">
        <f t="shared" si="108"/>
        <v>0</v>
      </c>
      <c r="BM136" s="432">
        <f t="shared" si="108"/>
        <v>0</v>
      </c>
      <c r="BN136" s="432">
        <f t="shared" si="108"/>
        <v>0</v>
      </c>
      <c r="BO136" s="432">
        <f t="shared" si="108"/>
        <v>0</v>
      </c>
      <c r="BP136" s="432">
        <f t="shared" si="108"/>
        <v>0</v>
      </c>
      <c r="BQ136" s="432">
        <f t="shared" si="108"/>
        <v>0</v>
      </c>
      <c r="BR136" s="432" t="str">
        <f t="shared" si="108"/>
        <v/>
      </c>
      <c r="BS136" s="432" t="str">
        <f t="shared" si="108"/>
        <v/>
      </c>
      <c r="BT136" s="432" t="str">
        <f t="shared" si="108"/>
        <v/>
      </c>
      <c r="BU136" s="432" t="str">
        <f t="shared" ref="BU136:CE136" si="109">IF(NOT(ISNA(BU46)),IF(LEN(BU46)&gt;0,(BU46-$C46)/(rateShift*0.0001),""),"")</f>
        <v/>
      </c>
      <c r="BV136" s="432" t="str">
        <f t="shared" si="109"/>
        <v/>
      </c>
      <c r="BW136" s="432" t="str">
        <f t="shared" si="109"/>
        <v/>
      </c>
      <c r="BX136" s="432" t="str">
        <f t="shared" si="109"/>
        <v/>
      </c>
      <c r="BY136" s="432" t="str">
        <f t="shared" si="109"/>
        <v/>
      </c>
      <c r="BZ136" s="432" t="str">
        <f t="shared" si="109"/>
        <v/>
      </c>
      <c r="CA136" s="432" t="str">
        <f t="shared" si="109"/>
        <v/>
      </c>
      <c r="CB136" s="432" t="str">
        <f t="shared" si="109"/>
        <v/>
      </c>
      <c r="CC136" s="432" t="str">
        <f t="shared" si="109"/>
        <v/>
      </c>
      <c r="CD136" s="432" t="str">
        <f t="shared" si="109"/>
        <v/>
      </c>
      <c r="CE136" s="436" t="str">
        <f t="shared" si="109"/>
        <v/>
      </c>
    </row>
    <row r="137" spans="8:83" x14ac:dyDescent="0.2">
      <c r="H137" s="238">
        <v>47302</v>
      </c>
      <c r="I137" s="435">
        <f t="shared" ref="I137:AN137" si="110">IF(NOT(ISNA(I47)),IF(LEN(I47)&gt;0,(I47-$C47)/(rateShift*0.0001),""),"")</f>
        <v>0</v>
      </c>
      <c r="J137" s="432">
        <f t="shared" si="110"/>
        <v>0</v>
      </c>
      <c r="K137" s="432">
        <f t="shared" si="110"/>
        <v>0</v>
      </c>
      <c r="L137" s="432">
        <f t="shared" si="110"/>
        <v>0</v>
      </c>
      <c r="M137" s="432">
        <f t="shared" si="110"/>
        <v>0</v>
      </c>
      <c r="N137" s="432">
        <f t="shared" si="110"/>
        <v>0</v>
      </c>
      <c r="O137" s="432">
        <f t="shared" si="110"/>
        <v>0</v>
      </c>
      <c r="P137" s="432">
        <f t="shared" si="110"/>
        <v>0</v>
      </c>
      <c r="Q137" s="432">
        <f t="shared" si="110"/>
        <v>0</v>
      </c>
      <c r="R137" s="432">
        <f t="shared" si="110"/>
        <v>0</v>
      </c>
      <c r="S137" s="432">
        <f t="shared" si="110"/>
        <v>0</v>
      </c>
      <c r="T137" s="432">
        <f t="shared" si="110"/>
        <v>0</v>
      </c>
      <c r="U137" s="432">
        <f t="shared" si="110"/>
        <v>0</v>
      </c>
      <c r="V137" s="432">
        <f t="shared" si="110"/>
        <v>0</v>
      </c>
      <c r="W137" s="432">
        <f t="shared" si="110"/>
        <v>0</v>
      </c>
      <c r="X137" s="432">
        <f t="shared" si="110"/>
        <v>0</v>
      </c>
      <c r="Y137" s="432">
        <f t="shared" si="110"/>
        <v>0</v>
      </c>
      <c r="Z137" s="432">
        <f t="shared" si="110"/>
        <v>0</v>
      </c>
      <c r="AA137" s="432">
        <f t="shared" si="110"/>
        <v>0</v>
      </c>
      <c r="AB137" s="432">
        <f t="shared" si="110"/>
        <v>0</v>
      </c>
      <c r="AC137" s="432">
        <f t="shared" si="110"/>
        <v>0</v>
      </c>
      <c r="AD137" s="432">
        <f t="shared" si="110"/>
        <v>0</v>
      </c>
      <c r="AE137" s="432">
        <f t="shared" si="110"/>
        <v>0</v>
      </c>
      <c r="AF137" s="432">
        <f t="shared" si="110"/>
        <v>0</v>
      </c>
      <c r="AG137" s="432">
        <f t="shared" si="110"/>
        <v>0</v>
      </c>
      <c r="AH137" s="432">
        <f t="shared" si="110"/>
        <v>0</v>
      </c>
      <c r="AI137" s="432">
        <f t="shared" si="110"/>
        <v>0</v>
      </c>
      <c r="AJ137" s="432">
        <f t="shared" si="110"/>
        <v>0</v>
      </c>
      <c r="AK137" s="432">
        <f t="shared" si="110"/>
        <v>0</v>
      </c>
      <c r="AL137" s="432">
        <f t="shared" si="110"/>
        <v>0</v>
      </c>
      <c r="AM137" s="432">
        <f t="shared" si="110"/>
        <v>0</v>
      </c>
      <c r="AN137" s="432">
        <f t="shared" si="110"/>
        <v>0</v>
      </c>
      <c r="AO137" s="432">
        <f t="shared" ref="AO137:BT137" si="111">IF(NOT(ISNA(AO47)),IF(LEN(AO47)&gt;0,(AO47-$C47)/(rateShift*0.0001),""),"")</f>
        <v>0</v>
      </c>
      <c r="AP137" s="432">
        <f t="shared" si="111"/>
        <v>0</v>
      </c>
      <c r="AQ137" s="432">
        <f t="shared" si="111"/>
        <v>0</v>
      </c>
      <c r="AR137" s="432">
        <f t="shared" si="111"/>
        <v>-16.476355743792226</v>
      </c>
      <c r="AS137" s="432">
        <f t="shared" si="111"/>
        <v>17.50337078901482</v>
      </c>
      <c r="AT137" s="432">
        <f t="shared" si="111"/>
        <v>0</v>
      </c>
      <c r="AU137" s="432">
        <f t="shared" si="111"/>
        <v>0</v>
      </c>
      <c r="AV137" s="432">
        <f t="shared" si="111"/>
        <v>0</v>
      </c>
      <c r="AW137" s="432">
        <f t="shared" si="111"/>
        <v>0</v>
      </c>
      <c r="AX137" s="432">
        <f t="shared" si="111"/>
        <v>0</v>
      </c>
      <c r="AY137" s="432">
        <f t="shared" si="111"/>
        <v>0</v>
      </c>
      <c r="AZ137" s="432">
        <f t="shared" si="111"/>
        <v>0</v>
      </c>
      <c r="BA137" s="432">
        <f t="shared" si="111"/>
        <v>0</v>
      </c>
      <c r="BB137" s="432">
        <f t="shared" si="111"/>
        <v>0</v>
      </c>
      <c r="BC137" s="432">
        <f t="shared" si="111"/>
        <v>0</v>
      </c>
      <c r="BD137" s="432">
        <f t="shared" si="111"/>
        <v>0</v>
      </c>
      <c r="BE137" s="432">
        <f t="shared" si="111"/>
        <v>0</v>
      </c>
      <c r="BF137" s="432">
        <f t="shared" si="111"/>
        <v>0</v>
      </c>
      <c r="BG137" s="432">
        <f t="shared" si="111"/>
        <v>0</v>
      </c>
      <c r="BH137" s="432">
        <f t="shared" si="111"/>
        <v>0</v>
      </c>
      <c r="BI137" s="432">
        <f t="shared" si="111"/>
        <v>0</v>
      </c>
      <c r="BJ137" s="432">
        <f t="shared" si="111"/>
        <v>0</v>
      </c>
      <c r="BK137" s="432">
        <f t="shared" si="111"/>
        <v>0</v>
      </c>
      <c r="BL137" s="432">
        <f t="shared" si="111"/>
        <v>0</v>
      </c>
      <c r="BM137" s="432">
        <f t="shared" si="111"/>
        <v>0</v>
      </c>
      <c r="BN137" s="432">
        <f t="shared" si="111"/>
        <v>0</v>
      </c>
      <c r="BO137" s="432">
        <f t="shared" si="111"/>
        <v>0</v>
      </c>
      <c r="BP137" s="432">
        <f t="shared" si="111"/>
        <v>0</v>
      </c>
      <c r="BQ137" s="432">
        <f t="shared" si="111"/>
        <v>0</v>
      </c>
      <c r="BR137" s="432" t="str">
        <f t="shared" si="111"/>
        <v/>
      </c>
      <c r="BS137" s="432" t="str">
        <f t="shared" si="111"/>
        <v/>
      </c>
      <c r="BT137" s="432" t="str">
        <f t="shared" si="111"/>
        <v/>
      </c>
      <c r="BU137" s="432" t="str">
        <f t="shared" ref="BU137:CE137" si="112">IF(NOT(ISNA(BU47)),IF(LEN(BU47)&gt;0,(BU47-$C47)/(rateShift*0.0001),""),"")</f>
        <v/>
      </c>
      <c r="BV137" s="432" t="str">
        <f t="shared" si="112"/>
        <v/>
      </c>
      <c r="BW137" s="432" t="str">
        <f t="shared" si="112"/>
        <v/>
      </c>
      <c r="BX137" s="432" t="str">
        <f t="shared" si="112"/>
        <v/>
      </c>
      <c r="BY137" s="432" t="str">
        <f t="shared" si="112"/>
        <v/>
      </c>
      <c r="BZ137" s="432" t="str">
        <f t="shared" si="112"/>
        <v/>
      </c>
      <c r="CA137" s="432" t="str">
        <f t="shared" si="112"/>
        <v/>
      </c>
      <c r="CB137" s="432" t="str">
        <f t="shared" si="112"/>
        <v/>
      </c>
      <c r="CC137" s="432" t="str">
        <f t="shared" si="112"/>
        <v/>
      </c>
      <c r="CD137" s="432" t="str">
        <f t="shared" si="112"/>
        <v/>
      </c>
      <c r="CE137" s="436" t="str">
        <f t="shared" si="112"/>
        <v/>
      </c>
    </row>
    <row r="138" spans="8:83" x14ac:dyDescent="0.2">
      <c r="H138" s="238">
        <v>47667</v>
      </c>
      <c r="I138" s="435">
        <f t="shared" ref="I138:AN138" si="113">IF(NOT(ISNA(I48)),IF(LEN(I48)&gt;0,(I48-$C48)/(rateShift*0.0001),""),"")</f>
        <v>0</v>
      </c>
      <c r="J138" s="432">
        <f t="shared" si="113"/>
        <v>0</v>
      </c>
      <c r="K138" s="432">
        <f t="shared" si="113"/>
        <v>0</v>
      </c>
      <c r="L138" s="432">
        <f t="shared" si="113"/>
        <v>0</v>
      </c>
      <c r="M138" s="432">
        <f t="shared" si="113"/>
        <v>0</v>
      </c>
      <c r="N138" s="432">
        <f t="shared" si="113"/>
        <v>0</v>
      </c>
      <c r="O138" s="432">
        <f t="shared" si="113"/>
        <v>0</v>
      </c>
      <c r="P138" s="432">
        <f t="shared" si="113"/>
        <v>0</v>
      </c>
      <c r="Q138" s="432">
        <f t="shared" si="113"/>
        <v>0</v>
      </c>
      <c r="R138" s="432">
        <f t="shared" si="113"/>
        <v>0</v>
      </c>
      <c r="S138" s="432">
        <f t="shared" si="113"/>
        <v>0</v>
      </c>
      <c r="T138" s="432">
        <f t="shared" si="113"/>
        <v>0</v>
      </c>
      <c r="U138" s="432">
        <f t="shared" si="113"/>
        <v>0</v>
      </c>
      <c r="V138" s="432">
        <f t="shared" si="113"/>
        <v>0</v>
      </c>
      <c r="W138" s="432">
        <f t="shared" si="113"/>
        <v>0</v>
      </c>
      <c r="X138" s="432">
        <f t="shared" si="113"/>
        <v>0</v>
      </c>
      <c r="Y138" s="432">
        <f t="shared" si="113"/>
        <v>0</v>
      </c>
      <c r="Z138" s="432">
        <f t="shared" si="113"/>
        <v>0</v>
      </c>
      <c r="AA138" s="432">
        <f t="shared" si="113"/>
        <v>0</v>
      </c>
      <c r="AB138" s="432">
        <f t="shared" si="113"/>
        <v>0</v>
      </c>
      <c r="AC138" s="432">
        <f t="shared" si="113"/>
        <v>0</v>
      </c>
      <c r="AD138" s="432">
        <f t="shared" si="113"/>
        <v>0</v>
      </c>
      <c r="AE138" s="432">
        <f t="shared" si="113"/>
        <v>0</v>
      </c>
      <c r="AF138" s="432">
        <f t="shared" si="113"/>
        <v>0</v>
      </c>
      <c r="AG138" s="432">
        <f t="shared" si="113"/>
        <v>0</v>
      </c>
      <c r="AH138" s="432">
        <f t="shared" si="113"/>
        <v>0</v>
      </c>
      <c r="AI138" s="432">
        <f t="shared" si="113"/>
        <v>0</v>
      </c>
      <c r="AJ138" s="432">
        <f t="shared" si="113"/>
        <v>0</v>
      </c>
      <c r="AK138" s="432">
        <f t="shared" si="113"/>
        <v>0</v>
      </c>
      <c r="AL138" s="432">
        <f t="shared" si="113"/>
        <v>0</v>
      </c>
      <c r="AM138" s="432">
        <f t="shared" si="113"/>
        <v>0</v>
      </c>
      <c r="AN138" s="432">
        <f t="shared" si="113"/>
        <v>0</v>
      </c>
      <c r="AO138" s="432">
        <f t="shared" ref="AO138:BT138" si="114">IF(NOT(ISNA(AO48)),IF(LEN(AO48)&gt;0,(AO48-$C48)/(rateShift*0.0001),""),"")</f>
        <v>0</v>
      </c>
      <c r="AP138" s="432">
        <f t="shared" si="114"/>
        <v>0</v>
      </c>
      <c r="AQ138" s="432">
        <f t="shared" si="114"/>
        <v>0</v>
      </c>
      <c r="AR138" s="432">
        <f t="shared" si="114"/>
        <v>0</v>
      </c>
      <c r="AS138" s="432">
        <f t="shared" si="114"/>
        <v>-17.466276018198911</v>
      </c>
      <c r="AT138" s="432">
        <f t="shared" si="114"/>
        <v>18.496452275057489</v>
      </c>
      <c r="AU138" s="432">
        <f t="shared" si="114"/>
        <v>0</v>
      </c>
      <c r="AV138" s="432">
        <f t="shared" si="114"/>
        <v>0</v>
      </c>
      <c r="AW138" s="432">
        <f t="shared" si="114"/>
        <v>0</v>
      </c>
      <c r="AX138" s="432">
        <f t="shared" si="114"/>
        <v>0</v>
      </c>
      <c r="AY138" s="432">
        <f t="shared" si="114"/>
        <v>0</v>
      </c>
      <c r="AZ138" s="432">
        <f t="shared" si="114"/>
        <v>0</v>
      </c>
      <c r="BA138" s="432">
        <f t="shared" si="114"/>
        <v>0</v>
      </c>
      <c r="BB138" s="432">
        <f t="shared" si="114"/>
        <v>0</v>
      </c>
      <c r="BC138" s="432">
        <f t="shared" si="114"/>
        <v>0</v>
      </c>
      <c r="BD138" s="432">
        <f t="shared" si="114"/>
        <v>0</v>
      </c>
      <c r="BE138" s="432">
        <f t="shared" si="114"/>
        <v>0</v>
      </c>
      <c r="BF138" s="432">
        <f t="shared" si="114"/>
        <v>0</v>
      </c>
      <c r="BG138" s="432">
        <f t="shared" si="114"/>
        <v>0</v>
      </c>
      <c r="BH138" s="432">
        <f t="shared" si="114"/>
        <v>0</v>
      </c>
      <c r="BI138" s="432">
        <f t="shared" si="114"/>
        <v>0</v>
      </c>
      <c r="BJ138" s="432">
        <f t="shared" si="114"/>
        <v>0</v>
      </c>
      <c r="BK138" s="432">
        <f t="shared" si="114"/>
        <v>0</v>
      </c>
      <c r="BL138" s="432">
        <f t="shared" si="114"/>
        <v>0</v>
      </c>
      <c r="BM138" s="432">
        <f t="shared" si="114"/>
        <v>0</v>
      </c>
      <c r="BN138" s="432">
        <f t="shared" si="114"/>
        <v>0</v>
      </c>
      <c r="BO138" s="432">
        <f t="shared" si="114"/>
        <v>0</v>
      </c>
      <c r="BP138" s="432">
        <f t="shared" si="114"/>
        <v>0</v>
      </c>
      <c r="BQ138" s="432">
        <f t="shared" si="114"/>
        <v>0</v>
      </c>
      <c r="BR138" s="432" t="str">
        <f t="shared" si="114"/>
        <v/>
      </c>
      <c r="BS138" s="432" t="str">
        <f t="shared" si="114"/>
        <v/>
      </c>
      <c r="BT138" s="432" t="str">
        <f t="shared" si="114"/>
        <v/>
      </c>
      <c r="BU138" s="432" t="str">
        <f t="shared" ref="BU138:CE138" si="115">IF(NOT(ISNA(BU48)),IF(LEN(BU48)&gt;0,(BU48-$C48)/(rateShift*0.0001),""),"")</f>
        <v/>
      </c>
      <c r="BV138" s="432" t="str">
        <f t="shared" si="115"/>
        <v/>
      </c>
      <c r="BW138" s="432" t="str">
        <f t="shared" si="115"/>
        <v/>
      </c>
      <c r="BX138" s="432" t="str">
        <f t="shared" si="115"/>
        <v/>
      </c>
      <c r="BY138" s="432" t="str">
        <f t="shared" si="115"/>
        <v/>
      </c>
      <c r="BZ138" s="432" t="str">
        <f t="shared" si="115"/>
        <v/>
      </c>
      <c r="CA138" s="432" t="str">
        <f t="shared" si="115"/>
        <v/>
      </c>
      <c r="CB138" s="432" t="str">
        <f t="shared" si="115"/>
        <v/>
      </c>
      <c r="CC138" s="432" t="str">
        <f t="shared" si="115"/>
        <v/>
      </c>
      <c r="CD138" s="432" t="str">
        <f t="shared" si="115"/>
        <v/>
      </c>
      <c r="CE138" s="436" t="str">
        <f t="shared" si="115"/>
        <v/>
      </c>
    </row>
    <row r="139" spans="8:83" x14ac:dyDescent="0.2">
      <c r="H139" s="238">
        <v>48032</v>
      </c>
      <c r="I139" s="435">
        <f t="shared" ref="I139:AN139" si="116">IF(NOT(ISNA(I49)),IF(LEN(I49)&gt;0,(I49-$C49)/(rateShift*0.0001),""),"")</f>
        <v>0</v>
      </c>
      <c r="J139" s="432">
        <f t="shared" si="116"/>
        <v>0</v>
      </c>
      <c r="K139" s="432">
        <f t="shared" si="116"/>
        <v>0</v>
      </c>
      <c r="L139" s="432">
        <f t="shared" si="116"/>
        <v>0</v>
      </c>
      <c r="M139" s="432">
        <f t="shared" si="116"/>
        <v>0</v>
      </c>
      <c r="N139" s="432">
        <f t="shared" si="116"/>
        <v>0</v>
      </c>
      <c r="O139" s="432">
        <f t="shared" si="116"/>
        <v>0</v>
      </c>
      <c r="P139" s="432">
        <f t="shared" si="116"/>
        <v>0</v>
      </c>
      <c r="Q139" s="432">
        <f t="shared" si="116"/>
        <v>0</v>
      </c>
      <c r="R139" s="432">
        <f t="shared" si="116"/>
        <v>0</v>
      </c>
      <c r="S139" s="432">
        <f t="shared" si="116"/>
        <v>0</v>
      </c>
      <c r="T139" s="432">
        <f t="shared" si="116"/>
        <v>0</v>
      </c>
      <c r="U139" s="432">
        <f t="shared" si="116"/>
        <v>0</v>
      </c>
      <c r="V139" s="432">
        <f t="shared" si="116"/>
        <v>0</v>
      </c>
      <c r="W139" s="432">
        <f t="shared" si="116"/>
        <v>0</v>
      </c>
      <c r="X139" s="432">
        <f t="shared" si="116"/>
        <v>0</v>
      </c>
      <c r="Y139" s="432">
        <f t="shared" si="116"/>
        <v>0</v>
      </c>
      <c r="Z139" s="432">
        <f t="shared" si="116"/>
        <v>0</v>
      </c>
      <c r="AA139" s="432">
        <f t="shared" si="116"/>
        <v>0</v>
      </c>
      <c r="AB139" s="432">
        <f t="shared" si="116"/>
        <v>0</v>
      </c>
      <c r="AC139" s="432">
        <f t="shared" si="116"/>
        <v>0</v>
      </c>
      <c r="AD139" s="432">
        <f t="shared" si="116"/>
        <v>0</v>
      </c>
      <c r="AE139" s="432">
        <f t="shared" si="116"/>
        <v>0</v>
      </c>
      <c r="AF139" s="432">
        <f t="shared" si="116"/>
        <v>0</v>
      </c>
      <c r="AG139" s="432">
        <f t="shared" si="116"/>
        <v>0</v>
      </c>
      <c r="AH139" s="432">
        <f t="shared" si="116"/>
        <v>0</v>
      </c>
      <c r="AI139" s="432">
        <f t="shared" si="116"/>
        <v>0</v>
      </c>
      <c r="AJ139" s="432">
        <f t="shared" si="116"/>
        <v>0</v>
      </c>
      <c r="AK139" s="432">
        <f t="shared" si="116"/>
        <v>0</v>
      </c>
      <c r="AL139" s="432">
        <f t="shared" si="116"/>
        <v>0</v>
      </c>
      <c r="AM139" s="432">
        <f t="shared" si="116"/>
        <v>0</v>
      </c>
      <c r="AN139" s="432">
        <f t="shared" si="116"/>
        <v>0</v>
      </c>
      <c r="AO139" s="432">
        <f t="shared" ref="AO139:BT139" si="117">IF(NOT(ISNA(AO49)),IF(LEN(AO49)&gt;0,(AO49-$C49)/(rateShift*0.0001),""),"")</f>
        <v>0</v>
      </c>
      <c r="AP139" s="432">
        <f t="shared" si="117"/>
        <v>0</v>
      </c>
      <c r="AQ139" s="432">
        <f t="shared" si="117"/>
        <v>0</v>
      </c>
      <c r="AR139" s="432">
        <f t="shared" si="117"/>
        <v>0</v>
      </c>
      <c r="AS139" s="432">
        <f t="shared" si="117"/>
        <v>0</v>
      </c>
      <c r="AT139" s="432">
        <f t="shared" si="117"/>
        <v>-18.308300709610844</v>
      </c>
      <c r="AU139" s="432">
        <f t="shared" si="117"/>
        <v>19.341985540758976</v>
      </c>
      <c r="AV139" s="432">
        <f t="shared" si="117"/>
        <v>0</v>
      </c>
      <c r="AW139" s="432">
        <f t="shared" si="117"/>
        <v>0</v>
      </c>
      <c r="AX139" s="432">
        <f t="shared" si="117"/>
        <v>0</v>
      </c>
      <c r="AY139" s="432">
        <f t="shared" si="117"/>
        <v>0</v>
      </c>
      <c r="AZ139" s="432">
        <f t="shared" si="117"/>
        <v>0</v>
      </c>
      <c r="BA139" s="432">
        <f t="shared" si="117"/>
        <v>0</v>
      </c>
      <c r="BB139" s="432">
        <f t="shared" si="117"/>
        <v>0</v>
      </c>
      <c r="BC139" s="432">
        <f t="shared" si="117"/>
        <v>0</v>
      </c>
      <c r="BD139" s="432">
        <f t="shared" si="117"/>
        <v>0</v>
      </c>
      <c r="BE139" s="432">
        <f t="shared" si="117"/>
        <v>0</v>
      </c>
      <c r="BF139" s="432">
        <f t="shared" si="117"/>
        <v>0</v>
      </c>
      <c r="BG139" s="432">
        <f t="shared" si="117"/>
        <v>0</v>
      </c>
      <c r="BH139" s="432">
        <f t="shared" si="117"/>
        <v>0</v>
      </c>
      <c r="BI139" s="432">
        <f t="shared" si="117"/>
        <v>0</v>
      </c>
      <c r="BJ139" s="432">
        <f t="shared" si="117"/>
        <v>0</v>
      </c>
      <c r="BK139" s="432">
        <f t="shared" si="117"/>
        <v>0</v>
      </c>
      <c r="BL139" s="432">
        <f t="shared" si="117"/>
        <v>0</v>
      </c>
      <c r="BM139" s="432">
        <f t="shared" si="117"/>
        <v>0</v>
      </c>
      <c r="BN139" s="432">
        <f t="shared" si="117"/>
        <v>0</v>
      </c>
      <c r="BO139" s="432">
        <f t="shared" si="117"/>
        <v>0</v>
      </c>
      <c r="BP139" s="432">
        <f t="shared" si="117"/>
        <v>0</v>
      </c>
      <c r="BQ139" s="432">
        <f t="shared" si="117"/>
        <v>0</v>
      </c>
      <c r="BR139" s="432" t="str">
        <f t="shared" si="117"/>
        <v/>
      </c>
      <c r="BS139" s="432" t="str">
        <f t="shared" si="117"/>
        <v/>
      </c>
      <c r="BT139" s="432" t="str">
        <f t="shared" si="117"/>
        <v/>
      </c>
      <c r="BU139" s="432" t="str">
        <f t="shared" ref="BU139:CE139" si="118">IF(NOT(ISNA(BU49)),IF(LEN(BU49)&gt;0,(BU49-$C49)/(rateShift*0.0001),""),"")</f>
        <v/>
      </c>
      <c r="BV139" s="432" t="str">
        <f t="shared" si="118"/>
        <v/>
      </c>
      <c r="BW139" s="432" t="str">
        <f t="shared" si="118"/>
        <v/>
      </c>
      <c r="BX139" s="432" t="str">
        <f t="shared" si="118"/>
        <v/>
      </c>
      <c r="BY139" s="432" t="str">
        <f t="shared" si="118"/>
        <v/>
      </c>
      <c r="BZ139" s="432" t="str">
        <f t="shared" si="118"/>
        <v/>
      </c>
      <c r="CA139" s="432" t="str">
        <f t="shared" si="118"/>
        <v/>
      </c>
      <c r="CB139" s="432" t="str">
        <f t="shared" si="118"/>
        <v/>
      </c>
      <c r="CC139" s="432" t="str">
        <f t="shared" si="118"/>
        <v/>
      </c>
      <c r="CD139" s="432" t="str">
        <f t="shared" si="118"/>
        <v/>
      </c>
      <c r="CE139" s="436" t="str">
        <f t="shared" si="118"/>
        <v/>
      </c>
    </row>
    <row r="140" spans="8:83" x14ac:dyDescent="0.2">
      <c r="H140" s="238">
        <v>48400</v>
      </c>
      <c r="I140" s="435">
        <f t="shared" ref="I140:AN140" si="119">IF(NOT(ISNA(I50)),IF(LEN(I50)&gt;0,(I50-$C50)/(rateShift*0.0001),""),"")</f>
        <v>0</v>
      </c>
      <c r="J140" s="432">
        <f t="shared" si="119"/>
        <v>0</v>
      </c>
      <c r="K140" s="432">
        <f t="shared" si="119"/>
        <v>0</v>
      </c>
      <c r="L140" s="432">
        <f t="shared" si="119"/>
        <v>0</v>
      </c>
      <c r="M140" s="432">
        <f t="shared" si="119"/>
        <v>0</v>
      </c>
      <c r="N140" s="432">
        <f t="shared" si="119"/>
        <v>0</v>
      </c>
      <c r="O140" s="432">
        <f t="shared" si="119"/>
        <v>0</v>
      </c>
      <c r="P140" s="432">
        <f t="shared" si="119"/>
        <v>0</v>
      </c>
      <c r="Q140" s="432">
        <f t="shared" si="119"/>
        <v>0</v>
      </c>
      <c r="R140" s="432">
        <f t="shared" si="119"/>
        <v>0</v>
      </c>
      <c r="S140" s="432">
        <f t="shared" si="119"/>
        <v>0</v>
      </c>
      <c r="T140" s="432">
        <f t="shared" si="119"/>
        <v>0</v>
      </c>
      <c r="U140" s="432">
        <f t="shared" si="119"/>
        <v>0</v>
      </c>
      <c r="V140" s="432">
        <f t="shared" si="119"/>
        <v>0</v>
      </c>
      <c r="W140" s="432">
        <f t="shared" si="119"/>
        <v>0</v>
      </c>
      <c r="X140" s="432">
        <f t="shared" si="119"/>
        <v>0</v>
      </c>
      <c r="Y140" s="432">
        <f t="shared" si="119"/>
        <v>0</v>
      </c>
      <c r="Z140" s="432">
        <f t="shared" si="119"/>
        <v>0</v>
      </c>
      <c r="AA140" s="432">
        <f t="shared" si="119"/>
        <v>0</v>
      </c>
      <c r="AB140" s="432">
        <f t="shared" si="119"/>
        <v>0</v>
      </c>
      <c r="AC140" s="432">
        <f t="shared" si="119"/>
        <v>0</v>
      </c>
      <c r="AD140" s="432">
        <f t="shared" si="119"/>
        <v>0</v>
      </c>
      <c r="AE140" s="432">
        <f t="shared" si="119"/>
        <v>0</v>
      </c>
      <c r="AF140" s="432">
        <f t="shared" si="119"/>
        <v>0</v>
      </c>
      <c r="AG140" s="432">
        <f t="shared" si="119"/>
        <v>0</v>
      </c>
      <c r="AH140" s="432">
        <f t="shared" si="119"/>
        <v>0</v>
      </c>
      <c r="AI140" s="432">
        <f t="shared" si="119"/>
        <v>0</v>
      </c>
      <c r="AJ140" s="432">
        <f t="shared" si="119"/>
        <v>0</v>
      </c>
      <c r="AK140" s="432">
        <f t="shared" si="119"/>
        <v>0</v>
      </c>
      <c r="AL140" s="432">
        <f t="shared" si="119"/>
        <v>0</v>
      </c>
      <c r="AM140" s="432">
        <f t="shared" si="119"/>
        <v>0</v>
      </c>
      <c r="AN140" s="432">
        <f t="shared" si="119"/>
        <v>0</v>
      </c>
      <c r="AO140" s="432">
        <f t="shared" ref="AO140:BT140" si="120">IF(NOT(ISNA(AO50)),IF(LEN(AO50)&gt;0,(AO50-$C50)/(rateShift*0.0001),""),"")</f>
        <v>0</v>
      </c>
      <c r="AP140" s="432">
        <f t="shared" si="120"/>
        <v>0</v>
      </c>
      <c r="AQ140" s="432">
        <f t="shared" si="120"/>
        <v>0</v>
      </c>
      <c r="AR140" s="432">
        <f t="shared" si="120"/>
        <v>0</v>
      </c>
      <c r="AS140" s="432">
        <f t="shared" si="120"/>
        <v>0</v>
      </c>
      <c r="AT140" s="432">
        <f t="shared" si="120"/>
        <v>0</v>
      </c>
      <c r="AU140" s="432">
        <f t="shared" si="120"/>
        <v>-19.519670843647049</v>
      </c>
      <c r="AV140" s="432">
        <f t="shared" si="120"/>
        <v>20.557646591808364</v>
      </c>
      <c r="AW140" s="432">
        <f t="shared" si="120"/>
        <v>0</v>
      </c>
      <c r="AX140" s="432">
        <f t="shared" si="120"/>
        <v>0</v>
      </c>
      <c r="AY140" s="432">
        <f t="shared" si="120"/>
        <v>0</v>
      </c>
      <c r="AZ140" s="432">
        <f t="shared" si="120"/>
        <v>0</v>
      </c>
      <c r="BA140" s="432">
        <f t="shared" si="120"/>
        <v>0</v>
      </c>
      <c r="BB140" s="432">
        <f t="shared" si="120"/>
        <v>0</v>
      </c>
      <c r="BC140" s="432">
        <f t="shared" si="120"/>
        <v>0</v>
      </c>
      <c r="BD140" s="432">
        <f t="shared" si="120"/>
        <v>0</v>
      </c>
      <c r="BE140" s="432">
        <f t="shared" si="120"/>
        <v>0</v>
      </c>
      <c r="BF140" s="432">
        <f t="shared" si="120"/>
        <v>0</v>
      </c>
      <c r="BG140" s="432">
        <f t="shared" si="120"/>
        <v>0</v>
      </c>
      <c r="BH140" s="432">
        <f t="shared" si="120"/>
        <v>0</v>
      </c>
      <c r="BI140" s="432">
        <f t="shared" si="120"/>
        <v>0</v>
      </c>
      <c r="BJ140" s="432">
        <f t="shared" si="120"/>
        <v>0</v>
      </c>
      <c r="BK140" s="432">
        <f t="shared" si="120"/>
        <v>0</v>
      </c>
      <c r="BL140" s="432">
        <f t="shared" si="120"/>
        <v>0</v>
      </c>
      <c r="BM140" s="432">
        <f t="shared" si="120"/>
        <v>0</v>
      </c>
      <c r="BN140" s="432">
        <f t="shared" si="120"/>
        <v>0</v>
      </c>
      <c r="BO140" s="432">
        <f t="shared" si="120"/>
        <v>0</v>
      </c>
      <c r="BP140" s="432">
        <f t="shared" si="120"/>
        <v>0</v>
      </c>
      <c r="BQ140" s="432">
        <f t="shared" si="120"/>
        <v>0</v>
      </c>
      <c r="BR140" s="432" t="str">
        <f t="shared" si="120"/>
        <v/>
      </c>
      <c r="BS140" s="432" t="str">
        <f t="shared" si="120"/>
        <v/>
      </c>
      <c r="BT140" s="432" t="str">
        <f t="shared" si="120"/>
        <v/>
      </c>
      <c r="BU140" s="432" t="str">
        <f t="shared" ref="BU140:CE140" si="121">IF(NOT(ISNA(BU50)),IF(LEN(BU50)&gt;0,(BU50-$C50)/(rateShift*0.0001),""),"")</f>
        <v/>
      </c>
      <c r="BV140" s="432" t="str">
        <f t="shared" si="121"/>
        <v/>
      </c>
      <c r="BW140" s="432" t="str">
        <f t="shared" si="121"/>
        <v/>
      </c>
      <c r="BX140" s="432" t="str">
        <f t="shared" si="121"/>
        <v/>
      </c>
      <c r="BY140" s="432" t="str">
        <f t="shared" si="121"/>
        <v/>
      </c>
      <c r="BZ140" s="432" t="str">
        <f t="shared" si="121"/>
        <v/>
      </c>
      <c r="CA140" s="432" t="str">
        <f t="shared" si="121"/>
        <v/>
      </c>
      <c r="CB140" s="432" t="str">
        <f t="shared" si="121"/>
        <v/>
      </c>
      <c r="CC140" s="432" t="str">
        <f t="shared" si="121"/>
        <v/>
      </c>
      <c r="CD140" s="432" t="str">
        <f t="shared" si="121"/>
        <v/>
      </c>
      <c r="CE140" s="436" t="str">
        <f t="shared" si="121"/>
        <v/>
      </c>
    </row>
    <row r="141" spans="8:83" x14ac:dyDescent="0.2">
      <c r="H141" s="238">
        <v>48764</v>
      </c>
      <c r="I141" s="435">
        <f t="shared" ref="I141:AN141" si="122">IF(NOT(ISNA(I51)),IF(LEN(I51)&gt;0,(I51-$C51)/(rateShift*0.0001),""),"")</f>
        <v>0</v>
      </c>
      <c r="J141" s="432">
        <f t="shared" si="122"/>
        <v>0</v>
      </c>
      <c r="K141" s="432">
        <f t="shared" si="122"/>
        <v>0</v>
      </c>
      <c r="L141" s="432">
        <f t="shared" si="122"/>
        <v>0</v>
      </c>
      <c r="M141" s="432">
        <f t="shared" si="122"/>
        <v>0</v>
      </c>
      <c r="N141" s="432">
        <f t="shared" si="122"/>
        <v>0</v>
      </c>
      <c r="O141" s="432">
        <f t="shared" si="122"/>
        <v>0</v>
      </c>
      <c r="P141" s="432">
        <f t="shared" si="122"/>
        <v>0</v>
      </c>
      <c r="Q141" s="432">
        <f t="shared" si="122"/>
        <v>0</v>
      </c>
      <c r="R141" s="432">
        <f t="shared" si="122"/>
        <v>0</v>
      </c>
      <c r="S141" s="432">
        <f t="shared" si="122"/>
        <v>0</v>
      </c>
      <c r="T141" s="432">
        <f t="shared" si="122"/>
        <v>0</v>
      </c>
      <c r="U141" s="432">
        <f t="shared" si="122"/>
        <v>0</v>
      </c>
      <c r="V141" s="432">
        <f t="shared" si="122"/>
        <v>0</v>
      </c>
      <c r="W141" s="432">
        <f t="shared" si="122"/>
        <v>0</v>
      </c>
      <c r="X141" s="432">
        <f t="shared" si="122"/>
        <v>0</v>
      </c>
      <c r="Y141" s="432">
        <f t="shared" si="122"/>
        <v>0</v>
      </c>
      <c r="Z141" s="432">
        <f t="shared" si="122"/>
        <v>0</v>
      </c>
      <c r="AA141" s="432">
        <f t="shared" si="122"/>
        <v>0</v>
      </c>
      <c r="AB141" s="432">
        <f t="shared" si="122"/>
        <v>0</v>
      </c>
      <c r="AC141" s="432">
        <f t="shared" si="122"/>
        <v>0</v>
      </c>
      <c r="AD141" s="432">
        <f t="shared" si="122"/>
        <v>0</v>
      </c>
      <c r="AE141" s="432">
        <f t="shared" si="122"/>
        <v>0</v>
      </c>
      <c r="AF141" s="432">
        <f t="shared" si="122"/>
        <v>0</v>
      </c>
      <c r="AG141" s="432">
        <f t="shared" si="122"/>
        <v>0</v>
      </c>
      <c r="AH141" s="432">
        <f t="shared" si="122"/>
        <v>0</v>
      </c>
      <c r="AI141" s="432">
        <f t="shared" si="122"/>
        <v>0</v>
      </c>
      <c r="AJ141" s="432">
        <f t="shared" si="122"/>
        <v>0</v>
      </c>
      <c r="AK141" s="432">
        <f t="shared" si="122"/>
        <v>0</v>
      </c>
      <c r="AL141" s="432">
        <f t="shared" si="122"/>
        <v>0</v>
      </c>
      <c r="AM141" s="432">
        <f t="shared" si="122"/>
        <v>0</v>
      </c>
      <c r="AN141" s="432">
        <f t="shared" si="122"/>
        <v>0</v>
      </c>
      <c r="AO141" s="432">
        <f t="shared" ref="AO141:BT141" si="123">IF(NOT(ISNA(AO51)),IF(LEN(AO51)&gt;0,(AO51-$C51)/(rateShift*0.0001),""),"")</f>
        <v>0</v>
      </c>
      <c r="AP141" s="432">
        <f t="shared" si="123"/>
        <v>0</v>
      </c>
      <c r="AQ141" s="432">
        <f t="shared" si="123"/>
        <v>0</v>
      </c>
      <c r="AR141" s="432">
        <f t="shared" si="123"/>
        <v>0</v>
      </c>
      <c r="AS141" s="432">
        <f t="shared" si="123"/>
        <v>0</v>
      </c>
      <c r="AT141" s="432">
        <f t="shared" si="123"/>
        <v>0</v>
      </c>
      <c r="AU141" s="432">
        <f t="shared" si="123"/>
        <v>0</v>
      </c>
      <c r="AV141" s="432">
        <f t="shared" si="123"/>
        <v>-20.515702466350742</v>
      </c>
      <c r="AW141" s="432">
        <f t="shared" si="123"/>
        <v>21.557854450842751</v>
      </c>
      <c r="AX141" s="432">
        <f t="shared" si="123"/>
        <v>0</v>
      </c>
      <c r="AY141" s="432">
        <f t="shared" si="123"/>
        <v>0</v>
      </c>
      <c r="AZ141" s="432">
        <f t="shared" si="123"/>
        <v>0</v>
      </c>
      <c r="BA141" s="432">
        <f t="shared" si="123"/>
        <v>0</v>
      </c>
      <c r="BB141" s="432">
        <f t="shared" si="123"/>
        <v>0</v>
      </c>
      <c r="BC141" s="432">
        <f t="shared" si="123"/>
        <v>0</v>
      </c>
      <c r="BD141" s="432">
        <f t="shared" si="123"/>
        <v>0</v>
      </c>
      <c r="BE141" s="432">
        <f t="shared" si="123"/>
        <v>0</v>
      </c>
      <c r="BF141" s="432">
        <f t="shared" si="123"/>
        <v>0</v>
      </c>
      <c r="BG141" s="432">
        <f t="shared" si="123"/>
        <v>0</v>
      </c>
      <c r="BH141" s="432">
        <f t="shared" si="123"/>
        <v>0</v>
      </c>
      <c r="BI141" s="432">
        <f t="shared" si="123"/>
        <v>0</v>
      </c>
      <c r="BJ141" s="432">
        <f t="shared" si="123"/>
        <v>0</v>
      </c>
      <c r="BK141" s="432">
        <f t="shared" si="123"/>
        <v>0</v>
      </c>
      <c r="BL141" s="432">
        <f t="shared" si="123"/>
        <v>0</v>
      </c>
      <c r="BM141" s="432">
        <f t="shared" si="123"/>
        <v>0</v>
      </c>
      <c r="BN141" s="432">
        <f t="shared" si="123"/>
        <v>0</v>
      </c>
      <c r="BO141" s="432">
        <f t="shared" si="123"/>
        <v>0</v>
      </c>
      <c r="BP141" s="432">
        <f t="shared" si="123"/>
        <v>0</v>
      </c>
      <c r="BQ141" s="432">
        <f t="shared" si="123"/>
        <v>0</v>
      </c>
      <c r="BR141" s="432" t="str">
        <f t="shared" si="123"/>
        <v/>
      </c>
      <c r="BS141" s="432" t="str">
        <f t="shared" si="123"/>
        <v/>
      </c>
      <c r="BT141" s="432" t="str">
        <f t="shared" si="123"/>
        <v/>
      </c>
      <c r="BU141" s="432" t="str">
        <f t="shared" ref="BU141:CE141" si="124">IF(NOT(ISNA(BU51)),IF(LEN(BU51)&gt;0,(BU51-$C51)/(rateShift*0.0001),""),"")</f>
        <v/>
      </c>
      <c r="BV141" s="432" t="str">
        <f t="shared" si="124"/>
        <v/>
      </c>
      <c r="BW141" s="432" t="str">
        <f t="shared" si="124"/>
        <v/>
      </c>
      <c r="BX141" s="432" t="str">
        <f t="shared" si="124"/>
        <v/>
      </c>
      <c r="BY141" s="432" t="str">
        <f t="shared" si="124"/>
        <v/>
      </c>
      <c r="BZ141" s="432" t="str">
        <f t="shared" si="124"/>
        <v/>
      </c>
      <c r="CA141" s="432" t="str">
        <f t="shared" si="124"/>
        <v/>
      </c>
      <c r="CB141" s="432" t="str">
        <f t="shared" si="124"/>
        <v/>
      </c>
      <c r="CC141" s="432" t="str">
        <f t="shared" si="124"/>
        <v/>
      </c>
      <c r="CD141" s="432" t="str">
        <f t="shared" si="124"/>
        <v/>
      </c>
      <c r="CE141" s="436" t="str">
        <f t="shared" si="124"/>
        <v/>
      </c>
    </row>
    <row r="142" spans="8:83" x14ac:dyDescent="0.2">
      <c r="H142" s="238">
        <v>49128</v>
      </c>
      <c r="I142" s="435">
        <f t="shared" ref="I142:AN142" si="125">IF(NOT(ISNA(I52)),IF(LEN(I52)&gt;0,(I52-$C52)/(rateShift*0.0001),""),"")</f>
        <v>0</v>
      </c>
      <c r="J142" s="432">
        <f t="shared" si="125"/>
        <v>0</v>
      </c>
      <c r="K142" s="432">
        <f t="shared" si="125"/>
        <v>0</v>
      </c>
      <c r="L142" s="432">
        <f t="shared" si="125"/>
        <v>0</v>
      </c>
      <c r="M142" s="432">
        <f t="shared" si="125"/>
        <v>0</v>
      </c>
      <c r="N142" s="432">
        <f t="shared" si="125"/>
        <v>0</v>
      </c>
      <c r="O142" s="432">
        <f t="shared" si="125"/>
        <v>0</v>
      </c>
      <c r="P142" s="432">
        <f t="shared" si="125"/>
        <v>0</v>
      </c>
      <c r="Q142" s="432">
        <f t="shared" si="125"/>
        <v>0</v>
      </c>
      <c r="R142" s="432">
        <f t="shared" si="125"/>
        <v>0</v>
      </c>
      <c r="S142" s="432">
        <f t="shared" si="125"/>
        <v>0</v>
      </c>
      <c r="T142" s="432">
        <f t="shared" si="125"/>
        <v>0</v>
      </c>
      <c r="U142" s="432">
        <f t="shared" si="125"/>
        <v>0</v>
      </c>
      <c r="V142" s="432">
        <f t="shared" si="125"/>
        <v>0</v>
      </c>
      <c r="W142" s="432">
        <f t="shared" si="125"/>
        <v>0</v>
      </c>
      <c r="X142" s="432">
        <f t="shared" si="125"/>
        <v>0</v>
      </c>
      <c r="Y142" s="432">
        <f t="shared" si="125"/>
        <v>0</v>
      </c>
      <c r="Z142" s="432">
        <f t="shared" si="125"/>
        <v>0</v>
      </c>
      <c r="AA142" s="432">
        <f t="shared" si="125"/>
        <v>0</v>
      </c>
      <c r="AB142" s="432">
        <f t="shared" si="125"/>
        <v>0</v>
      </c>
      <c r="AC142" s="432">
        <f t="shared" si="125"/>
        <v>0</v>
      </c>
      <c r="AD142" s="432">
        <f t="shared" si="125"/>
        <v>0</v>
      </c>
      <c r="AE142" s="432">
        <f t="shared" si="125"/>
        <v>0</v>
      </c>
      <c r="AF142" s="432">
        <f t="shared" si="125"/>
        <v>0</v>
      </c>
      <c r="AG142" s="432">
        <f t="shared" si="125"/>
        <v>0</v>
      </c>
      <c r="AH142" s="432">
        <f t="shared" si="125"/>
        <v>0</v>
      </c>
      <c r="AI142" s="432">
        <f t="shared" si="125"/>
        <v>0</v>
      </c>
      <c r="AJ142" s="432">
        <f t="shared" si="125"/>
        <v>0</v>
      </c>
      <c r="AK142" s="432">
        <f t="shared" si="125"/>
        <v>0</v>
      </c>
      <c r="AL142" s="432">
        <f t="shared" si="125"/>
        <v>0</v>
      </c>
      <c r="AM142" s="432">
        <f t="shared" si="125"/>
        <v>0</v>
      </c>
      <c r="AN142" s="432">
        <f t="shared" si="125"/>
        <v>0</v>
      </c>
      <c r="AO142" s="432">
        <f t="shared" ref="AO142:BT142" si="126">IF(NOT(ISNA(AO52)),IF(LEN(AO52)&gt;0,(AO52-$C52)/(rateShift*0.0001),""),"")</f>
        <v>0</v>
      </c>
      <c r="AP142" s="432">
        <f t="shared" si="126"/>
        <v>0</v>
      </c>
      <c r="AQ142" s="432">
        <f t="shared" si="126"/>
        <v>0</v>
      </c>
      <c r="AR142" s="432">
        <f t="shared" si="126"/>
        <v>0</v>
      </c>
      <c r="AS142" s="432">
        <f t="shared" si="126"/>
        <v>0</v>
      </c>
      <c r="AT142" s="432">
        <f t="shared" si="126"/>
        <v>0</v>
      </c>
      <c r="AU142" s="432">
        <f t="shared" si="126"/>
        <v>0</v>
      </c>
      <c r="AV142" s="432">
        <f t="shared" si="126"/>
        <v>0</v>
      </c>
      <c r="AW142" s="432">
        <f t="shared" si="126"/>
        <v>-21.449278999871435</v>
      </c>
      <c r="AX142" s="432">
        <f t="shared" si="126"/>
        <v>22.495493894784666</v>
      </c>
      <c r="AY142" s="432">
        <f t="shared" si="126"/>
        <v>0</v>
      </c>
      <c r="AZ142" s="432">
        <f t="shared" si="126"/>
        <v>0</v>
      </c>
      <c r="BA142" s="432">
        <f t="shared" si="126"/>
        <v>0</v>
      </c>
      <c r="BB142" s="432">
        <f t="shared" si="126"/>
        <v>0</v>
      </c>
      <c r="BC142" s="432">
        <f t="shared" si="126"/>
        <v>0</v>
      </c>
      <c r="BD142" s="432">
        <f t="shared" si="126"/>
        <v>0</v>
      </c>
      <c r="BE142" s="432">
        <f t="shared" si="126"/>
        <v>0</v>
      </c>
      <c r="BF142" s="432">
        <f t="shared" si="126"/>
        <v>0</v>
      </c>
      <c r="BG142" s="432">
        <f t="shared" si="126"/>
        <v>0</v>
      </c>
      <c r="BH142" s="432">
        <f t="shared" si="126"/>
        <v>0</v>
      </c>
      <c r="BI142" s="432">
        <f t="shared" si="126"/>
        <v>0</v>
      </c>
      <c r="BJ142" s="432">
        <f t="shared" si="126"/>
        <v>0</v>
      </c>
      <c r="BK142" s="432">
        <f t="shared" si="126"/>
        <v>0</v>
      </c>
      <c r="BL142" s="432">
        <f t="shared" si="126"/>
        <v>0</v>
      </c>
      <c r="BM142" s="432">
        <f t="shared" si="126"/>
        <v>0</v>
      </c>
      <c r="BN142" s="432">
        <f t="shared" si="126"/>
        <v>0</v>
      </c>
      <c r="BO142" s="432">
        <f t="shared" si="126"/>
        <v>0</v>
      </c>
      <c r="BP142" s="432">
        <f t="shared" si="126"/>
        <v>0</v>
      </c>
      <c r="BQ142" s="432">
        <f t="shared" si="126"/>
        <v>0</v>
      </c>
      <c r="BR142" s="432" t="str">
        <f t="shared" si="126"/>
        <v/>
      </c>
      <c r="BS142" s="432" t="str">
        <f t="shared" si="126"/>
        <v/>
      </c>
      <c r="BT142" s="432" t="str">
        <f t="shared" si="126"/>
        <v/>
      </c>
      <c r="BU142" s="432" t="str">
        <f t="shared" ref="BU142:CE142" si="127">IF(NOT(ISNA(BU52)),IF(LEN(BU52)&gt;0,(BU52-$C52)/(rateShift*0.0001),""),"")</f>
        <v/>
      </c>
      <c r="BV142" s="432" t="str">
        <f t="shared" si="127"/>
        <v/>
      </c>
      <c r="BW142" s="432" t="str">
        <f t="shared" si="127"/>
        <v/>
      </c>
      <c r="BX142" s="432" t="str">
        <f t="shared" si="127"/>
        <v/>
      </c>
      <c r="BY142" s="432" t="str">
        <f t="shared" si="127"/>
        <v/>
      </c>
      <c r="BZ142" s="432" t="str">
        <f t="shared" si="127"/>
        <v/>
      </c>
      <c r="CA142" s="432" t="str">
        <f t="shared" si="127"/>
        <v/>
      </c>
      <c r="CB142" s="432" t="str">
        <f t="shared" si="127"/>
        <v/>
      </c>
      <c r="CC142" s="432" t="str">
        <f t="shared" si="127"/>
        <v/>
      </c>
      <c r="CD142" s="432" t="str">
        <f t="shared" si="127"/>
        <v/>
      </c>
      <c r="CE142" s="436" t="str">
        <f t="shared" si="127"/>
        <v/>
      </c>
    </row>
    <row r="143" spans="8:83" x14ac:dyDescent="0.2">
      <c r="H143" s="238">
        <v>49493</v>
      </c>
      <c r="I143" s="435">
        <f t="shared" ref="I143:AN143" si="128">IF(NOT(ISNA(I53)),IF(LEN(I53)&gt;0,(I53-$C53)/(rateShift*0.0001),""),"")</f>
        <v>0</v>
      </c>
      <c r="J143" s="432">
        <f t="shared" si="128"/>
        <v>0</v>
      </c>
      <c r="K143" s="432">
        <f t="shared" si="128"/>
        <v>0</v>
      </c>
      <c r="L143" s="432">
        <f t="shared" si="128"/>
        <v>0</v>
      </c>
      <c r="M143" s="432">
        <f t="shared" si="128"/>
        <v>0</v>
      </c>
      <c r="N143" s="432">
        <f t="shared" si="128"/>
        <v>0</v>
      </c>
      <c r="O143" s="432">
        <f t="shared" si="128"/>
        <v>0</v>
      </c>
      <c r="P143" s="432">
        <f t="shared" si="128"/>
        <v>0</v>
      </c>
      <c r="Q143" s="432">
        <f t="shared" si="128"/>
        <v>0</v>
      </c>
      <c r="R143" s="432">
        <f t="shared" si="128"/>
        <v>0</v>
      </c>
      <c r="S143" s="432">
        <f t="shared" si="128"/>
        <v>0</v>
      </c>
      <c r="T143" s="432">
        <f t="shared" si="128"/>
        <v>0</v>
      </c>
      <c r="U143" s="432">
        <f t="shared" si="128"/>
        <v>0</v>
      </c>
      <c r="V143" s="432">
        <f t="shared" si="128"/>
        <v>0</v>
      </c>
      <c r="W143" s="432">
        <f t="shared" si="128"/>
        <v>0</v>
      </c>
      <c r="X143" s="432">
        <f t="shared" si="128"/>
        <v>0</v>
      </c>
      <c r="Y143" s="432">
        <f t="shared" si="128"/>
        <v>0</v>
      </c>
      <c r="Z143" s="432">
        <f t="shared" si="128"/>
        <v>0</v>
      </c>
      <c r="AA143" s="432">
        <f t="shared" si="128"/>
        <v>0</v>
      </c>
      <c r="AB143" s="432">
        <f t="shared" si="128"/>
        <v>0</v>
      </c>
      <c r="AC143" s="432">
        <f t="shared" si="128"/>
        <v>0</v>
      </c>
      <c r="AD143" s="432">
        <f t="shared" si="128"/>
        <v>0</v>
      </c>
      <c r="AE143" s="432">
        <f t="shared" si="128"/>
        <v>0</v>
      </c>
      <c r="AF143" s="432">
        <f t="shared" si="128"/>
        <v>0</v>
      </c>
      <c r="AG143" s="432">
        <f t="shared" si="128"/>
        <v>0</v>
      </c>
      <c r="AH143" s="432">
        <f t="shared" si="128"/>
        <v>0</v>
      </c>
      <c r="AI143" s="432">
        <f t="shared" si="128"/>
        <v>0</v>
      </c>
      <c r="AJ143" s="432">
        <f t="shared" si="128"/>
        <v>0</v>
      </c>
      <c r="AK143" s="432">
        <f t="shared" si="128"/>
        <v>0</v>
      </c>
      <c r="AL143" s="432">
        <f t="shared" si="128"/>
        <v>0</v>
      </c>
      <c r="AM143" s="432">
        <f t="shared" si="128"/>
        <v>0</v>
      </c>
      <c r="AN143" s="432">
        <f t="shared" si="128"/>
        <v>0</v>
      </c>
      <c r="AO143" s="432">
        <f t="shared" ref="AO143:BT143" si="129">IF(NOT(ISNA(AO53)),IF(LEN(AO53)&gt;0,(AO53-$C53)/(rateShift*0.0001),""),"")</f>
        <v>0</v>
      </c>
      <c r="AP143" s="432">
        <f t="shared" si="129"/>
        <v>0</v>
      </c>
      <c r="AQ143" s="432">
        <f t="shared" si="129"/>
        <v>0</v>
      </c>
      <c r="AR143" s="432">
        <f t="shared" si="129"/>
        <v>0</v>
      </c>
      <c r="AS143" s="432">
        <f t="shared" si="129"/>
        <v>0</v>
      </c>
      <c r="AT143" s="432">
        <f t="shared" si="129"/>
        <v>0</v>
      </c>
      <c r="AU143" s="432">
        <f t="shared" si="129"/>
        <v>0</v>
      </c>
      <c r="AV143" s="432">
        <f t="shared" si="129"/>
        <v>0</v>
      </c>
      <c r="AW143" s="432">
        <f t="shared" si="129"/>
        <v>0</v>
      </c>
      <c r="AX143" s="432">
        <f t="shared" si="129"/>
        <v>-22.379482640483786</v>
      </c>
      <c r="AY143" s="432">
        <f t="shared" si="129"/>
        <v>23.429884421185022</v>
      </c>
      <c r="AZ143" s="432">
        <f t="shared" si="129"/>
        <v>0</v>
      </c>
      <c r="BA143" s="432">
        <f t="shared" si="129"/>
        <v>0</v>
      </c>
      <c r="BB143" s="432">
        <f t="shared" si="129"/>
        <v>0</v>
      </c>
      <c r="BC143" s="432">
        <f t="shared" si="129"/>
        <v>0</v>
      </c>
      <c r="BD143" s="432">
        <f t="shared" si="129"/>
        <v>0</v>
      </c>
      <c r="BE143" s="432">
        <f t="shared" si="129"/>
        <v>0</v>
      </c>
      <c r="BF143" s="432">
        <f t="shared" si="129"/>
        <v>0</v>
      </c>
      <c r="BG143" s="432">
        <f t="shared" si="129"/>
        <v>0</v>
      </c>
      <c r="BH143" s="432">
        <f t="shared" si="129"/>
        <v>0</v>
      </c>
      <c r="BI143" s="432">
        <f t="shared" si="129"/>
        <v>0</v>
      </c>
      <c r="BJ143" s="432">
        <f t="shared" si="129"/>
        <v>0</v>
      </c>
      <c r="BK143" s="432">
        <f t="shared" si="129"/>
        <v>0</v>
      </c>
      <c r="BL143" s="432">
        <f t="shared" si="129"/>
        <v>0</v>
      </c>
      <c r="BM143" s="432">
        <f t="shared" si="129"/>
        <v>0</v>
      </c>
      <c r="BN143" s="432">
        <f t="shared" si="129"/>
        <v>0</v>
      </c>
      <c r="BO143" s="432">
        <f t="shared" si="129"/>
        <v>0</v>
      </c>
      <c r="BP143" s="432">
        <f t="shared" si="129"/>
        <v>0</v>
      </c>
      <c r="BQ143" s="432">
        <f t="shared" si="129"/>
        <v>0</v>
      </c>
      <c r="BR143" s="432" t="str">
        <f t="shared" si="129"/>
        <v/>
      </c>
      <c r="BS143" s="432" t="str">
        <f t="shared" si="129"/>
        <v/>
      </c>
      <c r="BT143" s="432" t="str">
        <f t="shared" si="129"/>
        <v/>
      </c>
      <c r="BU143" s="432" t="str">
        <f t="shared" ref="BU143:CE143" si="130">IF(NOT(ISNA(BU53)),IF(LEN(BU53)&gt;0,(BU53-$C53)/(rateShift*0.0001),""),"")</f>
        <v/>
      </c>
      <c r="BV143" s="432" t="str">
        <f t="shared" si="130"/>
        <v/>
      </c>
      <c r="BW143" s="432" t="str">
        <f t="shared" si="130"/>
        <v/>
      </c>
      <c r="BX143" s="432" t="str">
        <f t="shared" si="130"/>
        <v/>
      </c>
      <c r="BY143" s="432" t="str">
        <f t="shared" si="130"/>
        <v/>
      </c>
      <c r="BZ143" s="432" t="str">
        <f t="shared" si="130"/>
        <v/>
      </c>
      <c r="CA143" s="432" t="str">
        <f t="shared" si="130"/>
        <v/>
      </c>
      <c r="CB143" s="432" t="str">
        <f t="shared" si="130"/>
        <v/>
      </c>
      <c r="CC143" s="432" t="str">
        <f t="shared" si="130"/>
        <v/>
      </c>
      <c r="CD143" s="432" t="str">
        <f t="shared" si="130"/>
        <v/>
      </c>
      <c r="CE143" s="436" t="str">
        <f t="shared" si="130"/>
        <v/>
      </c>
    </row>
    <row r="144" spans="8:83" x14ac:dyDescent="0.2">
      <c r="H144" s="238">
        <v>49859</v>
      </c>
      <c r="I144" s="435">
        <f t="shared" ref="I144:AN144" si="131">IF(NOT(ISNA(I54)),IF(LEN(I54)&gt;0,(I54-$C54)/(rateShift*0.0001),""),"")</f>
        <v>0</v>
      </c>
      <c r="J144" s="432">
        <f t="shared" si="131"/>
        <v>0</v>
      </c>
      <c r="K144" s="432">
        <f t="shared" si="131"/>
        <v>0</v>
      </c>
      <c r="L144" s="432">
        <f t="shared" si="131"/>
        <v>0</v>
      </c>
      <c r="M144" s="432">
        <f t="shared" si="131"/>
        <v>0</v>
      </c>
      <c r="N144" s="432">
        <f t="shared" si="131"/>
        <v>0</v>
      </c>
      <c r="O144" s="432">
        <f t="shared" si="131"/>
        <v>0</v>
      </c>
      <c r="P144" s="432">
        <f t="shared" si="131"/>
        <v>0</v>
      </c>
      <c r="Q144" s="432">
        <f t="shared" si="131"/>
        <v>0</v>
      </c>
      <c r="R144" s="432">
        <f t="shared" si="131"/>
        <v>0</v>
      </c>
      <c r="S144" s="432">
        <f t="shared" si="131"/>
        <v>0</v>
      </c>
      <c r="T144" s="432">
        <f t="shared" si="131"/>
        <v>0</v>
      </c>
      <c r="U144" s="432">
        <f t="shared" si="131"/>
        <v>0</v>
      </c>
      <c r="V144" s="432">
        <f t="shared" si="131"/>
        <v>0</v>
      </c>
      <c r="W144" s="432">
        <f t="shared" si="131"/>
        <v>0</v>
      </c>
      <c r="X144" s="432">
        <f t="shared" si="131"/>
        <v>0</v>
      </c>
      <c r="Y144" s="432">
        <f t="shared" si="131"/>
        <v>0</v>
      </c>
      <c r="Z144" s="432">
        <f t="shared" si="131"/>
        <v>0</v>
      </c>
      <c r="AA144" s="432">
        <f t="shared" si="131"/>
        <v>0</v>
      </c>
      <c r="AB144" s="432">
        <f t="shared" si="131"/>
        <v>0</v>
      </c>
      <c r="AC144" s="432">
        <f t="shared" si="131"/>
        <v>0</v>
      </c>
      <c r="AD144" s="432">
        <f t="shared" si="131"/>
        <v>0</v>
      </c>
      <c r="AE144" s="432">
        <f t="shared" si="131"/>
        <v>0</v>
      </c>
      <c r="AF144" s="432">
        <f t="shared" si="131"/>
        <v>0</v>
      </c>
      <c r="AG144" s="432">
        <f t="shared" si="131"/>
        <v>0</v>
      </c>
      <c r="AH144" s="432">
        <f t="shared" si="131"/>
        <v>0</v>
      </c>
      <c r="AI144" s="432">
        <f t="shared" si="131"/>
        <v>0</v>
      </c>
      <c r="AJ144" s="432">
        <f t="shared" si="131"/>
        <v>0</v>
      </c>
      <c r="AK144" s="432">
        <f t="shared" si="131"/>
        <v>0</v>
      </c>
      <c r="AL144" s="432">
        <f t="shared" si="131"/>
        <v>0</v>
      </c>
      <c r="AM144" s="432">
        <f t="shared" si="131"/>
        <v>0</v>
      </c>
      <c r="AN144" s="432">
        <f t="shared" si="131"/>
        <v>0</v>
      </c>
      <c r="AO144" s="432">
        <f t="shared" ref="AO144:BT144" si="132">IF(NOT(ISNA(AO54)),IF(LEN(AO54)&gt;0,(AO54-$C54)/(rateShift*0.0001),""),"")</f>
        <v>0</v>
      </c>
      <c r="AP144" s="432">
        <f t="shared" si="132"/>
        <v>0</v>
      </c>
      <c r="AQ144" s="432">
        <f t="shared" si="132"/>
        <v>0</v>
      </c>
      <c r="AR144" s="432">
        <f t="shared" si="132"/>
        <v>0</v>
      </c>
      <c r="AS144" s="432">
        <f t="shared" si="132"/>
        <v>0</v>
      </c>
      <c r="AT144" s="432">
        <f t="shared" si="132"/>
        <v>0</v>
      </c>
      <c r="AU144" s="432">
        <f t="shared" si="132"/>
        <v>0</v>
      </c>
      <c r="AV144" s="432">
        <f t="shared" si="132"/>
        <v>0</v>
      </c>
      <c r="AW144" s="432">
        <f t="shared" si="132"/>
        <v>0</v>
      </c>
      <c r="AX144" s="432">
        <f t="shared" si="132"/>
        <v>0</v>
      </c>
      <c r="AY144" s="432">
        <f t="shared" si="132"/>
        <v>-23.447117130803719</v>
      </c>
      <c r="AZ144" s="432">
        <f t="shared" si="132"/>
        <v>24.503253957642421</v>
      </c>
      <c r="BA144" s="432">
        <f t="shared" si="132"/>
        <v>0</v>
      </c>
      <c r="BB144" s="432">
        <f t="shared" si="132"/>
        <v>0</v>
      </c>
      <c r="BC144" s="432">
        <f t="shared" si="132"/>
        <v>0</v>
      </c>
      <c r="BD144" s="432">
        <f t="shared" si="132"/>
        <v>0</v>
      </c>
      <c r="BE144" s="432">
        <f t="shared" si="132"/>
        <v>0</v>
      </c>
      <c r="BF144" s="432">
        <f t="shared" si="132"/>
        <v>0</v>
      </c>
      <c r="BG144" s="432">
        <f t="shared" si="132"/>
        <v>0</v>
      </c>
      <c r="BH144" s="432">
        <f t="shared" si="132"/>
        <v>0</v>
      </c>
      <c r="BI144" s="432">
        <f t="shared" si="132"/>
        <v>0</v>
      </c>
      <c r="BJ144" s="432">
        <f t="shared" si="132"/>
        <v>0</v>
      </c>
      <c r="BK144" s="432">
        <f t="shared" si="132"/>
        <v>0</v>
      </c>
      <c r="BL144" s="432">
        <f t="shared" si="132"/>
        <v>0</v>
      </c>
      <c r="BM144" s="432">
        <f t="shared" si="132"/>
        <v>0</v>
      </c>
      <c r="BN144" s="432">
        <f t="shared" si="132"/>
        <v>0</v>
      </c>
      <c r="BO144" s="432">
        <f t="shared" si="132"/>
        <v>0</v>
      </c>
      <c r="BP144" s="432">
        <f t="shared" si="132"/>
        <v>0</v>
      </c>
      <c r="BQ144" s="432">
        <f t="shared" si="132"/>
        <v>0</v>
      </c>
      <c r="BR144" s="432" t="str">
        <f t="shared" si="132"/>
        <v/>
      </c>
      <c r="BS144" s="432" t="str">
        <f t="shared" si="132"/>
        <v/>
      </c>
      <c r="BT144" s="432" t="str">
        <f t="shared" si="132"/>
        <v/>
      </c>
      <c r="BU144" s="432" t="str">
        <f t="shared" ref="BU144:CE144" si="133">IF(NOT(ISNA(BU54)),IF(LEN(BU54)&gt;0,(BU54-$C54)/(rateShift*0.0001),""),"")</f>
        <v/>
      </c>
      <c r="BV144" s="432" t="str">
        <f t="shared" si="133"/>
        <v/>
      </c>
      <c r="BW144" s="432" t="str">
        <f t="shared" si="133"/>
        <v/>
      </c>
      <c r="BX144" s="432" t="str">
        <f t="shared" si="133"/>
        <v/>
      </c>
      <c r="BY144" s="432" t="str">
        <f t="shared" si="133"/>
        <v/>
      </c>
      <c r="BZ144" s="432" t="str">
        <f t="shared" si="133"/>
        <v/>
      </c>
      <c r="CA144" s="432" t="str">
        <f t="shared" si="133"/>
        <v/>
      </c>
      <c r="CB144" s="432" t="str">
        <f t="shared" si="133"/>
        <v/>
      </c>
      <c r="CC144" s="432" t="str">
        <f t="shared" si="133"/>
        <v/>
      </c>
      <c r="CD144" s="432" t="str">
        <f t="shared" si="133"/>
        <v/>
      </c>
      <c r="CE144" s="436" t="str">
        <f t="shared" si="133"/>
        <v/>
      </c>
    </row>
    <row r="145" spans="8:83" x14ac:dyDescent="0.2">
      <c r="H145" s="238">
        <v>50224</v>
      </c>
      <c r="I145" s="435">
        <f t="shared" ref="I145:AN145" si="134">IF(NOT(ISNA(I55)),IF(LEN(I55)&gt;0,(I55-$C55)/(rateShift*0.0001),""),"")</f>
        <v>0</v>
      </c>
      <c r="J145" s="432">
        <f t="shared" si="134"/>
        <v>0</v>
      </c>
      <c r="K145" s="432">
        <f t="shared" si="134"/>
        <v>0</v>
      </c>
      <c r="L145" s="432">
        <f t="shared" si="134"/>
        <v>0</v>
      </c>
      <c r="M145" s="432">
        <f t="shared" si="134"/>
        <v>0</v>
      </c>
      <c r="N145" s="432">
        <f t="shared" si="134"/>
        <v>0</v>
      </c>
      <c r="O145" s="432">
        <f t="shared" si="134"/>
        <v>0</v>
      </c>
      <c r="P145" s="432">
        <f t="shared" si="134"/>
        <v>0</v>
      </c>
      <c r="Q145" s="432">
        <f t="shared" si="134"/>
        <v>0</v>
      </c>
      <c r="R145" s="432">
        <f t="shared" si="134"/>
        <v>0</v>
      </c>
      <c r="S145" s="432">
        <f t="shared" si="134"/>
        <v>0</v>
      </c>
      <c r="T145" s="432">
        <f t="shared" si="134"/>
        <v>0</v>
      </c>
      <c r="U145" s="432">
        <f t="shared" si="134"/>
        <v>0</v>
      </c>
      <c r="V145" s="432">
        <f t="shared" si="134"/>
        <v>0</v>
      </c>
      <c r="W145" s="432">
        <f t="shared" si="134"/>
        <v>0</v>
      </c>
      <c r="X145" s="432">
        <f t="shared" si="134"/>
        <v>0</v>
      </c>
      <c r="Y145" s="432">
        <f t="shared" si="134"/>
        <v>0</v>
      </c>
      <c r="Z145" s="432">
        <f t="shared" si="134"/>
        <v>0</v>
      </c>
      <c r="AA145" s="432">
        <f t="shared" si="134"/>
        <v>0</v>
      </c>
      <c r="AB145" s="432">
        <f t="shared" si="134"/>
        <v>0</v>
      </c>
      <c r="AC145" s="432">
        <f t="shared" si="134"/>
        <v>0</v>
      </c>
      <c r="AD145" s="432">
        <f t="shared" si="134"/>
        <v>0</v>
      </c>
      <c r="AE145" s="432">
        <f t="shared" si="134"/>
        <v>0</v>
      </c>
      <c r="AF145" s="432">
        <f t="shared" si="134"/>
        <v>0</v>
      </c>
      <c r="AG145" s="432">
        <f t="shared" si="134"/>
        <v>0</v>
      </c>
      <c r="AH145" s="432">
        <f t="shared" si="134"/>
        <v>0</v>
      </c>
      <c r="AI145" s="432">
        <f t="shared" si="134"/>
        <v>0</v>
      </c>
      <c r="AJ145" s="432">
        <f t="shared" si="134"/>
        <v>0</v>
      </c>
      <c r="AK145" s="432">
        <f t="shared" si="134"/>
        <v>0</v>
      </c>
      <c r="AL145" s="432">
        <f t="shared" si="134"/>
        <v>0</v>
      </c>
      <c r="AM145" s="432">
        <f t="shared" si="134"/>
        <v>0</v>
      </c>
      <c r="AN145" s="432">
        <f t="shared" si="134"/>
        <v>0</v>
      </c>
      <c r="AO145" s="432">
        <f t="shared" ref="AO145:BT145" si="135">IF(NOT(ISNA(AO55)),IF(LEN(AO55)&gt;0,(AO55-$C55)/(rateShift*0.0001),""),"")</f>
        <v>0</v>
      </c>
      <c r="AP145" s="432">
        <f t="shared" si="135"/>
        <v>0</v>
      </c>
      <c r="AQ145" s="432">
        <f t="shared" si="135"/>
        <v>0</v>
      </c>
      <c r="AR145" s="432">
        <f t="shared" si="135"/>
        <v>0</v>
      </c>
      <c r="AS145" s="432">
        <f t="shared" si="135"/>
        <v>0</v>
      </c>
      <c r="AT145" s="432">
        <f t="shared" si="135"/>
        <v>0</v>
      </c>
      <c r="AU145" s="432">
        <f t="shared" si="135"/>
        <v>0</v>
      </c>
      <c r="AV145" s="432">
        <f t="shared" si="135"/>
        <v>0</v>
      </c>
      <c r="AW145" s="432">
        <f t="shared" si="135"/>
        <v>0</v>
      </c>
      <c r="AX145" s="432">
        <f t="shared" si="135"/>
        <v>0</v>
      </c>
      <c r="AY145" s="432">
        <f t="shared" si="135"/>
        <v>0</v>
      </c>
      <c r="AZ145" s="432">
        <f t="shared" si="135"/>
        <v>-24.297041116261315</v>
      </c>
      <c r="BA145" s="432">
        <f t="shared" si="135"/>
        <v>25.356932623979976</v>
      </c>
      <c r="BB145" s="432">
        <f t="shared" si="135"/>
        <v>0</v>
      </c>
      <c r="BC145" s="432">
        <f t="shared" si="135"/>
        <v>0</v>
      </c>
      <c r="BD145" s="432">
        <f t="shared" si="135"/>
        <v>0</v>
      </c>
      <c r="BE145" s="432">
        <f t="shared" si="135"/>
        <v>0</v>
      </c>
      <c r="BF145" s="432">
        <f t="shared" si="135"/>
        <v>0</v>
      </c>
      <c r="BG145" s="432">
        <f t="shared" si="135"/>
        <v>0</v>
      </c>
      <c r="BH145" s="432">
        <f t="shared" si="135"/>
        <v>0</v>
      </c>
      <c r="BI145" s="432">
        <f t="shared" si="135"/>
        <v>0</v>
      </c>
      <c r="BJ145" s="432">
        <f t="shared" si="135"/>
        <v>0</v>
      </c>
      <c r="BK145" s="432">
        <f t="shared" si="135"/>
        <v>0</v>
      </c>
      <c r="BL145" s="432">
        <f t="shared" si="135"/>
        <v>0</v>
      </c>
      <c r="BM145" s="432">
        <f t="shared" si="135"/>
        <v>0</v>
      </c>
      <c r="BN145" s="432">
        <f t="shared" si="135"/>
        <v>0</v>
      </c>
      <c r="BO145" s="432">
        <f t="shared" si="135"/>
        <v>0</v>
      </c>
      <c r="BP145" s="432">
        <f t="shared" si="135"/>
        <v>0</v>
      </c>
      <c r="BQ145" s="432">
        <f t="shared" si="135"/>
        <v>0</v>
      </c>
      <c r="BR145" s="432" t="str">
        <f t="shared" si="135"/>
        <v/>
      </c>
      <c r="BS145" s="432" t="str">
        <f t="shared" si="135"/>
        <v/>
      </c>
      <c r="BT145" s="432" t="str">
        <f t="shared" si="135"/>
        <v/>
      </c>
      <c r="BU145" s="432" t="str">
        <f t="shared" ref="BU145:CE145" si="136">IF(NOT(ISNA(BU55)),IF(LEN(BU55)&gt;0,(BU55-$C55)/(rateShift*0.0001),""),"")</f>
        <v/>
      </c>
      <c r="BV145" s="432" t="str">
        <f t="shared" si="136"/>
        <v/>
      </c>
      <c r="BW145" s="432" t="str">
        <f t="shared" si="136"/>
        <v/>
      </c>
      <c r="BX145" s="432" t="str">
        <f t="shared" si="136"/>
        <v/>
      </c>
      <c r="BY145" s="432" t="str">
        <f t="shared" si="136"/>
        <v/>
      </c>
      <c r="BZ145" s="432" t="str">
        <f t="shared" si="136"/>
        <v/>
      </c>
      <c r="CA145" s="432" t="str">
        <f t="shared" si="136"/>
        <v/>
      </c>
      <c r="CB145" s="432" t="str">
        <f t="shared" si="136"/>
        <v/>
      </c>
      <c r="CC145" s="432" t="str">
        <f t="shared" si="136"/>
        <v/>
      </c>
      <c r="CD145" s="432" t="str">
        <f t="shared" si="136"/>
        <v/>
      </c>
      <c r="CE145" s="436" t="str">
        <f t="shared" si="136"/>
        <v/>
      </c>
    </row>
    <row r="146" spans="8:83" x14ac:dyDescent="0.2">
      <c r="H146" s="238">
        <v>50591</v>
      </c>
      <c r="I146" s="435">
        <f t="shared" ref="I146:AN146" si="137">IF(NOT(ISNA(I56)),IF(LEN(I56)&gt;0,(I56-$C56)/(rateShift*0.0001),""),"")</f>
        <v>0</v>
      </c>
      <c r="J146" s="432">
        <f t="shared" si="137"/>
        <v>0</v>
      </c>
      <c r="K146" s="432">
        <f t="shared" si="137"/>
        <v>0</v>
      </c>
      <c r="L146" s="432">
        <f t="shared" si="137"/>
        <v>0</v>
      </c>
      <c r="M146" s="432">
        <f t="shared" si="137"/>
        <v>0</v>
      </c>
      <c r="N146" s="432">
        <f t="shared" si="137"/>
        <v>0</v>
      </c>
      <c r="O146" s="432">
        <f t="shared" si="137"/>
        <v>0</v>
      </c>
      <c r="P146" s="432">
        <f t="shared" si="137"/>
        <v>0</v>
      </c>
      <c r="Q146" s="432">
        <f t="shared" si="137"/>
        <v>0</v>
      </c>
      <c r="R146" s="432">
        <f t="shared" si="137"/>
        <v>0</v>
      </c>
      <c r="S146" s="432">
        <f t="shared" si="137"/>
        <v>0</v>
      </c>
      <c r="T146" s="432">
        <f t="shared" si="137"/>
        <v>0</v>
      </c>
      <c r="U146" s="432">
        <f t="shared" si="137"/>
        <v>0</v>
      </c>
      <c r="V146" s="432">
        <f t="shared" si="137"/>
        <v>0</v>
      </c>
      <c r="W146" s="432">
        <f t="shared" si="137"/>
        <v>0</v>
      </c>
      <c r="X146" s="432">
        <f t="shared" si="137"/>
        <v>0</v>
      </c>
      <c r="Y146" s="432">
        <f t="shared" si="137"/>
        <v>0</v>
      </c>
      <c r="Z146" s="432">
        <f t="shared" si="137"/>
        <v>0</v>
      </c>
      <c r="AA146" s="432">
        <f t="shared" si="137"/>
        <v>0</v>
      </c>
      <c r="AB146" s="432">
        <f t="shared" si="137"/>
        <v>0</v>
      </c>
      <c r="AC146" s="432">
        <f t="shared" si="137"/>
        <v>0</v>
      </c>
      <c r="AD146" s="432">
        <f t="shared" si="137"/>
        <v>0</v>
      </c>
      <c r="AE146" s="432">
        <f t="shared" si="137"/>
        <v>0</v>
      </c>
      <c r="AF146" s="432">
        <f t="shared" si="137"/>
        <v>0</v>
      </c>
      <c r="AG146" s="432">
        <f t="shared" si="137"/>
        <v>0</v>
      </c>
      <c r="AH146" s="432">
        <f t="shared" si="137"/>
        <v>0</v>
      </c>
      <c r="AI146" s="432">
        <f t="shared" si="137"/>
        <v>0</v>
      </c>
      <c r="AJ146" s="432">
        <f t="shared" si="137"/>
        <v>0</v>
      </c>
      <c r="AK146" s="432">
        <f t="shared" si="137"/>
        <v>0</v>
      </c>
      <c r="AL146" s="432">
        <f t="shared" si="137"/>
        <v>0</v>
      </c>
      <c r="AM146" s="432">
        <f t="shared" si="137"/>
        <v>0</v>
      </c>
      <c r="AN146" s="432">
        <f t="shared" si="137"/>
        <v>0</v>
      </c>
      <c r="AO146" s="432">
        <f t="shared" ref="AO146:BT146" si="138">IF(NOT(ISNA(AO56)),IF(LEN(AO56)&gt;0,(AO56-$C56)/(rateShift*0.0001),""),"")</f>
        <v>0</v>
      </c>
      <c r="AP146" s="432">
        <f t="shared" si="138"/>
        <v>0</v>
      </c>
      <c r="AQ146" s="432">
        <f t="shared" si="138"/>
        <v>0</v>
      </c>
      <c r="AR146" s="432">
        <f t="shared" si="138"/>
        <v>0</v>
      </c>
      <c r="AS146" s="432">
        <f t="shared" si="138"/>
        <v>0</v>
      </c>
      <c r="AT146" s="432">
        <f t="shared" si="138"/>
        <v>0</v>
      </c>
      <c r="AU146" s="432">
        <f t="shared" si="138"/>
        <v>0</v>
      </c>
      <c r="AV146" s="432">
        <f t="shared" si="138"/>
        <v>0</v>
      </c>
      <c r="AW146" s="432">
        <f t="shared" si="138"/>
        <v>0</v>
      </c>
      <c r="AX146" s="432">
        <f t="shared" si="138"/>
        <v>0</v>
      </c>
      <c r="AY146" s="432">
        <f t="shared" si="138"/>
        <v>0</v>
      </c>
      <c r="AZ146" s="432">
        <f t="shared" si="138"/>
        <v>0</v>
      </c>
      <c r="BA146" s="432">
        <f t="shared" si="138"/>
        <v>-25.502755521384767</v>
      </c>
      <c r="BB146" s="432">
        <f t="shared" si="138"/>
        <v>26.56842082070029</v>
      </c>
      <c r="BC146" s="432">
        <f t="shared" si="138"/>
        <v>0</v>
      </c>
      <c r="BD146" s="432">
        <f t="shared" si="138"/>
        <v>0</v>
      </c>
      <c r="BE146" s="432">
        <f t="shared" si="138"/>
        <v>0</v>
      </c>
      <c r="BF146" s="432">
        <f t="shared" si="138"/>
        <v>0</v>
      </c>
      <c r="BG146" s="432">
        <f t="shared" si="138"/>
        <v>0</v>
      </c>
      <c r="BH146" s="432">
        <f t="shared" si="138"/>
        <v>0</v>
      </c>
      <c r="BI146" s="432">
        <f t="shared" si="138"/>
        <v>0</v>
      </c>
      <c r="BJ146" s="432">
        <f t="shared" si="138"/>
        <v>0</v>
      </c>
      <c r="BK146" s="432">
        <f t="shared" si="138"/>
        <v>0</v>
      </c>
      <c r="BL146" s="432">
        <f t="shared" si="138"/>
        <v>0</v>
      </c>
      <c r="BM146" s="432">
        <f t="shared" si="138"/>
        <v>0</v>
      </c>
      <c r="BN146" s="432">
        <f t="shared" si="138"/>
        <v>0</v>
      </c>
      <c r="BO146" s="432">
        <f t="shared" si="138"/>
        <v>0</v>
      </c>
      <c r="BP146" s="432">
        <f t="shared" si="138"/>
        <v>0</v>
      </c>
      <c r="BQ146" s="432">
        <f t="shared" si="138"/>
        <v>0</v>
      </c>
      <c r="BR146" s="432" t="str">
        <f t="shared" si="138"/>
        <v/>
      </c>
      <c r="BS146" s="432" t="str">
        <f t="shared" si="138"/>
        <v/>
      </c>
      <c r="BT146" s="432" t="str">
        <f t="shared" si="138"/>
        <v/>
      </c>
      <c r="BU146" s="432" t="str">
        <f t="shared" ref="BU146:CE146" si="139">IF(NOT(ISNA(BU56)),IF(LEN(BU56)&gt;0,(BU56-$C56)/(rateShift*0.0001),""),"")</f>
        <v/>
      </c>
      <c r="BV146" s="432" t="str">
        <f t="shared" si="139"/>
        <v/>
      </c>
      <c r="BW146" s="432" t="str">
        <f t="shared" si="139"/>
        <v/>
      </c>
      <c r="BX146" s="432" t="str">
        <f t="shared" si="139"/>
        <v/>
      </c>
      <c r="BY146" s="432" t="str">
        <f t="shared" si="139"/>
        <v/>
      </c>
      <c r="BZ146" s="432" t="str">
        <f t="shared" si="139"/>
        <v/>
      </c>
      <c r="CA146" s="432" t="str">
        <f t="shared" si="139"/>
        <v/>
      </c>
      <c r="CB146" s="432" t="str">
        <f t="shared" si="139"/>
        <v/>
      </c>
      <c r="CC146" s="432" t="str">
        <f t="shared" si="139"/>
        <v/>
      </c>
      <c r="CD146" s="432" t="str">
        <f t="shared" si="139"/>
        <v/>
      </c>
      <c r="CE146" s="436" t="str">
        <f t="shared" si="139"/>
        <v/>
      </c>
    </row>
    <row r="147" spans="8:83" x14ac:dyDescent="0.2">
      <c r="H147" s="238">
        <v>50955</v>
      </c>
      <c r="I147" s="435">
        <f t="shared" ref="I147:AN147" si="140">IF(NOT(ISNA(I57)),IF(LEN(I57)&gt;0,(I57-$C57)/(rateShift*0.0001),""),"")</f>
        <v>0</v>
      </c>
      <c r="J147" s="432">
        <f t="shared" si="140"/>
        <v>0</v>
      </c>
      <c r="K147" s="432">
        <f t="shared" si="140"/>
        <v>0</v>
      </c>
      <c r="L147" s="432">
        <f t="shared" si="140"/>
        <v>0</v>
      </c>
      <c r="M147" s="432">
        <f t="shared" si="140"/>
        <v>0</v>
      </c>
      <c r="N147" s="432">
        <f t="shared" si="140"/>
        <v>0</v>
      </c>
      <c r="O147" s="432">
        <f t="shared" si="140"/>
        <v>0</v>
      </c>
      <c r="P147" s="432">
        <f t="shared" si="140"/>
        <v>0</v>
      </c>
      <c r="Q147" s="432">
        <f t="shared" si="140"/>
        <v>0</v>
      </c>
      <c r="R147" s="432">
        <f t="shared" si="140"/>
        <v>0</v>
      </c>
      <c r="S147" s="432">
        <f t="shared" si="140"/>
        <v>0</v>
      </c>
      <c r="T147" s="432">
        <f t="shared" si="140"/>
        <v>0</v>
      </c>
      <c r="U147" s="432">
        <f t="shared" si="140"/>
        <v>0</v>
      </c>
      <c r="V147" s="432">
        <f t="shared" si="140"/>
        <v>0</v>
      </c>
      <c r="W147" s="432">
        <f t="shared" si="140"/>
        <v>0</v>
      </c>
      <c r="X147" s="432">
        <f t="shared" si="140"/>
        <v>0</v>
      </c>
      <c r="Y147" s="432">
        <f t="shared" si="140"/>
        <v>0</v>
      </c>
      <c r="Z147" s="432">
        <f t="shared" si="140"/>
        <v>0</v>
      </c>
      <c r="AA147" s="432">
        <f t="shared" si="140"/>
        <v>0</v>
      </c>
      <c r="AB147" s="432">
        <f t="shared" si="140"/>
        <v>0</v>
      </c>
      <c r="AC147" s="432">
        <f t="shared" si="140"/>
        <v>0</v>
      </c>
      <c r="AD147" s="432">
        <f t="shared" si="140"/>
        <v>0</v>
      </c>
      <c r="AE147" s="432">
        <f t="shared" si="140"/>
        <v>0</v>
      </c>
      <c r="AF147" s="432">
        <f t="shared" si="140"/>
        <v>0</v>
      </c>
      <c r="AG147" s="432">
        <f t="shared" si="140"/>
        <v>0</v>
      </c>
      <c r="AH147" s="432">
        <f t="shared" si="140"/>
        <v>0</v>
      </c>
      <c r="AI147" s="432">
        <f t="shared" si="140"/>
        <v>0</v>
      </c>
      <c r="AJ147" s="432">
        <f t="shared" si="140"/>
        <v>0</v>
      </c>
      <c r="AK147" s="432">
        <f t="shared" si="140"/>
        <v>0</v>
      </c>
      <c r="AL147" s="432">
        <f t="shared" si="140"/>
        <v>0</v>
      </c>
      <c r="AM147" s="432">
        <f t="shared" si="140"/>
        <v>0</v>
      </c>
      <c r="AN147" s="432">
        <f t="shared" si="140"/>
        <v>0</v>
      </c>
      <c r="AO147" s="432">
        <f t="shared" ref="AO147:BT147" si="141">IF(NOT(ISNA(AO57)),IF(LEN(AO57)&gt;0,(AO57-$C57)/(rateShift*0.0001),""),"")</f>
        <v>0</v>
      </c>
      <c r="AP147" s="432">
        <f t="shared" si="141"/>
        <v>0</v>
      </c>
      <c r="AQ147" s="432">
        <f t="shared" si="141"/>
        <v>0</v>
      </c>
      <c r="AR147" s="432">
        <f t="shared" si="141"/>
        <v>0</v>
      </c>
      <c r="AS147" s="432">
        <f t="shared" si="141"/>
        <v>0</v>
      </c>
      <c r="AT147" s="432">
        <f t="shared" si="141"/>
        <v>0</v>
      </c>
      <c r="AU147" s="432">
        <f t="shared" si="141"/>
        <v>0</v>
      </c>
      <c r="AV147" s="432">
        <f t="shared" si="141"/>
        <v>0</v>
      </c>
      <c r="AW147" s="432">
        <f t="shared" si="141"/>
        <v>0</v>
      </c>
      <c r="AX147" s="432">
        <f t="shared" si="141"/>
        <v>0</v>
      </c>
      <c r="AY147" s="432">
        <f t="shared" si="141"/>
        <v>0</v>
      </c>
      <c r="AZ147" s="432">
        <f t="shared" si="141"/>
        <v>0</v>
      </c>
      <c r="BA147" s="432">
        <f t="shared" si="141"/>
        <v>0</v>
      </c>
      <c r="BB147" s="432">
        <f t="shared" si="141"/>
        <v>-26.422706705978136</v>
      </c>
      <c r="BC147" s="432">
        <f t="shared" si="141"/>
        <v>27.493338751375436</v>
      </c>
      <c r="BD147" s="432">
        <f t="shared" si="141"/>
        <v>0</v>
      </c>
      <c r="BE147" s="432">
        <f t="shared" si="141"/>
        <v>0</v>
      </c>
      <c r="BF147" s="432">
        <f t="shared" si="141"/>
        <v>0</v>
      </c>
      <c r="BG147" s="432">
        <f t="shared" si="141"/>
        <v>0</v>
      </c>
      <c r="BH147" s="432">
        <f t="shared" si="141"/>
        <v>0</v>
      </c>
      <c r="BI147" s="432">
        <f t="shared" si="141"/>
        <v>0</v>
      </c>
      <c r="BJ147" s="432">
        <f t="shared" si="141"/>
        <v>0</v>
      </c>
      <c r="BK147" s="432">
        <f t="shared" si="141"/>
        <v>0</v>
      </c>
      <c r="BL147" s="432">
        <f t="shared" si="141"/>
        <v>0</v>
      </c>
      <c r="BM147" s="432">
        <f t="shared" si="141"/>
        <v>0</v>
      </c>
      <c r="BN147" s="432">
        <f t="shared" si="141"/>
        <v>0</v>
      </c>
      <c r="BO147" s="432">
        <f t="shared" si="141"/>
        <v>0</v>
      </c>
      <c r="BP147" s="432">
        <f t="shared" si="141"/>
        <v>0</v>
      </c>
      <c r="BQ147" s="432">
        <f t="shared" si="141"/>
        <v>0</v>
      </c>
      <c r="BR147" s="432" t="str">
        <f t="shared" si="141"/>
        <v/>
      </c>
      <c r="BS147" s="432" t="str">
        <f t="shared" si="141"/>
        <v/>
      </c>
      <c r="BT147" s="432" t="str">
        <f t="shared" si="141"/>
        <v/>
      </c>
      <c r="BU147" s="432" t="str">
        <f t="shared" ref="BU147:CE147" si="142">IF(NOT(ISNA(BU57)),IF(LEN(BU57)&gt;0,(BU57-$C57)/(rateShift*0.0001),""),"")</f>
        <v/>
      </c>
      <c r="BV147" s="432" t="str">
        <f t="shared" si="142"/>
        <v/>
      </c>
      <c r="BW147" s="432" t="str">
        <f t="shared" si="142"/>
        <v/>
      </c>
      <c r="BX147" s="432" t="str">
        <f t="shared" si="142"/>
        <v/>
      </c>
      <c r="BY147" s="432" t="str">
        <f t="shared" si="142"/>
        <v/>
      </c>
      <c r="BZ147" s="432" t="str">
        <f t="shared" si="142"/>
        <v/>
      </c>
      <c r="CA147" s="432" t="str">
        <f t="shared" si="142"/>
        <v/>
      </c>
      <c r="CB147" s="432" t="str">
        <f t="shared" si="142"/>
        <v/>
      </c>
      <c r="CC147" s="432" t="str">
        <f t="shared" si="142"/>
        <v/>
      </c>
      <c r="CD147" s="432" t="str">
        <f t="shared" si="142"/>
        <v/>
      </c>
      <c r="CE147" s="436" t="str">
        <f t="shared" si="142"/>
        <v/>
      </c>
    </row>
    <row r="148" spans="8:83" x14ac:dyDescent="0.2">
      <c r="H148" s="238">
        <v>51320</v>
      </c>
      <c r="I148" s="435">
        <f t="shared" ref="I148:AN148" si="143">IF(NOT(ISNA(I58)),IF(LEN(I58)&gt;0,(I58-$C58)/(rateShift*0.0001),""),"")</f>
        <v>0</v>
      </c>
      <c r="J148" s="432">
        <f t="shared" si="143"/>
        <v>0</v>
      </c>
      <c r="K148" s="432">
        <f t="shared" si="143"/>
        <v>0</v>
      </c>
      <c r="L148" s="432">
        <f t="shared" si="143"/>
        <v>0</v>
      </c>
      <c r="M148" s="432">
        <f t="shared" si="143"/>
        <v>0</v>
      </c>
      <c r="N148" s="432">
        <f t="shared" si="143"/>
        <v>0</v>
      </c>
      <c r="O148" s="432">
        <f t="shared" si="143"/>
        <v>0</v>
      </c>
      <c r="P148" s="432">
        <f t="shared" si="143"/>
        <v>0</v>
      </c>
      <c r="Q148" s="432">
        <f t="shared" si="143"/>
        <v>0</v>
      </c>
      <c r="R148" s="432">
        <f t="shared" si="143"/>
        <v>0</v>
      </c>
      <c r="S148" s="432">
        <f t="shared" si="143"/>
        <v>0</v>
      </c>
      <c r="T148" s="432">
        <f t="shared" si="143"/>
        <v>0</v>
      </c>
      <c r="U148" s="432">
        <f t="shared" si="143"/>
        <v>0</v>
      </c>
      <c r="V148" s="432">
        <f t="shared" si="143"/>
        <v>0</v>
      </c>
      <c r="W148" s="432">
        <f t="shared" si="143"/>
        <v>0</v>
      </c>
      <c r="X148" s="432">
        <f t="shared" si="143"/>
        <v>0</v>
      </c>
      <c r="Y148" s="432">
        <f t="shared" si="143"/>
        <v>0</v>
      </c>
      <c r="Z148" s="432">
        <f t="shared" si="143"/>
        <v>0</v>
      </c>
      <c r="AA148" s="432">
        <f t="shared" si="143"/>
        <v>0</v>
      </c>
      <c r="AB148" s="432">
        <f t="shared" si="143"/>
        <v>0</v>
      </c>
      <c r="AC148" s="432">
        <f t="shared" si="143"/>
        <v>0</v>
      </c>
      <c r="AD148" s="432">
        <f t="shared" si="143"/>
        <v>0</v>
      </c>
      <c r="AE148" s="432">
        <f t="shared" si="143"/>
        <v>0</v>
      </c>
      <c r="AF148" s="432">
        <f t="shared" si="143"/>
        <v>0</v>
      </c>
      <c r="AG148" s="432">
        <f t="shared" si="143"/>
        <v>0</v>
      </c>
      <c r="AH148" s="432">
        <f t="shared" si="143"/>
        <v>0</v>
      </c>
      <c r="AI148" s="432">
        <f t="shared" si="143"/>
        <v>0</v>
      </c>
      <c r="AJ148" s="432">
        <f t="shared" si="143"/>
        <v>0</v>
      </c>
      <c r="AK148" s="432">
        <f t="shared" si="143"/>
        <v>0</v>
      </c>
      <c r="AL148" s="432">
        <f t="shared" si="143"/>
        <v>0</v>
      </c>
      <c r="AM148" s="432">
        <f t="shared" si="143"/>
        <v>0</v>
      </c>
      <c r="AN148" s="432">
        <f t="shared" si="143"/>
        <v>0</v>
      </c>
      <c r="AO148" s="432">
        <f t="shared" ref="AO148:BT148" si="144">IF(NOT(ISNA(AO58)),IF(LEN(AO58)&gt;0,(AO58-$C58)/(rateShift*0.0001),""),"")</f>
        <v>0</v>
      </c>
      <c r="AP148" s="432">
        <f t="shared" si="144"/>
        <v>0</v>
      </c>
      <c r="AQ148" s="432">
        <f t="shared" si="144"/>
        <v>0</v>
      </c>
      <c r="AR148" s="432">
        <f t="shared" si="144"/>
        <v>0</v>
      </c>
      <c r="AS148" s="432">
        <f t="shared" si="144"/>
        <v>0</v>
      </c>
      <c r="AT148" s="432">
        <f t="shared" si="144"/>
        <v>0</v>
      </c>
      <c r="AU148" s="432">
        <f t="shared" si="144"/>
        <v>0</v>
      </c>
      <c r="AV148" s="432">
        <f t="shared" si="144"/>
        <v>0</v>
      </c>
      <c r="AW148" s="432">
        <f t="shared" si="144"/>
        <v>0</v>
      </c>
      <c r="AX148" s="432">
        <f t="shared" si="144"/>
        <v>0</v>
      </c>
      <c r="AY148" s="432">
        <f t="shared" si="144"/>
        <v>0</v>
      </c>
      <c r="AZ148" s="432">
        <f t="shared" si="144"/>
        <v>0</v>
      </c>
      <c r="BA148" s="432">
        <f t="shared" si="144"/>
        <v>0</v>
      </c>
      <c r="BB148" s="432">
        <f t="shared" si="144"/>
        <v>0</v>
      </c>
      <c r="BC148" s="432">
        <f t="shared" si="144"/>
        <v>-27.419990520406081</v>
      </c>
      <c r="BD148" s="432">
        <f t="shared" si="144"/>
        <v>28.496271634507462</v>
      </c>
      <c r="BE148" s="432">
        <f t="shared" si="144"/>
        <v>0</v>
      </c>
      <c r="BF148" s="432">
        <f t="shared" si="144"/>
        <v>0</v>
      </c>
      <c r="BG148" s="432">
        <f t="shared" si="144"/>
        <v>0</v>
      </c>
      <c r="BH148" s="432">
        <f t="shared" si="144"/>
        <v>0</v>
      </c>
      <c r="BI148" s="432">
        <f t="shared" si="144"/>
        <v>0</v>
      </c>
      <c r="BJ148" s="432">
        <f t="shared" si="144"/>
        <v>0</v>
      </c>
      <c r="BK148" s="432">
        <f t="shared" si="144"/>
        <v>0</v>
      </c>
      <c r="BL148" s="432">
        <f t="shared" si="144"/>
        <v>0</v>
      </c>
      <c r="BM148" s="432">
        <f t="shared" si="144"/>
        <v>0</v>
      </c>
      <c r="BN148" s="432">
        <f t="shared" si="144"/>
        <v>0</v>
      </c>
      <c r="BO148" s="432">
        <f t="shared" si="144"/>
        <v>0</v>
      </c>
      <c r="BP148" s="432">
        <f t="shared" si="144"/>
        <v>0</v>
      </c>
      <c r="BQ148" s="432">
        <f t="shared" si="144"/>
        <v>0</v>
      </c>
      <c r="BR148" s="432" t="str">
        <f t="shared" si="144"/>
        <v/>
      </c>
      <c r="BS148" s="432" t="str">
        <f t="shared" si="144"/>
        <v/>
      </c>
      <c r="BT148" s="432" t="str">
        <f t="shared" si="144"/>
        <v/>
      </c>
      <c r="BU148" s="432" t="str">
        <f t="shared" ref="BU148:CE148" si="145">IF(NOT(ISNA(BU58)),IF(LEN(BU58)&gt;0,(BU58-$C58)/(rateShift*0.0001),""),"")</f>
        <v/>
      </c>
      <c r="BV148" s="432" t="str">
        <f t="shared" si="145"/>
        <v/>
      </c>
      <c r="BW148" s="432" t="str">
        <f t="shared" si="145"/>
        <v/>
      </c>
      <c r="BX148" s="432" t="str">
        <f t="shared" si="145"/>
        <v/>
      </c>
      <c r="BY148" s="432" t="str">
        <f t="shared" si="145"/>
        <v/>
      </c>
      <c r="BZ148" s="432" t="str">
        <f t="shared" si="145"/>
        <v/>
      </c>
      <c r="CA148" s="432" t="str">
        <f t="shared" si="145"/>
        <v/>
      </c>
      <c r="CB148" s="432" t="str">
        <f t="shared" si="145"/>
        <v/>
      </c>
      <c r="CC148" s="432" t="str">
        <f t="shared" si="145"/>
        <v/>
      </c>
      <c r="CD148" s="432" t="str">
        <f t="shared" si="145"/>
        <v/>
      </c>
      <c r="CE148" s="436" t="str">
        <f t="shared" si="145"/>
        <v/>
      </c>
    </row>
    <row r="149" spans="8:83" x14ac:dyDescent="0.2">
      <c r="H149" s="238">
        <v>51685</v>
      </c>
      <c r="I149" s="435">
        <f t="shared" ref="I149:AN149" si="146">IF(NOT(ISNA(I59)),IF(LEN(I59)&gt;0,(I59-$C59)/(rateShift*0.0001),""),"")</f>
        <v>0</v>
      </c>
      <c r="J149" s="432">
        <f t="shared" si="146"/>
        <v>0</v>
      </c>
      <c r="K149" s="432">
        <f t="shared" si="146"/>
        <v>0</v>
      </c>
      <c r="L149" s="432">
        <f t="shared" si="146"/>
        <v>0</v>
      </c>
      <c r="M149" s="432">
        <f t="shared" si="146"/>
        <v>0</v>
      </c>
      <c r="N149" s="432">
        <f t="shared" si="146"/>
        <v>0</v>
      </c>
      <c r="O149" s="432">
        <f t="shared" si="146"/>
        <v>0</v>
      </c>
      <c r="P149" s="432">
        <f t="shared" si="146"/>
        <v>0</v>
      </c>
      <c r="Q149" s="432">
        <f t="shared" si="146"/>
        <v>0</v>
      </c>
      <c r="R149" s="432">
        <f t="shared" si="146"/>
        <v>0</v>
      </c>
      <c r="S149" s="432">
        <f t="shared" si="146"/>
        <v>0</v>
      </c>
      <c r="T149" s="432">
        <f t="shared" si="146"/>
        <v>0</v>
      </c>
      <c r="U149" s="432">
        <f t="shared" si="146"/>
        <v>0</v>
      </c>
      <c r="V149" s="432">
        <f t="shared" si="146"/>
        <v>0</v>
      </c>
      <c r="W149" s="432">
        <f t="shared" si="146"/>
        <v>0</v>
      </c>
      <c r="X149" s="432">
        <f t="shared" si="146"/>
        <v>0</v>
      </c>
      <c r="Y149" s="432">
        <f t="shared" si="146"/>
        <v>0</v>
      </c>
      <c r="Z149" s="432">
        <f t="shared" si="146"/>
        <v>0</v>
      </c>
      <c r="AA149" s="432">
        <f t="shared" si="146"/>
        <v>0</v>
      </c>
      <c r="AB149" s="432">
        <f t="shared" si="146"/>
        <v>0</v>
      </c>
      <c r="AC149" s="432">
        <f t="shared" si="146"/>
        <v>0</v>
      </c>
      <c r="AD149" s="432">
        <f t="shared" si="146"/>
        <v>0</v>
      </c>
      <c r="AE149" s="432">
        <f t="shared" si="146"/>
        <v>0</v>
      </c>
      <c r="AF149" s="432">
        <f t="shared" si="146"/>
        <v>0</v>
      </c>
      <c r="AG149" s="432">
        <f t="shared" si="146"/>
        <v>0</v>
      </c>
      <c r="AH149" s="432">
        <f t="shared" si="146"/>
        <v>0</v>
      </c>
      <c r="AI149" s="432">
        <f t="shared" si="146"/>
        <v>0</v>
      </c>
      <c r="AJ149" s="432">
        <f t="shared" si="146"/>
        <v>0</v>
      </c>
      <c r="AK149" s="432">
        <f t="shared" si="146"/>
        <v>0</v>
      </c>
      <c r="AL149" s="432">
        <f t="shared" si="146"/>
        <v>0</v>
      </c>
      <c r="AM149" s="432">
        <f t="shared" si="146"/>
        <v>0</v>
      </c>
      <c r="AN149" s="432">
        <f t="shared" si="146"/>
        <v>0</v>
      </c>
      <c r="AO149" s="432">
        <f t="shared" ref="AO149:BT149" si="147">IF(NOT(ISNA(AO59)),IF(LEN(AO59)&gt;0,(AO59-$C59)/(rateShift*0.0001),""),"")</f>
        <v>0</v>
      </c>
      <c r="AP149" s="432">
        <f t="shared" si="147"/>
        <v>0</v>
      </c>
      <c r="AQ149" s="432">
        <f t="shared" si="147"/>
        <v>0</v>
      </c>
      <c r="AR149" s="432">
        <f t="shared" si="147"/>
        <v>0</v>
      </c>
      <c r="AS149" s="432">
        <f t="shared" si="147"/>
        <v>0</v>
      </c>
      <c r="AT149" s="432">
        <f t="shared" si="147"/>
        <v>0</v>
      </c>
      <c r="AU149" s="432">
        <f t="shared" si="147"/>
        <v>0</v>
      </c>
      <c r="AV149" s="432">
        <f t="shared" si="147"/>
        <v>0</v>
      </c>
      <c r="AW149" s="432">
        <f t="shared" si="147"/>
        <v>0</v>
      </c>
      <c r="AX149" s="432">
        <f t="shared" si="147"/>
        <v>0</v>
      </c>
      <c r="AY149" s="432">
        <f t="shared" si="147"/>
        <v>0</v>
      </c>
      <c r="AZ149" s="432">
        <f t="shared" si="147"/>
        <v>0</v>
      </c>
      <c r="BA149" s="432">
        <f t="shared" si="147"/>
        <v>0</v>
      </c>
      <c r="BB149" s="432">
        <f t="shared" si="147"/>
        <v>0</v>
      </c>
      <c r="BC149" s="432">
        <f t="shared" si="147"/>
        <v>0</v>
      </c>
      <c r="BD149" s="432">
        <f t="shared" si="147"/>
        <v>-28.419475052542037</v>
      </c>
      <c r="BE149" s="432">
        <f t="shared" si="147"/>
        <v>29.501687208683592</v>
      </c>
      <c r="BF149" s="432">
        <f t="shared" si="147"/>
        <v>0</v>
      </c>
      <c r="BG149" s="432">
        <f t="shared" si="147"/>
        <v>0</v>
      </c>
      <c r="BH149" s="432">
        <f t="shared" si="147"/>
        <v>0</v>
      </c>
      <c r="BI149" s="432">
        <f t="shared" si="147"/>
        <v>0</v>
      </c>
      <c r="BJ149" s="432">
        <f t="shared" si="147"/>
        <v>0</v>
      </c>
      <c r="BK149" s="432">
        <f t="shared" si="147"/>
        <v>0</v>
      </c>
      <c r="BL149" s="432">
        <f t="shared" si="147"/>
        <v>0</v>
      </c>
      <c r="BM149" s="432">
        <f t="shared" si="147"/>
        <v>0</v>
      </c>
      <c r="BN149" s="432">
        <f t="shared" si="147"/>
        <v>0</v>
      </c>
      <c r="BO149" s="432">
        <f t="shared" si="147"/>
        <v>0</v>
      </c>
      <c r="BP149" s="432">
        <f t="shared" si="147"/>
        <v>0</v>
      </c>
      <c r="BQ149" s="432">
        <f t="shared" si="147"/>
        <v>0</v>
      </c>
      <c r="BR149" s="432" t="str">
        <f t="shared" si="147"/>
        <v/>
      </c>
      <c r="BS149" s="432" t="str">
        <f t="shared" si="147"/>
        <v/>
      </c>
      <c r="BT149" s="432" t="str">
        <f t="shared" si="147"/>
        <v/>
      </c>
      <c r="BU149" s="432" t="str">
        <f t="shared" ref="BU149:CE149" si="148">IF(NOT(ISNA(BU59)),IF(LEN(BU59)&gt;0,(BU59-$C59)/(rateShift*0.0001),""),"")</f>
        <v/>
      </c>
      <c r="BV149" s="432" t="str">
        <f t="shared" si="148"/>
        <v/>
      </c>
      <c r="BW149" s="432" t="str">
        <f t="shared" si="148"/>
        <v/>
      </c>
      <c r="BX149" s="432" t="str">
        <f t="shared" si="148"/>
        <v/>
      </c>
      <c r="BY149" s="432" t="str">
        <f t="shared" si="148"/>
        <v/>
      </c>
      <c r="BZ149" s="432" t="str">
        <f t="shared" si="148"/>
        <v/>
      </c>
      <c r="CA149" s="432" t="str">
        <f t="shared" si="148"/>
        <v/>
      </c>
      <c r="CB149" s="432" t="str">
        <f t="shared" si="148"/>
        <v/>
      </c>
      <c r="CC149" s="432" t="str">
        <f t="shared" si="148"/>
        <v/>
      </c>
      <c r="CD149" s="432" t="str">
        <f t="shared" si="148"/>
        <v/>
      </c>
      <c r="CE149" s="436" t="str">
        <f t="shared" si="148"/>
        <v/>
      </c>
    </row>
    <row r="150" spans="8:83" x14ac:dyDescent="0.2">
      <c r="H150" s="238">
        <v>52050</v>
      </c>
      <c r="I150" s="435">
        <f t="shared" ref="I150:AN150" si="149">IF(NOT(ISNA(I60)),IF(LEN(I60)&gt;0,(I60-$C60)/(rateShift*0.0001),""),"")</f>
        <v>0</v>
      </c>
      <c r="J150" s="432">
        <f t="shared" si="149"/>
        <v>0</v>
      </c>
      <c r="K150" s="432">
        <f t="shared" si="149"/>
        <v>0</v>
      </c>
      <c r="L150" s="432">
        <f t="shared" si="149"/>
        <v>0</v>
      </c>
      <c r="M150" s="432">
        <f t="shared" si="149"/>
        <v>0</v>
      </c>
      <c r="N150" s="432">
        <f t="shared" si="149"/>
        <v>0</v>
      </c>
      <c r="O150" s="432">
        <f t="shared" si="149"/>
        <v>0</v>
      </c>
      <c r="P150" s="432">
        <f t="shared" si="149"/>
        <v>0</v>
      </c>
      <c r="Q150" s="432">
        <f t="shared" si="149"/>
        <v>0</v>
      </c>
      <c r="R150" s="432">
        <f t="shared" si="149"/>
        <v>0</v>
      </c>
      <c r="S150" s="432">
        <f t="shared" si="149"/>
        <v>0</v>
      </c>
      <c r="T150" s="432">
        <f t="shared" si="149"/>
        <v>0</v>
      </c>
      <c r="U150" s="432">
        <f t="shared" si="149"/>
        <v>0</v>
      </c>
      <c r="V150" s="432">
        <f t="shared" si="149"/>
        <v>0</v>
      </c>
      <c r="W150" s="432">
        <f t="shared" si="149"/>
        <v>0</v>
      </c>
      <c r="X150" s="432">
        <f t="shared" si="149"/>
        <v>0</v>
      </c>
      <c r="Y150" s="432">
        <f t="shared" si="149"/>
        <v>0</v>
      </c>
      <c r="Z150" s="432">
        <f t="shared" si="149"/>
        <v>0</v>
      </c>
      <c r="AA150" s="432">
        <f t="shared" si="149"/>
        <v>0</v>
      </c>
      <c r="AB150" s="432">
        <f t="shared" si="149"/>
        <v>0</v>
      </c>
      <c r="AC150" s="432">
        <f t="shared" si="149"/>
        <v>0</v>
      </c>
      <c r="AD150" s="432">
        <f t="shared" si="149"/>
        <v>0</v>
      </c>
      <c r="AE150" s="432">
        <f t="shared" si="149"/>
        <v>0</v>
      </c>
      <c r="AF150" s="432">
        <f t="shared" si="149"/>
        <v>0</v>
      </c>
      <c r="AG150" s="432">
        <f t="shared" si="149"/>
        <v>0</v>
      </c>
      <c r="AH150" s="432">
        <f t="shared" si="149"/>
        <v>0</v>
      </c>
      <c r="AI150" s="432">
        <f t="shared" si="149"/>
        <v>0</v>
      </c>
      <c r="AJ150" s="432">
        <f t="shared" si="149"/>
        <v>0</v>
      </c>
      <c r="AK150" s="432">
        <f t="shared" si="149"/>
        <v>0</v>
      </c>
      <c r="AL150" s="432">
        <f t="shared" si="149"/>
        <v>0</v>
      </c>
      <c r="AM150" s="432">
        <f t="shared" si="149"/>
        <v>0</v>
      </c>
      <c r="AN150" s="432">
        <f t="shared" si="149"/>
        <v>0</v>
      </c>
      <c r="AO150" s="432">
        <f t="shared" ref="AO150:BT150" si="150">IF(NOT(ISNA(AO60)),IF(LEN(AO60)&gt;0,(AO60-$C60)/(rateShift*0.0001),""),"")</f>
        <v>0</v>
      </c>
      <c r="AP150" s="432">
        <f t="shared" si="150"/>
        <v>0</v>
      </c>
      <c r="AQ150" s="432">
        <f t="shared" si="150"/>
        <v>0</v>
      </c>
      <c r="AR150" s="432">
        <f t="shared" si="150"/>
        <v>0</v>
      </c>
      <c r="AS150" s="432">
        <f t="shared" si="150"/>
        <v>0</v>
      </c>
      <c r="AT150" s="432">
        <f t="shared" si="150"/>
        <v>0</v>
      </c>
      <c r="AU150" s="432">
        <f t="shared" si="150"/>
        <v>0</v>
      </c>
      <c r="AV150" s="432">
        <f t="shared" si="150"/>
        <v>0</v>
      </c>
      <c r="AW150" s="432">
        <f t="shared" si="150"/>
        <v>0</v>
      </c>
      <c r="AX150" s="432">
        <f t="shared" si="150"/>
        <v>0</v>
      </c>
      <c r="AY150" s="432">
        <f t="shared" si="150"/>
        <v>0</v>
      </c>
      <c r="AZ150" s="432">
        <f t="shared" si="150"/>
        <v>0</v>
      </c>
      <c r="BA150" s="432">
        <f t="shared" si="150"/>
        <v>0</v>
      </c>
      <c r="BB150" s="432">
        <f t="shared" si="150"/>
        <v>0</v>
      </c>
      <c r="BC150" s="432">
        <f t="shared" si="150"/>
        <v>0</v>
      </c>
      <c r="BD150" s="432">
        <f t="shared" si="150"/>
        <v>0</v>
      </c>
      <c r="BE150" s="432">
        <f t="shared" si="150"/>
        <v>-29.429509952897288</v>
      </c>
      <c r="BF150" s="432">
        <f t="shared" si="150"/>
        <v>30.519073421661385</v>
      </c>
      <c r="BG150" s="432">
        <f t="shared" si="150"/>
        <v>0</v>
      </c>
      <c r="BH150" s="432">
        <f t="shared" si="150"/>
        <v>0</v>
      </c>
      <c r="BI150" s="432">
        <f t="shared" si="150"/>
        <v>0</v>
      </c>
      <c r="BJ150" s="432">
        <f t="shared" si="150"/>
        <v>0</v>
      </c>
      <c r="BK150" s="432">
        <f t="shared" si="150"/>
        <v>0</v>
      </c>
      <c r="BL150" s="432">
        <f t="shared" si="150"/>
        <v>0</v>
      </c>
      <c r="BM150" s="432">
        <f t="shared" si="150"/>
        <v>0</v>
      </c>
      <c r="BN150" s="432">
        <f t="shared" si="150"/>
        <v>0</v>
      </c>
      <c r="BO150" s="432">
        <f t="shared" si="150"/>
        <v>0</v>
      </c>
      <c r="BP150" s="432">
        <f t="shared" si="150"/>
        <v>0</v>
      </c>
      <c r="BQ150" s="432">
        <f t="shared" si="150"/>
        <v>0</v>
      </c>
      <c r="BR150" s="432" t="str">
        <f t="shared" si="150"/>
        <v/>
      </c>
      <c r="BS150" s="432" t="str">
        <f t="shared" si="150"/>
        <v/>
      </c>
      <c r="BT150" s="432" t="str">
        <f t="shared" si="150"/>
        <v/>
      </c>
      <c r="BU150" s="432" t="str">
        <f t="shared" ref="BU150:CE150" si="151">IF(NOT(ISNA(BU60)),IF(LEN(BU60)&gt;0,(BU60-$C60)/(rateShift*0.0001),""),"")</f>
        <v/>
      </c>
      <c r="BV150" s="432" t="str">
        <f t="shared" si="151"/>
        <v/>
      </c>
      <c r="BW150" s="432" t="str">
        <f t="shared" si="151"/>
        <v/>
      </c>
      <c r="BX150" s="432" t="str">
        <f t="shared" si="151"/>
        <v/>
      </c>
      <c r="BY150" s="432" t="str">
        <f t="shared" si="151"/>
        <v/>
      </c>
      <c r="BZ150" s="432" t="str">
        <f t="shared" si="151"/>
        <v/>
      </c>
      <c r="CA150" s="432" t="str">
        <f t="shared" si="151"/>
        <v/>
      </c>
      <c r="CB150" s="432" t="str">
        <f t="shared" si="151"/>
        <v/>
      </c>
      <c r="CC150" s="432" t="str">
        <f t="shared" si="151"/>
        <v/>
      </c>
      <c r="CD150" s="432" t="str">
        <f t="shared" si="151"/>
        <v/>
      </c>
      <c r="CE150" s="436" t="str">
        <f t="shared" si="151"/>
        <v/>
      </c>
    </row>
    <row r="151" spans="8:83" x14ac:dyDescent="0.2">
      <c r="H151" s="238">
        <v>52415</v>
      </c>
      <c r="I151" s="435">
        <f t="shared" ref="I151:AN151" si="152">IF(NOT(ISNA(I61)),IF(LEN(I61)&gt;0,(I61-$C61)/(rateShift*0.0001),""),"")</f>
        <v>0</v>
      </c>
      <c r="J151" s="432">
        <f t="shared" si="152"/>
        <v>0</v>
      </c>
      <c r="K151" s="432">
        <f t="shared" si="152"/>
        <v>0</v>
      </c>
      <c r="L151" s="432">
        <f t="shared" si="152"/>
        <v>0</v>
      </c>
      <c r="M151" s="432">
        <f t="shared" si="152"/>
        <v>0</v>
      </c>
      <c r="N151" s="432">
        <f t="shared" si="152"/>
        <v>0</v>
      </c>
      <c r="O151" s="432">
        <f t="shared" si="152"/>
        <v>0</v>
      </c>
      <c r="P151" s="432">
        <f t="shared" si="152"/>
        <v>0</v>
      </c>
      <c r="Q151" s="432">
        <f t="shared" si="152"/>
        <v>0</v>
      </c>
      <c r="R151" s="432">
        <f t="shared" si="152"/>
        <v>0</v>
      </c>
      <c r="S151" s="432">
        <f t="shared" si="152"/>
        <v>0</v>
      </c>
      <c r="T151" s="432">
        <f t="shared" si="152"/>
        <v>0</v>
      </c>
      <c r="U151" s="432">
        <f t="shared" si="152"/>
        <v>0</v>
      </c>
      <c r="V151" s="432">
        <f t="shared" si="152"/>
        <v>0</v>
      </c>
      <c r="W151" s="432">
        <f t="shared" si="152"/>
        <v>0</v>
      </c>
      <c r="X151" s="432">
        <f t="shared" si="152"/>
        <v>0</v>
      </c>
      <c r="Y151" s="432">
        <f t="shared" si="152"/>
        <v>0</v>
      </c>
      <c r="Z151" s="432">
        <f t="shared" si="152"/>
        <v>0</v>
      </c>
      <c r="AA151" s="432">
        <f t="shared" si="152"/>
        <v>0</v>
      </c>
      <c r="AB151" s="432">
        <f t="shared" si="152"/>
        <v>0</v>
      </c>
      <c r="AC151" s="432">
        <f t="shared" si="152"/>
        <v>0</v>
      </c>
      <c r="AD151" s="432">
        <f t="shared" si="152"/>
        <v>0</v>
      </c>
      <c r="AE151" s="432">
        <f t="shared" si="152"/>
        <v>0</v>
      </c>
      <c r="AF151" s="432">
        <f t="shared" si="152"/>
        <v>0</v>
      </c>
      <c r="AG151" s="432">
        <f t="shared" si="152"/>
        <v>0</v>
      </c>
      <c r="AH151" s="432">
        <f t="shared" si="152"/>
        <v>0</v>
      </c>
      <c r="AI151" s="432">
        <f t="shared" si="152"/>
        <v>0</v>
      </c>
      <c r="AJ151" s="432">
        <f t="shared" si="152"/>
        <v>0</v>
      </c>
      <c r="AK151" s="432">
        <f t="shared" si="152"/>
        <v>0</v>
      </c>
      <c r="AL151" s="432">
        <f t="shared" si="152"/>
        <v>0</v>
      </c>
      <c r="AM151" s="432">
        <f t="shared" si="152"/>
        <v>0</v>
      </c>
      <c r="AN151" s="432">
        <f t="shared" si="152"/>
        <v>0</v>
      </c>
      <c r="AO151" s="432">
        <f t="shared" ref="AO151:BT151" si="153">IF(NOT(ISNA(AO61)),IF(LEN(AO61)&gt;0,(AO61-$C61)/(rateShift*0.0001),""),"")</f>
        <v>0</v>
      </c>
      <c r="AP151" s="432">
        <f t="shared" si="153"/>
        <v>0</v>
      </c>
      <c r="AQ151" s="432">
        <f t="shared" si="153"/>
        <v>0</v>
      </c>
      <c r="AR151" s="432">
        <f t="shared" si="153"/>
        <v>0</v>
      </c>
      <c r="AS151" s="432">
        <f t="shared" si="153"/>
        <v>0</v>
      </c>
      <c r="AT151" s="432">
        <f t="shared" si="153"/>
        <v>0</v>
      </c>
      <c r="AU151" s="432">
        <f t="shared" si="153"/>
        <v>0</v>
      </c>
      <c r="AV151" s="432">
        <f t="shared" si="153"/>
        <v>0</v>
      </c>
      <c r="AW151" s="432">
        <f t="shared" si="153"/>
        <v>0</v>
      </c>
      <c r="AX151" s="432">
        <f t="shared" si="153"/>
        <v>0</v>
      </c>
      <c r="AY151" s="432">
        <f t="shared" si="153"/>
        <v>0</v>
      </c>
      <c r="AZ151" s="432">
        <f t="shared" si="153"/>
        <v>0</v>
      </c>
      <c r="BA151" s="432">
        <f t="shared" si="153"/>
        <v>0</v>
      </c>
      <c r="BB151" s="432">
        <f t="shared" si="153"/>
        <v>0</v>
      </c>
      <c r="BC151" s="432">
        <f t="shared" si="153"/>
        <v>0</v>
      </c>
      <c r="BD151" s="432">
        <f t="shared" si="153"/>
        <v>0</v>
      </c>
      <c r="BE151" s="432">
        <f t="shared" si="153"/>
        <v>0</v>
      </c>
      <c r="BF151" s="432">
        <f t="shared" si="153"/>
        <v>-30.256507880622433</v>
      </c>
      <c r="BG151" s="432">
        <f t="shared" si="153"/>
        <v>31.350868844253476</v>
      </c>
      <c r="BH151" s="432">
        <f t="shared" si="153"/>
        <v>0</v>
      </c>
      <c r="BI151" s="432">
        <f t="shared" si="153"/>
        <v>0</v>
      </c>
      <c r="BJ151" s="432">
        <f t="shared" si="153"/>
        <v>0</v>
      </c>
      <c r="BK151" s="432">
        <f t="shared" si="153"/>
        <v>0</v>
      </c>
      <c r="BL151" s="432">
        <f t="shared" si="153"/>
        <v>0</v>
      </c>
      <c r="BM151" s="432">
        <f t="shared" si="153"/>
        <v>0</v>
      </c>
      <c r="BN151" s="432">
        <f t="shared" si="153"/>
        <v>0</v>
      </c>
      <c r="BO151" s="432">
        <f t="shared" si="153"/>
        <v>0</v>
      </c>
      <c r="BP151" s="432">
        <f t="shared" si="153"/>
        <v>0</v>
      </c>
      <c r="BQ151" s="432">
        <f t="shared" si="153"/>
        <v>0</v>
      </c>
      <c r="BR151" s="432" t="str">
        <f t="shared" si="153"/>
        <v/>
      </c>
      <c r="BS151" s="432" t="str">
        <f t="shared" si="153"/>
        <v/>
      </c>
      <c r="BT151" s="432" t="str">
        <f t="shared" si="153"/>
        <v/>
      </c>
      <c r="BU151" s="432" t="str">
        <f t="shared" ref="BU151:CE151" si="154">IF(NOT(ISNA(BU61)),IF(LEN(BU61)&gt;0,(BU61-$C61)/(rateShift*0.0001),""),"")</f>
        <v/>
      </c>
      <c r="BV151" s="432" t="str">
        <f t="shared" si="154"/>
        <v/>
      </c>
      <c r="BW151" s="432" t="str">
        <f t="shared" si="154"/>
        <v/>
      </c>
      <c r="BX151" s="432" t="str">
        <f t="shared" si="154"/>
        <v/>
      </c>
      <c r="BY151" s="432" t="str">
        <f t="shared" si="154"/>
        <v/>
      </c>
      <c r="BZ151" s="432" t="str">
        <f t="shared" si="154"/>
        <v/>
      </c>
      <c r="CA151" s="432" t="str">
        <f t="shared" si="154"/>
        <v/>
      </c>
      <c r="CB151" s="432" t="str">
        <f t="shared" si="154"/>
        <v/>
      </c>
      <c r="CC151" s="432" t="str">
        <f t="shared" si="154"/>
        <v/>
      </c>
      <c r="CD151" s="432" t="str">
        <f t="shared" si="154"/>
        <v/>
      </c>
      <c r="CE151" s="436" t="str">
        <f t="shared" si="154"/>
        <v/>
      </c>
    </row>
    <row r="152" spans="8:83" x14ac:dyDescent="0.2">
      <c r="H152" s="238">
        <v>52782</v>
      </c>
      <c r="I152" s="435">
        <f t="shared" ref="I152:AN152" si="155">IF(NOT(ISNA(I62)),IF(LEN(I62)&gt;0,(I62-$C62)/(rateShift*0.0001),""),"")</f>
        <v>0</v>
      </c>
      <c r="J152" s="432">
        <f t="shared" si="155"/>
        <v>0</v>
      </c>
      <c r="K152" s="432">
        <f t="shared" si="155"/>
        <v>0</v>
      </c>
      <c r="L152" s="432">
        <f t="shared" si="155"/>
        <v>0</v>
      </c>
      <c r="M152" s="432">
        <f t="shared" si="155"/>
        <v>0</v>
      </c>
      <c r="N152" s="432">
        <f t="shared" si="155"/>
        <v>0</v>
      </c>
      <c r="O152" s="432">
        <f t="shared" si="155"/>
        <v>0</v>
      </c>
      <c r="P152" s="432">
        <f t="shared" si="155"/>
        <v>0</v>
      </c>
      <c r="Q152" s="432">
        <f t="shared" si="155"/>
        <v>0</v>
      </c>
      <c r="R152" s="432">
        <f t="shared" si="155"/>
        <v>0</v>
      </c>
      <c r="S152" s="432">
        <f t="shared" si="155"/>
        <v>0</v>
      </c>
      <c r="T152" s="432">
        <f t="shared" si="155"/>
        <v>0</v>
      </c>
      <c r="U152" s="432">
        <f t="shared" si="155"/>
        <v>0</v>
      </c>
      <c r="V152" s="432">
        <f t="shared" si="155"/>
        <v>0</v>
      </c>
      <c r="W152" s="432">
        <f t="shared" si="155"/>
        <v>0</v>
      </c>
      <c r="X152" s="432">
        <f t="shared" si="155"/>
        <v>0</v>
      </c>
      <c r="Y152" s="432">
        <f t="shared" si="155"/>
        <v>0</v>
      </c>
      <c r="Z152" s="432">
        <f t="shared" si="155"/>
        <v>0</v>
      </c>
      <c r="AA152" s="432">
        <f t="shared" si="155"/>
        <v>0</v>
      </c>
      <c r="AB152" s="432">
        <f t="shared" si="155"/>
        <v>0</v>
      </c>
      <c r="AC152" s="432">
        <f t="shared" si="155"/>
        <v>0</v>
      </c>
      <c r="AD152" s="432">
        <f t="shared" si="155"/>
        <v>0</v>
      </c>
      <c r="AE152" s="432">
        <f t="shared" si="155"/>
        <v>0</v>
      </c>
      <c r="AF152" s="432">
        <f t="shared" si="155"/>
        <v>0</v>
      </c>
      <c r="AG152" s="432">
        <f t="shared" si="155"/>
        <v>0</v>
      </c>
      <c r="AH152" s="432">
        <f t="shared" si="155"/>
        <v>0</v>
      </c>
      <c r="AI152" s="432">
        <f t="shared" si="155"/>
        <v>0</v>
      </c>
      <c r="AJ152" s="432">
        <f t="shared" si="155"/>
        <v>0</v>
      </c>
      <c r="AK152" s="432">
        <f t="shared" si="155"/>
        <v>0</v>
      </c>
      <c r="AL152" s="432">
        <f t="shared" si="155"/>
        <v>0</v>
      </c>
      <c r="AM152" s="432">
        <f t="shared" si="155"/>
        <v>0</v>
      </c>
      <c r="AN152" s="432">
        <f t="shared" si="155"/>
        <v>0</v>
      </c>
      <c r="AO152" s="432">
        <f t="shared" ref="AO152:BT152" si="156">IF(NOT(ISNA(AO62)),IF(LEN(AO62)&gt;0,(AO62-$C62)/(rateShift*0.0001),""),"")</f>
        <v>0</v>
      </c>
      <c r="AP152" s="432">
        <f t="shared" si="156"/>
        <v>0</v>
      </c>
      <c r="AQ152" s="432">
        <f t="shared" si="156"/>
        <v>0</v>
      </c>
      <c r="AR152" s="432">
        <f t="shared" si="156"/>
        <v>0</v>
      </c>
      <c r="AS152" s="432">
        <f t="shared" si="156"/>
        <v>0</v>
      </c>
      <c r="AT152" s="432">
        <f t="shared" si="156"/>
        <v>0</v>
      </c>
      <c r="AU152" s="432">
        <f t="shared" si="156"/>
        <v>0</v>
      </c>
      <c r="AV152" s="432">
        <f t="shared" si="156"/>
        <v>0</v>
      </c>
      <c r="AW152" s="432">
        <f t="shared" si="156"/>
        <v>0</v>
      </c>
      <c r="AX152" s="432">
        <f t="shared" si="156"/>
        <v>0</v>
      </c>
      <c r="AY152" s="432">
        <f t="shared" si="156"/>
        <v>0</v>
      </c>
      <c r="AZ152" s="432">
        <f t="shared" si="156"/>
        <v>0</v>
      </c>
      <c r="BA152" s="432">
        <f t="shared" si="156"/>
        <v>0</v>
      </c>
      <c r="BB152" s="432">
        <f t="shared" si="156"/>
        <v>0</v>
      </c>
      <c r="BC152" s="432">
        <f t="shared" si="156"/>
        <v>0</v>
      </c>
      <c r="BD152" s="432">
        <f t="shared" si="156"/>
        <v>0</v>
      </c>
      <c r="BE152" s="432">
        <f t="shared" si="156"/>
        <v>0</v>
      </c>
      <c r="BF152" s="432">
        <f t="shared" si="156"/>
        <v>0</v>
      </c>
      <c r="BG152" s="432">
        <f t="shared" si="156"/>
        <v>-31.519684856290677</v>
      </c>
      <c r="BH152" s="432">
        <f t="shared" si="156"/>
        <v>32.621726995287929</v>
      </c>
      <c r="BI152" s="432">
        <f t="shared" si="156"/>
        <v>0</v>
      </c>
      <c r="BJ152" s="432">
        <f t="shared" si="156"/>
        <v>0</v>
      </c>
      <c r="BK152" s="432">
        <f t="shared" si="156"/>
        <v>0</v>
      </c>
      <c r="BL152" s="432">
        <f t="shared" si="156"/>
        <v>0</v>
      </c>
      <c r="BM152" s="432">
        <f t="shared" si="156"/>
        <v>0</v>
      </c>
      <c r="BN152" s="432">
        <f t="shared" si="156"/>
        <v>0</v>
      </c>
      <c r="BO152" s="432">
        <f t="shared" si="156"/>
        <v>0</v>
      </c>
      <c r="BP152" s="432">
        <f t="shared" si="156"/>
        <v>0</v>
      </c>
      <c r="BQ152" s="432">
        <f t="shared" si="156"/>
        <v>0</v>
      </c>
      <c r="BR152" s="432" t="str">
        <f t="shared" si="156"/>
        <v/>
      </c>
      <c r="BS152" s="432" t="str">
        <f t="shared" si="156"/>
        <v/>
      </c>
      <c r="BT152" s="432" t="str">
        <f t="shared" si="156"/>
        <v/>
      </c>
      <c r="BU152" s="432" t="str">
        <f t="shared" ref="BU152:CE152" si="157">IF(NOT(ISNA(BU62)),IF(LEN(BU62)&gt;0,(BU62-$C62)/(rateShift*0.0001),""),"")</f>
        <v/>
      </c>
      <c r="BV152" s="432" t="str">
        <f t="shared" si="157"/>
        <v/>
      </c>
      <c r="BW152" s="432" t="str">
        <f t="shared" si="157"/>
        <v/>
      </c>
      <c r="BX152" s="432" t="str">
        <f t="shared" si="157"/>
        <v/>
      </c>
      <c r="BY152" s="432" t="str">
        <f t="shared" si="157"/>
        <v/>
      </c>
      <c r="BZ152" s="432" t="str">
        <f t="shared" si="157"/>
        <v/>
      </c>
      <c r="CA152" s="432" t="str">
        <f t="shared" si="157"/>
        <v/>
      </c>
      <c r="CB152" s="432" t="str">
        <f t="shared" si="157"/>
        <v/>
      </c>
      <c r="CC152" s="432" t="str">
        <f t="shared" si="157"/>
        <v/>
      </c>
      <c r="CD152" s="432" t="str">
        <f t="shared" si="157"/>
        <v/>
      </c>
      <c r="CE152" s="436" t="str">
        <f t="shared" si="157"/>
        <v/>
      </c>
    </row>
    <row r="153" spans="8:83" x14ac:dyDescent="0.2">
      <c r="H153" s="238">
        <v>53146</v>
      </c>
      <c r="I153" s="435">
        <f t="shared" ref="I153:AN153" si="158">IF(NOT(ISNA(I63)),IF(LEN(I63)&gt;0,(I63-$C63)/(rateShift*0.0001),""),"")</f>
        <v>0</v>
      </c>
      <c r="J153" s="432">
        <f t="shared" si="158"/>
        <v>0</v>
      </c>
      <c r="K153" s="432">
        <f t="shared" si="158"/>
        <v>0</v>
      </c>
      <c r="L153" s="432">
        <f t="shared" si="158"/>
        <v>0</v>
      </c>
      <c r="M153" s="432">
        <f t="shared" si="158"/>
        <v>0</v>
      </c>
      <c r="N153" s="432">
        <f t="shared" si="158"/>
        <v>0</v>
      </c>
      <c r="O153" s="432">
        <f t="shared" si="158"/>
        <v>0</v>
      </c>
      <c r="P153" s="432">
        <f t="shared" si="158"/>
        <v>0</v>
      </c>
      <c r="Q153" s="432">
        <f t="shared" si="158"/>
        <v>0</v>
      </c>
      <c r="R153" s="432">
        <f t="shared" si="158"/>
        <v>0</v>
      </c>
      <c r="S153" s="432">
        <f t="shared" si="158"/>
        <v>0</v>
      </c>
      <c r="T153" s="432">
        <f t="shared" si="158"/>
        <v>0</v>
      </c>
      <c r="U153" s="432">
        <f t="shared" si="158"/>
        <v>0</v>
      </c>
      <c r="V153" s="432">
        <f t="shared" si="158"/>
        <v>0</v>
      </c>
      <c r="W153" s="432">
        <f t="shared" si="158"/>
        <v>0</v>
      </c>
      <c r="X153" s="432">
        <f t="shared" si="158"/>
        <v>0</v>
      </c>
      <c r="Y153" s="432">
        <f t="shared" si="158"/>
        <v>0</v>
      </c>
      <c r="Z153" s="432">
        <f t="shared" si="158"/>
        <v>0</v>
      </c>
      <c r="AA153" s="432">
        <f t="shared" si="158"/>
        <v>0</v>
      </c>
      <c r="AB153" s="432">
        <f t="shared" si="158"/>
        <v>0</v>
      </c>
      <c r="AC153" s="432">
        <f t="shared" si="158"/>
        <v>0</v>
      </c>
      <c r="AD153" s="432">
        <f t="shared" si="158"/>
        <v>0</v>
      </c>
      <c r="AE153" s="432">
        <f t="shared" si="158"/>
        <v>0</v>
      </c>
      <c r="AF153" s="432">
        <f t="shared" si="158"/>
        <v>0</v>
      </c>
      <c r="AG153" s="432">
        <f t="shared" si="158"/>
        <v>0</v>
      </c>
      <c r="AH153" s="432">
        <f t="shared" si="158"/>
        <v>0</v>
      </c>
      <c r="AI153" s="432">
        <f t="shared" si="158"/>
        <v>0</v>
      </c>
      <c r="AJ153" s="432">
        <f t="shared" si="158"/>
        <v>0</v>
      </c>
      <c r="AK153" s="432">
        <f t="shared" si="158"/>
        <v>0</v>
      </c>
      <c r="AL153" s="432">
        <f t="shared" si="158"/>
        <v>0</v>
      </c>
      <c r="AM153" s="432">
        <f t="shared" si="158"/>
        <v>0</v>
      </c>
      <c r="AN153" s="432">
        <f t="shared" si="158"/>
        <v>0</v>
      </c>
      <c r="AO153" s="432">
        <f t="shared" ref="AO153:BT153" si="159">IF(NOT(ISNA(AO63)),IF(LEN(AO63)&gt;0,(AO63-$C63)/(rateShift*0.0001),""),"")</f>
        <v>0</v>
      </c>
      <c r="AP153" s="432">
        <f t="shared" si="159"/>
        <v>0</v>
      </c>
      <c r="AQ153" s="432">
        <f t="shared" si="159"/>
        <v>0</v>
      </c>
      <c r="AR153" s="432">
        <f t="shared" si="159"/>
        <v>0</v>
      </c>
      <c r="AS153" s="432">
        <f t="shared" si="159"/>
        <v>0</v>
      </c>
      <c r="AT153" s="432">
        <f t="shared" si="159"/>
        <v>0</v>
      </c>
      <c r="AU153" s="432">
        <f t="shared" si="159"/>
        <v>0</v>
      </c>
      <c r="AV153" s="432">
        <f t="shared" si="159"/>
        <v>0</v>
      </c>
      <c r="AW153" s="432">
        <f t="shared" si="159"/>
        <v>0</v>
      </c>
      <c r="AX153" s="432">
        <f t="shared" si="159"/>
        <v>0</v>
      </c>
      <c r="AY153" s="432">
        <f t="shared" si="159"/>
        <v>0</v>
      </c>
      <c r="AZ153" s="432">
        <f t="shared" si="159"/>
        <v>0</v>
      </c>
      <c r="BA153" s="432">
        <f t="shared" si="159"/>
        <v>0</v>
      </c>
      <c r="BB153" s="432">
        <f t="shared" si="159"/>
        <v>0</v>
      </c>
      <c r="BC153" s="432">
        <f t="shared" si="159"/>
        <v>0</v>
      </c>
      <c r="BD153" s="432">
        <f t="shared" si="159"/>
        <v>0</v>
      </c>
      <c r="BE153" s="432">
        <f t="shared" si="159"/>
        <v>0</v>
      </c>
      <c r="BF153" s="432">
        <f t="shared" si="159"/>
        <v>0</v>
      </c>
      <c r="BG153" s="432">
        <f t="shared" si="159"/>
        <v>0</v>
      </c>
      <c r="BH153" s="432">
        <f t="shared" si="159"/>
        <v>-32.430360971191334</v>
      </c>
      <c r="BI153" s="432">
        <f t="shared" si="159"/>
        <v>33.538611175480852</v>
      </c>
      <c r="BJ153" s="432">
        <f t="shared" si="159"/>
        <v>2.1510571102112408E-12</v>
      </c>
      <c r="BK153" s="432">
        <f t="shared" si="159"/>
        <v>2.1510571102112408E-12</v>
      </c>
      <c r="BL153" s="432">
        <f t="shared" si="159"/>
        <v>2.1510571102112408E-12</v>
      </c>
      <c r="BM153" s="432">
        <f t="shared" si="159"/>
        <v>2.1510571102112408E-12</v>
      </c>
      <c r="BN153" s="432">
        <f t="shared" si="159"/>
        <v>2.1510571102112408E-12</v>
      </c>
      <c r="BO153" s="432">
        <f t="shared" si="159"/>
        <v>2.1510571102112408E-12</v>
      </c>
      <c r="BP153" s="432">
        <f t="shared" si="159"/>
        <v>2.1510571102112408E-12</v>
      </c>
      <c r="BQ153" s="432">
        <f t="shared" si="159"/>
        <v>2.1510571102112408E-12</v>
      </c>
      <c r="BR153" s="432" t="str">
        <f t="shared" si="159"/>
        <v/>
      </c>
      <c r="BS153" s="432" t="str">
        <f t="shared" si="159"/>
        <v/>
      </c>
      <c r="BT153" s="432" t="str">
        <f t="shared" si="159"/>
        <v/>
      </c>
      <c r="BU153" s="432" t="str">
        <f t="shared" ref="BU153:CE153" si="160">IF(NOT(ISNA(BU63)),IF(LEN(BU63)&gt;0,(BU63-$C63)/(rateShift*0.0001),""),"")</f>
        <v/>
      </c>
      <c r="BV153" s="432" t="str">
        <f t="shared" si="160"/>
        <v/>
      </c>
      <c r="BW153" s="432" t="str">
        <f t="shared" si="160"/>
        <v/>
      </c>
      <c r="BX153" s="432" t="str">
        <f t="shared" si="160"/>
        <v/>
      </c>
      <c r="BY153" s="432" t="str">
        <f t="shared" si="160"/>
        <v/>
      </c>
      <c r="BZ153" s="432" t="str">
        <f t="shared" si="160"/>
        <v/>
      </c>
      <c r="CA153" s="432" t="str">
        <f t="shared" si="160"/>
        <v/>
      </c>
      <c r="CB153" s="432" t="str">
        <f t="shared" si="160"/>
        <v/>
      </c>
      <c r="CC153" s="432" t="str">
        <f t="shared" si="160"/>
        <v/>
      </c>
      <c r="CD153" s="432" t="str">
        <f t="shared" si="160"/>
        <v/>
      </c>
      <c r="CE153" s="436" t="str">
        <f t="shared" si="160"/>
        <v/>
      </c>
    </row>
    <row r="154" spans="8:83" x14ac:dyDescent="0.2">
      <c r="H154" s="238">
        <v>53511</v>
      </c>
      <c r="I154" s="435">
        <f t="shared" ref="I154:AN154" si="161">IF(NOT(ISNA(I64)),IF(LEN(I64)&gt;0,(I64-$C64)/(rateShift*0.0001),""),"")</f>
        <v>0</v>
      </c>
      <c r="J154" s="432">
        <f t="shared" si="161"/>
        <v>0</v>
      </c>
      <c r="K154" s="432">
        <f t="shared" si="161"/>
        <v>0</v>
      </c>
      <c r="L154" s="432">
        <f t="shared" si="161"/>
        <v>0</v>
      </c>
      <c r="M154" s="432">
        <f t="shared" si="161"/>
        <v>0</v>
      </c>
      <c r="N154" s="432">
        <f t="shared" si="161"/>
        <v>0</v>
      </c>
      <c r="O154" s="432">
        <f t="shared" si="161"/>
        <v>0</v>
      </c>
      <c r="P154" s="432">
        <f t="shared" si="161"/>
        <v>0</v>
      </c>
      <c r="Q154" s="432">
        <f t="shared" si="161"/>
        <v>0</v>
      </c>
      <c r="R154" s="432">
        <f t="shared" si="161"/>
        <v>0</v>
      </c>
      <c r="S154" s="432">
        <f t="shared" si="161"/>
        <v>0</v>
      </c>
      <c r="T154" s="432">
        <f t="shared" si="161"/>
        <v>0</v>
      </c>
      <c r="U154" s="432">
        <f t="shared" si="161"/>
        <v>0</v>
      </c>
      <c r="V154" s="432">
        <f t="shared" si="161"/>
        <v>0</v>
      </c>
      <c r="W154" s="432">
        <f t="shared" si="161"/>
        <v>0</v>
      </c>
      <c r="X154" s="432">
        <f t="shared" si="161"/>
        <v>0</v>
      </c>
      <c r="Y154" s="432">
        <f t="shared" si="161"/>
        <v>0</v>
      </c>
      <c r="Z154" s="432">
        <f t="shared" si="161"/>
        <v>0</v>
      </c>
      <c r="AA154" s="432">
        <f t="shared" si="161"/>
        <v>0</v>
      </c>
      <c r="AB154" s="432">
        <f t="shared" si="161"/>
        <v>0</v>
      </c>
      <c r="AC154" s="432">
        <f t="shared" si="161"/>
        <v>0</v>
      </c>
      <c r="AD154" s="432">
        <f t="shared" si="161"/>
        <v>0</v>
      </c>
      <c r="AE154" s="432">
        <f t="shared" si="161"/>
        <v>0</v>
      </c>
      <c r="AF154" s="432">
        <f t="shared" si="161"/>
        <v>0</v>
      </c>
      <c r="AG154" s="432">
        <f t="shared" si="161"/>
        <v>0</v>
      </c>
      <c r="AH154" s="432">
        <f t="shared" si="161"/>
        <v>0</v>
      </c>
      <c r="AI154" s="432">
        <f t="shared" si="161"/>
        <v>0</v>
      </c>
      <c r="AJ154" s="432">
        <f t="shared" si="161"/>
        <v>0</v>
      </c>
      <c r="AK154" s="432">
        <f t="shared" si="161"/>
        <v>0</v>
      </c>
      <c r="AL154" s="432">
        <f t="shared" si="161"/>
        <v>0</v>
      </c>
      <c r="AM154" s="432">
        <f t="shared" si="161"/>
        <v>0</v>
      </c>
      <c r="AN154" s="432">
        <f t="shared" si="161"/>
        <v>0</v>
      </c>
      <c r="AO154" s="432">
        <f t="shared" ref="AO154:BT154" si="162">IF(NOT(ISNA(AO64)),IF(LEN(AO64)&gt;0,(AO64-$C64)/(rateShift*0.0001),""),"")</f>
        <v>0</v>
      </c>
      <c r="AP154" s="432">
        <f t="shared" si="162"/>
        <v>0</v>
      </c>
      <c r="AQ154" s="432">
        <f t="shared" si="162"/>
        <v>0</v>
      </c>
      <c r="AR154" s="432">
        <f t="shared" si="162"/>
        <v>0</v>
      </c>
      <c r="AS154" s="432">
        <f t="shared" si="162"/>
        <v>0</v>
      </c>
      <c r="AT154" s="432">
        <f t="shared" si="162"/>
        <v>0</v>
      </c>
      <c r="AU154" s="432">
        <f t="shared" si="162"/>
        <v>0</v>
      </c>
      <c r="AV154" s="432">
        <f t="shared" si="162"/>
        <v>0</v>
      </c>
      <c r="AW154" s="432">
        <f t="shared" si="162"/>
        <v>0</v>
      </c>
      <c r="AX154" s="432">
        <f t="shared" si="162"/>
        <v>0</v>
      </c>
      <c r="AY154" s="432">
        <f t="shared" si="162"/>
        <v>0</v>
      </c>
      <c r="AZ154" s="432">
        <f t="shared" si="162"/>
        <v>0</v>
      </c>
      <c r="BA154" s="432">
        <f t="shared" si="162"/>
        <v>0</v>
      </c>
      <c r="BB154" s="432">
        <f t="shared" si="162"/>
        <v>0</v>
      </c>
      <c r="BC154" s="432">
        <f t="shared" si="162"/>
        <v>0</v>
      </c>
      <c r="BD154" s="432">
        <f t="shared" si="162"/>
        <v>0</v>
      </c>
      <c r="BE154" s="432">
        <f t="shared" si="162"/>
        <v>0</v>
      </c>
      <c r="BF154" s="432">
        <f t="shared" si="162"/>
        <v>0</v>
      </c>
      <c r="BG154" s="432">
        <f t="shared" si="162"/>
        <v>0</v>
      </c>
      <c r="BH154" s="432">
        <f t="shared" si="162"/>
        <v>0</v>
      </c>
      <c r="BI154" s="432">
        <f t="shared" si="162"/>
        <v>-33.432733770242059</v>
      </c>
      <c r="BJ154" s="432">
        <f t="shared" si="162"/>
        <v>34.547980400670056</v>
      </c>
      <c r="BK154" s="432">
        <f t="shared" si="162"/>
        <v>0</v>
      </c>
      <c r="BL154" s="432">
        <f t="shared" si="162"/>
        <v>0</v>
      </c>
      <c r="BM154" s="432">
        <f t="shared" si="162"/>
        <v>0</v>
      </c>
      <c r="BN154" s="432">
        <f t="shared" si="162"/>
        <v>0</v>
      </c>
      <c r="BO154" s="432">
        <f t="shared" si="162"/>
        <v>0</v>
      </c>
      <c r="BP154" s="432">
        <f t="shared" si="162"/>
        <v>0</v>
      </c>
      <c r="BQ154" s="432">
        <f t="shared" si="162"/>
        <v>0</v>
      </c>
      <c r="BR154" s="432" t="str">
        <f t="shared" si="162"/>
        <v/>
      </c>
      <c r="BS154" s="432" t="str">
        <f t="shared" si="162"/>
        <v/>
      </c>
      <c r="BT154" s="432" t="str">
        <f t="shared" si="162"/>
        <v/>
      </c>
      <c r="BU154" s="432" t="str">
        <f t="shared" ref="BU154:CE154" si="163">IF(NOT(ISNA(BU64)),IF(LEN(BU64)&gt;0,(BU64-$C64)/(rateShift*0.0001),""),"")</f>
        <v/>
      </c>
      <c r="BV154" s="432" t="str">
        <f t="shared" si="163"/>
        <v/>
      </c>
      <c r="BW154" s="432" t="str">
        <f t="shared" si="163"/>
        <v/>
      </c>
      <c r="BX154" s="432" t="str">
        <f t="shared" si="163"/>
        <v/>
      </c>
      <c r="BY154" s="432" t="str">
        <f t="shared" si="163"/>
        <v/>
      </c>
      <c r="BZ154" s="432" t="str">
        <f t="shared" si="163"/>
        <v/>
      </c>
      <c r="CA154" s="432" t="str">
        <f t="shared" si="163"/>
        <v/>
      </c>
      <c r="CB154" s="432" t="str">
        <f t="shared" si="163"/>
        <v/>
      </c>
      <c r="CC154" s="432" t="str">
        <f t="shared" si="163"/>
        <v/>
      </c>
      <c r="CD154" s="432" t="str">
        <f t="shared" si="163"/>
        <v/>
      </c>
      <c r="CE154" s="436" t="str">
        <f t="shared" si="163"/>
        <v/>
      </c>
    </row>
    <row r="155" spans="8:83" x14ac:dyDescent="0.2">
      <c r="H155" s="238">
        <v>53876</v>
      </c>
      <c r="I155" s="435">
        <f t="shared" ref="I155:AN155" si="164">IF(NOT(ISNA(I65)),IF(LEN(I65)&gt;0,(I65-$C65)/(rateShift*0.0001),""),"")</f>
        <v>0</v>
      </c>
      <c r="J155" s="432">
        <f t="shared" si="164"/>
        <v>0</v>
      </c>
      <c r="K155" s="432">
        <f t="shared" si="164"/>
        <v>0</v>
      </c>
      <c r="L155" s="432">
        <f t="shared" si="164"/>
        <v>0</v>
      </c>
      <c r="M155" s="432">
        <f t="shared" si="164"/>
        <v>0</v>
      </c>
      <c r="N155" s="432">
        <f t="shared" si="164"/>
        <v>0</v>
      </c>
      <c r="O155" s="432">
        <f t="shared" si="164"/>
        <v>0</v>
      </c>
      <c r="P155" s="432">
        <f t="shared" si="164"/>
        <v>0</v>
      </c>
      <c r="Q155" s="432">
        <f t="shared" si="164"/>
        <v>0</v>
      </c>
      <c r="R155" s="432">
        <f t="shared" si="164"/>
        <v>0</v>
      </c>
      <c r="S155" s="432">
        <f t="shared" si="164"/>
        <v>0</v>
      </c>
      <c r="T155" s="432">
        <f t="shared" si="164"/>
        <v>0</v>
      </c>
      <c r="U155" s="432">
        <f t="shared" si="164"/>
        <v>0</v>
      </c>
      <c r="V155" s="432">
        <f t="shared" si="164"/>
        <v>0</v>
      </c>
      <c r="W155" s="432">
        <f t="shared" si="164"/>
        <v>0</v>
      </c>
      <c r="X155" s="432">
        <f t="shared" si="164"/>
        <v>0</v>
      </c>
      <c r="Y155" s="432">
        <f t="shared" si="164"/>
        <v>0</v>
      </c>
      <c r="Z155" s="432">
        <f t="shared" si="164"/>
        <v>0</v>
      </c>
      <c r="AA155" s="432">
        <f t="shared" si="164"/>
        <v>0</v>
      </c>
      <c r="AB155" s="432">
        <f t="shared" si="164"/>
        <v>0</v>
      </c>
      <c r="AC155" s="432">
        <f t="shared" si="164"/>
        <v>0</v>
      </c>
      <c r="AD155" s="432">
        <f t="shared" si="164"/>
        <v>0</v>
      </c>
      <c r="AE155" s="432">
        <f t="shared" si="164"/>
        <v>0</v>
      </c>
      <c r="AF155" s="432">
        <f t="shared" si="164"/>
        <v>0</v>
      </c>
      <c r="AG155" s="432">
        <f t="shared" si="164"/>
        <v>0</v>
      </c>
      <c r="AH155" s="432">
        <f t="shared" si="164"/>
        <v>0</v>
      </c>
      <c r="AI155" s="432">
        <f t="shared" si="164"/>
        <v>0</v>
      </c>
      <c r="AJ155" s="432">
        <f t="shared" si="164"/>
        <v>0</v>
      </c>
      <c r="AK155" s="432">
        <f t="shared" si="164"/>
        <v>0</v>
      </c>
      <c r="AL155" s="432">
        <f t="shared" si="164"/>
        <v>0</v>
      </c>
      <c r="AM155" s="432">
        <f t="shared" si="164"/>
        <v>0</v>
      </c>
      <c r="AN155" s="432">
        <f t="shared" si="164"/>
        <v>0</v>
      </c>
      <c r="AO155" s="432">
        <f t="shared" ref="AO155:BT155" si="165">IF(NOT(ISNA(AO65)),IF(LEN(AO65)&gt;0,(AO65-$C65)/(rateShift*0.0001),""),"")</f>
        <v>0</v>
      </c>
      <c r="AP155" s="432">
        <f t="shared" si="165"/>
        <v>0</v>
      </c>
      <c r="AQ155" s="432">
        <f t="shared" si="165"/>
        <v>0</v>
      </c>
      <c r="AR155" s="432">
        <f t="shared" si="165"/>
        <v>0</v>
      </c>
      <c r="AS155" s="432">
        <f t="shared" si="165"/>
        <v>0</v>
      </c>
      <c r="AT155" s="432">
        <f t="shared" si="165"/>
        <v>0</v>
      </c>
      <c r="AU155" s="432">
        <f t="shared" si="165"/>
        <v>0</v>
      </c>
      <c r="AV155" s="432">
        <f t="shared" si="165"/>
        <v>0</v>
      </c>
      <c r="AW155" s="432">
        <f t="shared" si="165"/>
        <v>0</v>
      </c>
      <c r="AX155" s="432">
        <f t="shared" si="165"/>
        <v>0</v>
      </c>
      <c r="AY155" s="432">
        <f t="shared" si="165"/>
        <v>0</v>
      </c>
      <c r="AZ155" s="432">
        <f t="shared" si="165"/>
        <v>0</v>
      </c>
      <c r="BA155" s="432">
        <f t="shared" si="165"/>
        <v>0</v>
      </c>
      <c r="BB155" s="432">
        <f t="shared" si="165"/>
        <v>0</v>
      </c>
      <c r="BC155" s="432">
        <f t="shared" si="165"/>
        <v>0</v>
      </c>
      <c r="BD155" s="432">
        <f t="shared" si="165"/>
        <v>0</v>
      </c>
      <c r="BE155" s="432">
        <f t="shared" si="165"/>
        <v>0</v>
      </c>
      <c r="BF155" s="432">
        <f t="shared" si="165"/>
        <v>0</v>
      </c>
      <c r="BG155" s="432">
        <f t="shared" si="165"/>
        <v>0</v>
      </c>
      <c r="BH155" s="432">
        <f t="shared" si="165"/>
        <v>0</v>
      </c>
      <c r="BI155" s="432">
        <f t="shared" si="165"/>
        <v>0</v>
      </c>
      <c r="BJ155" s="432">
        <f t="shared" si="165"/>
        <v>-34.338258189329281</v>
      </c>
      <c r="BK155" s="432">
        <f t="shared" si="165"/>
        <v>35.460003657399234</v>
      </c>
      <c r="BL155" s="432">
        <f t="shared" si="165"/>
        <v>0</v>
      </c>
      <c r="BM155" s="432">
        <f t="shared" si="165"/>
        <v>0</v>
      </c>
      <c r="BN155" s="432">
        <f t="shared" si="165"/>
        <v>0</v>
      </c>
      <c r="BO155" s="432">
        <f t="shared" si="165"/>
        <v>0</v>
      </c>
      <c r="BP155" s="432">
        <f t="shared" si="165"/>
        <v>0</v>
      </c>
      <c r="BQ155" s="432">
        <f t="shared" si="165"/>
        <v>0</v>
      </c>
      <c r="BR155" s="432" t="str">
        <f t="shared" si="165"/>
        <v/>
      </c>
      <c r="BS155" s="432" t="str">
        <f t="shared" si="165"/>
        <v/>
      </c>
      <c r="BT155" s="432" t="str">
        <f t="shared" si="165"/>
        <v/>
      </c>
      <c r="BU155" s="432" t="str">
        <f t="shared" ref="BU155:CE155" si="166">IF(NOT(ISNA(BU65)),IF(LEN(BU65)&gt;0,(BU65-$C65)/(rateShift*0.0001),""),"")</f>
        <v/>
      </c>
      <c r="BV155" s="432" t="str">
        <f t="shared" si="166"/>
        <v/>
      </c>
      <c r="BW155" s="432" t="str">
        <f t="shared" si="166"/>
        <v/>
      </c>
      <c r="BX155" s="432" t="str">
        <f t="shared" si="166"/>
        <v/>
      </c>
      <c r="BY155" s="432" t="str">
        <f t="shared" si="166"/>
        <v/>
      </c>
      <c r="BZ155" s="432" t="str">
        <f t="shared" si="166"/>
        <v/>
      </c>
      <c r="CA155" s="432" t="str">
        <f t="shared" si="166"/>
        <v/>
      </c>
      <c r="CB155" s="432" t="str">
        <f t="shared" si="166"/>
        <v/>
      </c>
      <c r="CC155" s="432" t="str">
        <f t="shared" si="166"/>
        <v/>
      </c>
      <c r="CD155" s="432" t="str">
        <f t="shared" si="166"/>
        <v/>
      </c>
      <c r="CE155" s="436" t="str">
        <f t="shared" si="166"/>
        <v/>
      </c>
    </row>
    <row r="156" spans="8:83" x14ac:dyDescent="0.2">
      <c r="H156" s="238">
        <v>54242</v>
      </c>
      <c r="I156" s="435">
        <f t="shared" ref="I156:AN156" si="167">IF(NOT(ISNA(I66)),IF(LEN(I66)&gt;0,(I66-$C66)/(rateShift*0.0001),""),"")</f>
        <v>0</v>
      </c>
      <c r="J156" s="432">
        <f t="shared" si="167"/>
        <v>0</v>
      </c>
      <c r="K156" s="432">
        <f t="shared" si="167"/>
        <v>0</v>
      </c>
      <c r="L156" s="432">
        <f t="shared" si="167"/>
        <v>0</v>
      </c>
      <c r="M156" s="432">
        <f t="shared" si="167"/>
        <v>0</v>
      </c>
      <c r="N156" s="432">
        <f t="shared" si="167"/>
        <v>0</v>
      </c>
      <c r="O156" s="432">
        <f t="shared" si="167"/>
        <v>0</v>
      </c>
      <c r="P156" s="432">
        <f t="shared" si="167"/>
        <v>0</v>
      </c>
      <c r="Q156" s="432">
        <f t="shared" si="167"/>
        <v>0</v>
      </c>
      <c r="R156" s="432">
        <f t="shared" si="167"/>
        <v>0</v>
      </c>
      <c r="S156" s="432">
        <f t="shared" si="167"/>
        <v>0</v>
      </c>
      <c r="T156" s="432">
        <f t="shared" si="167"/>
        <v>0</v>
      </c>
      <c r="U156" s="432">
        <f t="shared" si="167"/>
        <v>0</v>
      </c>
      <c r="V156" s="432">
        <f t="shared" si="167"/>
        <v>0</v>
      </c>
      <c r="W156" s="432">
        <f t="shared" si="167"/>
        <v>0</v>
      </c>
      <c r="X156" s="432">
        <f t="shared" si="167"/>
        <v>0</v>
      </c>
      <c r="Y156" s="432">
        <f t="shared" si="167"/>
        <v>0</v>
      </c>
      <c r="Z156" s="432">
        <f t="shared" si="167"/>
        <v>0</v>
      </c>
      <c r="AA156" s="432">
        <f t="shared" si="167"/>
        <v>0</v>
      </c>
      <c r="AB156" s="432">
        <f t="shared" si="167"/>
        <v>0</v>
      </c>
      <c r="AC156" s="432">
        <f t="shared" si="167"/>
        <v>0</v>
      </c>
      <c r="AD156" s="432">
        <f t="shared" si="167"/>
        <v>0</v>
      </c>
      <c r="AE156" s="432">
        <f t="shared" si="167"/>
        <v>0</v>
      </c>
      <c r="AF156" s="432">
        <f t="shared" si="167"/>
        <v>0</v>
      </c>
      <c r="AG156" s="432">
        <f t="shared" si="167"/>
        <v>0</v>
      </c>
      <c r="AH156" s="432">
        <f t="shared" si="167"/>
        <v>0</v>
      </c>
      <c r="AI156" s="432">
        <f t="shared" si="167"/>
        <v>0</v>
      </c>
      <c r="AJ156" s="432">
        <f t="shared" si="167"/>
        <v>0</v>
      </c>
      <c r="AK156" s="432">
        <f t="shared" si="167"/>
        <v>0</v>
      </c>
      <c r="AL156" s="432">
        <f t="shared" si="167"/>
        <v>0</v>
      </c>
      <c r="AM156" s="432">
        <f t="shared" si="167"/>
        <v>0</v>
      </c>
      <c r="AN156" s="432">
        <f t="shared" si="167"/>
        <v>0</v>
      </c>
      <c r="AO156" s="432">
        <f t="shared" ref="AO156:BT156" si="168">IF(NOT(ISNA(AO66)),IF(LEN(AO66)&gt;0,(AO66-$C66)/(rateShift*0.0001),""),"")</f>
        <v>0</v>
      </c>
      <c r="AP156" s="432">
        <f t="shared" si="168"/>
        <v>0</v>
      </c>
      <c r="AQ156" s="432">
        <f t="shared" si="168"/>
        <v>0</v>
      </c>
      <c r="AR156" s="432">
        <f t="shared" si="168"/>
        <v>0</v>
      </c>
      <c r="AS156" s="432">
        <f t="shared" si="168"/>
        <v>0</v>
      </c>
      <c r="AT156" s="432">
        <f t="shared" si="168"/>
        <v>0</v>
      </c>
      <c r="AU156" s="432">
        <f t="shared" si="168"/>
        <v>0</v>
      </c>
      <c r="AV156" s="432">
        <f t="shared" si="168"/>
        <v>0</v>
      </c>
      <c r="AW156" s="432">
        <f t="shared" si="168"/>
        <v>0</v>
      </c>
      <c r="AX156" s="432">
        <f t="shared" si="168"/>
        <v>0</v>
      </c>
      <c r="AY156" s="432">
        <f t="shared" si="168"/>
        <v>0</v>
      </c>
      <c r="AZ156" s="432">
        <f t="shared" si="168"/>
        <v>0</v>
      </c>
      <c r="BA156" s="432">
        <f t="shared" si="168"/>
        <v>0</v>
      </c>
      <c r="BB156" s="432">
        <f t="shared" si="168"/>
        <v>0</v>
      </c>
      <c r="BC156" s="432">
        <f t="shared" si="168"/>
        <v>0</v>
      </c>
      <c r="BD156" s="432">
        <f t="shared" si="168"/>
        <v>0</v>
      </c>
      <c r="BE156" s="432">
        <f t="shared" si="168"/>
        <v>0</v>
      </c>
      <c r="BF156" s="432">
        <f t="shared" si="168"/>
        <v>0</v>
      </c>
      <c r="BG156" s="432">
        <f t="shared" si="168"/>
        <v>0</v>
      </c>
      <c r="BH156" s="432">
        <f t="shared" si="168"/>
        <v>0</v>
      </c>
      <c r="BI156" s="432">
        <f t="shared" si="168"/>
        <v>0</v>
      </c>
      <c r="BJ156" s="432">
        <f t="shared" si="168"/>
        <v>0</v>
      </c>
      <c r="BK156" s="432">
        <f t="shared" si="168"/>
        <v>-35.245168522586511</v>
      </c>
      <c r="BL156" s="432">
        <f t="shared" si="168"/>
        <v>36.374316250920891</v>
      </c>
      <c r="BM156" s="432">
        <f t="shared" si="168"/>
        <v>-2.1857515797307769E-12</v>
      </c>
      <c r="BN156" s="432">
        <f t="shared" si="168"/>
        <v>-2.1857515797307769E-12</v>
      </c>
      <c r="BO156" s="432">
        <f t="shared" si="168"/>
        <v>-2.1857515797307769E-12</v>
      </c>
      <c r="BP156" s="432">
        <f t="shared" si="168"/>
        <v>-2.1857515797307769E-12</v>
      </c>
      <c r="BQ156" s="432">
        <f t="shared" si="168"/>
        <v>-2.1857515797307769E-12</v>
      </c>
      <c r="BR156" s="432" t="str">
        <f t="shared" si="168"/>
        <v/>
      </c>
      <c r="BS156" s="432" t="str">
        <f t="shared" si="168"/>
        <v/>
      </c>
      <c r="BT156" s="432" t="str">
        <f t="shared" si="168"/>
        <v/>
      </c>
      <c r="BU156" s="432" t="str">
        <f t="shared" ref="BU156:CE156" si="169">IF(NOT(ISNA(BU66)),IF(LEN(BU66)&gt;0,(BU66-$C66)/(rateShift*0.0001),""),"")</f>
        <v/>
      </c>
      <c r="BV156" s="432" t="str">
        <f t="shared" si="169"/>
        <v/>
      </c>
      <c r="BW156" s="432" t="str">
        <f t="shared" si="169"/>
        <v/>
      </c>
      <c r="BX156" s="432" t="str">
        <f t="shared" si="169"/>
        <v/>
      </c>
      <c r="BY156" s="432" t="str">
        <f t="shared" si="169"/>
        <v/>
      </c>
      <c r="BZ156" s="432" t="str">
        <f t="shared" si="169"/>
        <v/>
      </c>
      <c r="CA156" s="432" t="str">
        <f t="shared" si="169"/>
        <v/>
      </c>
      <c r="CB156" s="432" t="str">
        <f t="shared" si="169"/>
        <v/>
      </c>
      <c r="CC156" s="432" t="str">
        <f t="shared" si="169"/>
        <v/>
      </c>
      <c r="CD156" s="432" t="str">
        <f t="shared" si="169"/>
        <v/>
      </c>
      <c r="CE156" s="436" t="str">
        <f t="shared" si="169"/>
        <v/>
      </c>
    </row>
    <row r="157" spans="8:83" x14ac:dyDescent="0.2">
      <c r="H157" s="238">
        <v>54609</v>
      </c>
      <c r="I157" s="435">
        <f t="shared" ref="I157:AN157" si="170">IF(NOT(ISNA(I67)),IF(LEN(I67)&gt;0,(I67-$C67)/(rateShift*0.0001),""),"")</f>
        <v>0</v>
      </c>
      <c r="J157" s="432">
        <f t="shared" si="170"/>
        <v>0</v>
      </c>
      <c r="K157" s="432">
        <f t="shared" si="170"/>
        <v>0</v>
      </c>
      <c r="L157" s="432">
        <f t="shared" si="170"/>
        <v>0</v>
      </c>
      <c r="M157" s="432">
        <f t="shared" si="170"/>
        <v>0</v>
      </c>
      <c r="N157" s="432">
        <f t="shared" si="170"/>
        <v>0</v>
      </c>
      <c r="O157" s="432">
        <f t="shared" si="170"/>
        <v>0</v>
      </c>
      <c r="P157" s="432">
        <f t="shared" si="170"/>
        <v>0</v>
      </c>
      <c r="Q157" s="432">
        <f t="shared" si="170"/>
        <v>0</v>
      </c>
      <c r="R157" s="432">
        <f t="shared" si="170"/>
        <v>0</v>
      </c>
      <c r="S157" s="432">
        <f t="shared" si="170"/>
        <v>0</v>
      </c>
      <c r="T157" s="432">
        <f t="shared" si="170"/>
        <v>0</v>
      </c>
      <c r="U157" s="432">
        <f t="shared" si="170"/>
        <v>0</v>
      </c>
      <c r="V157" s="432">
        <f t="shared" si="170"/>
        <v>0</v>
      </c>
      <c r="W157" s="432">
        <f t="shared" si="170"/>
        <v>0</v>
      </c>
      <c r="X157" s="432">
        <f t="shared" si="170"/>
        <v>0</v>
      </c>
      <c r="Y157" s="432">
        <f t="shared" si="170"/>
        <v>0</v>
      </c>
      <c r="Z157" s="432">
        <f t="shared" si="170"/>
        <v>0</v>
      </c>
      <c r="AA157" s="432">
        <f t="shared" si="170"/>
        <v>0</v>
      </c>
      <c r="AB157" s="432">
        <f t="shared" si="170"/>
        <v>0</v>
      </c>
      <c r="AC157" s="432">
        <f t="shared" si="170"/>
        <v>0</v>
      </c>
      <c r="AD157" s="432">
        <f t="shared" si="170"/>
        <v>0</v>
      </c>
      <c r="AE157" s="432">
        <f t="shared" si="170"/>
        <v>0</v>
      </c>
      <c r="AF157" s="432">
        <f t="shared" si="170"/>
        <v>0</v>
      </c>
      <c r="AG157" s="432">
        <f t="shared" si="170"/>
        <v>0</v>
      </c>
      <c r="AH157" s="432">
        <f t="shared" si="170"/>
        <v>0</v>
      </c>
      <c r="AI157" s="432">
        <f t="shared" si="170"/>
        <v>0</v>
      </c>
      <c r="AJ157" s="432">
        <f t="shared" si="170"/>
        <v>0</v>
      </c>
      <c r="AK157" s="432">
        <f t="shared" si="170"/>
        <v>0</v>
      </c>
      <c r="AL157" s="432">
        <f t="shared" si="170"/>
        <v>0</v>
      </c>
      <c r="AM157" s="432">
        <f t="shared" si="170"/>
        <v>0</v>
      </c>
      <c r="AN157" s="432">
        <f t="shared" si="170"/>
        <v>0</v>
      </c>
      <c r="AO157" s="432">
        <f t="shared" ref="AO157:BT157" si="171">IF(NOT(ISNA(AO67)),IF(LEN(AO67)&gt;0,(AO67-$C67)/(rateShift*0.0001),""),"")</f>
        <v>0</v>
      </c>
      <c r="AP157" s="432">
        <f t="shared" si="171"/>
        <v>0</v>
      </c>
      <c r="AQ157" s="432">
        <f t="shared" si="171"/>
        <v>0</v>
      </c>
      <c r="AR157" s="432">
        <f t="shared" si="171"/>
        <v>0</v>
      </c>
      <c r="AS157" s="432">
        <f t="shared" si="171"/>
        <v>0</v>
      </c>
      <c r="AT157" s="432">
        <f t="shared" si="171"/>
        <v>0</v>
      </c>
      <c r="AU157" s="432">
        <f t="shared" si="171"/>
        <v>0</v>
      </c>
      <c r="AV157" s="432">
        <f t="shared" si="171"/>
        <v>0</v>
      </c>
      <c r="AW157" s="432">
        <f t="shared" si="171"/>
        <v>0</v>
      </c>
      <c r="AX157" s="432">
        <f t="shared" si="171"/>
        <v>0</v>
      </c>
      <c r="AY157" s="432">
        <f t="shared" si="171"/>
        <v>0</v>
      </c>
      <c r="AZ157" s="432">
        <f t="shared" si="171"/>
        <v>0</v>
      </c>
      <c r="BA157" s="432">
        <f t="shared" si="171"/>
        <v>0</v>
      </c>
      <c r="BB157" s="432">
        <f t="shared" si="171"/>
        <v>0</v>
      </c>
      <c r="BC157" s="432">
        <f t="shared" si="171"/>
        <v>0</v>
      </c>
      <c r="BD157" s="432">
        <f t="shared" si="171"/>
        <v>0</v>
      </c>
      <c r="BE157" s="432">
        <f t="shared" si="171"/>
        <v>0</v>
      </c>
      <c r="BF157" s="432">
        <f t="shared" si="171"/>
        <v>0</v>
      </c>
      <c r="BG157" s="432">
        <f t="shared" si="171"/>
        <v>0</v>
      </c>
      <c r="BH157" s="432">
        <f t="shared" si="171"/>
        <v>0</v>
      </c>
      <c r="BI157" s="432">
        <f t="shared" si="171"/>
        <v>0</v>
      </c>
      <c r="BJ157" s="432">
        <f t="shared" si="171"/>
        <v>0</v>
      </c>
      <c r="BK157" s="432">
        <f t="shared" si="171"/>
        <v>0</v>
      </c>
      <c r="BL157" s="432">
        <f t="shared" si="171"/>
        <v>-36.545946598035123</v>
      </c>
      <c r="BM157" s="432">
        <f t="shared" si="171"/>
        <v>37.684030099270572</v>
      </c>
      <c r="BN157" s="432">
        <f t="shared" si="171"/>
        <v>2.1510571102112408E-12</v>
      </c>
      <c r="BO157" s="432">
        <f t="shared" si="171"/>
        <v>2.1510571102112408E-12</v>
      </c>
      <c r="BP157" s="432">
        <f t="shared" si="171"/>
        <v>2.1510571102112408E-12</v>
      </c>
      <c r="BQ157" s="432">
        <f t="shared" si="171"/>
        <v>2.1510571102112408E-12</v>
      </c>
      <c r="BR157" s="432" t="str">
        <f t="shared" si="171"/>
        <v/>
      </c>
      <c r="BS157" s="432" t="str">
        <f t="shared" si="171"/>
        <v/>
      </c>
      <c r="BT157" s="432" t="str">
        <f t="shared" si="171"/>
        <v/>
      </c>
      <c r="BU157" s="432" t="str">
        <f t="shared" ref="BU157:CE157" si="172">IF(NOT(ISNA(BU67)),IF(LEN(BU67)&gt;0,(BU67-$C67)/(rateShift*0.0001),""),"")</f>
        <v/>
      </c>
      <c r="BV157" s="432" t="str">
        <f t="shared" si="172"/>
        <v/>
      </c>
      <c r="BW157" s="432" t="str">
        <f t="shared" si="172"/>
        <v/>
      </c>
      <c r="BX157" s="432" t="str">
        <f t="shared" si="172"/>
        <v/>
      </c>
      <c r="BY157" s="432" t="str">
        <f t="shared" si="172"/>
        <v/>
      </c>
      <c r="BZ157" s="432" t="str">
        <f t="shared" si="172"/>
        <v/>
      </c>
      <c r="CA157" s="432" t="str">
        <f t="shared" si="172"/>
        <v/>
      </c>
      <c r="CB157" s="432" t="str">
        <f t="shared" si="172"/>
        <v/>
      </c>
      <c r="CC157" s="432" t="str">
        <f t="shared" si="172"/>
        <v/>
      </c>
      <c r="CD157" s="432" t="str">
        <f t="shared" si="172"/>
        <v/>
      </c>
      <c r="CE157" s="436" t="str">
        <f t="shared" si="172"/>
        <v/>
      </c>
    </row>
    <row r="158" spans="8:83" x14ac:dyDescent="0.2">
      <c r="H158" s="238">
        <v>54973</v>
      </c>
      <c r="I158" s="435">
        <f t="shared" ref="I158:AN158" si="173">IF(NOT(ISNA(I68)),IF(LEN(I68)&gt;0,(I68-$C68)/(rateShift*0.0001),""),"")</f>
        <v>0</v>
      </c>
      <c r="J158" s="432">
        <f t="shared" si="173"/>
        <v>0</v>
      </c>
      <c r="K158" s="432">
        <f t="shared" si="173"/>
        <v>0</v>
      </c>
      <c r="L158" s="432">
        <f t="shared" si="173"/>
        <v>0</v>
      </c>
      <c r="M158" s="432">
        <f t="shared" si="173"/>
        <v>0</v>
      </c>
      <c r="N158" s="432">
        <f t="shared" si="173"/>
        <v>0</v>
      </c>
      <c r="O158" s="432">
        <f t="shared" si="173"/>
        <v>0</v>
      </c>
      <c r="P158" s="432">
        <f t="shared" si="173"/>
        <v>0</v>
      </c>
      <c r="Q158" s="432">
        <f t="shared" si="173"/>
        <v>0</v>
      </c>
      <c r="R158" s="432">
        <f t="shared" si="173"/>
        <v>0</v>
      </c>
      <c r="S158" s="432">
        <f t="shared" si="173"/>
        <v>0</v>
      </c>
      <c r="T158" s="432">
        <f t="shared" si="173"/>
        <v>0</v>
      </c>
      <c r="U158" s="432">
        <f t="shared" si="173"/>
        <v>0</v>
      </c>
      <c r="V158" s="432">
        <f t="shared" si="173"/>
        <v>0</v>
      </c>
      <c r="W158" s="432">
        <f t="shared" si="173"/>
        <v>0</v>
      </c>
      <c r="X158" s="432">
        <f t="shared" si="173"/>
        <v>0</v>
      </c>
      <c r="Y158" s="432">
        <f t="shared" si="173"/>
        <v>0</v>
      </c>
      <c r="Z158" s="432">
        <f t="shared" si="173"/>
        <v>0</v>
      </c>
      <c r="AA158" s="432">
        <f t="shared" si="173"/>
        <v>0</v>
      </c>
      <c r="AB158" s="432">
        <f t="shared" si="173"/>
        <v>0</v>
      </c>
      <c r="AC158" s="432">
        <f t="shared" si="173"/>
        <v>0</v>
      </c>
      <c r="AD158" s="432">
        <f t="shared" si="173"/>
        <v>0</v>
      </c>
      <c r="AE158" s="432">
        <f t="shared" si="173"/>
        <v>0</v>
      </c>
      <c r="AF158" s="432">
        <f t="shared" si="173"/>
        <v>0</v>
      </c>
      <c r="AG158" s="432">
        <f t="shared" si="173"/>
        <v>0</v>
      </c>
      <c r="AH158" s="432">
        <f t="shared" si="173"/>
        <v>0</v>
      </c>
      <c r="AI158" s="432">
        <f t="shared" si="173"/>
        <v>0</v>
      </c>
      <c r="AJ158" s="432">
        <f t="shared" si="173"/>
        <v>0</v>
      </c>
      <c r="AK158" s="432">
        <f t="shared" si="173"/>
        <v>0</v>
      </c>
      <c r="AL158" s="432">
        <f t="shared" si="173"/>
        <v>0</v>
      </c>
      <c r="AM158" s="432">
        <f t="shared" si="173"/>
        <v>0</v>
      </c>
      <c r="AN158" s="432">
        <f t="shared" si="173"/>
        <v>0</v>
      </c>
      <c r="AO158" s="432">
        <f t="shared" ref="AO158:BT158" si="174">IF(NOT(ISNA(AO68)),IF(LEN(AO68)&gt;0,(AO68-$C68)/(rateShift*0.0001),""),"")</f>
        <v>0</v>
      </c>
      <c r="AP158" s="432">
        <f t="shared" si="174"/>
        <v>0</v>
      </c>
      <c r="AQ158" s="432">
        <f t="shared" si="174"/>
        <v>0</v>
      </c>
      <c r="AR158" s="432">
        <f t="shared" si="174"/>
        <v>0</v>
      </c>
      <c r="AS158" s="432">
        <f t="shared" si="174"/>
        <v>0</v>
      </c>
      <c r="AT158" s="432">
        <f t="shared" si="174"/>
        <v>0</v>
      </c>
      <c r="AU158" s="432">
        <f t="shared" si="174"/>
        <v>0</v>
      </c>
      <c r="AV158" s="432">
        <f t="shared" si="174"/>
        <v>0</v>
      </c>
      <c r="AW158" s="432">
        <f t="shared" si="174"/>
        <v>0</v>
      </c>
      <c r="AX158" s="432">
        <f t="shared" si="174"/>
        <v>0</v>
      </c>
      <c r="AY158" s="432">
        <f t="shared" si="174"/>
        <v>0</v>
      </c>
      <c r="AZ158" s="432">
        <f t="shared" si="174"/>
        <v>0</v>
      </c>
      <c r="BA158" s="432">
        <f t="shared" si="174"/>
        <v>0</v>
      </c>
      <c r="BB158" s="432">
        <f t="shared" si="174"/>
        <v>0</v>
      </c>
      <c r="BC158" s="432">
        <f t="shared" si="174"/>
        <v>0</v>
      </c>
      <c r="BD158" s="432">
        <f t="shared" si="174"/>
        <v>0</v>
      </c>
      <c r="BE158" s="432">
        <f t="shared" si="174"/>
        <v>0</v>
      </c>
      <c r="BF158" s="432">
        <f t="shared" si="174"/>
        <v>0</v>
      </c>
      <c r="BG158" s="432">
        <f t="shared" si="174"/>
        <v>0</v>
      </c>
      <c r="BH158" s="432">
        <f t="shared" si="174"/>
        <v>0</v>
      </c>
      <c r="BI158" s="432">
        <f t="shared" si="174"/>
        <v>0</v>
      </c>
      <c r="BJ158" s="432">
        <f t="shared" si="174"/>
        <v>0</v>
      </c>
      <c r="BK158" s="432">
        <f t="shared" si="174"/>
        <v>0</v>
      </c>
      <c r="BL158" s="432">
        <f t="shared" si="174"/>
        <v>0</v>
      </c>
      <c r="BM158" s="432">
        <f t="shared" si="174"/>
        <v>-37.543280810029621</v>
      </c>
      <c r="BN158" s="432">
        <f t="shared" si="174"/>
        <v>38.68901069204145</v>
      </c>
      <c r="BO158" s="432">
        <f t="shared" si="174"/>
        <v>-2.1510571102112408E-12</v>
      </c>
      <c r="BP158" s="432">
        <f t="shared" si="174"/>
        <v>-2.1510571102112408E-12</v>
      </c>
      <c r="BQ158" s="432">
        <f t="shared" si="174"/>
        <v>-2.1510571102112408E-12</v>
      </c>
      <c r="BR158" s="432" t="str">
        <f t="shared" si="174"/>
        <v/>
      </c>
      <c r="BS158" s="432" t="str">
        <f t="shared" si="174"/>
        <v/>
      </c>
      <c r="BT158" s="432" t="str">
        <f t="shared" si="174"/>
        <v/>
      </c>
      <c r="BU158" s="432" t="str">
        <f t="shared" ref="BU158:CE158" si="175">IF(NOT(ISNA(BU68)),IF(LEN(BU68)&gt;0,(BU68-$C68)/(rateShift*0.0001),""),"")</f>
        <v/>
      </c>
      <c r="BV158" s="432" t="str">
        <f t="shared" si="175"/>
        <v/>
      </c>
      <c r="BW158" s="432" t="str">
        <f t="shared" si="175"/>
        <v/>
      </c>
      <c r="BX158" s="432" t="str">
        <f t="shared" si="175"/>
        <v/>
      </c>
      <c r="BY158" s="432" t="str">
        <f t="shared" si="175"/>
        <v/>
      </c>
      <c r="BZ158" s="432" t="str">
        <f t="shared" si="175"/>
        <v/>
      </c>
      <c r="CA158" s="432" t="str">
        <f t="shared" si="175"/>
        <v/>
      </c>
      <c r="CB158" s="432" t="str">
        <f t="shared" si="175"/>
        <v/>
      </c>
      <c r="CC158" s="432" t="str">
        <f t="shared" si="175"/>
        <v/>
      </c>
      <c r="CD158" s="432" t="str">
        <f t="shared" si="175"/>
        <v/>
      </c>
      <c r="CE158" s="436" t="str">
        <f t="shared" si="175"/>
        <v/>
      </c>
    </row>
    <row r="159" spans="8:83" x14ac:dyDescent="0.2">
      <c r="H159" s="238">
        <v>55337</v>
      </c>
      <c r="I159" s="435">
        <f t="shared" ref="I159:AN159" si="176">IF(NOT(ISNA(I69)),IF(LEN(I69)&gt;0,(I69-$C69)/(rateShift*0.0001),""),"")</f>
        <v>0</v>
      </c>
      <c r="J159" s="432">
        <f t="shared" si="176"/>
        <v>0</v>
      </c>
      <c r="K159" s="432">
        <f t="shared" si="176"/>
        <v>0</v>
      </c>
      <c r="L159" s="432">
        <f t="shared" si="176"/>
        <v>0</v>
      </c>
      <c r="M159" s="432">
        <f t="shared" si="176"/>
        <v>0</v>
      </c>
      <c r="N159" s="432">
        <f t="shared" si="176"/>
        <v>0</v>
      </c>
      <c r="O159" s="432">
        <f t="shared" si="176"/>
        <v>0</v>
      </c>
      <c r="P159" s="432">
        <f t="shared" si="176"/>
        <v>0</v>
      </c>
      <c r="Q159" s="432">
        <f t="shared" si="176"/>
        <v>0</v>
      </c>
      <c r="R159" s="432">
        <f t="shared" si="176"/>
        <v>0</v>
      </c>
      <c r="S159" s="432">
        <f t="shared" si="176"/>
        <v>0</v>
      </c>
      <c r="T159" s="432">
        <f t="shared" si="176"/>
        <v>0</v>
      </c>
      <c r="U159" s="432">
        <f t="shared" si="176"/>
        <v>0</v>
      </c>
      <c r="V159" s="432">
        <f t="shared" si="176"/>
        <v>0</v>
      </c>
      <c r="W159" s="432">
        <f t="shared" si="176"/>
        <v>0</v>
      </c>
      <c r="X159" s="432">
        <f t="shared" si="176"/>
        <v>0</v>
      </c>
      <c r="Y159" s="432">
        <f t="shared" si="176"/>
        <v>0</v>
      </c>
      <c r="Z159" s="432">
        <f t="shared" si="176"/>
        <v>0</v>
      </c>
      <c r="AA159" s="432">
        <f t="shared" si="176"/>
        <v>0</v>
      </c>
      <c r="AB159" s="432">
        <f t="shared" si="176"/>
        <v>0</v>
      </c>
      <c r="AC159" s="432">
        <f t="shared" si="176"/>
        <v>0</v>
      </c>
      <c r="AD159" s="432">
        <f t="shared" si="176"/>
        <v>0</v>
      </c>
      <c r="AE159" s="432">
        <f t="shared" si="176"/>
        <v>0</v>
      </c>
      <c r="AF159" s="432">
        <f t="shared" si="176"/>
        <v>0</v>
      </c>
      <c r="AG159" s="432">
        <f t="shared" si="176"/>
        <v>0</v>
      </c>
      <c r="AH159" s="432">
        <f t="shared" si="176"/>
        <v>0</v>
      </c>
      <c r="AI159" s="432">
        <f t="shared" si="176"/>
        <v>0</v>
      </c>
      <c r="AJ159" s="432">
        <f t="shared" si="176"/>
        <v>0</v>
      </c>
      <c r="AK159" s="432">
        <f t="shared" si="176"/>
        <v>0</v>
      </c>
      <c r="AL159" s="432">
        <f t="shared" si="176"/>
        <v>0</v>
      </c>
      <c r="AM159" s="432">
        <f t="shared" si="176"/>
        <v>0</v>
      </c>
      <c r="AN159" s="432">
        <f t="shared" si="176"/>
        <v>0</v>
      </c>
      <c r="AO159" s="432">
        <f t="shared" ref="AO159:BT159" si="177">IF(NOT(ISNA(AO69)),IF(LEN(AO69)&gt;0,(AO69-$C69)/(rateShift*0.0001),""),"")</f>
        <v>0</v>
      </c>
      <c r="AP159" s="432">
        <f t="shared" si="177"/>
        <v>0</v>
      </c>
      <c r="AQ159" s="432">
        <f t="shared" si="177"/>
        <v>0</v>
      </c>
      <c r="AR159" s="432">
        <f t="shared" si="177"/>
        <v>0</v>
      </c>
      <c r="AS159" s="432">
        <f t="shared" si="177"/>
        <v>0</v>
      </c>
      <c r="AT159" s="432">
        <f t="shared" si="177"/>
        <v>0</v>
      </c>
      <c r="AU159" s="432">
        <f t="shared" si="177"/>
        <v>0</v>
      </c>
      <c r="AV159" s="432">
        <f t="shared" si="177"/>
        <v>0</v>
      </c>
      <c r="AW159" s="432">
        <f t="shared" si="177"/>
        <v>0</v>
      </c>
      <c r="AX159" s="432">
        <f t="shared" si="177"/>
        <v>0</v>
      </c>
      <c r="AY159" s="432">
        <f t="shared" si="177"/>
        <v>0</v>
      </c>
      <c r="AZ159" s="432">
        <f t="shared" si="177"/>
        <v>0</v>
      </c>
      <c r="BA159" s="432">
        <f t="shared" si="177"/>
        <v>0</v>
      </c>
      <c r="BB159" s="432">
        <f t="shared" si="177"/>
        <v>0</v>
      </c>
      <c r="BC159" s="432">
        <f t="shared" si="177"/>
        <v>0</v>
      </c>
      <c r="BD159" s="432">
        <f t="shared" si="177"/>
        <v>0</v>
      </c>
      <c r="BE159" s="432">
        <f t="shared" si="177"/>
        <v>0</v>
      </c>
      <c r="BF159" s="432">
        <f t="shared" si="177"/>
        <v>0</v>
      </c>
      <c r="BG159" s="432">
        <f t="shared" si="177"/>
        <v>0</v>
      </c>
      <c r="BH159" s="432">
        <f t="shared" si="177"/>
        <v>0</v>
      </c>
      <c r="BI159" s="432">
        <f t="shared" si="177"/>
        <v>0</v>
      </c>
      <c r="BJ159" s="432">
        <f t="shared" si="177"/>
        <v>0</v>
      </c>
      <c r="BK159" s="432">
        <f t="shared" si="177"/>
        <v>0</v>
      </c>
      <c r="BL159" s="432">
        <f t="shared" si="177"/>
        <v>0</v>
      </c>
      <c r="BM159" s="432">
        <f t="shared" si="177"/>
        <v>0</v>
      </c>
      <c r="BN159" s="432">
        <f t="shared" si="177"/>
        <v>-38.32321800114542</v>
      </c>
      <c r="BO159" s="432">
        <f t="shared" si="177"/>
        <v>39.475039197310338</v>
      </c>
      <c r="BP159" s="432">
        <f t="shared" si="177"/>
        <v>-2.1857515797307769E-12</v>
      </c>
      <c r="BQ159" s="432">
        <f t="shared" si="177"/>
        <v>-2.1857515797307769E-12</v>
      </c>
      <c r="BR159" s="432" t="str">
        <f t="shared" si="177"/>
        <v/>
      </c>
      <c r="BS159" s="432" t="str">
        <f t="shared" si="177"/>
        <v/>
      </c>
      <c r="BT159" s="432" t="str">
        <f t="shared" si="177"/>
        <v/>
      </c>
      <c r="BU159" s="432" t="str">
        <f t="shared" ref="BU159:CE159" si="178">IF(NOT(ISNA(BU69)),IF(LEN(BU69)&gt;0,(BU69-$C69)/(rateShift*0.0001),""),"")</f>
        <v/>
      </c>
      <c r="BV159" s="432" t="str">
        <f t="shared" si="178"/>
        <v/>
      </c>
      <c r="BW159" s="432" t="str">
        <f t="shared" si="178"/>
        <v/>
      </c>
      <c r="BX159" s="432" t="str">
        <f t="shared" si="178"/>
        <v/>
      </c>
      <c r="BY159" s="432" t="str">
        <f t="shared" si="178"/>
        <v/>
      </c>
      <c r="BZ159" s="432" t="str">
        <f t="shared" si="178"/>
        <v/>
      </c>
      <c r="CA159" s="432" t="str">
        <f t="shared" si="178"/>
        <v/>
      </c>
      <c r="CB159" s="432" t="str">
        <f t="shared" si="178"/>
        <v/>
      </c>
      <c r="CC159" s="432" t="str">
        <f t="shared" si="178"/>
        <v/>
      </c>
      <c r="CD159" s="432" t="str">
        <f t="shared" si="178"/>
        <v/>
      </c>
      <c r="CE159" s="436" t="str">
        <f t="shared" si="178"/>
        <v/>
      </c>
    </row>
    <row r="160" spans="8:83" x14ac:dyDescent="0.2">
      <c r="H160" s="238">
        <v>55703</v>
      </c>
      <c r="I160" s="435">
        <f t="shared" ref="I160:AN160" si="179">IF(NOT(ISNA(I70)),IF(LEN(I70)&gt;0,(I70-$C70)/(rateShift*0.0001),""),"")</f>
        <v>0</v>
      </c>
      <c r="J160" s="432">
        <f t="shared" si="179"/>
        <v>0</v>
      </c>
      <c r="K160" s="432">
        <f t="shared" si="179"/>
        <v>0</v>
      </c>
      <c r="L160" s="432">
        <f t="shared" si="179"/>
        <v>0</v>
      </c>
      <c r="M160" s="432">
        <f t="shared" si="179"/>
        <v>0</v>
      </c>
      <c r="N160" s="432">
        <f t="shared" si="179"/>
        <v>0</v>
      </c>
      <c r="O160" s="432">
        <f t="shared" si="179"/>
        <v>0</v>
      </c>
      <c r="P160" s="432">
        <f t="shared" si="179"/>
        <v>0</v>
      </c>
      <c r="Q160" s="432">
        <f t="shared" si="179"/>
        <v>0</v>
      </c>
      <c r="R160" s="432">
        <f t="shared" si="179"/>
        <v>0</v>
      </c>
      <c r="S160" s="432">
        <f t="shared" si="179"/>
        <v>0</v>
      </c>
      <c r="T160" s="432">
        <f t="shared" si="179"/>
        <v>0</v>
      </c>
      <c r="U160" s="432">
        <f t="shared" si="179"/>
        <v>0</v>
      </c>
      <c r="V160" s="432">
        <f t="shared" si="179"/>
        <v>0</v>
      </c>
      <c r="W160" s="432">
        <f t="shared" si="179"/>
        <v>0</v>
      </c>
      <c r="X160" s="432">
        <f t="shared" si="179"/>
        <v>0</v>
      </c>
      <c r="Y160" s="432">
        <f t="shared" si="179"/>
        <v>0</v>
      </c>
      <c r="Z160" s="432">
        <f t="shared" si="179"/>
        <v>0</v>
      </c>
      <c r="AA160" s="432">
        <f t="shared" si="179"/>
        <v>0</v>
      </c>
      <c r="AB160" s="432">
        <f t="shared" si="179"/>
        <v>0</v>
      </c>
      <c r="AC160" s="432">
        <f t="shared" si="179"/>
        <v>0</v>
      </c>
      <c r="AD160" s="432">
        <f t="shared" si="179"/>
        <v>0</v>
      </c>
      <c r="AE160" s="432">
        <f t="shared" si="179"/>
        <v>0</v>
      </c>
      <c r="AF160" s="432">
        <f t="shared" si="179"/>
        <v>0</v>
      </c>
      <c r="AG160" s="432">
        <f t="shared" si="179"/>
        <v>0</v>
      </c>
      <c r="AH160" s="432">
        <f t="shared" si="179"/>
        <v>0</v>
      </c>
      <c r="AI160" s="432">
        <f t="shared" si="179"/>
        <v>0</v>
      </c>
      <c r="AJ160" s="432">
        <f t="shared" si="179"/>
        <v>0</v>
      </c>
      <c r="AK160" s="432">
        <f t="shared" si="179"/>
        <v>0</v>
      </c>
      <c r="AL160" s="432">
        <f t="shared" si="179"/>
        <v>0</v>
      </c>
      <c r="AM160" s="432">
        <f t="shared" si="179"/>
        <v>0</v>
      </c>
      <c r="AN160" s="432">
        <f t="shared" si="179"/>
        <v>0</v>
      </c>
      <c r="AO160" s="432">
        <f t="shared" ref="AO160:BT160" si="180">IF(NOT(ISNA(AO70)),IF(LEN(AO70)&gt;0,(AO70-$C70)/(rateShift*0.0001),""),"")</f>
        <v>0</v>
      </c>
      <c r="AP160" s="432">
        <f t="shared" si="180"/>
        <v>0</v>
      </c>
      <c r="AQ160" s="432">
        <f t="shared" si="180"/>
        <v>0</v>
      </c>
      <c r="AR160" s="432">
        <f t="shared" si="180"/>
        <v>0</v>
      </c>
      <c r="AS160" s="432">
        <f t="shared" si="180"/>
        <v>0</v>
      </c>
      <c r="AT160" s="432">
        <f t="shared" si="180"/>
        <v>0</v>
      </c>
      <c r="AU160" s="432">
        <f t="shared" si="180"/>
        <v>0</v>
      </c>
      <c r="AV160" s="432">
        <f t="shared" si="180"/>
        <v>0</v>
      </c>
      <c r="AW160" s="432">
        <f t="shared" si="180"/>
        <v>0</v>
      </c>
      <c r="AX160" s="432">
        <f t="shared" si="180"/>
        <v>0</v>
      </c>
      <c r="AY160" s="432">
        <f t="shared" si="180"/>
        <v>0</v>
      </c>
      <c r="AZ160" s="432">
        <f t="shared" si="180"/>
        <v>0</v>
      </c>
      <c r="BA160" s="432">
        <f t="shared" si="180"/>
        <v>0</v>
      </c>
      <c r="BB160" s="432">
        <f t="shared" si="180"/>
        <v>0</v>
      </c>
      <c r="BC160" s="432">
        <f t="shared" si="180"/>
        <v>0</v>
      </c>
      <c r="BD160" s="432">
        <f t="shared" si="180"/>
        <v>0</v>
      </c>
      <c r="BE160" s="432">
        <f t="shared" si="180"/>
        <v>0</v>
      </c>
      <c r="BF160" s="432">
        <f t="shared" si="180"/>
        <v>0</v>
      </c>
      <c r="BG160" s="432">
        <f t="shared" si="180"/>
        <v>0</v>
      </c>
      <c r="BH160" s="432">
        <f t="shared" si="180"/>
        <v>0</v>
      </c>
      <c r="BI160" s="432">
        <f t="shared" si="180"/>
        <v>0</v>
      </c>
      <c r="BJ160" s="432">
        <f t="shared" si="180"/>
        <v>0</v>
      </c>
      <c r="BK160" s="432">
        <f t="shared" si="180"/>
        <v>0</v>
      </c>
      <c r="BL160" s="432">
        <f t="shared" si="180"/>
        <v>0</v>
      </c>
      <c r="BM160" s="432">
        <f t="shared" si="180"/>
        <v>0</v>
      </c>
      <c r="BN160" s="432">
        <f t="shared" si="180"/>
        <v>0</v>
      </c>
      <c r="BO160" s="432">
        <f t="shared" si="180"/>
        <v>-3.0479321540546542</v>
      </c>
      <c r="BP160" s="432">
        <f t="shared" si="180"/>
        <v>4.0480401518697313</v>
      </c>
      <c r="BQ160" s="432">
        <f t="shared" si="180"/>
        <v>0</v>
      </c>
      <c r="BR160" s="432" t="str">
        <f t="shared" si="180"/>
        <v/>
      </c>
      <c r="BS160" s="432" t="str">
        <f t="shared" si="180"/>
        <v/>
      </c>
      <c r="BT160" s="432" t="str">
        <f t="shared" si="180"/>
        <v/>
      </c>
      <c r="BU160" s="432" t="str">
        <f t="shared" ref="BU160:CE160" si="181">IF(NOT(ISNA(BU70)),IF(LEN(BU70)&gt;0,(BU70-$C70)/(rateShift*0.0001),""),"")</f>
        <v/>
      </c>
      <c r="BV160" s="432" t="str">
        <f t="shared" si="181"/>
        <v/>
      </c>
      <c r="BW160" s="432" t="str">
        <f t="shared" si="181"/>
        <v/>
      </c>
      <c r="BX160" s="432" t="str">
        <f t="shared" si="181"/>
        <v/>
      </c>
      <c r="BY160" s="432" t="str">
        <f t="shared" si="181"/>
        <v/>
      </c>
      <c r="BZ160" s="432" t="str">
        <f t="shared" si="181"/>
        <v/>
      </c>
      <c r="CA160" s="432" t="str">
        <f t="shared" si="181"/>
        <v/>
      </c>
      <c r="CB160" s="432" t="str">
        <f t="shared" si="181"/>
        <v/>
      </c>
      <c r="CC160" s="432" t="str">
        <f t="shared" si="181"/>
        <v/>
      </c>
      <c r="CD160" s="432" t="str">
        <f t="shared" si="181"/>
        <v/>
      </c>
      <c r="CE160" s="436" t="str">
        <f t="shared" si="181"/>
        <v/>
      </c>
    </row>
    <row r="161" spans="8:83" x14ac:dyDescent="0.2">
      <c r="H161" s="238">
        <v>59355</v>
      </c>
      <c r="I161" s="435">
        <f t="shared" ref="I161:AN161" si="182">IF(NOT(ISNA(I71)),IF(LEN(I71)&gt;0,(I71-$C71)/(rateShift*0.0001),""),"")</f>
        <v>0</v>
      </c>
      <c r="J161" s="432">
        <f t="shared" si="182"/>
        <v>0</v>
      </c>
      <c r="K161" s="432">
        <f t="shared" si="182"/>
        <v>0</v>
      </c>
      <c r="L161" s="432">
        <f t="shared" si="182"/>
        <v>0</v>
      </c>
      <c r="M161" s="432">
        <f t="shared" si="182"/>
        <v>0</v>
      </c>
      <c r="N161" s="432">
        <f t="shared" si="182"/>
        <v>0</v>
      </c>
      <c r="O161" s="432">
        <f t="shared" si="182"/>
        <v>0</v>
      </c>
      <c r="P161" s="432">
        <f t="shared" si="182"/>
        <v>0</v>
      </c>
      <c r="Q161" s="432">
        <f t="shared" si="182"/>
        <v>0</v>
      </c>
      <c r="R161" s="432">
        <f t="shared" si="182"/>
        <v>0</v>
      </c>
      <c r="S161" s="432">
        <f t="shared" si="182"/>
        <v>0</v>
      </c>
      <c r="T161" s="432">
        <f t="shared" si="182"/>
        <v>0</v>
      </c>
      <c r="U161" s="432">
        <f t="shared" si="182"/>
        <v>0</v>
      </c>
      <c r="V161" s="432">
        <f t="shared" si="182"/>
        <v>0</v>
      </c>
      <c r="W161" s="432">
        <f t="shared" si="182"/>
        <v>0</v>
      </c>
      <c r="X161" s="432">
        <f t="shared" si="182"/>
        <v>0</v>
      </c>
      <c r="Y161" s="432">
        <f t="shared" si="182"/>
        <v>0</v>
      </c>
      <c r="Z161" s="432">
        <f t="shared" si="182"/>
        <v>0</v>
      </c>
      <c r="AA161" s="432">
        <f t="shared" si="182"/>
        <v>0</v>
      </c>
      <c r="AB161" s="432">
        <f t="shared" si="182"/>
        <v>0</v>
      </c>
      <c r="AC161" s="432">
        <f t="shared" si="182"/>
        <v>0</v>
      </c>
      <c r="AD161" s="432">
        <f t="shared" si="182"/>
        <v>0</v>
      </c>
      <c r="AE161" s="432">
        <f t="shared" si="182"/>
        <v>0</v>
      </c>
      <c r="AF161" s="432">
        <f t="shared" si="182"/>
        <v>0</v>
      </c>
      <c r="AG161" s="432">
        <f t="shared" si="182"/>
        <v>0</v>
      </c>
      <c r="AH161" s="432">
        <f t="shared" si="182"/>
        <v>0</v>
      </c>
      <c r="AI161" s="432">
        <f t="shared" si="182"/>
        <v>0</v>
      </c>
      <c r="AJ161" s="432">
        <f t="shared" si="182"/>
        <v>0</v>
      </c>
      <c r="AK161" s="432">
        <f t="shared" si="182"/>
        <v>0</v>
      </c>
      <c r="AL161" s="432">
        <f t="shared" si="182"/>
        <v>0</v>
      </c>
      <c r="AM161" s="432">
        <f t="shared" si="182"/>
        <v>0</v>
      </c>
      <c r="AN161" s="432">
        <f t="shared" si="182"/>
        <v>0</v>
      </c>
      <c r="AO161" s="432">
        <f t="shared" ref="AO161:BT161" si="183">IF(NOT(ISNA(AO71)),IF(LEN(AO71)&gt;0,(AO71-$C71)/(rateShift*0.0001),""),"")</f>
        <v>0</v>
      </c>
      <c r="AP161" s="432">
        <f t="shared" si="183"/>
        <v>0</v>
      </c>
      <c r="AQ161" s="432">
        <f t="shared" si="183"/>
        <v>0</v>
      </c>
      <c r="AR161" s="432">
        <f t="shared" si="183"/>
        <v>0</v>
      </c>
      <c r="AS161" s="432">
        <f t="shared" si="183"/>
        <v>0</v>
      </c>
      <c r="AT161" s="432">
        <f t="shared" si="183"/>
        <v>0</v>
      </c>
      <c r="AU161" s="432">
        <f t="shared" si="183"/>
        <v>0</v>
      </c>
      <c r="AV161" s="432">
        <f t="shared" si="183"/>
        <v>0</v>
      </c>
      <c r="AW161" s="432">
        <f t="shared" si="183"/>
        <v>0</v>
      </c>
      <c r="AX161" s="432">
        <f t="shared" si="183"/>
        <v>0</v>
      </c>
      <c r="AY161" s="432">
        <f t="shared" si="183"/>
        <v>0</v>
      </c>
      <c r="AZ161" s="432">
        <f t="shared" si="183"/>
        <v>0</v>
      </c>
      <c r="BA161" s="432">
        <f t="shared" si="183"/>
        <v>0</v>
      </c>
      <c r="BB161" s="432">
        <f t="shared" si="183"/>
        <v>0</v>
      </c>
      <c r="BC161" s="432">
        <f t="shared" si="183"/>
        <v>0</v>
      </c>
      <c r="BD161" s="432">
        <f t="shared" si="183"/>
        <v>0</v>
      </c>
      <c r="BE161" s="432">
        <f t="shared" si="183"/>
        <v>0</v>
      </c>
      <c r="BF161" s="432">
        <f t="shared" si="183"/>
        <v>0</v>
      </c>
      <c r="BG161" s="432">
        <f t="shared" si="183"/>
        <v>0</v>
      </c>
      <c r="BH161" s="432">
        <f t="shared" si="183"/>
        <v>0</v>
      </c>
      <c r="BI161" s="432">
        <f t="shared" si="183"/>
        <v>0</v>
      </c>
      <c r="BJ161" s="432">
        <f t="shared" si="183"/>
        <v>0</v>
      </c>
      <c r="BK161" s="432">
        <f t="shared" si="183"/>
        <v>0</v>
      </c>
      <c r="BL161" s="432">
        <f t="shared" si="183"/>
        <v>0</v>
      </c>
      <c r="BM161" s="432">
        <f t="shared" si="183"/>
        <v>0</v>
      </c>
      <c r="BN161" s="432">
        <f t="shared" si="183"/>
        <v>0</v>
      </c>
      <c r="BO161" s="432">
        <f t="shared" si="183"/>
        <v>0</v>
      </c>
      <c r="BP161" s="432">
        <f t="shared" si="183"/>
        <v>-4.0447544778434397</v>
      </c>
      <c r="BQ161" s="432">
        <f t="shared" si="183"/>
        <v>5.0459554256281063</v>
      </c>
      <c r="BR161" s="432" t="str">
        <f t="shared" si="183"/>
        <v/>
      </c>
      <c r="BS161" s="432" t="str">
        <f t="shared" si="183"/>
        <v/>
      </c>
      <c r="BT161" s="432" t="str">
        <f t="shared" si="183"/>
        <v/>
      </c>
      <c r="BU161" s="432" t="str">
        <f t="shared" ref="BU161:CE161" si="184">IF(NOT(ISNA(BU71)),IF(LEN(BU71)&gt;0,(BU71-$C71)/(rateShift*0.0001),""),"")</f>
        <v/>
      </c>
      <c r="BV161" s="432" t="str">
        <f t="shared" si="184"/>
        <v/>
      </c>
      <c r="BW161" s="432" t="str">
        <f t="shared" si="184"/>
        <v/>
      </c>
      <c r="BX161" s="432" t="str">
        <f t="shared" si="184"/>
        <v/>
      </c>
      <c r="BY161" s="432" t="str">
        <f t="shared" si="184"/>
        <v/>
      </c>
      <c r="BZ161" s="432" t="str">
        <f t="shared" si="184"/>
        <v/>
      </c>
      <c r="CA161" s="432" t="str">
        <f t="shared" si="184"/>
        <v/>
      </c>
      <c r="CB161" s="432" t="str">
        <f t="shared" si="184"/>
        <v/>
      </c>
      <c r="CC161" s="432" t="str">
        <f t="shared" si="184"/>
        <v/>
      </c>
      <c r="CD161" s="432" t="str">
        <f t="shared" si="184"/>
        <v/>
      </c>
      <c r="CE161" s="436" t="str">
        <f t="shared" si="184"/>
        <v/>
      </c>
    </row>
    <row r="162" spans="8:83" x14ac:dyDescent="0.2">
      <c r="H162" s="238">
        <v>63009</v>
      </c>
      <c r="I162" s="435">
        <f t="shared" ref="I162:AN162" si="185">IF(NOT(ISNA(I72)),IF(LEN(I72)&gt;0,(I72-$C72)/(rateShift*0.0001),""),"")</f>
        <v>0</v>
      </c>
      <c r="J162" s="432">
        <f t="shared" si="185"/>
        <v>0</v>
      </c>
      <c r="K162" s="432">
        <f t="shared" si="185"/>
        <v>0</v>
      </c>
      <c r="L162" s="432">
        <f t="shared" si="185"/>
        <v>0</v>
      </c>
      <c r="M162" s="432">
        <f t="shared" si="185"/>
        <v>0</v>
      </c>
      <c r="N162" s="432">
        <f t="shared" si="185"/>
        <v>0</v>
      </c>
      <c r="O162" s="432">
        <f t="shared" si="185"/>
        <v>0</v>
      </c>
      <c r="P162" s="432">
        <f t="shared" si="185"/>
        <v>0</v>
      </c>
      <c r="Q162" s="432">
        <f t="shared" si="185"/>
        <v>0</v>
      </c>
      <c r="R162" s="432">
        <f t="shared" si="185"/>
        <v>0</v>
      </c>
      <c r="S162" s="432">
        <f t="shared" si="185"/>
        <v>0</v>
      </c>
      <c r="T162" s="432">
        <f t="shared" si="185"/>
        <v>0</v>
      </c>
      <c r="U162" s="432">
        <f t="shared" si="185"/>
        <v>0</v>
      </c>
      <c r="V162" s="432">
        <f t="shared" si="185"/>
        <v>0</v>
      </c>
      <c r="W162" s="432">
        <f t="shared" si="185"/>
        <v>0</v>
      </c>
      <c r="X162" s="432">
        <f t="shared" si="185"/>
        <v>0</v>
      </c>
      <c r="Y162" s="432">
        <f t="shared" si="185"/>
        <v>0</v>
      </c>
      <c r="Z162" s="432">
        <f t="shared" si="185"/>
        <v>0</v>
      </c>
      <c r="AA162" s="432">
        <f t="shared" si="185"/>
        <v>0</v>
      </c>
      <c r="AB162" s="432">
        <f t="shared" si="185"/>
        <v>0</v>
      </c>
      <c r="AC162" s="432">
        <f t="shared" si="185"/>
        <v>0</v>
      </c>
      <c r="AD162" s="432">
        <f t="shared" si="185"/>
        <v>0</v>
      </c>
      <c r="AE162" s="432">
        <f t="shared" si="185"/>
        <v>0</v>
      </c>
      <c r="AF162" s="432">
        <f t="shared" si="185"/>
        <v>0</v>
      </c>
      <c r="AG162" s="432">
        <f t="shared" si="185"/>
        <v>0</v>
      </c>
      <c r="AH162" s="432">
        <f t="shared" si="185"/>
        <v>0</v>
      </c>
      <c r="AI162" s="432">
        <f t="shared" si="185"/>
        <v>0</v>
      </c>
      <c r="AJ162" s="432">
        <f t="shared" si="185"/>
        <v>0</v>
      </c>
      <c r="AK162" s="432">
        <f t="shared" si="185"/>
        <v>0</v>
      </c>
      <c r="AL162" s="432">
        <f t="shared" si="185"/>
        <v>0</v>
      </c>
      <c r="AM162" s="432">
        <f t="shared" si="185"/>
        <v>0</v>
      </c>
      <c r="AN162" s="432">
        <f t="shared" si="185"/>
        <v>0</v>
      </c>
      <c r="AO162" s="432">
        <f t="shared" ref="AO162:BT162" si="186">IF(NOT(ISNA(AO72)),IF(LEN(AO72)&gt;0,(AO72-$C72)/(rateShift*0.0001),""),"")</f>
        <v>0</v>
      </c>
      <c r="AP162" s="432">
        <f t="shared" si="186"/>
        <v>0</v>
      </c>
      <c r="AQ162" s="432">
        <f t="shared" si="186"/>
        <v>0</v>
      </c>
      <c r="AR162" s="432">
        <f t="shared" si="186"/>
        <v>0</v>
      </c>
      <c r="AS162" s="432">
        <f t="shared" si="186"/>
        <v>0</v>
      </c>
      <c r="AT162" s="432">
        <f t="shared" si="186"/>
        <v>0</v>
      </c>
      <c r="AU162" s="432">
        <f t="shared" si="186"/>
        <v>0</v>
      </c>
      <c r="AV162" s="432">
        <f t="shared" si="186"/>
        <v>0</v>
      </c>
      <c r="AW162" s="432">
        <f t="shared" si="186"/>
        <v>0</v>
      </c>
      <c r="AX162" s="432">
        <f t="shared" si="186"/>
        <v>0</v>
      </c>
      <c r="AY162" s="432">
        <f t="shared" si="186"/>
        <v>0</v>
      </c>
      <c r="AZ162" s="432">
        <f t="shared" si="186"/>
        <v>0</v>
      </c>
      <c r="BA162" s="432">
        <f t="shared" si="186"/>
        <v>0</v>
      </c>
      <c r="BB162" s="432">
        <f t="shared" si="186"/>
        <v>0</v>
      </c>
      <c r="BC162" s="432">
        <f t="shared" si="186"/>
        <v>0</v>
      </c>
      <c r="BD162" s="432">
        <f t="shared" si="186"/>
        <v>0</v>
      </c>
      <c r="BE162" s="432">
        <f t="shared" si="186"/>
        <v>0</v>
      </c>
      <c r="BF162" s="432">
        <f t="shared" si="186"/>
        <v>0</v>
      </c>
      <c r="BG162" s="432">
        <f t="shared" si="186"/>
        <v>0</v>
      </c>
      <c r="BH162" s="432">
        <f t="shared" si="186"/>
        <v>0</v>
      </c>
      <c r="BI162" s="432">
        <f t="shared" si="186"/>
        <v>0</v>
      </c>
      <c r="BJ162" s="432">
        <f t="shared" si="186"/>
        <v>0</v>
      </c>
      <c r="BK162" s="432">
        <f t="shared" si="186"/>
        <v>0</v>
      </c>
      <c r="BL162" s="432">
        <f t="shared" si="186"/>
        <v>0</v>
      </c>
      <c r="BM162" s="432">
        <f t="shared" si="186"/>
        <v>0</v>
      </c>
      <c r="BN162" s="432">
        <f t="shared" si="186"/>
        <v>0</v>
      </c>
      <c r="BO162" s="432">
        <f t="shared" si="186"/>
        <v>0</v>
      </c>
      <c r="BP162" s="432">
        <f t="shared" si="186"/>
        <v>0</v>
      </c>
      <c r="BQ162" s="432">
        <f t="shared" si="186"/>
        <v>0.99838095273859639</v>
      </c>
      <c r="BR162" s="432" t="str">
        <f t="shared" si="186"/>
        <v/>
      </c>
      <c r="BS162" s="432" t="str">
        <f t="shared" si="186"/>
        <v/>
      </c>
      <c r="BT162" s="432" t="str">
        <f t="shared" si="186"/>
        <v/>
      </c>
      <c r="BU162" s="432" t="str">
        <f t="shared" ref="BU162:CE162" si="187">IF(NOT(ISNA(BU72)),IF(LEN(BU72)&gt;0,(BU72-$C72)/(rateShift*0.0001),""),"")</f>
        <v/>
      </c>
      <c r="BV162" s="432" t="str">
        <f t="shared" si="187"/>
        <v/>
      </c>
      <c r="BW162" s="432" t="str">
        <f t="shared" si="187"/>
        <v/>
      </c>
      <c r="BX162" s="432" t="str">
        <f t="shared" si="187"/>
        <v/>
      </c>
      <c r="BY162" s="432" t="str">
        <f t="shared" si="187"/>
        <v/>
      </c>
      <c r="BZ162" s="432" t="str">
        <f t="shared" si="187"/>
        <v/>
      </c>
      <c r="CA162" s="432" t="str">
        <f t="shared" si="187"/>
        <v/>
      </c>
      <c r="CB162" s="432" t="str">
        <f t="shared" si="187"/>
        <v/>
      </c>
      <c r="CC162" s="432" t="str">
        <f t="shared" si="187"/>
        <v/>
      </c>
      <c r="CD162" s="432" t="str">
        <f t="shared" si="187"/>
        <v/>
      </c>
      <c r="CE162" s="436" t="str">
        <f t="shared" si="187"/>
        <v/>
      </c>
    </row>
    <row r="163" spans="8:83" x14ac:dyDescent="0.2">
      <c r="H163" s="238">
        <v>0</v>
      </c>
      <c r="I163" s="435" t="str">
        <f t="shared" ref="I163:AN163" si="188">IF(NOT(ISNA(I73)),IF(LEN(I73)&gt;0,(I73-$C73)/(rateShift*0.0001),""),"")</f>
        <v/>
      </c>
      <c r="J163" s="432" t="str">
        <f t="shared" si="188"/>
        <v/>
      </c>
      <c r="K163" s="432" t="str">
        <f t="shared" si="188"/>
        <v/>
      </c>
      <c r="L163" s="432" t="str">
        <f t="shared" si="188"/>
        <v/>
      </c>
      <c r="M163" s="432" t="str">
        <f t="shared" si="188"/>
        <v/>
      </c>
      <c r="N163" s="432" t="str">
        <f t="shared" si="188"/>
        <v/>
      </c>
      <c r="O163" s="432" t="str">
        <f t="shared" si="188"/>
        <v/>
      </c>
      <c r="P163" s="432" t="str">
        <f t="shared" si="188"/>
        <v/>
      </c>
      <c r="Q163" s="432" t="str">
        <f t="shared" si="188"/>
        <v/>
      </c>
      <c r="R163" s="432" t="str">
        <f t="shared" si="188"/>
        <v/>
      </c>
      <c r="S163" s="432" t="str">
        <f t="shared" si="188"/>
        <v/>
      </c>
      <c r="T163" s="432" t="str">
        <f t="shared" si="188"/>
        <v/>
      </c>
      <c r="U163" s="432" t="str">
        <f t="shared" si="188"/>
        <v/>
      </c>
      <c r="V163" s="432" t="str">
        <f t="shared" si="188"/>
        <v/>
      </c>
      <c r="W163" s="432" t="str">
        <f t="shared" si="188"/>
        <v/>
      </c>
      <c r="X163" s="432" t="str">
        <f t="shared" si="188"/>
        <v/>
      </c>
      <c r="Y163" s="432" t="str">
        <f t="shared" si="188"/>
        <v/>
      </c>
      <c r="Z163" s="432" t="str">
        <f t="shared" si="188"/>
        <v/>
      </c>
      <c r="AA163" s="432" t="str">
        <f t="shared" si="188"/>
        <v/>
      </c>
      <c r="AB163" s="432" t="str">
        <f t="shared" si="188"/>
        <v/>
      </c>
      <c r="AC163" s="432" t="str">
        <f t="shared" si="188"/>
        <v/>
      </c>
      <c r="AD163" s="432" t="str">
        <f t="shared" si="188"/>
        <v/>
      </c>
      <c r="AE163" s="432" t="str">
        <f t="shared" si="188"/>
        <v/>
      </c>
      <c r="AF163" s="432" t="str">
        <f t="shared" si="188"/>
        <v/>
      </c>
      <c r="AG163" s="432" t="str">
        <f t="shared" si="188"/>
        <v/>
      </c>
      <c r="AH163" s="432" t="str">
        <f t="shared" si="188"/>
        <v/>
      </c>
      <c r="AI163" s="432" t="str">
        <f t="shared" si="188"/>
        <v/>
      </c>
      <c r="AJ163" s="432" t="str">
        <f t="shared" si="188"/>
        <v/>
      </c>
      <c r="AK163" s="432" t="str">
        <f t="shared" si="188"/>
        <v/>
      </c>
      <c r="AL163" s="432" t="str">
        <f t="shared" si="188"/>
        <v/>
      </c>
      <c r="AM163" s="432" t="str">
        <f t="shared" si="188"/>
        <v/>
      </c>
      <c r="AN163" s="432" t="str">
        <f t="shared" si="188"/>
        <v/>
      </c>
      <c r="AO163" s="432" t="str">
        <f t="shared" ref="AO163:BT163" si="189">IF(NOT(ISNA(AO73)),IF(LEN(AO73)&gt;0,(AO73-$C73)/(rateShift*0.0001),""),"")</f>
        <v/>
      </c>
      <c r="AP163" s="432" t="str">
        <f t="shared" si="189"/>
        <v/>
      </c>
      <c r="AQ163" s="432" t="str">
        <f t="shared" si="189"/>
        <v/>
      </c>
      <c r="AR163" s="432" t="str">
        <f t="shared" si="189"/>
        <v/>
      </c>
      <c r="AS163" s="432" t="str">
        <f t="shared" si="189"/>
        <v/>
      </c>
      <c r="AT163" s="432" t="str">
        <f t="shared" si="189"/>
        <v/>
      </c>
      <c r="AU163" s="432" t="str">
        <f t="shared" si="189"/>
        <v/>
      </c>
      <c r="AV163" s="432" t="str">
        <f t="shared" si="189"/>
        <v/>
      </c>
      <c r="AW163" s="432" t="str">
        <f t="shared" si="189"/>
        <v/>
      </c>
      <c r="AX163" s="432" t="str">
        <f t="shared" si="189"/>
        <v/>
      </c>
      <c r="AY163" s="432" t="str">
        <f t="shared" si="189"/>
        <v/>
      </c>
      <c r="AZ163" s="432" t="str">
        <f t="shared" si="189"/>
        <v/>
      </c>
      <c r="BA163" s="432" t="str">
        <f t="shared" si="189"/>
        <v/>
      </c>
      <c r="BB163" s="432" t="str">
        <f t="shared" si="189"/>
        <v/>
      </c>
      <c r="BC163" s="432" t="str">
        <f t="shared" si="189"/>
        <v/>
      </c>
      <c r="BD163" s="432" t="str">
        <f t="shared" si="189"/>
        <v/>
      </c>
      <c r="BE163" s="432" t="str">
        <f t="shared" si="189"/>
        <v/>
      </c>
      <c r="BF163" s="432" t="str">
        <f t="shared" si="189"/>
        <v/>
      </c>
      <c r="BG163" s="432" t="str">
        <f t="shared" si="189"/>
        <v/>
      </c>
      <c r="BH163" s="432" t="str">
        <f t="shared" si="189"/>
        <v/>
      </c>
      <c r="BI163" s="432" t="str">
        <f t="shared" si="189"/>
        <v/>
      </c>
      <c r="BJ163" s="432" t="str">
        <f t="shared" si="189"/>
        <v/>
      </c>
      <c r="BK163" s="432" t="str">
        <f t="shared" si="189"/>
        <v/>
      </c>
      <c r="BL163" s="432" t="str">
        <f t="shared" si="189"/>
        <v/>
      </c>
      <c r="BM163" s="432" t="str">
        <f t="shared" si="189"/>
        <v/>
      </c>
      <c r="BN163" s="432" t="str">
        <f t="shared" si="189"/>
        <v/>
      </c>
      <c r="BO163" s="432" t="str">
        <f t="shared" si="189"/>
        <v/>
      </c>
      <c r="BP163" s="432" t="str">
        <f t="shared" si="189"/>
        <v/>
      </c>
      <c r="BQ163" s="432" t="str">
        <f t="shared" si="189"/>
        <v/>
      </c>
      <c r="BR163" s="432" t="str">
        <f t="shared" si="189"/>
        <v/>
      </c>
      <c r="BS163" s="432" t="str">
        <f t="shared" si="189"/>
        <v/>
      </c>
      <c r="BT163" s="432" t="str">
        <f t="shared" si="189"/>
        <v/>
      </c>
      <c r="BU163" s="432" t="str">
        <f t="shared" ref="BU163:CE163" si="190">IF(NOT(ISNA(BU73)),IF(LEN(BU73)&gt;0,(BU73-$C73)/(rateShift*0.0001),""),"")</f>
        <v/>
      </c>
      <c r="BV163" s="432" t="str">
        <f t="shared" si="190"/>
        <v/>
      </c>
      <c r="BW163" s="432" t="str">
        <f t="shared" si="190"/>
        <v/>
      </c>
      <c r="BX163" s="432" t="str">
        <f t="shared" si="190"/>
        <v/>
      </c>
      <c r="BY163" s="432" t="str">
        <f t="shared" si="190"/>
        <v/>
      </c>
      <c r="BZ163" s="432" t="str">
        <f t="shared" si="190"/>
        <v/>
      </c>
      <c r="CA163" s="432" t="str">
        <f t="shared" si="190"/>
        <v/>
      </c>
      <c r="CB163" s="432" t="str">
        <f t="shared" si="190"/>
        <v/>
      </c>
      <c r="CC163" s="432" t="str">
        <f t="shared" si="190"/>
        <v/>
      </c>
      <c r="CD163" s="432" t="str">
        <f t="shared" si="190"/>
        <v/>
      </c>
      <c r="CE163" s="436" t="str">
        <f t="shared" si="190"/>
        <v/>
      </c>
    </row>
    <row r="164" spans="8:83" x14ac:dyDescent="0.2">
      <c r="H164" s="238">
        <v>0</v>
      </c>
      <c r="I164" s="435" t="str">
        <f t="shared" ref="I164:AN164" si="191">IF(NOT(ISNA(I74)),IF(LEN(I74)&gt;0,(I74-$C74)/(rateShift*0.0001),""),"")</f>
        <v/>
      </c>
      <c r="J164" s="432" t="str">
        <f t="shared" si="191"/>
        <v/>
      </c>
      <c r="K164" s="432" t="str">
        <f t="shared" si="191"/>
        <v/>
      </c>
      <c r="L164" s="432" t="str">
        <f t="shared" si="191"/>
        <v/>
      </c>
      <c r="M164" s="432" t="str">
        <f t="shared" si="191"/>
        <v/>
      </c>
      <c r="N164" s="432" t="str">
        <f t="shared" si="191"/>
        <v/>
      </c>
      <c r="O164" s="432" t="str">
        <f t="shared" si="191"/>
        <v/>
      </c>
      <c r="P164" s="432" t="str">
        <f t="shared" si="191"/>
        <v/>
      </c>
      <c r="Q164" s="432" t="str">
        <f t="shared" si="191"/>
        <v/>
      </c>
      <c r="R164" s="432" t="str">
        <f t="shared" si="191"/>
        <v/>
      </c>
      <c r="S164" s="432" t="str">
        <f t="shared" si="191"/>
        <v/>
      </c>
      <c r="T164" s="432" t="str">
        <f t="shared" si="191"/>
        <v/>
      </c>
      <c r="U164" s="432" t="str">
        <f t="shared" si="191"/>
        <v/>
      </c>
      <c r="V164" s="432" t="str">
        <f t="shared" si="191"/>
        <v/>
      </c>
      <c r="W164" s="432" t="str">
        <f t="shared" si="191"/>
        <v/>
      </c>
      <c r="X164" s="432" t="str">
        <f t="shared" si="191"/>
        <v/>
      </c>
      <c r="Y164" s="432" t="str">
        <f t="shared" si="191"/>
        <v/>
      </c>
      <c r="Z164" s="432" t="str">
        <f t="shared" si="191"/>
        <v/>
      </c>
      <c r="AA164" s="432" t="str">
        <f t="shared" si="191"/>
        <v/>
      </c>
      <c r="AB164" s="432" t="str">
        <f t="shared" si="191"/>
        <v/>
      </c>
      <c r="AC164" s="432" t="str">
        <f t="shared" si="191"/>
        <v/>
      </c>
      <c r="AD164" s="432" t="str">
        <f t="shared" si="191"/>
        <v/>
      </c>
      <c r="AE164" s="432" t="str">
        <f t="shared" si="191"/>
        <v/>
      </c>
      <c r="AF164" s="432" t="str">
        <f t="shared" si="191"/>
        <v/>
      </c>
      <c r="AG164" s="432" t="str">
        <f t="shared" si="191"/>
        <v/>
      </c>
      <c r="AH164" s="432" t="str">
        <f t="shared" si="191"/>
        <v/>
      </c>
      <c r="AI164" s="432" t="str">
        <f t="shared" si="191"/>
        <v/>
      </c>
      <c r="AJ164" s="432" t="str">
        <f t="shared" si="191"/>
        <v/>
      </c>
      <c r="AK164" s="432" t="str">
        <f t="shared" si="191"/>
        <v/>
      </c>
      <c r="AL164" s="432" t="str">
        <f t="shared" si="191"/>
        <v/>
      </c>
      <c r="AM164" s="432" t="str">
        <f t="shared" si="191"/>
        <v/>
      </c>
      <c r="AN164" s="432" t="str">
        <f t="shared" si="191"/>
        <v/>
      </c>
      <c r="AO164" s="432" t="str">
        <f t="shared" ref="AO164:BT164" si="192">IF(NOT(ISNA(AO74)),IF(LEN(AO74)&gt;0,(AO74-$C74)/(rateShift*0.0001),""),"")</f>
        <v/>
      </c>
      <c r="AP164" s="432" t="str">
        <f t="shared" si="192"/>
        <v/>
      </c>
      <c r="AQ164" s="432" t="str">
        <f t="shared" si="192"/>
        <v/>
      </c>
      <c r="AR164" s="432" t="str">
        <f t="shared" si="192"/>
        <v/>
      </c>
      <c r="AS164" s="432" t="str">
        <f t="shared" si="192"/>
        <v/>
      </c>
      <c r="AT164" s="432" t="str">
        <f t="shared" si="192"/>
        <v/>
      </c>
      <c r="AU164" s="432" t="str">
        <f t="shared" si="192"/>
        <v/>
      </c>
      <c r="AV164" s="432" t="str">
        <f t="shared" si="192"/>
        <v/>
      </c>
      <c r="AW164" s="432" t="str">
        <f t="shared" si="192"/>
        <v/>
      </c>
      <c r="AX164" s="432" t="str">
        <f t="shared" si="192"/>
        <v/>
      </c>
      <c r="AY164" s="432" t="str">
        <f t="shared" si="192"/>
        <v/>
      </c>
      <c r="AZ164" s="432" t="str">
        <f t="shared" si="192"/>
        <v/>
      </c>
      <c r="BA164" s="432" t="str">
        <f t="shared" si="192"/>
        <v/>
      </c>
      <c r="BB164" s="432" t="str">
        <f t="shared" si="192"/>
        <v/>
      </c>
      <c r="BC164" s="432" t="str">
        <f t="shared" si="192"/>
        <v/>
      </c>
      <c r="BD164" s="432" t="str">
        <f t="shared" si="192"/>
        <v/>
      </c>
      <c r="BE164" s="432" t="str">
        <f t="shared" si="192"/>
        <v/>
      </c>
      <c r="BF164" s="432" t="str">
        <f t="shared" si="192"/>
        <v/>
      </c>
      <c r="BG164" s="432" t="str">
        <f t="shared" si="192"/>
        <v/>
      </c>
      <c r="BH164" s="432" t="str">
        <f t="shared" si="192"/>
        <v/>
      </c>
      <c r="BI164" s="432" t="str">
        <f t="shared" si="192"/>
        <v/>
      </c>
      <c r="BJ164" s="432" t="str">
        <f t="shared" si="192"/>
        <v/>
      </c>
      <c r="BK164" s="432" t="str">
        <f t="shared" si="192"/>
        <v/>
      </c>
      <c r="BL164" s="432" t="str">
        <f t="shared" si="192"/>
        <v/>
      </c>
      <c r="BM164" s="432" t="str">
        <f t="shared" si="192"/>
        <v/>
      </c>
      <c r="BN164" s="432" t="str">
        <f t="shared" si="192"/>
        <v/>
      </c>
      <c r="BO164" s="432" t="str">
        <f t="shared" si="192"/>
        <v/>
      </c>
      <c r="BP164" s="432" t="str">
        <f t="shared" si="192"/>
        <v/>
      </c>
      <c r="BQ164" s="432" t="str">
        <f t="shared" si="192"/>
        <v/>
      </c>
      <c r="BR164" s="432" t="str">
        <f t="shared" si="192"/>
        <v/>
      </c>
      <c r="BS164" s="432" t="str">
        <f t="shared" si="192"/>
        <v/>
      </c>
      <c r="BT164" s="432" t="str">
        <f t="shared" si="192"/>
        <v/>
      </c>
      <c r="BU164" s="432" t="str">
        <f t="shared" ref="BU164:CE164" si="193">IF(NOT(ISNA(BU74)),IF(LEN(BU74)&gt;0,(BU74-$C74)/(rateShift*0.0001),""),"")</f>
        <v/>
      </c>
      <c r="BV164" s="432" t="str">
        <f t="shared" si="193"/>
        <v/>
      </c>
      <c r="BW164" s="432" t="str">
        <f t="shared" si="193"/>
        <v/>
      </c>
      <c r="BX164" s="432" t="str">
        <f t="shared" si="193"/>
        <v/>
      </c>
      <c r="BY164" s="432" t="str">
        <f t="shared" si="193"/>
        <v/>
      </c>
      <c r="BZ164" s="432" t="str">
        <f t="shared" si="193"/>
        <v/>
      </c>
      <c r="CA164" s="432" t="str">
        <f t="shared" si="193"/>
        <v/>
      </c>
      <c r="CB164" s="432" t="str">
        <f t="shared" si="193"/>
        <v/>
      </c>
      <c r="CC164" s="432" t="str">
        <f t="shared" si="193"/>
        <v/>
      </c>
      <c r="CD164" s="432" t="str">
        <f t="shared" si="193"/>
        <v/>
      </c>
      <c r="CE164" s="436" t="str">
        <f t="shared" si="193"/>
        <v/>
      </c>
    </row>
    <row r="165" spans="8:83" x14ac:dyDescent="0.2">
      <c r="H165" s="238">
        <v>0</v>
      </c>
      <c r="I165" s="435" t="str">
        <f t="shared" ref="I165:AN165" si="194">IF(NOT(ISNA(I75)),IF(LEN(I75)&gt;0,(I75-$C75)/(rateShift*0.0001),""),"")</f>
        <v/>
      </c>
      <c r="J165" s="432" t="str">
        <f t="shared" si="194"/>
        <v/>
      </c>
      <c r="K165" s="432" t="str">
        <f t="shared" si="194"/>
        <v/>
      </c>
      <c r="L165" s="432" t="str">
        <f t="shared" si="194"/>
        <v/>
      </c>
      <c r="M165" s="432" t="str">
        <f t="shared" si="194"/>
        <v/>
      </c>
      <c r="N165" s="432" t="str">
        <f t="shared" si="194"/>
        <v/>
      </c>
      <c r="O165" s="432" t="str">
        <f t="shared" si="194"/>
        <v/>
      </c>
      <c r="P165" s="432" t="str">
        <f t="shared" si="194"/>
        <v/>
      </c>
      <c r="Q165" s="432" t="str">
        <f t="shared" si="194"/>
        <v/>
      </c>
      <c r="R165" s="432" t="str">
        <f t="shared" si="194"/>
        <v/>
      </c>
      <c r="S165" s="432" t="str">
        <f t="shared" si="194"/>
        <v/>
      </c>
      <c r="T165" s="432" t="str">
        <f t="shared" si="194"/>
        <v/>
      </c>
      <c r="U165" s="432" t="str">
        <f t="shared" si="194"/>
        <v/>
      </c>
      <c r="V165" s="432" t="str">
        <f t="shared" si="194"/>
        <v/>
      </c>
      <c r="W165" s="432" t="str">
        <f t="shared" si="194"/>
        <v/>
      </c>
      <c r="X165" s="432" t="str">
        <f t="shared" si="194"/>
        <v/>
      </c>
      <c r="Y165" s="432" t="str">
        <f t="shared" si="194"/>
        <v/>
      </c>
      <c r="Z165" s="432" t="str">
        <f t="shared" si="194"/>
        <v/>
      </c>
      <c r="AA165" s="432" t="str">
        <f t="shared" si="194"/>
        <v/>
      </c>
      <c r="AB165" s="432" t="str">
        <f t="shared" si="194"/>
        <v/>
      </c>
      <c r="AC165" s="432" t="str">
        <f t="shared" si="194"/>
        <v/>
      </c>
      <c r="AD165" s="432" t="str">
        <f t="shared" si="194"/>
        <v/>
      </c>
      <c r="AE165" s="432" t="str">
        <f t="shared" si="194"/>
        <v/>
      </c>
      <c r="AF165" s="432" t="str">
        <f t="shared" si="194"/>
        <v/>
      </c>
      <c r="AG165" s="432" t="str">
        <f t="shared" si="194"/>
        <v/>
      </c>
      <c r="AH165" s="432" t="str">
        <f t="shared" si="194"/>
        <v/>
      </c>
      <c r="AI165" s="432" t="str">
        <f t="shared" si="194"/>
        <v/>
      </c>
      <c r="AJ165" s="432" t="str">
        <f t="shared" si="194"/>
        <v/>
      </c>
      <c r="AK165" s="432" t="str">
        <f t="shared" si="194"/>
        <v/>
      </c>
      <c r="AL165" s="432" t="str">
        <f t="shared" si="194"/>
        <v/>
      </c>
      <c r="AM165" s="432" t="str">
        <f t="shared" si="194"/>
        <v/>
      </c>
      <c r="AN165" s="432" t="str">
        <f t="shared" si="194"/>
        <v/>
      </c>
      <c r="AO165" s="432" t="str">
        <f t="shared" ref="AO165:BT165" si="195">IF(NOT(ISNA(AO75)),IF(LEN(AO75)&gt;0,(AO75-$C75)/(rateShift*0.0001),""),"")</f>
        <v/>
      </c>
      <c r="AP165" s="432" t="str">
        <f t="shared" si="195"/>
        <v/>
      </c>
      <c r="AQ165" s="432" t="str">
        <f t="shared" si="195"/>
        <v/>
      </c>
      <c r="AR165" s="432" t="str">
        <f t="shared" si="195"/>
        <v/>
      </c>
      <c r="AS165" s="432" t="str">
        <f t="shared" si="195"/>
        <v/>
      </c>
      <c r="AT165" s="432" t="str">
        <f t="shared" si="195"/>
        <v/>
      </c>
      <c r="AU165" s="432" t="str">
        <f t="shared" si="195"/>
        <v/>
      </c>
      <c r="AV165" s="432" t="str">
        <f t="shared" si="195"/>
        <v/>
      </c>
      <c r="AW165" s="432" t="str">
        <f t="shared" si="195"/>
        <v/>
      </c>
      <c r="AX165" s="432" t="str">
        <f t="shared" si="195"/>
        <v/>
      </c>
      <c r="AY165" s="432" t="str">
        <f t="shared" si="195"/>
        <v/>
      </c>
      <c r="AZ165" s="432" t="str">
        <f t="shared" si="195"/>
        <v/>
      </c>
      <c r="BA165" s="432" t="str">
        <f t="shared" si="195"/>
        <v/>
      </c>
      <c r="BB165" s="432" t="str">
        <f t="shared" si="195"/>
        <v/>
      </c>
      <c r="BC165" s="432" t="str">
        <f t="shared" si="195"/>
        <v/>
      </c>
      <c r="BD165" s="432" t="str">
        <f t="shared" si="195"/>
        <v/>
      </c>
      <c r="BE165" s="432" t="str">
        <f t="shared" si="195"/>
        <v/>
      </c>
      <c r="BF165" s="432" t="str">
        <f t="shared" si="195"/>
        <v/>
      </c>
      <c r="BG165" s="432" t="str">
        <f t="shared" si="195"/>
        <v/>
      </c>
      <c r="BH165" s="432" t="str">
        <f t="shared" si="195"/>
        <v/>
      </c>
      <c r="BI165" s="432" t="str">
        <f t="shared" si="195"/>
        <v/>
      </c>
      <c r="BJ165" s="432" t="str">
        <f t="shared" si="195"/>
        <v/>
      </c>
      <c r="BK165" s="432" t="str">
        <f t="shared" si="195"/>
        <v/>
      </c>
      <c r="BL165" s="432" t="str">
        <f t="shared" si="195"/>
        <v/>
      </c>
      <c r="BM165" s="432" t="str">
        <f t="shared" si="195"/>
        <v/>
      </c>
      <c r="BN165" s="432" t="str">
        <f t="shared" si="195"/>
        <v/>
      </c>
      <c r="BO165" s="432" t="str">
        <f t="shared" si="195"/>
        <v/>
      </c>
      <c r="BP165" s="432" t="str">
        <f t="shared" si="195"/>
        <v/>
      </c>
      <c r="BQ165" s="432" t="str">
        <f t="shared" si="195"/>
        <v/>
      </c>
      <c r="BR165" s="432" t="str">
        <f t="shared" si="195"/>
        <v/>
      </c>
      <c r="BS165" s="432" t="str">
        <f t="shared" si="195"/>
        <v/>
      </c>
      <c r="BT165" s="432" t="str">
        <f t="shared" si="195"/>
        <v/>
      </c>
      <c r="BU165" s="432" t="str">
        <f t="shared" ref="BU165:CE165" si="196">IF(NOT(ISNA(BU75)),IF(LEN(BU75)&gt;0,(BU75-$C75)/(rateShift*0.0001),""),"")</f>
        <v/>
      </c>
      <c r="BV165" s="432" t="str">
        <f t="shared" si="196"/>
        <v/>
      </c>
      <c r="BW165" s="432" t="str">
        <f t="shared" si="196"/>
        <v/>
      </c>
      <c r="BX165" s="432" t="str">
        <f t="shared" si="196"/>
        <v/>
      </c>
      <c r="BY165" s="432" t="str">
        <f t="shared" si="196"/>
        <v/>
      </c>
      <c r="BZ165" s="432" t="str">
        <f t="shared" si="196"/>
        <v/>
      </c>
      <c r="CA165" s="432" t="str">
        <f t="shared" si="196"/>
        <v/>
      </c>
      <c r="CB165" s="432" t="str">
        <f t="shared" si="196"/>
        <v/>
      </c>
      <c r="CC165" s="432" t="str">
        <f t="shared" si="196"/>
        <v/>
      </c>
      <c r="CD165" s="432" t="str">
        <f t="shared" si="196"/>
        <v/>
      </c>
      <c r="CE165" s="436" t="str">
        <f t="shared" si="196"/>
        <v/>
      </c>
    </row>
    <row r="166" spans="8:83" x14ac:dyDescent="0.2">
      <c r="H166" s="238">
        <v>0</v>
      </c>
      <c r="I166" s="435" t="str">
        <f t="shared" ref="I166:AN166" si="197">IF(NOT(ISNA(I76)),IF(LEN(I76)&gt;0,(I76-$C76)/(rateShift*0.0001),""),"")</f>
        <v/>
      </c>
      <c r="J166" s="432" t="str">
        <f t="shared" si="197"/>
        <v/>
      </c>
      <c r="K166" s="432" t="str">
        <f t="shared" si="197"/>
        <v/>
      </c>
      <c r="L166" s="432" t="str">
        <f t="shared" si="197"/>
        <v/>
      </c>
      <c r="M166" s="432" t="str">
        <f t="shared" si="197"/>
        <v/>
      </c>
      <c r="N166" s="432" t="str">
        <f t="shared" si="197"/>
        <v/>
      </c>
      <c r="O166" s="432" t="str">
        <f t="shared" si="197"/>
        <v/>
      </c>
      <c r="P166" s="432" t="str">
        <f t="shared" si="197"/>
        <v/>
      </c>
      <c r="Q166" s="432" t="str">
        <f t="shared" si="197"/>
        <v/>
      </c>
      <c r="R166" s="432" t="str">
        <f t="shared" si="197"/>
        <v/>
      </c>
      <c r="S166" s="432" t="str">
        <f t="shared" si="197"/>
        <v/>
      </c>
      <c r="T166" s="432" t="str">
        <f t="shared" si="197"/>
        <v/>
      </c>
      <c r="U166" s="432" t="str">
        <f t="shared" si="197"/>
        <v/>
      </c>
      <c r="V166" s="432" t="str">
        <f t="shared" si="197"/>
        <v/>
      </c>
      <c r="W166" s="432" t="str">
        <f t="shared" si="197"/>
        <v/>
      </c>
      <c r="X166" s="432" t="str">
        <f t="shared" si="197"/>
        <v/>
      </c>
      <c r="Y166" s="432" t="str">
        <f t="shared" si="197"/>
        <v/>
      </c>
      <c r="Z166" s="432" t="str">
        <f t="shared" si="197"/>
        <v/>
      </c>
      <c r="AA166" s="432" t="str">
        <f t="shared" si="197"/>
        <v/>
      </c>
      <c r="AB166" s="432" t="str">
        <f t="shared" si="197"/>
        <v/>
      </c>
      <c r="AC166" s="432" t="str">
        <f t="shared" si="197"/>
        <v/>
      </c>
      <c r="AD166" s="432" t="str">
        <f t="shared" si="197"/>
        <v/>
      </c>
      <c r="AE166" s="432" t="str">
        <f t="shared" si="197"/>
        <v/>
      </c>
      <c r="AF166" s="432" t="str">
        <f t="shared" si="197"/>
        <v/>
      </c>
      <c r="AG166" s="432" t="str">
        <f t="shared" si="197"/>
        <v/>
      </c>
      <c r="AH166" s="432" t="str">
        <f t="shared" si="197"/>
        <v/>
      </c>
      <c r="AI166" s="432" t="str">
        <f t="shared" si="197"/>
        <v/>
      </c>
      <c r="AJ166" s="432" t="str">
        <f t="shared" si="197"/>
        <v/>
      </c>
      <c r="AK166" s="432" t="str">
        <f t="shared" si="197"/>
        <v/>
      </c>
      <c r="AL166" s="432" t="str">
        <f t="shared" si="197"/>
        <v/>
      </c>
      <c r="AM166" s="432" t="str">
        <f t="shared" si="197"/>
        <v/>
      </c>
      <c r="AN166" s="432" t="str">
        <f t="shared" si="197"/>
        <v/>
      </c>
      <c r="AO166" s="432" t="str">
        <f t="shared" ref="AO166:BT166" si="198">IF(NOT(ISNA(AO76)),IF(LEN(AO76)&gt;0,(AO76-$C76)/(rateShift*0.0001),""),"")</f>
        <v/>
      </c>
      <c r="AP166" s="432" t="str">
        <f t="shared" si="198"/>
        <v/>
      </c>
      <c r="AQ166" s="432" t="str">
        <f t="shared" si="198"/>
        <v/>
      </c>
      <c r="AR166" s="432" t="str">
        <f t="shared" si="198"/>
        <v/>
      </c>
      <c r="AS166" s="432" t="str">
        <f t="shared" si="198"/>
        <v/>
      </c>
      <c r="AT166" s="432" t="str">
        <f t="shared" si="198"/>
        <v/>
      </c>
      <c r="AU166" s="432" t="str">
        <f t="shared" si="198"/>
        <v/>
      </c>
      <c r="AV166" s="432" t="str">
        <f t="shared" si="198"/>
        <v/>
      </c>
      <c r="AW166" s="432" t="str">
        <f t="shared" si="198"/>
        <v/>
      </c>
      <c r="AX166" s="432" t="str">
        <f t="shared" si="198"/>
        <v/>
      </c>
      <c r="AY166" s="432" t="str">
        <f t="shared" si="198"/>
        <v/>
      </c>
      <c r="AZ166" s="432" t="str">
        <f t="shared" si="198"/>
        <v/>
      </c>
      <c r="BA166" s="432" t="str">
        <f t="shared" si="198"/>
        <v/>
      </c>
      <c r="BB166" s="432" t="str">
        <f t="shared" si="198"/>
        <v/>
      </c>
      <c r="BC166" s="432" t="str">
        <f t="shared" si="198"/>
        <v/>
      </c>
      <c r="BD166" s="432" t="str">
        <f t="shared" si="198"/>
        <v/>
      </c>
      <c r="BE166" s="432" t="str">
        <f t="shared" si="198"/>
        <v/>
      </c>
      <c r="BF166" s="432" t="str">
        <f t="shared" si="198"/>
        <v/>
      </c>
      <c r="BG166" s="432" t="str">
        <f t="shared" si="198"/>
        <v/>
      </c>
      <c r="BH166" s="432" t="str">
        <f t="shared" si="198"/>
        <v/>
      </c>
      <c r="BI166" s="432" t="str">
        <f t="shared" si="198"/>
        <v/>
      </c>
      <c r="BJ166" s="432" t="str">
        <f t="shared" si="198"/>
        <v/>
      </c>
      <c r="BK166" s="432" t="str">
        <f t="shared" si="198"/>
        <v/>
      </c>
      <c r="BL166" s="432" t="str">
        <f t="shared" si="198"/>
        <v/>
      </c>
      <c r="BM166" s="432" t="str">
        <f t="shared" si="198"/>
        <v/>
      </c>
      <c r="BN166" s="432" t="str">
        <f t="shared" si="198"/>
        <v/>
      </c>
      <c r="BO166" s="432" t="str">
        <f t="shared" si="198"/>
        <v/>
      </c>
      <c r="BP166" s="432" t="str">
        <f t="shared" si="198"/>
        <v/>
      </c>
      <c r="BQ166" s="432" t="str">
        <f t="shared" si="198"/>
        <v/>
      </c>
      <c r="BR166" s="432" t="str">
        <f t="shared" si="198"/>
        <v/>
      </c>
      <c r="BS166" s="432" t="str">
        <f t="shared" si="198"/>
        <v/>
      </c>
      <c r="BT166" s="432" t="str">
        <f t="shared" si="198"/>
        <v/>
      </c>
      <c r="BU166" s="432" t="str">
        <f t="shared" ref="BU166:CE166" si="199">IF(NOT(ISNA(BU76)),IF(LEN(BU76)&gt;0,(BU76-$C76)/(rateShift*0.0001),""),"")</f>
        <v/>
      </c>
      <c r="BV166" s="432" t="str">
        <f t="shared" si="199"/>
        <v/>
      </c>
      <c r="BW166" s="432" t="str">
        <f t="shared" si="199"/>
        <v/>
      </c>
      <c r="BX166" s="432" t="str">
        <f t="shared" si="199"/>
        <v/>
      </c>
      <c r="BY166" s="432" t="str">
        <f t="shared" si="199"/>
        <v/>
      </c>
      <c r="BZ166" s="432" t="str">
        <f t="shared" si="199"/>
        <v/>
      </c>
      <c r="CA166" s="432" t="str">
        <f t="shared" si="199"/>
        <v/>
      </c>
      <c r="CB166" s="432" t="str">
        <f t="shared" si="199"/>
        <v/>
      </c>
      <c r="CC166" s="432" t="str">
        <f t="shared" si="199"/>
        <v/>
      </c>
      <c r="CD166" s="432" t="str">
        <f t="shared" si="199"/>
        <v/>
      </c>
      <c r="CE166" s="436" t="str">
        <f t="shared" si="199"/>
        <v/>
      </c>
    </row>
    <row r="167" spans="8:83" x14ac:dyDescent="0.2">
      <c r="H167" s="238">
        <v>0</v>
      </c>
      <c r="I167" s="435" t="str">
        <f t="shared" ref="I167:AN167" si="200">IF(NOT(ISNA(I77)),IF(LEN(I77)&gt;0,(I77-$C77)/(rateShift*0.0001),""),"")</f>
        <v/>
      </c>
      <c r="J167" s="432" t="str">
        <f t="shared" si="200"/>
        <v/>
      </c>
      <c r="K167" s="432" t="str">
        <f t="shared" si="200"/>
        <v/>
      </c>
      <c r="L167" s="432" t="str">
        <f t="shared" si="200"/>
        <v/>
      </c>
      <c r="M167" s="432" t="str">
        <f t="shared" si="200"/>
        <v/>
      </c>
      <c r="N167" s="432" t="str">
        <f t="shared" si="200"/>
        <v/>
      </c>
      <c r="O167" s="432" t="str">
        <f t="shared" si="200"/>
        <v/>
      </c>
      <c r="P167" s="432" t="str">
        <f t="shared" si="200"/>
        <v/>
      </c>
      <c r="Q167" s="432" t="str">
        <f t="shared" si="200"/>
        <v/>
      </c>
      <c r="R167" s="432" t="str">
        <f t="shared" si="200"/>
        <v/>
      </c>
      <c r="S167" s="432" t="str">
        <f t="shared" si="200"/>
        <v/>
      </c>
      <c r="T167" s="432" t="str">
        <f t="shared" si="200"/>
        <v/>
      </c>
      <c r="U167" s="432" t="str">
        <f t="shared" si="200"/>
        <v/>
      </c>
      <c r="V167" s="432" t="str">
        <f t="shared" si="200"/>
        <v/>
      </c>
      <c r="W167" s="432" t="str">
        <f t="shared" si="200"/>
        <v/>
      </c>
      <c r="X167" s="432" t="str">
        <f t="shared" si="200"/>
        <v/>
      </c>
      <c r="Y167" s="432" t="str">
        <f t="shared" si="200"/>
        <v/>
      </c>
      <c r="Z167" s="432" t="str">
        <f t="shared" si="200"/>
        <v/>
      </c>
      <c r="AA167" s="432" t="str">
        <f t="shared" si="200"/>
        <v/>
      </c>
      <c r="AB167" s="432" t="str">
        <f t="shared" si="200"/>
        <v/>
      </c>
      <c r="AC167" s="432" t="str">
        <f t="shared" si="200"/>
        <v/>
      </c>
      <c r="AD167" s="432" t="str">
        <f t="shared" si="200"/>
        <v/>
      </c>
      <c r="AE167" s="432" t="str">
        <f t="shared" si="200"/>
        <v/>
      </c>
      <c r="AF167" s="432" t="str">
        <f t="shared" si="200"/>
        <v/>
      </c>
      <c r="AG167" s="432" t="str">
        <f t="shared" si="200"/>
        <v/>
      </c>
      <c r="AH167" s="432" t="str">
        <f t="shared" si="200"/>
        <v/>
      </c>
      <c r="AI167" s="432" t="str">
        <f t="shared" si="200"/>
        <v/>
      </c>
      <c r="AJ167" s="432" t="str">
        <f t="shared" si="200"/>
        <v/>
      </c>
      <c r="AK167" s="432" t="str">
        <f t="shared" si="200"/>
        <v/>
      </c>
      <c r="AL167" s="432" t="str">
        <f t="shared" si="200"/>
        <v/>
      </c>
      <c r="AM167" s="432" t="str">
        <f t="shared" si="200"/>
        <v/>
      </c>
      <c r="AN167" s="432" t="str">
        <f t="shared" si="200"/>
        <v/>
      </c>
      <c r="AO167" s="432" t="str">
        <f t="shared" ref="AO167:BT167" si="201">IF(NOT(ISNA(AO77)),IF(LEN(AO77)&gt;0,(AO77-$C77)/(rateShift*0.0001),""),"")</f>
        <v/>
      </c>
      <c r="AP167" s="432" t="str">
        <f t="shared" si="201"/>
        <v/>
      </c>
      <c r="AQ167" s="432" t="str">
        <f t="shared" si="201"/>
        <v/>
      </c>
      <c r="AR167" s="432" t="str">
        <f t="shared" si="201"/>
        <v/>
      </c>
      <c r="AS167" s="432" t="str">
        <f t="shared" si="201"/>
        <v/>
      </c>
      <c r="AT167" s="432" t="str">
        <f t="shared" si="201"/>
        <v/>
      </c>
      <c r="AU167" s="432" t="str">
        <f t="shared" si="201"/>
        <v/>
      </c>
      <c r="AV167" s="432" t="str">
        <f t="shared" si="201"/>
        <v/>
      </c>
      <c r="AW167" s="432" t="str">
        <f t="shared" si="201"/>
        <v/>
      </c>
      <c r="AX167" s="432" t="str">
        <f t="shared" si="201"/>
        <v/>
      </c>
      <c r="AY167" s="432" t="str">
        <f t="shared" si="201"/>
        <v/>
      </c>
      <c r="AZ167" s="432" t="str">
        <f t="shared" si="201"/>
        <v/>
      </c>
      <c r="BA167" s="432" t="str">
        <f t="shared" si="201"/>
        <v/>
      </c>
      <c r="BB167" s="432" t="str">
        <f t="shared" si="201"/>
        <v/>
      </c>
      <c r="BC167" s="432" t="str">
        <f t="shared" si="201"/>
        <v/>
      </c>
      <c r="BD167" s="432" t="str">
        <f t="shared" si="201"/>
        <v/>
      </c>
      <c r="BE167" s="432" t="str">
        <f t="shared" si="201"/>
        <v/>
      </c>
      <c r="BF167" s="432" t="str">
        <f t="shared" si="201"/>
        <v/>
      </c>
      <c r="BG167" s="432" t="str">
        <f t="shared" si="201"/>
        <v/>
      </c>
      <c r="BH167" s="432" t="str">
        <f t="shared" si="201"/>
        <v/>
      </c>
      <c r="BI167" s="432" t="str">
        <f t="shared" si="201"/>
        <v/>
      </c>
      <c r="BJ167" s="432" t="str">
        <f t="shared" si="201"/>
        <v/>
      </c>
      <c r="BK167" s="432" t="str">
        <f t="shared" si="201"/>
        <v/>
      </c>
      <c r="BL167" s="432" t="str">
        <f t="shared" si="201"/>
        <v/>
      </c>
      <c r="BM167" s="432" t="str">
        <f t="shared" si="201"/>
        <v/>
      </c>
      <c r="BN167" s="432" t="str">
        <f t="shared" si="201"/>
        <v/>
      </c>
      <c r="BO167" s="432" t="str">
        <f t="shared" si="201"/>
        <v/>
      </c>
      <c r="BP167" s="432" t="str">
        <f t="shared" si="201"/>
        <v/>
      </c>
      <c r="BQ167" s="432" t="str">
        <f t="shared" si="201"/>
        <v/>
      </c>
      <c r="BR167" s="432" t="str">
        <f t="shared" si="201"/>
        <v/>
      </c>
      <c r="BS167" s="432" t="str">
        <f t="shared" si="201"/>
        <v/>
      </c>
      <c r="BT167" s="432" t="str">
        <f t="shared" si="201"/>
        <v/>
      </c>
      <c r="BU167" s="432" t="str">
        <f t="shared" ref="BU167:CE167" si="202">IF(NOT(ISNA(BU77)),IF(LEN(BU77)&gt;0,(BU77-$C77)/(rateShift*0.0001),""),"")</f>
        <v/>
      </c>
      <c r="BV167" s="432" t="str">
        <f t="shared" si="202"/>
        <v/>
      </c>
      <c r="BW167" s="432" t="str">
        <f t="shared" si="202"/>
        <v/>
      </c>
      <c r="BX167" s="432" t="str">
        <f t="shared" si="202"/>
        <v/>
      </c>
      <c r="BY167" s="432" t="str">
        <f t="shared" si="202"/>
        <v/>
      </c>
      <c r="BZ167" s="432" t="str">
        <f t="shared" si="202"/>
        <v/>
      </c>
      <c r="CA167" s="432" t="str">
        <f t="shared" si="202"/>
        <v/>
      </c>
      <c r="CB167" s="432" t="str">
        <f t="shared" si="202"/>
        <v/>
      </c>
      <c r="CC167" s="432" t="str">
        <f t="shared" si="202"/>
        <v/>
      </c>
      <c r="CD167" s="432" t="str">
        <f t="shared" si="202"/>
        <v/>
      </c>
      <c r="CE167" s="436" t="str">
        <f t="shared" si="202"/>
        <v/>
      </c>
    </row>
    <row r="168" spans="8:83" x14ac:dyDescent="0.2">
      <c r="H168" s="238">
        <v>0</v>
      </c>
      <c r="I168" s="435" t="str">
        <f t="shared" ref="I168:AN168" si="203">IF(NOT(ISNA(I78)),IF(LEN(I78)&gt;0,(I78-$C78)/(rateShift*0.0001),""),"")</f>
        <v/>
      </c>
      <c r="J168" s="432" t="str">
        <f t="shared" si="203"/>
        <v/>
      </c>
      <c r="K168" s="432" t="str">
        <f t="shared" si="203"/>
        <v/>
      </c>
      <c r="L168" s="432" t="str">
        <f t="shared" si="203"/>
        <v/>
      </c>
      <c r="M168" s="432" t="str">
        <f t="shared" si="203"/>
        <v/>
      </c>
      <c r="N168" s="432" t="str">
        <f t="shared" si="203"/>
        <v/>
      </c>
      <c r="O168" s="432" t="str">
        <f t="shared" si="203"/>
        <v/>
      </c>
      <c r="P168" s="432" t="str">
        <f t="shared" si="203"/>
        <v/>
      </c>
      <c r="Q168" s="432" t="str">
        <f t="shared" si="203"/>
        <v/>
      </c>
      <c r="R168" s="432" t="str">
        <f t="shared" si="203"/>
        <v/>
      </c>
      <c r="S168" s="432" t="str">
        <f t="shared" si="203"/>
        <v/>
      </c>
      <c r="T168" s="432" t="str">
        <f t="shared" si="203"/>
        <v/>
      </c>
      <c r="U168" s="432" t="str">
        <f t="shared" si="203"/>
        <v/>
      </c>
      <c r="V168" s="432" t="str">
        <f t="shared" si="203"/>
        <v/>
      </c>
      <c r="W168" s="432" t="str">
        <f t="shared" si="203"/>
        <v/>
      </c>
      <c r="X168" s="432" t="str">
        <f t="shared" si="203"/>
        <v/>
      </c>
      <c r="Y168" s="432" t="str">
        <f t="shared" si="203"/>
        <v/>
      </c>
      <c r="Z168" s="432" t="str">
        <f t="shared" si="203"/>
        <v/>
      </c>
      <c r="AA168" s="432" t="str">
        <f t="shared" si="203"/>
        <v/>
      </c>
      <c r="AB168" s="432" t="str">
        <f t="shared" si="203"/>
        <v/>
      </c>
      <c r="AC168" s="432" t="str">
        <f t="shared" si="203"/>
        <v/>
      </c>
      <c r="AD168" s="432" t="str">
        <f t="shared" si="203"/>
        <v/>
      </c>
      <c r="AE168" s="432" t="str">
        <f t="shared" si="203"/>
        <v/>
      </c>
      <c r="AF168" s="432" t="str">
        <f t="shared" si="203"/>
        <v/>
      </c>
      <c r="AG168" s="432" t="str">
        <f t="shared" si="203"/>
        <v/>
      </c>
      <c r="AH168" s="432" t="str">
        <f t="shared" si="203"/>
        <v/>
      </c>
      <c r="AI168" s="432" t="str">
        <f t="shared" si="203"/>
        <v/>
      </c>
      <c r="AJ168" s="432" t="str">
        <f t="shared" si="203"/>
        <v/>
      </c>
      <c r="AK168" s="432" t="str">
        <f t="shared" si="203"/>
        <v/>
      </c>
      <c r="AL168" s="432" t="str">
        <f t="shared" si="203"/>
        <v/>
      </c>
      <c r="AM168" s="432" t="str">
        <f t="shared" si="203"/>
        <v/>
      </c>
      <c r="AN168" s="432" t="str">
        <f t="shared" si="203"/>
        <v/>
      </c>
      <c r="AO168" s="432" t="str">
        <f t="shared" ref="AO168:BT168" si="204">IF(NOT(ISNA(AO78)),IF(LEN(AO78)&gt;0,(AO78-$C78)/(rateShift*0.0001),""),"")</f>
        <v/>
      </c>
      <c r="AP168" s="432" t="str">
        <f t="shared" si="204"/>
        <v/>
      </c>
      <c r="AQ168" s="432" t="str">
        <f t="shared" si="204"/>
        <v/>
      </c>
      <c r="AR168" s="432" t="str">
        <f t="shared" si="204"/>
        <v/>
      </c>
      <c r="AS168" s="432" t="str">
        <f t="shared" si="204"/>
        <v/>
      </c>
      <c r="AT168" s="432" t="str">
        <f t="shared" si="204"/>
        <v/>
      </c>
      <c r="AU168" s="432" t="str">
        <f t="shared" si="204"/>
        <v/>
      </c>
      <c r="AV168" s="432" t="str">
        <f t="shared" si="204"/>
        <v/>
      </c>
      <c r="AW168" s="432" t="str">
        <f t="shared" si="204"/>
        <v/>
      </c>
      <c r="AX168" s="432" t="str">
        <f t="shared" si="204"/>
        <v/>
      </c>
      <c r="AY168" s="432" t="str">
        <f t="shared" si="204"/>
        <v/>
      </c>
      <c r="AZ168" s="432" t="str">
        <f t="shared" si="204"/>
        <v/>
      </c>
      <c r="BA168" s="432" t="str">
        <f t="shared" si="204"/>
        <v/>
      </c>
      <c r="BB168" s="432" t="str">
        <f t="shared" si="204"/>
        <v/>
      </c>
      <c r="BC168" s="432" t="str">
        <f t="shared" si="204"/>
        <v/>
      </c>
      <c r="BD168" s="432" t="str">
        <f t="shared" si="204"/>
        <v/>
      </c>
      <c r="BE168" s="432" t="str">
        <f t="shared" si="204"/>
        <v/>
      </c>
      <c r="BF168" s="432" t="str">
        <f t="shared" si="204"/>
        <v/>
      </c>
      <c r="BG168" s="432" t="str">
        <f t="shared" si="204"/>
        <v/>
      </c>
      <c r="BH168" s="432" t="str">
        <f t="shared" si="204"/>
        <v/>
      </c>
      <c r="BI168" s="432" t="str">
        <f t="shared" si="204"/>
        <v/>
      </c>
      <c r="BJ168" s="432" t="str">
        <f t="shared" si="204"/>
        <v/>
      </c>
      <c r="BK168" s="432" t="str">
        <f t="shared" si="204"/>
        <v/>
      </c>
      <c r="BL168" s="432" t="str">
        <f t="shared" si="204"/>
        <v/>
      </c>
      <c r="BM168" s="432" t="str">
        <f t="shared" si="204"/>
        <v/>
      </c>
      <c r="BN168" s="432" t="str">
        <f t="shared" si="204"/>
        <v/>
      </c>
      <c r="BO168" s="432" t="str">
        <f t="shared" si="204"/>
        <v/>
      </c>
      <c r="BP168" s="432" t="str">
        <f t="shared" si="204"/>
        <v/>
      </c>
      <c r="BQ168" s="432" t="str">
        <f t="shared" si="204"/>
        <v/>
      </c>
      <c r="BR168" s="432" t="str">
        <f t="shared" si="204"/>
        <v/>
      </c>
      <c r="BS168" s="432" t="str">
        <f t="shared" si="204"/>
        <v/>
      </c>
      <c r="BT168" s="432" t="str">
        <f t="shared" si="204"/>
        <v/>
      </c>
      <c r="BU168" s="432" t="str">
        <f t="shared" ref="BU168:CE168" si="205">IF(NOT(ISNA(BU78)),IF(LEN(BU78)&gt;0,(BU78-$C78)/(rateShift*0.0001),""),"")</f>
        <v/>
      </c>
      <c r="BV168" s="432" t="str">
        <f t="shared" si="205"/>
        <v/>
      </c>
      <c r="BW168" s="432" t="str">
        <f t="shared" si="205"/>
        <v/>
      </c>
      <c r="BX168" s="432" t="str">
        <f t="shared" si="205"/>
        <v/>
      </c>
      <c r="BY168" s="432" t="str">
        <f t="shared" si="205"/>
        <v/>
      </c>
      <c r="BZ168" s="432" t="str">
        <f t="shared" si="205"/>
        <v/>
      </c>
      <c r="CA168" s="432" t="str">
        <f t="shared" si="205"/>
        <v/>
      </c>
      <c r="CB168" s="432" t="str">
        <f t="shared" si="205"/>
        <v/>
      </c>
      <c r="CC168" s="432" t="str">
        <f t="shared" si="205"/>
        <v/>
      </c>
      <c r="CD168" s="432" t="str">
        <f t="shared" si="205"/>
        <v/>
      </c>
      <c r="CE168" s="436" t="str">
        <f t="shared" si="205"/>
        <v/>
      </c>
    </row>
    <row r="169" spans="8:83" x14ac:dyDescent="0.2">
      <c r="H169" s="238">
        <v>0</v>
      </c>
      <c r="I169" s="435" t="str">
        <f t="shared" ref="I169:AN169" si="206">IF(NOT(ISNA(I79)),IF(LEN(I79)&gt;0,(I79-$C79)/(rateShift*0.0001),""),"")</f>
        <v/>
      </c>
      <c r="J169" s="432" t="str">
        <f t="shared" si="206"/>
        <v/>
      </c>
      <c r="K169" s="432" t="str">
        <f t="shared" si="206"/>
        <v/>
      </c>
      <c r="L169" s="432" t="str">
        <f t="shared" si="206"/>
        <v/>
      </c>
      <c r="M169" s="432" t="str">
        <f t="shared" si="206"/>
        <v/>
      </c>
      <c r="N169" s="432" t="str">
        <f t="shared" si="206"/>
        <v/>
      </c>
      <c r="O169" s="432" t="str">
        <f t="shared" si="206"/>
        <v/>
      </c>
      <c r="P169" s="432" t="str">
        <f t="shared" si="206"/>
        <v/>
      </c>
      <c r="Q169" s="432" t="str">
        <f t="shared" si="206"/>
        <v/>
      </c>
      <c r="R169" s="432" t="str">
        <f t="shared" si="206"/>
        <v/>
      </c>
      <c r="S169" s="432" t="str">
        <f t="shared" si="206"/>
        <v/>
      </c>
      <c r="T169" s="432" t="str">
        <f t="shared" si="206"/>
        <v/>
      </c>
      <c r="U169" s="432" t="str">
        <f t="shared" si="206"/>
        <v/>
      </c>
      <c r="V169" s="432" t="str">
        <f t="shared" si="206"/>
        <v/>
      </c>
      <c r="W169" s="432" t="str">
        <f t="shared" si="206"/>
        <v/>
      </c>
      <c r="X169" s="432" t="str">
        <f t="shared" si="206"/>
        <v/>
      </c>
      <c r="Y169" s="432" t="str">
        <f t="shared" si="206"/>
        <v/>
      </c>
      <c r="Z169" s="432" t="str">
        <f t="shared" si="206"/>
        <v/>
      </c>
      <c r="AA169" s="432" t="str">
        <f t="shared" si="206"/>
        <v/>
      </c>
      <c r="AB169" s="432" t="str">
        <f t="shared" si="206"/>
        <v/>
      </c>
      <c r="AC169" s="432" t="str">
        <f t="shared" si="206"/>
        <v/>
      </c>
      <c r="AD169" s="432" t="str">
        <f t="shared" si="206"/>
        <v/>
      </c>
      <c r="AE169" s="432" t="str">
        <f t="shared" si="206"/>
        <v/>
      </c>
      <c r="AF169" s="432" t="str">
        <f t="shared" si="206"/>
        <v/>
      </c>
      <c r="AG169" s="432" t="str">
        <f t="shared" si="206"/>
        <v/>
      </c>
      <c r="AH169" s="432" t="str">
        <f t="shared" si="206"/>
        <v/>
      </c>
      <c r="AI169" s="432" t="str">
        <f t="shared" si="206"/>
        <v/>
      </c>
      <c r="AJ169" s="432" t="str">
        <f t="shared" si="206"/>
        <v/>
      </c>
      <c r="AK169" s="432" t="str">
        <f t="shared" si="206"/>
        <v/>
      </c>
      <c r="AL169" s="432" t="str">
        <f t="shared" si="206"/>
        <v/>
      </c>
      <c r="AM169" s="432" t="str">
        <f t="shared" si="206"/>
        <v/>
      </c>
      <c r="AN169" s="432" t="str">
        <f t="shared" si="206"/>
        <v/>
      </c>
      <c r="AO169" s="432" t="str">
        <f t="shared" ref="AO169:BT169" si="207">IF(NOT(ISNA(AO79)),IF(LEN(AO79)&gt;0,(AO79-$C79)/(rateShift*0.0001),""),"")</f>
        <v/>
      </c>
      <c r="AP169" s="432" t="str">
        <f t="shared" si="207"/>
        <v/>
      </c>
      <c r="AQ169" s="432" t="str">
        <f t="shared" si="207"/>
        <v/>
      </c>
      <c r="AR169" s="432" t="str">
        <f t="shared" si="207"/>
        <v/>
      </c>
      <c r="AS169" s="432" t="str">
        <f t="shared" si="207"/>
        <v/>
      </c>
      <c r="AT169" s="432" t="str">
        <f t="shared" si="207"/>
        <v/>
      </c>
      <c r="AU169" s="432" t="str">
        <f t="shared" si="207"/>
        <v/>
      </c>
      <c r="AV169" s="432" t="str">
        <f t="shared" si="207"/>
        <v/>
      </c>
      <c r="AW169" s="432" t="str">
        <f t="shared" si="207"/>
        <v/>
      </c>
      <c r="AX169" s="432" t="str">
        <f t="shared" si="207"/>
        <v/>
      </c>
      <c r="AY169" s="432" t="str">
        <f t="shared" si="207"/>
        <v/>
      </c>
      <c r="AZ169" s="432" t="str">
        <f t="shared" si="207"/>
        <v/>
      </c>
      <c r="BA169" s="432" t="str">
        <f t="shared" si="207"/>
        <v/>
      </c>
      <c r="BB169" s="432" t="str">
        <f t="shared" si="207"/>
        <v/>
      </c>
      <c r="BC169" s="432" t="str">
        <f t="shared" si="207"/>
        <v/>
      </c>
      <c r="BD169" s="432" t="str">
        <f t="shared" si="207"/>
        <v/>
      </c>
      <c r="BE169" s="432" t="str">
        <f t="shared" si="207"/>
        <v/>
      </c>
      <c r="BF169" s="432" t="str">
        <f t="shared" si="207"/>
        <v/>
      </c>
      <c r="BG169" s="432" t="str">
        <f t="shared" si="207"/>
        <v/>
      </c>
      <c r="BH169" s="432" t="str">
        <f t="shared" si="207"/>
        <v/>
      </c>
      <c r="BI169" s="432" t="str">
        <f t="shared" si="207"/>
        <v/>
      </c>
      <c r="BJ169" s="432" t="str">
        <f t="shared" si="207"/>
        <v/>
      </c>
      <c r="BK169" s="432" t="str">
        <f t="shared" si="207"/>
        <v/>
      </c>
      <c r="BL169" s="432" t="str">
        <f t="shared" si="207"/>
        <v/>
      </c>
      <c r="BM169" s="432" t="str">
        <f t="shared" si="207"/>
        <v/>
      </c>
      <c r="BN169" s="432" t="str">
        <f t="shared" si="207"/>
        <v/>
      </c>
      <c r="BO169" s="432" t="str">
        <f t="shared" si="207"/>
        <v/>
      </c>
      <c r="BP169" s="432" t="str">
        <f t="shared" si="207"/>
        <v/>
      </c>
      <c r="BQ169" s="432" t="str">
        <f t="shared" si="207"/>
        <v/>
      </c>
      <c r="BR169" s="432" t="str">
        <f t="shared" si="207"/>
        <v/>
      </c>
      <c r="BS169" s="432" t="str">
        <f t="shared" si="207"/>
        <v/>
      </c>
      <c r="BT169" s="432" t="str">
        <f t="shared" si="207"/>
        <v/>
      </c>
      <c r="BU169" s="432" t="str">
        <f t="shared" ref="BU169:CE169" si="208">IF(NOT(ISNA(BU79)),IF(LEN(BU79)&gt;0,(BU79-$C79)/(rateShift*0.0001),""),"")</f>
        <v/>
      </c>
      <c r="BV169" s="432" t="str">
        <f t="shared" si="208"/>
        <v/>
      </c>
      <c r="BW169" s="432" t="str">
        <f t="shared" si="208"/>
        <v/>
      </c>
      <c r="BX169" s="432" t="str">
        <f t="shared" si="208"/>
        <v/>
      </c>
      <c r="BY169" s="432" t="str">
        <f t="shared" si="208"/>
        <v/>
      </c>
      <c r="BZ169" s="432" t="str">
        <f t="shared" si="208"/>
        <v/>
      </c>
      <c r="CA169" s="432" t="str">
        <f t="shared" si="208"/>
        <v/>
      </c>
      <c r="CB169" s="432" t="str">
        <f t="shared" si="208"/>
        <v/>
      </c>
      <c r="CC169" s="432" t="str">
        <f t="shared" si="208"/>
        <v/>
      </c>
      <c r="CD169" s="432" t="str">
        <f t="shared" si="208"/>
        <v/>
      </c>
      <c r="CE169" s="436" t="str">
        <f t="shared" si="208"/>
        <v/>
      </c>
    </row>
    <row r="170" spans="8:83" x14ac:dyDescent="0.2">
      <c r="H170" s="238">
        <v>0</v>
      </c>
      <c r="I170" s="435" t="str">
        <f t="shared" ref="I170:AN170" si="209">IF(NOT(ISNA(I80)),IF(LEN(I80)&gt;0,(I80-$C80)/(rateShift*0.0001),""),"")</f>
        <v/>
      </c>
      <c r="J170" s="432" t="str">
        <f t="shared" si="209"/>
        <v/>
      </c>
      <c r="K170" s="432" t="str">
        <f t="shared" si="209"/>
        <v/>
      </c>
      <c r="L170" s="432" t="str">
        <f t="shared" si="209"/>
        <v/>
      </c>
      <c r="M170" s="432" t="str">
        <f t="shared" si="209"/>
        <v/>
      </c>
      <c r="N170" s="432" t="str">
        <f t="shared" si="209"/>
        <v/>
      </c>
      <c r="O170" s="432" t="str">
        <f t="shared" si="209"/>
        <v/>
      </c>
      <c r="P170" s="432" t="str">
        <f t="shared" si="209"/>
        <v/>
      </c>
      <c r="Q170" s="432" t="str">
        <f t="shared" si="209"/>
        <v/>
      </c>
      <c r="R170" s="432" t="str">
        <f t="shared" si="209"/>
        <v/>
      </c>
      <c r="S170" s="432" t="str">
        <f t="shared" si="209"/>
        <v/>
      </c>
      <c r="T170" s="432" t="str">
        <f t="shared" si="209"/>
        <v/>
      </c>
      <c r="U170" s="432" t="str">
        <f t="shared" si="209"/>
        <v/>
      </c>
      <c r="V170" s="432" t="str">
        <f t="shared" si="209"/>
        <v/>
      </c>
      <c r="W170" s="432" t="str">
        <f t="shared" si="209"/>
        <v/>
      </c>
      <c r="X170" s="432" t="str">
        <f t="shared" si="209"/>
        <v/>
      </c>
      <c r="Y170" s="432" t="str">
        <f t="shared" si="209"/>
        <v/>
      </c>
      <c r="Z170" s="432" t="str">
        <f t="shared" si="209"/>
        <v/>
      </c>
      <c r="AA170" s="432" t="str">
        <f t="shared" si="209"/>
        <v/>
      </c>
      <c r="AB170" s="432" t="str">
        <f t="shared" si="209"/>
        <v/>
      </c>
      <c r="AC170" s="432" t="str">
        <f t="shared" si="209"/>
        <v/>
      </c>
      <c r="AD170" s="432" t="str">
        <f t="shared" si="209"/>
        <v/>
      </c>
      <c r="AE170" s="432" t="str">
        <f t="shared" si="209"/>
        <v/>
      </c>
      <c r="AF170" s="432" t="str">
        <f t="shared" si="209"/>
        <v/>
      </c>
      <c r="AG170" s="432" t="str">
        <f t="shared" si="209"/>
        <v/>
      </c>
      <c r="AH170" s="432" t="str">
        <f t="shared" si="209"/>
        <v/>
      </c>
      <c r="AI170" s="432" t="str">
        <f t="shared" si="209"/>
        <v/>
      </c>
      <c r="AJ170" s="432" t="str">
        <f t="shared" si="209"/>
        <v/>
      </c>
      <c r="AK170" s="432" t="str">
        <f t="shared" si="209"/>
        <v/>
      </c>
      <c r="AL170" s="432" t="str">
        <f t="shared" si="209"/>
        <v/>
      </c>
      <c r="AM170" s="432" t="str">
        <f t="shared" si="209"/>
        <v/>
      </c>
      <c r="AN170" s="432" t="str">
        <f t="shared" si="209"/>
        <v/>
      </c>
      <c r="AO170" s="432" t="str">
        <f t="shared" ref="AO170:BT170" si="210">IF(NOT(ISNA(AO80)),IF(LEN(AO80)&gt;0,(AO80-$C80)/(rateShift*0.0001),""),"")</f>
        <v/>
      </c>
      <c r="AP170" s="432" t="str">
        <f t="shared" si="210"/>
        <v/>
      </c>
      <c r="AQ170" s="432" t="str">
        <f t="shared" si="210"/>
        <v/>
      </c>
      <c r="AR170" s="432" t="str">
        <f t="shared" si="210"/>
        <v/>
      </c>
      <c r="AS170" s="432" t="str">
        <f t="shared" si="210"/>
        <v/>
      </c>
      <c r="AT170" s="432" t="str">
        <f t="shared" si="210"/>
        <v/>
      </c>
      <c r="AU170" s="432" t="str">
        <f t="shared" si="210"/>
        <v/>
      </c>
      <c r="AV170" s="432" t="str">
        <f t="shared" si="210"/>
        <v/>
      </c>
      <c r="AW170" s="432" t="str">
        <f t="shared" si="210"/>
        <v/>
      </c>
      <c r="AX170" s="432" t="str">
        <f t="shared" si="210"/>
        <v/>
      </c>
      <c r="AY170" s="432" t="str">
        <f t="shared" si="210"/>
        <v/>
      </c>
      <c r="AZ170" s="432" t="str">
        <f t="shared" si="210"/>
        <v/>
      </c>
      <c r="BA170" s="432" t="str">
        <f t="shared" si="210"/>
        <v/>
      </c>
      <c r="BB170" s="432" t="str">
        <f t="shared" si="210"/>
        <v/>
      </c>
      <c r="BC170" s="432" t="str">
        <f t="shared" si="210"/>
        <v/>
      </c>
      <c r="BD170" s="432" t="str">
        <f t="shared" si="210"/>
        <v/>
      </c>
      <c r="BE170" s="432" t="str">
        <f t="shared" si="210"/>
        <v/>
      </c>
      <c r="BF170" s="432" t="str">
        <f t="shared" si="210"/>
        <v/>
      </c>
      <c r="BG170" s="432" t="str">
        <f t="shared" si="210"/>
        <v/>
      </c>
      <c r="BH170" s="432" t="str">
        <f t="shared" si="210"/>
        <v/>
      </c>
      <c r="BI170" s="432" t="str">
        <f t="shared" si="210"/>
        <v/>
      </c>
      <c r="BJ170" s="432" t="str">
        <f t="shared" si="210"/>
        <v/>
      </c>
      <c r="BK170" s="432" t="str">
        <f t="shared" si="210"/>
        <v/>
      </c>
      <c r="BL170" s="432" t="str">
        <f t="shared" si="210"/>
        <v/>
      </c>
      <c r="BM170" s="432" t="str">
        <f t="shared" si="210"/>
        <v/>
      </c>
      <c r="BN170" s="432" t="str">
        <f t="shared" si="210"/>
        <v/>
      </c>
      <c r="BO170" s="432" t="str">
        <f t="shared" si="210"/>
        <v/>
      </c>
      <c r="BP170" s="432" t="str">
        <f t="shared" si="210"/>
        <v/>
      </c>
      <c r="BQ170" s="432" t="str">
        <f t="shared" si="210"/>
        <v/>
      </c>
      <c r="BR170" s="432" t="str">
        <f t="shared" si="210"/>
        <v/>
      </c>
      <c r="BS170" s="432" t="str">
        <f t="shared" si="210"/>
        <v/>
      </c>
      <c r="BT170" s="432" t="str">
        <f t="shared" si="210"/>
        <v/>
      </c>
      <c r="BU170" s="432" t="str">
        <f t="shared" ref="BU170:CE170" si="211">IF(NOT(ISNA(BU80)),IF(LEN(BU80)&gt;0,(BU80-$C80)/(rateShift*0.0001),""),"")</f>
        <v/>
      </c>
      <c r="BV170" s="432" t="str">
        <f t="shared" si="211"/>
        <v/>
      </c>
      <c r="BW170" s="432" t="str">
        <f t="shared" si="211"/>
        <v/>
      </c>
      <c r="BX170" s="432" t="str">
        <f t="shared" si="211"/>
        <v/>
      </c>
      <c r="BY170" s="432" t="str">
        <f t="shared" si="211"/>
        <v/>
      </c>
      <c r="BZ170" s="432" t="str">
        <f t="shared" si="211"/>
        <v/>
      </c>
      <c r="CA170" s="432" t="str">
        <f t="shared" si="211"/>
        <v/>
      </c>
      <c r="CB170" s="432" t="str">
        <f t="shared" si="211"/>
        <v/>
      </c>
      <c r="CC170" s="432" t="str">
        <f t="shared" si="211"/>
        <v/>
      </c>
      <c r="CD170" s="432" t="str">
        <f t="shared" si="211"/>
        <v/>
      </c>
      <c r="CE170" s="436" t="str">
        <f t="shared" si="211"/>
        <v/>
      </c>
    </row>
    <row r="171" spans="8:83" x14ac:dyDescent="0.2">
      <c r="H171" s="238">
        <v>0</v>
      </c>
      <c r="I171" s="435" t="str">
        <f t="shared" ref="I171:AN171" si="212">IF(NOT(ISNA(I81)),IF(LEN(I81)&gt;0,(I81-$C81)/(rateShift*0.0001),""),"")</f>
        <v/>
      </c>
      <c r="J171" s="432" t="str">
        <f t="shared" si="212"/>
        <v/>
      </c>
      <c r="K171" s="432" t="str">
        <f t="shared" si="212"/>
        <v/>
      </c>
      <c r="L171" s="432" t="str">
        <f t="shared" si="212"/>
        <v/>
      </c>
      <c r="M171" s="432" t="str">
        <f t="shared" si="212"/>
        <v/>
      </c>
      <c r="N171" s="432" t="str">
        <f t="shared" si="212"/>
        <v/>
      </c>
      <c r="O171" s="432" t="str">
        <f t="shared" si="212"/>
        <v/>
      </c>
      <c r="P171" s="432" t="str">
        <f t="shared" si="212"/>
        <v/>
      </c>
      <c r="Q171" s="432" t="str">
        <f t="shared" si="212"/>
        <v/>
      </c>
      <c r="R171" s="432" t="str">
        <f t="shared" si="212"/>
        <v/>
      </c>
      <c r="S171" s="432" t="str">
        <f t="shared" si="212"/>
        <v/>
      </c>
      <c r="T171" s="432" t="str">
        <f t="shared" si="212"/>
        <v/>
      </c>
      <c r="U171" s="432" t="str">
        <f t="shared" si="212"/>
        <v/>
      </c>
      <c r="V171" s="432" t="str">
        <f t="shared" si="212"/>
        <v/>
      </c>
      <c r="W171" s="432" t="str">
        <f t="shared" si="212"/>
        <v/>
      </c>
      <c r="X171" s="432" t="str">
        <f t="shared" si="212"/>
        <v/>
      </c>
      <c r="Y171" s="432" t="str">
        <f t="shared" si="212"/>
        <v/>
      </c>
      <c r="Z171" s="432" t="str">
        <f t="shared" si="212"/>
        <v/>
      </c>
      <c r="AA171" s="432" t="str">
        <f t="shared" si="212"/>
        <v/>
      </c>
      <c r="AB171" s="432" t="str">
        <f t="shared" si="212"/>
        <v/>
      </c>
      <c r="AC171" s="432" t="str">
        <f t="shared" si="212"/>
        <v/>
      </c>
      <c r="AD171" s="432" t="str">
        <f t="shared" si="212"/>
        <v/>
      </c>
      <c r="AE171" s="432" t="str">
        <f t="shared" si="212"/>
        <v/>
      </c>
      <c r="AF171" s="432" t="str">
        <f t="shared" si="212"/>
        <v/>
      </c>
      <c r="AG171" s="432" t="str">
        <f t="shared" si="212"/>
        <v/>
      </c>
      <c r="AH171" s="432" t="str">
        <f t="shared" si="212"/>
        <v/>
      </c>
      <c r="AI171" s="432" t="str">
        <f t="shared" si="212"/>
        <v/>
      </c>
      <c r="AJ171" s="432" t="str">
        <f t="shared" si="212"/>
        <v/>
      </c>
      <c r="AK171" s="432" t="str">
        <f t="shared" si="212"/>
        <v/>
      </c>
      <c r="AL171" s="432" t="str">
        <f t="shared" si="212"/>
        <v/>
      </c>
      <c r="AM171" s="432" t="str">
        <f t="shared" si="212"/>
        <v/>
      </c>
      <c r="AN171" s="432" t="str">
        <f t="shared" si="212"/>
        <v/>
      </c>
      <c r="AO171" s="432" t="str">
        <f t="shared" ref="AO171:BT171" si="213">IF(NOT(ISNA(AO81)),IF(LEN(AO81)&gt;0,(AO81-$C81)/(rateShift*0.0001),""),"")</f>
        <v/>
      </c>
      <c r="AP171" s="432" t="str">
        <f t="shared" si="213"/>
        <v/>
      </c>
      <c r="AQ171" s="432" t="str">
        <f t="shared" si="213"/>
        <v/>
      </c>
      <c r="AR171" s="432" t="str">
        <f t="shared" si="213"/>
        <v/>
      </c>
      <c r="AS171" s="432" t="str">
        <f t="shared" si="213"/>
        <v/>
      </c>
      <c r="AT171" s="432" t="str">
        <f t="shared" si="213"/>
        <v/>
      </c>
      <c r="AU171" s="432" t="str">
        <f t="shared" si="213"/>
        <v/>
      </c>
      <c r="AV171" s="432" t="str">
        <f t="shared" si="213"/>
        <v/>
      </c>
      <c r="AW171" s="432" t="str">
        <f t="shared" si="213"/>
        <v/>
      </c>
      <c r="AX171" s="432" t="str">
        <f t="shared" si="213"/>
        <v/>
      </c>
      <c r="AY171" s="432" t="str">
        <f t="shared" si="213"/>
        <v/>
      </c>
      <c r="AZ171" s="432" t="str">
        <f t="shared" si="213"/>
        <v/>
      </c>
      <c r="BA171" s="432" t="str">
        <f t="shared" si="213"/>
        <v/>
      </c>
      <c r="BB171" s="432" t="str">
        <f t="shared" si="213"/>
        <v/>
      </c>
      <c r="BC171" s="432" t="str">
        <f t="shared" si="213"/>
        <v/>
      </c>
      <c r="BD171" s="432" t="str">
        <f t="shared" si="213"/>
        <v/>
      </c>
      <c r="BE171" s="432" t="str">
        <f t="shared" si="213"/>
        <v/>
      </c>
      <c r="BF171" s="432" t="str">
        <f t="shared" si="213"/>
        <v/>
      </c>
      <c r="BG171" s="432" t="str">
        <f t="shared" si="213"/>
        <v/>
      </c>
      <c r="BH171" s="432" t="str">
        <f t="shared" si="213"/>
        <v/>
      </c>
      <c r="BI171" s="432" t="str">
        <f t="shared" si="213"/>
        <v/>
      </c>
      <c r="BJ171" s="432" t="str">
        <f t="shared" si="213"/>
        <v/>
      </c>
      <c r="BK171" s="432" t="str">
        <f t="shared" si="213"/>
        <v/>
      </c>
      <c r="BL171" s="432" t="str">
        <f t="shared" si="213"/>
        <v/>
      </c>
      <c r="BM171" s="432" t="str">
        <f t="shared" si="213"/>
        <v/>
      </c>
      <c r="BN171" s="432" t="str">
        <f t="shared" si="213"/>
        <v/>
      </c>
      <c r="BO171" s="432" t="str">
        <f t="shared" si="213"/>
        <v/>
      </c>
      <c r="BP171" s="432" t="str">
        <f t="shared" si="213"/>
        <v/>
      </c>
      <c r="BQ171" s="432" t="str">
        <f t="shared" si="213"/>
        <v/>
      </c>
      <c r="BR171" s="432" t="str">
        <f t="shared" si="213"/>
        <v/>
      </c>
      <c r="BS171" s="432" t="str">
        <f t="shared" si="213"/>
        <v/>
      </c>
      <c r="BT171" s="432" t="str">
        <f t="shared" si="213"/>
        <v/>
      </c>
      <c r="BU171" s="432" t="str">
        <f t="shared" ref="BU171:CE171" si="214">IF(NOT(ISNA(BU81)),IF(LEN(BU81)&gt;0,(BU81-$C81)/(rateShift*0.0001),""),"")</f>
        <v/>
      </c>
      <c r="BV171" s="432" t="str">
        <f t="shared" si="214"/>
        <v/>
      </c>
      <c r="BW171" s="432" t="str">
        <f t="shared" si="214"/>
        <v/>
      </c>
      <c r="BX171" s="432" t="str">
        <f t="shared" si="214"/>
        <v/>
      </c>
      <c r="BY171" s="432" t="str">
        <f t="shared" si="214"/>
        <v/>
      </c>
      <c r="BZ171" s="432" t="str">
        <f t="shared" si="214"/>
        <v/>
      </c>
      <c r="CA171" s="432" t="str">
        <f t="shared" si="214"/>
        <v/>
      </c>
      <c r="CB171" s="432" t="str">
        <f t="shared" si="214"/>
        <v/>
      </c>
      <c r="CC171" s="432" t="str">
        <f t="shared" si="214"/>
        <v/>
      </c>
      <c r="CD171" s="432" t="str">
        <f t="shared" si="214"/>
        <v/>
      </c>
      <c r="CE171" s="436" t="str">
        <f t="shared" si="214"/>
        <v/>
      </c>
    </row>
    <row r="172" spans="8:83" x14ac:dyDescent="0.2">
      <c r="H172" s="238">
        <v>0</v>
      </c>
      <c r="I172" s="435" t="str">
        <f t="shared" ref="I172:AN172" si="215">IF(NOT(ISNA(I82)),IF(LEN(I82)&gt;0,(I82-$C82)/(rateShift*0.0001),""),"")</f>
        <v/>
      </c>
      <c r="J172" s="432" t="str">
        <f t="shared" si="215"/>
        <v/>
      </c>
      <c r="K172" s="432" t="str">
        <f t="shared" si="215"/>
        <v/>
      </c>
      <c r="L172" s="432" t="str">
        <f t="shared" si="215"/>
        <v/>
      </c>
      <c r="M172" s="432" t="str">
        <f t="shared" si="215"/>
        <v/>
      </c>
      <c r="N172" s="432" t="str">
        <f t="shared" si="215"/>
        <v/>
      </c>
      <c r="O172" s="432" t="str">
        <f t="shared" si="215"/>
        <v/>
      </c>
      <c r="P172" s="432" t="str">
        <f t="shared" si="215"/>
        <v/>
      </c>
      <c r="Q172" s="432" t="str">
        <f t="shared" si="215"/>
        <v/>
      </c>
      <c r="R172" s="432" t="str">
        <f t="shared" si="215"/>
        <v/>
      </c>
      <c r="S172" s="432" t="str">
        <f t="shared" si="215"/>
        <v/>
      </c>
      <c r="T172" s="432" t="str">
        <f t="shared" si="215"/>
        <v/>
      </c>
      <c r="U172" s="432" t="str">
        <f t="shared" si="215"/>
        <v/>
      </c>
      <c r="V172" s="432" t="str">
        <f t="shared" si="215"/>
        <v/>
      </c>
      <c r="W172" s="432" t="str">
        <f t="shared" si="215"/>
        <v/>
      </c>
      <c r="X172" s="432" t="str">
        <f t="shared" si="215"/>
        <v/>
      </c>
      <c r="Y172" s="432" t="str">
        <f t="shared" si="215"/>
        <v/>
      </c>
      <c r="Z172" s="432" t="str">
        <f t="shared" si="215"/>
        <v/>
      </c>
      <c r="AA172" s="432" t="str">
        <f t="shared" si="215"/>
        <v/>
      </c>
      <c r="AB172" s="432" t="str">
        <f t="shared" si="215"/>
        <v/>
      </c>
      <c r="AC172" s="432" t="str">
        <f t="shared" si="215"/>
        <v/>
      </c>
      <c r="AD172" s="432" t="str">
        <f t="shared" si="215"/>
        <v/>
      </c>
      <c r="AE172" s="432" t="str">
        <f t="shared" si="215"/>
        <v/>
      </c>
      <c r="AF172" s="432" t="str">
        <f t="shared" si="215"/>
        <v/>
      </c>
      <c r="AG172" s="432" t="str">
        <f t="shared" si="215"/>
        <v/>
      </c>
      <c r="AH172" s="432" t="str">
        <f t="shared" si="215"/>
        <v/>
      </c>
      <c r="AI172" s="432" t="str">
        <f t="shared" si="215"/>
        <v/>
      </c>
      <c r="AJ172" s="432" t="str">
        <f t="shared" si="215"/>
        <v/>
      </c>
      <c r="AK172" s="432" t="str">
        <f t="shared" si="215"/>
        <v/>
      </c>
      <c r="AL172" s="432" t="str">
        <f t="shared" si="215"/>
        <v/>
      </c>
      <c r="AM172" s="432" t="str">
        <f t="shared" si="215"/>
        <v/>
      </c>
      <c r="AN172" s="432" t="str">
        <f t="shared" si="215"/>
        <v/>
      </c>
      <c r="AO172" s="432" t="str">
        <f t="shared" ref="AO172:BT172" si="216">IF(NOT(ISNA(AO82)),IF(LEN(AO82)&gt;0,(AO82-$C82)/(rateShift*0.0001),""),"")</f>
        <v/>
      </c>
      <c r="AP172" s="432" t="str">
        <f t="shared" si="216"/>
        <v/>
      </c>
      <c r="AQ172" s="432" t="str">
        <f t="shared" si="216"/>
        <v/>
      </c>
      <c r="AR172" s="432" t="str">
        <f t="shared" si="216"/>
        <v/>
      </c>
      <c r="AS172" s="432" t="str">
        <f t="shared" si="216"/>
        <v/>
      </c>
      <c r="AT172" s="432" t="str">
        <f t="shared" si="216"/>
        <v/>
      </c>
      <c r="AU172" s="432" t="str">
        <f t="shared" si="216"/>
        <v/>
      </c>
      <c r="AV172" s="432" t="str">
        <f t="shared" si="216"/>
        <v/>
      </c>
      <c r="AW172" s="432" t="str">
        <f t="shared" si="216"/>
        <v/>
      </c>
      <c r="AX172" s="432" t="str">
        <f t="shared" si="216"/>
        <v/>
      </c>
      <c r="AY172" s="432" t="str">
        <f t="shared" si="216"/>
        <v/>
      </c>
      <c r="AZ172" s="432" t="str">
        <f t="shared" si="216"/>
        <v/>
      </c>
      <c r="BA172" s="432" t="str">
        <f t="shared" si="216"/>
        <v/>
      </c>
      <c r="BB172" s="432" t="str">
        <f t="shared" si="216"/>
        <v/>
      </c>
      <c r="BC172" s="432" t="str">
        <f t="shared" si="216"/>
        <v/>
      </c>
      <c r="BD172" s="432" t="str">
        <f t="shared" si="216"/>
        <v/>
      </c>
      <c r="BE172" s="432" t="str">
        <f t="shared" si="216"/>
        <v/>
      </c>
      <c r="BF172" s="432" t="str">
        <f t="shared" si="216"/>
        <v/>
      </c>
      <c r="BG172" s="432" t="str">
        <f t="shared" si="216"/>
        <v/>
      </c>
      <c r="BH172" s="432" t="str">
        <f t="shared" si="216"/>
        <v/>
      </c>
      <c r="BI172" s="432" t="str">
        <f t="shared" si="216"/>
        <v/>
      </c>
      <c r="BJ172" s="432" t="str">
        <f t="shared" si="216"/>
        <v/>
      </c>
      <c r="BK172" s="432" t="str">
        <f t="shared" si="216"/>
        <v/>
      </c>
      <c r="BL172" s="432" t="str">
        <f t="shared" si="216"/>
        <v/>
      </c>
      <c r="BM172" s="432" t="str">
        <f t="shared" si="216"/>
        <v/>
      </c>
      <c r="BN172" s="432" t="str">
        <f t="shared" si="216"/>
        <v/>
      </c>
      <c r="BO172" s="432" t="str">
        <f t="shared" si="216"/>
        <v/>
      </c>
      <c r="BP172" s="432" t="str">
        <f t="shared" si="216"/>
        <v/>
      </c>
      <c r="BQ172" s="432" t="str">
        <f t="shared" si="216"/>
        <v/>
      </c>
      <c r="BR172" s="432" t="str">
        <f t="shared" si="216"/>
        <v/>
      </c>
      <c r="BS172" s="432" t="str">
        <f t="shared" si="216"/>
        <v/>
      </c>
      <c r="BT172" s="432" t="str">
        <f t="shared" si="216"/>
        <v/>
      </c>
      <c r="BU172" s="432" t="str">
        <f t="shared" ref="BU172:CE172" si="217">IF(NOT(ISNA(BU82)),IF(LEN(BU82)&gt;0,(BU82-$C82)/(rateShift*0.0001),""),"")</f>
        <v/>
      </c>
      <c r="BV172" s="432" t="str">
        <f t="shared" si="217"/>
        <v/>
      </c>
      <c r="BW172" s="432" t="str">
        <f t="shared" si="217"/>
        <v/>
      </c>
      <c r="BX172" s="432" t="str">
        <f t="shared" si="217"/>
        <v/>
      </c>
      <c r="BY172" s="432" t="str">
        <f t="shared" si="217"/>
        <v/>
      </c>
      <c r="BZ172" s="432" t="str">
        <f t="shared" si="217"/>
        <v/>
      </c>
      <c r="CA172" s="432" t="str">
        <f t="shared" si="217"/>
        <v/>
      </c>
      <c r="CB172" s="432" t="str">
        <f t="shared" si="217"/>
        <v/>
      </c>
      <c r="CC172" s="432" t="str">
        <f t="shared" si="217"/>
        <v/>
      </c>
      <c r="CD172" s="432" t="str">
        <f t="shared" si="217"/>
        <v/>
      </c>
      <c r="CE172" s="436" t="str">
        <f t="shared" si="217"/>
        <v/>
      </c>
    </row>
    <row r="173" spans="8:83" x14ac:dyDescent="0.2">
      <c r="H173" s="238">
        <v>0</v>
      </c>
      <c r="I173" s="435" t="str">
        <f t="shared" ref="I173:AN173" si="218">IF(NOT(ISNA(I83)),IF(LEN(I83)&gt;0,(I83-$C83)/(rateShift*0.0001),""),"")</f>
        <v/>
      </c>
      <c r="J173" s="432" t="str">
        <f t="shared" si="218"/>
        <v/>
      </c>
      <c r="K173" s="432" t="str">
        <f t="shared" si="218"/>
        <v/>
      </c>
      <c r="L173" s="432" t="str">
        <f t="shared" si="218"/>
        <v/>
      </c>
      <c r="M173" s="432" t="str">
        <f t="shared" si="218"/>
        <v/>
      </c>
      <c r="N173" s="432" t="str">
        <f t="shared" si="218"/>
        <v/>
      </c>
      <c r="O173" s="432" t="str">
        <f t="shared" si="218"/>
        <v/>
      </c>
      <c r="P173" s="432" t="str">
        <f t="shared" si="218"/>
        <v/>
      </c>
      <c r="Q173" s="432" t="str">
        <f t="shared" si="218"/>
        <v/>
      </c>
      <c r="R173" s="432" t="str">
        <f t="shared" si="218"/>
        <v/>
      </c>
      <c r="S173" s="432" t="str">
        <f t="shared" si="218"/>
        <v/>
      </c>
      <c r="T173" s="432" t="str">
        <f t="shared" si="218"/>
        <v/>
      </c>
      <c r="U173" s="432" t="str">
        <f t="shared" si="218"/>
        <v/>
      </c>
      <c r="V173" s="432" t="str">
        <f t="shared" si="218"/>
        <v/>
      </c>
      <c r="W173" s="432" t="str">
        <f t="shared" si="218"/>
        <v/>
      </c>
      <c r="X173" s="432" t="str">
        <f t="shared" si="218"/>
        <v/>
      </c>
      <c r="Y173" s="432" t="str">
        <f t="shared" si="218"/>
        <v/>
      </c>
      <c r="Z173" s="432" t="str">
        <f t="shared" si="218"/>
        <v/>
      </c>
      <c r="AA173" s="432" t="str">
        <f t="shared" si="218"/>
        <v/>
      </c>
      <c r="AB173" s="432" t="str">
        <f t="shared" si="218"/>
        <v/>
      </c>
      <c r="AC173" s="432" t="str">
        <f t="shared" si="218"/>
        <v/>
      </c>
      <c r="AD173" s="432" t="str">
        <f t="shared" si="218"/>
        <v/>
      </c>
      <c r="AE173" s="432" t="str">
        <f t="shared" si="218"/>
        <v/>
      </c>
      <c r="AF173" s="432" t="str">
        <f t="shared" si="218"/>
        <v/>
      </c>
      <c r="AG173" s="432" t="str">
        <f t="shared" si="218"/>
        <v/>
      </c>
      <c r="AH173" s="432" t="str">
        <f t="shared" si="218"/>
        <v/>
      </c>
      <c r="AI173" s="432" t="str">
        <f t="shared" si="218"/>
        <v/>
      </c>
      <c r="AJ173" s="432" t="str">
        <f t="shared" si="218"/>
        <v/>
      </c>
      <c r="AK173" s="432" t="str">
        <f t="shared" si="218"/>
        <v/>
      </c>
      <c r="AL173" s="432" t="str">
        <f t="shared" si="218"/>
        <v/>
      </c>
      <c r="AM173" s="432" t="str">
        <f t="shared" si="218"/>
        <v/>
      </c>
      <c r="AN173" s="432" t="str">
        <f t="shared" si="218"/>
        <v/>
      </c>
      <c r="AO173" s="432" t="str">
        <f t="shared" ref="AO173:BT173" si="219">IF(NOT(ISNA(AO83)),IF(LEN(AO83)&gt;0,(AO83-$C83)/(rateShift*0.0001),""),"")</f>
        <v/>
      </c>
      <c r="AP173" s="432" t="str">
        <f t="shared" si="219"/>
        <v/>
      </c>
      <c r="AQ173" s="432" t="str">
        <f t="shared" si="219"/>
        <v/>
      </c>
      <c r="AR173" s="432" t="str">
        <f t="shared" si="219"/>
        <v/>
      </c>
      <c r="AS173" s="432" t="str">
        <f t="shared" si="219"/>
        <v/>
      </c>
      <c r="AT173" s="432" t="str">
        <f t="shared" si="219"/>
        <v/>
      </c>
      <c r="AU173" s="432" t="str">
        <f t="shared" si="219"/>
        <v/>
      </c>
      <c r="AV173" s="432" t="str">
        <f t="shared" si="219"/>
        <v/>
      </c>
      <c r="AW173" s="432" t="str">
        <f t="shared" si="219"/>
        <v/>
      </c>
      <c r="AX173" s="432" t="str">
        <f t="shared" si="219"/>
        <v/>
      </c>
      <c r="AY173" s="432" t="str">
        <f t="shared" si="219"/>
        <v/>
      </c>
      <c r="AZ173" s="432" t="str">
        <f t="shared" si="219"/>
        <v/>
      </c>
      <c r="BA173" s="432" t="str">
        <f t="shared" si="219"/>
        <v/>
      </c>
      <c r="BB173" s="432" t="str">
        <f t="shared" si="219"/>
        <v/>
      </c>
      <c r="BC173" s="432" t="str">
        <f t="shared" si="219"/>
        <v/>
      </c>
      <c r="BD173" s="432" t="str">
        <f t="shared" si="219"/>
        <v/>
      </c>
      <c r="BE173" s="432" t="str">
        <f t="shared" si="219"/>
        <v/>
      </c>
      <c r="BF173" s="432" t="str">
        <f t="shared" si="219"/>
        <v/>
      </c>
      <c r="BG173" s="432" t="str">
        <f t="shared" si="219"/>
        <v/>
      </c>
      <c r="BH173" s="432" t="str">
        <f t="shared" si="219"/>
        <v/>
      </c>
      <c r="BI173" s="432" t="str">
        <f t="shared" si="219"/>
        <v/>
      </c>
      <c r="BJ173" s="432" t="str">
        <f t="shared" si="219"/>
        <v/>
      </c>
      <c r="BK173" s="432" t="str">
        <f t="shared" si="219"/>
        <v/>
      </c>
      <c r="BL173" s="432" t="str">
        <f t="shared" si="219"/>
        <v/>
      </c>
      <c r="BM173" s="432" t="str">
        <f t="shared" si="219"/>
        <v/>
      </c>
      <c r="BN173" s="432" t="str">
        <f t="shared" si="219"/>
        <v/>
      </c>
      <c r="BO173" s="432" t="str">
        <f t="shared" si="219"/>
        <v/>
      </c>
      <c r="BP173" s="432" t="str">
        <f t="shared" si="219"/>
        <v/>
      </c>
      <c r="BQ173" s="432" t="str">
        <f t="shared" si="219"/>
        <v/>
      </c>
      <c r="BR173" s="432" t="str">
        <f t="shared" si="219"/>
        <v/>
      </c>
      <c r="BS173" s="432" t="str">
        <f t="shared" si="219"/>
        <v/>
      </c>
      <c r="BT173" s="432" t="str">
        <f t="shared" si="219"/>
        <v/>
      </c>
      <c r="BU173" s="432" t="str">
        <f t="shared" ref="BU173:CE173" si="220">IF(NOT(ISNA(BU83)),IF(LEN(BU83)&gt;0,(BU83-$C83)/(rateShift*0.0001),""),"")</f>
        <v/>
      </c>
      <c r="BV173" s="432" t="str">
        <f t="shared" si="220"/>
        <v/>
      </c>
      <c r="BW173" s="432" t="str">
        <f t="shared" si="220"/>
        <v/>
      </c>
      <c r="BX173" s="432" t="str">
        <f t="shared" si="220"/>
        <v/>
      </c>
      <c r="BY173" s="432" t="str">
        <f t="shared" si="220"/>
        <v/>
      </c>
      <c r="BZ173" s="432" t="str">
        <f t="shared" si="220"/>
        <v/>
      </c>
      <c r="CA173" s="432" t="str">
        <f t="shared" si="220"/>
        <v/>
      </c>
      <c r="CB173" s="432" t="str">
        <f t="shared" si="220"/>
        <v/>
      </c>
      <c r="CC173" s="432" t="str">
        <f t="shared" si="220"/>
        <v/>
      </c>
      <c r="CD173" s="432" t="str">
        <f t="shared" si="220"/>
        <v/>
      </c>
      <c r="CE173" s="436" t="str">
        <f t="shared" si="220"/>
        <v/>
      </c>
    </row>
    <row r="174" spans="8:83" x14ac:dyDescent="0.2">
      <c r="H174" s="238">
        <v>0</v>
      </c>
      <c r="I174" s="435" t="str">
        <f t="shared" ref="I174:AN174" si="221">IF(NOT(ISNA(I84)),IF(LEN(I84)&gt;0,(I84-$C84)/(rateShift*0.0001),""),"")</f>
        <v/>
      </c>
      <c r="J174" s="432" t="str">
        <f t="shared" si="221"/>
        <v/>
      </c>
      <c r="K174" s="432" t="str">
        <f t="shared" si="221"/>
        <v/>
      </c>
      <c r="L174" s="432" t="str">
        <f t="shared" si="221"/>
        <v/>
      </c>
      <c r="M174" s="432" t="str">
        <f t="shared" si="221"/>
        <v/>
      </c>
      <c r="N174" s="432" t="str">
        <f t="shared" si="221"/>
        <v/>
      </c>
      <c r="O174" s="432" t="str">
        <f t="shared" si="221"/>
        <v/>
      </c>
      <c r="P174" s="432" t="str">
        <f t="shared" si="221"/>
        <v/>
      </c>
      <c r="Q174" s="432" t="str">
        <f t="shared" si="221"/>
        <v/>
      </c>
      <c r="R174" s="432" t="str">
        <f t="shared" si="221"/>
        <v/>
      </c>
      <c r="S174" s="432" t="str">
        <f t="shared" si="221"/>
        <v/>
      </c>
      <c r="T174" s="432" t="str">
        <f t="shared" si="221"/>
        <v/>
      </c>
      <c r="U174" s="432" t="str">
        <f t="shared" si="221"/>
        <v/>
      </c>
      <c r="V174" s="432" t="str">
        <f t="shared" si="221"/>
        <v/>
      </c>
      <c r="W174" s="432" t="str">
        <f t="shared" si="221"/>
        <v/>
      </c>
      <c r="X174" s="432" t="str">
        <f t="shared" si="221"/>
        <v/>
      </c>
      <c r="Y174" s="432" t="str">
        <f t="shared" si="221"/>
        <v/>
      </c>
      <c r="Z174" s="432" t="str">
        <f t="shared" si="221"/>
        <v/>
      </c>
      <c r="AA174" s="432" t="str">
        <f t="shared" si="221"/>
        <v/>
      </c>
      <c r="AB174" s="432" t="str">
        <f t="shared" si="221"/>
        <v/>
      </c>
      <c r="AC174" s="432" t="str">
        <f t="shared" si="221"/>
        <v/>
      </c>
      <c r="AD174" s="432" t="str">
        <f t="shared" si="221"/>
        <v/>
      </c>
      <c r="AE174" s="432" t="str">
        <f t="shared" si="221"/>
        <v/>
      </c>
      <c r="AF174" s="432" t="str">
        <f t="shared" si="221"/>
        <v/>
      </c>
      <c r="AG174" s="432" t="str">
        <f t="shared" si="221"/>
        <v/>
      </c>
      <c r="AH174" s="432" t="str">
        <f t="shared" si="221"/>
        <v/>
      </c>
      <c r="AI174" s="432" t="str">
        <f t="shared" si="221"/>
        <v/>
      </c>
      <c r="AJ174" s="432" t="str">
        <f t="shared" si="221"/>
        <v/>
      </c>
      <c r="AK174" s="432" t="str">
        <f t="shared" si="221"/>
        <v/>
      </c>
      <c r="AL174" s="432" t="str">
        <f t="shared" si="221"/>
        <v/>
      </c>
      <c r="AM174" s="432" t="str">
        <f t="shared" si="221"/>
        <v/>
      </c>
      <c r="AN174" s="432" t="str">
        <f t="shared" si="221"/>
        <v/>
      </c>
      <c r="AO174" s="432" t="str">
        <f t="shared" ref="AO174:BT174" si="222">IF(NOT(ISNA(AO84)),IF(LEN(AO84)&gt;0,(AO84-$C84)/(rateShift*0.0001),""),"")</f>
        <v/>
      </c>
      <c r="AP174" s="432" t="str">
        <f t="shared" si="222"/>
        <v/>
      </c>
      <c r="AQ174" s="432" t="str">
        <f t="shared" si="222"/>
        <v/>
      </c>
      <c r="AR174" s="432" t="str">
        <f t="shared" si="222"/>
        <v/>
      </c>
      <c r="AS174" s="432" t="str">
        <f t="shared" si="222"/>
        <v/>
      </c>
      <c r="AT174" s="432" t="str">
        <f t="shared" si="222"/>
        <v/>
      </c>
      <c r="AU174" s="432" t="str">
        <f t="shared" si="222"/>
        <v/>
      </c>
      <c r="AV174" s="432" t="str">
        <f t="shared" si="222"/>
        <v/>
      </c>
      <c r="AW174" s="432" t="str">
        <f t="shared" si="222"/>
        <v/>
      </c>
      <c r="AX174" s="432" t="str">
        <f t="shared" si="222"/>
        <v/>
      </c>
      <c r="AY174" s="432" t="str">
        <f t="shared" si="222"/>
        <v/>
      </c>
      <c r="AZ174" s="432" t="str">
        <f t="shared" si="222"/>
        <v/>
      </c>
      <c r="BA174" s="432" t="str">
        <f t="shared" si="222"/>
        <v/>
      </c>
      <c r="BB174" s="432" t="str">
        <f t="shared" si="222"/>
        <v/>
      </c>
      <c r="BC174" s="432" t="str">
        <f t="shared" si="222"/>
        <v/>
      </c>
      <c r="BD174" s="432" t="str">
        <f t="shared" si="222"/>
        <v/>
      </c>
      <c r="BE174" s="432" t="str">
        <f t="shared" si="222"/>
        <v/>
      </c>
      <c r="BF174" s="432" t="str">
        <f t="shared" si="222"/>
        <v/>
      </c>
      <c r="BG174" s="432" t="str">
        <f t="shared" si="222"/>
        <v/>
      </c>
      <c r="BH174" s="432" t="str">
        <f t="shared" si="222"/>
        <v/>
      </c>
      <c r="BI174" s="432" t="str">
        <f t="shared" si="222"/>
        <v/>
      </c>
      <c r="BJ174" s="432" t="str">
        <f t="shared" si="222"/>
        <v/>
      </c>
      <c r="BK174" s="432" t="str">
        <f t="shared" si="222"/>
        <v/>
      </c>
      <c r="BL174" s="432" t="str">
        <f t="shared" si="222"/>
        <v/>
      </c>
      <c r="BM174" s="432" t="str">
        <f t="shared" si="222"/>
        <v/>
      </c>
      <c r="BN174" s="432" t="str">
        <f t="shared" si="222"/>
        <v/>
      </c>
      <c r="BO174" s="432" t="str">
        <f t="shared" si="222"/>
        <v/>
      </c>
      <c r="BP174" s="432" t="str">
        <f t="shared" si="222"/>
        <v/>
      </c>
      <c r="BQ174" s="432" t="str">
        <f t="shared" si="222"/>
        <v/>
      </c>
      <c r="BR174" s="432" t="str">
        <f t="shared" si="222"/>
        <v/>
      </c>
      <c r="BS174" s="432" t="str">
        <f t="shared" si="222"/>
        <v/>
      </c>
      <c r="BT174" s="432" t="str">
        <f t="shared" si="222"/>
        <v/>
      </c>
      <c r="BU174" s="432" t="str">
        <f t="shared" ref="BU174:CE174" si="223">IF(NOT(ISNA(BU84)),IF(LEN(BU84)&gt;0,(BU84-$C84)/(rateShift*0.0001),""),"")</f>
        <v/>
      </c>
      <c r="BV174" s="432" t="str">
        <f t="shared" si="223"/>
        <v/>
      </c>
      <c r="BW174" s="432" t="str">
        <f t="shared" si="223"/>
        <v/>
      </c>
      <c r="BX174" s="432" t="str">
        <f t="shared" si="223"/>
        <v/>
      </c>
      <c r="BY174" s="432" t="str">
        <f t="shared" si="223"/>
        <v/>
      </c>
      <c r="BZ174" s="432" t="str">
        <f t="shared" si="223"/>
        <v/>
      </c>
      <c r="CA174" s="432" t="str">
        <f t="shared" si="223"/>
        <v/>
      </c>
      <c r="CB174" s="432" t="str">
        <f t="shared" si="223"/>
        <v/>
      </c>
      <c r="CC174" s="432" t="str">
        <f t="shared" si="223"/>
        <v/>
      </c>
      <c r="CD174" s="432" t="str">
        <f t="shared" si="223"/>
        <v/>
      </c>
      <c r="CE174" s="436" t="str">
        <f t="shared" si="223"/>
        <v/>
      </c>
    </row>
    <row r="175" spans="8:83" x14ac:dyDescent="0.2">
      <c r="H175" s="238">
        <v>0</v>
      </c>
      <c r="I175" s="435" t="str">
        <f t="shared" ref="I175:AN175" si="224">IF(NOT(ISNA(I85)),IF(LEN(I85)&gt;0,(I85-$C85)/(rateShift*0.0001),""),"")</f>
        <v/>
      </c>
      <c r="J175" s="432" t="str">
        <f t="shared" si="224"/>
        <v/>
      </c>
      <c r="K175" s="432" t="str">
        <f t="shared" si="224"/>
        <v/>
      </c>
      <c r="L175" s="432" t="str">
        <f t="shared" si="224"/>
        <v/>
      </c>
      <c r="M175" s="432" t="str">
        <f t="shared" si="224"/>
        <v/>
      </c>
      <c r="N175" s="432" t="str">
        <f t="shared" si="224"/>
        <v/>
      </c>
      <c r="O175" s="432" t="str">
        <f t="shared" si="224"/>
        <v/>
      </c>
      <c r="P175" s="432" t="str">
        <f t="shared" si="224"/>
        <v/>
      </c>
      <c r="Q175" s="432" t="str">
        <f t="shared" si="224"/>
        <v/>
      </c>
      <c r="R175" s="432" t="str">
        <f t="shared" si="224"/>
        <v/>
      </c>
      <c r="S175" s="432" t="str">
        <f t="shared" si="224"/>
        <v/>
      </c>
      <c r="T175" s="432" t="str">
        <f t="shared" si="224"/>
        <v/>
      </c>
      <c r="U175" s="432" t="str">
        <f t="shared" si="224"/>
        <v/>
      </c>
      <c r="V175" s="432" t="str">
        <f t="shared" si="224"/>
        <v/>
      </c>
      <c r="W175" s="432" t="str">
        <f t="shared" si="224"/>
        <v/>
      </c>
      <c r="X175" s="432" t="str">
        <f t="shared" si="224"/>
        <v/>
      </c>
      <c r="Y175" s="432" t="str">
        <f t="shared" si="224"/>
        <v/>
      </c>
      <c r="Z175" s="432" t="str">
        <f t="shared" si="224"/>
        <v/>
      </c>
      <c r="AA175" s="432" t="str">
        <f t="shared" si="224"/>
        <v/>
      </c>
      <c r="AB175" s="432" t="str">
        <f t="shared" si="224"/>
        <v/>
      </c>
      <c r="AC175" s="432" t="str">
        <f t="shared" si="224"/>
        <v/>
      </c>
      <c r="AD175" s="432" t="str">
        <f t="shared" si="224"/>
        <v/>
      </c>
      <c r="AE175" s="432" t="str">
        <f t="shared" si="224"/>
        <v/>
      </c>
      <c r="AF175" s="432" t="str">
        <f t="shared" si="224"/>
        <v/>
      </c>
      <c r="AG175" s="432" t="str">
        <f t="shared" si="224"/>
        <v/>
      </c>
      <c r="AH175" s="432" t="str">
        <f t="shared" si="224"/>
        <v/>
      </c>
      <c r="AI175" s="432" t="str">
        <f t="shared" si="224"/>
        <v/>
      </c>
      <c r="AJ175" s="432" t="str">
        <f t="shared" si="224"/>
        <v/>
      </c>
      <c r="AK175" s="432" t="str">
        <f t="shared" si="224"/>
        <v/>
      </c>
      <c r="AL175" s="432" t="str">
        <f t="shared" si="224"/>
        <v/>
      </c>
      <c r="AM175" s="432" t="str">
        <f t="shared" si="224"/>
        <v/>
      </c>
      <c r="AN175" s="432" t="str">
        <f t="shared" si="224"/>
        <v/>
      </c>
      <c r="AO175" s="432" t="str">
        <f t="shared" ref="AO175:BT175" si="225">IF(NOT(ISNA(AO85)),IF(LEN(AO85)&gt;0,(AO85-$C85)/(rateShift*0.0001),""),"")</f>
        <v/>
      </c>
      <c r="AP175" s="432" t="str">
        <f t="shared" si="225"/>
        <v/>
      </c>
      <c r="AQ175" s="432" t="str">
        <f t="shared" si="225"/>
        <v/>
      </c>
      <c r="AR175" s="432" t="str">
        <f t="shared" si="225"/>
        <v/>
      </c>
      <c r="AS175" s="432" t="str">
        <f t="shared" si="225"/>
        <v/>
      </c>
      <c r="AT175" s="432" t="str">
        <f t="shared" si="225"/>
        <v/>
      </c>
      <c r="AU175" s="432" t="str">
        <f t="shared" si="225"/>
        <v/>
      </c>
      <c r="AV175" s="432" t="str">
        <f t="shared" si="225"/>
        <v/>
      </c>
      <c r="AW175" s="432" t="str">
        <f t="shared" si="225"/>
        <v/>
      </c>
      <c r="AX175" s="432" t="str">
        <f t="shared" si="225"/>
        <v/>
      </c>
      <c r="AY175" s="432" t="str">
        <f t="shared" si="225"/>
        <v/>
      </c>
      <c r="AZ175" s="432" t="str">
        <f t="shared" si="225"/>
        <v/>
      </c>
      <c r="BA175" s="432" t="str">
        <f t="shared" si="225"/>
        <v/>
      </c>
      <c r="BB175" s="432" t="str">
        <f t="shared" si="225"/>
        <v/>
      </c>
      <c r="BC175" s="432" t="str">
        <f t="shared" si="225"/>
        <v/>
      </c>
      <c r="BD175" s="432" t="str">
        <f t="shared" si="225"/>
        <v/>
      </c>
      <c r="BE175" s="432" t="str">
        <f t="shared" si="225"/>
        <v/>
      </c>
      <c r="BF175" s="432" t="str">
        <f t="shared" si="225"/>
        <v/>
      </c>
      <c r="BG175" s="432" t="str">
        <f t="shared" si="225"/>
        <v/>
      </c>
      <c r="BH175" s="432" t="str">
        <f t="shared" si="225"/>
        <v/>
      </c>
      <c r="BI175" s="432" t="str">
        <f t="shared" si="225"/>
        <v/>
      </c>
      <c r="BJ175" s="432" t="str">
        <f t="shared" si="225"/>
        <v/>
      </c>
      <c r="BK175" s="432" t="str">
        <f t="shared" si="225"/>
        <v/>
      </c>
      <c r="BL175" s="432" t="str">
        <f t="shared" si="225"/>
        <v/>
      </c>
      <c r="BM175" s="432" t="str">
        <f t="shared" si="225"/>
        <v/>
      </c>
      <c r="BN175" s="432" t="str">
        <f t="shared" si="225"/>
        <v/>
      </c>
      <c r="BO175" s="432" t="str">
        <f t="shared" si="225"/>
        <v/>
      </c>
      <c r="BP175" s="432" t="str">
        <f t="shared" si="225"/>
        <v/>
      </c>
      <c r="BQ175" s="432" t="str">
        <f t="shared" si="225"/>
        <v/>
      </c>
      <c r="BR175" s="432" t="str">
        <f t="shared" si="225"/>
        <v/>
      </c>
      <c r="BS175" s="432" t="str">
        <f t="shared" si="225"/>
        <v/>
      </c>
      <c r="BT175" s="432" t="str">
        <f t="shared" si="225"/>
        <v/>
      </c>
      <c r="BU175" s="432" t="str">
        <f t="shared" ref="BU175:CE175" si="226">IF(NOT(ISNA(BU85)),IF(LEN(BU85)&gt;0,(BU85-$C85)/(rateShift*0.0001),""),"")</f>
        <v/>
      </c>
      <c r="BV175" s="432" t="str">
        <f t="shared" si="226"/>
        <v/>
      </c>
      <c r="BW175" s="432" t="str">
        <f t="shared" si="226"/>
        <v/>
      </c>
      <c r="BX175" s="432" t="str">
        <f t="shared" si="226"/>
        <v/>
      </c>
      <c r="BY175" s="432" t="str">
        <f t="shared" si="226"/>
        <v/>
      </c>
      <c r="BZ175" s="432" t="str">
        <f t="shared" si="226"/>
        <v/>
      </c>
      <c r="CA175" s="432" t="str">
        <f t="shared" si="226"/>
        <v/>
      </c>
      <c r="CB175" s="432" t="str">
        <f t="shared" si="226"/>
        <v/>
      </c>
      <c r="CC175" s="432" t="str">
        <f t="shared" si="226"/>
        <v/>
      </c>
      <c r="CD175" s="432" t="str">
        <f t="shared" si="226"/>
        <v/>
      </c>
      <c r="CE175" s="436" t="str">
        <f t="shared" si="226"/>
        <v/>
      </c>
    </row>
    <row r="176" spans="8:83" x14ac:dyDescent="0.2">
      <c r="H176" s="238">
        <v>0</v>
      </c>
      <c r="I176" s="435" t="str">
        <f t="shared" ref="I176:AN176" si="227">IF(NOT(ISNA(I86)),IF(LEN(I86)&gt;0,(I86-$C86)/(rateShift*0.0001),""),"")</f>
        <v/>
      </c>
      <c r="J176" s="432" t="str">
        <f t="shared" si="227"/>
        <v/>
      </c>
      <c r="K176" s="432" t="str">
        <f t="shared" si="227"/>
        <v/>
      </c>
      <c r="L176" s="432" t="str">
        <f t="shared" si="227"/>
        <v/>
      </c>
      <c r="M176" s="432" t="str">
        <f t="shared" si="227"/>
        <v/>
      </c>
      <c r="N176" s="432" t="str">
        <f t="shared" si="227"/>
        <v/>
      </c>
      <c r="O176" s="432" t="str">
        <f t="shared" si="227"/>
        <v/>
      </c>
      <c r="P176" s="432" t="str">
        <f t="shared" si="227"/>
        <v/>
      </c>
      <c r="Q176" s="432" t="str">
        <f t="shared" si="227"/>
        <v/>
      </c>
      <c r="R176" s="432" t="str">
        <f t="shared" si="227"/>
        <v/>
      </c>
      <c r="S176" s="432" t="str">
        <f t="shared" si="227"/>
        <v/>
      </c>
      <c r="T176" s="432" t="str">
        <f t="shared" si="227"/>
        <v/>
      </c>
      <c r="U176" s="432" t="str">
        <f t="shared" si="227"/>
        <v/>
      </c>
      <c r="V176" s="432" t="str">
        <f t="shared" si="227"/>
        <v/>
      </c>
      <c r="W176" s="432" t="str">
        <f t="shared" si="227"/>
        <v/>
      </c>
      <c r="X176" s="432" t="str">
        <f t="shared" si="227"/>
        <v/>
      </c>
      <c r="Y176" s="432" t="str">
        <f t="shared" si="227"/>
        <v/>
      </c>
      <c r="Z176" s="432" t="str">
        <f t="shared" si="227"/>
        <v/>
      </c>
      <c r="AA176" s="432" t="str">
        <f t="shared" si="227"/>
        <v/>
      </c>
      <c r="AB176" s="432" t="str">
        <f t="shared" si="227"/>
        <v/>
      </c>
      <c r="AC176" s="432" t="str">
        <f t="shared" si="227"/>
        <v/>
      </c>
      <c r="AD176" s="432" t="str">
        <f t="shared" si="227"/>
        <v/>
      </c>
      <c r="AE176" s="432" t="str">
        <f t="shared" si="227"/>
        <v/>
      </c>
      <c r="AF176" s="432" t="str">
        <f t="shared" si="227"/>
        <v/>
      </c>
      <c r="AG176" s="432" t="str">
        <f t="shared" si="227"/>
        <v/>
      </c>
      <c r="AH176" s="432" t="str">
        <f t="shared" si="227"/>
        <v/>
      </c>
      <c r="AI176" s="432" t="str">
        <f t="shared" si="227"/>
        <v/>
      </c>
      <c r="AJ176" s="432" t="str">
        <f t="shared" si="227"/>
        <v/>
      </c>
      <c r="AK176" s="432" t="str">
        <f t="shared" si="227"/>
        <v/>
      </c>
      <c r="AL176" s="432" t="str">
        <f t="shared" si="227"/>
        <v/>
      </c>
      <c r="AM176" s="432" t="str">
        <f t="shared" si="227"/>
        <v/>
      </c>
      <c r="AN176" s="432" t="str">
        <f t="shared" si="227"/>
        <v/>
      </c>
      <c r="AO176" s="432" t="str">
        <f t="shared" ref="AO176:BT176" si="228">IF(NOT(ISNA(AO86)),IF(LEN(AO86)&gt;0,(AO86-$C86)/(rateShift*0.0001),""),"")</f>
        <v/>
      </c>
      <c r="AP176" s="432" t="str">
        <f t="shared" si="228"/>
        <v/>
      </c>
      <c r="AQ176" s="432" t="str">
        <f t="shared" si="228"/>
        <v/>
      </c>
      <c r="AR176" s="432" t="str">
        <f t="shared" si="228"/>
        <v/>
      </c>
      <c r="AS176" s="432" t="str">
        <f t="shared" si="228"/>
        <v/>
      </c>
      <c r="AT176" s="432" t="str">
        <f t="shared" si="228"/>
        <v/>
      </c>
      <c r="AU176" s="432" t="str">
        <f t="shared" si="228"/>
        <v/>
      </c>
      <c r="AV176" s="432" t="str">
        <f t="shared" si="228"/>
        <v/>
      </c>
      <c r="AW176" s="432" t="str">
        <f t="shared" si="228"/>
        <v/>
      </c>
      <c r="AX176" s="432" t="str">
        <f t="shared" si="228"/>
        <v/>
      </c>
      <c r="AY176" s="432" t="str">
        <f t="shared" si="228"/>
        <v/>
      </c>
      <c r="AZ176" s="432" t="str">
        <f t="shared" si="228"/>
        <v/>
      </c>
      <c r="BA176" s="432" t="str">
        <f t="shared" si="228"/>
        <v/>
      </c>
      <c r="BB176" s="432" t="str">
        <f t="shared" si="228"/>
        <v/>
      </c>
      <c r="BC176" s="432" t="str">
        <f t="shared" si="228"/>
        <v/>
      </c>
      <c r="BD176" s="432" t="str">
        <f t="shared" si="228"/>
        <v/>
      </c>
      <c r="BE176" s="432" t="str">
        <f t="shared" si="228"/>
        <v/>
      </c>
      <c r="BF176" s="432" t="str">
        <f t="shared" si="228"/>
        <v/>
      </c>
      <c r="BG176" s="432" t="str">
        <f t="shared" si="228"/>
        <v/>
      </c>
      <c r="BH176" s="432" t="str">
        <f t="shared" si="228"/>
        <v/>
      </c>
      <c r="BI176" s="432" t="str">
        <f t="shared" si="228"/>
        <v/>
      </c>
      <c r="BJ176" s="432" t="str">
        <f t="shared" si="228"/>
        <v/>
      </c>
      <c r="BK176" s="432" t="str">
        <f t="shared" si="228"/>
        <v/>
      </c>
      <c r="BL176" s="432" t="str">
        <f t="shared" si="228"/>
        <v/>
      </c>
      <c r="BM176" s="432" t="str">
        <f t="shared" si="228"/>
        <v/>
      </c>
      <c r="BN176" s="432" t="str">
        <f t="shared" si="228"/>
        <v/>
      </c>
      <c r="BO176" s="432" t="str">
        <f t="shared" si="228"/>
        <v/>
      </c>
      <c r="BP176" s="432" t="str">
        <f t="shared" si="228"/>
        <v/>
      </c>
      <c r="BQ176" s="432" t="str">
        <f t="shared" si="228"/>
        <v/>
      </c>
      <c r="BR176" s="432" t="str">
        <f t="shared" si="228"/>
        <v/>
      </c>
      <c r="BS176" s="432" t="str">
        <f t="shared" si="228"/>
        <v/>
      </c>
      <c r="BT176" s="432" t="str">
        <f t="shared" si="228"/>
        <v/>
      </c>
      <c r="BU176" s="432" t="str">
        <f t="shared" ref="BU176:CE176" si="229">IF(NOT(ISNA(BU86)),IF(LEN(BU86)&gt;0,(BU86-$C86)/(rateShift*0.0001),""),"")</f>
        <v/>
      </c>
      <c r="BV176" s="432" t="str">
        <f t="shared" si="229"/>
        <v/>
      </c>
      <c r="BW176" s="432" t="str">
        <f t="shared" si="229"/>
        <v/>
      </c>
      <c r="BX176" s="432" t="str">
        <f t="shared" si="229"/>
        <v/>
      </c>
      <c r="BY176" s="432" t="str">
        <f t="shared" si="229"/>
        <v/>
      </c>
      <c r="BZ176" s="432" t="str">
        <f t="shared" si="229"/>
        <v/>
      </c>
      <c r="CA176" s="432" t="str">
        <f t="shared" si="229"/>
        <v/>
      </c>
      <c r="CB176" s="432" t="str">
        <f t="shared" si="229"/>
        <v/>
      </c>
      <c r="CC176" s="432" t="str">
        <f t="shared" si="229"/>
        <v/>
      </c>
      <c r="CD176" s="432" t="str">
        <f t="shared" si="229"/>
        <v/>
      </c>
      <c r="CE176" s="436" t="str">
        <f t="shared" si="229"/>
        <v/>
      </c>
    </row>
    <row r="177" spans="8:83" x14ac:dyDescent="0.2">
      <c r="H177" s="238">
        <v>0</v>
      </c>
      <c r="I177" s="435" t="str">
        <f t="shared" ref="I177:AN177" si="230">IF(NOT(ISNA(I87)),IF(LEN(I87)&gt;0,(I87-$C87)/(rateShift*0.0001),""),"")</f>
        <v/>
      </c>
      <c r="J177" s="432" t="str">
        <f t="shared" si="230"/>
        <v/>
      </c>
      <c r="K177" s="432" t="str">
        <f t="shared" si="230"/>
        <v/>
      </c>
      <c r="L177" s="432" t="str">
        <f t="shared" si="230"/>
        <v/>
      </c>
      <c r="M177" s="432" t="str">
        <f t="shared" si="230"/>
        <v/>
      </c>
      <c r="N177" s="432" t="str">
        <f t="shared" si="230"/>
        <v/>
      </c>
      <c r="O177" s="432" t="str">
        <f t="shared" si="230"/>
        <v/>
      </c>
      <c r="P177" s="432" t="str">
        <f t="shared" si="230"/>
        <v/>
      </c>
      <c r="Q177" s="432" t="str">
        <f t="shared" si="230"/>
        <v/>
      </c>
      <c r="R177" s="432" t="str">
        <f t="shared" si="230"/>
        <v/>
      </c>
      <c r="S177" s="432" t="str">
        <f t="shared" si="230"/>
        <v/>
      </c>
      <c r="T177" s="432" t="str">
        <f t="shared" si="230"/>
        <v/>
      </c>
      <c r="U177" s="432" t="str">
        <f t="shared" si="230"/>
        <v/>
      </c>
      <c r="V177" s="432" t="str">
        <f t="shared" si="230"/>
        <v/>
      </c>
      <c r="W177" s="432" t="str">
        <f t="shared" si="230"/>
        <v/>
      </c>
      <c r="X177" s="432" t="str">
        <f t="shared" si="230"/>
        <v/>
      </c>
      <c r="Y177" s="432" t="str">
        <f t="shared" si="230"/>
        <v/>
      </c>
      <c r="Z177" s="432" t="str">
        <f t="shared" si="230"/>
        <v/>
      </c>
      <c r="AA177" s="432" t="str">
        <f t="shared" si="230"/>
        <v/>
      </c>
      <c r="AB177" s="432" t="str">
        <f t="shared" si="230"/>
        <v/>
      </c>
      <c r="AC177" s="432" t="str">
        <f t="shared" si="230"/>
        <v/>
      </c>
      <c r="AD177" s="432" t="str">
        <f t="shared" si="230"/>
        <v/>
      </c>
      <c r="AE177" s="432" t="str">
        <f t="shared" si="230"/>
        <v/>
      </c>
      <c r="AF177" s="432" t="str">
        <f t="shared" si="230"/>
        <v/>
      </c>
      <c r="AG177" s="432" t="str">
        <f t="shared" si="230"/>
        <v/>
      </c>
      <c r="AH177" s="432" t="str">
        <f t="shared" si="230"/>
        <v/>
      </c>
      <c r="AI177" s="432" t="str">
        <f t="shared" si="230"/>
        <v/>
      </c>
      <c r="AJ177" s="432" t="str">
        <f t="shared" si="230"/>
        <v/>
      </c>
      <c r="AK177" s="432" t="str">
        <f t="shared" si="230"/>
        <v/>
      </c>
      <c r="AL177" s="432" t="str">
        <f t="shared" si="230"/>
        <v/>
      </c>
      <c r="AM177" s="432" t="str">
        <f t="shared" si="230"/>
        <v/>
      </c>
      <c r="AN177" s="432" t="str">
        <f t="shared" si="230"/>
        <v/>
      </c>
      <c r="AO177" s="432" t="str">
        <f t="shared" ref="AO177:BT177" si="231">IF(NOT(ISNA(AO87)),IF(LEN(AO87)&gt;0,(AO87-$C87)/(rateShift*0.0001),""),"")</f>
        <v/>
      </c>
      <c r="AP177" s="432" t="str">
        <f t="shared" si="231"/>
        <v/>
      </c>
      <c r="AQ177" s="432" t="str">
        <f t="shared" si="231"/>
        <v/>
      </c>
      <c r="AR177" s="432" t="str">
        <f t="shared" si="231"/>
        <v/>
      </c>
      <c r="AS177" s="432" t="str">
        <f t="shared" si="231"/>
        <v/>
      </c>
      <c r="AT177" s="432" t="str">
        <f t="shared" si="231"/>
        <v/>
      </c>
      <c r="AU177" s="432" t="str">
        <f t="shared" si="231"/>
        <v/>
      </c>
      <c r="AV177" s="432" t="str">
        <f t="shared" si="231"/>
        <v/>
      </c>
      <c r="AW177" s="432" t="str">
        <f t="shared" si="231"/>
        <v/>
      </c>
      <c r="AX177" s="432" t="str">
        <f t="shared" si="231"/>
        <v/>
      </c>
      <c r="AY177" s="432" t="str">
        <f t="shared" si="231"/>
        <v/>
      </c>
      <c r="AZ177" s="432" t="str">
        <f t="shared" si="231"/>
        <v/>
      </c>
      <c r="BA177" s="432" t="str">
        <f t="shared" si="231"/>
        <v/>
      </c>
      <c r="BB177" s="432" t="str">
        <f t="shared" si="231"/>
        <v/>
      </c>
      <c r="BC177" s="432" t="str">
        <f t="shared" si="231"/>
        <v/>
      </c>
      <c r="BD177" s="432" t="str">
        <f t="shared" si="231"/>
        <v/>
      </c>
      <c r="BE177" s="432" t="str">
        <f t="shared" si="231"/>
        <v/>
      </c>
      <c r="BF177" s="432" t="str">
        <f t="shared" si="231"/>
        <v/>
      </c>
      <c r="BG177" s="432" t="str">
        <f t="shared" si="231"/>
        <v/>
      </c>
      <c r="BH177" s="432" t="str">
        <f t="shared" si="231"/>
        <v/>
      </c>
      <c r="BI177" s="432" t="str">
        <f t="shared" si="231"/>
        <v/>
      </c>
      <c r="BJ177" s="432" t="str">
        <f t="shared" si="231"/>
        <v/>
      </c>
      <c r="BK177" s="432" t="str">
        <f t="shared" si="231"/>
        <v/>
      </c>
      <c r="BL177" s="432" t="str">
        <f t="shared" si="231"/>
        <v/>
      </c>
      <c r="BM177" s="432" t="str">
        <f t="shared" si="231"/>
        <v/>
      </c>
      <c r="BN177" s="432" t="str">
        <f t="shared" si="231"/>
        <v/>
      </c>
      <c r="BO177" s="432" t="str">
        <f t="shared" si="231"/>
        <v/>
      </c>
      <c r="BP177" s="432" t="str">
        <f t="shared" si="231"/>
        <v/>
      </c>
      <c r="BQ177" s="432" t="str">
        <f t="shared" si="231"/>
        <v/>
      </c>
      <c r="BR177" s="432" t="str">
        <f t="shared" si="231"/>
        <v/>
      </c>
      <c r="BS177" s="432" t="str">
        <f t="shared" si="231"/>
        <v/>
      </c>
      <c r="BT177" s="432" t="str">
        <f t="shared" si="231"/>
        <v/>
      </c>
      <c r="BU177" s="432" t="str">
        <f t="shared" ref="BU177:CE177" si="232">IF(NOT(ISNA(BU87)),IF(LEN(BU87)&gt;0,(BU87-$C87)/(rateShift*0.0001),""),"")</f>
        <v/>
      </c>
      <c r="BV177" s="432" t="str">
        <f t="shared" si="232"/>
        <v/>
      </c>
      <c r="BW177" s="432" t="str">
        <f t="shared" si="232"/>
        <v/>
      </c>
      <c r="BX177" s="432" t="str">
        <f t="shared" si="232"/>
        <v/>
      </c>
      <c r="BY177" s="432" t="str">
        <f t="shared" si="232"/>
        <v/>
      </c>
      <c r="BZ177" s="432" t="str">
        <f t="shared" si="232"/>
        <v/>
      </c>
      <c r="CA177" s="432" t="str">
        <f t="shared" si="232"/>
        <v/>
      </c>
      <c r="CB177" s="432" t="str">
        <f t="shared" si="232"/>
        <v/>
      </c>
      <c r="CC177" s="432" t="str">
        <f t="shared" si="232"/>
        <v/>
      </c>
      <c r="CD177" s="432" t="str">
        <f t="shared" si="232"/>
        <v/>
      </c>
      <c r="CE177" s="436" t="str">
        <f t="shared" si="232"/>
        <v/>
      </c>
    </row>
    <row r="178" spans="8:83" x14ac:dyDescent="0.2">
      <c r="H178" s="238">
        <v>0</v>
      </c>
      <c r="I178" s="435" t="str">
        <f t="shared" ref="I178:AN178" si="233">IF(NOT(ISNA(I88)),IF(LEN(I88)&gt;0,(I88-$C88)/(rateShift*0.0001),""),"")</f>
        <v/>
      </c>
      <c r="J178" s="432" t="str">
        <f t="shared" si="233"/>
        <v/>
      </c>
      <c r="K178" s="432" t="str">
        <f t="shared" si="233"/>
        <v/>
      </c>
      <c r="L178" s="432" t="str">
        <f t="shared" si="233"/>
        <v/>
      </c>
      <c r="M178" s="432" t="str">
        <f t="shared" si="233"/>
        <v/>
      </c>
      <c r="N178" s="432" t="str">
        <f t="shared" si="233"/>
        <v/>
      </c>
      <c r="O178" s="432" t="str">
        <f t="shared" si="233"/>
        <v/>
      </c>
      <c r="P178" s="432" t="str">
        <f t="shared" si="233"/>
        <v/>
      </c>
      <c r="Q178" s="432" t="str">
        <f t="shared" si="233"/>
        <v/>
      </c>
      <c r="R178" s="432" t="str">
        <f t="shared" si="233"/>
        <v/>
      </c>
      <c r="S178" s="432" t="str">
        <f t="shared" si="233"/>
        <v/>
      </c>
      <c r="T178" s="432" t="str">
        <f t="shared" si="233"/>
        <v/>
      </c>
      <c r="U178" s="432" t="str">
        <f t="shared" si="233"/>
        <v/>
      </c>
      <c r="V178" s="432" t="str">
        <f t="shared" si="233"/>
        <v/>
      </c>
      <c r="W178" s="432" t="str">
        <f t="shared" si="233"/>
        <v/>
      </c>
      <c r="X178" s="432" t="str">
        <f t="shared" si="233"/>
        <v/>
      </c>
      <c r="Y178" s="432" t="str">
        <f t="shared" si="233"/>
        <v/>
      </c>
      <c r="Z178" s="432" t="str">
        <f t="shared" si="233"/>
        <v/>
      </c>
      <c r="AA178" s="432" t="str">
        <f t="shared" si="233"/>
        <v/>
      </c>
      <c r="AB178" s="432" t="str">
        <f t="shared" si="233"/>
        <v/>
      </c>
      <c r="AC178" s="432" t="str">
        <f t="shared" si="233"/>
        <v/>
      </c>
      <c r="AD178" s="432" t="str">
        <f t="shared" si="233"/>
        <v/>
      </c>
      <c r="AE178" s="432" t="str">
        <f t="shared" si="233"/>
        <v/>
      </c>
      <c r="AF178" s="432" t="str">
        <f t="shared" si="233"/>
        <v/>
      </c>
      <c r="AG178" s="432" t="str">
        <f t="shared" si="233"/>
        <v/>
      </c>
      <c r="AH178" s="432" t="str">
        <f t="shared" si="233"/>
        <v/>
      </c>
      <c r="AI178" s="432" t="str">
        <f t="shared" si="233"/>
        <v/>
      </c>
      <c r="AJ178" s="432" t="str">
        <f t="shared" si="233"/>
        <v/>
      </c>
      <c r="AK178" s="432" t="str">
        <f t="shared" si="233"/>
        <v/>
      </c>
      <c r="AL178" s="432" t="str">
        <f t="shared" si="233"/>
        <v/>
      </c>
      <c r="AM178" s="432" t="str">
        <f t="shared" si="233"/>
        <v/>
      </c>
      <c r="AN178" s="432" t="str">
        <f t="shared" si="233"/>
        <v/>
      </c>
      <c r="AO178" s="432" t="str">
        <f t="shared" ref="AO178:BT178" si="234">IF(NOT(ISNA(AO88)),IF(LEN(AO88)&gt;0,(AO88-$C88)/(rateShift*0.0001),""),"")</f>
        <v/>
      </c>
      <c r="AP178" s="432" t="str">
        <f t="shared" si="234"/>
        <v/>
      </c>
      <c r="AQ178" s="432" t="str">
        <f t="shared" si="234"/>
        <v/>
      </c>
      <c r="AR178" s="432" t="str">
        <f t="shared" si="234"/>
        <v/>
      </c>
      <c r="AS178" s="432" t="str">
        <f t="shared" si="234"/>
        <v/>
      </c>
      <c r="AT178" s="432" t="str">
        <f t="shared" si="234"/>
        <v/>
      </c>
      <c r="AU178" s="432" t="str">
        <f t="shared" si="234"/>
        <v/>
      </c>
      <c r="AV178" s="432" t="str">
        <f t="shared" si="234"/>
        <v/>
      </c>
      <c r="AW178" s="432" t="str">
        <f t="shared" si="234"/>
        <v/>
      </c>
      <c r="AX178" s="432" t="str">
        <f t="shared" si="234"/>
        <v/>
      </c>
      <c r="AY178" s="432" t="str">
        <f t="shared" si="234"/>
        <v/>
      </c>
      <c r="AZ178" s="432" t="str">
        <f t="shared" si="234"/>
        <v/>
      </c>
      <c r="BA178" s="432" t="str">
        <f t="shared" si="234"/>
        <v/>
      </c>
      <c r="BB178" s="432" t="str">
        <f t="shared" si="234"/>
        <v/>
      </c>
      <c r="BC178" s="432" t="str">
        <f t="shared" si="234"/>
        <v/>
      </c>
      <c r="BD178" s="432" t="str">
        <f t="shared" si="234"/>
        <v/>
      </c>
      <c r="BE178" s="432" t="str">
        <f t="shared" si="234"/>
        <v/>
      </c>
      <c r="BF178" s="432" t="str">
        <f t="shared" si="234"/>
        <v/>
      </c>
      <c r="BG178" s="432" t="str">
        <f t="shared" si="234"/>
        <v/>
      </c>
      <c r="BH178" s="432" t="str">
        <f t="shared" si="234"/>
        <v/>
      </c>
      <c r="BI178" s="432" t="str">
        <f t="shared" si="234"/>
        <v/>
      </c>
      <c r="BJ178" s="432" t="str">
        <f t="shared" si="234"/>
        <v/>
      </c>
      <c r="BK178" s="432" t="str">
        <f t="shared" si="234"/>
        <v/>
      </c>
      <c r="BL178" s="432" t="str">
        <f t="shared" si="234"/>
        <v/>
      </c>
      <c r="BM178" s="432" t="str">
        <f t="shared" si="234"/>
        <v/>
      </c>
      <c r="BN178" s="432" t="str">
        <f t="shared" si="234"/>
        <v/>
      </c>
      <c r="BO178" s="432" t="str">
        <f t="shared" si="234"/>
        <v/>
      </c>
      <c r="BP178" s="432" t="str">
        <f t="shared" si="234"/>
        <v/>
      </c>
      <c r="BQ178" s="432" t="str">
        <f t="shared" si="234"/>
        <v/>
      </c>
      <c r="BR178" s="432" t="str">
        <f t="shared" si="234"/>
        <v/>
      </c>
      <c r="BS178" s="432" t="str">
        <f t="shared" si="234"/>
        <v/>
      </c>
      <c r="BT178" s="432" t="str">
        <f t="shared" si="234"/>
        <v/>
      </c>
      <c r="BU178" s="432" t="str">
        <f t="shared" ref="BU178:CE178" si="235">IF(NOT(ISNA(BU88)),IF(LEN(BU88)&gt;0,(BU88-$C88)/(rateShift*0.0001),""),"")</f>
        <v/>
      </c>
      <c r="BV178" s="432" t="str">
        <f t="shared" si="235"/>
        <v/>
      </c>
      <c r="BW178" s="432" t="str">
        <f t="shared" si="235"/>
        <v/>
      </c>
      <c r="BX178" s="432" t="str">
        <f t="shared" si="235"/>
        <v/>
      </c>
      <c r="BY178" s="432" t="str">
        <f t="shared" si="235"/>
        <v/>
      </c>
      <c r="BZ178" s="432" t="str">
        <f t="shared" si="235"/>
        <v/>
      </c>
      <c r="CA178" s="432" t="str">
        <f t="shared" si="235"/>
        <v/>
      </c>
      <c r="CB178" s="432" t="str">
        <f t="shared" si="235"/>
        <v/>
      </c>
      <c r="CC178" s="432" t="str">
        <f t="shared" si="235"/>
        <v/>
      </c>
      <c r="CD178" s="432" t="str">
        <f t="shared" si="235"/>
        <v/>
      </c>
      <c r="CE178" s="436" t="str">
        <f t="shared" si="235"/>
        <v/>
      </c>
    </row>
    <row r="179" spans="8:83" x14ac:dyDescent="0.2">
      <c r="H179" s="238">
        <v>0</v>
      </c>
      <c r="I179" s="435" t="str">
        <f t="shared" ref="I179:AN179" si="236">IF(NOT(ISNA(I89)),IF(LEN(I89)&gt;0,(I89-$C89)/(rateShift*0.0001),""),"")</f>
        <v/>
      </c>
      <c r="J179" s="432" t="str">
        <f t="shared" si="236"/>
        <v/>
      </c>
      <c r="K179" s="432" t="str">
        <f t="shared" si="236"/>
        <v/>
      </c>
      <c r="L179" s="432" t="str">
        <f t="shared" si="236"/>
        <v/>
      </c>
      <c r="M179" s="432" t="str">
        <f t="shared" si="236"/>
        <v/>
      </c>
      <c r="N179" s="432" t="str">
        <f t="shared" si="236"/>
        <v/>
      </c>
      <c r="O179" s="432" t="str">
        <f t="shared" si="236"/>
        <v/>
      </c>
      <c r="P179" s="432" t="str">
        <f t="shared" si="236"/>
        <v/>
      </c>
      <c r="Q179" s="432" t="str">
        <f t="shared" si="236"/>
        <v/>
      </c>
      <c r="R179" s="432" t="str">
        <f t="shared" si="236"/>
        <v/>
      </c>
      <c r="S179" s="432" t="str">
        <f t="shared" si="236"/>
        <v/>
      </c>
      <c r="T179" s="432" t="str">
        <f t="shared" si="236"/>
        <v/>
      </c>
      <c r="U179" s="432" t="str">
        <f t="shared" si="236"/>
        <v/>
      </c>
      <c r="V179" s="432" t="str">
        <f t="shared" si="236"/>
        <v/>
      </c>
      <c r="W179" s="432" t="str">
        <f t="shared" si="236"/>
        <v/>
      </c>
      <c r="X179" s="432" t="str">
        <f t="shared" si="236"/>
        <v/>
      </c>
      <c r="Y179" s="432" t="str">
        <f t="shared" si="236"/>
        <v/>
      </c>
      <c r="Z179" s="432" t="str">
        <f t="shared" si="236"/>
        <v/>
      </c>
      <c r="AA179" s="432" t="str">
        <f t="shared" si="236"/>
        <v/>
      </c>
      <c r="AB179" s="432" t="str">
        <f t="shared" si="236"/>
        <v/>
      </c>
      <c r="AC179" s="432" t="str">
        <f t="shared" si="236"/>
        <v/>
      </c>
      <c r="AD179" s="432" t="str">
        <f t="shared" si="236"/>
        <v/>
      </c>
      <c r="AE179" s="432" t="str">
        <f t="shared" si="236"/>
        <v/>
      </c>
      <c r="AF179" s="432" t="str">
        <f t="shared" si="236"/>
        <v/>
      </c>
      <c r="AG179" s="432" t="str">
        <f t="shared" si="236"/>
        <v/>
      </c>
      <c r="AH179" s="432" t="str">
        <f t="shared" si="236"/>
        <v/>
      </c>
      <c r="AI179" s="432" t="str">
        <f t="shared" si="236"/>
        <v/>
      </c>
      <c r="AJ179" s="432" t="str">
        <f t="shared" si="236"/>
        <v/>
      </c>
      <c r="AK179" s="432" t="str">
        <f t="shared" si="236"/>
        <v/>
      </c>
      <c r="AL179" s="432" t="str">
        <f t="shared" si="236"/>
        <v/>
      </c>
      <c r="AM179" s="432" t="str">
        <f t="shared" si="236"/>
        <v/>
      </c>
      <c r="AN179" s="432" t="str">
        <f t="shared" si="236"/>
        <v/>
      </c>
      <c r="AO179" s="432" t="str">
        <f t="shared" ref="AO179:BT179" si="237">IF(NOT(ISNA(AO89)),IF(LEN(AO89)&gt;0,(AO89-$C89)/(rateShift*0.0001),""),"")</f>
        <v/>
      </c>
      <c r="AP179" s="432" t="str">
        <f t="shared" si="237"/>
        <v/>
      </c>
      <c r="AQ179" s="432" t="str">
        <f t="shared" si="237"/>
        <v/>
      </c>
      <c r="AR179" s="432" t="str">
        <f t="shared" si="237"/>
        <v/>
      </c>
      <c r="AS179" s="432" t="str">
        <f t="shared" si="237"/>
        <v/>
      </c>
      <c r="AT179" s="432" t="str">
        <f t="shared" si="237"/>
        <v/>
      </c>
      <c r="AU179" s="432" t="str">
        <f t="shared" si="237"/>
        <v/>
      </c>
      <c r="AV179" s="432" t="str">
        <f t="shared" si="237"/>
        <v/>
      </c>
      <c r="AW179" s="432" t="str">
        <f t="shared" si="237"/>
        <v/>
      </c>
      <c r="AX179" s="432" t="str">
        <f t="shared" si="237"/>
        <v/>
      </c>
      <c r="AY179" s="432" t="str">
        <f t="shared" si="237"/>
        <v/>
      </c>
      <c r="AZ179" s="432" t="str">
        <f t="shared" si="237"/>
        <v/>
      </c>
      <c r="BA179" s="432" t="str">
        <f t="shared" si="237"/>
        <v/>
      </c>
      <c r="BB179" s="432" t="str">
        <f t="shared" si="237"/>
        <v/>
      </c>
      <c r="BC179" s="432" t="str">
        <f t="shared" si="237"/>
        <v/>
      </c>
      <c r="BD179" s="432" t="str">
        <f t="shared" si="237"/>
        <v/>
      </c>
      <c r="BE179" s="432" t="str">
        <f t="shared" si="237"/>
        <v/>
      </c>
      <c r="BF179" s="432" t="str">
        <f t="shared" si="237"/>
        <v/>
      </c>
      <c r="BG179" s="432" t="str">
        <f t="shared" si="237"/>
        <v/>
      </c>
      <c r="BH179" s="432" t="str">
        <f t="shared" si="237"/>
        <v/>
      </c>
      <c r="BI179" s="432" t="str">
        <f t="shared" si="237"/>
        <v/>
      </c>
      <c r="BJ179" s="432" t="str">
        <f t="shared" si="237"/>
        <v/>
      </c>
      <c r="BK179" s="432" t="str">
        <f t="shared" si="237"/>
        <v/>
      </c>
      <c r="BL179" s="432" t="str">
        <f t="shared" si="237"/>
        <v/>
      </c>
      <c r="BM179" s="432" t="str">
        <f t="shared" si="237"/>
        <v/>
      </c>
      <c r="BN179" s="432" t="str">
        <f t="shared" si="237"/>
        <v/>
      </c>
      <c r="BO179" s="432" t="str">
        <f t="shared" si="237"/>
        <v/>
      </c>
      <c r="BP179" s="432" t="str">
        <f t="shared" si="237"/>
        <v/>
      </c>
      <c r="BQ179" s="432" t="str">
        <f t="shared" si="237"/>
        <v/>
      </c>
      <c r="BR179" s="432" t="str">
        <f t="shared" si="237"/>
        <v/>
      </c>
      <c r="BS179" s="432" t="str">
        <f t="shared" si="237"/>
        <v/>
      </c>
      <c r="BT179" s="432" t="str">
        <f t="shared" si="237"/>
        <v/>
      </c>
      <c r="BU179" s="432" t="str">
        <f t="shared" ref="BU179:CE179" si="238">IF(NOT(ISNA(BU89)),IF(LEN(BU89)&gt;0,(BU89-$C89)/(rateShift*0.0001),""),"")</f>
        <v/>
      </c>
      <c r="BV179" s="432" t="str">
        <f t="shared" si="238"/>
        <v/>
      </c>
      <c r="BW179" s="432" t="str">
        <f t="shared" si="238"/>
        <v/>
      </c>
      <c r="BX179" s="432" t="str">
        <f t="shared" si="238"/>
        <v/>
      </c>
      <c r="BY179" s="432" t="str">
        <f t="shared" si="238"/>
        <v/>
      </c>
      <c r="BZ179" s="432" t="str">
        <f t="shared" si="238"/>
        <v/>
      </c>
      <c r="CA179" s="432" t="str">
        <f t="shared" si="238"/>
        <v/>
      </c>
      <c r="CB179" s="432" t="str">
        <f t="shared" si="238"/>
        <v/>
      </c>
      <c r="CC179" s="432" t="str">
        <f t="shared" si="238"/>
        <v/>
      </c>
      <c r="CD179" s="432" t="str">
        <f t="shared" si="238"/>
        <v/>
      </c>
      <c r="CE179" s="436" t="str">
        <f t="shared" si="238"/>
        <v/>
      </c>
    </row>
    <row r="180" spans="8:83" x14ac:dyDescent="0.2">
      <c r="H180" s="238">
        <v>0</v>
      </c>
      <c r="I180" s="435" t="str">
        <f t="shared" ref="I180:AN180" si="239">IF(NOT(ISNA(I90)),IF(LEN(I90)&gt;0,(I90-$C90)/(rateShift*0.0001),""),"")</f>
        <v/>
      </c>
      <c r="J180" s="432" t="str">
        <f t="shared" si="239"/>
        <v/>
      </c>
      <c r="K180" s="432" t="str">
        <f t="shared" si="239"/>
        <v/>
      </c>
      <c r="L180" s="432" t="str">
        <f t="shared" si="239"/>
        <v/>
      </c>
      <c r="M180" s="432" t="str">
        <f t="shared" si="239"/>
        <v/>
      </c>
      <c r="N180" s="432" t="str">
        <f t="shared" si="239"/>
        <v/>
      </c>
      <c r="O180" s="432" t="str">
        <f t="shared" si="239"/>
        <v/>
      </c>
      <c r="P180" s="432" t="str">
        <f t="shared" si="239"/>
        <v/>
      </c>
      <c r="Q180" s="432" t="str">
        <f t="shared" si="239"/>
        <v/>
      </c>
      <c r="R180" s="432" t="str">
        <f t="shared" si="239"/>
        <v/>
      </c>
      <c r="S180" s="432" t="str">
        <f t="shared" si="239"/>
        <v/>
      </c>
      <c r="T180" s="432" t="str">
        <f t="shared" si="239"/>
        <v/>
      </c>
      <c r="U180" s="432" t="str">
        <f t="shared" si="239"/>
        <v/>
      </c>
      <c r="V180" s="432" t="str">
        <f t="shared" si="239"/>
        <v/>
      </c>
      <c r="W180" s="432" t="str">
        <f t="shared" si="239"/>
        <v/>
      </c>
      <c r="X180" s="432" t="str">
        <f t="shared" si="239"/>
        <v/>
      </c>
      <c r="Y180" s="432" t="str">
        <f t="shared" si="239"/>
        <v/>
      </c>
      <c r="Z180" s="432" t="str">
        <f t="shared" si="239"/>
        <v/>
      </c>
      <c r="AA180" s="432" t="str">
        <f t="shared" si="239"/>
        <v/>
      </c>
      <c r="AB180" s="432" t="str">
        <f t="shared" si="239"/>
        <v/>
      </c>
      <c r="AC180" s="432" t="str">
        <f t="shared" si="239"/>
        <v/>
      </c>
      <c r="AD180" s="432" t="str">
        <f t="shared" si="239"/>
        <v/>
      </c>
      <c r="AE180" s="432" t="str">
        <f t="shared" si="239"/>
        <v/>
      </c>
      <c r="AF180" s="432" t="str">
        <f t="shared" si="239"/>
        <v/>
      </c>
      <c r="AG180" s="432" t="str">
        <f t="shared" si="239"/>
        <v/>
      </c>
      <c r="AH180" s="432" t="str">
        <f t="shared" si="239"/>
        <v/>
      </c>
      <c r="AI180" s="432" t="str">
        <f t="shared" si="239"/>
        <v/>
      </c>
      <c r="AJ180" s="432" t="str">
        <f t="shared" si="239"/>
        <v/>
      </c>
      <c r="AK180" s="432" t="str">
        <f t="shared" si="239"/>
        <v/>
      </c>
      <c r="AL180" s="432" t="str">
        <f t="shared" si="239"/>
        <v/>
      </c>
      <c r="AM180" s="432" t="str">
        <f t="shared" si="239"/>
        <v/>
      </c>
      <c r="AN180" s="432" t="str">
        <f t="shared" si="239"/>
        <v/>
      </c>
      <c r="AO180" s="432" t="str">
        <f t="shared" ref="AO180:BT180" si="240">IF(NOT(ISNA(AO90)),IF(LEN(AO90)&gt;0,(AO90-$C90)/(rateShift*0.0001),""),"")</f>
        <v/>
      </c>
      <c r="AP180" s="432" t="str">
        <f t="shared" si="240"/>
        <v/>
      </c>
      <c r="AQ180" s="432" t="str">
        <f t="shared" si="240"/>
        <v/>
      </c>
      <c r="AR180" s="432" t="str">
        <f t="shared" si="240"/>
        <v/>
      </c>
      <c r="AS180" s="432" t="str">
        <f t="shared" si="240"/>
        <v/>
      </c>
      <c r="AT180" s="432" t="str">
        <f t="shared" si="240"/>
        <v/>
      </c>
      <c r="AU180" s="432" t="str">
        <f t="shared" si="240"/>
        <v/>
      </c>
      <c r="AV180" s="432" t="str">
        <f t="shared" si="240"/>
        <v/>
      </c>
      <c r="AW180" s="432" t="str">
        <f t="shared" si="240"/>
        <v/>
      </c>
      <c r="AX180" s="432" t="str">
        <f t="shared" si="240"/>
        <v/>
      </c>
      <c r="AY180" s="432" t="str">
        <f t="shared" si="240"/>
        <v/>
      </c>
      <c r="AZ180" s="432" t="str">
        <f t="shared" si="240"/>
        <v/>
      </c>
      <c r="BA180" s="432" t="str">
        <f t="shared" si="240"/>
        <v/>
      </c>
      <c r="BB180" s="432" t="str">
        <f t="shared" si="240"/>
        <v/>
      </c>
      <c r="BC180" s="432" t="str">
        <f t="shared" si="240"/>
        <v/>
      </c>
      <c r="BD180" s="432" t="str">
        <f t="shared" si="240"/>
        <v/>
      </c>
      <c r="BE180" s="432" t="str">
        <f t="shared" si="240"/>
        <v/>
      </c>
      <c r="BF180" s="432" t="str">
        <f t="shared" si="240"/>
        <v/>
      </c>
      <c r="BG180" s="432" t="str">
        <f t="shared" si="240"/>
        <v/>
      </c>
      <c r="BH180" s="432" t="str">
        <f t="shared" si="240"/>
        <v/>
      </c>
      <c r="BI180" s="432" t="str">
        <f t="shared" si="240"/>
        <v/>
      </c>
      <c r="BJ180" s="432" t="str">
        <f t="shared" si="240"/>
        <v/>
      </c>
      <c r="BK180" s="432" t="str">
        <f t="shared" si="240"/>
        <v/>
      </c>
      <c r="BL180" s="432" t="str">
        <f t="shared" si="240"/>
        <v/>
      </c>
      <c r="BM180" s="432" t="str">
        <f t="shared" si="240"/>
        <v/>
      </c>
      <c r="BN180" s="432" t="str">
        <f t="shared" si="240"/>
        <v/>
      </c>
      <c r="BO180" s="432" t="str">
        <f t="shared" si="240"/>
        <v/>
      </c>
      <c r="BP180" s="432" t="str">
        <f t="shared" si="240"/>
        <v/>
      </c>
      <c r="BQ180" s="432" t="str">
        <f t="shared" si="240"/>
        <v/>
      </c>
      <c r="BR180" s="432" t="str">
        <f t="shared" si="240"/>
        <v/>
      </c>
      <c r="BS180" s="432" t="str">
        <f t="shared" si="240"/>
        <v/>
      </c>
      <c r="BT180" s="432" t="str">
        <f t="shared" si="240"/>
        <v/>
      </c>
      <c r="BU180" s="432" t="str">
        <f t="shared" ref="BU180:CE180" si="241">IF(NOT(ISNA(BU90)),IF(LEN(BU90)&gt;0,(BU90-$C90)/(rateShift*0.0001),""),"")</f>
        <v/>
      </c>
      <c r="BV180" s="432" t="str">
        <f t="shared" si="241"/>
        <v/>
      </c>
      <c r="BW180" s="432" t="str">
        <f t="shared" si="241"/>
        <v/>
      </c>
      <c r="BX180" s="432" t="str">
        <f t="shared" si="241"/>
        <v/>
      </c>
      <c r="BY180" s="432" t="str">
        <f t="shared" si="241"/>
        <v/>
      </c>
      <c r="BZ180" s="432" t="str">
        <f t="shared" si="241"/>
        <v/>
      </c>
      <c r="CA180" s="432" t="str">
        <f t="shared" si="241"/>
        <v/>
      </c>
      <c r="CB180" s="432" t="str">
        <f t="shared" si="241"/>
        <v/>
      </c>
      <c r="CC180" s="432" t="str">
        <f t="shared" si="241"/>
        <v/>
      </c>
      <c r="CD180" s="432" t="str">
        <f t="shared" si="241"/>
        <v/>
      </c>
      <c r="CE180" s="436" t="str">
        <f t="shared" si="241"/>
        <v/>
      </c>
    </row>
    <row r="181" spans="8:83" x14ac:dyDescent="0.2">
      <c r="H181" s="238">
        <v>0</v>
      </c>
      <c r="I181" s="435" t="str">
        <f t="shared" ref="I181:AN181" si="242">IF(NOT(ISNA(I91)),IF(LEN(I91)&gt;0,(I91-$C91)/(rateShift*0.0001),""),"")</f>
        <v/>
      </c>
      <c r="J181" s="432" t="str">
        <f t="shared" si="242"/>
        <v/>
      </c>
      <c r="K181" s="432" t="str">
        <f t="shared" si="242"/>
        <v/>
      </c>
      <c r="L181" s="432" t="str">
        <f t="shared" si="242"/>
        <v/>
      </c>
      <c r="M181" s="432" t="str">
        <f t="shared" si="242"/>
        <v/>
      </c>
      <c r="N181" s="432" t="str">
        <f t="shared" si="242"/>
        <v/>
      </c>
      <c r="O181" s="432" t="str">
        <f t="shared" si="242"/>
        <v/>
      </c>
      <c r="P181" s="432" t="str">
        <f t="shared" si="242"/>
        <v/>
      </c>
      <c r="Q181" s="432" t="str">
        <f t="shared" si="242"/>
        <v/>
      </c>
      <c r="R181" s="432" t="str">
        <f t="shared" si="242"/>
        <v/>
      </c>
      <c r="S181" s="432" t="str">
        <f t="shared" si="242"/>
        <v/>
      </c>
      <c r="T181" s="432" t="str">
        <f t="shared" si="242"/>
        <v/>
      </c>
      <c r="U181" s="432" t="str">
        <f t="shared" si="242"/>
        <v/>
      </c>
      <c r="V181" s="432" t="str">
        <f t="shared" si="242"/>
        <v/>
      </c>
      <c r="W181" s="432" t="str">
        <f t="shared" si="242"/>
        <v/>
      </c>
      <c r="X181" s="432" t="str">
        <f t="shared" si="242"/>
        <v/>
      </c>
      <c r="Y181" s="432" t="str">
        <f t="shared" si="242"/>
        <v/>
      </c>
      <c r="Z181" s="432" t="str">
        <f t="shared" si="242"/>
        <v/>
      </c>
      <c r="AA181" s="432" t="str">
        <f t="shared" si="242"/>
        <v/>
      </c>
      <c r="AB181" s="432" t="str">
        <f t="shared" si="242"/>
        <v/>
      </c>
      <c r="AC181" s="432" t="str">
        <f t="shared" si="242"/>
        <v/>
      </c>
      <c r="AD181" s="432" t="str">
        <f t="shared" si="242"/>
        <v/>
      </c>
      <c r="AE181" s="432" t="str">
        <f t="shared" si="242"/>
        <v/>
      </c>
      <c r="AF181" s="432" t="str">
        <f t="shared" si="242"/>
        <v/>
      </c>
      <c r="AG181" s="432" t="str">
        <f t="shared" si="242"/>
        <v/>
      </c>
      <c r="AH181" s="432" t="str">
        <f t="shared" si="242"/>
        <v/>
      </c>
      <c r="AI181" s="432" t="str">
        <f t="shared" si="242"/>
        <v/>
      </c>
      <c r="AJ181" s="432" t="str">
        <f t="shared" si="242"/>
        <v/>
      </c>
      <c r="AK181" s="432" t="str">
        <f t="shared" si="242"/>
        <v/>
      </c>
      <c r="AL181" s="432" t="str">
        <f t="shared" si="242"/>
        <v/>
      </c>
      <c r="AM181" s="432" t="str">
        <f t="shared" si="242"/>
        <v/>
      </c>
      <c r="AN181" s="432" t="str">
        <f t="shared" si="242"/>
        <v/>
      </c>
      <c r="AO181" s="432" t="str">
        <f t="shared" ref="AO181:BT181" si="243">IF(NOT(ISNA(AO91)),IF(LEN(AO91)&gt;0,(AO91-$C91)/(rateShift*0.0001),""),"")</f>
        <v/>
      </c>
      <c r="AP181" s="432" t="str">
        <f t="shared" si="243"/>
        <v/>
      </c>
      <c r="AQ181" s="432" t="str">
        <f t="shared" si="243"/>
        <v/>
      </c>
      <c r="AR181" s="432" t="str">
        <f t="shared" si="243"/>
        <v/>
      </c>
      <c r="AS181" s="432" t="str">
        <f t="shared" si="243"/>
        <v/>
      </c>
      <c r="AT181" s="432" t="str">
        <f t="shared" si="243"/>
        <v/>
      </c>
      <c r="AU181" s="432" t="str">
        <f t="shared" si="243"/>
        <v/>
      </c>
      <c r="AV181" s="432" t="str">
        <f t="shared" si="243"/>
        <v/>
      </c>
      <c r="AW181" s="432" t="str">
        <f t="shared" si="243"/>
        <v/>
      </c>
      <c r="AX181" s="432" t="str">
        <f t="shared" si="243"/>
        <v/>
      </c>
      <c r="AY181" s="432" t="str">
        <f t="shared" si="243"/>
        <v/>
      </c>
      <c r="AZ181" s="432" t="str">
        <f t="shared" si="243"/>
        <v/>
      </c>
      <c r="BA181" s="432" t="str">
        <f t="shared" si="243"/>
        <v/>
      </c>
      <c r="BB181" s="432" t="str">
        <f t="shared" si="243"/>
        <v/>
      </c>
      <c r="BC181" s="432" t="str">
        <f t="shared" si="243"/>
        <v/>
      </c>
      <c r="BD181" s="432" t="str">
        <f t="shared" si="243"/>
        <v/>
      </c>
      <c r="BE181" s="432" t="str">
        <f t="shared" si="243"/>
        <v/>
      </c>
      <c r="BF181" s="432" t="str">
        <f t="shared" si="243"/>
        <v/>
      </c>
      <c r="BG181" s="432" t="str">
        <f t="shared" si="243"/>
        <v/>
      </c>
      <c r="BH181" s="432" t="str">
        <f t="shared" si="243"/>
        <v/>
      </c>
      <c r="BI181" s="432" t="str">
        <f t="shared" si="243"/>
        <v/>
      </c>
      <c r="BJ181" s="432" t="str">
        <f t="shared" si="243"/>
        <v/>
      </c>
      <c r="BK181" s="432" t="str">
        <f t="shared" si="243"/>
        <v/>
      </c>
      <c r="BL181" s="432" t="str">
        <f t="shared" si="243"/>
        <v/>
      </c>
      <c r="BM181" s="432" t="str">
        <f t="shared" si="243"/>
        <v/>
      </c>
      <c r="BN181" s="432" t="str">
        <f t="shared" si="243"/>
        <v/>
      </c>
      <c r="BO181" s="432" t="str">
        <f t="shared" si="243"/>
        <v/>
      </c>
      <c r="BP181" s="432" t="str">
        <f t="shared" si="243"/>
        <v/>
      </c>
      <c r="BQ181" s="432" t="str">
        <f t="shared" si="243"/>
        <v/>
      </c>
      <c r="BR181" s="432" t="str">
        <f t="shared" si="243"/>
        <v/>
      </c>
      <c r="BS181" s="432" t="str">
        <f t="shared" si="243"/>
        <v/>
      </c>
      <c r="BT181" s="432" t="str">
        <f t="shared" si="243"/>
        <v/>
      </c>
      <c r="BU181" s="432" t="str">
        <f t="shared" ref="BU181:CE181" si="244">IF(NOT(ISNA(BU91)),IF(LEN(BU91)&gt;0,(BU91-$C91)/(rateShift*0.0001),""),"")</f>
        <v/>
      </c>
      <c r="BV181" s="432" t="str">
        <f t="shared" si="244"/>
        <v/>
      </c>
      <c r="BW181" s="432" t="str">
        <f t="shared" si="244"/>
        <v/>
      </c>
      <c r="BX181" s="432" t="str">
        <f t="shared" si="244"/>
        <v/>
      </c>
      <c r="BY181" s="432" t="str">
        <f t="shared" si="244"/>
        <v/>
      </c>
      <c r="BZ181" s="432" t="str">
        <f t="shared" si="244"/>
        <v/>
      </c>
      <c r="CA181" s="432" t="str">
        <f t="shared" si="244"/>
        <v/>
      </c>
      <c r="CB181" s="432" t="str">
        <f t="shared" si="244"/>
        <v/>
      </c>
      <c r="CC181" s="432" t="str">
        <f t="shared" si="244"/>
        <v/>
      </c>
      <c r="CD181" s="432" t="str">
        <f t="shared" si="244"/>
        <v/>
      </c>
      <c r="CE181" s="436" t="str">
        <f t="shared" si="244"/>
        <v/>
      </c>
    </row>
    <row r="182" spans="8:83" x14ac:dyDescent="0.2">
      <c r="H182" s="238">
        <v>0</v>
      </c>
      <c r="I182" s="435" t="str">
        <f t="shared" ref="I182:AN182" si="245">IF(NOT(ISNA(I92)),IF(LEN(I92)&gt;0,(I92-$C92)/(rateShift*0.0001),""),"")</f>
        <v/>
      </c>
      <c r="J182" s="432" t="str">
        <f t="shared" si="245"/>
        <v/>
      </c>
      <c r="K182" s="432" t="str">
        <f t="shared" si="245"/>
        <v/>
      </c>
      <c r="L182" s="432" t="str">
        <f t="shared" si="245"/>
        <v/>
      </c>
      <c r="M182" s="432" t="str">
        <f t="shared" si="245"/>
        <v/>
      </c>
      <c r="N182" s="432" t="str">
        <f t="shared" si="245"/>
        <v/>
      </c>
      <c r="O182" s="432" t="str">
        <f t="shared" si="245"/>
        <v/>
      </c>
      <c r="P182" s="432" t="str">
        <f t="shared" si="245"/>
        <v/>
      </c>
      <c r="Q182" s="432" t="str">
        <f t="shared" si="245"/>
        <v/>
      </c>
      <c r="R182" s="432" t="str">
        <f t="shared" si="245"/>
        <v/>
      </c>
      <c r="S182" s="432" t="str">
        <f t="shared" si="245"/>
        <v/>
      </c>
      <c r="T182" s="432" t="str">
        <f t="shared" si="245"/>
        <v/>
      </c>
      <c r="U182" s="432" t="str">
        <f t="shared" si="245"/>
        <v/>
      </c>
      <c r="V182" s="432" t="str">
        <f t="shared" si="245"/>
        <v/>
      </c>
      <c r="W182" s="432" t="str">
        <f t="shared" si="245"/>
        <v/>
      </c>
      <c r="X182" s="432" t="str">
        <f t="shared" si="245"/>
        <v/>
      </c>
      <c r="Y182" s="432" t="str">
        <f t="shared" si="245"/>
        <v/>
      </c>
      <c r="Z182" s="432" t="str">
        <f t="shared" si="245"/>
        <v/>
      </c>
      <c r="AA182" s="432" t="str">
        <f t="shared" si="245"/>
        <v/>
      </c>
      <c r="AB182" s="432" t="str">
        <f t="shared" si="245"/>
        <v/>
      </c>
      <c r="AC182" s="432" t="str">
        <f t="shared" si="245"/>
        <v/>
      </c>
      <c r="AD182" s="432" t="str">
        <f t="shared" si="245"/>
        <v/>
      </c>
      <c r="AE182" s="432" t="str">
        <f t="shared" si="245"/>
        <v/>
      </c>
      <c r="AF182" s="432" t="str">
        <f t="shared" si="245"/>
        <v/>
      </c>
      <c r="AG182" s="432" t="str">
        <f t="shared" si="245"/>
        <v/>
      </c>
      <c r="AH182" s="432" t="str">
        <f t="shared" si="245"/>
        <v/>
      </c>
      <c r="AI182" s="432" t="str">
        <f t="shared" si="245"/>
        <v/>
      </c>
      <c r="AJ182" s="432" t="str">
        <f t="shared" si="245"/>
        <v/>
      </c>
      <c r="AK182" s="432" t="str">
        <f t="shared" si="245"/>
        <v/>
      </c>
      <c r="AL182" s="432" t="str">
        <f t="shared" si="245"/>
        <v/>
      </c>
      <c r="AM182" s="432" t="str">
        <f t="shared" si="245"/>
        <v/>
      </c>
      <c r="AN182" s="432" t="str">
        <f t="shared" si="245"/>
        <v/>
      </c>
      <c r="AO182" s="432" t="str">
        <f t="shared" ref="AO182:BT182" si="246">IF(NOT(ISNA(AO92)),IF(LEN(AO92)&gt;0,(AO92-$C92)/(rateShift*0.0001),""),"")</f>
        <v/>
      </c>
      <c r="AP182" s="432" t="str">
        <f t="shared" si="246"/>
        <v/>
      </c>
      <c r="AQ182" s="432" t="str">
        <f t="shared" si="246"/>
        <v/>
      </c>
      <c r="AR182" s="432" t="str">
        <f t="shared" si="246"/>
        <v/>
      </c>
      <c r="AS182" s="432" t="str">
        <f t="shared" si="246"/>
        <v/>
      </c>
      <c r="AT182" s="432" t="str">
        <f t="shared" si="246"/>
        <v/>
      </c>
      <c r="AU182" s="432" t="str">
        <f t="shared" si="246"/>
        <v/>
      </c>
      <c r="AV182" s="432" t="str">
        <f t="shared" si="246"/>
        <v/>
      </c>
      <c r="AW182" s="432" t="str">
        <f t="shared" si="246"/>
        <v/>
      </c>
      <c r="AX182" s="432" t="str">
        <f t="shared" si="246"/>
        <v/>
      </c>
      <c r="AY182" s="432" t="str">
        <f t="shared" si="246"/>
        <v/>
      </c>
      <c r="AZ182" s="432" t="str">
        <f t="shared" si="246"/>
        <v/>
      </c>
      <c r="BA182" s="432" t="str">
        <f t="shared" si="246"/>
        <v/>
      </c>
      <c r="BB182" s="432" t="str">
        <f t="shared" si="246"/>
        <v/>
      </c>
      <c r="BC182" s="432" t="str">
        <f t="shared" si="246"/>
        <v/>
      </c>
      <c r="BD182" s="432" t="str">
        <f t="shared" si="246"/>
        <v/>
      </c>
      <c r="BE182" s="432" t="str">
        <f t="shared" si="246"/>
        <v/>
      </c>
      <c r="BF182" s="432" t="str">
        <f t="shared" si="246"/>
        <v/>
      </c>
      <c r="BG182" s="432" t="str">
        <f t="shared" si="246"/>
        <v/>
      </c>
      <c r="BH182" s="432" t="str">
        <f t="shared" si="246"/>
        <v/>
      </c>
      <c r="BI182" s="432" t="str">
        <f t="shared" si="246"/>
        <v/>
      </c>
      <c r="BJ182" s="432" t="str">
        <f t="shared" si="246"/>
        <v/>
      </c>
      <c r="BK182" s="432" t="str">
        <f t="shared" si="246"/>
        <v/>
      </c>
      <c r="BL182" s="432" t="str">
        <f t="shared" si="246"/>
        <v/>
      </c>
      <c r="BM182" s="432" t="str">
        <f t="shared" si="246"/>
        <v/>
      </c>
      <c r="BN182" s="432" t="str">
        <f t="shared" si="246"/>
        <v/>
      </c>
      <c r="BO182" s="432" t="str">
        <f t="shared" si="246"/>
        <v/>
      </c>
      <c r="BP182" s="432" t="str">
        <f t="shared" si="246"/>
        <v/>
      </c>
      <c r="BQ182" s="432" t="str">
        <f t="shared" si="246"/>
        <v/>
      </c>
      <c r="BR182" s="432" t="str">
        <f t="shared" si="246"/>
        <v/>
      </c>
      <c r="BS182" s="432" t="str">
        <f t="shared" si="246"/>
        <v/>
      </c>
      <c r="BT182" s="432" t="str">
        <f t="shared" si="246"/>
        <v/>
      </c>
      <c r="BU182" s="432" t="str">
        <f t="shared" ref="BU182:CE182" si="247">IF(NOT(ISNA(BU92)),IF(LEN(BU92)&gt;0,(BU92-$C92)/(rateShift*0.0001),""),"")</f>
        <v/>
      </c>
      <c r="BV182" s="432" t="str">
        <f t="shared" si="247"/>
        <v/>
      </c>
      <c r="BW182" s="432" t="str">
        <f t="shared" si="247"/>
        <v/>
      </c>
      <c r="BX182" s="432" t="str">
        <f t="shared" si="247"/>
        <v/>
      </c>
      <c r="BY182" s="432" t="str">
        <f t="shared" si="247"/>
        <v/>
      </c>
      <c r="BZ182" s="432" t="str">
        <f t="shared" si="247"/>
        <v/>
      </c>
      <c r="CA182" s="432" t="str">
        <f t="shared" si="247"/>
        <v/>
      </c>
      <c r="CB182" s="432" t="str">
        <f t="shared" si="247"/>
        <v/>
      </c>
      <c r="CC182" s="432" t="str">
        <f t="shared" si="247"/>
        <v/>
      </c>
      <c r="CD182" s="432" t="str">
        <f t="shared" si="247"/>
        <v/>
      </c>
      <c r="CE182" s="436" t="str">
        <f t="shared" si="247"/>
        <v/>
      </c>
    </row>
    <row r="183" spans="8:83" x14ac:dyDescent="0.2">
      <c r="H183" s="238">
        <v>0</v>
      </c>
      <c r="I183" s="435" t="str">
        <f t="shared" ref="I183:AN183" si="248">IF(NOT(ISNA(I93)),IF(LEN(I93)&gt;0,(I93-$C93)/(rateShift*0.0001),""),"")</f>
        <v/>
      </c>
      <c r="J183" s="432" t="str">
        <f t="shared" si="248"/>
        <v/>
      </c>
      <c r="K183" s="432" t="str">
        <f t="shared" si="248"/>
        <v/>
      </c>
      <c r="L183" s="432" t="str">
        <f t="shared" si="248"/>
        <v/>
      </c>
      <c r="M183" s="432" t="str">
        <f t="shared" si="248"/>
        <v/>
      </c>
      <c r="N183" s="432" t="str">
        <f t="shared" si="248"/>
        <v/>
      </c>
      <c r="O183" s="432" t="str">
        <f t="shared" si="248"/>
        <v/>
      </c>
      <c r="P183" s="432" t="str">
        <f t="shared" si="248"/>
        <v/>
      </c>
      <c r="Q183" s="432" t="str">
        <f t="shared" si="248"/>
        <v/>
      </c>
      <c r="R183" s="432" t="str">
        <f t="shared" si="248"/>
        <v/>
      </c>
      <c r="S183" s="432" t="str">
        <f t="shared" si="248"/>
        <v/>
      </c>
      <c r="T183" s="432" t="str">
        <f t="shared" si="248"/>
        <v/>
      </c>
      <c r="U183" s="432" t="str">
        <f t="shared" si="248"/>
        <v/>
      </c>
      <c r="V183" s="432" t="str">
        <f t="shared" si="248"/>
        <v/>
      </c>
      <c r="W183" s="432" t="str">
        <f t="shared" si="248"/>
        <v/>
      </c>
      <c r="X183" s="432" t="str">
        <f t="shared" si="248"/>
        <v/>
      </c>
      <c r="Y183" s="432" t="str">
        <f t="shared" si="248"/>
        <v/>
      </c>
      <c r="Z183" s="432" t="str">
        <f t="shared" si="248"/>
        <v/>
      </c>
      <c r="AA183" s="432" t="str">
        <f t="shared" si="248"/>
        <v/>
      </c>
      <c r="AB183" s="432" t="str">
        <f t="shared" si="248"/>
        <v/>
      </c>
      <c r="AC183" s="432" t="str">
        <f t="shared" si="248"/>
        <v/>
      </c>
      <c r="AD183" s="432" t="str">
        <f t="shared" si="248"/>
        <v/>
      </c>
      <c r="AE183" s="432" t="str">
        <f t="shared" si="248"/>
        <v/>
      </c>
      <c r="AF183" s="432" t="str">
        <f t="shared" si="248"/>
        <v/>
      </c>
      <c r="AG183" s="432" t="str">
        <f t="shared" si="248"/>
        <v/>
      </c>
      <c r="AH183" s="432" t="str">
        <f t="shared" si="248"/>
        <v/>
      </c>
      <c r="AI183" s="432" t="str">
        <f t="shared" si="248"/>
        <v/>
      </c>
      <c r="AJ183" s="432" t="str">
        <f t="shared" si="248"/>
        <v/>
      </c>
      <c r="AK183" s="432" t="str">
        <f t="shared" si="248"/>
        <v/>
      </c>
      <c r="AL183" s="432" t="str">
        <f t="shared" si="248"/>
        <v/>
      </c>
      <c r="AM183" s="432" t="str">
        <f t="shared" si="248"/>
        <v/>
      </c>
      <c r="AN183" s="432" t="str">
        <f t="shared" si="248"/>
        <v/>
      </c>
      <c r="AO183" s="432" t="str">
        <f t="shared" ref="AO183:BT183" si="249">IF(NOT(ISNA(AO93)),IF(LEN(AO93)&gt;0,(AO93-$C93)/(rateShift*0.0001),""),"")</f>
        <v/>
      </c>
      <c r="AP183" s="432" t="str">
        <f t="shared" si="249"/>
        <v/>
      </c>
      <c r="AQ183" s="432" t="str">
        <f t="shared" si="249"/>
        <v/>
      </c>
      <c r="AR183" s="432" t="str">
        <f t="shared" si="249"/>
        <v/>
      </c>
      <c r="AS183" s="432" t="str">
        <f t="shared" si="249"/>
        <v/>
      </c>
      <c r="AT183" s="432" t="str">
        <f t="shared" si="249"/>
        <v/>
      </c>
      <c r="AU183" s="432" t="str">
        <f t="shared" si="249"/>
        <v/>
      </c>
      <c r="AV183" s="432" t="str">
        <f t="shared" si="249"/>
        <v/>
      </c>
      <c r="AW183" s="432" t="str">
        <f t="shared" si="249"/>
        <v/>
      </c>
      <c r="AX183" s="432" t="str">
        <f t="shared" si="249"/>
        <v/>
      </c>
      <c r="AY183" s="432" t="str">
        <f t="shared" si="249"/>
        <v/>
      </c>
      <c r="AZ183" s="432" t="str">
        <f t="shared" si="249"/>
        <v/>
      </c>
      <c r="BA183" s="432" t="str">
        <f t="shared" si="249"/>
        <v/>
      </c>
      <c r="BB183" s="432" t="str">
        <f t="shared" si="249"/>
        <v/>
      </c>
      <c r="BC183" s="432" t="str">
        <f t="shared" si="249"/>
        <v/>
      </c>
      <c r="BD183" s="432" t="str">
        <f t="shared" si="249"/>
        <v/>
      </c>
      <c r="BE183" s="432" t="str">
        <f t="shared" si="249"/>
        <v/>
      </c>
      <c r="BF183" s="432" t="str">
        <f t="shared" si="249"/>
        <v/>
      </c>
      <c r="BG183" s="432" t="str">
        <f t="shared" si="249"/>
        <v/>
      </c>
      <c r="BH183" s="432" t="str">
        <f t="shared" si="249"/>
        <v/>
      </c>
      <c r="BI183" s="432" t="str">
        <f t="shared" si="249"/>
        <v/>
      </c>
      <c r="BJ183" s="432" t="str">
        <f t="shared" si="249"/>
        <v/>
      </c>
      <c r="BK183" s="432" t="str">
        <f t="shared" si="249"/>
        <v/>
      </c>
      <c r="BL183" s="432" t="str">
        <f t="shared" si="249"/>
        <v/>
      </c>
      <c r="BM183" s="432" t="str">
        <f t="shared" si="249"/>
        <v/>
      </c>
      <c r="BN183" s="432" t="str">
        <f t="shared" si="249"/>
        <v/>
      </c>
      <c r="BO183" s="432" t="str">
        <f t="shared" si="249"/>
        <v/>
      </c>
      <c r="BP183" s="432" t="str">
        <f t="shared" si="249"/>
        <v/>
      </c>
      <c r="BQ183" s="432" t="str">
        <f t="shared" si="249"/>
        <v/>
      </c>
      <c r="BR183" s="432" t="str">
        <f t="shared" si="249"/>
        <v/>
      </c>
      <c r="BS183" s="432" t="str">
        <f t="shared" si="249"/>
        <v/>
      </c>
      <c r="BT183" s="432" t="str">
        <f t="shared" si="249"/>
        <v/>
      </c>
      <c r="BU183" s="432" t="str">
        <f t="shared" ref="BU183:CE183" si="250">IF(NOT(ISNA(BU93)),IF(LEN(BU93)&gt;0,(BU93-$C93)/(rateShift*0.0001),""),"")</f>
        <v/>
      </c>
      <c r="BV183" s="432" t="str">
        <f t="shared" si="250"/>
        <v/>
      </c>
      <c r="BW183" s="432" t="str">
        <f t="shared" si="250"/>
        <v/>
      </c>
      <c r="BX183" s="432" t="str">
        <f t="shared" si="250"/>
        <v/>
      </c>
      <c r="BY183" s="432" t="str">
        <f t="shared" si="250"/>
        <v/>
      </c>
      <c r="BZ183" s="432" t="str">
        <f t="shared" si="250"/>
        <v/>
      </c>
      <c r="CA183" s="432" t="str">
        <f t="shared" si="250"/>
        <v/>
      </c>
      <c r="CB183" s="432" t="str">
        <f t="shared" si="250"/>
        <v/>
      </c>
      <c r="CC183" s="432" t="str">
        <f t="shared" si="250"/>
        <v/>
      </c>
      <c r="CD183" s="432" t="str">
        <f t="shared" si="250"/>
        <v/>
      </c>
      <c r="CE183" s="436" t="str">
        <f t="shared" si="250"/>
        <v/>
      </c>
    </row>
    <row r="184" spans="8:83" x14ac:dyDescent="0.2">
      <c r="H184" s="238">
        <v>0</v>
      </c>
      <c r="I184" s="435" t="str">
        <f t="shared" ref="I184:AN184" si="251">IF(NOT(ISNA(I94)),IF(LEN(I94)&gt;0,(I94-$C94)/(rateShift*0.0001),""),"")</f>
        <v/>
      </c>
      <c r="J184" s="432" t="str">
        <f t="shared" si="251"/>
        <v/>
      </c>
      <c r="K184" s="432" t="str">
        <f t="shared" si="251"/>
        <v/>
      </c>
      <c r="L184" s="432" t="str">
        <f t="shared" si="251"/>
        <v/>
      </c>
      <c r="M184" s="432" t="str">
        <f t="shared" si="251"/>
        <v/>
      </c>
      <c r="N184" s="432" t="str">
        <f t="shared" si="251"/>
        <v/>
      </c>
      <c r="O184" s="432" t="str">
        <f t="shared" si="251"/>
        <v/>
      </c>
      <c r="P184" s="432" t="str">
        <f t="shared" si="251"/>
        <v/>
      </c>
      <c r="Q184" s="432" t="str">
        <f t="shared" si="251"/>
        <v/>
      </c>
      <c r="R184" s="432" t="str">
        <f t="shared" si="251"/>
        <v/>
      </c>
      <c r="S184" s="432" t="str">
        <f t="shared" si="251"/>
        <v/>
      </c>
      <c r="T184" s="432" t="str">
        <f t="shared" si="251"/>
        <v/>
      </c>
      <c r="U184" s="432" t="str">
        <f t="shared" si="251"/>
        <v/>
      </c>
      <c r="V184" s="432" t="str">
        <f t="shared" si="251"/>
        <v/>
      </c>
      <c r="W184" s="432" t="str">
        <f t="shared" si="251"/>
        <v/>
      </c>
      <c r="X184" s="432" t="str">
        <f t="shared" si="251"/>
        <v/>
      </c>
      <c r="Y184" s="432" t="str">
        <f t="shared" si="251"/>
        <v/>
      </c>
      <c r="Z184" s="432" t="str">
        <f t="shared" si="251"/>
        <v/>
      </c>
      <c r="AA184" s="432" t="str">
        <f t="shared" si="251"/>
        <v/>
      </c>
      <c r="AB184" s="432" t="str">
        <f t="shared" si="251"/>
        <v/>
      </c>
      <c r="AC184" s="432" t="str">
        <f t="shared" si="251"/>
        <v/>
      </c>
      <c r="AD184" s="432" t="str">
        <f t="shared" si="251"/>
        <v/>
      </c>
      <c r="AE184" s="432" t="str">
        <f t="shared" si="251"/>
        <v/>
      </c>
      <c r="AF184" s="432" t="str">
        <f t="shared" si="251"/>
        <v/>
      </c>
      <c r="AG184" s="432" t="str">
        <f t="shared" si="251"/>
        <v/>
      </c>
      <c r="AH184" s="432" t="str">
        <f t="shared" si="251"/>
        <v/>
      </c>
      <c r="AI184" s="432" t="str">
        <f t="shared" si="251"/>
        <v/>
      </c>
      <c r="AJ184" s="432" t="str">
        <f t="shared" si="251"/>
        <v/>
      </c>
      <c r="AK184" s="432" t="str">
        <f t="shared" si="251"/>
        <v/>
      </c>
      <c r="AL184" s="432" t="str">
        <f t="shared" si="251"/>
        <v/>
      </c>
      <c r="AM184" s="432" t="str">
        <f t="shared" si="251"/>
        <v/>
      </c>
      <c r="AN184" s="432" t="str">
        <f t="shared" si="251"/>
        <v/>
      </c>
      <c r="AO184" s="432" t="str">
        <f t="shared" ref="AO184:BT184" si="252">IF(NOT(ISNA(AO94)),IF(LEN(AO94)&gt;0,(AO94-$C94)/(rateShift*0.0001),""),"")</f>
        <v/>
      </c>
      <c r="AP184" s="432" t="str">
        <f t="shared" si="252"/>
        <v/>
      </c>
      <c r="AQ184" s="432" t="str">
        <f t="shared" si="252"/>
        <v/>
      </c>
      <c r="AR184" s="432" t="str">
        <f t="shared" si="252"/>
        <v/>
      </c>
      <c r="AS184" s="432" t="str">
        <f t="shared" si="252"/>
        <v/>
      </c>
      <c r="AT184" s="432" t="str">
        <f t="shared" si="252"/>
        <v/>
      </c>
      <c r="AU184" s="432" t="str">
        <f t="shared" si="252"/>
        <v/>
      </c>
      <c r="AV184" s="432" t="str">
        <f t="shared" si="252"/>
        <v/>
      </c>
      <c r="AW184" s="432" t="str">
        <f t="shared" si="252"/>
        <v/>
      </c>
      <c r="AX184" s="432" t="str">
        <f t="shared" si="252"/>
        <v/>
      </c>
      <c r="AY184" s="432" t="str">
        <f t="shared" si="252"/>
        <v/>
      </c>
      <c r="AZ184" s="432" t="str">
        <f t="shared" si="252"/>
        <v/>
      </c>
      <c r="BA184" s="432" t="str">
        <f t="shared" si="252"/>
        <v/>
      </c>
      <c r="BB184" s="432" t="str">
        <f t="shared" si="252"/>
        <v/>
      </c>
      <c r="BC184" s="432" t="str">
        <f t="shared" si="252"/>
        <v/>
      </c>
      <c r="BD184" s="432" t="str">
        <f t="shared" si="252"/>
        <v/>
      </c>
      <c r="BE184" s="432" t="str">
        <f t="shared" si="252"/>
        <v/>
      </c>
      <c r="BF184" s="432" t="str">
        <f t="shared" si="252"/>
        <v/>
      </c>
      <c r="BG184" s="432" t="str">
        <f t="shared" si="252"/>
        <v/>
      </c>
      <c r="BH184" s="432" t="str">
        <f t="shared" si="252"/>
        <v/>
      </c>
      <c r="BI184" s="432" t="str">
        <f t="shared" si="252"/>
        <v/>
      </c>
      <c r="BJ184" s="432" t="str">
        <f t="shared" si="252"/>
        <v/>
      </c>
      <c r="BK184" s="432" t="str">
        <f t="shared" si="252"/>
        <v/>
      </c>
      <c r="BL184" s="432" t="str">
        <f t="shared" si="252"/>
        <v/>
      </c>
      <c r="BM184" s="432" t="str">
        <f t="shared" si="252"/>
        <v/>
      </c>
      <c r="BN184" s="432" t="str">
        <f t="shared" si="252"/>
        <v/>
      </c>
      <c r="BO184" s="432" t="str">
        <f t="shared" si="252"/>
        <v/>
      </c>
      <c r="BP184" s="432" t="str">
        <f t="shared" si="252"/>
        <v/>
      </c>
      <c r="BQ184" s="432" t="str">
        <f t="shared" si="252"/>
        <v/>
      </c>
      <c r="BR184" s="432" t="str">
        <f t="shared" si="252"/>
        <v/>
      </c>
      <c r="BS184" s="432" t="str">
        <f t="shared" si="252"/>
        <v/>
      </c>
      <c r="BT184" s="432" t="str">
        <f t="shared" si="252"/>
        <v/>
      </c>
      <c r="BU184" s="432" t="str">
        <f t="shared" ref="BU184:CE184" si="253">IF(NOT(ISNA(BU94)),IF(LEN(BU94)&gt;0,(BU94-$C94)/(rateShift*0.0001),""),"")</f>
        <v/>
      </c>
      <c r="BV184" s="432" t="str">
        <f t="shared" si="253"/>
        <v/>
      </c>
      <c r="BW184" s="432" t="str">
        <f t="shared" si="253"/>
        <v/>
      </c>
      <c r="BX184" s="432" t="str">
        <f t="shared" si="253"/>
        <v/>
      </c>
      <c r="BY184" s="432" t="str">
        <f t="shared" si="253"/>
        <v/>
      </c>
      <c r="BZ184" s="432" t="str">
        <f t="shared" si="253"/>
        <v/>
      </c>
      <c r="CA184" s="432" t="str">
        <f t="shared" si="253"/>
        <v/>
      </c>
      <c r="CB184" s="432" t="str">
        <f t="shared" si="253"/>
        <v/>
      </c>
      <c r="CC184" s="432" t="str">
        <f t="shared" si="253"/>
        <v/>
      </c>
      <c r="CD184" s="432" t="str">
        <f t="shared" si="253"/>
        <v/>
      </c>
      <c r="CE184" s="436" t="str">
        <f t="shared" si="253"/>
        <v/>
      </c>
    </row>
    <row r="185" spans="8:83" x14ac:dyDescent="0.2">
      <c r="H185" s="238">
        <v>0</v>
      </c>
      <c r="I185" s="435" t="str">
        <f t="shared" ref="I185:AN185" si="254">IF(NOT(ISNA(I95)),IF(LEN(I95)&gt;0,(I95-$C95)/(rateShift*0.0001),""),"")</f>
        <v/>
      </c>
      <c r="J185" s="432" t="str">
        <f t="shared" si="254"/>
        <v/>
      </c>
      <c r="K185" s="432" t="str">
        <f t="shared" si="254"/>
        <v/>
      </c>
      <c r="L185" s="432" t="str">
        <f t="shared" si="254"/>
        <v/>
      </c>
      <c r="M185" s="432" t="str">
        <f t="shared" si="254"/>
        <v/>
      </c>
      <c r="N185" s="432" t="str">
        <f t="shared" si="254"/>
        <v/>
      </c>
      <c r="O185" s="432" t="str">
        <f t="shared" si="254"/>
        <v/>
      </c>
      <c r="P185" s="432" t="str">
        <f t="shared" si="254"/>
        <v/>
      </c>
      <c r="Q185" s="432" t="str">
        <f t="shared" si="254"/>
        <v/>
      </c>
      <c r="R185" s="432" t="str">
        <f t="shared" si="254"/>
        <v/>
      </c>
      <c r="S185" s="432" t="str">
        <f t="shared" si="254"/>
        <v/>
      </c>
      <c r="T185" s="432" t="str">
        <f t="shared" si="254"/>
        <v/>
      </c>
      <c r="U185" s="432" t="str">
        <f t="shared" si="254"/>
        <v/>
      </c>
      <c r="V185" s="432" t="str">
        <f t="shared" si="254"/>
        <v/>
      </c>
      <c r="W185" s="432" t="str">
        <f t="shared" si="254"/>
        <v/>
      </c>
      <c r="X185" s="432" t="str">
        <f t="shared" si="254"/>
        <v/>
      </c>
      <c r="Y185" s="432" t="str">
        <f t="shared" si="254"/>
        <v/>
      </c>
      <c r="Z185" s="432" t="str">
        <f t="shared" si="254"/>
        <v/>
      </c>
      <c r="AA185" s="432" t="str">
        <f t="shared" si="254"/>
        <v/>
      </c>
      <c r="AB185" s="432" t="str">
        <f t="shared" si="254"/>
        <v/>
      </c>
      <c r="AC185" s="432" t="str">
        <f t="shared" si="254"/>
        <v/>
      </c>
      <c r="AD185" s="432" t="str">
        <f t="shared" si="254"/>
        <v/>
      </c>
      <c r="AE185" s="432" t="str">
        <f t="shared" si="254"/>
        <v/>
      </c>
      <c r="AF185" s="432" t="str">
        <f t="shared" si="254"/>
        <v/>
      </c>
      <c r="AG185" s="432" t="str">
        <f t="shared" si="254"/>
        <v/>
      </c>
      <c r="AH185" s="432" t="str">
        <f t="shared" si="254"/>
        <v/>
      </c>
      <c r="AI185" s="432" t="str">
        <f t="shared" si="254"/>
        <v/>
      </c>
      <c r="AJ185" s="432" t="str">
        <f t="shared" si="254"/>
        <v/>
      </c>
      <c r="AK185" s="432" t="str">
        <f t="shared" si="254"/>
        <v/>
      </c>
      <c r="AL185" s="432" t="str">
        <f t="shared" si="254"/>
        <v/>
      </c>
      <c r="AM185" s="432" t="str">
        <f t="shared" si="254"/>
        <v/>
      </c>
      <c r="AN185" s="432" t="str">
        <f t="shared" si="254"/>
        <v/>
      </c>
      <c r="AO185" s="432" t="str">
        <f t="shared" ref="AO185:BT185" si="255">IF(NOT(ISNA(AO95)),IF(LEN(AO95)&gt;0,(AO95-$C95)/(rateShift*0.0001),""),"")</f>
        <v/>
      </c>
      <c r="AP185" s="432" t="str">
        <f t="shared" si="255"/>
        <v/>
      </c>
      <c r="AQ185" s="432" t="str">
        <f t="shared" si="255"/>
        <v/>
      </c>
      <c r="AR185" s="432" t="str">
        <f t="shared" si="255"/>
        <v/>
      </c>
      <c r="AS185" s="432" t="str">
        <f t="shared" si="255"/>
        <v/>
      </c>
      <c r="AT185" s="432" t="str">
        <f t="shared" si="255"/>
        <v/>
      </c>
      <c r="AU185" s="432" t="str">
        <f t="shared" si="255"/>
        <v/>
      </c>
      <c r="AV185" s="432" t="str">
        <f t="shared" si="255"/>
        <v/>
      </c>
      <c r="AW185" s="432" t="str">
        <f t="shared" si="255"/>
        <v/>
      </c>
      <c r="AX185" s="432" t="str">
        <f t="shared" si="255"/>
        <v/>
      </c>
      <c r="AY185" s="432" t="str">
        <f t="shared" si="255"/>
        <v/>
      </c>
      <c r="AZ185" s="432" t="str">
        <f t="shared" si="255"/>
        <v/>
      </c>
      <c r="BA185" s="432" t="str">
        <f t="shared" si="255"/>
        <v/>
      </c>
      <c r="BB185" s="432" t="str">
        <f t="shared" si="255"/>
        <v/>
      </c>
      <c r="BC185" s="432" t="str">
        <f t="shared" si="255"/>
        <v/>
      </c>
      <c r="BD185" s="432" t="str">
        <f t="shared" si="255"/>
        <v/>
      </c>
      <c r="BE185" s="432" t="str">
        <f t="shared" si="255"/>
        <v/>
      </c>
      <c r="BF185" s="432" t="str">
        <f t="shared" si="255"/>
        <v/>
      </c>
      <c r="BG185" s="432" t="str">
        <f t="shared" si="255"/>
        <v/>
      </c>
      <c r="BH185" s="432" t="str">
        <f t="shared" si="255"/>
        <v/>
      </c>
      <c r="BI185" s="432" t="str">
        <f t="shared" si="255"/>
        <v/>
      </c>
      <c r="BJ185" s="432" t="str">
        <f t="shared" si="255"/>
        <v/>
      </c>
      <c r="BK185" s="432" t="str">
        <f t="shared" si="255"/>
        <v/>
      </c>
      <c r="BL185" s="432" t="str">
        <f t="shared" si="255"/>
        <v/>
      </c>
      <c r="BM185" s="432" t="str">
        <f t="shared" si="255"/>
        <v/>
      </c>
      <c r="BN185" s="432" t="str">
        <f t="shared" si="255"/>
        <v/>
      </c>
      <c r="BO185" s="432" t="str">
        <f t="shared" si="255"/>
        <v/>
      </c>
      <c r="BP185" s="432" t="str">
        <f t="shared" si="255"/>
        <v/>
      </c>
      <c r="BQ185" s="432" t="str">
        <f t="shared" si="255"/>
        <v/>
      </c>
      <c r="BR185" s="432" t="str">
        <f t="shared" si="255"/>
        <v/>
      </c>
      <c r="BS185" s="432" t="str">
        <f t="shared" si="255"/>
        <v/>
      </c>
      <c r="BT185" s="432" t="str">
        <f t="shared" si="255"/>
        <v/>
      </c>
      <c r="BU185" s="432" t="str">
        <f t="shared" ref="BU185:CE185" si="256">IF(NOT(ISNA(BU95)),IF(LEN(BU95)&gt;0,(BU95-$C95)/(rateShift*0.0001),""),"")</f>
        <v/>
      </c>
      <c r="BV185" s="432" t="str">
        <f t="shared" si="256"/>
        <v/>
      </c>
      <c r="BW185" s="432" t="str">
        <f t="shared" si="256"/>
        <v/>
      </c>
      <c r="BX185" s="432" t="str">
        <f t="shared" si="256"/>
        <v/>
      </c>
      <c r="BY185" s="432" t="str">
        <f t="shared" si="256"/>
        <v/>
      </c>
      <c r="BZ185" s="432" t="str">
        <f t="shared" si="256"/>
        <v/>
      </c>
      <c r="CA185" s="432" t="str">
        <f t="shared" si="256"/>
        <v/>
      </c>
      <c r="CB185" s="432" t="str">
        <f t="shared" si="256"/>
        <v/>
      </c>
      <c r="CC185" s="432" t="str">
        <f t="shared" si="256"/>
        <v/>
      </c>
      <c r="CD185" s="432" t="str">
        <f t="shared" si="256"/>
        <v/>
      </c>
      <c r="CE185" s="436" t="str">
        <f t="shared" si="256"/>
        <v/>
      </c>
    </row>
    <row r="186" spans="8:83" x14ac:dyDescent="0.2">
      <c r="H186" s="238">
        <v>0</v>
      </c>
      <c r="I186" s="435" t="str">
        <f t="shared" ref="I186:AN186" si="257">IF(NOT(ISNA(I96)),IF(LEN(I96)&gt;0,(I96-$C96)/(rateShift*0.0001),""),"")</f>
        <v/>
      </c>
      <c r="J186" s="432" t="str">
        <f t="shared" si="257"/>
        <v/>
      </c>
      <c r="K186" s="432" t="str">
        <f t="shared" si="257"/>
        <v/>
      </c>
      <c r="L186" s="432" t="str">
        <f t="shared" si="257"/>
        <v/>
      </c>
      <c r="M186" s="432" t="str">
        <f t="shared" si="257"/>
        <v/>
      </c>
      <c r="N186" s="432" t="str">
        <f t="shared" si="257"/>
        <v/>
      </c>
      <c r="O186" s="432" t="str">
        <f t="shared" si="257"/>
        <v/>
      </c>
      <c r="P186" s="432" t="str">
        <f t="shared" si="257"/>
        <v/>
      </c>
      <c r="Q186" s="432" t="str">
        <f t="shared" si="257"/>
        <v/>
      </c>
      <c r="R186" s="432" t="str">
        <f t="shared" si="257"/>
        <v/>
      </c>
      <c r="S186" s="432" t="str">
        <f t="shared" si="257"/>
        <v/>
      </c>
      <c r="T186" s="432" t="str">
        <f t="shared" si="257"/>
        <v/>
      </c>
      <c r="U186" s="432" t="str">
        <f t="shared" si="257"/>
        <v/>
      </c>
      <c r="V186" s="432" t="str">
        <f t="shared" si="257"/>
        <v/>
      </c>
      <c r="W186" s="432" t="str">
        <f t="shared" si="257"/>
        <v/>
      </c>
      <c r="X186" s="432" t="str">
        <f t="shared" si="257"/>
        <v/>
      </c>
      <c r="Y186" s="432" t="str">
        <f t="shared" si="257"/>
        <v/>
      </c>
      <c r="Z186" s="432" t="str">
        <f t="shared" si="257"/>
        <v/>
      </c>
      <c r="AA186" s="432" t="str">
        <f t="shared" si="257"/>
        <v/>
      </c>
      <c r="AB186" s="432" t="str">
        <f t="shared" si="257"/>
        <v/>
      </c>
      <c r="AC186" s="432" t="str">
        <f t="shared" si="257"/>
        <v/>
      </c>
      <c r="AD186" s="432" t="str">
        <f t="shared" si="257"/>
        <v/>
      </c>
      <c r="AE186" s="432" t="str">
        <f t="shared" si="257"/>
        <v/>
      </c>
      <c r="AF186" s="432" t="str">
        <f t="shared" si="257"/>
        <v/>
      </c>
      <c r="AG186" s="432" t="str">
        <f t="shared" si="257"/>
        <v/>
      </c>
      <c r="AH186" s="432" t="str">
        <f t="shared" si="257"/>
        <v/>
      </c>
      <c r="AI186" s="432" t="str">
        <f t="shared" si="257"/>
        <v/>
      </c>
      <c r="AJ186" s="432" t="str">
        <f t="shared" si="257"/>
        <v/>
      </c>
      <c r="AK186" s="432" t="str">
        <f t="shared" si="257"/>
        <v/>
      </c>
      <c r="AL186" s="432" t="str">
        <f t="shared" si="257"/>
        <v/>
      </c>
      <c r="AM186" s="432" t="str">
        <f t="shared" si="257"/>
        <v/>
      </c>
      <c r="AN186" s="432" t="str">
        <f t="shared" si="257"/>
        <v/>
      </c>
      <c r="AO186" s="432" t="str">
        <f t="shared" ref="AO186:BT186" si="258">IF(NOT(ISNA(AO96)),IF(LEN(AO96)&gt;0,(AO96-$C96)/(rateShift*0.0001),""),"")</f>
        <v/>
      </c>
      <c r="AP186" s="432" t="str">
        <f t="shared" si="258"/>
        <v/>
      </c>
      <c r="AQ186" s="432" t="str">
        <f t="shared" si="258"/>
        <v/>
      </c>
      <c r="AR186" s="432" t="str">
        <f t="shared" si="258"/>
        <v/>
      </c>
      <c r="AS186" s="432" t="str">
        <f t="shared" si="258"/>
        <v/>
      </c>
      <c r="AT186" s="432" t="str">
        <f t="shared" si="258"/>
        <v/>
      </c>
      <c r="AU186" s="432" t="str">
        <f t="shared" si="258"/>
        <v/>
      </c>
      <c r="AV186" s="432" t="str">
        <f t="shared" si="258"/>
        <v/>
      </c>
      <c r="AW186" s="432" t="str">
        <f t="shared" si="258"/>
        <v/>
      </c>
      <c r="AX186" s="432" t="str">
        <f t="shared" si="258"/>
        <v/>
      </c>
      <c r="AY186" s="432" t="str">
        <f t="shared" si="258"/>
        <v/>
      </c>
      <c r="AZ186" s="432" t="str">
        <f t="shared" si="258"/>
        <v/>
      </c>
      <c r="BA186" s="432" t="str">
        <f t="shared" si="258"/>
        <v/>
      </c>
      <c r="BB186" s="432" t="str">
        <f t="shared" si="258"/>
        <v/>
      </c>
      <c r="BC186" s="432" t="str">
        <f t="shared" si="258"/>
        <v/>
      </c>
      <c r="BD186" s="432" t="str">
        <f t="shared" si="258"/>
        <v/>
      </c>
      <c r="BE186" s="432" t="str">
        <f t="shared" si="258"/>
        <v/>
      </c>
      <c r="BF186" s="432" t="str">
        <f t="shared" si="258"/>
        <v/>
      </c>
      <c r="BG186" s="432" t="str">
        <f t="shared" si="258"/>
        <v/>
      </c>
      <c r="BH186" s="432" t="str">
        <f t="shared" si="258"/>
        <v/>
      </c>
      <c r="BI186" s="432" t="str">
        <f t="shared" si="258"/>
        <v/>
      </c>
      <c r="BJ186" s="432" t="str">
        <f t="shared" si="258"/>
        <v/>
      </c>
      <c r="BK186" s="432" t="str">
        <f t="shared" si="258"/>
        <v/>
      </c>
      <c r="BL186" s="432" t="str">
        <f t="shared" si="258"/>
        <v/>
      </c>
      <c r="BM186" s="432" t="str">
        <f t="shared" si="258"/>
        <v/>
      </c>
      <c r="BN186" s="432" t="str">
        <f t="shared" si="258"/>
        <v/>
      </c>
      <c r="BO186" s="432" t="str">
        <f t="shared" si="258"/>
        <v/>
      </c>
      <c r="BP186" s="432" t="str">
        <f t="shared" si="258"/>
        <v/>
      </c>
      <c r="BQ186" s="432" t="str">
        <f t="shared" si="258"/>
        <v/>
      </c>
      <c r="BR186" s="432" t="str">
        <f t="shared" si="258"/>
        <v/>
      </c>
      <c r="BS186" s="432" t="str">
        <f t="shared" si="258"/>
        <v/>
      </c>
      <c r="BT186" s="432" t="str">
        <f t="shared" si="258"/>
        <v/>
      </c>
      <c r="BU186" s="432" t="str">
        <f t="shared" ref="BU186:CE186" si="259">IF(NOT(ISNA(BU96)),IF(LEN(BU96)&gt;0,(BU96-$C96)/(rateShift*0.0001),""),"")</f>
        <v/>
      </c>
      <c r="BV186" s="432" t="str">
        <f t="shared" si="259"/>
        <v/>
      </c>
      <c r="BW186" s="432" t="str">
        <f t="shared" si="259"/>
        <v/>
      </c>
      <c r="BX186" s="432" t="str">
        <f t="shared" si="259"/>
        <v/>
      </c>
      <c r="BY186" s="432" t="str">
        <f t="shared" si="259"/>
        <v/>
      </c>
      <c r="BZ186" s="432" t="str">
        <f t="shared" si="259"/>
        <v/>
      </c>
      <c r="CA186" s="432" t="str">
        <f t="shared" si="259"/>
        <v/>
      </c>
      <c r="CB186" s="432" t="str">
        <f t="shared" si="259"/>
        <v/>
      </c>
      <c r="CC186" s="432" t="str">
        <f t="shared" si="259"/>
        <v/>
      </c>
      <c r="CD186" s="432" t="str">
        <f t="shared" si="259"/>
        <v/>
      </c>
      <c r="CE186" s="436" t="str">
        <f t="shared" si="259"/>
        <v/>
      </c>
    </row>
    <row r="187" spans="8:83" x14ac:dyDescent="0.2">
      <c r="H187" s="238">
        <v>0</v>
      </c>
      <c r="I187" s="435" t="str">
        <f t="shared" ref="I187:AN187" si="260">IF(NOT(ISNA(I97)),IF(LEN(I97)&gt;0,(I97-$C97)/(rateShift*0.0001),""),"")</f>
        <v/>
      </c>
      <c r="J187" s="432" t="str">
        <f t="shared" si="260"/>
        <v/>
      </c>
      <c r="K187" s="432" t="str">
        <f t="shared" si="260"/>
        <v/>
      </c>
      <c r="L187" s="432" t="str">
        <f t="shared" si="260"/>
        <v/>
      </c>
      <c r="M187" s="432" t="str">
        <f t="shared" si="260"/>
        <v/>
      </c>
      <c r="N187" s="432" t="str">
        <f t="shared" si="260"/>
        <v/>
      </c>
      <c r="O187" s="432" t="str">
        <f t="shared" si="260"/>
        <v/>
      </c>
      <c r="P187" s="432" t="str">
        <f t="shared" si="260"/>
        <v/>
      </c>
      <c r="Q187" s="432" t="str">
        <f t="shared" si="260"/>
        <v/>
      </c>
      <c r="R187" s="432" t="str">
        <f t="shared" si="260"/>
        <v/>
      </c>
      <c r="S187" s="432" t="str">
        <f t="shared" si="260"/>
        <v/>
      </c>
      <c r="T187" s="432" t="str">
        <f t="shared" si="260"/>
        <v/>
      </c>
      <c r="U187" s="432" t="str">
        <f t="shared" si="260"/>
        <v/>
      </c>
      <c r="V187" s="432" t="str">
        <f t="shared" si="260"/>
        <v/>
      </c>
      <c r="W187" s="432" t="str">
        <f t="shared" si="260"/>
        <v/>
      </c>
      <c r="X187" s="432" t="str">
        <f t="shared" si="260"/>
        <v/>
      </c>
      <c r="Y187" s="432" t="str">
        <f t="shared" si="260"/>
        <v/>
      </c>
      <c r="Z187" s="432" t="str">
        <f t="shared" si="260"/>
        <v/>
      </c>
      <c r="AA187" s="432" t="str">
        <f t="shared" si="260"/>
        <v/>
      </c>
      <c r="AB187" s="432" t="str">
        <f t="shared" si="260"/>
        <v/>
      </c>
      <c r="AC187" s="432" t="str">
        <f t="shared" si="260"/>
        <v/>
      </c>
      <c r="AD187" s="432" t="str">
        <f t="shared" si="260"/>
        <v/>
      </c>
      <c r="AE187" s="432" t="str">
        <f t="shared" si="260"/>
        <v/>
      </c>
      <c r="AF187" s="432" t="str">
        <f t="shared" si="260"/>
        <v/>
      </c>
      <c r="AG187" s="432" t="str">
        <f t="shared" si="260"/>
        <v/>
      </c>
      <c r="AH187" s="432" t="str">
        <f t="shared" si="260"/>
        <v/>
      </c>
      <c r="AI187" s="432" t="str">
        <f t="shared" si="260"/>
        <v/>
      </c>
      <c r="AJ187" s="432" t="str">
        <f t="shared" si="260"/>
        <v/>
      </c>
      <c r="AK187" s="432" t="str">
        <f t="shared" si="260"/>
        <v/>
      </c>
      <c r="AL187" s="432" t="str">
        <f t="shared" si="260"/>
        <v/>
      </c>
      <c r="AM187" s="432" t="str">
        <f t="shared" si="260"/>
        <v/>
      </c>
      <c r="AN187" s="432" t="str">
        <f t="shared" si="260"/>
        <v/>
      </c>
      <c r="AO187" s="432" t="str">
        <f t="shared" ref="AO187:BT187" si="261">IF(NOT(ISNA(AO97)),IF(LEN(AO97)&gt;0,(AO97-$C97)/(rateShift*0.0001),""),"")</f>
        <v/>
      </c>
      <c r="AP187" s="432" t="str">
        <f t="shared" si="261"/>
        <v/>
      </c>
      <c r="AQ187" s="432" t="str">
        <f t="shared" si="261"/>
        <v/>
      </c>
      <c r="AR187" s="432" t="str">
        <f t="shared" si="261"/>
        <v/>
      </c>
      <c r="AS187" s="432" t="str">
        <f t="shared" si="261"/>
        <v/>
      </c>
      <c r="AT187" s="432" t="str">
        <f t="shared" si="261"/>
        <v/>
      </c>
      <c r="AU187" s="432" t="str">
        <f t="shared" si="261"/>
        <v/>
      </c>
      <c r="AV187" s="432" t="str">
        <f t="shared" si="261"/>
        <v/>
      </c>
      <c r="AW187" s="432" t="str">
        <f t="shared" si="261"/>
        <v/>
      </c>
      <c r="AX187" s="432" t="str">
        <f t="shared" si="261"/>
        <v/>
      </c>
      <c r="AY187" s="432" t="str">
        <f t="shared" si="261"/>
        <v/>
      </c>
      <c r="AZ187" s="432" t="str">
        <f t="shared" si="261"/>
        <v/>
      </c>
      <c r="BA187" s="432" t="str">
        <f t="shared" si="261"/>
        <v/>
      </c>
      <c r="BB187" s="432" t="str">
        <f t="shared" si="261"/>
        <v/>
      </c>
      <c r="BC187" s="432" t="str">
        <f t="shared" si="261"/>
        <v/>
      </c>
      <c r="BD187" s="432" t="str">
        <f t="shared" si="261"/>
        <v/>
      </c>
      <c r="BE187" s="432" t="str">
        <f t="shared" si="261"/>
        <v/>
      </c>
      <c r="BF187" s="432" t="str">
        <f t="shared" si="261"/>
        <v/>
      </c>
      <c r="BG187" s="432" t="str">
        <f t="shared" si="261"/>
        <v/>
      </c>
      <c r="BH187" s="432" t="str">
        <f t="shared" si="261"/>
        <v/>
      </c>
      <c r="BI187" s="432" t="str">
        <f t="shared" si="261"/>
        <v/>
      </c>
      <c r="BJ187" s="432" t="str">
        <f t="shared" si="261"/>
        <v/>
      </c>
      <c r="BK187" s="432" t="str">
        <f t="shared" si="261"/>
        <v/>
      </c>
      <c r="BL187" s="432" t="str">
        <f t="shared" si="261"/>
        <v/>
      </c>
      <c r="BM187" s="432" t="str">
        <f t="shared" si="261"/>
        <v/>
      </c>
      <c r="BN187" s="432" t="str">
        <f t="shared" si="261"/>
        <v/>
      </c>
      <c r="BO187" s="432" t="str">
        <f t="shared" si="261"/>
        <v/>
      </c>
      <c r="BP187" s="432" t="str">
        <f t="shared" si="261"/>
        <v/>
      </c>
      <c r="BQ187" s="432" t="str">
        <f t="shared" si="261"/>
        <v/>
      </c>
      <c r="BR187" s="432" t="str">
        <f t="shared" si="261"/>
        <v/>
      </c>
      <c r="BS187" s="432" t="str">
        <f t="shared" si="261"/>
        <v/>
      </c>
      <c r="BT187" s="432" t="str">
        <f t="shared" si="261"/>
        <v/>
      </c>
      <c r="BU187" s="432" t="str">
        <f t="shared" ref="BU187:CE187" si="262">IF(NOT(ISNA(BU97)),IF(LEN(BU97)&gt;0,(BU97-$C97)/(rateShift*0.0001),""),"")</f>
        <v/>
      </c>
      <c r="BV187" s="432" t="str">
        <f t="shared" si="262"/>
        <v/>
      </c>
      <c r="BW187" s="432" t="str">
        <f t="shared" si="262"/>
        <v/>
      </c>
      <c r="BX187" s="432" t="str">
        <f t="shared" si="262"/>
        <v/>
      </c>
      <c r="BY187" s="432" t="str">
        <f t="shared" si="262"/>
        <v/>
      </c>
      <c r="BZ187" s="432" t="str">
        <f t="shared" si="262"/>
        <v/>
      </c>
      <c r="CA187" s="432" t="str">
        <f t="shared" si="262"/>
        <v/>
      </c>
      <c r="CB187" s="432" t="str">
        <f t="shared" si="262"/>
        <v/>
      </c>
      <c r="CC187" s="432" t="str">
        <f t="shared" si="262"/>
        <v/>
      </c>
      <c r="CD187" s="432" t="str">
        <f t="shared" si="262"/>
        <v/>
      </c>
      <c r="CE187" s="436" t="str">
        <f t="shared" si="262"/>
        <v/>
      </c>
    </row>
    <row r="188" spans="8:83" x14ac:dyDescent="0.2">
      <c r="H188" s="238">
        <v>0</v>
      </c>
      <c r="I188" s="435" t="str">
        <f t="shared" ref="I188:AN188" si="263">IF(NOT(ISNA(I98)),IF(LEN(I98)&gt;0,(I98-$C98)/(rateShift*0.0001),""),"")</f>
        <v/>
      </c>
      <c r="J188" s="432" t="str">
        <f t="shared" si="263"/>
        <v/>
      </c>
      <c r="K188" s="432" t="str">
        <f t="shared" si="263"/>
        <v/>
      </c>
      <c r="L188" s="432" t="str">
        <f t="shared" si="263"/>
        <v/>
      </c>
      <c r="M188" s="432" t="str">
        <f t="shared" si="263"/>
        <v/>
      </c>
      <c r="N188" s="432" t="str">
        <f t="shared" si="263"/>
        <v/>
      </c>
      <c r="O188" s="432" t="str">
        <f t="shared" si="263"/>
        <v/>
      </c>
      <c r="P188" s="432" t="str">
        <f t="shared" si="263"/>
        <v/>
      </c>
      <c r="Q188" s="432" t="str">
        <f t="shared" si="263"/>
        <v/>
      </c>
      <c r="R188" s="432" t="str">
        <f t="shared" si="263"/>
        <v/>
      </c>
      <c r="S188" s="432" t="str">
        <f t="shared" si="263"/>
        <v/>
      </c>
      <c r="T188" s="432" t="str">
        <f t="shared" si="263"/>
        <v/>
      </c>
      <c r="U188" s="432" t="str">
        <f t="shared" si="263"/>
        <v/>
      </c>
      <c r="V188" s="432" t="str">
        <f t="shared" si="263"/>
        <v/>
      </c>
      <c r="W188" s="432" t="str">
        <f t="shared" si="263"/>
        <v/>
      </c>
      <c r="X188" s="432" t="str">
        <f t="shared" si="263"/>
        <v/>
      </c>
      <c r="Y188" s="432" t="str">
        <f t="shared" si="263"/>
        <v/>
      </c>
      <c r="Z188" s="432" t="str">
        <f t="shared" si="263"/>
        <v/>
      </c>
      <c r="AA188" s="432" t="str">
        <f t="shared" si="263"/>
        <v/>
      </c>
      <c r="AB188" s="432" t="str">
        <f t="shared" si="263"/>
        <v/>
      </c>
      <c r="AC188" s="432" t="str">
        <f t="shared" si="263"/>
        <v/>
      </c>
      <c r="AD188" s="432" t="str">
        <f t="shared" si="263"/>
        <v/>
      </c>
      <c r="AE188" s="432" t="str">
        <f t="shared" si="263"/>
        <v/>
      </c>
      <c r="AF188" s="432" t="str">
        <f t="shared" si="263"/>
        <v/>
      </c>
      <c r="AG188" s="432" t="str">
        <f t="shared" si="263"/>
        <v/>
      </c>
      <c r="AH188" s="432" t="str">
        <f t="shared" si="263"/>
        <v/>
      </c>
      <c r="AI188" s="432" t="str">
        <f t="shared" si="263"/>
        <v/>
      </c>
      <c r="AJ188" s="432" t="str">
        <f t="shared" si="263"/>
        <v/>
      </c>
      <c r="AK188" s="432" t="str">
        <f t="shared" si="263"/>
        <v/>
      </c>
      <c r="AL188" s="432" t="str">
        <f t="shared" si="263"/>
        <v/>
      </c>
      <c r="AM188" s="432" t="str">
        <f t="shared" si="263"/>
        <v/>
      </c>
      <c r="AN188" s="432" t="str">
        <f t="shared" si="263"/>
        <v/>
      </c>
      <c r="AO188" s="432" t="str">
        <f t="shared" ref="AO188:BT188" si="264">IF(NOT(ISNA(AO98)),IF(LEN(AO98)&gt;0,(AO98-$C98)/(rateShift*0.0001),""),"")</f>
        <v/>
      </c>
      <c r="AP188" s="432" t="str">
        <f t="shared" si="264"/>
        <v/>
      </c>
      <c r="AQ188" s="432" t="str">
        <f t="shared" si="264"/>
        <v/>
      </c>
      <c r="AR188" s="432" t="str">
        <f t="shared" si="264"/>
        <v/>
      </c>
      <c r="AS188" s="432" t="str">
        <f t="shared" si="264"/>
        <v/>
      </c>
      <c r="AT188" s="432" t="str">
        <f t="shared" si="264"/>
        <v/>
      </c>
      <c r="AU188" s="432" t="str">
        <f t="shared" si="264"/>
        <v/>
      </c>
      <c r="AV188" s="432" t="str">
        <f t="shared" si="264"/>
        <v/>
      </c>
      <c r="AW188" s="432" t="str">
        <f t="shared" si="264"/>
        <v/>
      </c>
      <c r="AX188" s="432" t="str">
        <f t="shared" si="264"/>
        <v/>
      </c>
      <c r="AY188" s="432" t="str">
        <f t="shared" si="264"/>
        <v/>
      </c>
      <c r="AZ188" s="432" t="str">
        <f t="shared" si="264"/>
        <v/>
      </c>
      <c r="BA188" s="432" t="str">
        <f t="shared" si="264"/>
        <v/>
      </c>
      <c r="BB188" s="432" t="str">
        <f t="shared" si="264"/>
        <v/>
      </c>
      <c r="BC188" s="432" t="str">
        <f t="shared" si="264"/>
        <v/>
      </c>
      <c r="BD188" s="432" t="str">
        <f t="shared" si="264"/>
        <v/>
      </c>
      <c r="BE188" s="432" t="str">
        <f t="shared" si="264"/>
        <v/>
      </c>
      <c r="BF188" s="432" t="str">
        <f t="shared" si="264"/>
        <v/>
      </c>
      <c r="BG188" s="432" t="str">
        <f t="shared" si="264"/>
        <v/>
      </c>
      <c r="BH188" s="432" t="str">
        <f t="shared" si="264"/>
        <v/>
      </c>
      <c r="BI188" s="432" t="str">
        <f t="shared" si="264"/>
        <v/>
      </c>
      <c r="BJ188" s="432" t="str">
        <f t="shared" si="264"/>
        <v/>
      </c>
      <c r="BK188" s="432" t="str">
        <f t="shared" si="264"/>
        <v/>
      </c>
      <c r="BL188" s="432" t="str">
        <f t="shared" si="264"/>
        <v/>
      </c>
      <c r="BM188" s="432" t="str">
        <f t="shared" si="264"/>
        <v/>
      </c>
      <c r="BN188" s="432" t="str">
        <f t="shared" si="264"/>
        <v/>
      </c>
      <c r="BO188" s="432" t="str">
        <f t="shared" si="264"/>
        <v/>
      </c>
      <c r="BP188" s="432" t="str">
        <f t="shared" si="264"/>
        <v/>
      </c>
      <c r="BQ188" s="432" t="str">
        <f t="shared" si="264"/>
        <v/>
      </c>
      <c r="BR188" s="432" t="str">
        <f t="shared" si="264"/>
        <v/>
      </c>
      <c r="BS188" s="432" t="str">
        <f t="shared" si="264"/>
        <v/>
      </c>
      <c r="BT188" s="432" t="str">
        <f t="shared" si="264"/>
        <v/>
      </c>
      <c r="BU188" s="432" t="str">
        <f t="shared" ref="BU188:CE188" si="265">IF(NOT(ISNA(BU98)),IF(LEN(BU98)&gt;0,(BU98-$C98)/(rateShift*0.0001),""),"")</f>
        <v/>
      </c>
      <c r="BV188" s="432" t="str">
        <f t="shared" si="265"/>
        <v/>
      </c>
      <c r="BW188" s="432" t="str">
        <f t="shared" si="265"/>
        <v/>
      </c>
      <c r="BX188" s="432" t="str">
        <f t="shared" si="265"/>
        <v/>
      </c>
      <c r="BY188" s="432" t="str">
        <f t="shared" si="265"/>
        <v/>
      </c>
      <c r="BZ188" s="432" t="str">
        <f t="shared" si="265"/>
        <v/>
      </c>
      <c r="CA188" s="432" t="str">
        <f t="shared" si="265"/>
        <v/>
      </c>
      <c r="CB188" s="432" t="str">
        <f t="shared" si="265"/>
        <v/>
      </c>
      <c r="CC188" s="432" t="str">
        <f t="shared" si="265"/>
        <v/>
      </c>
      <c r="CD188" s="432" t="str">
        <f t="shared" si="265"/>
        <v/>
      </c>
      <c r="CE188" s="436" t="str">
        <f t="shared" si="265"/>
        <v/>
      </c>
    </row>
    <row r="189" spans="8:83" ht="13.5" thickBot="1" x14ac:dyDescent="0.25">
      <c r="H189" s="240">
        <v>0</v>
      </c>
      <c r="I189" s="437" t="str">
        <f t="shared" ref="I189:AN189" si="266">IF(NOT(ISNA(I99)),IF(LEN(I99)&gt;0,(I99-$C99)/(rateShift*0.0001),""),"")</f>
        <v/>
      </c>
      <c r="J189" s="438" t="str">
        <f t="shared" si="266"/>
        <v/>
      </c>
      <c r="K189" s="438" t="str">
        <f t="shared" si="266"/>
        <v/>
      </c>
      <c r="L189" s="438" t="str">
        <f t="shared" si="266"/>
        <v/>
      </c>
      <c r="M189" s="438" t="str">
        <f t="shared" si="266"/>
        <v/>
      </c>
      <c r="N189" s="438" t="str">
        <f t="shared" si="266"/>
        <v/>
      </c>
      <c r="O189" s="438" t="str">
        <f t="shared" si="266"/>
        <v/>
      </c>
      <c r="P189" s="438" t="str">
        <f t="shared" si="266"/>
        <v/>
      </c>
      <c r="Q189" s="438" t="str">
        <f t="shared" si="266"/>
        <v/>
      </c>
      <c r="R189" s="438" t="str">
        <f t="shared" si="266"/>
        <v/>
      </c>
      <c r="S189" s="438" t="str">
        <f t="shared" si="266"/>
        <v/>
      </c>
      <c r="T189" s="438" t="str">
        <f t="shared" si="266"/>
        <v/>
      </c>
      <c r="U189" s="438" t="str">
        <f t="shared" si="266"/>
        <v/>
      </c>
      <c r="V189" s="438" t="str">
        <f t="shared" si="266"/>
        <v/>
      </c>
      <c r="W189" s="438" t="str">
        <f t="shared" si="266"/>
        <v/>
      </c>
      <c r="X189" s="438" t="str">
        <f t="shared" si="266"/>
        <v/>
      </c>
      <c r="Y189" s="438" t="str">
        <f t="shared" si="266"/>
        <v/>
      </c>
      <c r="Z189" s="438" t="str">
        <f t="shared" si="266"/>
        <v/>
      </c>
      <c r="AA189" s="438" t="str">
        <f t="shared" si="266"/>
        <v/>
      </c>
      <c r="AB189" s="438" t="str">
        <f t="shared" si="266"/>
        <v/>
      </c>
      <c r="AC189" s="438" t="str">
        <f t="shared" si="266"/>
        <v/>
      </c>
      <c r="AD189" s="438" t="str">
        <f t="shared" si="266"/>
        <v/>
      </c>
      <c r="AE189" s="438" t="str">
        <f t="shared" si="266"/>
        <v/>
      </c>
      <c r="AF189" s="438" t="str">
        <f t="shared" si="266"/>
        <v/>
      </c>
      <c r="AG189" s="438" t="str">
        <f t="shared" si="266"/>
        <v/>
      </c>
      <c r="AH189" s="438" t="str">
        <f t="shared" si="266"/>
        <v/>
      </c>
      <c r="AI189" s="438" t="str">
        <f t="shared" si="266"/>
        <v/>
      </c>
      <c r="AJ189" s="438" t="str">
        <f t="shared" si="266"/>
        <v/>
      </c>
      <c r="AK189" s="438" t="str">
        <f t="shared" si="266"/>
        <v/>
      </c>
      <c r="AL189" s="438" t="str">
        <f t="shared" si="266"/>
        <v/>
      </c>
      <c r="AM189" s="438" t="str">
        <f t="shared" si="266"/>
        <v/>
      </c>
      <c r="AN189" s="438" t="str">
        <f t="shared" si="266"/>
        <v/>
      </c>
      <c r="AO189" s="438" t="str">
        <f t="shared" ref="AO189:BT189" si="267">IF(NOT(ISNA(AO99)),IF(LEN(AO99)&gt;0,(AO99-$C99)/(rateShift*0.0001),""),"")</f>
        <v/>
      </c>
      <c r="AP189" s="438" t="str">
        <f t="shared" si="267"/>
        <v/>
      </c>
      <c r="AQ189" s="438" t="str">
        <f t="shared" si="267"/>
        <v/>
      </c>
      <c r="AR189" s="438" t="str">
        <f t="shared" si="267"/>
        <v/>
      </c>
      <c r="AS189" s="438" t="str">
        <f t="shared" si="267"/>
        <v/>
      </c>
      <c r="AT189" s="438" t="str">
        <f t="shared" si="267"/>
        <v/>
      </c>
      <c r="AU189" s="438" t="str">
        <f t="shared" si="267"/>
        <v/>
      </c>
      <c r="AV189" s="438" t="str">
        <f t="shared" si="267"/>
        <v/>
      </c>
      <c r="AW189" s="438" t="str">
        <f t="shared" si="267"/>
        <v/>
      </c>
      <c r="AX189" s="438" t="str">
        <f t="shared" si="267"/>
        <v/>
      </c>
      <c r="AY189" s="438" t="str">
        <f t="shared" si="267"/>
        <v/>
      </c>
      <c r="AZ189" s="438" t="str">
        <f t="shared" si="267"/>
        <v/>
      </c>
      <c r="BA189" s="438" t="str">
        <f t="shared" si="267"/>
        <v/>
      </c>
      <c r="BB189" s="438" t="str">
        <f t="shared" si="267"/>
        <v/>
      </c>
      <c r="BC189" s="438" t="str">
        <f t="shared" si="267"/>
        <v/>
      </c>
      <c r="BD189" s="438" t="str">
        <f t="shared" si="267"/>
        <v/>
      </c>
      <c r="BE189" s="438" t="str">
        <f t="shared" si="267"/>
        <v/>
      </c>
      <c r="BF189" s="438" t="str">
        <f t="shared" si="267"/>
        <v/>
      </c>
      <c r="BG189" s="438" t="str">
        <f t="shared" si="267"/>
        <v/>
      </c>
      <c r="BH189" s="438" t="str">
        <f t="shared" si="267"/>
        <v/>
      </c>
      <c r="BI189" s="438" t="str">
        <f t="shared" si="267"/>
        <v/>
      </c>
      <c r="BJ189" s="438" t="str">
        <f t="shared" si="267"/>
        <v/>
      </c>
      <c r="BK189" s="438" t="str">
        <f t="shared" si="267"/>
        <v/>
      </c>
      <c r="BL189" s="438" t="str">
        <f t="shared" si="267"/>
        <v/>
      </c>
      <c r="BM189" s="438" t="str">
        <f t="shared" si="267"/>
        <v/>
      </c>
      <c r="BN189" s="438" t="str">
        <f t="shared" si="267"/>
        <v/>
      </c>
      <c r="BO189" s="438" t="str">
        <f t="shared" si="267"/>
        <v/>
      </c>
      <c r="BP189" s="438" t="str">
        <f t="shared" si="267"/>
        <v/>
      </c>
      <c r="BQ189" s="438" t="str">
        <f t="shared" si="267"/>
        <v/>
      </c>
      <c r="BR189" s="438" t="str">
        <f t="shared" si="267"/>
        <v/>
      </c>
      <c r="BS189" s="438" t="str">
        <f t="shared" si="267"/>
        <v/>
      </c>
      <c r="BT189" s="438" t="str">
        <f t="shared" si="267"/>
        <v/>
      </c>
      <c r="BU189" s="438" t="str">
        <f t="shared" ref="BU189:CE189" si="268">IF(NOT(ISNA(BU99)),IF(LEN(BU99)&gt;0,(BU99-$C99)/(rateShift*0.0001),""),"")</f>
        <v/>
      </c>
      <c r="BV189" s="438" t="str">
        <f t="shared" si="268"/>
        <v/>
      </c>
      <c r="BW189" s="438" t="str">
        <f t="shared" si="268"/>
        <v/>
      </c>
      <c r="BX189" s="438" t="str">
        <f t="shared" si="268"/>
        <v/>
      </c>
      <c r="BY189" s="438" t="str">
        <f t="shared" si="268"/>
        <v/>
      </c>
      <c r="BZ189" s="438" t="str">
        <f t="shared" si="268"/>
        <v/>
      </c>
      <c r="CA189" s="438" t="str">
        <f t="shared" si="268"/>
        <v/>
      </c>
      <c r="CB189" s="438" t="str">
        <f t="shared" si="268"/>
        <v/>
      </c>
      <c r="CC189" s="438" t="str">
        <f t="shared" si="268"/>
        <v/>
      </c>
      <c r="CD189" s="438" t="str">
        <f t="shared" si="268"/>
        <v/>
      </c>
      <c r="CE189" s="439" t="str">
        <f t="shared" si="268"/>
        <v/>
      </c>
    </row>
  </sheetData>
  <phoneticPr fontId="12" type="noConversion"/>
  <conditionalFormatting sqref="I101:CE189">
    <cfRule type="expression" dxfId="2" priority="1" stopIfTrue="1">
      <formula>OR(I101&gt;0.000001,I101&lt;-0.000001)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eet9.BumpFwdZeroCurve">
                <anchor moveWithCells="1" sizeWithCells="1">
                  <from>
                    <xdr:col>8</xdr:col>
                    <xdr:colOff>457200</xdr:colOff>
                    <xdr:row>3</xdr:row>
                    <xdr:rowOff>57150</xdr:rowOff>
                  </from>
                  <to>
                    <xdr:col>11</xdr:col>
                    <xdr:colOff>66675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indexed="50"/>
  </sheetPr>
  <dimension ref="A1:DV618"/>
  <sheetViews>
    <sheetView topLeftCell="A287" zoomScale="70" workbookViewId="0">
      <selection activeCell="D302" sqref="D302"/>
    </sheetView>
  </sheetViews>
  <sheetFormatPr defaultRowHeight="12.75" outlineLevelRow="1" x14ac:dyDescent="0.2"/>
  <cols>
    <col min="1" max="1" width="11.85546875" customWidth="1"/>
    <col min="2" max="2" width="13.140625" customWidth="1"/>
    <col min="3" max="3" width="13.28515625" customWidth="1"/>
    <col min="4" max="4" width="14" bestFit="1" customWidth="1"/>
    <col min="5" max="8" width="13.28515625" bestFit="1" customWidth="1"/>
    <col min="9" max="9" width="14" bestFit="1" customWidth="1"/>
    <col min="10" max="10" width="13.5703125" bestFit="1" customWidth="1"/>
    <col min="11" max="11" width="13.28515625" bestFit="1" customWidth="1"/>
    <col min="12" max="12" width="14" bestFit="1" customWidth="1"/>
    <col min="13" max="14" width="13.42578125" bestFit="1" customWidth="1"/>
    <col min="15" max="15" width="14" bestFit="1" customWidth="1"/>
    <col min="16" max="17" width="13.42578125" bestFit="1" customWidth="1"/>
    <col min="18" max="20" width="14" bestFit="1" customWidth="1"/>
    <col min="21" max="22" width="13.28515625" bestFit="1" customWidth="1"/>
    <col min="23" max="23" width="14" bestFit="1" customWidth="1"/>
    <col min="24" max="24" width="13.42578125" bestFit="1" customWidth="1"/>
    <col min="25" max="25" width="13.28515625" bestFit="1" customWidth="1"/>
    <col min="26" max="26" width="14.140625" bestFit="1" customWidth="1"/>
    <col min="27" max="27" width="13.28515625" bestFit="1" customWidth="1"/>
    <col min="28" max="52" width="14.140625" bestFit="1" customWidth="1"/>
    <col min="53" max="53" width="14.28515625" bestFit="1" customWidth="1"/>
    <col min="54" max="54" width="14.140625" bestFit="1" customWidth="1"/>
    <col min="55" max="60" width="14.28515625" bestFit="1" customWidth="1"/>
    <col min="61" max="61" width="14.140625" bestFit="1" customWidth="1"/>
    <col min="62" max="62" width="14.28515625" bestFit="1" customWidth="1"/>
    <col min="63" max="63" width="14.140625" bestFit="1" customWidth="1"/>
    <col min="64" max="65" width="13.85546875" bestFit="1" customWidth="1"/>
    <col min="66" max="74" width="9.28515625" bestFit="1" customWidth="1"/>
    <col min="75" max="79" width="9.5703125" bestFit="1" customWidth="1"/>
    <col min="80" max="80" width="9.28515625" bestFit="1" customWidth="1"/>
    <col min="81" max="81" width="9.5703125" bestFit="1" customWidth="1"/>
    <col min="82" max="84" width="9.28515625" bestFit="1" customWidth="1"/>
    <col min="85" max="85" width="9.5703125" bestFit="1" customWidth="1"/>
    <col min="86" max="89" width="9.28515625" bestFit="1" customWidth="1"/>
    <col min="90" max="90" width="9.5703125" bestFit="1" customWidth="1"/>
    <col min="91" max="93" width="9.28515625" bestFit="1" customWidth="1"/>
    <col min="94" max="97" width="9.5703125" bestFit="1" customWidth="1"/>
    <col min="98" max="98" width="9.28515625" bestFit="1" customWidth="1"/>
    <col min="99" max="103" width="9.5703125" bestFit="1" customWidth="1"/>
    <col min="104" max="104" width="9.28515625" bestFit="1" customWidth="1"/>
    <col min="105" max="105" width="9.5703125" bestFit="1" customWidth="1"/>
    <col min="106" max="106" width="9.28515625" bestFit="1" customWidth="1"/>
    <col min="107" max="108" width="9.5703125" bestFit="1" customWidth="1"/>
    <col min="109" max="109" width="9.28515625" bestFit="1" customWidth="1"/>
    <col min="110" max="114" width="9.5703125" bestFit="1" customWidth="1"/>
    <col min="115" max="115" width="9.28515625" bestFit="1" customWidth="1"/>
    <col min="116" max="118" width="9.5703125" bestFit="1" customWidth="1"/>
    <col min="119" max="119" width="9.28515625" bestFit="1" customWidth="1"/>
    <col min="120" max="121" width="9.5703125" bestFit="1" customWidth="1"/>
    <col min="122" max="126" width="10.140625" bestFit="1" customWidth="1"/>
  </cols>
  <sheetData>
    <row r="1" spans="1:1" x14ac:dyDescent="0.2">
      <c r="A1" t="s">
        <v>265</v>
      </c>
    </row>
    <row r="2" spans="1:1" x14ac:dyDescent="0.2">
      <c r="A2" t="s">
        <v>266</v>
      </c>
    </row>
    <row r="3" spans="1:1" x14ac:dyDescent="0.2">
      <c r="A3" t="s">
        <v>267</v>
      </c>
    </row>
    <row r="4" spans="1:1" x14ac:dyDescent="0.2">
      <c r="A4" t="s">
        <v>268</v>
      </c>
    </row>
    <row r="21" spans="2:64" ht="13.5" thickBot="1" x14ac:dyDescent="0.25"/>
    <row r="22" spans="2:64" ht="13.5" thickBot="1" x14ac:dyDescent="0.25">
      <c r="B22" s="493"/>
      <c r="C22" s="495" t="s">
        <v>286</v>
      </c>
      <c r="D22" s="494"/>
      <c r="E22" s="494"/>
      <c r="F22" s="494"/>
      <c r="G22" s="494"/>
      <c r="H22" s="494"/>
      <c r="I22" s="494"/>
      <c r="J22" s="494" t="s">
        <v>287</v>
      </c>
      <c r="K22" s="494"/>
      <c r="L22" s="494"/>
      <c r="M22" s="495"/>
      <c r="N22" s="494"/>
      <c r="O22" s="494"/>
      <c r="P22" s="494"/>
      <c r="Q22" s="496"/>
      <c r="R22" s="494"/>
      <c r="S22" s="494"/>
      <c r="T22" s="494"/>
      <c r="U22" s="494"/>
      <c r="V22" s="494"/>
      <c r="W22" s="494"/>
      <c r="X22" s="494"/>
      <c r="Y22" s="494"/>
      <c r="Z22" s="494"/>
      <c r="AA22" s="494"/>
      <c r="AB22" s="494"/>
      <c r="AC22" s="494"/>
      <c r="AD22" s="494"/>
      <c r="AE22" s="494"/>
      <c r="AF22" s="494"/>
      <c r="AG22" s="494"/>
      <c r="AH22" s="494"/>
      <c r="AI22" s="494"/>
      <c r="AJ22" s="494"/>
      <c r="AK22" s="494"/>
      <c r="AL22" s="494"/>
      <c r="AM22" s="494"/>
      <c r="AN22" s="494"/>
      <c r="AO22" s="494"/>
      <c r="AP22" s="494"/>
      <c r="AQ22" s="494"/>
      <c r="AR22" s="494"/>
      <c r="AS22" s="494"/>
      <c r="AT22" s="494"/>
      <c r="AU22" s="494"/>
      <c r="AV22" s="494"/>
      <c r="AW22" s="494"/>
      <c r="AX22" s="494"/>
      <c r="AY22" s="494"/>
      <c r="AZ22" s="494"/>
      <c r="BA22" s="494"/>
      <c r="BB22" s="494"/>
      <c r="BC22" s="494"/>
      <c r="BD22" s="494"/>
      <c r="BE22" s="494"/>
      <c r="BF22" s="494"/>
      <c r="BG22" s="494"/>
      <c r="BH22" s="494"/>
      <c r="BI22" s="494"/>
      <c r="BJ22" s="494"/>
      <c r="BK22" s="494"/>
      <c r="BL22" s="497"/>
    </row>
    <row r="23" spans="2:64" ht="13.5" thickBot="1" x14ac:dyDescent="0.25">
      <c r="B23" s="399" t="s">
        <v>272</v>
      </c>
      <c r="C23" s="400" t="s">
        <v>92</v>
      </c>
      <c r="D23" s="401" t="s">
        <v>94</v>
      </c>
      <c r="E23" s="401" t="s">
        <v>96</v>
      </c>
      <c r="F23" s="401" t="s">
        <v>98</v>
      </c>
      <c r="G23" s="401" t="s">
        <v>100</v>
      </c>
      <c r="H23" s="401" t="s">
        <v>103</v>
      </c>
      <c r="I23" s="401" t="s">
        <v>105</v>
      </c>
      <c r="J23" s="401" t="s">
        <v>108</v>
      </c>
      <c r="K23" s="401" t="s">
        <v>111</v>
      </c>
      <c r="L23" s="401" t="s">
        <v>114</v>
      </c>
      <c r="M23" s="401" t="s">
        <v>118</v>
      </c>
      <c r="N23" s="401" t="s">
        <v>121</v>
      </c>
      <c r="O23" s="401" t="s">
        <v>125</v>
      </c>
      <c r="P23" s="401" t="s">
        <v>127</v>
      </c>
      <c r="Q23" s="401" t="s">
        <v>129</v>
      </c>
      <c r="R23" s="401" t="s">
        <v>194</v>
      </c>
      <c r="S23" s="401" t="s">
        <v>195</v>
      </c>
      <c r="T23" s="401" t="s">
        <v>196</v>
      </c>
      <c r="U23" s="401" t="s">
        <v>197</v>
      </c>
      <c r="V23" s="401" t="s">
        <v>198</v>
      </c>
      <c r="W23" s="401" t="s">
        <v>199</v>
      </c>
      <c r="X23" s="401" t="s">
        <v>200</v>
      </c>
      <c r="Y23" s="401" t="s">
        <v>201</v>
      </c>
      <c r="Z23" s="401" t="s">
        <v>202</v>
      </c>
      <c r="AA23" s="401" t="s">
        <v>203</v>
      </c>
      <c r="AB23" s="401" t="s">
        <v>204</v>
      </c>
      <c r="AC23" s="401" t="s">
        <v>205</v>
      </c>
      <c r="AD23" s="401" t="s">
        <v>206</v>
      </c>
      <c r="AE23" s="401" t="s">
        <v>207</v>
      </c>
      <c r="AF23" s="401" t="s">
        <v>33</v>
      </c>
      <c r="AG23" s="401" t="s">
        <v>55</v>
      </c>
      <c r="AH23" s="401" t="s">
        <v>57</v>
      </c>
      <c r="AI23" s="401" t="s">
        <v>34</v>
      </c>
      <c r="AJ23" s="401" t="s">
        <v>58</v>
      </c>
      <c r="AK23" s="401" t="s">
        <v>35</v>
      </c>
      <c r="AL23" s="401" t="s">
        <v>37</v>
      </c>
      <c r="AM23" s="401" t="s">
        <v>39</v>
      </c>
      <c r="AN23" s="401" t="s">
        <v>41</v>
      </c>
      <c r="AO23" s="401" t="s">
        <v>59</v>
      </c>
      <c r="AP23" s="401" t="s">
        <v>60</v>
      </c>
      <c r="AQ23" s="401" t="s">
        <v>61</v>
      </c>
      <c r="AR23" s="401" t="s">
        <v>62</v>
      </c>
      <c r="AS23" s="401" t="s">
        <v>43</v>
      </c>
      <c r="AT23" s="401" t="s">
        <v>63</v>
      </c>
      <c r="AU23" s="401" t="s">
        <v>64</v>
      </c>
      <c r="AV23" s="401" t="s">
        <v>65</v>
      </c>
      <c r="AW23" s="401" t="s">
        <v>66</v>
      </c>
      <c r="AX23" s="401" t="s">
        <v>45</v>
      </c>
      <c r="AY23" s="401" t="s">
        <v>67</v>
      </c>
      <c r="AZ23" s="401" t="s">
        <v>68</v>
      </c>
      <c r="BA23" s="401" t="s">
        <v>69</v>
      </c>
      <c r="BB23" s="401" t="s">
        <v>70</v>
      </c>
      <c r="BC23" s="401" t="s">
        <v>47</v>
      </c>
      <c r="BD23" s="401" t="s">
        <v>71</v>
      </c>
      <c r="BE23" s="401" t="s">
        <v>72</v>
      </c>
      <c r="BF23" s="401" t="s">
        <v>73</v>
      </c>
      <c r="BG23" s="401" t="s">
        <v>74</v>
      </c>
      <c r="BH23" s="401" t="s">
        <v>49</v>
      </c>
      <c r="BI23" s="401" t="s">
        <v>150</v>
      </c>
      <c r="BJ23" s="401" t="s">
        <v>76</v>
      </c>
      <c r="BK23" s="401" t="s">
        <v>77</v>
      </c>
      <c r="BL23" s="401" t="s">
        <v>78</v>
      </c>
    </row>
    <row r="24" spans="2:64" hidden="1" outlineLevel="1" x14ac:dyDescent="0.2">
      <c r="B24" s="402" t="s">
        <v>92</v>
      </c>
      <c r="C24" s="403">
        <v>1.0138542488305999</v>
      </c>
      <c r="D24" s="404">
        <v>0</v>
      </c>
      <c r="E24" s="404">
        <v>0</v>
      </c>
      <c r="F24" s="404">
        <v>0</v>
      </c>
      <c r="G24" s="404">
        <v>0</v>
      </c>
      <c r="H24" s="404">
        <v>0</v>
      </c>
      <c r="I24" s="404">
        <v>0</v>
      </c>
      <c r="J24" s="404">
        <v>0</v>
      </c>
      <c r="K24" s="404">
        <v>0</v>
      </c>
      <c r="L24" s="404">
        <v>0</v>
      </c>
      <c r="M24" s="404">
        <v>0</v>
      </c>
      <c r="N24" s="404">
        <v>0</v>
      </c>
      <c r="O24" s="404">
        <v>0</v>
      </c>
      <c r="P24" s="404">
        <v>0</v>
      </c>
      <c r="Q24" s="404">
        <v>0</v>
      </c>
      <c r="R24" s="404">
        <v>0</v>
      </c>
      <c r="S24" s="404">
        <v>0</v>
      </c>
      <c r="T24" s="404">
        <v>0</v>
      </c>
      <c r="U24" s="404">
        <v>0</v>
      </c>
      <c r="V24" s="404">
        <v>0</v>
      </c>
      <c r="W24" s="404">
        <v>0</v>
      </c>
      <c r="X24" s="404">
        <v>0</v>
      </c>
      <c r="Y24" s="404">
        <v>0</v>
      </c>
      <c r="Z24" s="404">
        <v>0</v>
      </c>
      <c r="AA24" s="404">
        <v>0</v>
      </c>
      <c r="AB24" s="404">
        <v>0</v>
      </c>
      <c r="AC24" s="404">
        <v>0</v>
      </c>
      <c r="AD24" s="404">
        <v>0</v>
      </c>
      <c r="AE24" s="404">
        <v>0</v>
      </c>
      <c r="AF24" s="404">
        <v>0</v>
      </c>
      <c r="AG24" s="404">
        <v>0</v>
      </c>
      <c r="AH24" s="404">
        <v>0</v>
      </c>
      <c r="AI24" s="404">
        <v>0</v>
      </c>
      <c r="AJ24" s="404">
        <v>0</v>
      </c>
      <c r="AK24" s="404">
        <v>0</v>
      </c>
      <c r="AL24" s="404">
        <v>0</v>
      </c>
      <c r="AM24" s="404">
        <v>0</v>
      </c>
      <c r="AN24" s="404">
        <v>0</v>
      </c>
      <c r="AO24" s="404">
        <v>0</v>
      </c>
      <c r="AP24" s="404">
        <v>0</v>
      </c>
      <c r="AQ24" s="404">
        <v>0</v>
      </c>
      <c r="AR24" s="404">
        <v>0</v>
      </c>
      <c r="AS24" s="404">
        <v>0</v>
      </c>
      <c r="AT24" s="404">
        <v>0</v>
      </c>
      <c r="AU24" s="404">
        <v>0</v>
      </c>
      <c r="AV24" s="404">
        <v>0</v>
      </c>
      <c r="AW24" s="404">
        <v>0</v>
      </c>
      <c r="AX24" s="404">
        <v>0</v>
      </c>
      <c r="AY24" s="404">
        <v>0</v>
      </c>
      <c r="AZ24" s="404">
        <v>0</v>
      </c>
      <c r="BA24" s="404">
        <v>0</v>
      </c>
      <c r="BB24" s="404">
        <v>0</v>
      </c>
      <c r="BC24" s="404">
        <v>0</v>
      </c>
      <c r="BD24" s="404">
        <v>0</v>
      </c>
      <c r="BE24" s="404">
        <v>0</v>
      </c>
      <c r="BF24" s="404">
        <v>0</v>
      </c>
      <c r="BG24" s="404">
        <v>0</v>
      </c>
      <c r="BH24" s="404">
        <v>0</v>
      </c>
      <c r="BI24" s="404">
        <v>0</v>
      </c>
      <c r="BJ24" s="404">
        <v>0</v>
      </c>
      <c r="BK24" s="404">
        <v>0</v>
      </c>
      <c r="BL24" s="405">
        <v>0</v>
      </c>
    </row>
    <row r="25" spans="2:64" hidden="1" outlineLevel="1" x14ac:dyDescent="0.2">
      <c r="B25" s="406" t="s">
        <v>94</v>
      </c>
      <c r="C25" s="407">
        <v>0.76039068674448251</v>
      </c>
      <c r="D25" s="408">
        <v>0.2534700395871573</v>
      </c>
      <c r="E25" s="408">
        <v>0</v>
      </c>
      <c r="F25" s="408">
        <v>0</v>
      </c>
      <c r="G25" s="408">
        <v>0</v>
      </c>
      <c r="H25" s="408">
        <v>0</v>
      </c>
      <c r="I25" s="408">
        <v>0</v>
      </c>
      <c r="J25" s="408">
        <v>0</v>
      </c>
      <c r="K25" s="408">
        <v>0</v>
      </c>
      <c r="L25" s="408">
        <v>0</v>
      </c>
      <c r="M25" s="408">
        <v>0</v>
      </c>
      <c r="N25" s="408">
        <v>0</v>
      </c>
      <c r="O25" s="408">
        <v>0</v>
      </c>
      <c r="P25" s="408">
        <v>0</v>
      </c>
      <c r="Q25" s="408">
        <v>0</v>
      </c>
      <c r="R25" s="408">
        <v>0</v>
      </c>
      <c r="S25" s="408">
        <v>0</v>
      </c>
      <c r="T25" s="408">
        <v>0</v>
      </c>
      <c r="U25" s="408">
        <v>0</v>
      </c>
      <c r="V25" s="408">
        <v>0</v>
      </c>
      <c r="W25" s="408">
        <v>0</v>
      </c>
      <c r="X25" s="408">
        <v>0</v>
      </c>
      <c r="Y25" s="408">
        <v>0</v>
      </c>
      <c r="Z25" s="408">
        <v>0</v>
      </c>
      <c r="AA25" s="408">
        <v>0</v>
      </c>
      <c r="AB25" s="408">
        <v>0</v>
      </c>
      <c r="AC25" s="408">
        <v>0</v>
      </c>
      <c r="AD25" s="408">
        <v>0</v>
      </c>
      <c r="AE25" s="408">
        <v>0</v>
      </c>
      <c r="AF25" s="408">
        <v>0</v>
      </c>
      <c r="AG25" s="408">
        <v>0</v>
      </c>
      <c r="AH25" s="408">
        <v>0</v>
      </c>
      <c r="AI25" s="408">
        <v>0</v>
      </c>
      <c r="AJ25" s="408">
        <v>0</v>
      </c>
      <c r="AK25" s="408">
        <v>0</v>
      </c>
      <c r="AL25" s="408">
        <v>0</v>
      </c>
      <c r="AM25" s="408">
        <v>0</v>
      </c>
      <c r="AN25" s="408">
        <v>0</v>
      </c>
      <c r="AO25" s="408">
        <v>0</v>
      </c>
      <c r="AP25" s="408">
        <v>0</v>
      </c>
      <c r="AQ25" s="408">
        <v>0</v>
      </c>
      <c r="AR25" s="408">
        <v>0</v>
      </c>
      <c r="AS25" s="408">
        <v>0</v>
      </c>
      <c r="AT25" s="408">
        <v>0</v>
      </c>
      <c r="AU25" s="408">
        <v>0</v>
      </c>
      <c r="AV25" s="408">
        <v>0</v>
      </c>
      <c r="AW25" s="408">
        <v>0</v>
      </c>
      <c r="AX25" s="408">
        <v>0</v>
      </c>
      <c r="AY25" s="408">
        <v>0</v>
      </c>
      <c r="AZ25" s="408">
        <v>0</v>
      </c>
      <c r="BA25" s="408">
        <v>0</v>
      </c>
      <c r="BB25" s="408">
        <v>0</v>
      </c>
      <c r="BC25" s="408">
        <v>0</v>
      </c>
      <c r="BD25" s="408">
        <v>0</v>
      </c>
      <c r="BE25" s="408">
        <v>0</v>
      </c>
      <c r="BF25" s="408">
        <v>0</v>
      </c>
      <c r="BG25" s="408">
        <v>0</v>
      </c>
      <c r="BH25" s="408">
        <v>0</v>
      </c>
      <c r="BI25" s="408">
        <v>0</v>
      </c>
      <c r="BJ25" s="408">
        <v>0</v>
      </c>
      <c r="BK25" s="408">
        <v>0</v>
      </c>
      <c r="BL25" s="409">
        <v>0</v>
      </c>
    </row>
    <row r="26" spans="2:64" hidden="1" outlineLevel="1" x14ac:dyDescent="0.2">
      <c r="B26" s="406" t="s">
        <v>96</v>
      </c>
      <c r="C26" s="407">
        <v>0.60831254936952095</v>
      </c>
      <c r="D26" s="408">
        <v>0.20277603173217504</v>
      </c>
      <c r="E26" s="408">
        <v>0.20277603165112659</v>
      </c>
      <c r="F26" s="408">
        <v>0</v>
      </c>
      <c r="G26" s="408">
        <v>0</v>
      </c>
      <c r="H26" s="408">
        <v>0</v>
      </c>
      <c r="I26" s="408">
        <v>0</v>
      </c>
      <c r="J26" s="408">
        <v>0</v>
      </c>
      <c r="K26" s="408">
        <v>0</v>
      </c>
      <c r="L26" s="408">
        <v>0</v>
      </c>
      <c r="M26" s="408">
        <v>0</v>
      </c>
      <c r="N26" s="408">
        <v>0</v>
      </c>
      <c r="O26" s="408">
        <v>0</v>
      </c>
      <c r="P26" s="408">
        <v>0</v>
      </c>
      <c r="Q26" s="408">
        <v>0</v>
      </c>
      <c r="R26" s="408">
        <v>0</v>
      </c>
      <c r="S26" s="408">
        <v>0</v>
      </c>
      <c r="T26" s="408">
        <v>0</v>
      </c>
      <c r="U26" s="408">
        <v>0</v>
      </c>
      <c r="V26" s="408">
        <v>0</v>
      </c>
      <c r="W26" s="408">
        <v>0</v>
      </c>
      <c r="X26" s="408">
        <v>0</v>
      </c>
      <c r="Y26" s="408">
        <v>0</v>
      </c>
      <c r="Z26" s="408">
        <v>0</v>
      </c>
      <c r="AA26" s="408">
        <v>0</v>
      </c>
      <c r="AB26" s="408">
        <v>0</v>
      </c>
      <c r="AC26" s="408">
        <v>0</v>
      </c>
      <c r="AD26" s="408">
        <v>0</v>
      </c>
      <c r="AE26" s="408">
        <v>0</v>
      </c>
      <c r="AF26" s="408">
        <v>0</v>
      </c>
      <c r="AG26" s="408">
        <v>0</v>
      </c>
      <c r="AH26" s="408">
        <v>0</v>
      </c>
      <c r="AI26" s="408">
        <v>0</v>
      </c>
      <c r="AJ26" s="408">
        <v>0</v>
      </c>
      <c r="AK26" s="408">
        <v>0</v>
      </c>
      <c r="AL26" s="408">
        <v>0</v>
      </c>
      <c r="AM26" s="408">
        <v>0</v>
      </c>
      <c r="AN26" s="408">
        <v>0</v>
      </c>
      <c r="AO26" s="408">
        <v>0</v>
      </c>
      <c r="AP26" s="408">
        <v>0</v>
      </c>
      <c r="AQ26" s="408">
        <v>0</v>
      </c>
      <c r="AR26" s="408">
        <v>0</v>
      </c>
      <c r="AS26" s="408">
        <v>0</v>
      </c>
      <c r="AT26" s="408">
        <v>0</v>
      </c>
      <c r="AU26" s="408">
        <v>0</v>
      </c>
      <c r="AV26" s="408">
        <v>0</v>
      </c>
      <c r="AW26" s="408">
        <v>0</v>
      </c>
      <c r="AX26" s="408">
        <v>0</v>
      </c>
      <c r="AY26" s="408">
        <v>0</v>
      </c>
      <c r="AZ26" s="408">
        <v>0</v>
      </c>
      <c r="BA26" s="408">
        <v>0</v>
      </c>
      <c r="BB26" s="408">
        <v>0</v>
      </c>
      <c r="BC26" s="408">
        <v>0</v>
      </c>
      <c r="BD26" s="408">
        <v>0</v>
      </c>
      <c r="BE26" s="408">
        <v>0</v>
      </c>
      <c r="BF26" s="408">
        <v>0</v>
      </c>
      <c r="BG26" s="408">
        <v>0</v>
      </c>
      <c r="BH26" s="408">
        <v>0</v>
      </c>
      <c r="BI26" s="408">
        <v>0</v>
      </c>
      <c r="BJ26" s="408">
        <v>0</v>
      </c>
      <c r="BK26" s="408">
        <v>0</v>
      </c>
      <c r="BL26" s="409">
        <v>0</v>
      </c>
    </row>
    <row r="27" spans="2:64" hidden="1" outlineLevel="1" x14ac:dyDescent="0.2">
      <c r="B27" s="406" t="s">
        <v>98</v>
      </c>
      <c r="C27" s="407">
        <v>0.27650570427574472</v>
      </c>
      <c r="D27" s="408">
        <v>9.2170923488823955E-2</v>
      </c>
      <c r="E27" s="408">
        <v>0</v>
      </c>
      <c r="F27" s="408">
        <v>0.64515936800591978</v>
      </c>
      <c r="G27" s="408">
        <v>0</v>
      </c>
      <c r="H27" s="408">
        <v>0</v>
      </c>
      <c r="I27" s="408">
        <v>0</v>
      </c>
      <c r="J27" s="408">
        <v>0</v>
      </c>
      <c r="K27" s="408">
        <v>0</v>
      </c>
      <c r="L27" s="408">
        <v>0</v>
      </c>
      <c r="M27" s="408">
        <v>0</v>
      </c>
      <c r="N27" s="408">
        <v>0</v>
      </c>
      <c r="O27" s="408">
        <v>0</v>
      </c>
      <c r="P27" s="408">
        <v>0</v>
      </c>
      <c r="Q27" s="408">
        <v>0</v>
      </c>
      <c r="R27" s="408">
        <v>0</v>
      </c>
      <c r="S27" s="408">
        <v>0</v>
      </c>
      <c r="T27" s="408">
        <v>0</v>
      </c>
      <c r="U27" s="408">
        <v>0</v>
      </c>
      <c r="V27" s="408">
        <v>0</v>
      </c>
      <c r="W27" s="408">
        <v>0</v>
      </c>
      <c r="X27" s="408">
        <v>0</v>
      </c>
      <c r="Y27" s="408">
        <v>0</v>
      </c>
      <c r="Z27" s="408">
        <v>0</v>
      </c>
      <c r="AA27" s="408">
        <v>0</v>
      </c>
      <c r="AB27" s="408">
        <v>0</v>
      </c>
      <c r="AC27" s="408">
        <v>0</v>
      </c>
      <c r="AD27" s="408">
        <v>0</v>
      </c>
      <c r="AE27" s="408">
        <v>0</v>
      </c>
      <c r="AF27" s="408">
        <v>0</v>
      </c>
      <c r="AG27" s="408">
        <v>0</v>
      </c>
      <c r="AH27" s="408">
        <v>0</v>
      </c>
      <c r="AI27" s="408">
        <v>0</v>
      </c>
      <c r="AJ27" s="408">
        <v>0</v>
      </c>
      <c r="AK27" s="408">
        <v>0</v>
      </c>
      <c r="AL27" s="408">
        <v>0</v>
      </c>
      <c r="AM27" s="408">
        <v>0</v>
      </c>
      <c r="AN27" s="408">
        <v>0</v>
      </c>
      <c r="AO27" s="408">
        <v>0</v>
      </c>
      <c r="AP27" s="408">
        <v>0</v>
      </c>
      <c r="AQ27" s="408">
        <v>0</v>
      </c>
      <c r="AR27" s="408">
        <v>0</v>
      </c>
      <c r="AS27" s="408">
        <v>0</v>
      </c>
      <c r="AT27" s="408">
        <v>0</v>
      </c>
      <c r="AU27" s="408">
        <v>0</v>
      </c>
      <c r="AV27" s="408">
        <v>0</v>
      </c>
      <c r="AW27" s="408">
        <v>0</v>
      </c>
      <c r="AX27" s="408">
        <v>0</v>
      </c>
      <c r="AY27" s="408">
        <v>0</v>
      </c>
      <c r="AZ27" s="408">
        <v>0</v>
      </c>
      <c r="BA27" s="408">
        <v>0</v>
      </c>
      <c r="BB27" s="408">
        <v>0</v>
      </c>
      <c r="BC27" s="408">
        <v>0</v>
      </c>
      <c r="BD27" s="408">
        <v>0</v>
      </c>
      <c r="BE27" s="408">
        <v>0</v>
      </c>
      <c r="BF27" s="408">
        <v>0</v>
      </c>
      <c r="BG27" s="408">
        <v>0</v>
      </c>
      <c r="BH27" s="408">
        <v>0</v>
      </c>
      <c r="BI27" s="408">
        <v>0</v>
      </c>
      <c r="BJ27" s="408">
        <v>0</v>
      </c>
      <c r="BK27" s="408">
        <v>0</v>
      </c>
      <c r="BL27" s="409">
        <v>0</v>
      </c>
    </row>
    <row r="28" spans="2:64" hidden="1" outlineLevel="1" x14ac:dyDescent="0.2">
      <c r="B28" s="406" t="s">
        <v>100</v>
      </c>
      <c r="C28" s="407">
        <v>0.16897570816129481</v>
      </c>
      <c r="D28" s="408">
        <v>5.6326675460561818E-2</v>
      </c>
      <c r="E28" s="408">
        <v>0</v>
      </c>
      <c r="F28" s="408">
        <v>0</v>
      </c>
      <c r="G28" s="408">
        <v>0.78848764343225708</v>
      </c>
      <c r="H28" s="408">
        <v>0</v>
      </c>
      <c r="I28" s="408">
        <v>0</v>
      </c>
      <c r="J28" s="408">
        <v>0</v>
      </c>
      <c r="K28" s="408">
        <v>0</v>
      </c>
      <c r="L28" s="408">
        <v>0</v>
      </c>
      <c r="M28" s="408">
        <v>0</v>
      </c>
      <c r="N28" s="408">
        <v>0</v>
      </c>
      <c r="O28" s="408">
        <v>0</v>
      </c>
      <c r="P28" s="408">
        <v>0</v>
      </c>
      <c r="Q28" s="408">
        <v>0</v>
      </c>
      <c r="R28" s="408">
        <v>0</v>
      </c>
      <c r="S28" s="408">
        <v>0</v>
      </c>
      <c r="T28" s="408">
        <v>0</v>
      </c>
      <c r="U28" s="408">
        <v>0</v>
      </c>
      <c r="V28" s="408">
        <v>0</v>
      </c>
      <c r="W28" s="408">
        <v>0</v>
      </c>
      <c r="X28" s="408">
        <v>0</v>
      </c>
      <c r="Y28" s="408">
        <v>0</v>
      </c>
      <c r="Z28" s="408">
        <v>0</v>
      </c>
      <c r="AA28" s="408">
        <v>0</v>
      </c>
      <c r="AB28" s="408">
        <v>0</v>
      </c>
      <c r="AC28" s="408">
        <v>0</v>
      </c>
      <c r="AD28" s="408">
        <v>0</v>
      </c>
      <c r="AE28" s="408">
        <v>0</v>
      </c>
      <c r="AF28" s="408">
        <v>0</v>
      </c>
      <c r="AG28" s="408">
        <v>0</v>
      </c>
      <c r="AH28" s="408">
        <v>0</v>
      </c>
      <c r="AI28" s="408">
        <v>0</v>
      </c>
      <c r="AJ28" s="408">
        <v>0</v>
      </c>
      <c r="AK28" s="408">
        <v>0</v>
      </c>
      <c r="AL28" s="408">
        <v>0</v>
      </c>
      <c r="AM28" s="408">
        <v>0</v>
      </c>
      <c r="AN28" s="408">
        <v>0</v>
      </c>
      <c r="AO28" s="408">
        <v>0</v>
      </c>
      <c r="AP28" s="408">
        <v>0</v>
      </c>
      <c r="AQ28" s="408">
        <v>0</v>
      </c>
      <c r="AR28" s="408">
        <v>0</v>
      </c>
      <c r="AS28" s="408">
        <v>0</v>
      </c>
      <c r="AT28" s="408">
        <v>0</v>
      </c>
      <c r="AU28" s="408">
        <v>0</v>
      </c>
      <c r="AV28" s="408">
        <v>0</v>
      </c>
      <c r="AW28" s="408">
        <v>0</v>
      </c>
      <c r="AX28" s="408">
        <v>0</v>
      </c>
      <c r="AY28" s="408">
        <v>0</v>
      </c>
      <c r="AZ28" s="408">
        <v>0</v>
      </c>
      <c r="BA28" s="408">
        <v>0</v>
      </c>
      <c r="BB28" s="408">
        <v>0</v>
      </c>
      <c r="BC28" s="408">
        <v>0</v>
      </c>
      <c r="BD28" s="408">
        <v>0</v>
      </c>
      <c r="BE28" s="408">
        <v>0</v>
      </c>
      <c r="BF28" s="408">
        <v>0</v>
      </c>
      <c r="BG28" s="408">
        <v>0</v>
      </c>
      <c r="BH28" s="408">
        <v>0</v>
      </c>
      <c r="BI28" s="408">
        <v>0</v>
      </c>
      <c r="BJ28" s="408">
        <v>0</v>
      </c>
      <c r="BK28" s="408">
        <v>0</v>
      </c>
      <c r="BL28" s="409">
        <v>0</v>
      </c>
    </row>
    <row r="29" spans="2:64" hidden="1" outlineLevel="1" x14ac:dyDescent="0.2">
      <c r="B29" s="406" t="s">
        <v>103</v>
      </c>
      <c r="C29" s="407">
        <v>0.12166250987488908</v>
      </c>
      <c r="D29" s="408">
        <v>4.055520633819247E-2</v>
      </c>
      <c r="E29" s="408">
        <v>0</v>
      </c>
      <c r="F29" s="408">
        <v>0</v>
      </c>
      <c r="G29" s="408">
        <v>0</v>
      </c>
      <c r="H29" s="408">
        <v>0.85152460398413843</v>
      </c>
      <c r="I29" s="408">
        <v>0</v>
      </c>
      <c r="J29" s="408">
        <v>0</v>
      </c>
      <c r="K29" s="408">
        <v>0</v>
      </c>
      <c r="L29" s="408">
        <v>0</v>
      </c>
      <c r="M29" s="408">
        <v>0</v>
      </c>
      <c r="N29" s="408">
        <v>0</v>
      </c>
      <c r="O29" s="408">
        <v>0</v>
      </c>
      <c r="P29" s="408">
        <v>0</v>
      </c>
      <c r="Q29" s="408">
        <v>0</v>
      </c>
      <c r="R29" s="408">
        <v>0</v>
      </c>
      <c r="S29" s="408">
        <v>0</v>
      </c>
      <c r="T29" s="408">
        <v>0</v>
      </c>
      <c r="U29" s="408">
        <v>0</v>
      </c>
      <c r="V29" s="408">
        <v>0</v>
      </c>
      <c r="W29" s="408">
        <v>0</v>
      </c>
      <c r="X29" s="408">
        <v>0</v>
      </c>
      <c r="Y29" s="408">
        <v>0</v>
      </c>
      <c r="Z29" s="408">
        <v>0</v>
      </c>
      <c r="AA29" s="408">
        <v>0</v>
      </c>
      <c r="AB29" s="408">
        <v>0</v>
      </c>
      <c r="AC29" s="408">
        <v>0</v>
      </c>
      <c r="AD29" s="408">
        <v>0</v>
      </c>
      <c r="AE29" s="408">
        <v>0</v>
      </c>
      <c r="AF29" s="408">
        <v>0</v>
      </c>
      <c r="AG29" s="408">
        <v>0</v>
      </c>
      <c r="AH29" s="408">
        <v>0</v>
      </c>
      <c r="AI29" s="408">
        <v>0</v>
      </c>
      <c r="AJ29" s="408">
        <v>0</v>
      </c>
      <c r="AK29" s="408">
        <v>0</v>
      </c>
      <c r="AL29" s="408">
        <v>0</v>
      </c>
      <c r="AM29" s="408">
        <v>0</v>
      </c>
      <c r="AN29" s="408">
        <v>0</v>
      </c>
      <c r="AO29" s="408">
        <v>0</v>
      </c>
      <c r="AP29" s="408">
        <v>0</v>
      </c>
      <c r="AQ29" s="408">
        <v>0</v>
      </c>
      <c r="AR29" s="408">
        <v>0</v>
      </c>
      <c r="AS29" s="408">
        <v>0</v>
      </c>
      <c r="AT29" s="408">
        <v>0</v>
      </c>
      <c r="AU29" s="408">
        <v>0</v>
      </c>
      <c r="AV29" s="408">
        <v>0</v>
      </c>
      <c r="AW29" s="408">
        <v>0</v>
      </c>
      <c r="AX29" s="408">
        <v>0</v>
      </c>
      <c r="AY29" s="408">
        <v>0</v>
      </c>
      <c r="AZ29" s="408">
        <v>0</v>
      </c>
      <c r="BA29" s="408">
        <v>0</v>
      </c>
      <c r="BB29" s="408">
        <v>0</v>
      </c>
      <c r="BC29" s="408">
        <v>0</v>
      </c>
      <c r="BD29" s="408">
        <v>0</v>
      </c>
      <c r="BE29" s="408">
        <v>0</v>
      </c>
      <c r="BF29" s="408">
        <v>0</v>
      </c>
      <c r="BG29" s="408">
        <v>0</v>
      </c>
      <c r="BH29" s="408">
        <v>0</v>
      </c>
      <c r="BI29" s="408">
        <v>0</v>
      </c>
      <c r="BJ29" s="408">
        <v>0</v>
      </c>
      <c r="BK29" s="408">
        <v>0</v>
      </c>
      <c r="BL29" s="409">
        <v>0</v>
      </c>
    </row>
    <row r="30" spans="2:64" hidden="1" outlineLevel="1" x14ac:dyDescent="0.2">
      <c r="B30" s="406" t="s">
        <v>105</v>
      </c>
      <c r="C30" s="407">
        <v>8.6901792774390307E-2</v>
      </c>
      <c r="D30" s="408">
        <v>2.8968004528184561E-2</v>
      </c>
      <c r="E30" s="408">
        <v>0</v>
      </c>
      <c r="F30" s="408">
        <v>0</v>
      </c>
      <c r="G30" s="408">
        <v>0</v>
      </c>
      <c r="H30" s="408">
        <v>0</v>
      </c>
      <c r="I30" s="408">
        <v>0.89780326824409784</v>
      </c>
      <c r="J30" s="408">
        <v>0</v>
      </c>
      <c r="K30" s="408">
        <v>0</v>
      </c>
      <c r="L30" s="408">
        <v>0</v>
      </c>
      <c r="M30" s="408">
        <v>0</v>
      </c>
      <c r="N30" s="408">
        <v>0</v>
      </c>
      <c r="O30" s="408">
        <v>0</v>
      </c>
      <c r="P30" s="408">
        <v>0</v>
      </c>
      <c r="Q30" s="408">
        <v>0</v>
      </c>
      <c r="R30" s="408">
        <v>0</v>
      </c>
      <c r="S30" s="408">
        <v>0</v>
      </c>
      <c r="T30" s="408">
        <v>0</v>
      </c>
      <c r="U30" s="408">
        <v>0</v>
      </c>
      <c r="V30" s="408">
        <v>0</v>
      </c>
      <c r="W30" s="408">
        <v>0</v>
      </c>
      <c r="X30" s="408">
        <v>0</v>
      </c>
      <c r="Y30" s="408">
        <v>0</v>
      </c>
      <c r="Z30" s="408">
        <v>0</v>
      </c>
      <c r="AA30" s="408">
        <v>0</v>
      </c>
      <c r="AB30" s="408">
        <v>0</v>
      </c>
      <c r="AC30" s="408">
        <v>0</v>
      </c>
      <c r="AD30" s="408">
        <v>0</v>
      </c>
      <c r="AE30" s="408">
        <v>0</v>
      </c>
      <c r="AF30" s="408">
        <v>0</v>
      </c>
      <c r="AG30" s="408">
        <v>0</v>
      </c>
      <c r="AH30" s="408">
        <v>0</v>
      </c>
      <c r="AI30" s="408">
        <v>0</v>
      </c>
      <c r="AJ30" s="408">
        <v>0</v>
      </c>
      <c r="AK30" s="408">
        <v>0</v>
      </c>
      <c r="AL30" s="408">
        <v>0</v>
      </c>
      <c r="AM30" s="408">
        <v>0</v>
      </c>
      <c r="AN30" s="408">
        <v>0</v>
      </c>
      <c r="AO30" s="408">
        <v>0</v>
      </c>
      <c r="AP30" s="408">
        <v>0</v>
      </c>
      <c r="AQ30" s="408">
        <v>0</v>
      </c>
      <c r="AR30" s="408">
        <v>0</v>
      </c>
      <c r="AS30" s="408">
        <v>0</v>
      </c>
      <c r="AT30" s="408">
        <v>0</v>
      </c>
      <c r="AU30" s="408">
        <v>0</v>
      </c>
      <c r="AV30" s="408">
        <v>0</v>
      </c>
      <c r="AW30" s="408">
        <v>0</v>
      </c>
      <c r="AX30" s="408">
        <v>0</v>
      </c>
      <c r="AY30" s="408">
        <v>0</v>
      </c>
      <c r="AZ30" s="408">
        <v>0</v>
      </c>
      <c r="BA30" s="408">
        <v>0</v>
      </c>
      <c r="BB30" s="408">
        <v>0</v>
      </c>
      <c r="BC30" s="408">
        <v>0</v>
      </c>
      <c r="BD30" s="408">
        <v>0</v>
      </c>
      <c r="BE30" s="408">
        <v>0</v>
      </c>
      <c r="BF30" s="408">
        <v>0</v>
      </c>
      <c r="BG30" s="408">
        <v>0</v>
      </c>
      <c r="BH30" s="408">
        <v>0</v>
      </c>
      <c r="BI30" s="408">
        <v>0</v>
      </c>
      <c r="BJ30" s="408">
        <v>0</v>
      </c>
      <c r="BK30" s="408">
        <v>0</v>
      </c>
      <c r="BL30" s="409">
        <v>0</v>
      </c>
    </row>
    <row r="31" spans="2:64" hidden="1" outlineLevel="1" x14ac:dyDescent="0.2">
      <c r="B31" s="406" t="s">
        <v>108</v>
      </c>
      <c r="C31" s="407">
        <v>4.6084284047228502E-2</v>
      </c>
      <c r="D31" s="408">
        <v>1.5361820580703407E-2</v>
      </c>
      <c r="E31" s="408">
        <v>0</v>
      </c>
      <c r="F31" s="408">
        <v>0</v>
      </c>
      <c r="G31" s="408">
        <v>0</v>
      </c>
      <c r="H31" s="408">
        <v>0</v>
      </c>
      <c r="I31" s="408">
        <v>0</v>
      </c>
      <c r="J31" s="408">
        <v>0.95202134190575061</v>
      </c>
      <c r="K31" s="408">
        <v>0</v>
      </c>
      <c r="L31" s="408">
        <v>0</v>
      </c>
      <c r="M31" s="408">
        <v>0</v>
      </c>
      <c r="N31" s="408">
        <v>0</v>
      </c>
      <c r="O31" s="408">
        <v>0</v>
      </c>
      <c r="P31" s="408">
        <v>0</v>
      </c>
      <c r="Q31" s="408">
        <v>0</v>
      </c>
      <c r="R31" s="408">
        <v>0</v>
      </c>
      <c r="S31" s="408">
        <v>0</v>
      </c>
      <c r="T31" s="408">
        <v>0</v>
      </c>
      <c r="U31" s="408">
        <v>0</v>
      </c>
      <c r="V31" s="408">
        <v>0</v>
      </c>
      <c r="W31" s="408">
        <v>0</v>
      </c>
      <c r="X31" s="408">
        <v>0</v>
      </c>
      <c r="Y31" s="408">
        <v>0</v>
      </c>
      <c r="Z31" s="408">
        <v>0</v>
      </c>
      <c r="AA31" s="408">
        <v>0</v>
      </c>
      <c r="AB31" s="408">
        <v>0</v>
      </c>
      <c r="AC31" s="408">
        <v>0</v>
      </c>
      <c r="AD31" s="408">
        <v>0</v>
      </c>
      <c r="AE31" s="408">
        <v>0</v>
      </c>
      <c r="AF31" s="408">
        <v>0</v>
      </c>
      <c r="AG31" s="408">
        <v>0</v>
      </c>
      <c r="AH31" s="408">
        <v>0</v>
      </c>
      <c r="AI31" s="408">
        <v>0</v>
      </c>
      <c r="AJ31" s="408">
        <v>0</v>
      </c>
      <c r="AK31" s="408">
        <v>0</v>
      </c>
      <c r="AL31" s="408">
        <v>0</v>
      </c>
      <c r="AM31" s="408">
        <v>0</v>
      </c>
      <c r="AN31" s="408">
        <v>0</v>
      </c>
      <c r="AO31" s="408">
        <v>0</v>
      </c>
      <c r="AP31" s="408">
        <v>0</v>
      </c>
      <c r="AQ31" s="408">
        <v>0</v>
      </c>
      <c r="AR31" s="408">
        <v>0</v>
      </c>
      <c r="AS31" s="408">
        <v>0</v>
      </c>
      <c r="AT31" s="408">
        <v>0</v>
      </c>
      <c r="AU31" s="408">
        <v>0</v>
      </c>
      <c r="AV31" s="408">
        <v>0</v>
      </c>
      <c r="AW31" s="408">
        <v>0</v>
      </c>
      <c r="AX31" s="408">
        <v>0</v>
      </c>
      <c r="AY31" s="408">
        <v>0</v>
      </c>
      <c r="AZ31" s="408">
        <v>0</v>
      </c>
      <c r="BA31" s="408">
        <v>0</v>
      </c>
      <c r="BB31" s="408">
        <v>0</v>
      </c>
      <c r="BC31" s="408">
        <v>0</v>
      </c>
      <c r="BD31" s="408">
        <v>0</v>
      </c>
      <c r="BE31" s="408">
        <v>0</v>
      </c>
      <c r="BF31" s="408">
        <v>0</v>
      </c>
      <c r="BG31" s="408">
        <v>0</v>
      </c>
      <c r="BH31" s="408">
        <v>0</v>
      </c>
      <c r="BI31" s="408">
        <v>0</v>
      </c>
      <c r="BJ31" s="408">
        <v>0</v>
      </c>
      <c r="BK31" s="408">
        <v>0</v>
      </c>
      <c r="BL31" s="409">
        <v>0</v>
      </c>
    </row>
    <row r="32" spans="2:64" hidden="1" outlineLevel="1" x14ac:dyDescent="0.2">
      <c r="B32" s="406" t="s">
        <v>111</v>
      </c>
      <c r="C32" s="407">
        <v>3.1682945279087965E-2</v>
      </c>
      <c r="D32" s="408">
        <v>1.0561251651811012E-2</v>
      </c>
      <c r="E32" s="408">
        <v>0</v>
      </c>
      <c r="F32" s="408">
        <v>0</v>
      </c>
      <c r="G32" s="408">
        <v>0</v>
      </c>
      <c r="H32" s="408">
        <v>0</v>
      </c>
      <c r="I32" s="408">
        <v>0</v>
      </c>
      <c r="J32" s="408">
        <v>0</v>
      </c>
      <c r="K32" s="408">
        <v>0.97103058264825115</v>
      </c>
      <c r="L32" s="408">
        <v>0</v>
      </c>
      <c r="M32" s="408">
        <v>0</v>
      </c>
      <c r="N32" s="408">
        <v>0</v>
      </c>
      <c r="O32" s="408">
        <v>0</v>
      </c>
      <c r="P32" s="408">
        <v>0</v>
      </c>
      <c r="Q32" s="408">
        <v>0</v>
      </c>
      <c r="R32" s="408">
        <v>0</v>
      </c>
      <c r="S32" s="408">
        <v>0</v>
      </c>
      <c r="T32" s="408">
        <v>0</v>
      </c>
      <c r="U32" s="408">
        <v>0</v>
      </c>
      <c r="V32" s="408">
        <v>0</v>
      </c>
      <c r="W32" s="408">
        <v>0</v>
      </c>
      <c r="X32" s="408">
        <v>0</v>
      </c>
      <c r="Y32" s="408">
        <v>0</v>
      </c>
      <c r="Z32" s="408">
        <v>0</v>
      </c>
      <c r="AA32" s="408">
        <v>0</v>
      </c>
      <c r="AB32" s="408">
        <v>0</v>
      </c>
      <c r="AC32" s="408">
        <v>0</v>
      </c>
      <c r="AD32" s="408">
        <v>0</v>
      </c>
      <c r="AE32" s="408">
        <v>0</v>
      </c>
      <c r="AF32" s="408">
        <v>0</v>
      </c>
      <c r="AG32" s="408">
        <v>0</v>
      </c>
      <c r="AH32" s="408">
        <v>0</v>
      </c>
      <c r="AI32" s="408">
        <v>0</v>
      </c>
      <c r="AJ32" s="408">
        <v>0</v>
      </c>
      <c r="AK32" s="408">
        <v>0</v>
      </c>
      <c r="AL32" s="408">
        <v>0</v>
      </c>
      <c r="AM32" s="408">
        <v>0</v>
      </c>
      <c r="AN32" s="408">
        <v>0</v>
      </c>
      <c r="AO32" s="408">
        <v>0</v>
      </c>
      <c r="AP32" s="408">
        <v>0</v>
      </c>
      <c r="AQ32" s="408">
        <v>0</v>
      </c>
      <c r="AR32" s="408">
        <v>0</v>
      </c>
      <c r="AS32" s="408">
        <v>0</v>
      </c>
      <c r="AT32" s="408">
        <v>0</v>
      </c>
      <c r="AU32" s="408">
        <v>0</v>
      </c>
      <c r="AV32" s="408">
        <v>0</v>
      </c>
      <c r="AW32" s="408">
        <v>0</v>
      </c>
      <c r="AX32" s="408">
        <v>0</v>
      </c>
      <c r="AY32" s="408">
        <v>0</v>
      </c>
      <c r="AZ32" s="408">
        <v>0</v>
      </c>
      <c r="BA32" s="408">
        <v>0</v>
      </c>
      <c r="BB32" s="408">
        <v>0</v>
      </c>
      <c r="BC32" s="408">
        <v>0</v>
      </c>
      <c r="BD32" s="408">
        <v>0</v>
      </c>
      <c r="BE32" s="408">
        <v>0</v>
      </c>
      <c r="BF32" s="408">
        <v>0</v>
      </c>
      <c r="BG32" s="408">
        <v>0</v>
      </c>
      <c r="BH32" s="408">
        <v>0</v>
      </c>
      <c r="BI32" s="408">
        <v>0</v>
      </c>
      <c r="BJ32" s="408">
        <v>0</v>
      </c>
      <c r="BK32" s="408">
        <v>0</v>
      </c>
      <c r="BL32" s="409">
        <v>0</v>
      </c>
    </row>
    <row r="33" spans="2:64" hidden="1" outlineLevel="1" x14ac:dyDescent="0.2">
      <c r="B33" s="406" t="s">
        <v>114</v>
      </c>
      <c r="C33" s="407">
        <v>2.3578005790443873E-2</v>
      </c>
      <c r="D33" s="408">
        <v>7.8595361126514857E-3</v>
      </c>
      <c r="E33" s="408">
        <v>0</v>
      </c>
      <c r="F33" s="408">
        <v>0</v>
      </c>
      <c r="G33" s="408">
        <v>0</v>
      </c>
      <c r="H33" s="408">
        <v>0</v>
      </c>
      <c r="I33" s="408">
        <v>0</v>
      </c>
      <c r="J33" s="408">
        <v>0</v>
      </c>
      <c r="K33" s="408">
        <v>0</v>
      </c>
      <c r="L33" s="408">
        <v>0.98163244708560771</v>
      </c>
      <c r="M33" s="408">
        <v>0</v>
      </c>
      <c r="N33" s="408">
        <v>0</v>
      </c>
      <c r="O33" s="408">
        <v>0</v>
      </c>
      <c r="P33" s="408">
        <v>0</v>
      </c>
      <c r="Q33" s="408">
        <v>0</v>
      </c>
      <c r="R33" s="408">
        <v>0</v>
      </c>
      <c r="S33" s="408">
        <v>0</v>
      </c>
      <c r="T33" s="408">
        <v>0</v>
      </c>
      <c r="U33" s="408">
        <v>0</v>
      </c>
      <c r="V33" s="408">
        <v>0</v>
      </c>
      <c r="W33" s="408">
        <v>0</v>
      </c>
      <c r="X33" s="408">
        <v>0</v>
      </c>
      <c r="Y33" s="408">
        <v>0</v>
      </c>
      <c r="Z33" s="408">
        <v>0</v>
      </c>
      <c r="AA33" s="408">
        <v>0</v>
      </c>
      <c r="AB33" s="408">
        <v>0</v>
      </c>
      <c r="AC33" s="408">
        <v>0</v>
      </c>
      <c r="AD33" s="408">
        <v>0</v>
      </c>
      <c r="AE33" s="408">
        <v>0</v>
      </c>
      <c r="AF33" s="408">
        <v>0</v>
      </c>
      <c r="AG33" s="408">
        <v>0</v>
      </c>
      <c r="AH33" s="408">
        <v>0</v>
      </c>
      <c r="AI33" s="408">
        <v>0</v>
      </c>
      <c r="AJ33" s="408">
        <v>0</v>
      </c>
      <c r="AK33" s="408">
        <v>0</v>
      </c>
      <c r="AL33" s="408">
        <v>0</v>
      </c>
      <c r="AM33" s="408">
        <v>0</v>
      </c>
      <c r="AN33" s="408">
        <v>0</v>
      </c>
      <c r="AO33" s="408">
        <v>0</v>
      </c>
      <c r="AP33" s="408">
        <v>0</v>
      </c>
      <c r="AQ33" s="408">
        <v>0</v>
      </c>
      <c r="AR33" s="408">
        <v>0</v>
      </c>
      <c r="AS33" s="408">
        <v>0</v>
      </c>
      <c r="AT33" s="408">
        <v>0</v>
      </c>
      <c r="AU33" s="408">
        <v>0</v>
      </c>
      <c r="AV33" s="408">
        <v>0</v>
      </c>
      <c r="AW33" s="408">
        <v>0</v>
      </c>
      <c r="AX33" s="408">
        <v>0</v>
      </c>
      <c r="AY33" s="408">
        <v>0</v>
      </c>
      <c r="AZ33" s="408">
        <v>0</v>
      </c>
      <c r="BA33" s="408">
        <v>0</v>
      </c>
      <c r="BB33" s="408">
        <v>0</v>
      </c>
      <c r="BC33" s="408">
        <v>0</v>
      </c>
      <c r="BD33" s="408">
        <v>0</v>
      </c>
      <c r="BE33" s="408">
        <v>0</v>
      </c>
      <c r="BF33" s="408">
        <v>0</v>
      </c>
      <c r="BG33" s="408">
        <v>0</v>
      </c>
      <c r="BH33" s="408">
        <v>0</v>
      </c>
      <c r="BI33" s="408">
        <v>0</v>
      </c>
      <c r="BJ33" s="408">
        <v>0</v>
      </c>
      <c r="BK33" s="408">
        <v>0</v>
      </c>
      <c r="BL33" s="409">
        <v>0</v>
      </c>
    </row>
    <row r="34" spans="2:64" hidden="1" outlineLevel="1" x14ac:dyDescent="0.2">
      <c r="B34" s="406" t="s">
        <v>118</v>
      </c>
      <c r="C34" s="407">
        <v>1.9373011126329071E-2</v>
      </c>
      <c r="D34" s="408">
        <v>6.4578354032340801E-3</v>
      </c>
      <c r="E34" s="408">
        <v>0</v>
      </c>
      <c r="F34" s="408">
        <v>0</v>
      </c>
      <c r="G34" s="408">
        <v>0</v>
      </c>
      <c r="H34" s="408">
        <v>0</v>
      </c>
      <c r="I34" s="408">
        <v>0</v>
      </c>
      <c r="J34" s="408">
        <v>0</v>
      </c>
      <c r="K34" s="408">
        <v>0</v>
      </c>
      <c r="L34" s="408">
        <v>0</v>
      </c>
      <c r="M34" s="408">
        <v>0.98706729693465856</v>
      </c>
      <c r="N34" s="408">
        <v>0</v>
      </c>
      <c r="O34" s="408">
        <v>0</v>
      </c>
      <c r="P34" s="408">
        <v>0</v>
      </c>
      <c r="Q34" s="408">
        <v>0</v>
      </c>
      <c r="R34" s="408">
        <v>0</v>
      </c>
      <c r="S34" s="408">
        <v>0</v>
      </c>
      <c r="T34" s="408">
        <v>0</v>
      </c>
      <c r="U34" s="408">
        <v>0</v>
      </c>
      <c r="V34" s="408">
        <v>0</v>
      </c>
      <c r="W34" s="408">
        <v>0</v>
      </c>
      <c r="X34" s="408">
        <v>0</v>
      </c>
      <c r="Y34" s="408">
        <v>0</v>
      </c>
      <c r="Z34" s="408">
        <v>0</v>
      </c>
      <c r="AA34" s="408">
        <v>0</v>
      </c>
      <c r="AB34" s="408">
        <v>0</v>
      </c>
      <c r="AC34" s="408">
        <v>0</v>
      </c>
      <c r="AD34" s="408">
        <v>0</v>
      </c>
      <c r="AE34" s="408">
        <v>0</v>
      </c>
      <c r="AF34" s="408">
        <v>0</v>
      </c>
      <c r="AG34" s="408">
        <v>0</v>
      </c>
      <c r="AH34" s="408">
        <v>0</v>
      </c>
      <c r="AI34" s="408">
        <v>0</v>
      </c>
      <c r="AJ34" s="408">
        <v>0</v>
      </c>
      <c r="AK34" s="408">
        <v>0</v>
      </c>
      <c r="AL34" s="408">
        <v>0</v>
      </c>
      <c r="AM34" s="408">
        <v>0</v>
      </c>
      <c r="AN34" s="408">
        <v>0</v>
      </c>
      <c r="AO34" s="408">
        <v>0</v>
      </c>
      <c r="AP34" s="408">
        <v>0</v>
      </c>
      <c r="AQ34" s="408">
        <v>0</v>
      </c>
      <c r="AR34" s="408">
        <v>0</v>
      </c>
      <c r="AS34" s="408">
        <v>0</v>
      </c>
      <c r="AT34" s="408">
        <v>0</v>
      </c>
      <c r="AU34" s="408">
        <v>0</v>
      </c>
      <c r="AV34" s="408">
        <v>0</v>
      </c>
      <c r="AW34" s="408">
        <v>0</v>
      </c>
      <c r="AX34" s="408">
        <v>0</v>
      </c>
      <c r="AY34" s="408">
        <v>0</v>
      </c>
      <c r="AZ34" s="408">
        <v>0</v>
      </c>
      <c r="BA34" s="408">
        <v>0</v>
      </c>
      <c r="BB34" s="408">
        <v>0</v>
      </c>
      <c r="BC34" s="408">
        <v>0</v>
      </c>
      <c r="BD34" s="408">
        <v>0</v>
      </c>
      <c r="BE34" s="408">
        <v>0</v>
      </c>
      <c r="BF34" s="408">
        <v>0</v>
      </c>
      <c r="BG34" s="408">
        <v>0</v>
      </c>
      <c r="BH34" s="408">
        <v>0</v>
      </c>
      <c r="BI34" s="408">
        <v>0</v>
      </c>
      <c r="BJ34" s="408">
        <v>0</v>
      </c>
      <c r="BK34" s="408">
        <v>0</v>
      </c>
      <c r="BL34" s="409">
        <v>0</v>
      </c>
    </row>
    <row r="35" spans="2:64" hidden="1" outlineLevel="1" x14ac:dyDescent="0.2">
      <c r="B35" s="406" t="s">
        <v>121</v>
      </c>
      <c r="C35" s="407">
        <v>1.6178525248850863E-2</v>
      </c>
      <c r="D35" s="408">
        <v>5.3929795675771233E-3</v>
      </c>
      <c r="E35" s="408">
        <v>0</v>
      </c>
      <c r="F35" s="408">
        <v>0</v>
      </c>
      <c r="G35" s="408">
        <v>0</v>
      </c>
      <c r="H35" s="408">
        <v>0</v>
      </c>
      <c r="I35" s="408">
        <v>0</v>
      </c>
      <c r="J35" s="408">
        <v>0</v>
      </c>
      <c r="K35" s="408">
        <v>0</v>
      </c>
      <c r="L35" s="408">
        <v>0</v>
      </c>
      <c r="M35" s="408">
        <v>0</v>
      </c>
      <c r="N35" s="408">
        <v>0.99112633288150154</v>
      </c>
      <c r="O35" s="408">
        <v>0</v>
      </c>
      <c r="P35" s="408">
        <v>0</v>
      </c>
      <c r="Q35" s="408">
        <v>0</v>
      </c>
      <c r="R35" s="408">
        <v>0</v>
      </c>
      <c r="S35" s="408">
        <v>0</v>
      </c>
      <c r="T35" s="408">
        <v>0</v>
      </c>
      <c r="U35" s="408">
        <v>0</v>
      </c>
      <c r="V35" s="408">
        <v>0</v>
      </c>
      <c r="W35" s="408">
        <v>0</v>
      </c>
      <c r="X35" s="408">
        <v>0</v>
      </c>
      <c r="Y35" s="408">
        <v>0</v>
      </c>
      <c r="Z35" s="408">
        <v>0</v>
      </c>
      <c r="AA35" s="408">
        <v>0</v>
      </c>
      <c r="AB35" s="408">
        <v>0</v>
      </c>
      <c r="AC35" s="408">
        <v>0</v>
      </c>
      <c r="AD35" s="408">
        <v>0</v>
      </c>
      <c r="AE35" s="408">
        <v>0</v>
      </c>
      <c r="AF35" s="408">
        <v>0</v>
      </c>
      <c r="AG35" s="408">
        <v>0</v>
      </c>
      <c r="AH35" s="408">
        <v>0</v>
      </c>
      <c r="AI35" s="408">
        <v>0</v>
      </c>
      <c r="AJ35" s="408">
        <v>0</v>
      </c>
      <c r="AK35" s="408">
        <v>0</v>
      </c>
      <c r="AL35" s="408">
        <v>0</v>
      </c>
      <c r="AM35" s="408">
        <v>0</v>
      </c>
      <c r="AN35" s="408">
        <v>0</v>
      </c>
      <c r="AO35" s="408">
        <v>0</v>
      </c>
      <c r="AP35" s="408">
        <v>0</v>
      </c>
      <c r="AQ35" s="408">
        <v>0</v>
      </c>
      <c r="AR35" s="408">
        <v>0</v>
      </c>
      <c r="AS35" s="408">
        <v>0</v>
      </c>
      <c r="AT35" s="408">
        <v>0</v>
      </c>
      <c r="AU35" s="408">
        <v>0</v>
      </c>
      <c r="AV35" s="408">
        <v>0</v>
      </c>
      <c r="AW35" s="408">
        <v>0</v>
      </c>
      <c r="AX35" s="408">
        <v>0</v>
      </c>
      <c r="AY35" s="408">
        <v>0</v>
      </c>
      <c r="AZ35" s="408">
        <v>0</v>
      </c>
      <c r="BA35" s="408">
        <v>0</v>
      </c>
      <c r="BB35" s="408">
        <v>0</v>
      </c>
      <c r="BC35" s="408">
        <v>0</v>
      </c>
      <c r="BD35" s="408">
        <v>0</v>
      </c>
      <c r="BE35" s="408">
        <v>0</v>
      </c>
      <c r="BF35" s="408">
        <v>0</v>
      </c>
      <c r="BG35" s="408">
        <v>0</v>
      </c>
      <c r="BH35" s="408">
        <v>0</v>
      </c>
      <c r="BI35" s="408">
        <v>0</v>
      </c>
      <c r="BJ35" s="408">
        <v>0</v>
      </c>
      <c r="BK35" s="408">
        <v>0</v>
      </c>
      <c r="BL35" s="409">
        <v>0</v>
      </c>
    </row>
    <row r="36" spans="2:64" hidden="1" outlineLevel="1" x14ac:dyDescent="0.2">
      <c r="B36" s="406" t="s">
        <v>125</v>
      </c>
      <c r="C36" s="407">
        <v>1.3825285212906106E-2</v>
      </c>
      <c r="D36" s="408">
        <v>4.6085461743246466E-3</v>
      </c>
      <c r="E36" s="408">
        <v>0</v>
      </c>
      <c r="F36" s="408">
        <v>0</v>
      </c>
      <c r="G36" s="408">
        <v>0</v>
      </c>
      <c r="H36" s="408">
        <v>0</v>
      </c>
      <c r="I36" s="408">
        <v>0</v>
      </c>
      <c r="J36" s="408">
        <v>0</v>
      </c>
      <c r="K36" s="408">
        <v>0</v>
      </c>
      <c r="L36" s="408">
        <v>0</v>
      </c>
      <c r="M36" s="408">
        <v>0</v>
      </c>
      <c r="N36" s="408">
        <v>0</v>
      </c>
      <c r="O36" s="408">
        <v>0.99406484399392792</v>
      </c>
      <c r="P36" s="408">
        <v>0</v>
      </c>
      <c r="Q36" s="408">
        <v>0</v>
      </c>
      <c r="R36" s="408">
        <v>0</v>
      </c>
      <c r="S36" s="408">
        <v>0</v>
      </c>
      <c r="T36" s="408">
        <v>0</v>
      </c>
      <c r="U36" s="408">
        <v>0</v>
      </c>
      <c r="V36" s="408">
        <v>0</v>
      </c>
      <c r="W36" s="408">
        <v>0</v>
      </c>
      <c r="X36" s="408">
        <v>0</v>
      </c>
      <c r="Y36" s="408">
        <v>0</v>
      </c>
      <c r="Z36" s="408">
        <v>0</v>
      </c>
      <c r="AA36" s="408">
        <v>0</v>
      </c>
      <c r="AB36" s="408">
        <v>0</v>
      </c>
      <c r="AC36" s="408">
        <v>0</v>
      </c>
      <c r="AD36" s="408">
        <v>0</v>
      </c>
      <c r="AE36" s="408">
        <v>0</v>
      </c>
      <c r="AF36" s="408">
        <v>0</v>
      </c>
      <c r="AG36" s="408">
        <v>0</v>
      </c>
      <c r="AH36" s="408">
        <v>0</v>
      </c>
      <c r="AI36" s="408">
        <v>0</v>
      </c>
      <c r="AJ36" s="408">
        <v>0</v>
      </c>
      <c r="AK36" s="408">
        <v>0</v>
      </c>
      <c r="AL36" s="408">
        <v>0</v>
      </c>
      <c r="AM36" s="408">
        <v>0</v>
      </c>
      <c r="AN36" s="408">
        <v>0</v>
      </c>
      <c r="AO36" s="408">
        <v>0</v>
      </c>
      <c r="AP36" s="408">
        <v>0</v>
      </c>
      <c r="AQ36" s="408">
        <v>0</v>
      </c>
      <c r="AR36" s="408">
        <v>0</v>
      </c>
      <c r="AS36" s="408">
        <v>0</v>
      </c>
      <c r="AT36" s="408">
        <v>0</v>
      </c>
      <c r="AU36" s="408">
        <v>0</v>
      </c>
      <c r="AV36" s="408">
        <v>0</v>
      </c>
      <c r="AW36" s="408">
        <v>0</v>
      </c>
      <c r="AX36" s="408">
        <v>0</v>
      </c>
      <c r="AY36" s="408">
        <v>0</v>
      </c>
      <c r="AZ36" s="408">
        <v>0</v>
      </c>
      <c r="BA36" s="408">
        <v>0</v>
      </c>
      <c r="BB36" s="408">
        <v>0</v>
      </c>
      <c r="BC36" s="408">
        <v>0</v>
      </c>
      <c r="BD36" s="408">
        <v>0</v>
      </c>
      <c r="BE36" s="408">
        <v>0</v>
      </c>
      <c r="BF36" s="408">
        <v>0</v>
      </c>
      <c r="BG36" s="408">
        <v>0</v>
      </c>
      <c r="BH36" s="408">
        <v>0</v>
      </c>
      <c r="BI36" s="408">
        <v>0</v>
      </c>
      <c r="BJ36" s="408">
        <v>0</v>
      </c>
      <c r="BK36" s="408">
        <v>0</v>
      </c>
      <c r="BL36" s="409">
        <v>0</v>
      </c>
    </row>
    <row r="37" spans="2:64" hidden="1" outlineLevel="1" x14ac:dyDescent="0.2">
      <c r="B37" s="406" t="s">
        <v>127</v>
      </c>
      <c r="C37" s="407">
        <v>1.226436591578433E-2</v>
      </c>
      <c r="D37" s="408">
        <v>4.0882264460946963E-3</v>
      </c>
      <c r="E37" s="408">
        <v>0</v>
      </c>
      <c r="F37" s="408">
        <v>0</v>
      </c>
      <c r="G37" s="408">
        <v>0</v>
      </c>
      <c r="H37" s="408">
        <v>0</v>
      </c>
      <c r="I37" s="408">
        <v>0</v>
      </c>
      <c r="J37" s="408">
        <v>0</v>
      </c>
      <c r="K37" s="408">
        <v>0</v>
      </c>
      <c r="L37" s="408">
        <v>0</v>
      </c>
      <c r="M37" s="408">
        <v>0</v>
      </c>
      <c r="N37" s="408">
        <v>0</v>
      </c>
      <c r="O37" s="408">
        <v>0</v>
      </c>
      <c r="P37" s="408">
        <v>0.99596299691980406</v>
      </c>
      <c r="Q37" s="408">
        <v>0</v>
      </c>
      <c r="R37" s="408">
        <v>0</v>
      </c>
      <c r="S37" s="408">
        <v>0</v>
      </c>
      <c r="T37" s="408">
        <v>0</v>
      </c>
      <c r="U37" s="408">
        <v>0</v>
      </c>
      <c r="V37" s="408">
        <v>0</v>
      </c>
      <c r="W37" s="408">
        <v>0</v>
      </c>
      <c r="X37" s="408">
        <v>0</v>
      </c>
      <c r="Y37" s="408">
        <v>0</v>
      </c>
      <c r="Z37" s="408">
        <v>0</v>
      </c>
      <c r="AA37" s="408">
        <v>0</v>
      </c>
      <c r="AB37" s="408">
        <v>0</v>
      </c>
      <c r="AC37" s="408">
        <v>0</v>
      </c>
      <c r="AD37" s="408">
        <v>0</v>
      </c>
      <c r="AE37" s="408">
        <v>0</v>
      </c>
      <c r="AF37" s="408">
        <v>0</v>
      </c>
      <c r="AG37" s="408">
        <v>0</v>
      </c>
      <c r="AH37" s="408">
        <v>0</v>
      </c>
      <c r="AI37" s="408">
        <v>0</v>
      </c>
      <c r="AJ37" s="408">
        <v>0</v>
      </c>
      <c r="AK37" s="408">
        <v>0</v>
      </c>
      <c r="AL37" s="408">
        <v>0</v>
      </c>
      <c r="AM37" s="408">
        <v>0</v>
      </c>
      <c r="AN37" s="408">
        <v>0</v>
      </c>
      <c r="AO37" s="408">
        <v>0</v>
      </c>
      <c r="AP37" s="408">
        <v>0</v>
      </c>
      <c r="AQ37" s="408">
        <v>0</v>
      </c>
      <c r="AR37" s="408">
        <v>0</v>
      </c>
      <c r="AS37" s="408">
        <v>0</v>
      </c>
      <c r="AT37" s="408">
        <v>0</v>
      </c>
      <c r="AU37" s="408">
        <v>0</v>
      </c>
      <c r="AV37" s="408">
        <v>0</v>
      </c>
      <c r="AW37" s="408">
        <v>0</v>
      </c>
      <c r="AX37" s="408">
        <v>0</v>
      </c>
      <c r="AY37" s="408">
        <v>0</v>
      </c>
      <c r="AZ37" s="408">
        <v>0</v>
      </c>
      <c r="BA37" s="408">
        <v>0</v>
      </c>
      <c r="BB37" s="408">
        <v>0</v>
      </c>
      <c r="BC37" s="408">
        <v>0</v>
      </c>
      <c r="BD37" s="408">
        <v>0</v>
      </c>
      <c r="BE37" s="408">
        <v>0</v>
      </c>
      <c r="BF37" s="408">
        <v>0</v>
      </c>
      <c r="BG37" s="408">
        <v>0</v>
      </c>
      <c r="BH37" s="408">
        <v>0</v>
      </c>
      <c r="BI37" s="408">
        <v>0</v>
      </c>
      <c r="BJ37" s="408">
        <v>0</v>
      </c>
      <c r="BK37" s="408">
        <v>0</v>
      </c>
      <c r="BL37" s="409">
        <v>0</v>
      </c>
    </row>
    <row r="38" spans="2:64" hidden="1" outlineLevel="1" x14ac:dyDescent="0.2">
      <c r="B38" s="406" t="s">
        <v>129</v>
      </c>
      <c r="C38" s="407">
        <v>1.0940873190795793E-2</v>
      </c>
      <c r="D38" s="408">
        <v>3.647050930632393E-3</v>
      </c>
      <c r="E38" s="408">
        <v>0</v>
      </c>
      <c r="F38" s="408">
        <v>0</v>
      </c>
      <c r="G38" s="408">
        <v>0</v>
      </c>
      <c r="H38" s="408">
        <v>0</v>
      </c>
      <c r="I38" s="408">
        <v>0</v>
      </c>
      <c r="J38" s="408">
        <v>0</v>
      </c>
      <c r="K38" s="408">
        <v>0</v>
      </c>
      <c r="L38" s="408">
        <v>0</v>
      </c>
      <c r="M38" s="408">
        <v>0</v>
      </c>
      <c r="N38" s="408">
        <v>0</v>
      </c>
      <c r="O38" s="408">
        <v>0</v>
      </c>
      <c r="P38" s="408">
        <v>0</v>
      </c>
      <c r="Q38" s="408">
        <v>0.99753155010848726</v>
      </c>
      <c r="R38" s="408">
        <v>0</v>
      </c>
      <c r="S38" s="408">
        <v>0</v>
      </c>
      <c r="T38" s="408">
        <v>0</v>
      </c>
      <c r="U38" s="408">
        <v>0</v>
      </c>
      <c r="V38" s="408">
        <v>0</v>
      </c>
      <c r="W38" s="408">
        <v>0</v>
      </c>
      <c r="X38" s="408">
        <v>0</v>
      </c>
      <c r="Y38" s="408">
        <v>0</v>
      </c>
      <c r="Z38" s="408">
        <v>0</v>
      </c>
      <c r="AA38" s="408">
        <v>0</v>
      </c>
      <c r="AB38" s="408">
        <v>0</v>
      </c>
      <c r="AC38" s="408">
        <v>0</v>
      </c>
      <c r="AD38" s="408">
        <v>0</v>
      </c>
      <c r="AE38" s="408">
        <v>0</v>
      </c>
      <c r="AF38" s="408">
        <v>0</v>
      </c>
      <c r="AG38" s="408">
        <v>0</v>
      </c>
      <c r="AH38" s="408">
        <v>0</v>
      </c>
      <c r="AI38" s="408">
        <v>0</v>
      </c>
      <c r="AJ38" s="408">
        <v>0</v>
      </c>
      <c r="AK38" s="408">
        <v>0</v>
      </c>
      <c r="AL38" s="408">
        <v>0</v>
      </c>
      <c r="AM38" s="408">
        <v>0</v>
      </c>
      <c r="AN38" s="408">
        <v>0</v>
      </c>
      <c r="AO38" s="408">
        <v>0</v>
      </c>
      <c r="AP38" s="408">
        <v>0</v>
      </c>
      <c r="AQ38" s="408">
        <v>0</v>
      </c>
      <c r="AR38" s="408">
        <v>0</v>
      </c>
      <c r="AS38" s="408">
        <v>0</v>
      </c>
      <c r="AT38" s="408">
        <v>0</v>
      </c>
      <c r="AU38" s="408">
        <v>0</v>
      </c>
      <c r="AV38" s="408">
        <v>0</v>
      </c>
      <c r="AW38" s="408">
        <v>0</v>
      </c>
      <c r="AX38" s="408">
        <v>0</v>
      </c>
      <c r="AY38" s="408">
        <v>0</v>
      </c>
      <c r="AZ38" s="408">
        <v>0</v>
      </c>
      <c r="BA38" s="408">
        <v>0</v>
      </c>
      <c r="BB38" s="408">
        <v>0</v>
      </c>
      <c r="BC38" s="408">
        <v>0</v>
      </c>
      <c r="BD38" s="408">
        <v>0</v>
      </c>
      <c r="BE38" s="408">
        <v>0</v>
      </c>
      <c r="BF38" s="408">
        <v>0</v>
      </c>
      <c r="BG38" s="408">
        <v>0</v>
      </c>
      <c r="BH38" s="408">
        <v>0</v>
      </c>
      <c r="BI38" s="408">
        <v>0</v>
      </c>
      <c r="BJ38" s="408">
        <v>0</v>
      </c>
      <c r="BK38" s="408">
        <v>0</v>
      </c>
      <c r="BL38" s="409">
        <v>0</v>
      </c>
    </row>
    <row r="39" spans="2:64" hidden="1" outlineLevel="1" x14ac:dyDescent="0.2">
      <c r="B39" s="406" t="s">
        <v>194</v>
      </c>
      <c r="C39" s="407">
        <v>9.8752037249057699E-3</v>
      </c>
      <c r="D39" s="408">
        <v>3.2918186968454444E-3</v>
      </c>
      <c r="E39" s="408">
        <v>0</v>
      </c>
      <c r="F39" s="408">
        <v>0</v>
      </c>
      <c r="G39" s="408">
        <v>0</v>
      </c>
      <c r="H39" s="408">
        <v>0</v>
      </c>
      <c r="I39" s="408">
        <v>0</v>
      </c>
      <c r="J39" s="408">
        <v>0</v>
      </c>
      <c r="K39" s="408">
        <v>0</v>
      </c>
      <c r="L39" s="408">
        <v>0</v>
      </c>
      <c r="M39" s="408">
        <v>0</v>
      </c>
      <c r="N39" s="408">
        <v>0</v>
      </c>
      <c r="O39" s="408">
        <v>0</v>
      </c>
      <c r="P39" s="408">
        <v>0</v>
      </c>
      <c r="Q39" s="408">
        <v>0</v>
      </c>
      <c r="R39" s="408">
        <v>0.99875639439889841</v>
      </c>
      <c r="S39" s="408">
        <v>0</v>
      </c>
      <c r="T39" s="408">
        <v>0</v>
      </c>
      <c r="U39" s="408">
        <v>0</v>
      </c>
      <c r="V39" s="408">
        <v>0</v>
      </c>
      <c r="W39" s="408">
        <v>0</v>
      </c>
      <c r="X39" s="408">
        <v>0</v>
      </c>
      <c r="Y39" s="408">
        <v>0</v>
      </c>
      <c r="Z39" s="408">
        <v>0</v>
      </c>
      <c r="AA39" s="408">
        <v>0</v>
      </c>
      <c r="AB39" s="408">
        <v>0</v>
      </c>
      <c r="AC39" s="408">
        <v>0</v>
      </c>
      <c r="AD39" s="408">
        <v>0</v>
      </c>
      <c r="AE39" s="408">
        <v>0</v>
      </c>
      <c r="AF39" s="408">
        <v>0</v>
      </c>
      <c r="AG39" s="408">
        <v>0</v>
      </c>
      <c r="AH39" s="408">
        <v>0</v>
      </c>
      <c r="AI39" s="408">
        <v>0</v>
      </c>
      <c r="AJ39" s="408">
        <v>0</v>
      </c>
      <c r="AK39" s="408">
        <v>0</v>
      </c>
      <c r="AL39" s="408">
        <v>0</v>
      </c>
      <c r="AM39" s="408">
        <v>0</v>
      </c>
      <c r="AN39" s="408">
        <v>0</v>
      </c>
      <c r="AO39" s="408">
        <v>0</v>
      </c>
      <c r="AP39" s="408">
        <v>0</v>
      </c>
      <c r="AQ39" s="408">
        <v>0</v>
      </c>
      <c r="AR39" s="408">
        <v>0</v>
      </c>
      <c r="AS39" s="408">
        <v>0</v>
      </c>
      <c r="AT39" s="408">
        <v>0</v>
      </c>
      <c r="AU39" s="408">
        <v>0</v>
      </c>
      <c r="AV39" s="408">
        <v>0</v>
      </c>
      <c r="AW39" s="408">
        <v>0</v>
      </c>
      <c r="AX39" s="408">
        <v>0</v>
      </c>
      <c r="AY39" s="408">
        <v>0</v>
      </c>
      <c r="AZ39" s="408">
        <v>0</v>
      </c>
      <c r="BA39" s="408">
        <v>0</v>
      </c>
      <c r="BB39" s="408">
        <v>0</v>
      </c>
      <c r="BC39" s="408">
        <v>0</v>
      </c>
      <c r="BD39" s="408">
        <v>0</v>
      </c>
      <c r="BE39" s="408">
        <v>0</v>
      </c>
      <c r="BF39" s="408">
        <v>0</v>
      </c>
      <c r="BG39" s="408">
        <v>0</v>
      </c>
      <c r="BH39" s="408">
        <v>0</v>
      </c>
      <c r="BI39" s="408">
        <v>0</v>
      </c>
      <c r="BJ39" s="408">
        <v>0</v>
      </c>
      <c r="BK39" s="408">
        <v>0</v>
      </c>
      <c r="BL39" s="409">
        <v>0</v>
      </c>
    </row>
    <row r="40" spans="2:64" hidden="1" outlineLevel="1" x14ac:dyDescent="0.2">
      <c r="B40" s="406" t="s">
        <v>195</v>
      </c>
      <c r="C40" s="407">
        <v>8.9721614951639161E-3</v>
      </c>
      <c r="D40" s="408">
        <v>2.9907969268240346E-3</v>
      </c>
      <c r="E40" s="408">
        <v>0</v>
      </c>
      <c r="F40" s="408">
        <v>0</v>
      </c>
      <c r="G40" s="408">
        <v>0</v>
      </c>
      <c r="H40" s="408">
        <v>0</v>
      </c>
      <c r="I40" s="408">
        <v>0</v>
      </c>
      <c r="J40" s="408">
        <v>0</v>
      </c>
      <c r="K40" s="408">
        <v>0</v>
      </c>
      <c r="L40" s="408">
        <v>0</v>
      </c>
      <c r="M40" s="408">
        <v>0</v>
      </c>
      <c r="N40" s="408">
        <v>0</v>
      </c>
      <c r="O40" s="408">
        <v>0</v>
      </c>
      <c r="P40" s="408">
        <v>0</v>
      </c>
      <c r="Q40" s="408">
        <v>0</v>
      </c>
      <c r="R40" s="408">
        <v>0</v>
      </c>
      <c r="S40" s="408">
        <v>0.99974864836158051</v>
      </c>
      <c r="T40" s="408">
        <v>0</v>
      </c>
      <c r="U40" s="408">
        <v>0</v>
      </c>
      <c r="V40" s="408">
        <v>0</v>
      </c>
      <c r="W40" s="408">
        <v>0</v>
      </c>
      <c r="X40" s="408">
        <v>0</v>
      </c>
      <c r="Y40" s="408">
        <v>0</v>
      </c>
      <c r="Z40" s="408">
        <v>0</v>
      </c>
      <c r="AA40" s="408">
        <v>0</v>
      </c>
      <c r="AB40" s="408">
        <v>0</v>
      </c>
      <c r="AC40" s="408">
        <v>0</v>
      </c>
      <c r="AD40" s="408">
        <v>0</v>
      </c>
      <c r="AE40" s="408">
        <v>0</v>
      </c>
      <c r="AF40" s="408">
        <v>0</v>
      </c>
      <c r="AG40" s="408">
        <v>0</v>
      </c>
      <c r="AH40" s="408">
        <v>0</v>
      </c>
      <c r="AI40" s="408">
        <v>0</v>
      </c>
      <c r="AJ40" s="408">
        <v>0</v>
      </c>
      <c r="AK40" s="408">
        <v>0</v>
      </c>
      <c r="AL40" s="408">
        <v>0</v>
      </c>
      <c r="AM40" s="408">
        <v>0</v>
      </c>
      <c r="AN40" s="408">
        <v>0</v>
      </c>
      <c r="AO40" s="408">
        <v>0</v>
      </c>
      <c r="AP40" s="408">
        <v>0</v>
      </c>
      <c r="AQ40" s="408">
        <v>0</v>
      </c>
      <c r="AR40" s="408">
        <v>0</v>
      </c>
      <c r="AS40" s="408">
        <v>0</v>
      </c>
      <c r="AT40" s="408">
        <v>0</v>
      </c>
      <c r="AU40" s="408">
        <v>0</v>
      </c>
      <c r="AV40" s="408">
        <v>0</v>
      </c>
      <c r="AW40" s="408">
        <v>0</v>
      </c>
      <c r="AX40" s="408">
        <v>0</v>
      </c>
      <c r="AY40" s="408">
        <v>0</v>
      </c>
      <c r="AZ40" s="408">
        <v>0</v>
      </c>
      <c r="BA40" s="408">
        <v>0</v>
      </c>
      <c r="BB40" s="408">
        <v>0</v>
      </c>
      <c r="BC40" s="408">
        <v>0</v>
      </c>
      <c r="BD40" s="408">
        <v>0</v>
      </c>
      <c r="BE40" s="408">
        <v>0</v>
      </c>
      <c r="BF40" s="408">
        <v>0</v>
      </c>
      <c r="BG40" s="408">
        <v>0</v>
      </c>
      <c r="BH40" s="408">
        <v>0</v>
      </c>
      <c r="BI40" s="408">
        <v>0</v>
      </c>
      <c r="BJ40" s="408">
        <v>0</v>
      </c>
      <c r="BK40" s="408">
        <v>0</v>
      </c>
      <c r="BL40" s="409">
        <v>0</v>
      </c>
    </row>
    <row r="41" spans="2:64" hidden="1" outlineLevel="1" x14ac:dyDescent="0.2">
      <c r="B41" s="406" t="s">
        <v>196</v>
      </c>
      <c r="C41" s="407">
        <v>8.242717471904689E-3</v>
      </c>
      <c r="D41" s="408">
        <v>2.7476427060814899E-3</v>
      </c>
      <c r="E41" s="408">
        <v>0</v>
      </c>
      <c r="F41" s="408">
        <v>0</v>
      </c>
      <c r="G41" s="408">
        <v>0</v>
      </c>
      <c r="H41" s="408">
        <v>0</v>
      </c>
      <c r="I41" s="408">
        <v>0</v>
      </c>
      <c r="J41" s="408">
        <v>0</v>
      </c>
      <c r="K41" s="408">
        <v>0</v>
      </c>
      <c r="L41" s="408">
        <v>0</v>
      </c>
      <c r="M41" s="408">
        <v>0</v>
      </c>
      <c r="N41" s="408">
        <v>0</v>
      </c>
      <c r="O41" s="408">
        <v>0</v>
      </c>
      <c r="P41" s="408">
        <v>0</v>
      </c>
      <c r="Q41" s="408">
        <v>0</v>
      </c>
      <c r="R41" s="408">
        <v>0</v>
      </c>
      <c r="S41" s="408">
        <v>0</v>
      </c>
      <c r="T41" s="408">
        <v>1.0005244825123083</v>
      </c>
      <c r="U41" s="408">
        <v>0</v>
      </c>
      <c r="V41" s="408">
        <v>0</v>
      </c>
      <c r="W41" s="408">
        <v>0</v>
      </c>
      <c r="X41" s="408">
        <v>0</v>
      </c>
      <c r="Y41" s="408">
        <v>0</v>
      </c>
      <c r="Z41" s="408">
        <v>0</v>
      </c>
      <c r="AA41" s="408">
        <v>0</v>
      </c>
      <c r="AB41" s="408">
        <v>0</v>
      </c>
      <c r="AC41" s="408">
        <v>0</v>
      </c>
      <c r="AD41" s="408">
        <v>0</v>
      </c>
      <c r="AE41" s="408">
        <v>0</v>
      </c>
      <c r="AF41" s="408">
        <v>0</v>
      </c>
      <c r="AG41" s="408">
        <v>0</v>
      </c>
      <c r="AH41" s="408">
        <v>0</v>
      </c>
      <c r="AI41" s="408">
        <v>0</v>
      </c>
      <c r="AJ41" s="408">
        <v>0</v>
      </c>
      <c r="AK41" s="408">
        <v>0</v>
      </c>
      <c r="AL41" s="408">
        <v>0</v>
      </c>
      <c r="AM41" s="408">
        <v>0</v>
      </c>
      <c r="AN41" s="408">
        <v>0</v>
      </c>
      <c r="AO41" s="408">
        <v>0</v>
      </c>
      <c r="AP41" s="408">
        <v>0</v>
      </c>
      <c r="AQ41" s="408">
        <v>0</v>
      </c>
      <c r="AR41" s="408">
        <v>0</v>
      </c>
      <c r="AS41" s="408">
        <v>0</v>
      </c>
      <c r="AT41" s="408">
        <v>0</v>
      </c>
      <c r="AU41" s="408">
        <v>0</v>
      </c>
      <c r="AV41" s="408">
        <v>0</v>
      </c>
      <c r="AW41" s="408">
        <v>0</v>
      </c>
      <c r="AX41" s="408">
        <v>0</v>
      </c>
      <c r="AY41" s="408">
        <v>0</v>
      </c>
      <c r="AZ41" s="408">
        <v>0</v>
      </c>
      <c r="BA41" s="408">
        <v>0</v>
      </c>
      <c r="BB41" s="408">
        <v>0</v>
      </c>
      <c r="BC41" s="408">
        <v>0</v>
      </c>
      <c r="BD41" s="408">
        <v>0</v>
      </c>
      <c r="BE41" s="408">
        <v>0</v>
      </c>
      <c r="BF41" s="408">
        <v>0</v>
      </c>
      <c r="BG41" s="408">
        <v>0</v>
      </c>
      <c r="BH41" s="408">
        <v>0</v>
      </c>
      <c r="BI41" s="408">
        <v>0</v>
      </c>
      <c r="BJ41" s="408">
        <v>0</v>
      </c>
      <c r="BK41" s="408">
        <v>0</v>
      </c>
      <c r="BL41" s="409">
        <v>0</v>
      </c>
    </row>
    <row r="42" spans="2:64" hidden="1" outlineLevel="1" x14ac:dyDescent="0.2">
      <c r="B42" s="406" t="s">
        <v>197</v>
      </c>
      <c r="C42" s="407">
        <v>7.566076484348018E-3</v>
      </c>
      <c r="D42" s="408">
        <v>2.5220899452487594E-3</v>
      </c>
      <c r="E42" s="408">
        <v>0</v>
      </c>
      <c r="F42" s="408">
        <v>0</v>
      </c>
      <c r="G42" s="408">
        <v>0</v>
      </c>
      <c r="H42" s="408">
        <v>0</v>
      </c>
      <c r="I42" s="408">
        <v>-1.5211516516885903E-5</v>
      </c>
      <c r="J42" s="408">
        <v>0</v>
      </c>
      <c r="K42" s="408">
        <v>0</v>
      </c>
      <c r="L42" s="408">
        <v>0</v>
      </c>
      <c r="M42" s="408">
        <v>0</v>
      </c>
      <c r="N42" s="408">
        <v>0</v>
      </c>
      <c r="O42" s="408">
        <v>0</v>
      </c>
      <c r="P42" s="408">
        <v>0</v>
      </c>
      <c r="Q42" s="408">
        <v>0</v>
      </c>
      <c r="R42" s="408">
        <v>0</v>
      </c>
      <c r="S42" s="408">
        <v>0</v>
      </c>
      <c r="T42" s="408">
        <v>0</v>
      </c>
      <c r="U42" s="408">
        <v>1.001576911083405</v>
      </c>
      <c r="V42" s="408">
        <v>0</v>
      </c>
      <c r="W42" s="408">
        <v>0</v>
      </c>
      <c r="X42" s="408">
        <v>0</v>
      </c>
      <c r="Y42" s="408">
        <v>0</v>
      </c>
      <c r="Z42" s="408">
        <v>0</v>
      </c>
      <c r="AA42" s="408">
        <v>0</v>
      </c>
      <c r="AB42" s="408">
        <v>0</v>
      </c>
      <c r="AC42" s="408">
        <v>0</v>
      </c>
      <c r="AD42" s="408">
        <v>0</v>
      </c>
      <c r="AE42" s="408">
        <v>0</v>
      </c>
      <c r="AF42" s="408">
        <v>0</v>
      </c>
      <c r="AG42" s="408">
        <v>0</v>
      </c>
      <c r="AH42" s="408">
        <v>0</v>
      </c>
      <c r="AI42" s="408">
        <v>0</v>
      </c>
      <c r="AJ42" s="408">
        <v>0</v>
      </c>
      <c r="AK42" s="408">
        <v>0</v>
      </c>
      <c r="AL42" s="408">
        <v>0</v>
      </c>
      <c r="AM42" s="408">
        <v>0</v>
      </c>
      <c r="AN42" s="408">
        <v>0</v>
      </c>
      <c r="AO42" s="408">
        <v>0</v>
      </c>
      <c r="AP42" s="408">
        <v>0</v>
      </c>
      <c r="AQ42" s="408">
        <v>0</v>
      </c>
      <c r="AR42" s="408">
        <v>0</v>
      </c>
      <c r="AS42" s="408">
        <v>0</v>
      </c>
      <c r="AT42" s="408">
        <v>0</v>
      </c>
      <c r="AU42" s="408">
        <v>0</v>
      </c>
      <c r="AV42" s="408">
        <v>0</v>
      </c>
      <c r="AW42" s="408">
        <v>0</v>
      </c>
      <c r="AX42" s="408">
        <v>0</v>
      </c>
      <c r="AY42" s="408">
        <v>0</v>
      </c>
      <c r="AZ42" s="408">
        <v>0</v>
      </c>
      <c r="BA42" s="408">
        <v>0</v>
      </c>
      <c r="BB42" s="408">
        <v>0</v>
      </c>
      <c r="BC42" s="408">
        <v>0</v>
      </c>
      <c r="BD42" s="408">
        <v>0</v>
      </c>
      <c r="BE42" s="408">
        <v>0</v>
      </c>
      <c r="BF42" s="408">
        <v>0</v>
      </c>
      <c r="BG42" s="408">
        <v>0</v>
      </c>
      <c r="BH42" s="408">
        <v>0</v>
      </c>
      <c r="BI42" s="408">
        <v>0</v>
      </c>
      <c r="BJ42" s="408">
        <v>0</v>
      </c>
      <c r="BK42" s="408">
        <v>0</v>
      </c>
      <c r="BL42" s="409">
        <v>0</v>
      </c>
    </row>
    <row r="43" spans="2:64" hidden="1" outlineLevel="1" x14ac:dyDescent="0.2">
      <c r="B43" s="406" t="s">
        <v>198</v>
      </c>
      <c r="C43" s="407">
        <v>7.0569901311663685E-3</v>
      </c>
      <c r="D43" s="408">
        <v>2.3523901584651674E-3</v>
      </c>
      <c r="E43" s="408">
        <v>0</v>
      </c>
      <c r="F43" s="408">
        <v>0</v>
      </c>
      <c r="G43" s="408">
        <v>0</v>
      </c>
      <c r="H43" s="408">
        <v>0</v>
      </c>
      <c r="I43" s="408">
        <v>0</v>
      </c>
      <c r="J43" s="408">
        <v>-5.7242216643799138E-5</v>
      </c>
      <c r="K43" s="408">
        <v>0</v>
      </c>
      <c r="L43" s="408">
        <v>0</v>
      </c>
      <c r="M43" s="408">
        <v>0</v>
      </c>
      <c r="N43" s="408">
        <v>0</v>
      </c>
      <c r="O43" s="408">
        <v>0</v>
      </c>
      <c r="P43" s="408">
        <v>0</v>
      </c>
      <c r="Q43" s="408">
        <v>0</v>
      </c>
      <c r="R43" s="408">
        <v>0</v>
      </c>
      <c r="S43" s="408">
        <v>0</v>
      </c>
      <c r="T43" s="408">
        <v>0</v>
      </c>
      <c r="U43" s="408">
        <v>0</v>
      </c>
      <c r="V43" s="408">
        <v>1.002410306923452</v>
      </c>
      <c r="W43" s="408">
        <v>0</v>
      </c>
      <c r="X43" s="408">
        <v>0</v>
      </c>
      <c r="Y43" s="408">
        <v>0</v>
      </c>
      <c r="Z43" s="408">
        <v>0</v>
      </c>
      <c r="AA43" s="408">
        <v>0</v>
      </c>
      <c r="AB43" s="408">
        <v>0</v>
      </c>
      <c r="AC43" s="408">
        <v>0</v>
      </c>
      <c r="AD43" s="408">
        <v>0</v>
      </c>
      <c r="AE43" s="408">
        <v>0</v>
      </c>
      <c r="AF43" s="408">
        <v>0</v>
      </c>
      <c r="AG43" s="408">
        <v>0</v>
      </c>
      <c r="AH43" s="408">
        <v>0</v>
      </c>
      <c r="AI43" s="408">
        <v>0</v>
      </c>
      <c r="AJ43" s="408">
        <v>0</v>
      </c>
      <c r="AK43" s="408">
        <v>0</v>
      </c>
      <c r="AL43" s="408">
        <v>0</v>
      </c>
      <c r="AM43" s="408">
        <v>0</v>
      </c>
      <c r="AN43" s="408">
        <v>0</v>
      </c>
      <c r="AO43" s="408">
        <v>0</v>
      </c>
      <c r="AP43" s="408">
        <v>0</v>
      </c>
      <c r="AQ43" s="408">
        <v>0</v>
      </c>
      <c r="AR43" s="408">
        <v>0</v>
      </c>
      <c r="AS43" s="408">
        <v>0</v>
      </c>
      <c r="AT43" s="408">
        <v>0</v>
      </c>
      <c r="AU43" s="408">
        <v>0</v>
      </c>
      <c r="AV43" s="408">
        <v>0</v>
      </c>
      <c r="AW43" s="408">
        <v>0</v>
      </c>
      <c r="AX43" s="408">
        <v>0</v>
      </c>
      <c r="AY43" s="408">
        <v>0</v>
      </c>
      <c r="AZ43" s="408">
        <v>0</v>
      </c>
      <c r="BA43" s="408">
        <v>0</v>
      </c>
      <c r="BB43" s="408">
        <v>0</v>
      </c>
      <c r="BC43" s="408">
        <v>0</v>
      </c>
      <c r="BD43" s="408">
        <v>0</v>
      </c>
      <c r="BE43" s="408">
        <v>0</v>
      </c>
      <c r="BF43" s="408">
        <v>0</v>
      </c>
      <c r="BG43" s="408">
        <v>0</v>
      </c>
      <c r="BH43" s="408">
        <v>0</v>
      </c>
      <c r="BI43" s="408">
        <v>0</v>
      </c>
      <c r="BJ43" s="408">
        <v>0</v>
      </c>
      <c r="BK43" s="408">
        <v>0</v>
      </c>
      <c r="BL43" s="409">
        <v>0</v>
      </c>
    </row>
    <row r="44" spans="2:64" hidden="1" outlineLevel="1" x14ac:dyDescent="0.2">
      <c r="B44" s="406" t="s">
        <v>199</v>
      </c>
      <c r="C44" s="407">
        <v>6.5977499926601034E-3</v>
      </c>
      <c r="D44" s="408">
        <v>2.199306200283916E-3</v>
      </c>
      <c r="E44" s="408">
        <v>0</v>
      </c>
      <c r="F44" s="408">
        <v>0</v>
      </c>
      <c r="G44" s="408">
        <v>0</v>
      </c>
      <c r="H44" s="408">
        <v>0</v>
      </c>
      <c r="I44" s="408">
        <v>0</v>
      </c>
      <c r="J44" s="408">
        <v>0</v>
      </c>
      <c r="K44" s="408">
        <v>-1.1936658419727311E-4</v>
      </c>
      <c r="L44" s="408">
        <v>0</v>
      </c>
      <c r="M44" s="408">
        <v>0</v>
      </c>
      <c r="N44" s="408">
        <v>0</v>
      </c>
      <c r="O44" s="408">
        <v>0</v>
      </c>
      <c r="P44" s="408">
        <v>0</v>
      </c>
      <c r="Q44" s="408">
        <v>0</v>
      </c>
      <c r="R44" s="408">
        <v>0</v>
      </c>
      <c r="S44" s="408">
        <v>0</v>
      </c>
      <c r="T44" s="408">
        <v>0</v>
      </c>
      <c r="U44" s="408">
        <v>0</v>
      </c>
      <c r="V44" s="408">
        <v>0</v>
      </c>
      <c r="W44" s="408">
        <v>1.003136934368831</v>
      </c>
      <c r="X44" s="408">
        <v>0</v>
      </c>
      <c r="Y44" s="408">
        <v>0</v>
      </c>
      <c r="Z44" s="408">
        <v>0</v>
      </c>
      <c r="AA44" s="408">
        <v>0</v>
      </c>
      <c r="AB44" s="408">
        <v>0</v>
      </c>
      <c r="AC44" s="408">
        <v>0</v>
      </c>
      <c r="AD44" s="408">
        <v>0</v>
      </c>
      <c r="AE44" s="408">
        <v>0</v>
      </c>
      <c r="AF44" s="408">
        <v>0</v>
      </c>
      <c r="AG44" s="408">
        <v>0</v>
      </c>
      <c r="AH44" s="408">
        <v>0</v>
      </c>
      <c r="AI44" s="408">
        <v>0</v>
      </c>
      <c r="AJ44" s="408">
        <v>0</v>
      </c>
      <c r="AK44" s="408">
        <v>0</v>
      </c>
      <c r="AL44" s="408">
        <v>0</v>
      </c>
      <c r="AM44" s="408">
        <v>0</v>
      </c>
      <c r="AN44" s="408">
        <v>0</v>
      </c>
      <c r="AO44" s="408">
        <v>0</v>
      </c>
      <c r="AP44" s="408">
        <v>0</v>
      </c>
      <c r="AQ44" s="408">
        <v>0</v>
      </c>
      <c r="AR44" s="408">
        <v>0</v>
      </c>
      <c r="AS44" s="408">
        <v>0</v>
      </c>
      <c r="AT44" s="408">
        <v>0</v>
      </c>
      <c r="AU44" s="408">
        <v>0</v>
      </c>
      <c r="AV44" s="408">
        <v>0</v>
      </c>
      <c r="AW44" s="408">
        <v>0</v>
      </c>
      <c r="AX44" s="408">
        <v>0</v>
      </c>
      <c r="AY44" s="408">
        <v>0</v>
      </c>
      <c r="AZ44" s="408">
        <v>0</v>
      </c>
      <c r="BA44" s="408">
        <v>0</v>
      </c>
      <c r="BB44" s="408">
        <v>0</v>
      </c>
      <c r="BC44" s="408">
        <v>0</v>
      </c>
      <c r="BD44" s="408">
        <v>0</v>
      </c>
      <c r="BE44" s="408">
        <v>0</v>
      </c>
      <c r="BF44" s="408">
        <v>0</v>
      </c>
      <c r="BG44" s="408">
        <v>0</v>
      </c>
      <c r="BH44" s="408">
        <v>0</v>
      </c>
      <c r="BI44" s="408">
        <v>0</v>
      </c>
      <c r="BJ44" s="408">
        <v>0</v>
      </c>
      <c r="BK44" s="408">
        <v>0</v>
      </c>
      <c r="BL44" s="409">
        <v>0</v>
      </c>
    </row>
    <row r="45" spans="2:64" hidden="1" outlineLevel="1" x14ac:dyDescent="0.2">
      <c r="B45" s="406" t="s">
        <v>200</v>
      </c>
      <c r="C45" s="407">
        <v>6.1694984719974991E-3</v>
      </c>
      <c r="D45" s="408">
        <v>2.0565520449490962E-3</v>
      </c>
      <c r="E45" s="408">
        <v>0</v>
      </c>
      <c r="F45" s="408">
        <v>0</v>
      </c>
      <c r="G45" s="408">
        <v>0</v>
      </c>
      <c r="H45" s="408">
        <v>0</v>
      </c>
      <c r="I45" s="408">
        <v>0</v>
      </c>
      <c r="J45" s="408">
        <v>0</v>
      </c>
      <c r="K45" s="408">
        <v>0</v>
      </c>
      <c r="L45" s="408">
        <v>-2.0869210456313583E-4</v>
      </c>
      <c r="M45" s="408">
        <v>0</v>
      </c>
      <c r="N45" s="408">
        <v>0</v>
      </c>
      <c r="O45" s="408">
        <v>0</v>
      </c>
      <c r="P45" s="408">
        <v>0</v>
      </c>
      <c r="Q45" s="408">
        <v>0</v>
      </c>
      <c r="R45" s="408">
        <v>0</v>
      </c>
      <c r="S45" s="408">
        <v>0</v>
      </c>
      <c r="T45" s="408">
        <v>0</v>
      </c>
      <c r="U45" s="408">
        <v>0</v>
      </c>
      <c r="V45" s="408">
        <v>0</v>
      </c>
      <c r="W45" s="408">
        <v>0</v>
      </c>
      <c r="X45" s="408">
        <v>1.0038327966853671</v>
      </c>
      <c r="Y45" s="408">
        <v>0</v>
      </c>
      <c r="Z45" s="408">
        <v>0</v>
      </c>
      <c r="AA45" s="408">
        <v>0</v>
      </c>
      <c r="AB45" s="408">
        <v>0</v>
      </c>
      <c r="AC45" s="408">
        <v>0</v>
      </c>
      <c r="AD45" s="408">
        <v>0</v>
      </c>
      <c r="AE45" s="408">
        <v>0</v>
      </c>
      <c r="AF45" s="408">
        <v>0</v>
      </c>
      <c r="AG45" s="408">
        <v>0</v>
      </c>
      <c r="AH45" s="408">
        <v>0</v>
      </c>
      <c r="AI45" s="408">
        <v>0</v>
      </c>
      <c r="AJ45" s="408">
        <v>0</v>
      </c>
      <c r="AK45" s="408">
        <v>0</v>
      </c>
      <c r="AL45" s="408">
        <v>0</v>
      </c>
      <c r="AM45" s="408">
        <v>0</v>
      </c>
      <c r="AN45" s="408">
        <v>0</v>
      </c>
      <c r="AO45" s="408">
        <v>0</v>
      </c>
      <c r="AP45" s="408">
        <v>0</v>
      </c>
      <c r="AQ45" s="408">
        <v>0</v>
      </c>
      <c r="AR45" s="408">
        <v>0</v>
      </c>
      <c r="AS45" s="408">
        <v>0</v>
      </c>
      <c r="AT45" s="408">
        <v>0</v>
      </c>
      <c r="AU45" s="408">
        <v>0</v>
      </c>
      <c r="AV45" s="408">
        <v>0</v>
      </c>
      <c r="AW45" s="408">
        <v>0</v>
      </c>
      <c r="AX45" s="408">
        <v>0</v>
      </c>
      <c r="AY45" s="408">
        <v>0</v>
      </c>
      <c r="AZ45" s="408">
        <v>0</v>
      </c>
      <c r="BA45" s="408">
        <v>0</v>
      </c>
      <c r="BB45" s="408">
        <v>0</v>
      </c>
      <c r="BC45" s="408">
        <v>0</v>
      </c>
      <c r="BD45" s="408">
        <v>0</v>
      </c>
      <c r="BE45" s="408">
        <v>0</v>
      </c>
      <c r="BF45" s="408">
        <v>0</v>
      </c>
      <c r="BG45" s="408">
        <v>0</v>
      </c>
      <c r="BH45" s="408">
        <v>0</v>
      </c>
      <c r="BI45" s="408">
        <v>0</v>
      </c>
      <c r="BJ45" s="408">
        <v>0</v>
      </c>
      <c r="BK45" s="408">
        <v>0</v>
      </c>
      <c r="BL45" s="409">
        <v>0</v>
      </c>
    </row>
    <row r="46" spans="2:64" hidden="1" outlineLevel="1" x14ac:dyDescent="0.2">
      <c r="B46" s="406" t="s">
        <v>201</v>
      </c>
      <c r="C46" s="407">
        <v>5.8267485571325203E-3</v>
      </c>
      <c r="D46" s="408">
        <v>1.9422991541658517E-3</v>
      </c>
      <c r="E46" s="408">
        <v>0</v>
      </c>
      <c r="F46" s="408">
        <v>0</v>
      </c>
      <c r="G46" s="408">
        <v>0</v>
      </c>
      <c r="H46" s="408">
        <v>0</v>
      </c>
      <c r="I46" s="408">
        <v>0</v>
      </c>
      <c r="J46" s="408">
        <v>0</v>
      </c>
      <c r="K46" s="408">
        <v>0</v>
      </c>
      <c r="L46" s="408">
        <v>0</v>
      </c>
      <c r="M46" s="408">
        <v>-3.0029319567862617E-4</v>
      </c>
      <c r="N46" s="408">
        <v>0</v>
      </c>
      <c r="O46" s="408">
        <v>0</v>
      </c>
      <c r="P46" s="408">
        <v>0</v>
      </c>
      <c r="Q46" s="408">
        <v>0</v>
      </c>
      <c r="R46" s="408">
        <v>0</v>
      </c>
      <c r="S46" s="408">
        <v>0</v>
      </c>
      <c r="T46" s="408">
        <v>0</v>
      </c>
      <c r="U46" s="408">
        <v>0</v>
      </c>
      <c r="V46" s="408">
        <v>0</v>
      </c>
      <c r="W46" s="408">
        <v>0</v>
      </c>
      <c r="X46" s="408">
        <v>0</v>
      </c>
      <c r="Y46" s="408">
        <v>1.0043692838154219</v>
      </c>
      <c r="Z46" s="408">
        <v>0</v>
      </c>
      <c r="AA46" s="408">
        <v>0</v>
      </c>
      <c r="AB46" s="408">
        <v>0</v>
      </c>
      <c r="AC46" s="408">
        <v>0</v>
      </c>
      <c r="AD46" s="408">
        <v>0</v>
      </c>
      <c r="AE46" s="408">
        <v>0</v>
      </c>
      <c r="AF46" s="408">
        <v>0</v>
      </c>
      <c r="AG46" s="408">
        <v>0</v>
      </c>
      <c r="AH46" s="408">
        <v>0</v>
      </c>
      <c r="AI46" s="408">
        <v>0</v>
      </c>
      <c r="AJ46" s="408">
        <v>0</v>
      </c>
      <c r="AK46" s="408">
        <v>0</v>
      </c>
      <c r="AL46" s="408">
        <v>0</v>
      </c>
      <c r="AM46" s="408">
        <v>0</v>
      </c>
      <c r="AN46" s="408">
        <v>0</v>
      </c>
      <c r="AO46" s="408">
        <v>0</v>
      </c>
      <c r="AP46" s="408">
        <v>0</v>
      </c>
      <c r="AQ46" s="408">
        <v>0</v>
      </c>
      <c r="AR46" s="408">
        <v>0</v>
      </c>
      <c r="AS46" s="408">
        <v>0</v>
      </c>
      <c r="AT46" s="408">
        <v>0</v>
      </c>
      <c r="AU46" s="408">
        <v>0</v>
      </c>
      <c r="AV46" s="408">
        <v>0</v>
      </c>
      <c r="AW46" s="408">
        <v>0</v>
      </c>
      <c r="AX46" s="408">
        <v>0</v>
      </c>
      <c r="AY46" s="408">
        <v>0</v>
      </c>
      <c r="AZ46" s="408">
        <v>0</v>
      </c>
      <c r="BA46" s="408">
        <v>0</v>
      </c>
      <c r="BB46" s="408">
        <v>0</v>
      </c>
      <c r="BC46" s="408">
        <v>0</v>
      </c>
      <c r="BD46" s="408">
        <v>0</v>
      </c>
      <c r="BE46" s="408">
        <v>0</v>
      </c>
      <c r="BF46" s="408">
        <v>0</v>
      </c>
      <c r="BG46" s="408">
        <v>0</v>
      </c>
      <c r="BH46" s="408">
        <v>0</v>
      </c>
      <c r="BI46" s="408">
        <v>0</v>
      </c>
      <c r="BJ46" s="408">
        <v>0</v>
      </c>
      <c r="BK46" s="408">
        <v>0</v>
      </c>
      <c r="BL46" s="409">
        <v>0</v>
      </c>
    </row>
    <row r="47" spans="2:64" hidden="1" outlineLevel="1" x14ac:dyDescent="0.2">
      <c r="B47" s="406" t="s">
        <v>202</v>
      </c>
      <c r="C47" s="407">
        <v>5.5001134665211976E-3</v>
      </c>
      <c r="D47" s="408">
        <v>1.8334180077860668E-3</v>
      </c>
      <c r="E47" s="408">
        <v>0</v>
      </c>
      <c r="F47" s="408">
        <v>0</v>
      </c>
      <c r="G47" s="408">
        <v>0</v>
      </c>
      <c r="H47" s="408">
        <v>0</v>
      </c>
      <c r="I47" s="408">
        <v>0</v>
      </c>
      <c r="J47" s="408">
        <v>0</v>
      </c>
      <c r="K47" s="408">
        <v>0</v>
      </c>
      <c r="L47" s="408">
        <v>0</v>
      </c>
      <c r="M47" s="408">
        <v>0</v>
      </c>
      <c r="N47" s="408">
        <v>-4.1850542076109221E-4</v>
      </c>
      <c r="O47" s="408">
        <v>0</v>
      </c>
      <c r="P47" s="408">
        <v>0</v>
      </c>
      <c r="Q47" s="408">
        <v>0</v>
      </c>
      <c r="R47" s="408">
        <v>0</v>
      </c>
      <c r="S47" s="408">
        <v>0</v>
      </c>
      <c r="T47" s="408">
        <v>0</v>
      </c>
      <c r="U47" s="408">
        <v>0</v>
      </c>
      <c r="V47" s="408">
        <v>0</v>
      </c>
      <c r="W47" s="408">
        <v>0</v>
      </c>
      <c r="X47" s="408">
        <v>0</v>
      </c>
      <c r="Y47" s="408">
        <v>0</v>
      </c>
      <c r="Z47" s="408">
        <v>1.0048912345302019</v>
      </c>
      <c r="AA47" s="408">
        <v>0</v>
      </c>
      <c r="AB47" s="408">
        <v>0</v>
      </c>
      <c r="AC47" s="408">
        <v>0</v>
      </c>
      <c r="AD47" s="408">
        <v>0</v>
      </c>
      <c r="AE47" s="408">
        <v>0</v>
      </c>
      <c r="AF47" s="408">
        <v>0</v>
      </c>
      <c r="AG47" s="408">
        <v>0</v>
      </c>
      <c r="AH47" s="408">
        <v>0</v>
      </c>
      <c r="AI47" s="408">
        <v>0</v>
      </c>
      <c r="AJ47" s="408">
        <v>0</v>
      </c>
      <c r="AK47" s="408">
        <v>0</v>
      </c>
      <c r="AL47" s="408">
        <v>0</v>
      </c>
      <c r="AM47" s="408">
        <v>0</v>
      </c>
      <c r="AN47" s="408">
        <v>0</v>
      </c>
      <c r="AO47" s="408">
        <v>0</v>
      </c>
      <c r="AP47" s="408">
        <v>0</v>
      </c>
      <c r="AQ47" s="408">
        <v>0</v>
      </c>
      <c r="AR47" s="408">
        <v>0</v>
      </c>
      <c r="AS47" s="408">
        <v>0</v>
      </c>
      <c r="AT47" s="408">
        <v>0</v>
      </c>
      <c r="AU47" s="408">
        <v>0</v>
      </c>
      <c r="AV47" s="408">
        <v>0</v>
      </c>
      <c r="AW47" s="408">
        <v>0</v>
      </c>
      <c r="AX47" s="408">
        <v>0</v>
      </c>
      <c r="AY47" s="408">
        <v>0</v>
      </c>
      <c r="AZ47" s="408">
        <v>0</v>
      </c>
      <c r="BA47" s="408">
        <v>0</v>
      </c>
      <c r="BB47" s="408">
        <v>0</v>
      </c>
      <c r="BC47" s="408">
        <v>0</v>
      </c>
      <c r="BD47" s="408">
        <v>0</v>
      </c>
      <c r="BE47" s="408">
        <v>0</v>
      </c>
      <c r="BF47" s="408">
        <v>0</v>
      </c>
      <c r="BG47" s="408">
        <v>0</v>
      </c>
      <c r="BH47" s="408">
        <v>0</v>
      </c>
      <c r="BI47" s="408">
        <v>0</v>
      </c>
      <c r="BJ47" s="408">
        <v>0</v>
      </c>
      <c r="BK47" s="408">
        <v>0</v>
      </c>
      <c r="BL47" s="409">
        <v>0</v>
      </c>
    </row>
    <row r="48" spans="2:64" hidden="1" outlineLevel="1" x14ac:dyDescent="0.2">
      <c r="B48" s="406" t="s">
        <v>203</v>
      </c>
      <c r="C48" s="407">
        <v>5.2081553882738982E-3</v>
      </c>
      <c r="D48" s="408">
        <v>1.7360961619304269E-3</v>
      </c>
      <c r="E48" s="408">
        <v>0</v>
      </c>
      <c r="F48" s="408">
        <v>0</v>
      </c>
      <c r="G48" s="408">
        <v>0</v>
      </c>
      <c r="H48" s="408">
        <v>0</v>
      </c>
      <c r="I48" s="408">
        <v>0</v>
      </c>
      <c r="J48" s="408">
        <v>0</v>
      </c>
      <c r="K48" s="408">
        <v>0</v>
      </c>
      <c r="L48" s="408">
        <v>0</v>
      </c>
      <c r="M48" s="408">
        <v>0</v>
      </c>
      <c r="N48" s="408">
        <v>0</v>
      </c>
      <c r="O48" s="408">
        <v>-5.5727116166862795E-4</v>
      </c>
      <c r="P48" s="408">
        <v>0</v>
      </c>
      <c r="Q48" s="408">
        <v>0</v>
      </c>
      <c r="R48" s="408">
        <v>0</v>
      </c>
      <c r="S48" s="408">
        <v>0</v>
      </c>
      <c r="T48" s="408">
        <v>0</v>
      </c>
      <c r="U48" s="408">
        <v>0</v>
      </c>
      <c r="V48" s="408">
        <v>0</v>
      </c>
      <c r="W48" s="408">
        <v>0</v>
      </c>
      <c r="X48" s="408">
        <v>0</v>
      </c>
      <c r="Y48" s="408">
        <v>0</v>
      </c>
      <c r="Z48" s="408">
        <v>0</v>
      </c>
      <c r="AA48" s="408">
        <v>1.0053789704474028</v>
      </c>
      <c r="AB48" s="408">
        <v>0</v>
      </c>
      <c r="AC48" s="408">
        <v>0</v>
      </c>
      <c r="AD48" s="408">
        <v>0</v>
      </c>
      <c r="AE48" s="408">
        <v>0</v>
      </c>
      <c r="AF48" s="408">
        <v>0</v>
      </c>
      <c r="AG48" s="408">
        <v>0</v>
      </c>
      <c r="AH48" s="408">
        <v>0</v>
      </c>
      <c r="AI48" s="408">
        <v>0</v>
      </c>
      <c r="AJ48" s="408">
        <v>0</v>
      </c>
      <c r="AK48" s="408">
        <v>0</v>
      </c>
      <c r="AL48" s="408">
        <v>0</v>
      </c>
      <c r="AM48" s="408">
        <v>0</v>
      </c>
      <c r="AN48" s="408">
        <v>0</v>
      </c>
      <c r="AO48" s="408">
        <v>0</v>
      </c>
      <c r="AP48" s="408">
        <v>0</v>
      </c>
      <c r="AQ48" s="408">
        <v>0</v>
      </c>
      <c r="AR48" s="408">
        <v>0</v>
      </c>
      <c r="AS48" s="408">
        <v>0</v>
      </c>
      <c r="AT48" s="408">
        <v>0</v>
      </c>
      <c r="AU48" s="408">
        <v>0</v>
      </c>
      <c r="AV48" s="408">
        <v>0</v>
      </c>
      <c r="AW48" s="408">
        <v>0</v>
      </c>
      <c r="AX48" s="408">
        <v>0</v>
      </c>
      <c r="AY48" s="408">
        <v>0</v>
      </c>
      <c r="AZ48" s="408">
        <v>0</v>
      </c>
      <c r="BA48" s="408">
        <v>0</v>
      </c>
      <c r="BB48" s="408">
        <v>0</v>
      </c>
      <c r="BC48" s="408">
        <v>0</v>
      </c>
      <c r="BD48" s="408">
        <v>0</v>
      </c>
      <c r="BE48" s="408">
        <v>0</v>
      </c>
      <c r="BF48" s="408">
        <v>0</v>
      </c>
      <c r="BG48" s="408">
        <v>0</v>
      </c>
      <c r="BH48" s="408">
        <v>0</v>
      </c>
      <c r="BI48" s="408">
        <v>0</v>
      </c>
      <c r="BJ48" s="408">
        <v>0</v>
      </c>
      <c r="BK48" s="408">
        <v>0</v>
      </c>
      <c r="BL48" s="409">
        <v>0</v>
      </c>
    </row>
    <row r="49" spans="2:64" hidden="1" outlineLevel="1" x14ac:dyDescent="0.2">
      <c r="B49" s="406" t="s">
        <v>204</v>
      </c>
      <c r="C49" s="407">
        <v>4.9698737693824359E-3</v>
      </c>
      <c r="D49" s="408">
        <v>1.6566669259034453E-3</v>
      </c>
      <c r="E49" s="408">
        <v>0</v>
      </c>
      <c r="F49" s="408">
        <v>0</v>
      </c>
      <c r="G49" s="408">
        <v>0</v>
      </c>
      <c r="H49" s="408">
        <v>0</v>
      </c>
      <c r="I49" s="408">
        <v>0</v>
      </c>
      <c r="J49" s="408">
        <v>0</v>
      </c>
      <c r="K49" s="408">
        <v>0</v>
      </c>
      <c r="L49" s="408">
        <v>0</v>
      </c>
      <c r="M49" s="408">
        <v>0</v>
      </c>
      <c r="N49" s="408">
        <v>0</v>
      </c>
      <c r="O49" s="408">
        <v>0</v>
      </c>
      <c r="P49" s="408">
        <v>-6.9490642013456463E-4</v>
      </c>
      <c r="Q49" s="408">
        <v>0</v>
      </c>
      <c r="R49" s="408">
        <v>0</v>
      </c>
      <c r="S49" s="408">
        <v>0</v>
      </c>
      <c r="T49" s="408">
        <v>0</v>
      </c>
      <c r="U49" s="408">
        <v>0</v>
      </c>
      <c r="V49" s="408">
        <v>0</v>
      </c>
      <c r="W49" s="408">
        <v>0</v>
      </c>
      <c r="X49" s="408">
        <v>0</v>
      </c>
      <c r="Y49" s="408">
        <v>0</v>
      </c>
      <c r="Z49" s="408">
        <v>0</v>
      </c>
      <c r="AA49" s="408">
        <v>0</v>
      </c>
      <c r="AB49" s="408">
        <v>1.005769121166088</v>
      </c>
      <c r="AC49" s="408">
        <v>0</v>
      </c>
      <c r="AD49" s="408">
        <v>0</v>
      </c>
      <c r="AE49" s="408">
        <v>0</v>
      </c>
      <c r="AF49" s="408">
        <v>0</v>
      </c>
      <c r="AG49" s="408">
        <v>0</v>
      </c>
      <c r="AH49" s="408">
        <v>0</v>
      </c>
      <c r="AI49" s="408">
        <v>0</v>
      </c>
      <c r="AJ49" s="408">
        <v>0</v>
      </c>
      <c r="AK49" s="408">
        <v>0</v>
      </c>
      <c r="AL49" s="408">
        <v>0</v>
      </c>
      <c r="AM49" s="408">
        <v>0</v>
      </c>
      <c r="AN49" s="408">
        <v>0</v>
      </c>
      <c r="AO49" s="408">
        <v>0</v>
      </c>
      <c r="AP49" s="408">
        <v>0</v>
      </c>
      <c r="AQ49" s="408">
        <v>0</v>
      </c>
      <c r="AR49" s="408">
        <v>0</v>
      </c>
      <c r="AS49" s="408">
        <v>0</v>
      </c>
      <c r="AT49" s="408">
        <v>0</v>
      </c>
      <c r="AU49" s="408">
        <v>0</v>
      </c>
      <c r="AV49" s="408">
        <v>0</v>
      </c>
      <c r="AW49" s="408">
        <v>0</v>
      </c>
      <c r="AX49" s="408">
        <v>0</v>
      </c>
      <c r="AY49" s="408">
        <v>0</v>
      </c>
      <c r="AZ49" s="408">
        <v>0</v>
      </c>
      <c r="BA49" s="408">
        <v>0</v>
      </c>
      <c r="BB49" s="408">
        <v>0</v>
      </c>
      <c r="BC49" s="408">
        <v>0</v>
      </c>
      <c r="BD49" s="408">
        <v>0</v>
      </c>
      <c r="BE49" s="408">
        <v>0</v>
      </c>
      <c r="BF49" s="408">
        <v>0</v>
      </c>
      <c r="BG49" s="408">
        <v>0</v>
      </c>
      <c r="BH49" s="408">
        <v>0</v>
      </c>
      <c r="BI49" s="408">
        <v>0</v>
      </c>
      <c r="BJ49" s="408">
        <v>0</v>
      </c>
      <c r="BK49" s="408">
        <v>0</v>
      </c>
      <c r="BL49" s="409">
        <v>0</v>
      </c>
    </row>
    <row r="50" spans="2:64" hidden="1" outlineLevel="1" x14ac:dyDescent="0.2">
      <c r="B50" s="406" t="s">
        <v>205</v>
      </c>
      <c r="C50" s="407">
        <v>4.7302686571556486E-3</v>
      </c>
      <c r="D50" s="408">
        <v>1.5767965141498703E-3</v>
      </c>
      <c r="E50" s="408">
        <v>0</v>
      </c>
      <c r="F50" s="408">
        <v>0</v>
      </c>
      <c r="G50" s="408">
        <v>0</v>
      </c>
      <c r="H50" s="408">
        <v>0</v>
      </c>
      <c r="I50" s="408">
        <v>0</v>
      </c>
      <c r="J50" s="408">
        <v>0</v>
      </c>
      <c r="K50" s="408">
        <v>0</v>
      </c>
      <c r="L50" s="408">
        <v>0</v>
      </c>
      <c r="M50" s="408">
        <v>0</v>
      </c>
      <c r="N50" s="408">
        <v>0</v>
      </c>
      <c r="O50" s="408">
        <v>0</v>
      </c>
      <c r="P50" s="408">
        <v>0</v>
      </c>
      <c r="Q50" s="408">
        <v>-8.5363287416571204E-4</v>
      </c>
      <c r="R50" s="408">
        <v>0</v>
      </c>
      <c r="S50" s="408">
        <v>0</v>
      </c>
      <c r="T50" s="408">
        <v>0</v>
      </c>
      <c r="U50" s="408">
        <v>0</v>
      </c>
      <c r="V50" s="408">
        <v>0</v>
      </c>
      <c r="W50" s="408">
        <v>0</v>
      </c>
      <c r="X50" s="408">
        <v>0</v>
      </c>
      <c r="Y50" s="408">
        <v>0</v>
      </c>
      <c r="Z50" s="408">
        <v>0</v>
      </c>
      <c r="AA50" s="408">
        <v>0</v>
      </c>
      <c r="AB50" s="408">
        <v>0</v>
      </c>
      <c r="AC50" s="408">
        <v>1.0061650313655497</v>
      </c>
      <c r="AD50" s="408">
        <v>0</v>
      </c>
      <c r="AE50" s="408">
        <v>0</v>
      </c>
      <c r="AF50" s="408">
        <v>0</v>
      </c>
      <c r="AG50" s="408">
        <v>0</v>
      </c>
      <c r="AH50" s="408">
        <v>0</v>
      </c>
      <c r="AI50" s="408">
        <v>0</v>
      </c>
      <c r="AJ50" s="408">
        <v>0</v>
      </c>
      <c r="AK50" s="408">
        <v>0</v>
      </c>
      <c r="AL50" s="408">
        <v>0</v>
      </c>
      <c r="AM50" s="408">
        <v>0</v>
      </c>
      <c r="AN50" s="408">
        <v>0</v>
      </c>
      <c r="AO50" s="408">
        <v>0</v>
      </c>
      <c r="AP50" s="408">
        <v>0</v>
      </c>
      <c r="AQ50" s="408">
        <v>0</v>
      </c>
      <c r="AR50" s="408">
        <v>0</v>
      </c>
      <c r="AS50" s="408">
        <v>0</v>
      </c>
      <c r="AT50" s="408">
        <v>0</v>
      </c>
      <c r="AU50" s="408">
        <v>0</v>
      </c>
      <c r="AV50" s="408">
        <v>0</v>
      </c>
      <c r="AW50" s="408">
        <v>0</v>
      </c>
      <c r="AX50" s="408">
        <v>0</v>
      </c>
      <c r="AY50" s="408">
        <v>0</v>
      </c>
      <c r="AZ50" s="408">
        <v>0</v>
      </c>
      <c r="BA50" s="408">
        <v>0</v>
      </c>
      <c r="BB50" s="408">
        <v>0</v>
      </c>
      <c r="BC50" s="408">
        <v>0</v>
      </c>
      <c r="BD50" s="408">
        <v>0</v>
      </c>
      <c r="BE50" s="408">
        <v>0</v>
      </c>
      <c r="BF50" s="408">
        <v>0</v>
      </c>
      <c r="BG50" s="408">
        <v>0</v>
      </c>
      <c r="BH50" s="408">
        <v>0</v>
      </c>
      <c r="BI50" s="408">
        <v>0</v>
      </c>
      <c r="BJ50" s="408">
        <v>0</v>
      </c>
      <c r="BK50" s="408">
        <v>0</v>
      </c>
      <c r="BL50" s="409">
        <v>0</v>
      </c>
    </row>
    <row r="51" spans="2:64" hidden="1" outlineLevel="1" x14ac:dyDescent="0.2">
      <c r="B51" s="406" t="s">
        <v>206</v>
      </c>
      <c r="C51" s="407">
        <v>4.5060188843940897E-3</v>
      </c>
      <c r="D51" s="408">
        <v>1.5020446790634141E-3</v>
      </c>
      <c r="E51" s="408">
        <v>0</v>
      </c>
      <c r="F51" s="408">
        <v>0</v>
      </c>
      <c r="G51" s="408">
        <v>0</v>
      </c>
      <c r="H51" s="408">
        <v>0</v>
      </c>
      <c r="I51" s="408">
        <v>0</v>
      </c>
      <c r="J51" s="408">
        <v>0</v>
      </c>
      <c r="K51" s="408">
        <v>0</v>
      </c>
      <c r="L51" s="408">
        <v>0</v>
      </c>
      <c r="M51" s="408">
        <v>0</v>
      </c>
      <c r="N51" s="408">
        <v>0</v>
      </c>
      <c r="O51" s="408">
        <v>0</v>
      </c>
      <c r="P51" s="408">
        <v>0</v>
      </c>
      <c r="Q51" s="408">
        <v>0</v>
      </c>
      <c r="R51" s="408">
        <v>-1.0239536025156981E-3</v>
      </c>
      <c r="S51" s="408">
        <v>0</v>
      </c>
      <c r="T51" s="408">
        <v>0</v>
      </c>
      <c r="U51" s="408">
        <v>0</v>
      </c>
      <c r="V51" s="408">
        <v>0</v>
      </c>
      <c r="W51" s="408">
        <v>0</v>
      </c>
      <c r="X51" s="408">
        <v>0</v>
      </c>
      <c r="Y51" s="408">
        <v>0</v>
      </c>
      <c r="Z51" s="408">
        <v>0</v>
      </c>
      <c r="AA51" s="408">
        <v>0</v>
      </c>
      <c r="AB51" s="408">
        <v>0</v>
      </c>
      <c r="AC51" s="408">
        <v>0</v>
      </c>
      <c r="AD51" s="408">
        <v>1.0065384218725615</v>
      </c>
      <c r="AE51" s="408">
        <v>0</v>
      </c>
      <c r="AF51" s="408">
        <v>0</v>
      </c>
      <c r="AG51" s="408">
        <v>0</v>
      </c>
      <c r="AH51" s="408">
        <v>0</v>
      </c>
      <c r="AI51" s="408">
        <v>0</v>
      </c>
      <c r="AJ51" s="408">
        <v>0</v>
      </c>
      <c r="AK51" s="408">
        <v>0</v>
      </c>
      <c r="AL51" s="408">
        <v>0</v>
      </c>
      <c r="AM51" s="408">
        <v>0</v>
      </c>
      <c r="AN51" s="408">
        <v>0</v>
      </c>
      <c r="AO51" s="408">
        <v>0</v>
      </c>
      <c r="AP51" s="408">
        <v>0</v>
      </c>
      <c r="AQ51" s="408">
        <v>0</v>
      </c>
      <c r="AR51" s="408">
        <v>0</v>
      </c>
      <c r="AS51" s="408">
        <v>0</v>
      </c>
      <c r="AT51" s="408">
        <v>0</v>
      </c>
      <c r="AU51" s="408">
        <v>0</v>
      </c>
      <c r="AV51" s="408">
        <v>0</v>
      </c>
      <c r="AW51" s="408">
        <v>0</v>
      </c>
      <c r="AX51" s="408">
        <v>0</v>
      </c>
      <c r="AY51" s="408">
        <v>0</v>
      </c>
      <c r="AZ51" s="408">
        <v>0</v>
      </c>
      <c r="BA51" s="408">
        <v>0</v>
      </c>
      <c r="BB51" s="408">
        <v>0</v>
      </c>
      <c r="BC51" s="408">
        <v>0</v>
      </c>
      <c r="BD51" s="408">
        <v>0</v>
      </c>
      <c r="BE51" s="408">
        <v>0</v>
      </c>
      <c r="BF51" s="408">
        <v>0</v>
      </c>
      <c r="BG51" s="408">
        <v>0</v>
      </c>
      <c r="BH51" s="408">
        <v>0</v>
      </c>
      <c r="BI51" s="408">
        <v>0</v>
      </c>
      <c r="BJ51" s="408">
        <v>0</v>
      </c>
      <c r="BK51" s="408">
        <v>0</v>
      </c>
      <c r="BL51" s="409">
        <v>0</v>
      </c>
    </row>
    <row r="52" spans="2:64" hidden="1" outlineLevel="1" x14ac:dyDescent="0.2">
      <c r="B52" s="406" t="s">
        <v>207</v>
      </c>
      <c r="C52" s="407">
        <v>4.3204016288850289E-3</v>
      </c>
      <c r="D52" s="408">
        <v>1.4401706795283582E-3</v>
      </c>
      <c r="E52" s="408">
        <v>0</v>
      </c>
      <c r="F52" s="408">
        <v>0</v>
      </c>
      <c r="G52" s="408">
        <v>0</v>
      </c>
      <c r="H52" s="408">
        <v>0</v>
      </c>
      <c r="I52" s="408">
        <v>0</v>
      </c>
      <c r="J52" s="408">
        <v>0</v>
      </c>
      <c r="K52" s="408">
        <v>0</v>
      </c>
      <c r="L52" s="408">
        <v>0</v>
      </c>
      <c r="M52" s="408">
        <v>0</v>
      </c>
      <c r="N52" s="408">
        <v>0</v>
      </c>
      <c r="O52" s="408">
        <v>0</v>
      </c>
      <c r="P52" s="408">
        <v>0</v>
      </c>
      <c r="Q52" s="408">
        <v>0</v>
      </c>
      <c r="R52" s="408">
        <v>0</v>
      </c>
      <c r="S52" s="408">
        <v>-1.2234337642036582E-3</v>
      </c>
      <c r="T52" s="408">
        <v>0</v>
      </c>
      <c r="U52" s="408">
        <v>0</v>
      </c>
      <c r="V52" s="408">
        <v>0</v>
      </c>
      <c r="W52" s="408">
        <v>0</v>
      </c>
      <c r="X52" s="408">
        <v>0</v>
      </c>
      <c r="Y52" s="408">
        <v>0</v>
      </c>
      <c r="Z52" s="408">
        <v>0</v>
      </c>
      <c r="AA52" s="408">
        <v>0</v>
      </c>
      <c r="AB52" s="408">
        <v>0</v>
      </c>
      <c r="AC52" s="408">
        <v>0</v>
      </c>
      <c r="AD52" s="408">
        <v>0</v>
      </c>
      <c r="AE52" s="408">
        <v>1.0068892065760531</v>
      </c>
      <c r="AF52" s="408">
        <v>0</v>
      </c>
      <c r="AG52" s="408">
        <v>0</v>
      </c>
      <c r="AH52" s="408">
        <v>0</v>
      </c>
      <c r="AI52" s="408">
        <v>0</v>
      </c>
      <c r="AJ52" s="408">
        <v>0</v>
      </c>
      <c r="AK52" s="408">
        <v>0</v>
      </c>
      <c r="AL52" s="408">
        <v>0</v>
      </c>
      <c r="AM52" s="408">
        <v>0</v>
      </c>
      <c r="AN52" s="408">
        <v>0</v>
      </c>
      <c r="AO52" s="408">
        <v>0</v>
      </c>
      <c r="AP52" s="408">
        <v>0</v>
      </c>
      <c r="AQ52" s="408">
        <v>0</v>
      </c>
      <c r="AR52" s="408">
        <v>0</v>
      </c>
      <c r="AS52" s="408">
        <v>0</v>
      </c>
      <c r="AT52" s="408">
        <v>0</v>
      </c>
      <c r="AU52" s="408">
        <v>0</v>
      </c>
      <c r="AV52" s="408">
        <v>0</v>
      </c>
      <c r="AW52" s="408">
        <v>0</v>
      </c>
      <c r="AX52" s="408">
        <v>0</v>
      </c>
      <c r="AY52" s="408">
        <v>0</v>
      </c>
      <c r="AZ52" s="408">
        <v>0</v>
      </c>
      <c r="BA52" s="408">
        <v>0</v>
      </c>
      <c r="BB52" s="408">
        <v>0</v>
      </c>
      <c r="BC52" s="408">
        <v>0</v>
      </c>
      <c r="BD52" s="408">
        <v>0</v>
      </c>
      <c r="BE52" s="408">
        <v>0</v>
      </c>
      <c r="BF52" s="408">
        <v>0</v>
      </c>
      <c r="BG52" s="408">
        <v>0</v>
      </c>
      <c r="BH52" s="408">
        <v>0</v>
      </c>
      <c r="BI52" s="408">
        <v>0</v>
      </c>
      <c r="BJ52" s="408">
        <v>0</v>
      </c>
      <c r="BK52" s="408">
        <v>0</v>
      </c>
      <c r="BL52" s="409">
        <v>0</v>
      </c>
    </row>
    <row r="53" spans="2:64" hidden="1" outlineLevel="1" x14ac:dyDescent="0.2">
      <c r="B53" s="406" t="s">
        <v>33</v>
      </c>
      <c r="C53" s="407">
        <v>4.1438184561677117E-3</v>
      </c>
      <c r="D53" s="408">
        <v>1.3813081174425361E-3</v>
      </c>
      <c r="E53" s="408">
        <v>0</v>
      </c>
      <c r="F53" s="408">
        <v>0</v>
      </c>
      <c r="G53" s="408">
        <v>0</v>
      </c>
      <c r="H53" s="408">
        <v>0</v>
      </c>
      <c r="I53" s="408">
        <v>0</v>
      </c>
      <c r="J53" s="408">
        <v>0</v>
      </c>
      <c r="K53" s="408">
        <v>0</v>
      </c>
      <c r="L53" s="408">
        <v>0</v>
      </c>
      <c r="M53" s="408">
        <v>0</v>
      </c>
      <c r="N53" s="408">
        <v>0</v>
      </c>
      <c r="O53" s="408">
        <v>0</v>
      </c>
      <c r="P53" s="408">
        <v>0</v>
      </c>
      <c r="Q53" s="408">
        <v>0</v>
      </c>
      <c r="R53" s="408">
        <v>0</v>
      </c>
      <c r="S53" s="408">
        <v>0</v>
      </c>
      <c r="T53" s="408">
        <v>-1.428594658249658E-3</v>
      </c>
      <c r="U53" s="408">
        <v>0</v>
      </c>
      <c r="V53" s="408">
        <v>0</v>
      </c>
      <c r="W53" s="408">
        <v>0</v>
      </c>
      <c r="X53" s="408">
        <v>0</v>
      </c>
      <c r="Y53" s="408">
        <v>0</v>
      </c>
      <c r="Z53" s="408">
        <v>0</v>
      </c>
      <c r="AA53" s="408">
        <v>0</v>
      </c>
      <c r="AB53" s="408">
        <v>0</v>
      </c>
      <c r="AC53" s="408">
        <v>0</v>
      </c>
      <c r="AD53" s="408">
        <v>0</v>
      </c>
      <c r="AE53" s="408">
        <v>0</v>
      </c>
      <c r="AF53" s="408">
        <v>1.0072231312923361</v>
      </c>
      <c r="AG53" s="408">
        <v>0</v>
      </c>
      <c r="AH53" s="408">
        <v>0</v>
      </c>
      <c r="AI53" s="408">
        <v>0</v>
      </c>
      <c r="AJ53" s="408">
        <v>0</v>
      </c>
      <c r="AK53" s="408">
        <v>0</v>
      </c>
      <c r="AL53" s="408">
        <v>0</v>
      </c>
      <c r="AM53" s="408">
        <v>0</v>
      </c>
      <c r="AN53" s="408">
        <v>0</v>
      </c>
      <c r="AO53" s="408">
        <v>0</v>
      </c>
      <c r="AP53" s="408">
        <v>0</v>
      </c>
      <c r="AQ53" s="408">
        <v>0</v>
      </c>
      <c r="AR53" s="408">
        <v>0</v>
      </c>
      <c r="AS53" s="408">
        <v>0</v>
      </c>
      <c r="AT53" s="408">
        <v>0</v>
      </c>
      <c r="AU53" s="408">
        <v>0</v>
      </c>
      <c r="AV53" s="408">
        <v>0</v>
      </c>
      <c r="AW53" s="408">
        <v>0</v>
      </c>
      <c r="AX53" s="408">
        <v>0</v>
      </c>
      <c r="AY53" s="408">
        <v>0</v>
      </c>
      <c r="AZ53" s="408">
        <v>0</v>
      </c>
      <c r="BA53" s="408">
        <v>0</v>
      </c>
      <c r="BB53" s="408">
        <v>0</v>
      </c>
      <c r="BC53" s="408">
        <v>0</v>
      </c>
      <c r="BD53" s="408">
        <v>0</v>
      </c>
      <c r="BE53" s="408">
        <v>0</v>
      </c>
      <c r="BF53" s="408">
        <v>0</v>
      </c>
      <c r="BG53" s="408">
        <v>0</v>
      </c>
      <c r="BH53" s="408">
        <v>0</v>
      </c>
      <c r="BI53" s="408">
        <v>0</v>
      </c>
      <c r="BJ53" s="408">
        <v>0</v>
      </c>
      <c r="BK53" s="408">
        <v>0</v>
      </c>
      <c r="BL53" s="409">
        <v>0</v>
      </c>
    </row>
    <row r="54" spans="2:64" hidden="1" outlineLevel="1" x14ac:dyDescent="0.2">
      <c r="B54" s="406" t="s">
        <v>55</v>
      </c>
      <c r="C54" s="407">
        <v>2.7675730181631747E-3</v>
      </c>
      <c r="D54" s="408">
        <v>9.225479148189733E-4</v>
      </c>
      <c r="E54" s="408">
        <v>0</v>
      </c>
      <c r="F54" s="408">
        <v>0</v>
      </c>
      <c r="G54" s="408">
        <v>0</v>
      </c>
      <c r="H54" s="408">
        <v>0</v>
      </c>
      <c r="I54" s="408">
        <v>0</v>
      </c>
      <c r="J54" s="408">
        <v>0</v>
      </c>
      <c r="K54" s="408">
        <v>0</v>
      </c>
      <c r="L54" s="408">
        <v>0</v>
      </c>
      <c r="M54" s="408">
        <v>0</v>
      </c>
      <c r="N54" s="408">
        <v>0</v>
      </c>
      <c r="O54" s="408">
        <v>0</v>
      </c>
      <c r="P54" s="408">
        <v>0</v>
      </c>
      <c r="Q54" s="408">
        <v>0</v>
      </c>
      <c r="R54" s="408">
        <v>0</v>
      </c>
      <c r="S54" s="408">
        <v>0</v>
      </c>
      <c r="T54" s="408">
        <v>-1.3698165086950542E-3</v>
      </c>
      <c r="U54" s="408">
        <v>0</v>
      </c>
      <c r="V54" s="408">
        <v>0</v>
      </c>
      <c r="W54" s="408">
        <v>0</v>
      </c>
      <c r="X54" s="408">
        <v>0</v>
      </c>
      <c r="Y54" s="408">
        <v>0</v>
      </c>
      <c r="Z54" s="408">
        <v>0</v>
      </c>
      <c r="AA54" s="408">
        <v>0</v>
      </c>
      <c r="AB54" s="408">
        <v>0</v>
      </c>
      <c r="AC54" s="408">
        <v>0</v>
      </c>
      <c r="AD54" s="408">
        <v>0</v>
      </c>
      <c r="AE54" s="408">
        <v>0</v>
      </c>
      <c r="AF54" s="408">
        <v>-2.7411903440882623E-3</v>
      </c>
      <c r="AG54" s="408">
        <v>1.0117489727716693</v>
      </c>
      <c r="AH54" s="408">
        <v>0</v>
      </c>
      <c r="AI54" s="408">
        <v>0</v>
      </c>
      <c r="AJ54" s="408">
        <v>0</v>
      </c>
      <c r="AK54" s="408">
        <v>0</v>
      </c>
      <c r="AL54" s="408">
        <v>0</v>
      </c>
      <c r="AM54" s="408">
        <v>0</v>
      </c>
      <c r="AN54" s="408">
        <v>0</v>
      </c>
      <c r="AO54" s="408">
        <v>0</v>
      </c>
      <c r="AP54" s="408">
        <v>0</v>
      </c>
      <c r="AQ54" s="408">
        <v>0</v>
      </c>
      <c r="AR54" s="408">
        <v>0</v>
      </c>
      <c r="AS54" s="408">
        <v>0</v>
      </c>
      <c r="AT54" s="408">
        <v>0</v>
      </c>
      <c r="AU54" s="408">
        <v>0</v>
      </c>
      <c r="AV54" s="408">
        <v>0</v>
      </c>
      <c r="AW54" s="408">
        <v>0</v>
      </c>
      <c r="AX54" s="408">
        <v>0</v>
      </c>
      <c r="AY54" s="408">
        <v>0</v>
      </c>
      <c r="AZ54" s="408">
        <v>0</v>
      </c>
      <c r="BA54" s="408">
        <v>0</v>
      </c>
      <c r="BB54" s="408">
        <v>0</v>
      </c>
      <c r="BC54" s="408">
        <v>0</v>
      </c>
      <c r="BD54" s="408">
        <v>0</v>
      </c>
      <c r="BE54" s="408">
        <v>0</v>
      </c>
      <c r="BF54" s="408">
        <v>0</v>
      </c>
      <c r="BG54" s="408">
        <v>0</v>
      </c>
      <c r="BH54" s="408">
        <v>0</v>
      </c>
      <c r="BI54" s="408">
        <v>0</v>
      </c>
      <c r="BJ54" s="408">
        <v>0</v>
      </c>
      <c r="BK54" s="408">
        <v>0</v>
      </c>
      <c r="BL54" s="409">
        <v>0</v>
      </c>
    </row>
    <row r="55" spans="2:64" hidden="1" outlineLevel="1" x14ac:dyDescent="0.2">
      <c r="B55" s="406" t="s">
        <v>57</v>
      </c>
      <c r="C55" s="407">
        <v>2.0747358436866772E-3</v>
      </c>
      <c r="D55" s="408">
        <v>6.9159628835867987E-4</v>
      </c>
      <c r="E55" s="408">
        <v>0</v>
      </c>
      <c r="F55" s="408">
        <v>0</v>
      </c>
      <c r="G55" s="408">
        <v>0</v>
      </c>
      <c r="H55" s="408">
        <v>0</v>
      </c>
      <c r="I55" s="408">
        <v>0</v>
      </c>
      <c r="J55" s="408">
        <v>0</v>
      </c>
      <c r="K55" s="408">
        <v>0</v>
      </c>
      <c r="L55" s="408">
        <v>0</v>
      </c>
      <c r="M55" s="408">
        <v>0</v>
      </c>
      <c r="N55" s="408">
        <v>0</v>
      </c>
      <c r="O55" s="408">
        <v>0</v>
      </c>
      <c r="P55" s="408">
        <v>0</v>
      </c>
      <c r="Q55" s="408">
        <v>0</v>
      </c>
      <c r="R55" s="408">
        <v>0</v>
      </c>
      <c r="S55" s="408">
        <v>0</v>
      </c>
      <c r="T55" s="408">
        <v>-1.4987025875141599E-3</v>
      </c>
      <c r="U55" s="408">
        <v>0</v>
      </c>
      <c r="V55" s="408">
        <v>0</v>
      </c>
      <c r="W55" s="408">
        <v>0</v>
      </c>
      <c r="X55" s="408">
        <v>0</v>
      </c>
      <c r="Y55" s="408">
        <v>0</v>
      </c>
      <c r="Z55" s="408">
        <v>0</v>
      </c>
      <c r="AA55" s="408">
        <v>0</v>
      </c>
      <c r="AB55" s="408">
        <v>0</v>
      </c>
      <c r="AC55" s="408">
        <v>0</v>
      </c>
      <c r="AD55" s="408">
        <v>0</v>
      </c>
      <c r="AE55" s="408">
        <v>0</v>
      </c>
      <c r="AF55" s="408">
        <v>-2.9991084618584754E-3</v>
      </c>
      <c r="AG55" s="408">
        <v>-4.499119963313411E-3</v>
      </c>
      <c r="AH55" s="408">
        <v>1.0182418951661674</v>
      </c>
      <c r="AI55" s="408">
        <v>0</v>
      </c>
      <c r="AJ55" s="408">
        <v>0</v>
      </c>
      <c r="AK55" s="408">
        <v>0</v>
      </c>
      <c r="AL55" s="408">
        <v>0</v>
      </c>
      <c r="AM55" s="408">
        <v>0</v>
      </c>
      <c r="AN55" s="408">
        <v>0</v>
      </c>
      <c r="AO55" s="408">
        <v>0</v>
      </c>
      <c r="AP55" s="408">
        <v>0</v>
      </c>
      <c r="AQ55" s="408">
        <v>0</v>
      </c>
      <c r="AR55" s="408">
        <v>0</v>
      </c>
      <c r="AS55" s="408">
        <v>0</v>
      </c>
      <c r="AT55" s="408">
        <v>0</v>
      </c>
      <c r="AU55" s="408">
        <v>0</v>
      </c>
      <c r="AV55" s="408">
        <v>0</v>
      </c>
      <c r="AW55" s="408">
        <v>0</v>
      </c>
      <c r="AX55" s="408">
        <v>0</v>
      </c>
      <c r="AY55" s="408">
        <v>0</v>
      </c>
      <c r="AZ55" s="408">
        <v>0</v>
      </c>
      <c r="BA55" s="408">
        <v>0</v>
      </c>
      <c r="BB55" s="408">
        <v>0</v>
      </c>
      <c r="BC55" s="408">
        <v>0</v>
      </c>
      <c r="BD55" s="408">
        <v>0</v>
      </c>
      <c r="BE55" s="408">
        <v>0</v>
      </c>
      <c r="BF55" s="408">
        <v>0</v>
      </c>
      <c r="BG55" s="408">
        <v>0</v>
      </c>
      <c r="BH55" s="408">
        <v>0</v>
      </c>
      <c r="BI55" s="408">
        <v>0</v>
      </c>
      <c r="BJ55" s="408">
        <v>0</v>
      </c>
      <c r="BK55" s="408">
        <v>0</v>
      </c>
      <c r="BL55" s="409">
        <v>0</v>
      </c>
    </row>
    <row r="56" spans="2:64" hidden="1" outlineLevel="1" x14ac:dyDescent="0.2">
      <c r="B56" s="406" t="s">
        <v>34</v>
      </c>
      <c r="C56" s="407">
        <v>1.6620561458895178E-3</v>
      </c>
      <c r="D56" s="408">
        <v>5.5403287338960661E-4</v>
      </c>
      <c r="E56" s="408">
        <v>0</v>
      </c>
      <c r="F56" s="408">
        <v>0</v>
      </c>
      <c r="G56" s="408">
        <v>0</v>
      </c>
      <c r="H56" s="408">
        <v>0</v>
      </c>
      <c r="I56" s="408">
        <v>0</v>
      </c>
      <c r="J56" s="408">
        <v>0</v>
      </c>
      <c r="K56" s="408">
        <v>0</v>
      </c>
      <c r="L56" s="408">
        <v>0</v>
      </c>
      <c r="M56" s="408">
        <v>0</v>
      </c>
      <c r="N56" s="408">
        <v>0</v>
      </c>
      <c r="O56" s="408">
        <v>0</v>
      </c>
      <c r="P56" s="408">
        <v>0</v>
      </c>
      <c r="Q56" s="408">
        <v>0</v>
      </c>
      <c r="R56" s="408">
        <v>0</v>
      </c>
      <c r="S56" s="408">
        <v>0</v>
      </c>
      <c r="T56" s="408">
        <v>-1.6480408602734253E-3</v>
      </c>
      <c r="U56" s="408">
        <v>0</v>
      </c>
      <c r="V56" s="408">
        <v>0</v>
      </c>
      <c r="W56" s="408">
        <v>0</v>
      </c>
      <c r="X56" s="408">
        <v>0</v>
      </c>
      <c r="Y56" s="408">
        <v>0</v>
      </c>
      <c r="Z56" s="408">
        <v>0</v>
      </c>
      <c r="AA56" s="408">
        <v>0</v>
      </c>
      <c r="AB56" s="408">
        <v>0</v>
      </c>
      <c r="AC56" s="408">
        <v>0</v>
      </c>
      <c r="AD56" s="408">
        <v>0</v>
      </c>
      <c r="AE56" s="408">
        <v>0</v>
      </c>
      <c r="AF56" s="408">
        <v>-3.2979539905247934E-3</v>
      </c>
      <c r="AG56" s="408">
        <v>-4.947432710403904E-3</v>
      </c>
      <c r="AH56" s="408">
        <v>-6.6406574446894323E-3</v>
      </c>
      <c r="AI56" s="408">
        <v>1.0279156413959665</v>
      </c>
      <c r="AJ56" s="408">
        <v>0</v>
      </c>
      <c r="AK56" s="408">
        <v>0</v>
      </c>
      <c r="AL56" s="408">
        <v>0</v>
      </c>
      <c r="AM56" s="408">
        <v>0</v>
      </c>
      <c r="AN56" s="408">
        <v>0</v>
      </c>
      <c r="AO56" s="408">
        <v>0</v>
      </c>
      <c r="AP56" s="408">
        <v>0</v>
      </c>
      <c r="AQ56" s="408">
        <v>0</v>
      </c>
      <c r="AR56" s="408">
        <v>0</v>
      </c>
      <c r="AS56" s="408">
        <v>0</v>
      </c>
      <c r="AT56" s="408">
        <v>0</v>
      </c>
      <c r="AU56" s="408">
        <v>0</v>
      </c>
      <c r="AV56" s="408">
        <v>0</v>
      </c>
      <c r="AW56" s="408">
        <v>0</v>
      </c>
      <c r="AX56" s="408">
        <v>0</v>
      </c>
      <c r="AY56" s="408">
        <v>0</v>
      </c>
      <c r="AZ56" s="408">
        <v>0</v>
      </c>
      <c r="BA56" s="408">
        <v>0</v>
      </c>
      <c r="BB56" s="408">
        <v>0</v>
      </c>
      <c r="BC56" s="408">
        <v>0</v>
      </c>
      <c r="BD56" s="408">
        <v>0</v>
      </c>
      <c r="BE56" s="408">
        <v>0</v>
      </c>
      <c r="BF56" s="408">
        <v>0</v>
      </c>
      <c r="BG56" s="408">
        <v>0</v>
      </c>
      <c r="BH56" s="408">
        <v>0</v>
      </c>
      <c r="BI56" s="408">
        <v>0</v>
      </c>
      <c r="BJ56" s="408">
        <v>0</v>
      </c>
      <c r="BK56" s="408">
        <v>0</v>
      </c>
      <c r="BL56" s="409">
        <v>0</v>
      </c>
    </row>
    <row r="57" spans="2:64" hidden="1" outlineLevel="1" x14ac:dyDescent="0.2">
      <c r="B57" s="406" t="s">
        <v>58</v>
      </c>
      <c r="C57" s="407">
        <v>1.3856777888662797E-3</v>
      </c>
      <c r="D57" s="408">
        <v>4.61904400127916E-4</v>
      </c>
      <c r="E57" s="408">
        <v>0</v>
      </c>
      <c r="F57" s="408">
        <v>0</v>
      </c>
      <c r="G57" s="408">
        <v>0</v>
      </c>
      <c r="H57" s="408">
        <v>0</v>
      </c>
      <c r="I57" s="408">
        <v>0</v>
      </c>
      <c r="J57" s="408">
        <v>0</v>
      </c>
      <c r="K57" s="408">
        <v>0</v>
      </c>
      <c r="L57" s="408">
        <v>0</v>
      </c>
      <c r="M57" s="408">
        <v>0</v>
      </c>
      <c r="N57" s="408">
        <v>0</v>
      </c>
      <c r="O57" s="408">
        <v>0</v>
      </c>
      <c r="P57" s="408">
        <v>0</v>
      </c>
      <c r="Q57" s="408">
        <v>0</v>
      </c>
      <c r="R57" s="408">
        <v>0</v>
      </c>
      <c r="S57" s="408">
        <v>0</v>
      </c>
      <c r="T57" s="408">
        <v>-1.7408675544346164E-3</v>
      </c>
      <c r="U57" s="408">
        <v>0</v>
      </c>
      <c r="V57" s="408">
        <v>0</v>
      </c>
      <c r="W57" s="408">
        <v>0</v>
      </c>
      <c r="X57" s="408">
        <v>0</v>
      </c>
      <c r="Y57" s="408">
        <v>0</v>
      </c>
      <c r="Z57" s="408">
        <v>0</v>
      </c>
      <c r="AA57" s="408">
        <v>0</v>
      </c>
      <c r="AB57" s="408">
        <v>0</v>
      </c>
      <c r="AC57" s="408">
        <v>0</v>
      </c>
      <c r="AD57" s="408">
        <v>0</v>
      </c>
      <c r="AE57" s="408">
        <v>0</v>
      </c>
      <c r="AF57" s="408">
        <v>-3.4837120661563442E-3</v>
      </c>
      <c r="AG57" s="408">
        <v>-5.2260969292481502E-3</v>
      </c>
      <c r="AH57" s="408">
        <v>-7.014690981037644E-3</v>
      </c>
      <c r="AI57" s="408">
        <v>-8.6906712119111384E-3</v>
      </c>
      <c r="AJ57" s="408">
        <v>1.0400447187411399</v>
      </c>
      <c r="AK57" s="408">
        <v>0</v>
      </c>
      <c r="AL57" s="408">
        <v>0</v>
      </c>
      <c r="AM57" s="408">
        <v>0</v>
      </c>
      <c r="AN57" s="408">
        <v>0</v>
      </c>
      <c r="AO57" s="408">
        <v>0</v>
      </c>
      <c r="AP57" s="408">
        <v>0</v>
      </c>
      <c r="AQ57" s="408">
        <v>0</v>
      </c>
      <c r="AR57" s="408">
        <v>0</v>
      </c>
      <c r="AS57" s="408">
        <v>0</v>
      </c>
      <c r="AT57" s="408">
        <v>0</v>
      </c>
      <c r="AU57" s="408">
        <v>0</v>
      </c>
      <c r="AV57" s="408">
        <v>0</v>
      </c>
      <c r="AW57" s="408">
        <v>0</v>
      </c>
      <c r="AX57" s="408">
        <v>0</v>
      </c>
      <c r="AY57" s="408">
        <v>0</v>
      </c>
      <c r="AZ57" s="408">
        <v>0</v>
      </c>
      <c r="BA57" s="408">
        <v>0</v>
      </c>
      <c r="BB57" s="408">
        <v>0</v>
      </c>
      <c r="BC57" s="408">
        <v>0</v>
      </c>
      <c r="BD57" s="408">
        <v>0</v>
      </c>
      <c r="BE57" s="408">
        <v>0</v>
      </c>
      <c r="BF57" s="408">
        <v>0</v>
      </c>
      <c r="BG57" s="408">
        <v>0</v>
      </c>
      <c r="BH57" s="408">
        <v>0</v>
      </c>
      <c r="BI57" s="408">
        <v>0</v>
      </c>
      <c r="BJ57" s="408">
        <v>0</v>
      </c>
      <c r="BK57" s="408">
        <v>0</v>
      </c>
      <c r="BL57" s="409">
        <v>0</v>
      </c>
    </row>
    <row r="58" spans="2:64" hidden="1" outlineLevel="1" x14ac:dyDescent="0.2">
      <c r="B58" s="406" t="s">
        <v>35</v>
      </c>
      <c r="C58" s="407">
        <v>1.1881104478375648E-3</v>
      </c>
      <c r="D58" s="408">
        <v>3.9604693681700998E-4</v>
      </c>
      <c r="E58" s="408">
        <v>0</v>
      </c>
      <c r="F58" s="408">
        <v>0</v>
      </c>
      <c r="G58" s="408">
        <v>0</v>
      </c>
      <c r="H58" s="408">
        <v>0</v>
      </c>
      <c r="I58" s="408">
        <v>0</v>
      </c>
      <c r="J58" s="408">
        <v>0</v>
      </c>
      <c r="K58" s="408">
        <v>0</v>
      </c>
      <c r="L58" s="408">
        <v>0</v>
      </c>
      <c r="M58" s="408">
        <v>0</v>
      </c>
      <c r="N58" s="408">
        <v>0</v>
      </c>
      <c r="O58" s="408">
        <v>0</v>
      </c>
      <c r="P58" s="408">
        <v>0</v>
      </c>
      <c r="Q58" s="408">
        <v>0</v>
      </c>
      <c r="R58" s="408">
        <v>0</v>
      </c>
      <c r="S58" s="408">
        <v>0</v>
      </c>
      <c r="T58" s="408">
        <v>-1.7786002363094633E-3</v>
      </c>
      <c r="U58" s="408">
        <v>0</v>
      </c>
      <c r="V58" s="408">
        <v>0</v>
      </c>
      <c r="W58" s="408">
        <v>0</v>
      </c>
      <c r="X58" s="408">
        <v>0</v>
      </c>
      <c r="Y58" s="408">
        <v>0</v>
      </c>
      <c r="Z58" s="408">
        <v>0</v>
      </c>
      <c r="AA58" s="408">
        <v>0</v>
      </c>
      <c r="AB58" s="408">
        <v>0</v>
      </c>
      <c r="AC58" s="408">
        <v>0</v>
      </c>
      <c r="AD58" s="408">
        <v>0</v>
      </c>
      <c r="AE58" s="408">
        <v>0</v>
      </c>
      <c r="AF58" s="408">
        <v>-3.5592195651076158E-3</v>
      </c>
      <c r="AG58" s="408">
        <v>-5.3393685681656089E-3</v>
      </c>
      <c r="AH58" s="408">
        <v>-7.1667275461113206E-3</v>
      </c>
      <c r="AI58" s="408">
        <v>-8.8790312947721606E-3</v>
      </c>
      <c r="AJ58" s="408">
        <v>-1.0691274208562279E-2</v>
      </c>
      <c r="AK58" s="408">
        <v>1.0539613107079375</v>
      </c>
      <c r="AL58" s="408">
        <v>0</v>
      </c>
      <c r="AM58" s="408">
        <v>0</v>
      </c>
      <c r="AN58" s="408">
        <v>0</v>
      </c>
      <c r="AO58" s="408">
        <v>0</v>
      </c>
      <c r="AP58" s="408">
        <v>0</v>
      </c>
      <c r="AQ58" s="408">
        <v>0</v>
      </c>
      <c r="AR58" s="408">
        <v>0</v>
      </c>
      <c r="AS58" s="408">
        <v>0</v>
      </c>
      <c r="AT58" s="408">
        <v>0</v>
      </c>
      <c r="AU58" s="408">
        <v>0</v>
      </c>
      <c r="AV58" s="408">
        <v>0</v>
      </c>
      <c r="AW58" s="408">
        <v>0</v>
      </c>
      <c r="AX58" s="408">
        <v>0</v>
      </c>
      <c r="AY58" s="408">
        <v>0</v>
      </c>
      <c r="AZ58" s="408">
        <v>0</v>
      </c>
      <c r="BA58" s="408">
        <v>0</v>
      </c>
      <c r="BB58" s="408">
        <v>0</v>
      </c>
      <c r="BC58" s="408">
        <v>0</v>
      </c>
      <c r="BD58" s="408">
        <v>0</v>
      </c>
      <c r="BE58" s="408">
        <v>0</v>
      </c>
      <c r="BF58" s="408">
        <v>0</v>
      </c>
      <c r="BG58" s="408">
        <v>0</v>
      </c>
      <c r="BH58" s="408">
        <v>0</v>
      </c>
      <c r="BI58" s="408">
        <v>0</v>
      </c>
      <c r="BJ58" s="408">
        <v>0</v>
      </c>
      <c r="BK58" s="408">
        <v>0</v>
      </c>
      <c r="BL58" s="409">
        <v>0</v>
      </c>
    </row>
    <row r="59" spans="2:64" hidden="1" outlineLevel="1" x14ac:dyDescent="0.2">
      <c r="B59" s="406" t="s">
        <v>37</v>
      </c>
      <c r="C59" s="407">
        <v>1.0394951286806647E-3</v>
      </c>
      <c r="D59" s="408">
        <v>3.4650723110263293E-4</v>
      </c>
      <c r="E59" s="408">
        <v>0</v>
      </c>
      <c r="F59" s="408">
        <v>0</v>
      </c>
      <c r="G59" s="408">
        <v>0</v>
      </c>
      <c r="H59" s="408">
        <v>0</v>
      </c>
      <c r="I59" s="408">
        <v>0</v>
      </c>
      <c r="J59" s="408">
        <v>0</v>
      </c>
      <c r="K59" s="408">
        <v>0</v>
      </c>
      <c r="L59" s="408">
        <v>0</v>
      </c>
      <c r="M59" s="408">
        <v>0</v>
      </c>
      <c r="N59" s="408">
        <v>0</v>
      </c>
      <c r="O59" s="408">
        <v>0</v>
      </c>
      <c r="P59" s="408">
        <v>0</v>
      </c>
      <c r="Q59" s="408">
        <v>0</v>
      </c>
      <c r="R59" s="408">
        <v>0</v>
      </c>
      <c r="S59" s="408">
        <v>0</v>
      </c>
      <c r="T59" s="408">
        <v>-1.7784954510925016E-3</v>
      </c>
      <c r="U59" s="408">
        <v>0</v>
      </c>
      <c r="V59" s="408">
        <v>0</v>
      </c>
      <c r="W59" s="408">
        <v>0</v>
      </c>
      <c r="X59" s="408">
        <v>0</v>
      </c>
      <c r="Y59" s="408">
        <v>0</v>
      </c>
      <c r="Z59" s="408">
        <v>0</v>
      </c>
      <c r="AA59" s="408">
        <v>0</v>
      </c>
      <c r="AB59" s="408">
        <v>0</v>
      </c>
      <c r="AC59" s="408">
        <v>0</v>
      </c>
      <c r="AD59" s="408">
        <v>0</v>
      </c>
      <c r="AE59" s="408">
        <v>0</v>
      </c>
      <c r="AF59" s="408">
        <v>-3.5590092405026613E-3</v>
      </c>
      <c r="AG59" s="408">
        <v>-5.3390520966985211E-3</v>
      </c>
      <c r="AH59" s="408">
        <v>-7.1663014522462681E-3</v>
      </c>
      <c r="AI59" s="408">
        <v>-8.8785018731614429E-3</v>
      </c>
      <c r="AJ59" s="408">
        <v>-1.0690634788179318E-2</v>
      </c>
      <c r="AK59" s="408">
        <v>-1.249251953753909E-2</v>
      </c>
      <c r="AL59" s="408">
        <v>1.0691232716475256</v>
      </c>
      <c r="AM59" s="408">
        <v>0</v>
      </c>
      <c r="AN59" s="408">
        <v>0</v>
      </c>
      <c r="AO59" s="408">
        <v>0</v>
      </c>
      <c r="AP59" s="408">
        <v>0</v>
      </c>
      <c r="AQ59" s="408">
        <v>0</v>
      </c>
      <c r="AR59" s="408">
        <v>0</v>
      </c>
      <c r="AS59" s="408">
        <v>0</v>
      </c>
      <c r="AT59" s="408">
        <v>0</v>
      </c>
      <c r="AU59" s="408">
        <v>0</v>
      </c>
      <c r="AV59" s="408">
        <v>0</v>
      </c>
      <c r="AW59" s="408">
        <v>0</v>
      </c>
      <c r="AX59" s="408">
        <v>0</v>
      </c>
      <c r="AY59" s="408">
        <v>0</v>
      </c>
      <c r="AZ59" s="408">
        <v>0</v>
      </c>
      <c r="BA59" s="408">
        <v>0</v>
      </c>
      <c r="BB59" s="408">
        <v>0</v>
      </c>
      <c r="BC59" s="408">
        <v>0</v>
      </c>
      <c r="BD59" s="408">
        <v>0</v>
      </c>
      <c r="BE59" s="408">
        <v>0</v>
      </c>
      <c r="BF59" s="408">
        <v>0</v>
      </c>
      <c r="BG59" s="408">
        <v>0</v>
      </c>
      <c r="BH59" s="408">
        <v>0</v>
      </c>
      <c r="BI59" s="408">
        <v>0</v>
      </c>
      <c r="BJ59" s="408">
        <v>0</v>
      </c>
      <c r="BK59" s="408">
        <v>0</v>
      </c>
      <c r="BL59" s="409">
        <v>0</v>
      </c>
    </row>
    <row r="60" spans="2:64" hidden="1" outlineLevel="1" x14ac:dyDescent="0.2">
      <c r="B60" s="406" t="s">
        <v>39</v>
      </c>
      <c r="C60" s="407">
        <v>9.236449276250891E-4</v>
      </c>
      <c r="D60" s="408">
        <v>3.0788951061420933E-4</v>
      </c>
      <c r="E60" s="408">
        <v>0</v>
      </c>
      <c r="F60" s="408">
        <v>0</v>
      </c>
      <c r="G60" s="408">
        <v>0</v>
      </c>
      <c r="H60" s="408">
        <v>0</v>
      </c>
      <c r="I60" s="408">
        <v>0</v>
      </c>
      <c r="J60" s="408">
        <v>0</v>
      </c>
      <c r="K60" s="408">
        <v>0</v>
      </c>
      <c r="L60" s="408">
        <v>0</v>
      </c>
      <c r="M60" s="408">
        <v>0</v>
      </c>
      <c r="N60" s="408">
        <v>0</v>
      </c>
      <c r="O60" s="408">
        <v>0</v>
      </c>
      <c r="P60" s="408">
        <v>0</v>
      </c>
      <c r="Q60" s="408">
        <v>0</v>
      </c>
      <c r="R60" s="408">
        <v>0</v>
      </c>
      <c r="S60" s="408">
        <v>0</v>
      </c>
      <c r="T60" s="408">
        <v>-1.7582189670156678E-3</v>
      </c>
      <c r="U60" s="408">
        <v>0</v>
      </c>
      <c r="V60" s="408">
        <v>0</v>
      </c>
      <c r="W60" s="408">
        <v>0</v>
      </c>
      <c r="X60" s="408">
        <v>0</v>
      </c>
      <c r="Y60" s="408">
        <v>0</v>
      </c>
      <c r="Z60" s="408">
        <v>0</v>
      </c>
      <c r="AA60" s="408">
        <v>0</v>
      </c>
      <c r="AB60" s="408">
        <v>0</v>
      </c>
      <c r="AC60" s="408">
        <v>0</v>
      </c>
      <c r="AD60" s="408">
        <v>0</v>
      </c>
      <c r="AE60" s="408">
        <v>0</v>
      </c>
      <c r="AF60" s="408">
        <v>-3.5184326960691764E-3</v>
      </c>
      <c r="AG60" s="408">
        <v>-5.2781802956959611E-3</v>
      </c>
      <c r="AH60" s="408">
        <v>-7.0845955787730147E-3</v>
      </c>
      <c r="AI60" s="408">
        <v>-8.7772731603447812E-3</v>
      </c>
      <c r="AJ60" s="408">
        <v>-1.05687432165949E-2</v>
      </c>
      <c r="AK60" s="408">
        <v>-1.2350081380852959E-2</v>
      </c>
      <c r="AL60" s="408">
        <v>-1.4193201608985601E-2</v>
      </c>
      <c r="AM60" s="408">
        <v>1.0854489830234779</v>
      </c>
      <c r="AN60" s="408">
        <v>0</v>
      </c>
      <c r="AO60" s="408">
        <v>0</v>
      </c>
      <c r="AP60" s="408">
        <v>0</v>
      </c>
      <c r="AQ60" s="408">
        <v>0</v>
      </c>
      <c r="AR60" s="408">
        <v>0</v>
      </c>
      <c r="AS60" s="408">
        <v>0</v>
      </c>
      <c r="AT60" s="408">
        <v>0</v>
      </c>
      <c r="AU60" s="408">
        <v>0</v>
      </c>
      <c r="AV60" s="408">
        <v>0</v>
      </c>
      <c r="AW60" s="408">
        <v>0</v>
      </c>
      <c r="AX60" s="408">
        <v>0</v>
      </c>
      <c r="AY60" s="408">
        <v>0</v>
      </c>
      <c r="AZ60" s="408">
        <v>0</v>
      </c>
      <c r="BA60" s="408">
        <v>0</v>
      </c>
      <c r="BB60" s="408">
        <v>0</v>
      </c>
      <c r="BC60" s="408">
        <v>0</v>
      </c>
      <c r="BD60" s="408">
        <v>0</v>
      </c>
      <c r="BE60" s="408">
        <v>0</v>
      </c>
      <c r="BF60" s="408">
        <v>0</v>
      </c>
      <c r="BG60" s="408">
        <v>0</v>
      </c>
      <c r="BH60" s="408">
        <v>0</v>
      </c>
      <c r="BI60" s="408">
        <v>0</v>
      </c>
      <c r="BJ60" s="408">
        <v>0</v>
      </c>
      <c r="BK60" s="408">
        <v>0</v>
      </c>
      <c r="BL60" s="409">
        <v>0</v>
      </c>
    </row>
    <row r="61" spans="2:64" hidden="1" outlineLevel="1" x14ac:dyDescent="0.2">
      <c r="B61" s="406" t="s">
        <v>41</v>
      </c>
      <c r="C61" s="407">
        <v>8.3170980229654856E-4</v>
      </c>
      <c r="D61" s="408">
        <v>2.7724368561327095E-4</v>
      </c>
      <c r="E61" s="408">
        <v>0</v>
      </c>
      <c r="F61" s="408">
        <v>0</v>
      </c>
      <c r="G61" s="408">
        <v>0</v>
      </c>
      <c r="H61" s="408">
        <v>0</v>
      </c>
      <c r="I61" s="408">
        <v>0</v>
      </c>
      <c r="J61" s="408">
        <v>0</v>
      </c>
      <c r="K61" s="408">
        <v>0</v>
      </c>
      <c r="L61" s="408">
        <v>0</v>
      </c>
      <c r="M61" s="408">
        <v>0</v>
      </c>
      <c r="N61" s="408">
        <v>0</v>
      </c>
      <c r="O61" s="408">
        <v>0</v>
      </c>
      <c r="P61" s="408">
        <v>0</v>
      </c>
      <c r="Q61" s="408">
        <v>0</v>
      </c>
      <c r="R61" s="408">
        <v>0</v>
      </c>
      <c r="S61" s="408">
        <v>0</v>
      </c>
      <c r="T61" s="408">
        <v>-1.7345477319567759E-3</v>
      </c>
      <c r="U61" s="408">
        <v>0</v>
      </c>
      <c r="V61" s="408">
        <v>0</v>
      </c>
      <c r="W61" s="408">
        <v>0</v>
      </c>
      <c r="X61" s="408">
        <v>0</v>
      </c>
      <c r="Y61" s="408">
        <v>0</v>
      </c>
      <c r="Z61" s="408">
        <v>0</v>
      </c>
      <c r="AA61" s="408">
        <v>0</v>
      </c>
      <c r="AB61" s="408">
        <v>0</v>
      </c>
      <c r="AC61" s="408">
        <v>0</v>
      </c>
      <c r="AD61" s="408">
        <v>0</v>
      </c>
      <c r="AE61" s="408">
        <v>0</v>
      </c>
      <c r="AF61" s="408">
        <v>-3.4710628432285673E-3</v>
      </c>
      <c r="AG61" s="408">
        <v>-5.2071175735829422E-3</v>
      </c>
      <c r="AH61" s="408">
        <v>-6.989211115884103E-3</v>
      </c>
      <c r="AI61" s="408">
        <v>-8.6590978274313224E-3</v>
      </c>
      <c r="AJ61" s="408">
        <v>-1.0426446302377879E-2</v>
      </c>
      <c r="AK61" s="408">
        <v>-1.2183798766430415E-2</v>
      </c>
      <c r="AL61" s="408">
        <v>-1.400210083143949E-2</v>
      </c>
      <c r="AM61" s="408">
        <v>-1.585691210699916E-2</v>
      </c>
      <c r="AN61" s="408">
        <v>1.1034140864757922</v>
      </c>
      <c r="AO61" s="408">
        <v>0</v>
      </c>
      <c r="AP61" s="408">
        <v>0</v>
      </c>
      <c r="AQ61" s="408">
        <v>0</v>
      </c>
      <c r="AR61" s="408">
        <v>0</v>
      </c>
      <c r="AS61" s="408">
        <v>0</v>
      </c>
      <c r="AT61" s="408">
        <v>0</v>
      </c>
      <c r="AU61" s="408">
        <v>0</v>
      </c>
      <c r="AV61" s="408">
        <v>0</v>
      </c>
      <c r="AW61" s="408">
        <v>0</v>
      </c>
      <c r="AX61" s="408">
        <v>0</v>
      </c>
      <c r="AY61" s="408">
        <v>0</v>
      </c>
      <c r="AZ61" s="408">
        <v>0</v>
      </c>
      <c r="BA61" s="408">
        <v>0</v>
      </c>
      <c r="BB61" s="408">
        <v>0</v>
      </c>
      <c r="BC61" s="408">
        <v>0</v>
      </c>
      <c r="BD61" s="408">
        <v>0</v>
      </c>
      <c r="BE61" s="408">
        <v>0</v>
      </c>
      <c r="BF61" s="408">
        <v>0</v>
      </c>
      <c r="BG61" s="408">
        <v>0</v>
      </c>
      <c r="BH61" s="408">
        <v>0</v>
      </c>
      <c r="BI61" s="408">
        <v>0</v>
      </c>
      <c r="BJ61" s="408">
        <v>0</v>
      </c>
      <c r="BK61" s="408">
        <v>0</v>
      </c>
      <c r="BL61" s="409">
        <v>0</v>
      </c>
    </row>
    <row r="62" spans="2:64" hidden="1" outlineLevel="1" x14ac:dyDescent="0.2">
      <c r="B62" s="406" t="s">
        <v>59</v>
      </c>
      <c r="C62" s="407">
        <v>7.5641948444477025E-4</v>
      </c>
      <c r="D62" s="408">
        <v>2.5214627167452486E-4</v>
      </c>
      <c r="E62" s="408">
        <v>0</v>
      </c>
      <c r="F62" s="408">
        <v>0</v>
      </c>
      <c r="G62" s="408">
        <v>0</v>
      </c>
      <c r="H62" s="408">
        <v>0</v>
      </c>
      <c r="I62" s="408">
        <v>0</v>
      </c>
      <c r="J62" s="408">
        <v>0</v>
      </c>
      <c r="K62" s="408">
        <v>0</v>
      </c>
      <c r="L62" s="408">
        <v>0</v>
      </c>
      <c r="M62" s="408">
        <v>0</v>
      </c>
      <c r="N62" s="408">
        <v>0</v>
      </c>
      <c r="O62" s="408">
        <v>0</v>
      </c>
      <c r="P62" s="408">
        <v>0</v>
      </c>
      <c r="Q62" s="408">
        <v>0</v>
      </c>
      <c r="R62" s="408">
        <v>0</v>
      </c>
      <c r="S62" s="408">
        <v>0</v>
      </c>
      <c r="T62" s="408">
        <v>-1.705241919423145E-3</v>
      </c>
      <c r="U62" s="408">
        <v>0</v>
      </c>
      <c r="V62" s="408">
        <v>0</v>
      </c>
      <c r="W62" s="408">
        <v>0</v>
      </c>
      <c r="X62" s="408">
        <v>0</v>
      </c>
      <c r="Y62" s="408">
        <v>0</v>
      </c>
      <c r="Z62" s="408">
        <v>0</v>
      </c>
      <c r="AA62" s="408">
        <v>0</v>
      </c>
      <c r="AB62" s="408">
        <v>0</v>
      </c>
      <c r="AC62" s="408">
        <v>0</v>
      </c>
      <c r="AD62" s="408">
        <v>0</v>
      </c>
      <c r="AE62" s="408">
        <v>0</v>
      </c>
      <c r="AF62" s="408">
        <v>-3.4124174979818789E-3</v>
      </c>
      <c r="AG62" s="408">
        <v>-5.1191399935181237E-3</v>
      </c>
      <c r="AH62" s="408">
        <v>-6.8711229329020129E-3</v>
      </c>
      <c r="AI62" s="408">
        <v>-8.5127944505873632E-3</v>
      </c>
      <c r="AJ62" s="408">
        <v>-1.0250280487438673E-2</v>
      </c>
      <c r="AK62" s="408">
        <v>-1.1977938919466302E-2</v>
      </c>
      <c r="AL62" s="408">
        <v>-1.3765516566899283E-2</v>
      </c>
      <c r="AM62" s="408">
        <v>-1.5588985974122199E-2</v>
      </c>
      <c r="AN62" s="408">
        <v>-1.724462096640289E-2</v>
      </c>
      <c r="AO62" s="408">
        <v>1.1223652972487328</v>
      </c>
      <c r="AP62" s="408">
        <v>0</v>
      </c>
      <c r="AQ62" s="408">
        <v>0</v>
      </c>
      <c r="AR62" s="408">
        <v>0</v>
      </c>
      <c r="AS62" s="408">
        <v>0</v>
      </c>
      <c r="AT62" s="408">
        <v>0</v>
      </c>
      <c r="AU62" s="408">
        <v>0</v>
      </c>
      <c r="AV62" s="408">
        <v>0</v>
      </c>
      <c r="AW62" s="408">
        <v>0</v>
      </c>
      <c r="AX62" s="408">
        <v>0</v>
      </c>
      <c r="AY62" s="408">
        <v>0</v>
      </c>
      <c r="AZ62" s="408">
        <v>0</v>
      </c>
      <c r="BA62" s="408">
        <v>0</v>
      </c>
      <c r="BB62" s="408">
        <v>0</v>
      </c>
      <c r="BC62" s="408">
        <v>0</v>
      </c>
      <c r="BD62" s="408">
        <v>0</v>
      </c>
      <c r="BE62" s="408">
        <v>0</v>
      </c>
      <c r="BF62" s="408">
        <v>0</v>
      </c>
      <c r="BG62" s="408">
        <v>0</v>
      </c>
      <c r="BH62" s="408">
        <v>0</v>
      </c>
      <c r="BI62" s="408">
        <v>0</v>
      </c>
      <c r="BJ62" s="408">
        <v>0</v>
      </c>
      <c r="BK62" s="408">
        <v>0</v>
      </c>
      <c r="BL62" s="409">
        <v>0</v>
      </c>
    </row>
    <row r="63" spans="2:64" hidden="1" outlineLevel="1" x14ac:dyDescent="0.2">
      <c r="B63" s="406" t="s">
        <v>60</v>
      </c>
      <c r="C63" s="407">
        <v>6.9331268452016426E-4</v>
      </c>
      <c r="D63" s="408">
        <v>2.3111013417245752E-4</v>
      </c>
      <c r="E63" s="408">
        <v>0</v>
      </c>
      <c r="F63" s="408">
        <v>0</v>
      </c>
      <c r="G63" s="408">
        <v>0</v>
      </c>
      <c r="H63" s="408">
        <v>0</v>
      </c>
      <c r="I63" s="408">
        <v>0</v>
      </c>
      <c r="J63" s="408">
        <v>0</v>
      </c>
      <c r="K63" s="408">
        <v>0</v>
      </c>
      <c r="L63" s="408">
        <v>0</v>
      </c>
      <c r="M63" s="408">
        <v>0</v>
      </c>
      <c r="N63" s="408">
        <v>0</v>
      </c>
      <c r="O63" s="408">
        <v>0</v>
      </c>
      <c r="P63" s="408">
        <v>0</v>
      </c>
      <c r="Q63" s="408">
        <v>0</v>
      </c>
      <c r="R63" s="408">
        <v>0</v>
      </c>
      <c r="S63" s="408">
        <v>0</v>
      </c>
      <c r="T63" s="408">
        <v>-1.6643344949093808E-3</v>
      </c>
      <c r="U63" s="408">
        <v>0</v>
      </c>
      <c r="V63" s="408">
        <v>0</v>
      </c>
      <c r="W63" s="408">
        <v>0</v>
      </c>
      <c r="X63" s="408">
        <v>0</v>
      </c>
      <c r="Y63" s="408">
        <v>0</v>
      </c>
      <c r="Z63" s="408">
        <v>0</v>
      </c>
      <c r="AA63" s="408">
        <v>0</v>
      </c>
      <c r="AB63" s="408">
        <v>0</v>
      </c>
      <c r="AC63" s="408">
        <v>0</v>
      </c>
      <c r="AD63" s="408">
        <v>0</v>
      </c>
      <c r="AE63" s="408">
        <v>0</v>
      </c>
      <c r="AF63" s="408">
        <v>-3.330555855673295E-3</v>
      </c>
      <c r="AG63" s="408">
        <v>-4.9963345962952821E-3</v>
      </c>
      <c r="AH63" s="408">
        <v>-6.7062875740674099E-3</v>
      </c>
      <c r="AI63" s="408">
        <v>-8.3085751059058799E-3</v>
      </c>
      <c r="AJ63" s="408">
        <v>-1.0004378140256176E-2</v>
      </c>
      <c r="AK63" s="408">
        <v>-1.1690588920792305E-2</v>
      </c>
      <c r="AL63" s="408">
        <v>-1.3435280977556335E-2</v>
      </c>
      <c r="AM63" s="408">
        <v>-1.5215003259499288E-2</v>
      </c>
      <c r="AN63" s="408">
        <v>-1.683091726534941E-2</v>
      </c>
      <c r="AO63" s="408">
        <v>-1.8595545184813683E-2</v>
      </c>
      <c r="AP63" s="408">
        <v>1.1413735053262575</v>
      </c>
      <c r="AQ63" s="408">
        <v>0</v>
      </c>
      <c r="AR63" s="408">
        <v>0</v>
      </c>
      <c r="AS63" s="408">
        <v>0</v>
      </c>
      <c r="AT63" s="408">
        <v>0</v>
      </c>
      <c r="AU63" s="408">
        <v>0</v>
      </c>
      <c r="AV63" s="408">
        <v>0</v>
      </c>
      <c r="AW63" s="408">
        <v>0</v>
      </c>
      <c r="AX63" s="408">
        <v>0</v>
      </c>
      <c r="AY63" s="408">
        <v>0</v>
      </c>
      <c r="AZ63" s="408">
        <v>0</v>
      </c>
      <c r="BA63" s="408">
        <v>0</v>
      </c>
      <c r="BB63" s="408">
        <v>0</v>
      </c>
      <c r="BC63" s="408">
        <v>0</v>
      </c>
      <c r="BD63" s="408">
        <v>0</v>
      </c>
      <c r="BE63" s="408">
        <v>0</v>
      </c>
      <c r="BF63" s="408">
        <v>0</v>
      </c>
      <c r="BG63" s="408">
        <v>0</v>
      </c>
      <c r="BH63" s="408">
        <v>0</v>
      </c>
      <c r="BI63" s="408">
        <v>0</v>
      </c>
      <c r="BJ63" s="408">
        <v>0</v>
      </c>
      <c r="BK63" s="408">
        <v>0</v>
      </c>
      <c r="BL63" s="409">
        <v>0</v>
      </c>
    </row>
    <row r="64" spans="2:64" hidden="1" outlineLevel="1" x14ac:dyDescent="0.2">
      <c r="B64" s="406" t="s">
        <v>61</v>
      </c>
      <c r="C64" s="407">
        <v>6.4005950057427485E-4</v>
      </c>
      <c r="D64" s="408">
        <v>2.1335861917493038E-4</v>
      </c>
      <c r="E64" s="408">
        <v>0</v>
      </c>
      <c r="F64" s="408">
        <v>0</v>
      </c>
      <c r="G64" s="408">
        <v>0</v>
      </c>
      <c r="H64" s="408">
        <v>0</v>
      </c>
      <c r="I64" s="408">
        <v>0</v>
      </c>
      <c r="J64" s="408">
        <v>0</v>
      </c>
      <c r="K64" s="408">
        <v>0</v>
      </c>
      <c r="L64" s="408">
        <v>0</v>
      </c>
      <c r="M64" s="408">
        <v>0</v>
      </c>
      <c r="N64" s="408">
        <v>0</v>
      </c>
      <c r="O64" s="408">
        <v>0</v>
      </c>
      <c r="P64" s="408">
        <v>0</v>
      </c>
      <c r="Q64" s="408">
        <v>0</v>
      </c>
      <c r="R64" s="408">
        <v>0</v>
      </c>
      <c r="S64" s="408">
        <v>0</v>
      </c>
      <c r="T64" s="408">
        <v>-1.615220751108315E-3</v>
      </c>
      <c r="U64" s="408">
        <v>0</v>
      </c>
      <c r="V64" s="408">
        <v>0</v>
      </c>
      <c r="W64" s="408">
        <v>0</v>
      </c>
      <c r="X64" s="408">
        <v>0</v>
      </c>
      <c r="Y64" s="408">
        <v>0</v>
      </c>
      <c r="Z64" s="408">
        <v>0</v>
      </c>
      <c r="AA64" s="408">
        <v>0</v>
      </c>
      <c r="AB64" s="408">
        <v>0</v>
      </c>
      <c r="AC64" s="408">
        <v>0</v>
      </c>
      <c r="AD64" s="408">
        <v>0</v>
      </c>
      <c r="AE64" s="408">
        <v>0</v>
      </c>
      <c r="AF64" s="408">
        <v>-3.2322723559144451E-3</v>
      </c>
      <c r="AG64" s="408">
        <v>-4.84889407044789E-3</v>
      </c>
      <c r="AH64" s="408">
        <v>-6.5083860981314523E-3</v>
      </c>
      <c r="AI64" s="408">
        <v>-8.0633895850439063E-3</v>
      </c>
      <c r="AJ64" s="408">
        <v>-9.7091485662739729E-3</v>
      </c>
      <c r="AK64" s="408">
        <v>-1.1345598025323117E-2</v>
      </c>
      <c r="AL64" s="408">
        <v>-1.3038802577358677E-2</v>
      </c>
      <c r="AM64" s="408">
        <v>-1.4766003204845501E-2</v>
      </c>
      <c r="AN64" s="408">
        <v>-1.6334229399148775E-2</v>
      </c>
      <c r="AO64" s="408">
        <v>-1.8046780401563545E-2</v>
      </c>
      <c r="AP64" s="408">
        <v>-1.9905085793733845E-2</v>
      </c>
      <c r="AQ64" s="408">
        <v>1.1602486769081606</v>
      </c>
      <c r="AR64" s="408">
        <v>0</v>
      </c>
      <c r="AS64" s="408">
        <v>0</v>
      </c>
      <c r="AT64" s="408">
        <v>0</v>
      </c>
      <c r="AU64" s="408">
        <v>0</v>
      </c>
      <c r="AV64" s="408">
        <v>0</v>
      </c>
      <c r="AW64" s="408">
        <v>0</v>
      </c>
      <c r="AX64" s="408">
        <v>0</v>
      </c>
      <c r="AY64" s="408">
        <v>0</v>
      </c>
      <c r="AZ64" s="408">
        <v>0</v>
      </c>
      <c r="BA64" s="408">
        <v>0</v>
      </c>
      <c r="BB64" s="408">
        <v>0</v>
      </c>
      <c r="BC64" s="408">
        <v>0</v>
      </c>
      <c r="BD64" s="408">
        <v>0</v>
      </c>
      <c r="BE64" s="408">
        <v>0</v>
      </c>
      <c r="BF64" s="408">
        <v>0</v>
      </c>
      <c r="BG64" s="408">
        <v>0</v>
      </c>
      <c r="BH64" s="408">
        <v>0</v>
      </c>
      <c r="BI64" s="408">
        <v>0</v>
      </c>
      <c r="BJ64" s="408">
        <v>0</v>
      </c>
      <c r="BK64" s="408">
        <v>0</v>
      </c>
      <c r="BL64" s="409">
        <v>0</v>
      </c>
    </row>
    <row r="65" spans="2:64" hidden="1" outlineLevel="1" x14ac:dyDescent="0.2">
      <c r="B65" s="406" t="s">
        <v>62</v>
      </c>
      <c r="C65" s="407">
        <v>5.9440350723069524E-4</v>
      </c>
      <c r="D65" s="408">
        <v>1.9813956583097925E-4</v>
      </c>
      <c r="E65" s="408">
        <v>0</v>
      </c>
      <c r="F65" s="408">
        <v>0</v>
      </c>
      <c r="G65" s="408">
        <v>0</v>
      </c>
      <c r="H65" s="408">
        <v>0</v>
      </c>
      <c r="I65" s="408">
        <v>0</v>
      </c>
      <c r="J65" s="408">
        <v>0</v>
      </c>
      <c r="K65" s="408">
        <v>0</v>
      </c>
      <c r="L65" s="408">
        <v>0</v>
      </c>
      <c r="M65" s="408">
        <v>0</v>
      </c>
      <c r="N65" s="408">
        <v>0</v>
      </c>
      <c r="O65" s="408">
        <v>0</v>
      </c>
      <c r="P65" s="408">
        <v>0</v>
      </c>
      <c r="Q65" s="408">
        <v>0</v>
      </c>
      <c r="R65" s="408">
        <v>0</v>
      </c>
      <c r="S65" s="408">
        <v>0</v>
      </c>
      <c r="T65" s="408">
        <v>-1.5611517011938914E-3</v>
      </c>
      <c r="U65" s="408">
        <v>0</v>
      </c>
      <c r="V65" s="408">
        <v>0</v>
      </c>
      <c r="W65" s="408">
        <v>0</v>
      </c>
      <c r="X65" s="408">
        <v>0</v>
      </c>
      <c r="Y65" s="408">
        <v>0</v>
      </c>
      <c r="Z65" s="408">
        <v>0</v>
      </c>
      <c r="AA65" s="408">
        <v>0</v>
      </c>
      <c r="AB65" s="408">
        <v>0</v>
      </c>
      <c r="AC65" s="408">
        <v>0</v>
      </c>
      <c r="AD65" s="408">
        <v>0</v>
      </c>
      <c r="AE65" s="408">
        <v>0</v>
      </c>
      <c r="AF65" s="408">
        <v>-3.1240727005679703E-3</v>
      </c>
      <c r="AG65" s="408">
        <v>-4.6865779320878764E-3</v>
      </c>
      <c r="AH65" s="408">
        <v>-6.2905181122049902E-3</v>
      </c>
      <c r="AI65" s="408">
        <v>-7.7934672713074471E-3</v>
      </c>
      <c r="AJ65" s="408">
        <v>-9.3841335800648462E-3</v>
      </c>
      <c r="AK65" s="408">
        <v>-1.0965801732487623E-2</v>
      </c>
      <c r="AL65" s="408">
        <v>-1.260232477172385E-2</v>
      </c>
      <c r="AM65" s="408">
        <v>-1.4271705534932289E-2</v>
      </c>
      <c r="AN65" s="408">
        <v>-1.5787433436716819E-2</v>
      </c>
      <c r="AO65" s="408">
        <v>-1.7442654408721114E-2</v>
      </c>
      <c r="AP65" s="408">
        <v>-1.9238750098883595E-2</v>
      </c>
      <c r="AQ65" s="408">
        <v>-2.0911045185215138E-2</v>
      </c>
      <c r="AR65" s="408">
        <v>1.1786962841349273</v>
      </c>
      <c r="AS65" s="408">
        <v>0</v>
      </c>
      <c r="AT65" s="408">
        <v>0</v>
      </c>
      <c r="AU65" s="408">
        <v>0</v>
      </c>
      <c r="AV65" s="408">
        <v>0</v>
      </c>
      <c r="AW65" s="408">
        <v>0</v>
      </c>
      <c r="AX65" s="408">
        <v>0</v>
      </c>
      <c r="AY65" s="408">
        <v>0</v>
      </c>
      <c r="AZ65" s="408">
        <v>0</v>
      </c>
      <c r="BA65" s="408">
        <v>0</v>
      </c>
      <c r="BB65" s="408">
        <v>0</v>
      </c>
      <c r="BC65" s="408">
        <v>0</v>
      </c>
      <c r="BD65" s="408">
        <v>0</v>
      </c>
      <c r="BE65" s="408">
        <v>0</v>
      </c>
      <c r="BF65" s="408">
        <v>0</v>
      </c>
      <c r="BG65" s="408">
        <v>0</v>
      </c>
      <c r="BH65" s="408">
        <v>0</v>
      </c>
      <c r="BI65" s="408">
        <v>0</v>
      </c>
      <c r="BJ65" s="408">
        <v>0</v>
      </c>
      <c r="BK65" s="408">
        <v>0</v>
      </c>
      <c r="BL65" s="409">
        <v>0</v>
      </c>
    </row>
    <row r="66" spans="2:64" hidden="1" outlineLevel="1" x14ac:dyDescent="0.2">
      <c r="B66" s="406" t="s">
        <v>43</v>
      </c>
      <c r="C66" s="407">
        <v>5.5462486263369026E-4</v>
      </c>
      <c r="D66" s="408">
        <v>1.848796788231355E-4</v>
      </c>
      <c r="E66" s="408">
        <v>0</v>
      </c>
      <c r="F66" s="408">
        <v>0</v>
      </c>
      <c r="G66" s="408">
        <v>0</v>
      </c>
      <c r="H66" s="408">
        <v>0</v>
      </c>
      <c r="I66" s="408">
        <v>0</v>
      </c>
      <c r="J66" s="408">
        <v>0</v>
      </c>
      <c r="K66" s="408">
        <v>0</v>
      </c>
      <c r="L66" s="408">
        <v>0</v>
      </c>
      <c r="M66" s="408">
        <v>0</v>
      </c>
      <c r="N66" s="408">
        <v>0</v>
      </c>
      <c r="O66" s="408">
        <v>0</v>
      </c>
      <c r="P66" s="408">
        <v>0</v>
      </c>
      <c r="Q66" s="408">
        <v>0</v>
      </c>
      <c r="R66" s="408">
        <v>0</v>
      </c>
      <c r="S66" s="408">
        <v>0</v>
      </c>
      <c r="T66" s="408">
        <v>-1.4994682194166553E-3</v>
      </c>
      <c r="U66" s="408">
        <v>0</v>
      </c>
      <c r="V66" s="408">
        <v>0</v>
      </c>
      <c r="W66" s="408">
        <v>0</v>
      </c>
      <c r="X66" s="408">
        <v>0</v>
      </c>
      <c r="Y66" s="408">
        <v>0</v>
      </c>
      <c r="Z66" s="408">
        <v>0</v>
      </c>
      <c r="AA66" s="408">
        <v>0</v>
      </c>
      <c r="AB66" s="408">
        <v>0</v>
      </c>
      <c r="AC66" s="408">
        <v>0</v>
      </c>
      <c r="AD66" s="408">
        <v>0</v>
      </c>
      <c r="AE66" s="408">
        <v>0</v>
      </c>
      <c r="AF66" s="408">
        <v>-3.0006356360745556E-3</v>
      </c>
      <c r="AG66" s="408">
        <v>-4.5014035195481417E-3</v>
      </c>
      <c r="AH66" s="408">
        <v>-6.0419689826111955E-3</v>
      </c>
      <c r="AI66" s="408">
        <v>-7.4855335864543182E-3</v>
      </c>
      <c r="AJ66" s="408">
        <v>-9.0133492637936574E-3</v>
      </c>
      <c r="AK66" s="408">
        <v>-1.05325221226929E-2</v>
      </c>
      <c r="AL66" s="408">
        <v>-1.2104382219255139E-2</v>
      </c>
      <c r="AM66" s="408">
        <v>-1.3707801533920788E-2</v>
      </c>
      <c r="AN66" s="408">
        <v>-1.5163639008903412E-2</v>
      </c>
      <c r="AO66" s="408">
        <v>-1.6753457605569316E-2</v>
      </c>
      <c r="AP66" s="408">
        <v>-1.847858432390409E-2</v>
      </c>
      <c r="AQ66" s="408">
        <v>-2.0084801931434526E-2</v>
      </c>
      <c r="AR66" s="408">
        <v>-2.1772405443005322E-2</v>
      </c>
      <c r="AS66" s="408">
        <v>1.1957791289070665</v>
      </c>
      <c r="AT66" s="408">
        <v>0</v>
      </c>
      <c r="AU66" s="408">
        <v>0</v>
      </c>
      <c r="AV66" s="408">
        <v>0</v>
      </c>
      <c r="AW66" s="408">
        <v>0</v>
      </c>
      <c r="AX66" s="408">
        <v>0</v>
      </c>
      <c r="AY66" s="408">
        <v>0</v>
      </c>
      <c r="AZ66" s="408">
        <v>0</v>
      </c>
      <c r="BA66" s="408">
        <v>0</v>
      </c>
      <c r="BB66" s="408">
        <v>0</v>
      </c>
      <c r="BC66" s="408">
        <v>0</v>
      </c>
      <c r="BD66" s="408">
        <v>0</v>
      </c>
      <c r="BE66" s="408">
        <v>0</v>
      </c>
      <c r="BF66" s="408">
        <v>0</v>
      </c>
      <c r="BG66" s="408">
        <v>0</v>
      </c>
      <c r="BH66" s="408">
        <v>0</v>
      </c>
      <c r="BI66" s="408">
        <v>0</v>
      </c>
      <c r="BJ66" s="408">
        <v>0</v>
      </c>
      <c r="BK66" s="408">
        <v>0</v>
      </c>
      <c r="BL66" s="409">
        <v>0</v>
      </c>
    </row>
    <row r="67" spans="2:64" hidden="1" outlineLevel="1" x14ac:dyDescent="0.2">
      <c r="B67" s="406" t="s">
        <v>63</v>
      </c>
      <c r="C67" s="407">
        <v>5.2010306892877334E-4</v>
      </c>
      <c r="D67" s="408">
        <v>1.7337212009777003E-4</v>
      </c>
      <c r="E67" s="408">
        <v>0</v>
      </c>
      <c r="F67" s="408">
        <v>0</v>
      </c>
      <c r="G67" s="408">
        <v>0</v>
      </c>
      <c r="H67" s="408">
        <v>0</v>
      </c>
      <c r="I67" s="408">
        <v>0</v>
      </c>
      <c r="J67" s="408">
        <v>0</v>
      </c>
      <c r="K67" s="408">
        <v>0</v>
      </c>
      <c r="L67" s="408">
        <v>0</v>
      </c>
      <c r="M67" s="408">
        <v>0</v>
      </c>
      <c r="N67" s="408">
        <v>0</v>
      </c>
      <c r="O67" s="408">
        <v>0</v>
      </c>
      <c r="P67" s="408">
        <v>0</v>
      </c>
      <c r="Q67" s="408">
        <v>0</v>
      </c>
      <c r="R67" s="408">
        <v>0</v>
      </c>
      <c r="S67" s="408">
        <v>0</v>
      </c>
      <c r="T67" s="408">
        <v>-1.4327622159353293E-3</v>
      </c>
      <c r="U67" s="408">
        <v>0</v>
      </c>
      <c r="V67" s="408">
        <v>0</v>
      </c>
      <c r="W67" s="408">
        <v>0</v>
      </c>
      <c r="X67" s="408">
        <v>0</v>
      </c>
      <c r="Y67" s="408">
        <v>0</v>
      </c>
      <c r="Z67" s="408">
        <v>0</v>
      </c>
      <c r="AA67" s="408">
        <v>0</v>
      </c>
      <c r="AB67" s="408">
        <v>0</v>
      </c>
      <c r="AC67" s="408">
        <v>0</v>
      </c>
      <c r="AD67" s="408">
        <v>0</v>
      </c>
      <c r="AE67" s="408">
        <v>0</v>
      </c>
      <c r="AF67" s="408">
        <v>-2.8671479155965851E-3</v>
      </c>
      <c r="AG67" s="408">
        <v>-4.3011517332838811E-3</v>
      </c>
      <c r="AH67" s="408">
        <v>-5.7731825440707207E-3</v>
      </c>
      <c r="AI67" s="408">
        <v>-7.1525276253668613E-3</v>
      </c>
      <c r="AJ67" s="408">
        <v>-8.6123755987585482E-3</v>
      </c>
      <c r="AK67" s="408">
        <v>-1.0063965119669338E-2</v>
      </c>
      <c r="AL67" s="408">
        <v>-1.1565897852609808E-2</v>
      </c>
      <c r="AM67" s="408">
        <v>-1.309798569000542E-2</v>
      </c>
      <c r="AN67" s="408">
        <v>-1.4489057054804799E-2</v>
      </c>
      <c r="AO67" s="408">
        <v>-1.6008148966701469E-2</v>
      </c>
      <c r="AP67" s="408">
        <v>-1.7656529356473161E-2</v>
      </c>
      <c r="AQ67" s="408">
        <v>-1.919129044203674E-2</v>
      </c>
      <c r="AR67" s="408">
        <v>-2.0803816629215433E-2</v>
      </c>
      <c r="AS67" s="408">
        <v>-2.2579009832587871E-2</v>
      </c>
      <c r="AT67" s="408">
        <v>1.2113773080428374</v>
      </c>
      <c r="AU67" s="408">
        <v>0</v>
      </c>
      <c r="AV67" s="408">
        <v>0</v>
      </c>
      <c r="AW67" s="408">
        <v>0</v>
      </c>
      <c r="AX67" s="408">
        <v>0</v>
      </c>
      <c r="AY67" s="408">
        <v>0</v>
      </c>
      <c r="AZ67" s="408">
        <v>0</v>
      </c>
      <c r="BA67" s="408">
        <v>0</v>
      </c>
      <c r="BB67" s="408">
        <v>0</v>
      </c>
      <c r="BC67" s="408">
        <v>0</v>
      </c>
      <c r="BD67" s="408">
        <v>0</v>
      </c>
      <c r="BE67" s="408">
        <v>0</v>
      </c>
      <c r="BF67" s="408">
        <v>0</v>
      </c>
      <c r="BG67" s="408">
        <v>0</v>
      </c>
      <c r="BH67" s="408">
        <v>0</v>
      </c>
      <c r="BI67" s="408">
        <v>0</v>
      </c>
      <c r="BJ67" s="408">
        <v>0</v>
      </c>
      <c r="BK67" s="408">
        <v>0</v>
      </c>
      <c r="BL67" s="409">
        <v>0</v>
      </c>
    </row>
    <row r="68" spans="2:64" hidden="1" outlineLevel="1" x14ac:dyDescent="0.2">
      <c r="B68" s="406" t="s">
        <v>64</v>
      </c>
      <c r="C68" s="407">
        <v>4.8954816464497064E-4</v>
      </c>
      <c r="D68" s="408">
        <v>1.6318689179464774E-4</v>
      </c>
      <c r="E68" s="408">
        <v>0</v>
      </c>
      <c r="F68" s="408">
        <v>0</v>
      </c>
      <c r="G68" s="408">
        <v>0</v>
      </c>
      <c r="H68" s="408">
        <v>0</v>
      </c>
      <c r="I68" s="408">
        <v>0</v>
      </c>
      <c r="J68" s="408">
        <v>0</v>
      </c>
      <c r="K68" s="408">
        <v>0</v>
      </c>
      <c r="L68" s="408">
        <v>0</v>
      </c>
      <c r="M68" s="408">
        <v>0</v>
      </c>
      <c r="N68" s="408">
        <v>0</v>
      </c>
      <c r="O68" s="408">
        <v>0</v>
      </c>
      <c r="P68" s="408">
        <v>0</v>
      </c>
      <c r="Q68" s="408">
        <v>0</v>
      </c>
      <c r="R68" s="408">
        <v>0</v>
      </c>
      <c r="S68" s="408">
        <v>0</v>
      </c>
      <c r="T68" s="408">
        <v>-1.3638612549916884E-3</v>
      </c>
      <c r="U68" s="408">
        <v>0</v>
      </c>
      <c r="V68" s="408">
        <v>0</v>
      </c>
      <c r="W68" s="408">
        <v>0</v>
      </c>
      <c r="X68" s="408">
        <v>0</v>
      </c>
      <c r="Y68" s="408">
        <v>0</v>
      </c>
      <c r="Z68" s="408">
        <v>0</v>
      </c>
      <c r="AA68" s="408">
        <v>0</v>
      </c>
      <c r="AB68" s="408">
        <v>0</v>
      </c>
      <c r="AC68" s="408">
        <v>0</v>
      </c>
      <c r="AD68" s="408">
        <v>0</v>
      </c>
      <c r="AE68" s="408">
        <v>0</v>
      </c>
      <c r="AF68" s="408">
        <v>-2.7292678500025203E-3</v>
      </c>
      <c r="AG68" s="408">
        <v>-4.0943108565137665E-3</v>
      </c>
      <c r="AH68" s="408">
        <v>-5.4955520756988507E-3</v>
      </c>
      <c r="AI68" s="408">
        <v>-6.808564730811234E-3</v>
      </c>
      <c r="AJ68" s="408">
        <v>-8.1982088386695073E-3</v>
      </c>
      <c r="AK68" s="408">
        <v>-9.5799915688678239E-3</v>
      </c>
      <c r="AL68" s="408">
        <v>-1.1009696434527427E-2</v>
      </c>
      <c r="AM68" s="408">
        <v>-1.2468106166986515E-2</v>
      </c>
      <c r="AN68" s="408">
        <v>-1.3792280838739734E-2</v>
      </c>
      <c r="AO68" s="408">
        <v>-1.5238319466797517E-2</v>
      </c>
      <c r="AP68" s="408">
        <v>-1.6807428986458095E-2</v>
      </c>
      <c r="AQ68" s="408">
        <v>-1.8268383087573919E-2</v>
      </c>
      <c r="AR68" s="408">
        <v>-1.9803362462569168E-2</v>
      </c>
      <c r="AS68" s="408">
        <v>-2.1493186049929836E-2</v>
      </c>
      <c r="AT68" s="408">
        <v>-2.2911870552720648E-2</v>
      </c>
      <c r="AU68" s="408">
        <v>1.2252672797103021</v>
      </c>
      <c r="AV68" s="408">
        <v>0</v>
      </c>
      <c r="AW68" s="408">
        <v>0</v>
      </c>
      <c r="AX68" s="408">
        <v>0</v>
      </c>
      <c r="AY68" s="408">
        <v>0</v>
      </c>
      <c r="AZ68" s="408">
        <v>0</v>
      </c>
      <c r="BA68" s="408">
        <v>0</v>
      </c>
      <c r="BB68" s="408">
        <v>0</v>
      </c>
      <c r="BC68" s="408">
        <v>0</v>
      </c>
      <c r="BD68" s="408">
        <v>0</v>
      </c>
      <c r="BE68" s="408">
        <v>0</v>
      </c>
      <c r="BF68" s="408">
        <v>0</v>
      </c>
      <c r="BG68" s="408">
        <v>0</v>
      </c>
      <c r="BH68" s="408">
        <v>0</v>
      </c>
      <c r="BI68" s="408">
        <v>0</v>
      </c>
      <c r="BJ68" s="408">
        <v>0</v>
      </c>
      <c r="BK68" s="408">
        <v>0</v>
      </c>
      <c r="BL68" s="409">
        <v>0</v>
      </c>
    </row>
    <row r="69" spans="2:64" hidden="1" outlineLevel="1" x14ac:dyDescent="0.2">
      <c r="B69" s="406" t="s">
        <v>65</v>
      </c>
      <c r="C69" s="407">
        <v>4.6238412081817115E-4</v>
      </c>
      <c r="D69" s="408">
        <v>1.5413197905489451E-4</v>
      </c>
      <c r="E69" s="408">
        <v>0</v>
      </c>
      <c r="F69" s="408">
        <v>0</v>
      </c>
      <c r="G69" s="408">
        <v>0</v>
      </c>
      <c r="H69" s="408">
        <v>0</v>
      </c>
      <c r="I69" s="408">
        <v>0</v>
      </c>
      <c r="J69" s="408">
        <v>0</v>
      </c>
      <c r="K69" s="408">
        <v>0</v>
      </c>
      <c r="L69" s="408">
        <v>0</v>
      </c>
      <c r="M69" s="408">
        <v>0</v>
      </c>
      <c r="N69" s="408">
        <v>0</v>
      </c>
      <c r="O69" s="408">
        <v>0</v>
      </c>
      <c r="P69" s="408">
        <v>0</v>
      </c>
      <c r="Q69" s="408">
        <v>0</v>
      </c>
      <c r="R69" s="408">
        <v>0</v>
      </c>
      <c r="S69" s="408">
        <v>0</v>
      </c>
      <c r="T69" s="408">
        <v>-1.29557602257524E-3</v>
      </c>
      <c r="U69" s="408">
        <v>0</v>
      </c>
      <c r="V69" s="408">
        <v>0</v>
      </c>
      <c r="W69" s="408">
        <v>0</v>
      </c>
      <c r="X69" s="408">
        <v>0</v>
      </c>
      <c r="Y69" s="408">
        <v>0</v>
      </c>
      <c r="Z69" s="408">
        <v>0</v>
      </c>
      <c r="AA69" s="408">
        <v>0</v>
      </c>
      <c r="AB69" s="408">
        <v>0</v>
      </c>
      <c r="AC69" s="408">
        <v>0</v>
      </c>
      <c r="AD69" s="408">
        <v>0</v>
      </c>
      <c r="AE69" s="408">
        <v>0</v>
      </c>
      <c r="AF69" s="408">
        <v>-2.5926199791886928E-3</v>
      </c>
      <c r="AG69" s="408">
        <v>-3.8893185167962474E-3</v>
      </c>
      <c r="AH69" s="408">
        <v>-5.2204028722427354E-3</v>
      </c>
      <c r="AI69" s="408">
        <v>-6.4676760279901158E-3</v>
      </c>
      <c r="AJ69" s="408">
        <v>-7.7877438425105749E-3</v>
      </c>
      <c r="AK69" s="408">
        <v>-9.1003438448811202E-3</v>
      </c>
      <c r="AL69" s="408">
        <v>-1.0458466592859483E-2</v>
      </c>
      <c r="AM69" s="408">
        <v>-1.1843856980130185E-2</v>
      </c>
      <c r="AN69" s="408">
        <v>-1.310173312488519E-2</v>
      </c>
      <c r="AO69" s="408">
        <v>-1.4475371727037945E-2</v>
      </c>
      <c r="AP69" s="408">
        <v>-1.5965919283635055E-2</v>
      </c>
      <c r="AQ69" s="408">
        <v>-1.7353726491520921E-2</v>
      </c>
      <c r="AR69" s="408">
        <v>-1.8811852641169996E-2</v>
      </c>
      <c r="AS69" s="408">
        <v>-2.041707022485198E-2</v>
      </c>
      <c r="AT69" s="408">
        <v>-2.1764724061276719E-2</v>
      </c>
      <c r="AU69" s="408">
        <v>-2.3374948577310067E-2</v>
      </c>
      <c r="AV69" s="408">
        <v>1.2380082512777542</v>
      </c>
      <c r="AW69" s="408">
        <v>0</v>
      </c>
      <c r="AX69" s="408">
        <v>0</v>
      </c>
      <c r="AY69" s="408">
        <v>0</v>
      </c>
      <c r="AZ69" s="408">
        <v>0</v>
      </c>
      <c r="BA69" s="408">
        <v>0</v>
      </c>
      <c r="BB69" s="408">
        <v>0</v>
      </c>
      <c r="BC69" s="408">
        <v>0</v>
      </c>
      <c r="BD69" s="408">
        <v>0</v>
      </c>
      <c r="BE69" s="408">
        <v>0</v>
      </c>
      <c r="BF69" s="408">
        <v>0</v>
      </c>
      <c r="BG69" s="408">
        <v>0</v>
      </c>
      <c r="BH69" s="408">
        <v>0</v>
      </c>
      <c r="BI69" s="408">
        <v>0</v>
      </c>
      <c r="BJ69" s="408">
        <v>0</v>
      </c>
      <c r="BK69" s="408">
        <v>0</v>
      </c>
      <c r="BL69" s="409">
        <v>0</v>
      </c>
    </row>
    <row r="70" spans="2:64" hidden="1" outlineLevel="1" x14ac:dyDescent="0.2">
      <c r="B70" s="406" t="s">
        <v>66</v>
      </c>
      <c r="C70" s="407">
        <v>4.3807615542068579E-4</v>
      </c>
      <c r="D70" s="408">
        <v>1.46029116819546E-4</v>
      </c>
      <c r="E70" s="408">
        <v>0</v>
      </c>
      <c r="F70" s="408">
        <v>0</v>
      </c>
      <c r="G70" s="408">
        <v>0</v>
      </c>
      <c r="H70" s="408">
        <v>0</v>
      </c>
      <c r="I70" s="408">
        <v>0</v>
      </c>
      <c r="J70" s="408">
        <v>0</v>
      </c>
      <c r="K70" s="408">
        <v>0</v>
      </c>
      <c r="L70" s="408">
        <v>0</v>
      </c>
      <c r="M70" s="408">
        <v>0</v>
      </c>
      <c r="N70" s="408">
        <v>0</v>
      </c>
      <c r="O70" s="408">
        <v>0</v>
      </c>
      <c r="P70" s="408">
        <v>0</v>
      </c>
      <c r="Q70" s="408">
        <v>0</v>
      </c>
      <c r="R70" s="408">
        <v>0</v>
      </c>
      <c r="S70" s="408">
        <v>0</v>
      </c>
      <c r="T70" s="408">
        <v>-1.2310485031710727E-3</v>
      </c>
      <c r="U70" s="408">
        <v>0</v>
      </c>
      <c r="V70" s="408">
        <v>0</v>
      </c>
      <c r="W70" s="408">
        <v>0</v>
      </c>
      <c r="X70" s="408">
        <v>0</v>
      </c>
      <c r="Y70" s="408">
        <v>0</v>
      </c>
      <c r="Z70" s="408">
        <v>0</v>
      </c>
      <c r="AA70" s="408">
        <v>0</v>
      </c>
      <c r="AB70" s="408">
        <v>0</v>
      </c>
      <c r="AC70" s="408">
        <v>0</v>
      </c>
      <c r="AD70" s="408">
        <v>0</v>
      </c>
      <c r="AE70" s="408">
        <v>0</v>
      </c>
      <c r="AF70" s="408">
        <v>-2.4634918115336302E-3</v>
      </c>
      <c r="AG70" s="408">
        <v>-3.6956068880447668E-3</v>
      </c>
      <c r="AH70" s="408">
        <v>-4.9603951423997372E-3</v>
      </c>
      <c r="AI70" s="408">
        <v>-6.1455464888879319E-3</v>
      </c>
      <c r="AJ70" s="408">
        <v>-7.3998668591833405E-3</v>
      </c>
      <c r="AK70" s="408">
        <v>-8.6470913427706686E-3</v>
      </c>
      <c r="AL70" s="408">
        <v>-9.9375712423431517E-3</v>
      </c>
      <c r="AM70" s="408">
        <v>-1.1253960666337409E-2</v>
      </c>
      <c r="AN70" s="408">
        <v>-1.2449186824817216E-2</v>
      </c>
      <c r="AO70" s="408">
        <v>-1.3754409738681722E-2</v>
      </c>
      <c r="AP70" s="408">
        <v>-1.5170718797585803E-2</v>
      </c>
      <c r="AQ70" s="408">
        <v>-1.6489404593266616E-2</v>
      </c>
      <c r="AR70" s="408">
        <v>-1.7874906990209688E-2</v>
      </c>
      <c r="AS70" s="408">
        <v>-1.9400174728310959E-2</v>
      </c>
      <c r="AT70" s="408">
        <v>-2.0680706980004404E-2</v>
      </c>
      <c r="AU70" s="408">
        <v>-2.2210732226347202E-2</v>
      </c>
      <c r="AV70" s="408">
        <v>-2.3716208970812891E-2</v>
      </c>
      <c r="AW70" s="408">
        <v>1.2502476408366054</v>
      </c>
      <c r="AX70" s="408">
        <v>0</v>
      </c>
      <c r="AY70" s="408">
        <v>0</v>
      </c>
      <c r="AZ70" s="408">
        <v>0</v>
      </c>
      <c r="BA70" s="408">
        <v>0</v>
      </c>
      <c r="BB70" s="408">
        <v>0</v>
      </c>
      <c r="BC70" s="408">
        <v>0</v>
      </c>
      <c r="BD70" s="408">
        <v>0</v>
      </c>
      <c r="BE70" s="408">
        <v>0</v>
      </c>
      <c r="BF70" s="408">
        <v>0</v>
      </c>
      <c r="BG70" s="408">
        <v>0</v>
      </c>
      <c r="BH70" s="408">
        <v>0</v>
      </c>
      <c r="BI70" s="408">
        <v>0</v>
      </c>
      <c r="BJ70" s="408">
        <v>0</v>
      </c>
      <c r="BK70" s="408">
        <v>0</v>
      </c>
      <c r="BL70" s="409">
        <v>0</v>
      </c>
    </row>
    <row r="71" spans="2:64" hidden="1" outlineLevel="1" x14ac:dyDescent="0.2">
      <c r="B71" s="406" t="s">
        <v>45</v>
      </c>
      <c r="C71" s="407">
        <v>4.1602554333788899E-4</v>
      </c>
      <c r="D71" s="408">
        <v>1.3867872499656597E-4</v>
      </c>
      <c r="E71" s="408">
        <v>0</v>
      </c>
      <c r="F71" s="408">
        <v>0</v>
      </c>
      <c r="G71" s="408">
        <v>0</v>
      </c>
      <c r="H71" s="408">
        <v>0</v>
      </c>
      <c r="I71" s="408">
        <v>0</v>
      </c>
      <c r="J71" s="408">
        <v>0</v>
      </c>
      <c r="K71" s="408">
        <v>0</v>
      </c>
      <c r="L71" s="408">
        <v>0</v>
      </c>
      <c r="M71" s="408">
        <v>0</v>
      </c>
      <c r="N71" s="408">
        <v>0</v>
      </c>
      <c r="O71" s="408">
        <v>0</v>
      </c>
      <c r="P71" s="408">
        <v>0</v>
      </c>
      <c r="Q71" s="408">
        <v>0</v>
      </c>
      <c r="R71" s="408">
        <v>0</v>
      </c>
      <c r="S71" s="408">
        <v>0</v>
      </c>
      <c r="T71" s="408">
        <v>-1.1690835395074262E-3</v>
      </c>
      <c r="U71" s="408">
        <v>0</v>
      </c>
      <c r="V71" s="408">
        <v>0</v>
      </c>
      <c r="W71" s="408">
        <v>0</v>
      </c>
      <c r="X71" s="408">
        <v>0</v>
      </c>
      <c r="Y71" s="408">
        <v>0</v>
      </c>
      <c r="Z71" s="408">
        <v>0</v>
      </c>
      <c r="AA71" s="408">
        <v>0</v>
      </c>
      <c r="AB71" s="408">
        <v>0</v>
      </c>
      <c r="AC71" s="408">
        <v>0</v>
      </c>
      <c r="AD71" s="408">
        <v>0</v>
      </c>
      <c r="AE71" s="408">
        <v>0</v>
      </c>
      <c r="AF71" s="408">
        <v>-2.3394916765125118E-3</v>
      </c>
      <c r="AG71" s="408">
        <v>-3.5095881033113396E-3</v>
      </c>
      <c r="AH71" s="408">
        <v>-4.7107130999798907E-3</v>
      </c>
      <c r="AI71" s="408">
        <v>-5.8362097212459607E-3</v>
      </c>
      <c r="AJ71" s="408">
        <v>-7.027393735866555E-3</v>
      </c>
      <c r="AK71" s="408">
        <v>-8.2118390360569338E-3</v>
      </c>
      <c r="AL71" s="408">
        <v>-9.4373624859485361E-3</v>
      </c>
      <c r="AM71" s="408">
        <v>-1.0687491301605845E-2</v>
      </c>
      <c r="AN71" s="408">
        <v>-1.1822555618171138E-2</v>
      </c>
      <c r="AO71" s="408">
        <v>-1.306207999124398E-2</v>
      </c>
      <c r="AP71" s="408">
        <v>-1.4407098975696697E-2</v>
      </c>
      <c r="AQ71" s="408">
        <v>-1.5659408574893868E-2</v>
      </c>
      <c r="AR71" s="408">
        <v>-1.6975171554210744E-2</v>
      </c>
      <c r="AS71" s="408">
        <v>-1.8423664770606668E-2</v>
      </c>
      <c r="AT71" s="408">
        <v>-1.9639741288685064E-2</v>
      </c>
      <c r="AU71" s="408">
        <v>-2.1092752543749871E-2</v>
      </c>
      <c r="AV71" s="408">
        <v>-2.2522450948431888E-2</v>
      </c>
      <c r="AW71" s="408">
        <v>-2.3981787881342809E-2</v>
      </c>
      <c r="AX71" s="408">
        <v>1.2616643338446247</v>
      </c>
      <c r="AY71" s="408">
        <v>0</v>
      </c>
      <c r="AZ71" s="408">
        <v>0</v>
      </c>
      <c r="BA71" s="408">
        <v>0</v>
      </c>
      <c r="BB71" s="408">
        <v>0</v>
      </c>
      <c r="BC71" s="408">
        <v>0</v>
      </c>
      <c r="BD71" s="408">
        <v>0</v>
      </c>
      <c r="BE71" s="408">
        <v>0</v>
      </c>
      <c r="BF71" s="408">
        <v>0</v>
      </c>
      <c r="BG71" s="408">
        <v>0</v>
      </c>
      <c r="BH71" s="408">
        <v>0</v>
      </c>
      <c r="BI71" s="408">
        <v>0</v>
      </c>
      <c r="BJ71" s="408">
        <v>0</v>
      </c>
      <c r="BK71" s="408">
        <v>0</v>
      </c>
      <c r="BL71" s="409">
        <v>0</v>
      </c>
    </row>
    <row r="72" spans="2:64" hidden="1" outlineLevel="1" x14ac:dyDescent="0.2">
      <c r="B72" s="406" t="s">
        <v>67</v>
      </c>
      <c r="C72" s="407">
        <v>3.9629482051842246E-4</v>
      </c>
      <c r="D72" s="408">
        <v>1.3210164932428436E-4</v>
      </c>
      <c r="E72" s="408">
        <v>0</v>
      </c>
      <c r="F72" s="408">
        <v>0</v>
      </c>
      <c r="G72" s="408">
        <v>0</v>
      </c>
      <c r="H72" s="408">
        <v>0</v>
      </c>
      <c r="I72" s="408">
        <v>0</v>
      </c>
      <c r="J72" s="408">
        <v>0</v>
      </c>
      <c r="K72" s="408">
        <v>0</v>
      </c>
      <c r="L72" s="408">
        <v>0</v>
      </c>
      <c r="M72" s="408">
        <v>0</v>
      </c>
      <c r="N72" s="408">
        <v>0</v>
      </c>
      <c r="O72" s="408">
        <v>0</v>
      </c>
      <c r="P72" s="408">
        <v>0</v>
      </c>
      <c r="Q72" s="408">
        <v>0</v>
      </c>
      <c r="R72" s="408">
        <v>0</v>
      </c>
      <c r="S72" s="408">
        <v>0</v>
      </c>
      <c r="T72" s="408">
        <v>-1.1144821328301635E-3</v>
      </c>
      <c r="U72" s="408">
        <v>0</v>
      </c>
      <c r="V72" s="408">
        <v>0</v>
      </c>
      <c r="W72" s="408">
        <v>0</v>
      </c>
      <c r="X72" s="408">
        <v>0</v>
      </c>
      <c r="Y72" s="408">
        <v>0</v>
      </c>
      <c r="Z72" s="408">
        <v>0</v>
      </c>
      <c r="AA72" s="408">
        <v>0</v>
      </c>
      <c r="AB72" s="408">
        <v>0</v>
      </c>
      <c r="AC72" s="408">
        <v>0</v>
      </c>
      <c r="AD72" s="408">
        <v>0</v>
      </c>
      <c r="AE72" s="408">
        <v>0</v>
      </c>
      <c r="AF72" s="408">
        <v>-2.2302269945054243E-3</v>
      </c>
      <c r="AG72" s="408">
        <v>-3.3456747004084741E-3</v>
      </c>
      <c r="AH72" s="408">
        <v>-4.4907017993263409E-3</v>
      </c>
      <c r="AI72" s="408">
        <v>-5.5636327018007692E-3</v>
      </c>
      <c r="AJ72" s="408">
        <v>-6.6991830989689138E-3</v>
      </c>
      <c r="AK72" s="408">
        <v>-7.8283095057002372E-3</v>
      </c>
      <c r="AL72" s="408">
        <v>-8.9965955245470408E-3</v>
      </c>
      <c r="AM72" s="408">
        <v>-1.0188337723933405E-2</v>
      </c>
      <c r="AN72" s="408">
        <v>-1.1270389447919082E-2</v>
      </c>
      <c r="AO72" s="408">
        <v>-1.2452022471100971E-2</v>
      </c>
      <c r="AP72" s="408">
        <v>-1.3734223029068793E-2</v>
      </c>
      <c r="AQ72" s="408">
        <v>-1.4928044141486463E-2</v>
      </c>
      <c r="AR72" s="408">
        <v>-1.6182355071347326E-2</v>
      </c>
      <c r="AS72" s="408">
        <v>-1.7563197133290548E-2</v>
      </c>
      <c r="AT72" s="408">
        <v>-1.8722477398338405E-2</v>
      </c>
      <c r="AU72" s="408">
        <v>-2.0107626474922397E-2</v>
      </c>
      <c r="AV72" s="408">
        <v>-2.1470551510513469E-2</v>
      </c>
      <c r="AW72" s="408">
        <v>-2.2861730815133124E-2</v>
      </c>
      <c r="AX72" s="408">
        <v>-2.4489242597732636E-2</v>
      </c>
      <c r="AY72" s="408">
        <v>1.2741163658736876</v>
      </c>
      <c r="AZ72" s="408">
        <v>0</v>
      </c>
      <c r="BA72" s="408">
        <v>0</v>
      </c>
      <c r="BB72" s="408">
        <v>0</v>
      </c>
      <c r="BC72" s="408">
        <v>0</v>
      </c>
      <c r="BD72" s="408">
        <v>0</v>
      </c>
      <c r="BE72" s="408">
        <v>0</v>
      </c>
      <c r="BF72" s="408">
        <v>0</v>
      </c>
      <c r="BG72" s="408">
        <v>0</v>
      </c>
      <c r="BH72" s="408">
        <v>0</v>
      </c>
      <c r="BI72" s="408">
        <v>0</v>
      </c>
      <c r="BJ72" s="408">
        <v>0</v>
      </c>
      <c r="BK72" s="408">
        <v>0</v>
      </c>
      <c r="BL72" s="409">
        <v>0</v>
      </c>
    </row>
    <row r="73" spans="2:64" hidden="1" outlineLevel="1" x14ac:dyDescent="0.2">
      <c r="B73" s="406" t="s">
        <v>68</v>
      </c>
      <c r="C73" s="407">
        <v>3.7835088286322649E-4</v>
      </c>
      <c r="D73" s="408">
        <v>1.2612018389715485E-4</v>
      </c>
      <c r="E73" s="408">
        <v>0</v>
      </c>
      <c r="F73" s="408">
        <v>0</v>
      </c>
      <c r="G73" s="408">
        <v>0</v>
      </c>
      <c r="H73" s="408">
        <v>0</v>
      </c>
      <c r="I73" s="408">
        <v>0</v>
      </c>
      <c r="J73" s="408">
        <v>0</v>
      </c>
      <c r="K73" s="408">
        <v>0</v>
      </c>
      <c r="L73" s="408">
        <v>0</v>
      </c>
      <c r="M73" s="408">
        <v>0</v>
      </c>
      <c r="N73" s="408">
        <v>0</v>
      </c>
      <c r="O73" s="408">
        <v>0</v>
      </c>
      <c r="P73" s="408">
        <v>0</v>
      </c>
      <c r="Q73" s="408">
        <v>0</v>
      </c>
      <c r="R73" s="408">
        <v>0</v>
      </c>
      <c r="S73" s="408">
        <v>0</v>
      </c>
      <c r="T73" s="408">
        <v>-1.0656653881210842E-3</v>
      </c>
      <c r="U73" s="408">
        <v>0</v>
      </c>
      <c r="V73" s="408">
        <v>0</v>
      </c>
      <c r="W73" s="408">
        <v>0</v>
      </c>
      <c r="X73" s="408">
        <v>0</v>
      </c>
      <c r="Y73" s="408">
        <v>0</v>
      </c>
      <c r="Z73" s="408">
        <v>0</v>
      </c>
      <c r="AA73" s="408">
        <v>0</v>
      </c>
      <c r="AB73" s="408">
        <v>0</v>
      </c>
      <c r="AC73" s="408">
        <v>0</v>
      </c>
      <c r="AD73" s="408">
        <v>0</v>
      </c>
      <c r="AE73" s="408">
        <v>0</v>
      </c>
      <c r="AF73" s="408">
        <v>-2.1325381871495352E-3</v>
      </c>
      <c r="AG73" s="408">
        <v>-3.1991268386287464E-3</v>
      </c>
      <c r="AH73" s="408">
        <v>-4.2939992328690224E-3</v>
      </c>
      <c r="AI73" s="408">
        <v>-5.3199333951113592E-3</v>
      </c>
      <c r="AJ73" s="408">
        <v>-6.4057441723566755E-3</v>
      </c>
      <c r="AK73" s="408">
        <v>-7.4854123361701996E-3</v>
      </c>
      <c r="AL73" s="408">
        <v>-8.6025248258701781E-3</v>
      </c>
      <c r="AM73" s="408">
        <v>-9.7420660543322268E-3</v>
      </c>
      <c r="AN73" s="408">
        <v>-1.0776721487623653E-2</v>
      </c>
      <c r="AO73" s="408">
        <v>-1.190659632778826E-2</v>
      </c>
      <c r="AP73" s="408">
        <v>-1.3132633608688854E-2</v>
      </c>
      <c r="AQ73" s="408">
        <v>-1.4274162654075856E-2</v>
      </c>
      <c r="AR73" s="408">
        <v>-1.5473531916332384E-2</v>
      </c>
      <c r="AS73" s="408">
        <v>-1.679388994835565E-2</v>
      </c>
      <c r="AT73" s="408">
        <v>-1.7902391086111608E-2</v>
      </c>
      <c r="AU73" s="408">
        <v>-1.9226867453842056E-2</v>
      </c>
      <c r="AV73" s="408">
        <v>-2.0530093232922625E-2</v>
      </c>
      <c r="AW73" s="408">
        <v>-2.1860335667027442E-2</v>
      </c>
      <c r="AX73" s="408">
        <v>-2.3416558654829056E-2</v>
      </c>
      <c r="AY73" s="408">
        <v>-2.4545095184593663E-2</v>
      </c>
      <c r="AZ73" s="408">
        <v>1.2869863383712861</v>
      </c>
      <c r="BA73" s="408">
        <v>0</v>
      </c>
      <c r="BB73" s="408">
        <v>0</v>
      </c>
      <c r="BC73" s="408">
        <v>0</v>
      </c>
      <c r="BD73" s="408">
        <v>0</v>
      </c>
      <c r="BE73" s="408">
        <v>0</v>
      </c>
      <c r="BF73" s="408">
        <v>0</v>
      </c>
      <c r="BG73" s="408">
        <v>0</v>
      </c>
      <c r="BH73" s="408">
        <v>0</v>
      </c>
      <c r="BI73" s="408">
        <v>0</v>
      </c>
      <c r="BJ73" s="408">
        <v>0</v>
      </c>
      <c r="BK73" s="408">
        <v>0</v>
      </c>
      <c r="BL73" s="409">
        <v>0</v>
      </c>
    </row>
    <row r="74" spans="2:64" hidden="1" outlineLevel="1" x14ac:dyDescent="0.2">
      <c r="B74" s="406" t="s">
        <v>69</v>
      </c>
      <c r="C74" s="407">
        <v>3.6191846103372782E-4</v>
      </c>
      <c r="D74" s="408">
        <v>1.2064257006588752E-4</v>
      </c>
      <c r="E74" s="408">
        <v>0</v>
      </c>
      <c r="F74" s="408">
        <v>0</v>
      </c>
      <c r="G74" s="408">
        <v>0</v>
      </c>
      <c r="H74" s="408">
        <v>0</v>
      </c>
      <c r="I74" s="408">
        <v>0</v>
      </c>
      <c r="J74" s="408">
        <v>0</v>
      </c>
      <c r="K74" s="408">
        <v>0</v>
      </c>
      <c r="L74" s="408">
        <v>0</v>
      </c>
      <c r="M74" s="408">
        <v>0</v>
      </c>
      <c r="N74" s="408">
        <v>0</v>
      </c>
      <c r="O74" s="408">
        <v>0</v>
      </c>
      <c r="P74" s="408">
        <v>0</v>
      </c>
      <c r="Q74" s="408">
        <v>0</v>
      </c>
      <c r="R74" s="408">
        <v>0</v>
      </c>
      <c r="S74" s="408">
        <v>0</v>
      </c>
      <c r="T74" s="408">
        <v>-1.0209900664151506E-3</v>
      </c>
      <c r="U74" s="408">
        <v>0</v>
      </c>
      <c r="V74" s="408">
        <v>0</v>
      </c>
      <c r="W74" s="408">
        <v>0</v>
      </c>
      <c r="X74" s="408">
        <v>0</v>
      </c>
      <c r="Y74" s="408">
        <v>0</v>
      </c>
      <c r="Z74" s="408">
        <v>0</v>
      </c>
      <c r="AA74" s="408">
        <v>0</v>
      </c>
      <c r="AB74" s="408">
        <v>0</v>
      </c>
      <c r="AC74" s="408">
        <v>0</v>
      </c>
      <c r="AD74" s="408">
        <v>0</v>
      </c>
      <c r="AE74" s="408">
        <v>0</v>
      </c>
      <c r="AF74" s="408">
        <v>-2.0431369185565373E-3</v>
      </c>
      <c r="AG74" s="408">
        <v>-3.0650115277232326E-3</v>
      </c>
      <c r="AH74" s="408">
        <v>-4.1139841470971827E-3</v>
      </c>
      <c r="AI74" s="408">
        <v>-5.0969085895261057E-3</v>
      </c>
      <c r="AJ74" s="408">
        <v>-6.1371994621202408E-3</v>
      </c>
      <c r="AK74" s="408">
        <v>-7.1716052272782771E-3</v>
      </c>
      <c r="AL74" s="408">
        <v>-8.2418855500143717E-3</v>
      </c>
      <c r="AM74" s="408">
        <v>-9.3336543337783906E-3</v>
      </c>
      <c r="AN74" s="408">
        <v>-1.0324934392215435E-2</v>
      </c>
      <c r="AO74" s="408">
        <v>-1.1407442010672592E-2</v>
      </c>
      <c r="AP74" s="408">
        <v>-1.2582080686843189E-2</v>
      </c>
      <c r="AQ74" s="408">
        <v>-1.3675753918768879E-2</v>
      </c>
      <c r="AR74" s="408">
        <v>-1.4824842548572664E-2</v>
      </c>
      <c r="AS74" s="408">
        <v>-1.6089847777924632E-2</v>
      </c>
      <c r="AT74" s="408">
        <v>-1.7151877689577238E-2</v>
      </c>
      <c r="AU74" s="408">
        <v>-1.842082858201366E-2</v>
      </c>
      <c r="AV74" s="408">
        <v>-1.9669419753960693E-2</v>
      </c>
      <c r="AW74" s="408">
        <v>-2.0943894960979287E-2</v>
      </c>
      <c r="AX74" s="408">
        <v>-2.2434877013522564E-2</v>
      </c>
      <c r="AY74" s="408">
        <v>-2.3516102332019062E-2</v>
      </c>
      <c r="AZ74" s="408">
        <v>-2.4862692951013038E-2</v>
      </c>
      <c r="BA74" s="408">
        <v>1.3001893535216982</v>
      </c>
      <c r="BB74" s="408">
        <v>0</v>
      </c>
      <c r="BC74" s="408">
        <v>0</v>
      </c>
      <c r="BD74" s="408">
        <v>0</v>
      </c>
      <c r="BE74" s="408">
        <v>0</v>
      </c>
      <c r="BF74" s="408">
        <v>0</v>
      </c>
      <c r="BG74" s="408">
        <v>0</v>
      </c>
      <c r="BH74" s="408">
        <v>0</v>
      </c>
      <c r="BI74" s="408">
        <v>0</v>
      </c>
      <c r="BJ74" s="408">
        <v>0</v>
      </c>
      <c r="BK74" s="408">
        <v>0</v>
      </c>
      <c r="BL74" s="409">
        <v>0</v>
      </c>
    </row>
    <row r="75" spans="2:64" hidden="1" outlineLevel="1" x14ac:dyDescent="0.2">
      <c r="B75" s="406" t="s">
        <v>70</v>
      </c>
      <c r="C75" s="407">
        <v>3.468144523649519E-4</v>
      </c>
      <c r="D75" s="408">
        <v>1.1560777177579973E-4</v>
      </c>
      <c r="E75" s="408">
        <v>0</v>
      </c>
      <c r="F75" s="408">
        <v>0</v>
      </c>
      <c r="G75" s="408">
        <v>0</v>
      </c>
      <c r="H75" s="408">
        <v>0</v>
      </c>
      <c r="I75" s="408">
        <v>0</v>
      </c>
      <c r="J75" s="408">
        <v>0</v>
      </c>
      <c r="K75" s="408">
        <v>0</v>
      </c>
      <c r="L75" s="408">
        <v>0</v>
      </c>
      <c r="M75" s="408">
        <v>0</v>
      </c>
      <c r="N75" s="408">
        <v>0</v>
      </c>
      <c r="O75" s="408">
        <v>0</v>
      </c>
      <c r="P75" s="408">
        <v>0</v>
      </c>
      <c r="Q75" s="408">
        <v>0</v>
      </c>
      <c r="R75" s="408">
        <v>0</v>
      </c>
      <c r="S75" s="408">
        <v>0</v>
      </c>
      <c r="T75" s="408">
        <v>-9.8074317214300044E-4</v>
      </c>
      <c r="U75" s="408">
        <v>0</v>
      </c>
      <c r="V75" s="408">
        <v>0</v>
      </c>
      <c r="W75" s="408">
        <v>0</v>
      </c>
      <c r="X75" s="408">
        <v>0</v>
      </c>
      <c r="Y75" s="408">
        <v>0</v>
      </c>
      <c r="Z75" s="408">
        <v>0</v>
      </c>
      <c r="AA75" s="408">
        <v>0</v>
      </c>
      <c r="AB75" s="408">
        <v>0</v>
      </c>
      <c r="AC75" s="408">
        <v>0</v>
      </c>
      <c r="AD75" s="408">
        <v>0</v>
      </c>
      <c r="AE75" s="408">
        <v>0</v>
      </c>
      <c r="AF75" s="408">
        <v>-1.9625975190840084E-3</v>
      </c>
      <c r="AG75" s="408">
        <v>-2.944190343467934E-3</v>
      </c>
      <c r="AH75" s="408">
        <v>-3.9518129764902488E-3</v>
      </c>
      <c r="AI75" s="408">
        <v>-4.8959910087069403E-3</v>
      </c>
      <c r="AJ75" s="408">
        <v>-5.895274102669934E-3</v>
      </c>
      <c r="AK75" s="408">
        <v>-6.8889040658742795E-3</v>
      </c>
      <c r="AL75" s="408">
        <v>-7.9169944160011052E-3</v>
      </c>
      <c r="AM75" s="408">
        <v>-8.9657261490537488E-3</v>
      </c>
      <c r="AN75" s="408">
        <v>-9.9179303675485386E-3</v>
      </c>
      <c r="AO75" s="408">
        <v>-1.0957765982418793E-2</v>
      </c>
      <c r="AP75" s="408">
        <v>-1.2086100872402139E-2</v>
      </c>
      <c r="AQ75" s="408">
        <v>-1.3136661930358146E-2</v>
      </c>
      <c r="AR75" s="408">
        <v>-1.4240453919019125E-2</v>
      </c>
      <c r="AS75" s="408">
        <v>-1.5455593102130932E-2</v>
      </c>
      <c r="AT75" s="408">
        <v>-1.6475758167645155E-2</v>
      </c>
      <c r="AU75" s="408">
        <v>-1.769468744566155E-2</v>
      </c>
      <c r="AV75" s="408">
        <v>-1.8894059559699389E-2</v>
      </c>
      <c r="AW75" s="408">
        <v>-2.0118295351451154E-2</v>
      </c>
      <c r="AX75" s="408">
        <v>-2.1550503334286097E-2</v>
      </c>
      <c r="AY75" s="408">
        <v>-2.2589107057137403E-2</v>
      </c>
      <c r="AZ75" s="408">
        <v>-2.3882615437890997E-2</v>
      </c>
      <c r="BA75" s="408">
        <v>-2.5273708658037769E-2</v>
      </c>
      <c r="BB75" s="408">
        <v>1.3141790006645364</v>
      </c>
      <c r="BC75" s="408">
        <v>0</v>
      </c>
      <c r="BD75" s="408">
        <v>0</v>
      </c>
      <c r="BE75" s="408">
        <v>0</v>
      </c>
      <c r="BF75" s="408">
        <v>0</v>
      </c>
      <c r="BG75" s="408">
        <v>0</v>
      </c>
      <c r="BH75" s="408">
        <v>0</v>
      </c>
      <c r="BI75" s="408">
        <v>0</v>
      </c>
      <c r="BJ75" s="408">
        <v>0</v>
      </c>
      <c r="BK75" s="408">
        <v>0</v>
      </c>
      <c r="BL75" s="409">
        <v>0</v>
      </c>
    </row>
    <row r="76" spans="2:64" hidden="1" outlineLevel="1" x14ac:dyDescent="0.2">
      <c r="B76" s="406" t="s">
        <v>47</v>
      </c>
      <c r="C76" s="407">
        <v>3.3295706037758666E-4</v>
      </c>
      <c r="D76" s="408">
        <v>1.1098852309432417E-4</v>
      </c>
      <c r="E76" s="408">
        <v>0</v>
      </c>
      <c r="F76" s="408">
        <v>0</v>
      </c>
      <c r="G76" s="408">
        <v>0</v>
      </c>
      <c r="H76" s="408">
        <v>0</v>
      </c>
      <c r="I76" s="408">
        <v>0</v>
      </c>
      <c r="J76" s="408">
        <v>0</v>
      </c>
      <c r="K76" s="408">
        <v>0</v>
      </c>
      <c r="L76" s="408">
        <v>0</v>
      </c>
      <c r="M76" s="408">
        <v>0</v>
      </c>
      <c r="N76" s="408">
        <v>0</v>
      </c>
      <c r="O76" s="408">
        <v>0</v>
      </c>
      <c r="P76" s="408">
        <v>0</v>
      </c>
      <c r="Q76" s="408">
        <v>0</v>
      </c>
      <c r="R76" s="408">
        <v>0</v>
      </c>
      <c r="S76" s="408">
        <v>0</v>
      </c>
      <c r="T76" s="408">
        <v>-9.4387485152433448E-4</v>
      </c>
      <c r="U76" s="408">
        <v>0</v>
      </c>
      <c r="V76" s="408">
        <v>0</v>
      </c>
      <c r="W76" s="408">
        <v>0</v>
      </c>
      <c r="X76" s="408">
        <v>0</v>
      </c>
      <c r="Y76" s="408">
        <v>0</v>
      </c>
      <c r="Z76" s="408">
        <v>0</v>
      </c>
      <c r="AA76" s="408">
        <v>0</v>
      </c>
      <c r="AB76" s="408">
        <v>0</v>
      </c>
      <c r="AC76" s="408">
        <v>0</v>
      </c>
      <c r="AD76" s="408">
        <v>0</v>
      </c>
      <c r="AE76" s="408">
        <v>0</v>
      </c>
      <c r="AF76" s="408">
        <v>-1.8888190951582562E-3</v>
      </c>
      <c r="AG76" s="408">
        <v>-2.8335116365393875E-3</v>
      </c>
      <c r="AH76" s="408">
        <v>-3.8032554561424903E-3</v>
      </c>
      <c r="AI76" s="408">
        <v>-4.7119396903369526E-3</v>
      </c>
      <c r="AJ76" s="408">
        <v>-5.6736574507824933E-3</v>
      </c>
      <c r="AK76" s="408">
        <v>-6.6299345833145673E-3</v>
      </c>
      <c r="AL76" s="408">
        <v>-7.6193766458676482E-3</v>
      </c>
      <c r="AM76" s="408">
        <v>-8.6286841217975141E-3</v>
      </c>
      <c r="AN76" s="408">
        <v>-9.5450927653333018E-3</v>
      </c>
      <c r="AO76" s="408">
        <v>-1.0545838525100742E-2</v>
      </c>
      <c r="AP76" s="408">
        <v>-1.1631756651094005E-2</v>
      </c>
      <c r="AQ76" s="408">
        <v>-1.2642824633538746E-2</v>
      </c>
      <c r="AR76" s="408">
        <v>-1.3705122456353358E-2</v>
      </c>
      <c r="AS76" s="408">
        <v>-1.4874581651877494E-2</v>
      </c>
      <c r="AT76" s="408">
        <v>-1.5856396260033323E-2</v>
      </c>
      <c r="AU76" s="408">
        <v>-1.7029503040673355E-2</v>
      </c>
      <c r="AV76" s="408">
        <v>-1.8183787841869609E-2</v>
      </c>
      <c r="AW76" s="408">
        <v>-1.93620016177877E-2</v>
      </c>
      <c r="AX76" s="408">
        <v>-2.074036938005952E-2</v>
      </c>
      <c r="AY76" s="408">
        <v>-2.1739929419901938E-2</v>
      </c>
      <c r="AZ76" s="408">
        <v>-2.298481160395785E-2</v>
      </c>
      <c r="BA76" s="408">
        <v>-2.4323610149350888E-2</v>
      </c>
      <c r="BB76" s="408">
        <v>-2.5698516689289658E-2</v>
      </c>
      <c r="BC76" s="408">
        <v>1.3286730582013835</v>
      </c>
      <c r="BD76" s="408">
        <v>0</v>
      </c>
      <c r="BE76" s="408">
        <v>0</v>
      </c>
      <c r="BF76" s="408">
        <v>0</v>
      </c>
      <c r="BG76" s="408">
        <v>0</v>
      </c>
      <c r="BH76" s="408">
        <v>0</v>
      </c>
      <c r="BI76" s="408">
        <v>0</v>
      </c>
      <c r="BJ76" s="408">
        <v>0</v>
      </c>
      <c r="BK76" s="408">
        <v>0</v>
      </c>
      <c r="BL76" s="409">
        <v>0</v>
      </c>
    </row>
    <row r="77" spans="2:64" hidden="1" outlineLevel="1" x14ac:dyDescent="0.2">
      <c r="B77" s="406" t="s">
        <v>71</v>
      </c>
      <c r="C77" s="407">
        <v>3.2009711077932157E-4</v>
      </c>
      <c r="D77" s="408">
        <v>1.0670176370936035E-4</v>
      </c>
      <c r="E77" s="408">
        <v>0</v>
      </c>
      <c r="F77" s="408">
        <v>0</v>
      </c>
      <c r="G77" s="408">
        <v>0</v>
      </c>
      <c r="H77" s="408">
        <v>0</v>
      </c>
      <c r="I77" s="408">
        <v>0</v>
      </c>
      <c r="J77" s="408">
        <v>0</v>
      </c>
      <c r="K77" s="408">
        <v>0</v>
      </c>
      <c r="L77" s="408">
        <v>0</v>
      </c>
      <c r="M77" s="408">
        <v>0</v>
      </c>
      <c r="N77" s="408">
        <v>0</v>
      </c>
      <c r="O77" s="408">
        <v>0</v>
      </c>
      <c r="P77" s="408">
        <v>0</v>
      </c>
      <c r="Q77" s="408">
        <v>0</v>
      </c>
      <c r="R77" s="408">
        <v>0</v>
      </c>
      <c r="S77" s="408">
        <v>0</v>
      </c>
      <c r="T77" s="408">
        <v>-9.08937835830681E-4</v>
      </c>
      <c r="U77" s="408">
        <v>0</v>
      </c>
      <c r="V77" s="408">
        <v>0</v>
      </c>
      <c r="W77" s="408">
        <v>0</v>
      </c>
      <c r="X77" s="408">
        <v>0</v>
      </c>
      <c r="Y77" s="408">
        <v>0</v>
      </c>
      <c r="Z77" s="408">
        <v>0</v>
      </c>
      <c r="AA77" s="408">
        <v>0</v>
      </c>
      <c r="AB77" s="408">
        <v>0</v>
      </c>
      <c r="AC77" s="408">
        <v>0</v>
      </c>
      <c r="AD77" s="408">
        <v>0</v>
      </c>
      <c r="AE77" s="408">
        <v>0</v>
      </c>
      <c r="AF77" s="408">
        <v>-1.8189054736168775E-3</v>
      </c>
      <c r="AG77" s="408">
        <v>-2.7286307186479009E-3</v>
      </c>
      <c r="AH77" s="408">
        <v>-3.6624799744540415E-3</v>
      </c>
      <c r="AI77" s="408">
        <v>-4.537529726886258E-3</v>
      </c>
      <c r="AJ77" s="408">
        <v>-5.4636499894830659E-3</v>
      </c>
      <c r="AK77" s="408">
        <v>-6.3845309988992682E-3</v>
      </c>
      <c r="AL77" s="408">
        <v>-7.3373493470439699E-3</v>
      </c>
      <c r="AM77" s="408">
        <v>-8.3092977918967914E-3</v>
      </c>
      <c r="AN77" s="408">
        <v>-9.1917860029280818E-3</v>
      </c>
      <c r="AO77" s="408">
        <v>-1.0155489623946828E-2</v>
      </c>
      <c r="AP77" s="408">
        <v>-1.1201212986571701E-2</v>
      </c>
      <c r="AQ77" s="408">
        <v>-1.217485674089025E-2</v>
      </c>
      <c r="AR77" s="408">
        <v>-1.3197834077185305E-2</v>
      </c>
      <c r="AS77" s="408">
        <v>-1.4324006244563481E-2</v>
      </c>
      <c r="AT77" s="408">
        <v>-1.5269479399625946E-2</v>
      </c>
      <c r="AU77" s="408">
        <v>-1.6399164117896631E-2</v>
      </c>
      <c r="AV77" s="408">
        <v>-1.7510723533762512E-2</v>
      </c>
      <c r="AW77" s="408">
        <v>-1.8645326191907979E-2</v>
      </c>
      <c r="AX77" s="408">
        <v>-1.9972674201434309E-2</v>
      </c>
      <c r="AY77" s="408">
        <v>-2.0935235901069216E-2</v>
      </c>
      <c r="AZ77" s="408">
        <v>-2.2134039226566482E-2</v>
      </c>
      <c r="BA77" s="408">
        <v>-2.3423282619651487E-2</v>
      </c>
      <c r="BB77" s="408">
        <v>-2.4747297467583862E-2</v>
      </c>
      <c r="BC77" s="408">
        <v>-2.5960870403008568E-2</v>
      </c>
      <c r="BD77" s="408">
        <v>1.342964302915115</v>
      </c>
      <c r="BE77" s="408">
        <v>0</v>
      </c>
      <c r="BF77" s="408">
        <v>0</v>
      </c>
      <c r="BG77" s="408">
        <v>0</v>
      </c>
      <c r="BH77" s="408">
        <v>0</v>
      </c>
      <c r="BI77" s="408">
        <v>0</v>
      </c>
      <c r="BJ77" s="408">
        <v>0</v>
      </c>
      <c r="BK77" s="408">
        <v>0</v>
      </c>
      <c r="BL77" s="409">
        <v>0</v>
      </c>
    </row>
    <row r="78" spans="2:64" hidden="1" outlineLevel="1" x14ac:dyDescent="0.2">
      <c r="B78" s="406" t="s">
        <v>72</v>
      </c>
      <c r="C78" s="407">
        <v>3.0828732486970489E-4</v>
      </c>
      <c r="D78" s="408">
        <v>1.0276506774015148E-4</v>
      </c>
      <c r="E78" s="408">
        <v>0</v>
      </c>
      <c r="F78" s="408">
        <v>0</v>
      </c>
      <c r="G78" s="408">
        <v>0</v>
      </c>
      <c r="H78" s="408">
        <v>0</v>
      </c>
      <c r="I78" s="408">
        <v>0</v>
      </c>
      <c r="J78" s="408">
        <v>0</v>
      </c>
      <c r="K78" s="408">
        <v>0</v>
      </c>
      <c r="L78" s="408">
        <v>0</v>
      </c>
      <c r="M78" s="408">
        <v>0</v>
      </c>
      <c r="N78" s="408">
        <v>0</v>
      </c>
      <c r="O78" s="408">
        <v>0</v>
      </c>
      <c r="P78" s="408">
        <v>0</v>
      </c>
      <c r="Q78" s="408">
        <v>0</v>
      </c>
      <c r="R78" s="408">
        <v>0</v>
      </c>
      <c r="S78" s="408">
        <v>0</v>
      </c>
      <c r="T78" s="408">
        <v>-8.7615021706483054E-4</v>
      </c>
      <c r="U78" s="408">
        <v>0</v>
      </c>
      <c r="V78" s="408">
        <v>0</v>
      </c>
      <c r="W78" s="408">
        <v>0</v>
      </c>
      <c r="X78" s="408">
        <v>0</v>
      </c>
      <c r="Y78" s="408">
        <v>0</v>
      </c>
      <c r="Z78" s="408">
        <v>0</v>
      </c>
      <c r="AA78" s="408">
        <v>0</v>
      </c>
      <c r="AB78" s="408">
        <v>0</v>
      </c>
      <c r="AC78" s="408">
        <v>0</v>
      </c>
      <c r="AD78" s="408">
        <v>0</v>
      </c>
      <c r="AE78" s="408">
        <v>0</v>
      </c>
      <c r="AF78" s="408">
        <v>-1.7532930852472151E-3</v>
      </c>
      <c r="AG78" s="408">
        <v>-2.6302023006449793E-3</v>
      </c>
      <c r="AH78" s="408">
        <v>-3.5303653108526012E-3</v>
      </c>
      <c r="AI78" s="408">
        <v>-4.3738498573323015E-3</v>
      </c>
      <c r="AJ78" s="408">
        <v>-5.2665626708824076E-3</v>
      </c>
      <c r="AK78" s="408">
        <v>-6.1542252203367065E-3</v>
      </c>
      <c r="AL78" s="408">
        <v>-7.0726730459942655E-3</v>
      </c>
      <c r="AM78" s="408">
        <v>-8.0095608941468943E-3</v>
      </c>
      <c r="AN78" s="408">
        <v>-8.8602155580083664E-3</v>
      </c>
      <c r="AO78" s="408">
        <v>-9.7891559859911159E-3</v>
      </c>
      <c r="AP78" s="408">
        <v>-1.0797157494468745E-2</v>
      </c>
      <c r="AQ78" s="408">
        <v>-1.1735679481920946E-2</v>
      </c>
      <c r="AR78" s="408">
        <v>-1.2721755461297946E-2</v>
      </c>
      <c r="AS78" s="408">
        <v>-1.3807303770232288E-2</v>
      </c>
      <c r="AT78" s="408">
        <v>-1.4718671329967681E-2</v>
      </c>
      <c r="AU78" s="408">
        <v>-1.5807605473257963E-2</v>
      </c>
      <c r="AV78" s="408">
        <v>-1.68790681341624E-2</v>
      </c>
      <c r="AW78" s="408">
        <v>-1.7972742803948338E-2</v>
      </c>
      <c r="AX78" s="408">
        <v>-1.9252210005735876E-2</v>
      </c>
      <c r="AY78" s="408">
        <v>-2.0180049659871552E-2</v>
      </c>
      <c r="AZ78" s="408">
        <v>-2.1335609098720176E-2</v>
      </c>
      <c r="BA78" s="408">
        <v>-2.2578346194953441E-2</v>
      </c>
      <c r="BB78" s="408">
        <v>-2.3854600443677654E-2</v>
      </c>
      <c r="BC78" s="408">
        <v>-2.5024396695140505E-2</v>
      </c>
      <c r="BD78" s="408">
        <v>-2.6431389308616965E-2</v>
      </c>
      <c r="BE78" s="408">
        <v>1.3574081699569729</v>
      </c>
      <c r="BF78" s="408">
        <v>0</v>
      </c>
      <c r="BG78" s="408">
        <v>0</v>
      </c>
      <c r="BH78" s="408">
        <v>0</v>
      </c>
      <c r="BI78" s="408">
        <v>0</v>
      </c>
      <c r="BJ78" s="408">
        <v>0</v>
      </c>
      <c r="BK78" s="408">
        <v>0</v>
      </c>
      <c r="BL78" s="409">
        <v>0</v>
      </c>
    </row>
    <row r="79" spans="2:64" hidden="1" outlineLevel="1" x14ac:dyDescent="0.2">
      <c r="B79" s="406" t="s">
        <v>73</v>
      </c>
      <c r="C79" s="407">
        <v>2.9728890110075623E-4</v>
      </c>
      <c r="D79" s="408">
        <v>9.9098832802985148E-5</v>
      </c>
      <c r="E79" s="408">
        <v>0</v>
      </c>
      <c r="F79" s="408">
        <v>0</v>
      </c>
      <c r="G79" s="408">
        <v>0</v>
      </c>
      <c r="H79" s="408">
        <v>0</v>
      </c>
      <c r="I79" s="408">
        <v>0</v>
      </c>
      <c r="J79" s="408">
        <v>0</v>
      </c>
      <c r="K79" s="408">
        <v>0</v>
      </c>
      <c r="L79" s="408">
        <v>0</v>
      </c>
      <c r="M79" s="408">
        <v>0</v>
      </c>
      <c r="N79" s="408">
        <v>0</v>
      </c>
      <c r="O79" s="408">
        <v>0</v>
      </c>
      <c r="P79" s="408">
        <v>0</v>
      </c>
      <c r="Q79" s="408">
        <v>0</v>
      </c>
      <c r="R79" s="408">
        <v>0</v>
      </c>
      <c r="S79" s="408">
        <v>0</v>
      </c>
      <c r="T79" s="408">
        <v>-8.4562839647306376E-4</v>
      </c>
      <c r="U79" s="408">
        <v>0</v>
      </c>
      <c r="V79" s="408">
        <v>0</v>
      </c>
      <c r="W79" s="408">
        <v>0</v>
      </c>
      <c r="X79" s="408">
        <v>0</v>
      </c>
      <c r="Y79" s="408">
        <v>0</v>
      </c>
      <c r="Z79" s="408">
        <v>0</v>
      </c>
      <c r="AA79" s="408">
        <v>0</v>
      </c>
      <c r="AB79" s="408">
        <v>0</v>
      </c>
      <c r="AC79" s="408">
        <v>0</v>
      </c>
      <c r="AD79" s="408">
        <v>0</v>
      </c>
      <c r="AE79" s="408">
        <v>0</v>
      </c>
      <c r="AF79" s="408">
        <v>-1.6922148600613529E-3</v>
      </c>
      <c r="AG79" s="408">
        <v>-2.5385758072211939E-3</v>
      </c>
      <c r="AH79" s="408">
        <v>-3.4073804692190401E-3</v>
      </c>
      <c r="AI79" s="408">
        <v>-4.2214811322126289E-3</v>
      </c>
      <c r="AJ79" s="408">
        <v>-5.0830951279362546E-3</v>
      </c>
      <c r="AK79" s="408">
        <v>-5.9398347885750158E-3</v>
      </c>
      <c r="AL79" s="408">
        <v>-6.8262872760828375E-3</v>
      </c>
      <c r="AM79" s="408">
        <v>-7.7305373997679783E-3</v>
      </c>
      <c r="AN79" s="408">
        <v>-8.5515583824434527E-3</v>
      </c>
      <c r="AO79" s="408">
        <v>-9.4481379372783614E-3</v>
      </c>
      <c r="AP79" s="408">
        <v>-1.0421024370377285E-2</v>
      </c>
      <c r="AQ79" s="408">
        <v>-1.132685169005776E-2</v>
      </c>
      <c r="AR79" s="408">
        <v>-1.2278576390477997E-2</v>
      </c>
      <c r="AS79" s="408">
        <v>-1.3326308163433276E-2</v>
      </c>
      <c r="AT79" s="408">
        <v>-1.4205927003681923E-2</v>
      </c>
      <c r="AU79" s="408">
        <v>-1.5256926650993735E-2</v>
      </c>
      <c r="AV79" s="408">
        <v>-1.6291063453365701E-2</v>
      </c>
      <c r="AW79" s="408">
        <v>-1.7346638473709347E-2</v>
      </c>
      <c r="AX79" s="408">
        <v>-1.8581533682750923E-2</v>
      </c>
      <c r="AY79" s="408">
        <v>-1.9477050766936177E-2</v>
      </c>
      <c r="AZ79" s="408">
        <v>-2.0592354698541204E-2</v>
      </c>
      <c r="BA79" s="408">
        <v>-2.1791799326639771E-2</v>
      </c>
      <c r="BB79" s="408">
        <v>-2.3023593483557925E-2</v>
      </c>
      <c r="BC79" s="408">
        <v>-2.4152638249275854E-2</v>
      </c>
      <c r="BD79" s="408">
        <v>-2.5510616302112932E-2</v>
      </c>
      <c r="BE79" s="408">
        <v>-2.653979707925927E-2</v>
      </c>
      <c r="BF79" s="408">
        <v>1.3719083559840006</v>
      </c>
      <c r="BG79" s="408">
        <v>0</v>
      </c>
      <c r="BH79" s="408">
        <v>0</v>
      </c>
      <c r="BI79" s="408">
        <v>0</v>
      </c>
      <c r="BJ79" s="408">
        <v>0</v>
      </c>
      <c r="BK79" s="408">
        <v>0</v>
      </c>
      <c r="BL79" s="409">
        <v>0</v>
      </c>
    </row>
    <row r="80" spans="2:64" hidden="1" outlineLevel="1" x14ac:dyDescent="0.2">
      <c r="B80" s="406" t="s">
        <v>74</v>
      </c>
      <c r="C80" s="407">
        <v>2.8704820185729285E-4</v>
      </c>
      <c r="D80" s="408">
        <v>9.568517912034169E-5</v>
      </c>
      <c r="E80" s="408">
        <v>0</v>
      </c>
      <c r="F80" s="408">
        <v>0</v>
      </c>
      <c r="G80" s="408">
        <v>0</v>
      </c>
      <c r="H80" s="408">
        <v>0</v>
      </c>
      <c r="I80" s="408">
        <v>0</v>
      </c>
      <c r="J80" s="408">
        <v>0</v>
      </c>
      <c r="K80" s="408">
        <v>0</v>
      </c>
      <c r="L80" s="408">
        <v>0</v>
      </c>
      <c r="M80" s="408">
        <v>0</v>
      </c>
      <c r="N80" s="408">
        <v>0</v>
      </c>
      <c r="O80" s="408">
        <v>0</v>
      </c>
      <c r="P80" s="408">
        <v>0</v>
      </c>
      <c r="Q80" s="408">
        <v>0</v>
      </c>
      <c r="R80" s="408">
        <v>0</v>
      </c>
      <c r="S80" s="408">
        <v>0</v>
      </c>
      <c r="T80" s="408">
        <v>-8.1649906794045712E-4</v>
      </c>
      <c r="U80" s="408">
        <v>0</v>
      </c>
      <c r="V80" s="408">
        <v>0</v>
      </c>
      <c r="W80" s="408">
        <v>0</v>
      </c>
      <c r="X80" s="408">
        <v>0</v>
      </c>
      <c r="Y80" s="408">
        <v>0</v>
      </c>
      <c r="Z80" s="408">
        <v>0</v>
      </c>
      <c r="AA80" s="408">
        <v>0</v>
      </c>
      <c r="AB80" s="408">
        <v>0</v>
      </c>
      <c r="AC80" s="408">
        <v>0</v>
      </c>
      <c r="AD80" s="408">
        <v>0</v>
      </c>
      <c r="AE80" s="408">
        <v>0</v>
      </c>
      <c r="AF80" s="408">
        <v>-1.6339232005758986E-3</v>
      </c>
      <c r="AG80" s="408">
        <v>-2.4511295850307424E-3</v>
      </c>
      <c r="AH80" s="408">
        <v>-3.2900065666946476E-3</v>
      </c>
      <c r="AI80" s="408">
        <v>-4.0760639358032591E-3</v>
      </c>
      <c r="AJ80" s="408">
        <v>-4.9079979476916724E-3</v>
      </c>
      <c r="AK80" s="408">
        <v>-5.7352255304968236E-3</v>
      </c>
      <c r="AL80" s="408">
        <v>-6.5911424236390903E-3</v>
      </c>
      <c r="AM80" s="408">
        <v>-7.4642438784369713E-3</v>
      </c>
      <c r="AN80" s="408">
        <v>-8.2569831832968177E-3</v>
      </c>
      <c r="AO80" s="408">
        <v>-9.122678297050768E-3</v>
      </c>
      <c r="AP80" s="408">
        <v>-1.0062051749113593E-2</v>
      </c>
      <c r="AQ80" s="408">
        <v>-1.0936676070327778E-2</v>
      </c>
      <c r="AR80" s="408">
        <v>-1.1855616746971054E-2</v>
      </c>
      <c r="AS80" s="408">
        <v>-1.2867257344218591E-2</v>
      </c>
      <c r="AT80" s="408">
        <v>-1.3716575988469148E-2</v>
      </c>
      <c r="AU80" s="408">
        <v>-1.4731371891837236E-2</v>
      </c>
      <c r="AV80" s="408">
        <v>-1.5729885823982659E-2</v>
      </c>
      <c r="AW80" s="408">
        <v>-1.6749099492601588E-2</v>
      </c>
      <c r="AX80" s="408">
        <v>-1.7941456314455456E-2</v>
      </c>
      <c r="AY80" s="408">
        <v>-1.8806125556391357E-2</v>
      </c>
      <c r="AZ80" s="408">
        <v>-1.9883010656841782E-2</v>
      </c>
      <c r="BA80" s="408">
        <v>-2.1041138062536519E-2</v>
      </c>
      <c r="BB80" s="408">
        <v>-2.2230500654040614E-2</v>
      </c>
      <c r="BC80" s="408">
        <v>-2.3320653258565582E-2</v>
      </c>
      <c r="BD80" s="408">
        <v>-2.4631853094252143E-2</v>
      </c>
      <c r="BE80" s="408">
        <v>-2.5625581721172574E-2</v>
      </c>
      <c r="BF80" s="408">
        <v>-2.6916379403402885E-2</v>
      </c>
      <c r="BG80" s="408">
        <v>1.3862721915559351</v>
      </c>
      <c r="BH80" s="408">
        <v>0</v>
      </c>
      <c r="BI80" s="408">
        <v>0</v>
      </c>
      <c r="BJ80" s="408">
        <v>0</v>
      </c>
      <c r="BK80" s="408">
        <v>0</v>
      </c>
      <c r="BL80" s="409">
        <v>0</v>
      </c>
    </row>
    <row r="81" spans="1:126" hidden="1" outlineLevel="1" x14ac:dyDescent="0.2">
      <c r="B81" s="406" t="s">
        <v>49</v>
      </c>
      <c r="C81" s="407">
        <v>2.774895307804115E-4</v>
      </c>
      <c r="D81" s="408">
        <v>9.2498874063734471E-5</v>
      </c>
      <c r="E81" s="408">
        <v>0</v>
      </c>
      <c r="F81" s="408">
        <v>0</v>
      </c>
      <c r="G81" s="408">
        <v>0</v>
      </c>
      <c r="H81" s="408">
        <v>0</v>
      </c>
      <c r="I81" s="408">
        <v>0</v>
      </c>
      <c r="J81" s="408">
        <v>0</v>
      </c>
      <c r="K81" s="408">
        <v>0</v>
      </c>
      <c r="L81" s="408">
        <v>0</v>
      </c>
      <c r="M81" s="408">
        <v>0</v>
      </c>
      <c r="N81" s="408">
        <v>0</v>
      </c>
      <c r="O81" s="408">
        <v>0</v>
      </c>
      <c r="P81" s="408">
        <v>0</v>
      </c>
      <c r="Q81" s="408">
        <v>0</v>
      </c>
      <c r="R81" s="408">
        <v>0</v>
      </c>
      <c r="S81" s="408">
        <v>0</v>
      </c>
      <c r="T81" s="408">
        <v>-7.8930974584459634E-4</v>
      </c>
      <c r="U81" s="408">
        <v>0</v>
      </c>
      <c r="V81" s="408">
        <v>0</v>
      </c>
      <c r="W81" s="408">
        <v>0</v>
      </c>
      <c r="X81" s="408">
        <v>0</v>
      </c>
      <c r="Y81" s="408">
        <v>0</v>
      </c>
      <c r="Z81" s="408">
        <v>0</v>
      </c>
      <c r="AA81" s="408">
        <v>0</v>
      </c>
      <c r="AB81" s="408">
        <v>0</v>
      </c>
      <c r="AC81" s="408">
        <v>0</v>
      </c>
      <c r="AD81" s="408">
        <v>0</v>
      </c>
      <c r="AE81" s="408">
        <v>0</v>
      </c>
      <c r="AF81" s="408">
        <v>-1.5795137517891911E-3</v>
      </c>
      <c r="AG81" s="408">
        <v>-2.3695072605758871E-3</v>
      </c>
      <c r="AH81" s="408">
        <v>-3.1804497382242891E-3</v>
      </c>
      <c r="AI81" s="408">
        <v>-3.9403314901383102E-3</v>
      </c>
      <c r="AJ81" s="408">
        <v>-4.7445621981397068E-3</v>
      </c>
      <c r="AK81" s="408">
        <v>-5.5442432005288478E-3</v>
      </c>
      <c r="AL81" s="408">
        <v>-6.3716581626474533E-3</v>
      </c>
      <c r="AM81" s="408">
        <v>-7.2156854425894923E-3</v>
      </c>
      <c r="AN81" s="408">
        <v>-7.9820266225653913E-3</v>
      </c>
      <c r="AO81" s="408">
        <v>-8.8188941917838326E-3</v>
      </c>
      <c r="AP81" s="408">
        <v>-9.7269866192011001E-3</v>
      </c>
      <c r="AQ81" s="408">
        <v>-1.0572486054301333E-2</v>
      </c>
      <c r="AR81" s="408">
        <v>-1.146082611534413E-2</v>
      </c>
      <c r="AS81" s="408">
        <v>-1.2438779200749095E-2</v>
      </c>
      <c r="AT81" s="408">
        <v>-1.3259815634936167E-2</v>
      </c>
      <c r="AU81" s="408">
        <v>-1.4240818954989326E-2</v>
      </c>
      <c r="AV81" s="408">
        <v>-1.5206082491642237E-2</v>
      </c>
      <c r="AW81" s="408">
        <v>-1.6191356466011692E-2</v>
      </c>
      <c r="AX81" s="408">
        <v>-1.734400794709684E-2</v>
      </c>
      <c r="AY81" s="408">
        <v>-1.8179883805834185E-2</v>
      </c>
      <c r="AZ81" s="408">
        <v>-1.9220908760112648E-2</v>
      </c>
      <c r="BA81" s="408">
        <v>-2.0340470660573651E-2</v>
      </c>
      <c r="BB81" s="408">
        <v>-2.1490227618825575E-2</v>
      </c>
      <c r="BC81" s="408">
        <v>-2.2544078270934215E-2</v>
      </c>
      <c r="BD81" s="408">
        <v>-2.3811615307584716E-2</v>
      </c>
      <c r="BE81" s="408">
        <v>-2.4772252889115193E-2</v>
      </c>
      <c r="BF81" s="408">
        <v>-2.6020067161632021E-2</v>
      </c>
      <c r="BG81" s="408">
        <v>-2.7225541562748284E-2</v>
      </c>
      <c r="BH81" s="408">
        <v>1.4009165694875252</v>
      </c>
      <c r="BI81" s="408">
        <v>0</v>
      </c>
      <c r="BJ81" s="408">
        <v>0</v>
      </c>
      <c r="BK81" s="408">
        <v>0</v>
      </c>
      <c r="BL81" s="409">
        <v>0</v>
      </c>
    </row>
    <row r="82" spans="1:126" hidden="1" outlineLevel="1" x14ac:dyDescent="0.2">
      <c r="B82" s="406" t="s">
        <v>150</v>
      </c>
      <c r="C82" s="407">
        <v>2.3786366985453777E-4</v>
      </c>
      <c r="D82" s="408">
        <v>7.9289916160574236E-5</v>
      </c>
      <c r="E82" s="408">
        <v>0</v>
      </c>
      <c r="F82" s="408">
        <v>0</v>
      </c>
      <c r="G82" s="408">
        <v>0</v>
      </c>
      <c r="H82" s="408">
        <v>0</v>
      </c>
      <c r="I82" s="408">
        <v>0</v>
      </c>
      <c r="J82" s="408">
        <v>0</v>
      </c>
      <c r="K82" s="408">
        <v>0</v>
      </c>
      <c r="L82" s="408">
        <v>0</v>
      </c>
      <c r="M82" s="408">
        <v>0</v>
      </c>
      <c r="N82" s="408">
        <v>0</v>
      </c>
      <c r="O82" s="408">
        <v>0</v>
      </c>
      <c r="P82" s="408">
        <v>0</v>
      </c>
      <c r="Q82" s="408">
        <v>0</v>
      </c>
      <c r="R82" s="408">
        <v>0</v>
      </c>
      <c r="S82" s="408">
        <v>0</v>
      </c>
      <c r="T82" s="408">
        <v>-6.9182789349739315E-4</v>
      </c>
      <c r="U82" s="408">
        <v>0</v>
      </c>
      <c r="V82" s="408">
        <v>0</v>
      </c>
      <c r="W82" s="408">
        <v>0</v>
      </c>
      <c r="X82" s="408">
        <v>0</v>
      </c>
      <c r="Y82" s="408">
        <v>0</v>
      </c>
      <c r="Z82" s="408">
        <v>0</v>
      </c>
      <c r="AA82" s="408">
        <v>0</v>
      </c>
      <c r="AB82" s="408">
        <v>0</v>
      </c>
      <c r="AC82" s="408">
        <v>0</v>
      </c>
      <c r="AD82" s="408">
        <v>0</v>
      </c>
      <c r="AE82" s="408">
        <v>0</v>
      </c>
      <c r="AF82" s="408">
        <v>-1.3844395296488954E-3</v>
      </c>
      <c r="AG82" s="408">
        <v>-2.0768665915174567E-3</v>
      </c>
      <c r="AH82" s="408">
        <v>-2.7876552880119754E-3</v>
      </c>
      <c r="AI82" s="408">
        <v>-3.4536893378338263E-3</v>
      </c>
      <c r="AJ82" s="408">
        <v>-4.15859503846705E-3</v>
      </c>
      <c r="AK82" s="408">
        <v>-4.859512860392462E-3</v>
      </c>
      <c r="AL82" s="408">
        <v>-5.5847393287157543E-3</v>
      </c>
      <c r="AM82" s="408">
        <v>-6.3245263548679376E-3</v>
      </c>
      <c r="AN82" s="408">
        <v>-6.9962217067939814E-3</v>
      </c>
      <c r="AO82" s="408">
        <v>-7.7297331114480061E-3</v>
      </c>
      <c r="AP82" s="408">
        <v>-8.5256727534732679E-3</v>
      </c>
      <c r="AQ82" s="408">
        <v>-9.2667497821226352E-3</v>
      </c>
      <c r="AR82" s="408">
        <v>-1.0045376364654912E-2</v>
      </c>
      <c r="AS82" s="408">
        <v>-1.0902548303569348E-2</v>
      </c>
      <c r="AT82" s="408">
        <v>-1.1622183342420433E-2</v>
      </c>
      <c r="AU82" s="408">
        <v>-1.2482028590374283E-2</v>
      </c>
      <c r="AV82" s="408">
        <v>-1.3328077873436817E-2</v>
      </c>
      <c r="AW82" s="408">
        <v>-1.4191666104137329E-2</v>
      </c>
      <c r="AX82" s="408">
        <v>-1.520195982448666E-2</v>
      </c>
      <c r="AY82" s="408">
        <v>-1.5934601070646814E-2</v>
      </c>
      <c r="AZ82" s="408">
        <v>-1.6847054415264351E-2</v>
      </c>
      <c r="BA82" s="408">
        <v>-1.7828344870459562E-2</v>
      </c>
      <c r="BB82" s="408">
        <v>-1.8836100989412519E-2</v>
      </c>
      <c r="BC82" s="408">
        <v>-1.9759795581719697E-2</v>
      </c>
      <c r="BD82" s="408">
        <v>-2.0870784999561104E-2</v>
      </c>
      <c r="BE82" s="408">
        <v>-2.1712778563304225E-2</v>
      </c>
      <c r="BF82" s="408">
        <v>-2.2806480755865888E-2</v>
      </c>
      <c r="BG82" s="408">
        <v>9.7510835260494755E-3</v>
      </c>
      <c r="BH82" s="408">
        <v>-9.7796388167179643E-2</v>
      </c>
      <c r="BI82" s="408">
        <v>1.4266900975522765</v>
      </c>
      <c r="BJ82" s="408">
        <v>6.3472716279114327E-3</v>
      </c>
      <c r="BK82" s="408">
        <v>1.8184289560241318E-5</v>
      </c>
      <c r="BL82" s="409">
        <v>2.1792619792071477E-7</v>
      </c>
    </row>
    <row r="83" spans="1:126" hidden="1" outlineLevel="1" x14ac:dyDescent="0.2">
      <c r="B83" s="406" t="s">
        <v>76</v>
      </c>
      <c r="C83" s="407">
        <v>2.0812664206643072E-4</v>
      </c>
      <c r="D83" s="408">
        <v>6.9377320277563825E-5</v>
      </c>
      <c r="E83" s="408">
        <v>0</v>
      </c>
      <c r="F83" s="408">
        <v>0</v>
      </c>
      <c r="G83" s="408">
        <v>0</v>
      </c>
      <c r="H83" s="408">
        <v>0</v>
      </c>
      <c r="I83" s="408">
        <v>0</v>
      </c>
      <c r="J83" s="408">
        <v>0</v>
      </c>
      <c r="K83" s="408">
        <v>0</v>
      </c>
      <c r="L83" s="408">
        <v>0</v>
      </c>
      <c r="M83" s="408">
        <v>0</v>
      </c>
      <c r="N83" s="408">
        <v>0</v>
      </c>
      <c r="O83" s="408">
        <v>0</v>
      </c>
      <c r="P83" s="408">
        <v>0</v>
      </c>
      <c r="Q83" s="408">
        <v>0</v>
      </c>
      <c r="R83" s="408">
        <v>0</v>
      </c>
      <c r="S83" s="408">
        <v>0</v>
      </c>
      <c r="T83" s="408">
        <v>-6.2502958237883877E-4</v>
      </c>
      <c r="U83" s="408">
        <v>0</v>
      </c>
      <c r="V83" s="408">
        <v>0</v>
      </c>
      <c r="W83" s="408">
        <v>0</v>
      </c>
      <c r="X83" s="408">
        <v>0</v>
      </c>
      <c r="Y83" s="408">
        <v>0</v>
      </c>
      <c r="Z83" s="408">
        <v>0</v>
      </c>
      <c r="AA83" s="408">
        <v>0</v>
      </c>
      <c r="AB83" s="408">
        <v>0</v>
      </c>
      <c r="AC83" s="408">
        <v>0</v>
      </c>
      <c r="AD83" s="408">
        <v>0</v>
      </c>
      <c r="AE83" s="408">
        <v>0</v>
      </c>
      <c r="AF83" s="408">
        <v>-1.2507671356791483E-3</v>
      </c>
      <c r="AG83" s="408">
        <v>-1.8763378373601314E-3</v>
      </c>
      <c r="AH83" s="408">
        <v>-2.5184971880198859E-3</v>
      </c>
      <c r="AI83" s="408">
        <v>-3.1202230286325738E-3</v>
      </c>
      <c r="AJ83" s="408">
        <v>-3.7570672095643687E-3</v>
      </c>
      <c r="AK83" s="408">
        <v>-4.3903084564166084E-3</v>
      </c>
      <c r="AL83" s="408">
        <v>-5.0455111406770559E-3</v>
      </c>
      <c r="AM83" s="408">
        <v>-5.7138683856941541E-3</v>
      </c>
      <c r="AN83" s="408">
        <v>-6.3207084177903383E-3</v>
      </c>
      <c r="AO83" s="408">
        <v>-6.9833957682188808E-3</v>
      </c>
      <c r="AP83" s="408">
        <v>-7.7024834841364631E-3</v>
      </c>
      <c r="AQ83" s="408">
        <v>-8.3720057271995107E-3</v>
      </c>
      <c r="AR83" s="408">
        <v>-9.0754518005005391E-3</v>
      </c>
      <c r="AS83" s="408">
        <v>-9.8498591167769933E-3</v>
      </c>
      <c r="AT83" s="408">
        <v>-1.0500009353514583E-2</v>
      </c>
      <c r="AU83" s="408">
        <v>-1.1276831576815388E-2</v>
      </c>
      <c r="AV83" s="408">
        <v>-1.2041189766838489E-2</v>
      </c>
      <c r="AW83" s="408">
        <v>-1.2821393262658215E-2</v>
      </c>
      <c r="AX83" s="408">
        <v>-1.3734136739378122E-2</v>
      </c>
      <c r="AY83" s="408">
        <v>-1.4396036711623178E-2</v>
      </c>
      <c r="AZ83" s="408">
        <v>-1.5220386600910824E-2</v>
      </c>
      <c r="BA83" s="408">
        <v>-1.6106926727429277E-2</v>
      </c>
      <c r="BB83" s="408">
        <v>-1.7017376869946088E-2</v>
      </c>
      <c r="BC83" s="408">
        <v>-1.7851882036686029E-2</v>
      </c>
      <c r="BD83" s="408">
        <v>-1.8855597119765005E-2</v>
      </c>
      <c r="BE83" s="408">
        <v>-1.961628974032556E-2</v>
      </c>
      <c r="BF83" s="408">
        <v>-2.0604386371143868E-2</v>
      </c>
      <c r="BG83" s="408">
        <v>8.6795703933655044E-3</v>
      </c>
      <c r="BH83" s="408">
        <v>-8.3008380150715461E-2</v>
      </c>
      <c r="BI83" s="408">
        <v>-0.1491586026874589</v>
      </c>
      <c r="BJ83" s="408">
        <v>1.5418739753103594</v>
      </c>
      <c r="BK83" s="408">
        <v>4.2003385869980592E-3</v>
      </c>
      <c r="BL83" s="409">
        <v>5.0331159986288787E-5</v>
      </c>
    </row>
    <row r="84" spans="1:126" hidden="1" outlineLevel="1" x14ac:dyDescent="0.2">
      <c r="B84" s="406" t="s">
        <v>77</v>
      </c>
      <c r="C84" s="407">
        <v>1.6651498667766274E-4</v>
      </c>
      <c r="D84" s="408">
        <v>5.550641401369516E-5</v>
      </c>
      <c r="E84" s="408">
        <v>0</v>
      </c>
      <c r="F84" s="408">
        <v>0</v>
      </c>
      <c r="G84" s="408">
        <v>0</v>
      </c>
      <c r="H84" s="408">
        <v>0</v>
      </c>
      <c r="I84" s="408">
        <v>0</v>
      </c>
      <c r="J84" s="408">
        <v>0</v>
      </c>
      <c r="K84" s="408">
        <v>0</v>
      </c>
      <c r="L84" s="408">
        <v>0</v>
      </c>
      <c r="M84" s="408">
        <v>0</v>
      </c>
      <c r="N84" s="408">
        <v>0</v>
      </c>
      <c r="O84" s="408">
        <v>0</v>
      </c>
      <c r="P84" s="408">
        <v>0</v>
      </c>
      <c r="Q84" s="408">
        <v>0</v>
      </c>
      <c r="R84" s="408">
        <v>0</v>
      </c>
      <c r="S84" s="408">
        <v>0</v>
      </c>
      <c r="T84" s="408">
        <v>-5.2569175380823285E-4</v>
      </c>
      <c r="U84" s="408">
        <v>0</v>
      </c>
      <c r="V84" s="408">
        <v>0</v>
      </c>
      <c r="W84" s="408">
        <v>0</v>
      </c>
      <c r="X84" s="408">
        <v>0</v>
      </c>
      <c r="Y84" s="408">
        <v>0</v>
      </c>
      <c r="Z84" s="408">
        <v>0</v>
      </c>
      <c r="AA84" s="408">
        <v>0</v>
      </c>
      <c r="AB84" s="408">
        <v>0</v>
      </c>
      <c r="AC84" s="408">
        <v>0</v>
      </c>
      <c r="AD84" s="408">
        <v>0</v>
      </c>
      <c r="AE84" s="408">
        <v>0</v>
      </c>
      <c r="AF84" s="408">
        <v>-1.0519788234963912E-3</v>
      </c>
      <c r="AG84" s="408">
        <v>-1.5781254246449716E-3</v>
      </c>
      <c r="AH84" s="408">
        <v>-2.118224043407696E-3</v>
      </c>
      <c r="AI84" s="408">
        <v>-2.6243152684464477E-3</v>
      </c>
      <c r="AJ84" s="408">
        <v>-3.1599432040278763E-3</v>
      </c>
      <c r="AK84" s="408">
        <v>-3.6925406956579698E-3</v>
      </c>
      <c r="AL84" s="408">
        <v>-4.2436090533920501E-3</v>
      </c>
      <c r="AM84" s="408">
        <v>-4.8057411053056831E-3</v>
      </c>
      <c r="AN84" s="408">
        <v>-5.3161330337142543E-3</v>
      </c>
      <c r="AO84" s="408">
        <v>-5.8734960434354833E-3</v>
      </c>
      <c r="AP84" s="408">
        <v>-6.4782952441909403E-3</v>
      </c>
      <c r="AQ84" s="408">
        <v>-7.0414065214165211E-3</v>
      </c>
      <c r="AR84" s="408">
        <v>-7.6330497554739918E-3</v>
      </c>
      <c r="AS84" s="408">
        <v>-8.2843757456645128E-3</v>
      </c>
      <c r="AT84" s="408">
        <v>-8.8311934396019531E-3</v>
      </c>
      <c r="AU84" s="408">
        <v>-9.484550138501302E-3</v>
      </c>
      <c r="AV84" s="408">
        <v>-1.0127423592503487E-2</v>
      </c>
      <c r="AW84" s="408">
        <v>-1.0783623740299314E-2</v>
      </c>
      <c r="AX84" s="408">
        <v>-1.1551298070757582E-2</v>
      </c>
      <c r="AY84" s="408">
        <v>-1.2107997150838379E-2</v>
      </c>
      <c r="AZ84" s="408">
        <v>-1.2801326512313499E-2</v>
      </c>
      <c r="BA84" s="408">
        <v>-1.3546961456986639E-2</v>
      </c>
      <c r="BB84" s="408">
        <v>-1.4312705917916835E-2</v>
      </c>
      <c r="BC84" s="408">
        <v>-1.5014575740993769E-2</v>
      </c>
      <c r="BD84" s="408">
        <v>-1.5858761121742559E-2</v>
      </c>
      <c r="BE84" s="408">
        <v>-1.6498549611481533E-2</v>
      </c>
      <c r="BF84" s="408">
        <v>-1.7329598325840218E-2</v>
      </c>
      <c r="BG84" s="408">
        <v>7.3019319372057134E-3</v>
      </c>
      <c r="BH84" s="408">
        <v>-6.9889136526668505E-2</v>
      </c>
      <c r="BI84" s="408">
        <v>-0.10433299648967762</v>
      </c>
      <c r="BJ84" s="408">
        <v>-0.23228115834009189</v>
      </c>
      <c r="BK84" s="408">
        <v>1.6701777754320537</v>
      </c>
      <c r="BL84" s="409">
        <v>1.9361642934635076E-2</v>
      </c>
    </row>
    <row r="85" spans="1:126" ht="13.5" hidden="1" outlineLevel="1" thickBot="1" x14ac:dyDescent="0.25">
      <c r="B85" s="410" t="s">
        <v>78</v>
      </c>
      <c r="C85" s="411">
        <v>1.3875742447405637E-4</v>
      </c>
      <c r="D85" s="412">
        <v>4.625365684213234E-5</v>
      </c>
      <c r="E85" s="412">
        <v>0</v>
      </c>
      <c r="F85" s="412">
        <v>0</v>
      </c>
      <c r="G85" s="412">
        <v>0</v>
      </c>
      <c r="H85" s="412">
        <v>0</v>
      </c>
      <c r="I85" s="412">
        <v>0</v>
      </c>
      <c r="J85" s="412">
        <v>0</v>
      </c>
      <c r="K85" s="412">
        <v>0</v>
      </c>
      <c r="L85" s="412">
        <v>0</v>
      </c>
      <c r="M85" s="412">
        <v>0</v>
      </c>
      <c r="N85" s="412">
        <v>0</v>
      </c>
      <c r="O85" s="412">
        <v>0</v>
      </c>
      <c r="P85" s="412">
        <v>0</v>
      </c>
      <c r="Q85" s="412">
        <v>0</v>
      </c>
      <c r="R85" s="412">
        <v>0</v>
      </c>
      <c r="S85" s="412">
        <v>0</v>
      </c>
      <c r="T85" s="412">
        <v>-4.591881742899151E-4</v>
      </c>
      <c r="U85" s="412">
        <v>0</v>
      </c>
      <c r="V85" s="412">
        <v>0</v>
      </c>
      <c r="W85" s="412">
        <v>0</v>
      </c>
      <c r="X85" s="412">
        <v>0</v>
      </c>
      <c r="Y85" s="412">
        <v>0</v>
      </c>
      <c r="Z85" s="412">
        <v>0</v>
      </c>
      <c r="AA85" s="412">
        <v>0</v>
      </c>
      <c r="AB85" s="412">
        <v>0</v>
      </c>
      <c r="AC85" s="412">
        <v>0</v>
      </c>
      <c r="AD85" s="412">
        <v>0</v>
      </c>
      <c r="AE85" s="412">
        <v>0</v>
      </c>
      <c r="AF85" s="412">
        <v>-9.1889623628910178E-4</v>
      </c>
      <c r="AG85" s="412">
        <v>-1.3784814832835945E-3</v>
      </c>
      <c r="AH85" s="412">
        <v>-1.8502535953021648E-3</v>
      </c>
      <c r="AI85" s="412">
        <v>-2.2923203910410472E-3</v>
      </c>
      <c r="AJ85" s="412">
        <v>-2.760187158973304E-3</v>
      </c>
      <c r="AK85" s="412">
        <v>-3.2254067381005946E-3</v>
      </c>
      <c r="AL85" s="412">
        <v>-3.7067603429231932E-3</v>
      </c>
      <c r="AM85" s="412">
        <v>-4.1977778600550686E-3</v>
      </c>
      <c r="AN85" s="412">
        <v>-4.6436007087279074E-3</v>
      </c>
      <c r="AO85" s="412">
        <v>-5.1304522571092581E-3</v>
      </c>
      <c r="AP85" s="412">
        <v>-5.6587387413029044E-3</v>
      </c>
      <c r="AQ85" s="412">
        <v>-6.1506110729699082E-3</v>
      </c>
      <c r="AR85" s="412">
        <v>-6.6674056529124337E-3</v>
      </c>
      <c r="AS85" s="412">
        <v>-7.2363323660659673E-3</v>
      </c>
      <c r="AT85" s="412">
        <v>-7.7139719936725193E-3</v>
      </c>
      <c r="AU85" s="412">
        <v>-8.2846721804162582E-3</v>
      </c>
      <c r="AV85" s="412">
        <v>-8.8462151875273731E-3</v>
      </c>
      <c r="AW85" s="412">
        <v>-9.419398738011453E-3</v>
      </c>
      <c r="AX85" s="412">
        <v>-1.0089953520094064E-2</v>
      </c>
      <c r="AY85" s="412">
        <v>-1.0576223669189061E-2</v>
      </c>
      <c r="AZ85" s="412">
        <v>-1.1181838591740184E-2</v>
      </c>
      <c r="BA85" s="412">
        <v>-1.1833141590842505E-2</v>
      </c>
      <c r="BB85" s="412">
        <v>-1.2502009762507815E-2</v>
      </c>
      <c r="BC85" s="412">
        <v>-1.3115084022772422E-2</v>
      </c>
      <c r="BD85" s="412">
        <v>-1.3852468816952235E-2</v>
      </c>
      <c r="BE85" s="412">
        <v>-1.4411315422905441E-2</v>
      </c>
      <c r="BF85" s="412">
        <v>-1.5137224994646314E-2</v>
      </c>
      <c r="BG85" s="412">
        <v>6.3781796804350532E-3</v>
      </c>
      <c r="BH85" s="412">
        <v>-6.1045830545419788E-2</v>
      </c>
      <c r="BI85" s="412">
        <v>-9.1367455603338227E-2</v>
      </c>
      <c r="BJ85" s="412">
        <v>-0.18526667006520808</v>
      </c>
      <c r="BK85" s="412">
        <v>-0.3976292739446205</v>
      </c>
      <c r="BL85" s="413">
        <v>2.0157684675603353</v>
      </c>
    </row>
    <row r="86" spans="1:126" collapsed="1" x14ac:dyDescent="0.2"/>
    <row r="88" spans="1:126" ht="13.5" thickBot="1" x14ac:dyDescent="0.25"/>
    <row r="89" spans="1:126" ht="13.5" thickBot="1" x14ac:dyDescent="0.25">
      <c r="C89" s="495" t="s">
        <v>281</v>
      </c>
      <c r="D89" s="494"/>
      <c r="E89" s="494"/>
      <c r="F89" s="494"/>
      <c r="G89" s="494"/>
      <c r="H89" s="494"/>
      <c r="I89" s="494"/>
      <c r="J89" s="494"/>
      <c r="K89" s="494"/>
      <c r="L89" s="494"/>
      <c r="M89" s="495"/>
      <c r="N89" s="494"/>
      <c r="O89" s="494"/>
      <c r="P89" s="494"/>
      <c r="Q89" s="496"/>
      <c r="R89" s="494"/>
      <c r="S89" s="494"/>
      <c r="T89" s="494"/>
      <c r="U89" s="494"/>
      <c r="V89" s="494"/>
      <c r="W89" s="494"/>
      <c r="X89" s="494"/>
      <c r="Y89" s="494"/>
      <c r="Z89" s="494"/>
      <c r="AA89" s="494"/>
      <c r="AB89" s="494"/>
      <c r="AC89" s="494"/>
      <c r="AD89" s="494"/>
      <c r="AE89" s="494"/>
      <c r="AF89" s="494"/>
      <c r="AG89" s="494"/>
      <c r="AH89" s="494"/>
      <c r="AI89" s="494"/>
      <c r="AJ89" s="494"/>
      <c r="AK89" s="494"/>
      <c r="AL89" s="494"/>
      <c r="AM89" s="494"/>
      <c r="AN89" s="494"/>
      <c r="AO89" s="494"/>
      <c r="AP89" s="494"/>
      <c r="AQ89" s="494"/>
      <c r="AR89" s="494"/>
      <c r="AS89" s="494"/>
      <c r="AT89" s="494"/>
      <c r="AU89" s="494"/>
      <c r="AV89" s="494"/>
      <c r="AW89" s="494"/>
      <c r="AX89" s="494"/>
      <c r="AY89" s="494"/>
      <c r="AZ89" s="494"/>
      <c r="BA89" s="494"/>
      <c r="BB89" s="494"/>
      <c r="BC89" s="494"/>
      <c r="BD89" s="494"/>
      <c r="BE89" s="494"/>
      <c r="BF89" s="494"/>
      <c r="BG89" s="494"/>
      <c r="BH89" s="494"/>
      <c r="BI89" s="494"/>
      <c r="BJ89" s="494"/>
      <c r="BK89" s="494"/>
      <c r="BL89" s="497"/>
    </row>
    <row r="90" spans="1:126" ht="13.5" thickBot="1" x14ac:dyDescent="0.25">
      <c r="A90" s="483" t="s">
        <v>284</v>
      </c>
      <c r="B90" s="498" t="s">
        <v>273</v>
      </c>
      <c r="C90" s="400" t="s">
        <v>92</v>
      </c>
      <c r="D90" s="401" t="s">
        <v>94</v>
      </c>
      <c r="E90" s="401" t="s">
        <v>96</v>
      </c>
      <c r="F90" s="401" t="s">
        <v>98</v>
      </c>
      <c r="G90" s="401" t="s">
        <v>100</v>
      </c>
      <c r="H90" s="401" t="s">
        <v>103</v>
      </c>
      <c r="I90" s="401" t="s">
        <v>105</v>
      </c>
      <c r="J90" s="401" t="s">
        <v>108</v>
      </c>
      <c r="K90" s="401" t="s">
        <v>111</v>
      </c>
      <c r="L90" s="401" t="s">
        <v>114</v>
      </c>
      <c r="M90" s="401" t="s">
        <v>118</v>
      </c>
      <c r="N90" s="401" t="s">
        <v>121</v>
      </c>
      <c r="O90" s="401" t="s">
        <v>125</v>
      </c>
      <c r="P90" s="401" t="s">
        <v>127</v>
      </c>
      <c r="Q90" s="401" t="s">
        <v>129</v>
      </c>
      <c r="R90" s="401" t="s">
        <v>194</v>
      </c>
      <c r="S90" s="401" t="s">
        <v>195</v>
      </c>
      <c r="T90" s="401" t="s">
        <v>196</v>
      </c>
      <c r="U90" s="401" t="s">
        <v>197</v>
      </c>
      <c r="V90" s="401" t="s">
        <v>198</v>
      </c>
      <c r="W90" s="401" t="s">
        <v>199</v>
      </c>
      <c r="X90" s="401" t="s">
        <v>200</v>
      </c>
      <c r="Y90" s="401" t="s">
        <v>201</v>
      </c>
      <c r="Z90" s="401" t="s">
        <v>202</v>
      </c>
      <c r="AA90" s="401" t="s">
        <v>203</v>
      </c>
      <c r="AB90" s="401" t="s">
        <v>204</v>
      </c>
      <c r="AC90" s="401" t="s">
        <v>205</v>
      </c>
      <c r="AD90" s="401" t="s">
        <v>206</v>
      </c>
      <c r="AE90" s="401" t="s">
        <v>207</v>
      </c>
      <c r="AF90" s="401" t="s">
        <v>33</v>
      </c>
      <c r="AG90" s="401" t="s">
        <v>55</v>
      </c>
      <c r="AH90" s="401" t="s">
        <v>57</v>
      </c>
      <c r="AI90" s="401" t="s">
        <v>34</v>
      </c>
      <c r="AJ90" s="401" t="s">
        <v>58</v>
      </c>
      <c r="AK90" s="401" t="s">
        <v>35</v>
      </c>
      <c r="AL90" s="401" t="s">
        <v>37</v>
      </c>
      <c r="AM90" s="401" t="s">
        <v>39</v>
      </c>
      <c r="AN90" s="401" t="s">
        <v>41</v>
      </c>
      <c r="AO90" s="401" t="s">
        <v>59</v>
      </c>
      <c r="AP90" s="401" t="s">
        <v>60</v>
      </c>
      <c r="AQ90" s="401" t="s">
        <v>61</v>
      </c>
      <c r="AR90" s="401" t="s">
        <v>62</v>
      </c>
      <c r="AS90" s="401" t="s">
        <v>43</v>
      </c>
      <c r="AT90" s="401" t="s">
        <v>63</v>
      </c>
      <c r="AU90" s="401" t="s">
        <v>64</v>
      </c>
      <c r="AV90" s="401" t="s">
        <v>65</v>
      </c>
      <c r="AW90" s="401" t="s">
        <v>66</v>
      </c>
      <c r="AX90" s="401" t="s">
        <v>45</v>
      </c>
      <c r="AY90" s="401" t="s">
        <v>67</v>
      </c>
      <c r="AZ90" s="401" t="s">
        <v>68</v>
      </c>
      <c r="BA90" s="401" t="s">
        <v>69</v>
      </c>
      <c r="BB90" s="401" t="s">
        <v>70</v>
      </c>
      <c r="BC90" s="401" t="s">
        <v>47</v>
      </c>
      <c r="BD90" s="401" t="s">
        <v>71</v>
      </c>
      <c r="BE90" s="401" t="s">
        <v>72</v>
      </c>
      <c r="BF90" s="401" t="s">
        <v>73</v>
      </c>
      <c r="BG90" s="401" t="s">
        <v>74</v>
      </c>
      <c r="BH90" s="401" t="s">
        <v>49</v>
      </c>
      <c r="BI90" s="401" t="s">
        <v>150</v>
      </c>
      <c r="BJ90" s="401" t="s">
        <v>76</v>
      </c>
      <c r="BK90" s="401" t="s">
        <v>77</v>
      </c>
      <c r="BL90" s="401" t="s">
        <v>78</v>
      </c>
      <c r="BM90" s="414"/>
      <c r="BN90" s="415"/>
      <c r="BO90" s="415" t="s">
        <v>308</v>
      </c>
      <c r="BP90" s="415"/>
      <c r="BQ90" s="415"/>
      <c r="BR90" s="415"/>
      <c r="BS90" s="415"/>
      <c r="BT90" s="415"/>
      <c r="BU90" s="415"/>
      <c r="BV90" s="415"/>
      <c r="BW90" s="415"/>
      <c r="BX90" s="415"/>
      <c r="BY90" s="415"/>
      <c r="BZ90" s="415"/>
      <c r="CA90" s="415"/>
      <c r="CB90" s="415"/>
      <c r="CC90" s="415"/>
      <c r="CD90" s="415"/>
      <c r="CE90" s="415"/>
      <c r="CF90" s="415"/>
      <c r="CG90" s="415"/>
      <c r="CH90" s="415"/>
      <c r="CI90" s="415"/>
      <c r="CJ90" s="415"/>
      <c r="CK90" s="415"/>
      <c r="CL90" s="415"/>
      <c r="CM90" s="415"/>
      <c r="CN90" s="415"/>
      <c r="CO90" s="415"/>
      <c r="CP90" s="415"/>
      <c r="CQ90" s="415"/>
      <c r="CR90" s="415"/>
      <c r="CS90" s="415"/>
      <c r="CT90" s="415"/>
      <c r="CU90" s="415"/>
      <c r="CV90" s="415"/>
      <c r="CW90" s="415"/>
      <c r="CX90" s="415"/>
      <c r="CY90" s="415"/>
      <c r="CZ90" s="415"/>
      <c r="DA90" s="415"/>
      <c r="DB90" s="415"/>
      <c r="DC90" s="415"/>
      <c r="DD90" s="415"/>
      <c r="DE90" s="415"/>
      <c r="DF90" s="415"/>
      <c r="DG90" s="415"/>
      <c r="DH90" s="415"/>
      <c r="DI90" s="415"/>
      <c r="DJ90" s="415"/>
      <c r="DK90" s="415"/>
      <c r="DL90" s="415"/>
      <c r="DM90" s="415"/>
      <c r="DN90" s="415"/>
      <c r="DO90" s="415"/>
      <c r="DP90" s="415"/>
      <c r="DQ90" s="415"/>
      <c r="DR90" s="415"/>
      <c r="DS90" s="415"/>
      <c r="DT90" s="415"/>
      <c r="DU90" s="415"/>
      <c r="DV90" s="416"/>
    </row>
    <row r="91" spans="1:126" hidden="1" outlineLevel="1" x14ac:dyDescent="0.2">
      <c r="A91" s="457">
        <v>9.2052947282582048E-3</v>
      </c>
      <c r="B91" s="481">
        <f t="array" ref="B91:B152">(dDisc_dZROis!B11:B72-dDisc_dZROis!$B$4)/365</f>
        <v>-3.3205479452054796</v>
      </c>
      <c r="C91" s="440">
        <f t="array" ref="C91:C152">+$A$91:$A$152*BM91:BM152</f>
        <v>0</v>
      </c>
      <c r="D91" s="441">
        <f t="array" ref="D91:D152">+$A$91:$A$152*BN91:BN152</f>
        <v>0</v>
      </c>
      <c r="E91" s="441">
        <f t="array" ref="E91:E152">+$A$91:$A$152*BO91:BO152</f>
        <v>0</v>
      </c>
      <c r="F91" s="441">
        <f t="array" ref="F91:F152">+$A$91:$A$152*BP91:BP152</f>
        <v>0</v>
      </c>
      <c r="G91" s="441">
        <f t="array" ref="G91:G152">+$A$91:$A$152*BQ91:BQ152</f>
        <v>0</v>
      </c>
      <c r="H91" s="441">
        <f t="array" ref="H91:H152">+$A$91:$A$152*BR91:BR152</f>
        <v>0</v>
      </c>
      <c r="I91" s="441">
        <f t="array" ref="I91:I152">+$A$91:$A$152*BS91:BS152</f>
        <v>0</v>
      </c>
      <c r="J91" s="441">
        <f t="array" ref="J91:J152">+$A$91:$A$152*BT91:BT152</f>
        <v>0</v>
      </c>
      <c r="K91" s="441">
        <f t="array" ref="K91:K152">+$A$91:$A$152*BU91:BU152</f>
        <v>0</v>
      </c>
      <c r="L91" s="441">
        <f t="array" ref="L91:L152">+$A$91:$A$152*BV91:BV152</f>
        <v>2.0408395420530502E-5</v>
      </c>
      <c r="M91" s="441">
        <f t="array" ref="M91:M152">+$A$91:$A$152*BW91:BW152</f>
        <v>-2.8592019654031983E-4</v>
      </c>
      <c r="N91" s="441">
        <f t="array" ref="N91:N152">+$A$91:$A$152*BX91:BX152</f>
        <v>-4.8339349124374891E-3</v>
      </c>
      <c r="O91" s="441">
        <f t="array" ref="O91:O152">+$A$91:$A$152*BY91:BY152</f>
        <v>1.6770523092272857E-4</v>
      </c>
      <c r="P91" s="441">
        <f t="array" ref="P91:P152">+$A$91:$A$152*BZ91:BZ152</f>
        <v>0</v>
      </c>
      <c r="Q91" s="441">
        <f t="array" ref="Q91:Q152">+$A$91:$A$152*CA91:CA152</f>
        <v>0</v>
      </c>
      <c r="R91" s="441">
        <f t="array" ref="R91:R152">+$A$91:$A$152*CB91:CB152</f>
        <v>0</v>
      </c>
      <c r="S91" s="441">
        <f t="array" ref="S91:S152">+$A$91:$A$152*CC91:CC152</f>
        <v>0</v>
      </c>
      <c r="T91" s="441">
        <f t="array" ref="T91:T152">+$A$91:$A$152*CD91:CD152</f>
        <v>0</v>
      </c>
      <c r="U91" s="441">
        <f t="array" ref="U91:U152">+$A$91:$A$152*CE91:CE152</f>
        <v>0</v>
      </c>
      <c r="V91" s="441">
        <f t="array" ref="V91:V152">+$A$91:$A$152*CF91:CF152</f>
        <v>0</v>
      </c>
      <c r="W91" s="441">
        <f t="array" ref="W91:W152">+$A$91:$A$152*CG91:CG152</f>
        <v>0</v>
      </c>
      <c r="X91" s="441">
        <f t="array" ref="X91:X152">+$A$91:$A$152*CH91:CH152</f>
        <v>0</v>
      </c>
      <c r="Y91" s="441">
        <f t="array" ref="Y91:Y152">+$A$91:$A$152*CI91:CI152</f>
        <v>0</v>
      </c>
      <c r="Z91" s="441">
        <f t="array" ref="Z91:Z152">+$A$91:$A$152*CJ91:CJ152</f>
        <v>0</v>
      </c>
      <c r="AA91" s="441">
        <f t="array" ref="AA91:AA152">+$A$91:$A$152*CK91:CK152</f>
        <v>0</v>
      </c>
      <c r="AB91" s="441">
        <f t="array" ref="AB91:AB152">+$A$91:$A$152*CL91:CL152</f>
        <v>0</v>
      </c>
      <c r="AC91" s="441">
        <f t="array" ref="AC91:AC152">+$A$91:$A$152*CM91:CM152</f>
        <v>0</v>
      </c>
      <c r="AD91" s="441">
        <f t="array" ref="AD91:AD152">+$A$91:$A$152*CN91:CN152</f>
        <v>0</v>
      </c>
      <c r="AE91" s="441">
        <f t="array" ref="AE91:AE152">+$A$91:$A$152*CO91:CO152</f>
        <v>0</v>
      </c>
      <c r="AF91" s="441">
        <f t="array" ref="AF91:AF152">+$A$91:$A$152*CP91:CP152</f>
        <v>0</v>
      </c>
      <c r="AG91" s="441">
        <f t="array" ref="AG91:AG152">+$A$91:$A$152*CQ91:CQ152</f>
        <v>0</v>
      </c>
      <c r="AH91" s="441">
        <f t="array" ref="AH91:AH152">+$A$91:$A$152*CR91:CR152</f>
        <v>0</v>
      </c>
      <c r="AI91" s="441">
        <f t="array" ref="AI91:AI152">+$A$91:$A$152*CS91:CS152</f>
        <v>0</v>
      </c>
      <c r="AJ91" s="441">
        <f t="array" ref="AJ91:AJ152">+$A$91:$A$152*CT91:CT152</f>
        <v>0</v>
      </c>
      <c r="AK91" s="441">
        <f t="array" ref="AK91:AK152">+$A$91:$A$152*CU91:CU152</f>
        <v>0</v>
      </c>
      <c r="AL91" s="441">
        <f t="array" ref="AL91:AL152">+$A$91:$A$152*CV91:CV152</f>
        <v>0</v>
      </c>
      <c r="AM91" s="441">
        <f t="array" ref="AM91:AM152">+$A$91:$A$152*CW91:CW152</f>
        <v>0</v>
      </c>
      <c r="AN91" s="441">
        <f t="array" ref="AN91:AN152">+$A$91:$A$152*CX91:CX152</f>
        <v>0</v>
      </c>
      <c r="AO91" s="441">
        <f t="array" ref="AO91:AO152">+$A$91:$A$152*CY91:CY152</f>
        <v>0</v>
      </c>
      <c r="AP91" s="441">
        <f t="array" ref="AP91:AP152">+$A$91:$A$152*CZ91:CZ152</f>
        <v>0</v>
      </c>
      <c r="AQ91" s="441">
        <f t="array" ref="AQ91:AQ152">+$A$91:$A$152*DA91:DA152</f>
        <v>0</v>
      </c>
      <c r="AR91" s="441">
        <f t="array" ref="AR91:AR152">+$A$91:$A$152*DB91:DB152</f>
        <v>0</v>
      </c>
      <c r="AS91" s="441">
        <f t="array" ref="AS91:AS152">+$A$91:$A$152*DC91:DC152</f>
        <v>0</v>
      </c>
      <c r="AT91" s="441">
        <f t="array" ref="AT91:AT152">+$A$91:$A$152*DD91:DD152</f>
        <v>0</v>
      </c>
      <c r="AU91" s="441">
        <f t="array" ref="AU91:AU152">+$A$91:$A$152*DE91:DE152</f>
        <v>0</v>
      </c>
      <c r="AV91" s="441">
        <f t="array" ref="AV91:AV152">+$A$91:$A$152*DF91:DF152</f>
        <v>0</v>
      </c>
      <c r="AW91" s="441">
        <f t="array" ref="AW91:AW152">+$A$91:$A$152*DG91:DG152</f>
        <v>0</v>
      </c>
      <c r="AX91" s="441">
        <f t="array" ref="AX91:AX152">+$A$91:$A$152*DH91:DH152</f>
        <v>0</v>
      </c>
      <c r="AY91" s="441">
        <f t="array" ref="AY91:AY152">+$A$91:$A$152*DI91:DI152</f>
        <v>0</v>
      </c>
      <c r="AZ91" s="441">
        <f t="array" ref="AZ91:AZ152">+$A$91:$A$152*DJ91:DJ152</f>
        <v>0</v>
      </c>
      <c r="BA91" s="441">
        <f t="array" ref="BA91:BA152">+$A$91:$A$152*DK91:DK152</f>
        <v>0</v>
      </c>
      <c r="BB91" s="441">
        <f t="array" ref="BB91:BB152">+$A$91:$A$152*DL91:DL152</f>
        <v>0</v>
      </c>
      <c r="BC91" s="441">
        <f t="array" ref="BC91:BC152">+$A$91:$A$152*DM91:DM152</f>
        <v>0</v>
      </c>
      <c r="BD91" s="441">
        <f t="array" ref="BD91:BD152">+$A$91:$A$152*DN91:DN152</f>
        <v>0</v>
      </c>
      <c r="BE91" s="441">
        <f t="array" ref="BE91:BE152">+$A$91:$A$152*DO91:DO152</f>
        <v>0</v>
      </c>
      <c r="BF91" s="441">
        <f t="array" ref="BF91:BF152">+$A$91:$A$152*DP91:DP152</f>
        <v>0</v>
      </c>
      <c r="BG91" s="441">
        <f t="array" ref="BG91:BG152">+$A$91:$A$152*DQ91:DQ152</f>
        <v>0</v>
      </c>
      <c r="BH91" s="441">
        <f t="array" ref="BH91:BH152">+$A$91:$A$152*DR91:DR152</f>
        <v>0</v>
      </c>
      <c r="BI91" s="441">
        <f t="array" ref="BI91:BI152">+$A$91:$A$152*DS91:DS152</f>
        <v>0</v>
      </c>
      <c r="BJ91" s="441">
        <f t="array" ref="BJ91:BJ152">+$A$91:$A$152*DT91:DT152</f>
        <v>0</v>
      </c>
      <c r="BK91" s="441">
        <f t="array" ref="BK91:BK152">+$A$91:$A$152*DU91:DU152</f>
        <v>0</v>
      </c>
      <c r="BL91" s="442">
        <f t="array" ref="BL91:BL152">+$A$91:$A$152*DV91:DV152</f>
        <v>0</v>
      </c>
      <c r="BM91" s="446">
        <v>0</v>
      </c>
      <c r="BN91" s="447">
        <v>0</v>
      </c>
      <c r="BO91" s="447">
        <v>0</v>
      </c>
      <c r="BP91" s="447">
        <v>0</v>
      </c>
      <c r="BQ91" s="447">
        <v>0</v>
      </c>
      <c r="BR91" s="447">
        <v>0</v>
      </c>
      <c r="BS91" s="447">
        <v>0</v>
      </c>
      <c r="BT91" s="447">
        <v>0</v>
      </c>
      <c r="BU91" s="447">
        <v>0</v>
      </c>
      <c r="BV91" s="447">
        <v>2.2170279195821152E-3</v>
      </c>
      <c r="BW91" s="447">
        <v>-3.1060406535665663E-2</v>
      </c>
      <c r="BX91" s="447">
        <v>-0.525125490832834</v>
      </c>
      <c r="BY91" s="447">
        <v>1.8218344536857778E-2</v>
      </c>
      <c r="BZ91" s="447">
        <v>0</v>
      </c>
      <c r="CA91" s="447">
        <v>0</v>
      </c>
      <c r="CB91" s="447">
        <v>0</v>
      </c>
      <c r="CC91" s="447">
        <v>0</v>
      </c>
      <c r="CD91" s="447">
        <v>0</v>
      </c>
      <c r="CE91" s="447">
        <v>0</v>
      </c>
      <c r="CF91" s="447">
        <v>0</v>
      </c>
      <c r="CG91" s="447">
        <v>0</v>
      </c>
      <c r="CH91" s="447">
        <v>0</v>
      </c>
      <c r="CI91" s="447">
        <v>0</v>
      </c>
      <c r="CJ91" s="447">
        <v>0</v>
      </c>
      <c r="CK91" s="447">
        <v>0</v>
      </c>
      <c r="CL91" s="447">
        <v>0</v>
      </c>
      <c r="CM91" s="447">
        <v>0</v>
      </c>
      <c r="CN91" s="447">
        <v>0</v>
      </c>
      <c r="CO91" s="447">
        <v>0</v>
      </c>
      <c r="CP91" s="447">
        <v>0</v>
      </c>
      <c r="CQ91" s="447">
        <v>0</v>
      </c>
      <c r="CR91" s="447">
        <v>0</v>
      </c>
      <c r="CS91" s="447">
        <v>0</v>
      </c>
      <c r="CT91" s="447">
        <v>0</v>
      </c>
      <c r="CU91" s="447">
        <v>0</v>
      </c>
      <c r="CV91" s="447">
        <v>0</v>
      </c>
      <c r="CW91" s="447">
        <v>0</v>
      </c>
      <c r="CX91" s="447">
        <v>0</v>
      </c>
      <c r="CY91" s="447">
        <v>0</v>
      </c>
      <c r="CZ91" s="447">
        <v>0</v>
      </c>
      <c r="DA91" s="447">
        <v>0</v>
      </c>
      <c r="DB91" s="447">
        <v>0</v>
      </c>
      <c r="DC91" s="447">
        <v>0</v>
      </c>
      <c r="DD91" s="447">
        <v>0</v>
      </c>
      <c r="DE91" s="447">
        <v>0</v>
      </c>
      <c r="DF91" s="447">
        <v>0</v>
      </c>
      <c r="DG91" s="447">
        <v>0</v>
      </c>
      <c r="DH91" s="447">
        <v>0</v>
      </c>
      <c r="DI91" s="447">
        <v>0</v>
      </c>
      <c r="DJ91" s="447">
        <v>0</v>
      </c>
      <c r="DK91" s="447">
        <v>0</v>
      </c>
      <c r="DL91" s="447">
        <v>0</v>
      </c>
      <c r="DM91" s="447">
        <v>0</v>
      </c>
      <c r="DN91" s="447">
        <v>0</v>
      </c>
      <c r="DO91" s="447">
        <v>0</v>
      </c>
      <c r="DP91" s="447">
        <v>0</v>
      </c>
      <c r="DQ91" s="447">
        <v>0</v>
      </c>
      <c r="DR91" s="447">
        <v>0</v>
      </c>
      <c r="DS91" s="447">
        <v>0</v>
      </c>
      <c r="DT91" s="447">
        <v>0</v>
      </c>
      <c r="DU91" s="447">
        <v>0</v>
      </c>
      <c r="DV91" s="448">
        <v>0</v>
      </c>
    </row>
    <row r="92" spans="1:126" hidden="1" outlineLevel="1" x14ac:dyDescent="0.2">
      <c r="A92" s="457">
        <v>9.2736084152173198E-3</v>
      </c>
      <c r="B92" s="481">
        <v>-3.3150684931506849</v>
      </c>
      <c r="C92" s="443">
        <v>0</v>
      </c>
      <c r="D92" s="444">
        <v>0</v>
      </c>
      <c r="E92" s="444">
        <v>0</v>
      </c>
      <c r="F92" s="444">
        <v>0</v>
      </c>
      <c r="G92" s="444">
        <v>0</v>
      </c>
      <c r="H92" s="444">
        <v>0</v>
      </c>
      <c r="I92" s="444">
        <v>0</v>
      </c>
      <c r="J92" s="444">
        <v>0</v>
      </c>
      <c r="K92" s="444">
        <v>0</v>
      </c>
      <c r="L92" s="444">
        <v>2.4475710273027331E-6</v>
      </c>
      <c r="M92" s="444">
        <v>-8.5829283444610266E-5</v>
      </c>
      <c r="N92" s="444">
        <v>-4.8380419057429862E-3</v>
      </c>
      <c r="O92" s="444">
        <v>6.4648302580136899E-5</v>
      </c>
      <c r="P92" s="444">
        <v>0</v>
      </c>
      <c r="Q92" s="444">
        <v>0</v>
      </c>
      <c r="R92" s="444">
        <v>0</v>
      </c>
      <c r="S92" s="444">
        <v>0</v>
      </c>
      <c r="T92" s="444">
        <v>0</v>
      </c>
      <c r="U92" s="444">
        <v>0</v>
      </c>
      <c r="V92" s="444">
        <v>0</v>
      </c>
      <c r="W92" s="444">
        <v>0</v>
      </c>
      <c r="X92" s="444">
        <v>0</v>
      </c>
      <c r="Y92" s="444">
        <v>0</v>
      </c>
      <c r="Z92" s="444">
        <v>0</v>
      </c>
      <c r="AA92" s="444">
        <v>0</v>
      </c>
      <c r="AB92" s="444">
        <v>0</v>
      </c>
      <c r="AC92" s="444">
        <v>0</v>
      </c>
      <c r="AD92" s="444">
        <v>0</v>
      </c>
      <c r="AE92" s="444">
        <v>0</v>
      </c>
      <c r="AF92" s="444">
        <v>0</v>
      </c>
      <c r="AG92" s="444">
        <v>0</v>
      </c>
      <c r="AH92" s="444">
        <v>0</v>
      </c>
      <c r="AI92" s="444">
        <v>0</v>
      </c>
      <c r="AJ92" s="444">
        <v>0</v>
      </c>
      <c r="AK92" s="444">
        <v>0</v>
      </c>
      <c r="AL92" s="444">
        <v>0</v>
      </c>
      <c r="AM92" s="444">
        <v>0</v>
      </c>
      <c r="AN92" s="444">
        <v>0</v>
      </c>
      <c r="AO92" s="444">
        <v>0</v>
      </c>
      <c r="AP92" s="444">
        <v>0</v>
      </c>
      <c r="AQ92" s="444">
        <v>0</v>
      </c>
      <c r="AR92" s="444">
        <v>0</v>
      </c>
      <c r="AS92" s="444">
        <v>0</v>
      </c>
      <c r="AT92" s="444">
        <v>0</v>
      </c>
      <c r="AU92" s="444">
        <v>0</v>
      </c>
      <c r="AV92" s="444">
        <v>0</v>
      </c>
      <c r="AW92" s="444">
        <v>0</v>
      </c>
      <c r="AX92" s="444">
        <v>0</v>
      </c>
      <c r="AY92" s="444">
        <v>0</v>
      </c>
      <c r="AZ92" s="444">
        <v>0</v>
      </c>
      <c r="BA92" s="444">
        <v>0</v>
      </c>
      <c r="BB92" s="444">
        <v>0</v>
      </c>
      <c r="BC92" s="444">
        <v>0</v>
      </c>
      <c r="BD92" s="444">
        <v>0</v>
      </c>
      <c r="BE92" s="444">
        <v>0</v>
      </c>
      <c r="BF92" s="444">
        <v>0</v>
      </c>
      <c r="BG92" s="444">
        <v>0</v>
      </c>
      <c r="BH92" s="444">
        <v>0</v>
      </c>
      <c r="BI92" s="444">
        <v>0</v>
      </c>
      <c r="BJ92" s="444">
        <v>0</v>
      </c>
      <c r="BK92" s="444">
        <v>0</v>
      </c>
      <c r="BL92" s="445">
        <v>0</v>
      </c>
      <c r="BM92" s="449">
        <v>0</v>
      </c>
      <c r="BN92" s="450">
        <v>0</v>
      </c>
      <c r="BO92" s="450">
        <v>0</v>
      </c>
      <c r="BP92" s="450">
        <v>0</v>
      </c>
      <c r="BQ92" s="450">
        <v>0</v>
      </c>
      <c r="BR92" s="450">
        <v>0</v>
      </c>
      <c r="BS92" s="450">
        <v>0</v>
      </c>
      <c r="BT92" s="450">
        <v>0</v>
      </c>
      <c r="BU92" s="450">
        <v>0</v>
      </c>
      <c r="BV92" s="450">
        <v>2.6392865837276958E-4</v>
      </c>
      <c r="BW92" s="450">
        <v>-9.255219716175489E-3</v>
      </c>
      <c r="BX92" s="450">
        <v>-0.52170004265050807</v>
      </c>
      <c r="BY92" s="450">
        <v>6.9712133277111121E-3</v>
      </c>
      <c r="BZ92" s="450">
        <v>0</v>
      </c>
      <c r="CA92" s="450">
        <v>0</v>
      </c>
      <c r="CB92" s="450">
        <v>0</v>
      </c>
      <c r="CC92" s="450">
        <v>0</v>
      </c>
      <c r="CD92" s="450">
        <v>0</v>
      </c>
      <c r="CE92" s="450">
        <v>0</v>
      </c>
      <c r="CF92" s="450">
        <v>0</v>
      </c>
      <c r="CG92" s="450">
        <v>0</v>
      </c>
      <c r="CH92" s="450">
        <v>0</v>
      </c>
      <c r="CI92" s="450">
        <v>0</v>
      </c>
      <c r="CJ92" s="450">
        <v>0</v>
      </c>
      <c r="CK92" s="450">
        <v>0</v>
      </c>
      <c r="CL92" s="450">
        <v>0</v>
      </c>
      <c r="CM92" s="450">
        <v>0</v>
      </c>
      <c r="CN92" s="450">
        <v>0</v>
      </c>
      <c r="CO92" s="450">
        <v>0</v>
      </c>
      <c r="CP92" s="450">
        <v>0</v>
      </c>
      <c r="CQ92" s="450">
        <v>0</v>
      </c>
      <c r="CR92" s="450">
        <v>0</v>
      </c>
      <c r="CS92" s="450">
        <v>0</v>
      </c>
      <c r="CT92" s="450">
        <v>0</v>
      </c>
      <c r="CU92" s="450">
        <v>0</v>
      </c>
      <c r="CV92" s="450">
        <v>0</v>
      </c>
      <c r="CW92" s="450">
        <v>0</v>
      </c>
      <c r="CX92" s="450">
        <v>0</v>
      </c>
      <c r="CY92" s="450">
        <v>0</v>
      </c>
      <c r="CZ92" s="450">
        <v>0</v>
      </c>
      <c r="DA92" s="450">
        <v>0</v>
      </c>
      <c r="DB92" s="450">
        <v>0</v>
      </c>
      <c r="DC92" s="450">
        <v>0</v>
      </c>
      <c r="DD92" s="450">
        <v>0</v>
      </c>
      <c r="DE92" s="450">
        <v>0</v>
      </c>
      <c r="DF92" s="450">
        <v>0</v>
      </c>
      <c r="DG92" s="450">
        <v>0</v>
      </c>
      <c r="DH92" s="450">
        <v>0</v>
      </c>
      <c r="DI92" s="450">
        <v>0</v>
      </c>
      <c r="DJ92" s="450">
        <v>0</v>
      </c>
      <c r="DK92" s="450">
        <v>0</v>
      </c>
      <c r="DL92" s="450">
        <v>0</v>
      </c>
      <c r="DM92" s="450">
        <v>0</v>
      </c>
      <c r="DN92" s="450">
        <v>0</v>
      </c>
      <c r="DO92" s="450">
        <v>0</v>
      </c>
      <c r="DP92" s="450">
        <v>0</v>
      </c>
      <c r="DQ92" s="450">
        <v>0</v>
      </c>
      <c r="DR92" s="450">
        <v>0</v>
      </c>
      <c r="DS92" s="450">
        <v>0</v>
      </c>
      <c r="DT92" s="450">
        <v>0</v>
      </c>
      <c r="DU92" s="450">
        <v>0</v>
      </c>
      <c r="DV92" s="451">
        <v>0</v>
      </c>
    </row>
    <row r="93" spans="1:126" hidden="1" outlineLevel="1" x14ac:dyDescent="0.2">
      <c r="A93" s="457">
        <v>9.298999999999908E-3</v>
      </c>
      <c r="B93" s="481">
        <v>-3.3123287671232875</v>
      </c>
      <c r="C93" s="443">
        <v>0</v>
      </c>
      <c r="D93" s="444">
        <v>0</v>
      </c>
      <c r="E93" s="444">
        <v>0</v>
      </c>
      <c r="F93" s="444">
        <v>0</v>
      </c>
      <c r="G93" s="444">
        <v>0</v>
      </c>
      <c r="H93" s="444">
        <v>0</v>
      </c>
      <c r="I93" s="444">
        <v>0</v>
      </c>
      <c r="J93" s="444">
        <v>0</v>
      </c>
      <c r="K93" s="444">
        <v>0</v>
      </c>
      <c r="L93" s="444">
        <v>0</v>
      </c>
      <c r="M93" s="444">
        <v>0</v>
      </c>
      <c r="N93" s="444">
        <v>-4.783674452007996E-3</v>
      </c>
      <c r="O93" s="444">
        <v>0</v>
      </c>
      <c r="P93" s="444">
        <v>0</v>
      </c>
      <c r="Q93" s="444">
        <v>0</v>
      </c>
      <c r="R93" s="444">
        <v>0</v>
      </c>
      <c r="S93" s="444">
        <v>0</v>
      </c>
      <c r="T93" s="444">
        <v>0</v>
      </c>
      <c r="U93" s="444">
        <v>0</v>
      </c>
      <c r="V93" s="444">
        <v>0</v>
      </c>
      <c r="W93" s="444">
        <v>0</v>
      </c>
      <c r="X93" s="444">
        <v>0</v>
      </c>
      <c r="Y93" s="444">
        <v>0</v>
      </c>
      <c r="Z93" s="444">
        <v>0</v>
      </c>
      <c r="AA93" s="444">
        <v>0</v>
      </c>
      <c r="AB93" s="444">
        <v>0</v>
      </c>
      <c r="AC93" s="444">
        <v>0</v>
      </c>
      <c r="AD93" s="444">
        <v>0</v>
      </c>
      <c r="AE93" s="444">
        <v>0</v>
      </c>
      <c r="AF93" s="444">
        <v>0</v>
      </c>
      <c r="AG93" s="444">
        <v>0</v>
      </c>
      <c r="AH93" s="444">
        <v>0</v>
      </c>
      <c r="AI93" s="444">
        <v>0</v>
      </c>
      <c r="AJ93" s="444">
        <v>0</v>
      </c>
      <c r="AK93" s="444">
        <v>0</v>
      </c>
      <c r="AL93" s="444">
        <v>0</v>
      </c>
      <c r="AM93" s="444">
        <v>0</v>
      </c>
      <c r="AN93" s="444">
        <v>0</v>
      </c>
      <c r="AO93" s="444">
        <v>0</v>
      </c>
      <c r="AP93" s="444">
        <v>0</v>
      </c>
      <c r="AQ93" s="444">
        <v>0</v>
      </c>
      <c r="AR93" s="444">
        <v>0</v>
      </c>
      <c r="AS93" s="444">
        <v>0</v>
      </c>
      <c r="AT93" s="444">
        <v>0</v>
      </c>
      <c r="AU93" s="444">
        <v>0</v>
      </c>
      <c r="AV93" s="444">
        <v>0</v>
      </c>
      <c r="AW93" s="444">
        <v>0</v>
      </c>
      <c r="AX93" s="444">
        <v>0</v>
      </c>
      <c r="AY93" s="444">
        <v>0</v>
      </c>
      <c r="AZ93" s="444">
        <v>0</v>
      </c>
      <c r="BA93" s="444">
        <v>0</v>
      </c>
      <c r="BB93" s="444">
        <v>0</v>
      </c>
      <c r="BC93" s="444">
        <v>0</v>
      </c>
      <c r="BD93" s="444">
        <v>0</v>
      </c>
      <c r="BE93" s="444">
        <v>0</v>
      </c>
      <c r="BF93" s="444">
        <v>0</v>
      </c>
      <c r="BG93" s="444">
        <v>0</v>
      </c>
      <c r="BH93" s="444">
        <v>0</v>
      </c>
      <c r="BI93" s="444">
        <v>0</v>
      </c>
      <c r="BJ93" s="444">
        <v>0</v>
      </c>
      <c r="BK93" s="444">
        <v>0</v>
      </c>
      <c r="BL93" s="445">
        <v>0</v>
      </c>
      <c r="BM93" s="449">
        <v>0</v>
      </c>
      <c r="BN93" s="450">
        <v>0</v>
      </c>
      <c r="BO93" s="450">
        <v>0</v>
      </c>
      <c r="BP93" s="450">
        <v>0</v>
      </c>
      <c r="BQ93" s="450">
        <v>0</v>
      </c>
      <c r="BR93" s="450">
        <v>0</v>
      </c>
      <c r="BS93" s="450">
        <v>0</v>
      </c>
      <c r="BT93" s="450">
        <v>0</v>
      </c>
      <c r="BU93" s="450">
        <v>0</v>
      </c>
      <c r="BV93" s="450">
        <v>0</v>
      </c>
      <c r="BW93" s="450">
        <v>0</v>
      </c>
      <c r="BX93" s="450">
        <v>-0.51442891192687856</v>
      </c>
      <c r="BY93" s="450">
        <v>0</v>
      </c>
      <c r="BZ93" s="450">
        <v>0</v>
      </c>
      <c r="CA93" s="450">
        <v>0</v>
      </c>
      <c r="CB93" s="450">
        <v>0</v>
      </c>
      <c r="CC93" s="450">
        <v>0</v>
      </c>
      <c r="CD93" s="450">
        <v>0</v>
      </c>
      <c r="CE93" s="450">
        <v>0</v>
      </c>
      <c r="CF93" s="450">
        <v>0</v>
      </c>
      <c r="CG93" s="450">
        <v>0</v>
      </c>
      <c r="CH93" s="450">
        <v>0</v>
      </c>
      <c r="CI93" s="450">
        <v>0</v>
      </c>
      <c r="CJ93" s="450">
        <v>0</v>
      </c>
      <c r="CK93" s="450">
        <v>0</v>
      </c>
      <c r="CL93" s="450">
        <v>0</v>
      </c>
      <c r="CM93" s="450">
        <v>0</v>
      </c>
      <c r="CN93" s="450">
        <v>0</v>
      </c>
      <c r="CO93" s="450">
        <v>0</v>
      </c>
      <c r="CP93" s="450">
        <v>0</v>
      </c>
      <c r="CQ93" s="450">
        <v>0</v>
      </c>
      <c r="CR93" s="450">
        <v>0</v>
      </c>
      <c r="CS93" s="450">
        <v>0</v>
      </c>
      <c r="CT93" s="450">
        <v>0</v>
      </c>
      <c r="CU93" s="450">
        <v>0</v>
      </c>
      <c r="CV93" s="450">
        <v>0</v>
      </c>
      <c r="CW93" s="450">
        <v>0</v>
      </c>
      <c r="CX93" s="450">
        <v>0</v>
      </c>
      <c r="CY93" s="450">
        <v>0</v>
      </c>
      <c r="CZ93" s="450">
        <v>0</v>
      </c>
      <c r="DA93" s="450">
        <v>0</v>
      </c>
      <c r="DB93" s="450">
        <v>0</v>
      </c>
      <c r="DC93" s="450">
        <v>0</v>
      </c>
      <c r="DD93" s="450">
        <v>0</v>
      </c>
      <c r="DE93" s="450">
        <v>0</v>
      </c>
      <c r="DF93" s="450">
        <v>0</v>
      </c>
      <c r="DG93" s="450">
        <v>0</v>
      </c>
      <c r="DH93" s="450">
        <v>0</v>
      </c>
      <c r="DI93" s="450">
        <v>0</v>
      </c>
      <c r="DJ93" s="450">
        <v>0</v>
      </c>
      <c r="DK93" s="450">
        <v>0</v>
      </c>
      <c r="DL93" s="450">
        <v>0</v>
      </c>
      <c r="DM93" s="450">
        <v>0</v>
      </c>
      <c r="DN93" s="450">
        <v>0</v>
      </c>
      <c r="DO93" s="450">
        <v>0</v>
      </c>
      <c r="DP93" s="450">
        <v>0</v>
      </c>
      <c r="DQ93" s="450">
        <v>0</v>
      </c>
      <c r="DR93" s="450">
        <v>0</v>
      </c>
      <c r="DS93" s="450">
        <v>0</v>
      </c>
      <c r="DT93" s="450">
        <v>0</v>
      </c>
      <c r="DU93" s="450">
        <v>0</v>
      </c>
      <c r="DV93" s="451">
        <v>0</v>
      </c>
    </row>
    <row r="94" spans="1:126" hidden="1" outlineLevel="1" x14ac:dyDescent="0.2">
      <c r="A94" s="457">
        <v>9.2999916907094589E-3</v>
      </c>
      <c r="B94" s="481">
        <v>-3.3095890410958906</v>
      </c>
      <c r="C94" s="443">
        <v>0</v>
      </c>
      <c r="D94" s="444">
        <v>0</v>
      </c>
      <c r="E94" s="444">
        <v>0</v>
      </c>
      <c r="F94" s="444">
        <v>0</v>
      </c>
      <c r="G94" s="444">
        <v>0</v>
      </c>
      <c r="H94" s="444">
        <v>0</v>
      </c>
      <c r="I94" s="444">
        <v>0</v>
      </c>
      <c r="J94" s="444">
        <v>0</v>
      </c>
      <c r="K94" s="444">
        <v>0</v>
      </c>
      <c r="L94" s="444">
        <v>0</v>
      </c>
      <c r="M94" s="444">
        <v>7.5614991285400849E-5</v>
      </c>
      <c r="N94" s="444">
        <v>-4.693091774430236E-3</v>
      </c>
      <c r="O94" s="444">
        <v>-8.5070946287683016E-5</v>
      </c>
      <c r="P94" s="444">
        <v>2.3058376701175886E-6</v>
      </c>
      <c r="Q94" s="444">
        <v>0</v>
      </c>
      <c r="R94" s="444">
        <v>0</v>
      </c>
      <c r="S94" s="444">
        <v>0</v>
      </c>
      <c r="T94" s="444">
        <v>0</v>
      </c>
      <c r="U94" s="444">
        <v>0</v>
      </c>
      <c r="V94" s="444">
        <v>0</v>
      </c>
      <c r="W94" s="444">
        <v>0</v>
      </c>
      <c r="X94" s="444">
        <v>0</v>
      </c>
      <c r="Y94" s="444">
        <v>0</v>
      </c>
      <c r="Z94" s="444">
        <v>0</v>
      </c>
      <c r="AA94" s="444">
        <v>0</v>
      </c>
      <c r="AB94" s="444">
        <v>0</v>
      </c>
      <c r="AC94" s="444">
        <v>0</v>
      </c>
      <c r="AD94" s="444">
        <v>0</v>
      </c>
      <c r="AE94" s="444">
        <v>0</v>
      </c>
      <c r="AF94" s="444">
        <v>0</v>
      </c>
      <c r="AG94" s="444">
        <v>0</v>
      </c>
      <c r="AH94" s="444">
        <v>0</v>
      </c>
      <c r="AI94" s="444">
        <v>0</v>
      </c>
      <c r="AJ94" s="444">
        <v>0</v>
      </c>
      <c r="AK94" s="444">
        <v>0</v>
      </c>
      <c r="AL94" s="444">
        <v>0</v>
      </c>
      <c r="AM94" s="444">
        <v>0</v>
      </c>
      <c r="AN94" s="444">
        <v>0</v>
      </c>
      <c r="AO94" s="444">
        <v>0</v>
      </c>
      <c r="AP94" s="444">
        <v>0</v>
      </c>
      <c r="AQ94" s="444">
        <v>0</v>
      </c>
      <c r="AR94" s="444">
        <v>0</v>
      </c>
      <c r="AS94" s="444">
        <v>0</v>
      </c>
      <c r="AT94" s="444">
        <v>0</v>
      </c>
      <c r="AU94" s="444">
        <v>0</v>
      </c>
      <c r="AV94" s="444">
        <v>0</v>
      </c>
      <c r="AW94" s="444">
        <v>0</v>
      </c>
      <c r="AX94" s="444">
        <v>0</v>
      </c>
      <c r="AY94" s="444">
        <v>0</v>
      </c>
      <c r="AZ94" s="444">
        <v>0</v>
      </c>
      <c r="BA94" s="444">
        <v>0</v>
      </c>
      <c r="BB94" s="444">
        <v>0</v>
      </c>
      <c r="BC94" s="444">
        <v>0</v>
      </c>
      <c r="BD94" s="444">
        <v>0</v>
      </c>
      <c r="BE94" s="444">
        <v>0</v>
      </c>
      <c r="BF94" s="444">
        <v>0</v>
      </c>
      <c r="BG94" s="444">
        <v>0</v>
      </c>
      <c r="BH94" s="444">
        <v>0</v>
      </c>
      <c r="BI94" s="444">
        <v>0</v>
      </c>
      <c r="BJ94" s="444">
        <v>0</v>
      </c>
      <c r="BK94" s="444">
        <v>0</v>
      </c>
      <c r="BL94" s="445">
        <v>0</v>
      </c>
      <c r="BM94" s="449">
        <v>0</v>
      </c>
      <c r="BN94" s="450">
        <v>0</v>
      </c>
      <c r="BO94" s="450">
        <v>0</v>
      </c>
      <c r="BP94" s="450">
        <v>0</v>
      </c>
      <c r="BQ94" s="450">
        <v>0</v>
      </c>
      <c r="BR94" s="450">
        <v>0</v>
      </c>
      <c r="BS94" s="450">
        <v>0</v>
      </c>
      <c r="BT94" s="450">
        <v>0</v>
      </c>
      <c r="BU94" s="450">
        <v>0</v>
      </c>
      <c r="BV94" s="450">
        <v>0</v>
      </c>
      <c r="BW94" s="450">
        <v>8.1306514887469206E-3</v>
      </c>
      <c r="BX94" s="450">
        <v>-0.50463397500866147</v>
      </c>
      <c r="BY94" s="450">
        <v>-9.1474217522868884E-3</v>
      </c>
      <c r="BZ94" s="450">
        <v>2.4793975594850082E-4</v>
      </c>
      <c r="CA94" s="450">
        <v>0</v>
      </c>
      <c r="CB94" s="450">
        <v>0</v>
      </c>
      <c r="CC94" s="450">
        <v>0</v>
      </c>
      <c r="CD94" s="450">
        <v>0</v>
      </c>
      <c r="CE94" s="450">
        <v>0</v>
      </c>
      <c r="CF94" s="450">
        <v>0</v>
      </c>
      <c r="CG94" s="450">
        <v>0</v>
      </c>
      <c r="CH94" s="450">
        <v>0</v>
      </c>
      <c r="CI94" s="450">
        <v>0</v>
      </c>
      <c r="CJ94" s="450">
        <v>0</v>
      </c>
      <c r="CK94" s="450">
        <v>0</v>
      </c>
      <c r="CL94" s="450">
        <v>0</v>
      </c>
      <c r="CM94" s="450">
        <v>0</v>
      </c>
      <c r="CN94" s="450">
        <v>0</v>
      </c>
      <c r="CO94" s="450">
        <v>0</v>
      </c>
      <c r="CP94" s="450">
        <v>0</v>
      </c>
      <c r="CQ94" s="450">
        <v>0</v>
      </c>
      <c r="CR94" s="450">
        <v>0</v>
      </c>
      <c r="CS94" s="450">
        <v>0</v>
      </c>
      <c r="CT94" s="450">
        <v>0</v>
      </c>
      <c r="CU94" s="450">
        <v>0</v>
      </c>
      <c r="CV94" s="450">
        <v>0</v>
      </c>
      <c r="CW94" s="450">
        <v>0</v>
      </c>
      <c r="CX94" s="450">
        <v>0</v>
      </c>
      <c r="CY94" s="450">
        <v>0</v>
      </c>
      <c r="CZ94" s="450">
        <v>0</v>
      </c>
      <c r="DA94" s="450">
        <v>0</v>
      </c>
      <c r="DB94" s="450">
        <v>0</v>
      </c>
      <c r="DC94" s="450">
        <v>0</v>
      </c>
      <c r="DD94" s="450">
        <v>0</v>
      </c>
      <c r="DE94" s="450">
        <v>0</v>
      </c>
      <c r="DF94" s="450">
        <v>0</v>
      </c>
      <c r="DG94" s="450">
        <v>0</v>
      </c>
      <c r="DH94" s="450">
        <v>0</v>
      </c>
      <c r="DI94" s="450">
        <v>0</v>
      </c>
      <c r="DJ94" s="450">
        <v>0</v>
      </c>
      <c r="DK94" s="450">
        <v>0</v>
      </c>
      <c r="DL94" s="450">
        <v>0</v>
      </c>
      <c r="DM94" s="450">
        <v>0</v>
      </c>
      <c r="DN94" s="450">
        <v>0</v>
      </c>
      <c r="DO94" s="450">
        <v>0</v>
      </c>
      <c r="DP94" s="450">
        <v>0</v>
      </c>
      <c r="DQ94" s="450">
        <v>0</v>
      </c>
      <c r="DR94" s="450">
        <v>0</v>
      </c>
      <c r="DS94" s="450">
        <v>0</v>
      </c>
      <c r="DT94" s="450">
        <v>0</v>
      </c>
      <c r="DU94" s="450">
        <v>0</v>
      </c>
      <c r="DV94" s="451">
        <v>0</v>
      </c>
    </row>
    <row r="95" spans="1:126" hidden="1" outlineLevel="1" x14ac:dyDescent="0.2">
      <c r="A95" s="457">
        <v>9.069640941906992E-3</v>
      </c>
      <c r="B95" s="481">
        <v>-3.2931506849315069</v>
      </c>
      <c r="C95" s="443">
        <v>0</v>
      </c>
      <c r="D95" s="444">
        <v>0</v>
      </c>
      <c r="E95" s="444">
        <v>0</v>
      </c>
      <c r="F95" s="444">
        <v>0</v>
      </c>
      <c r="G95" s="444">
        <v>0</v>
      </c>
      <c r="H95" s="444">
        <v>0</v>
      </c>
      <c r="I95" s="444">
        <v>0</v>
      </c>
      <c r="J95" s="444">
        <v>0</v>
      </c>
      <c r="K95" s="444">
        <v>0</v>
      </c>
      <c r="L95" s="444">
        <v>0</v>
      </c>
      <c r="M95" s="444">
        <v>3.3570358936714956E-4</v>
      </c>
      <c r="N95" s="444">
        <v>-3.8609685351636224E-3</v>
      </c>
      <c r="O95" s="444">
        <v>-1.1137273406576905E-3</v>
      </c>
      <c r="P95" s="444">
        <v>8.8857827913725308E-5</v>
      </c>
      <c r="Q95" s="444">
        <v>0</v>
      </c>
      <c r="R95" s="444">
        <v>0</v>
      </c>
      <c r="S95" s="444">
        <v>0</v>
      </c>
      <c r="T95" s="444">
        <v>0</v>
      </c>
      <c r="U95" s="444">
        <v>0</v>
      </c>
      <c r="V95" s="444">
        <v>0</v>
      </c>
      <c r="W95" s="444">
        <v>0</v>
      </c>
      <c r="X95" s="444">
        <v>0</v>
      </c>
      <c r="Y95" s="444">
        <v>0</v>
      </c>
      <c r="Z95" s="444">
        <v>0</v>
      </c>
      <c r="AA95" s="444">
        <v>0</v>
      </c>
      <c r="AB95" s="444">
        <v>0</v>
      </c>
      <c r="AC95" s="444">
        <v>0</v>
      </c>
      <c r="AD95" s="444">
        <v>0</v>
      </c>
      <c r="AE95" s="444">
        <v>0</v>
      </c>
      <c r="AF95" s="444">
        <v>0</v>
      </c>
      <c r="AG95" s="444">
        <v>0</v>
      </c>
      <c r="AH95" s="444">
        <v>0</v>
      </c>
      <c r="AI95" s="444">
        <v>0</v>
      </c>
      <c r="AJ95" s="444">
        <v>0</v>
      </c>
      <c r="AK95" s="444">
        <v>0</v>
      </c>
      <c r="AL95" s="444">
        <v>0</v>
      </c>
      <c r="AM95" s="444">
        <v>0</v>
      </c>
      <c r="AN95" s="444">
        <v>0</v>
      </c>
      <c r="AO95" s="444">
        <v>0</v>
      </c>
      <c r="AP95" s="444">
        <v>0</v>
      </c>
      <c r="AQ95" s="444">
        <v>0</v>
      </c>
      <c r="AR95" s="444">
        <v>0</v>
      </c>
      <c r="AS95" s="444">
        <v>0</v>
      </c>
      <c r="AT95" s="444">
        <v>0</v>
      </c>
      <c r="AU95" s="444">
        <v>0</v>
      </c>
      <c r="AV95" s="444">
        <v>0</v>
      </c>
      <c r="AW95" s="444">
        <v>0</v>
      </c>
      <c r="AX95" s="444">
        <v>0</v>
      </c>
      <c r="AY95" s="444">
        <v>0</v>
      </c>
      <c r="AZ95" s="444">
        <v>0</v>
      </c>
      <c r="BA95" s="444">
        <v>0</v>
      </c>
      <c r="BB95" s="444">
        <v>0</v>
      </c>
      <c r="BC95" s="444">
        <v>0</v>
      </c>
      <c r="BD95" s="444">
        <v>0</v>
      </c>
      <c r="BE95" s="444">
        <v>0</v>
      </c>
      <c r="BF95" s="444">
        <v>0</v>
      </c>
      <c r="BG95" s="444">
        <v>0</v>
      </c>
      <c r="BH95" s="444">
        <v>0</v>
      </c>
      <c r="BI95" s="444">
        <v>0</v>
      </c>
      <c r="BJ95" s="444">
        <v>0</v>
      </c>
      <c r="BK95" s="444">
        <v>0</v>
      </c>
      <c r="BL95" s="445">
        <v>0</v>
      </c>
      <c r="BM95" s="449">
        <v>0</v>
      </c>
      <c r="BN95" s="450">
        <v>0</v>
      </c>
      <c r="BO95" s="450">
        <v>0</v>
      </c>
      <c r="BP95" s="450">
        <v>0</v>
      </c>
      <c r="BQ95" s="450">
        <v>0</v>
      </c>
      <c r="BR95" s="450">
        <v>0</v>
      </c>
      <c r="BS95" s="450">
        <v>0</v>
      </c>
      <c r="BT95" s="450">
        <v>0</v>
      </c>
      <c r="BU95" s="450">
        <v>0</v>
      </c>
      <c r="BV95" s="450">
        <v>0</v>
      </c>
      <c r="BW95" s="450">
        <v>3.7013988923861874E-2</v>
      </c>
      <c r="BX95" s="450">
        <v>-0.42570246825579527</v>
      </c>
      <c r="BY95" s="450">
        <v>-0.12279729129205386</v>
      </c>
      <c r="BZ95" s="450">
        <v>9.7972817758584796E-3</v>
      </c>
      <c r="CA95" s="450">
        <v>0</v>
      </c>
      <c r="CB95" s="450">
        <v>0</v>
      </c>
      <c r="CC95" s="450">
        <v>0</v>
      </c>
      <c r="CD95" s="450">
        <v>0</v>
      </c>
      <c r="CE95" s="450">
        <v>0</v>
      </c>
      <c r="CF95" s="450">
        <v>0</v>
      </c>
      <c r="CG95" s="450">
        <v>0</v>
      </c>
      <c r="CH95" s="450">
        <v>0</v>
      </c>
      <c r="CI95" s="450">
        <v>0</v>
      </c>
      <c r="CJ95" s="450">
        <v>0</v>
      </c>
      <c r="CK95" s="450">
        <v>0</v>
      </c>
      <c r="CL95" s="450">
        <v>0</v>
      </c>
      <c r="CM95" s="450">
        <v>0</v>
      </c>
      <c r="CN95" s="450">
        <v>0</v>
      </c>
      <c r="CO95" s="450">
        <v>0</v>
      </c>
      <c r="CP95" s="450">
        <v>0</v>
      </c>
      <c r="CQ95" s="450">
        <v>0</v>
      </c>
      <c r="CR95" s="450">
        <v>0</v>
      </c>
      <c r="CS95" s="450">
        <v>0</v>
      </c>
      <c r="CT95" s="450">
        <v>0</v>
      </c>
      <c r="CU95" s="450">
        <v>0</v>
      </c>
      <c r="CV95" s="450">
        <v>0</v>
      </c>
      <c r="CW95" s="450">
        <v>0</v>
      </c>
      <c r="CX95" s="450">
        <v>0</v>
      </c>
      <c r="CY95" s="450">
        <v>0</v>
      </c>
      <c r="CZ95" s="450">
        <v>0</v>
      </c>
      <c r="DA95" s="450">
        <v>0</v>
      </c>
      <c r="DB95" s="450">
        <v>0</v>
      </c>
      <c r="DC95" s="450">
        <v>0</v>
      </c>
      <c r="DD95" s="450">
        <v>0</v>
      </c>
      <c r="DE95" s="450">
        <v>0</v>
      </c>
      <c r="DF95" s="450">
        <v>0</v>
      </c>
      <c r="DG95" s="450">
        <v>0</v>
      </c>
      <c r="DH95" s="450">
        <v>0</v>
      </c>
      <c r="DI95" s="450">
        <v>0</v>
      </c>
      <c r="DJ95" s="450">
        <v>0</v>
      </c>
      <c r="DK95" s="450">
        <v>0</v>
      </c>
      <c r="DL95" s="450">
        <v>0</v>
      </c>
      <c r="DM95" s="450">
        <v>0</v>
      </c>
      <c r="DN95" s="450">
        <v>0</v>
      </c>
      <c r="DO95" s="450">
        <v>0</v>
      </c>
      <c r="DP95" s="450">
        <v>0</v>
      </c>
      <c r="DQ95" s="450">
        <v>0</v>
      </c>
      <c r="DR95" s="450">
        <v>0</v>
      </c>
      <c r="DS95" s="450">
        <v>0</v>
      </c>
      <c r="DT95" s="450">
        <v>0</v>
      </c>
      <c r="DU95" s="450">
        <v>0</v>
      </c>
      <c r="DV95" s="451">
        <v>0</v>
      </c>
    </row>
    <row r="96" spans="1:126" hidden="1" outlineLevel="1" x14ac:dyDescent="0.2">
      <c r="A96" s="457">
        <v>8.8014829923600893E-3</v>
      </c>
      <c r="B96" s="481">
        <v>-3.2739726027397262</v>
      </c>
      <c r="C96" s="443">
        <v>0</v>
      </c>
      <c r="D96" s="444">
        <v>0</v>
      </c>
      <c r="E96" s="444">
        <v>0</v>
      </c>
      <c r="F96" s="444">
        <v>0</v>
      </c>
      <c r="G96" s="444">
        <v>0</v>
      </c>
      <c r="H96" s="444">
        <v>0</v>
      </c>
      <c r="I96" s="444">
        <v>0</v>
      </c>
      <c r="J96" s="444">
        <v>0</v>
      </c>
      <c r="K96" s="444">
        <v>0</v>
      </c>
      <c r="L96" s="444">
        <v>0</v>
      </c>
      <c r="M96" s="444">
        <v>3.3775290847937991E-4</v>
      </c>
      <c r="N96" s="444">
        <v>-2.6762698028377626E-3</v>
      </c>
      <c r="O96" s="444">
        <v>-2.8805793764059258E-3</v>
      </c>
      <c r="P96" s="444">
        <v>2.4833449327934181E-4</v>
      </c>
      <c r="Q96" s="444">
        <v>0</v>
      </c>
      <c r="R96" s="444">
        <v>0</v>
      </c>
      <c r="S96" s="444">
        <v>0</v>
      </c>
      <c r="T96" s="444">
        <v>0</v>
      </c>
      <c r="U96" s="444">
        <v>0</v>
      </c>
      <c r="V96" s="444">
        <v>0</v>
      </c>
      <c r="W96" s="444">
        <v>0</v>
      </c>
      <c r="X96" s="444">
        <v>0</v>
      </c>
      <c r="Y96" s="444">
        <v>0</v>
      </c>
      <c r="Z96" s="444">
        <v>0</v>
      </c>
      <c r="AA96" s="444">
        <v>0</v>
      </c>
      <c r="AB96" s="444">
        <v>0</v>
      </c>
      <c r="AC96" s="444">
        <v>0</v>
      </c>
      <c r="AD96" s="444">
        <v>0</v>
      </c>
      <c r="AE96" s="444">
        <v>0</v>
      </c>
      <c r="AF96" s="444">
        <v>0</v>
      </c>
      <c r="AG96" s="444">
        <v>0</v>
      </c>
      <c r="AH96" s="444">
        <v>0</v>
      </c>
      <c r="AI96" s="444">
        <v>0</v>
      </c>
      <c r="AJ96" s="444">
        <v>0</v>
      </c>
      <c r="AK96" s="444">
        <v>0</v>
      </c>
      <c r="AL96" s="444">
        <v>0</v>
      </c>
      <c r="AM96" s="444">
        <v>0</v>
      </c>
      <c r="AN96" s="444">
        <v>0</v>
      </c>
      <c r="AO96" s="444">
        <v>0</v>
      </c>
      <c r="AP96" s="444">
        <v>0</v>
      </c>
      <c r="AQ96" s="444">
        <v>0</v>
      </c>
      <c r="AR96" s="444">
        <v>0</v>
      </c>
      <c r="AS96" s="444">
        <v>0</v>
      </c>
      <c r="AT96" s="444">
        <v>0</v>
      </c>
      <c r="AU96" s="444">
        <v>0</v>
      </c>
      <c r="AV96" s="444">
        <v>0</v>
      </c>
      <c r="AW96" s="444">
        <v>0</v>
      </c>
      <c r="AX96" s="444">
        <v>0</v>
      </c>
      <c r="AY96" s="444">
        <v>0</v>
      </c>
      <c r="AZ96" s="444">
        <v>0</v>
      </c>
      <c r="BA96" s="444">
        <v>0</v>
      </c>
      <c r="BB96" s="444">
        <v>0</v>
      </c>
      <c r="BC96" s="444">
        <v>0</v>
      </c>
      <c r="BD96" s="444">
        <v>0</v>
      </c>
      <c r="BE96" s="444">
        <v>0</v>
      </c>
      <c r="BF96" s="444">
        <v>0</v>
      </c>
      <c r="BG96" s="444">
        <v>0</v>
      </c>
      <c r="BH96" s="444">
        <v>0</v>
      </c>
      <c r="BI96" s="444">
        <v>0</v>
      </c>
      <c r="BJ96" s="444">
        <v>0</v>
      </c>
      <c r="BK96" s="444">
        <v>0</v>
      </c>
      <c r="BL96" s="445">
        <v>0</v>
      </c>
      <c r="BM96" s="449">
        <v>0</v>
      </c>
      <c r="BN96" s="450">
        <v>0</v>
      </c>
      <c r="BO96" s="450">
        <v>0</v>
      </c>
      <c r="BP96" s="450">
        <v>0</v>
      </c>
      <c r="BQ96" s="450">
        <v>0</v>
      </c>
      <c r="BR96" s="450">
        <v>0</v>
      </c>
      <c r="BS96" s="450">
        <v>0</v>
      </c>
      <c r="BT96" s="450">
        <v>0</v>
      </c>
      <c r="BU96" s="450">
        <v>0</v>
      </c>
      <c r="BV96" s="450">
        <v>0</v>
      </c>
      <c r="BW96" s="450">
        <v>3.837454537747309E-2</v>
      </c>
      <c r="BX96" s="450">
        <v>-0.30407032600765493</v>
      </c>
      <c r="BY96" s="450">
        <v>-0.32728341109178327</v>
      </c>
      <c r="BZ96" s="450">
        <v>2.8215073925030865E-2</v>
      </c>
      <c r="CA96" s="450">
        <v>0</v>
      </c>
      <c r="CB96" s="450">
        <v>0</v>
      </c>
      <c r="CC96" s="450">
        <v>0</v>
      </c>
      <c r="CD96" s="450">
        <v>0</v>
      </c>
      <c r="CE96" s="450">
        <v>0</v>
      </c>
      <c r="CF96" s="450">
        <v>0</v>
      </c>
      <c r="CG96" s="450">
        <v>0</v>
      </c>
      <c r="CH96" s="450">
        <v>0</v>
      </c>
      <c r="CI96" s="450">
        <v>0</v>
      </c>
      <c r="CJ96" s="450">
        <v>0</v>
      </c>
      <c r="CK96" s="450">
        <v>0</v>
      </c>
      <c r="CL96" s="450">
        <v>0</v>
      </c>
      <c r="CM96" s="450">
        <v>0</v>
      </c>
      <c r="CN96" s="450">
        <v>0</v>
      </c>
      <c r="CO96" s="450">
        <v>0</v>
      </c>
      <c r="CP96" s="450">
        <v>0</v>
      </c>
      <c r="CQ96" s="450">
        <v>0</v>
      </c>
      <c r="CR96" s="450">
        <v>0</v>
      </c>
      <c r="CS96" s="450">
        <v>0</v>
      </c>
      <c r="CT96" s="450">
        <v>0</v>
      </c>
      <c r="CU96" s="450">
        <v>0</v>
      </c>
      <c r="CV96" s="450">
        <v>0</v>
      </c>
      <c r="CW96" s="450">
        <v>0</v>
      </c>
      <c r="CX96" s="450">
        <v>0</v>
      </c>
      <c r="CY96" s="450">
        <v>0</v>
      </c>
      <c r="CZ96" s="450">
        <v>0</v>
      </c>
      <c r="DA96" s="450">
        <v>0</v>
      </c>
      <c r="DB96" s="450">
        <v>0</v>
      </c>
      <c r="DC96" s="450">
        <v>0</v>
      </c>
      <c r="DD96" s="450">
        <v>0</v>
      </c>
      <c r="DE96" s="450">
        <v>0</v>
      </c>
      <c r="DF96" s="450">
        <v>0</v>
      </c>
      <c r="DG96" s="450">
        <v>0</v>
      </c>
      <c r="DH96" s="450">
        <v>0</v>
      </c>
      <c r="DI96" s="450">
        <v>0</v>
      </c>
      <c r="DJ96" s="450">
        <v>0</v>
      </c>
      <c r="DK96" s="450">
        <v>0</v>
      </c>
      <c r="DL96" s="450">
        <v>0</v>
      </c>
      <c r="DM96" s="450">
        <v>0</v>
      </c>
      <c r="DN96" s="450">
        <v>0</v>
      </c>
      <c r="DO96" s="450">
        <v>0</v>
      </c>
      <c r="DP96" s="450">
        <v>0</v>
      </c>
      <c r="DQ96" s="450">
        <v>0</v>
      </c>
      <c r="DR96" s="450">
        <v>0</v>
      </c>
      <c r="DS96" s="450">
        <v>0</v>
      </c>
      <c r="DT96" s="450">
        <v>0</v>
      </c>
      <c r="DU96" s="450">
        <v>0</v>
      </c>
      <c r="DV96" s="451">
        <v>0</v>
      </c>
    </row>
    <row r="97" spans="1:126" hidden="1" outlineLevel="1" x14ac:dyDescent="0.2">
      <c r="A97" s="457">
        <v>8.5464543047490873E-3</v>
      </c>
      <c r="B97" s="481">
        <v>-3.2547945205479452</v>
      </c>
      <c r="C97" s="443">
        <v>0</v>
      </c>
      <c r="D97" s="444">
        <v>0</v>
      </c>
      <c r="E97" s="444">
        <v>0</v>
      </c>
      <c r="F97" s="444">
        <v>0</v>
      </c>
      <c r="G97" s="444">
        <v>0</v>
      </c>
      <c r="H97" s="444">
        <v>0</v>
      </c>
      <c r="I97" s="444">
        <v>0</v>
      </c>
      <c r="J97" s="444">
        <v>0</v>
      </c>
      <c r="K97" s="444">
        <v>0</v>
      </c>
      <c r="L97" s="444">
        <v>0</v>
      </c>
      <c r="M97" s="444">
        <v>1.8371408380851107E-4</v>
      </c>
      <c r="N97" s="444">
        <v>-1.4731562943062027E-3</v>
      </c>
      <c r="O97" s="444">
        <v>-4.4777831466183337E-3</v>
      </c>
      <c r="P97" s="444">
        <v>3.3155277970482684E-4</v>
      </c>
      <c r="Q97" s="444">
        <v>0</v>
      </c>
      <c r="R97" s="444">
        <v>0</v>
      </c>
      <c r="S97" s="444">
        <v>0</v>
      </c>
      <c r="T97" s="444">
        <v>0</v>
      </c>
      <c r="U97" s="444">
        <v>0</v>
      </c>
      <c r="V97" s="444">
        <v>0</v>
      </c>
      <c r="W97" s="444">
        <v>0</v>
      </c>
      <c r="X97" s="444">
        <v>0</v>
      </c>
      <c r="Y97" s="444">
        <v>0</v>
      </c>
      <c r="Z97" s="444">
        <v>0</v>
      </c>
      <c r="AA97" s="444">
        <v>0</v>
      </c>
      <c r="AB97" s="444">
        <v>0</v>
      </c>
      <c r="AC97" s="444">
        <v>0</v>
      </c>
      <c r="AD97" s="444">
        <v>0</v>
      </c>
      <c r="AE97" s="444">
        <v>0</v>
      </c>
      <c r="AF97" s="444">
        <v>0</v>
      </c>
      <c r="AG97" s="444">
        <v>0</v>
      </c>
      <c r="AH97" s="444">
        <v>0</v>
      </c>
      <c r="AI97" s="444">
        <v>0</v>
      </c>
      <c r="AJ97" s="444">
        <v>0</v>
      </c>
      <c r="AK97" s="444">
        <v>0</v>
      </c>
      <c r="AL97" s="444">
        <v>0</v>
      </c>
      <c r="AM97" s="444">
        <v>0</v>
      </c>
      <c r="AN97" s="444">
        <v>0</v>
      </c>
      <c r="AO97" s="444">
        <v>0</v>
      </c>
      <c r="AP97" s="444">
        <v>0</v>
      </c>
      <c r="AQ97" s="444">
        <v>0</v>
      </c>
      <c r="AR97" s="444">
        <v>0</v>
      </c>
      <c r="AS97" s="444">
        <v>0</v>
      </c>
      <c r="AT97" s="444">
        <v>0</v>
      </c>
      <c r="AU97" s="444">
        <v>0</v>
      </c>
      <c r="AV97" s="444">
        <v>0</v>
      </c>
      <c r="AW97" s="444">
        <v>0</v>
      </c>
      <c r="AX97" s="444">
        <v>0</v>
      </c>
      <c r="AY97" s="444">
        <v>0</v>
      </c>
      <c r="AZ97" s="444">
        <v>0</v>
      </c>
      <c r="BA97" s="444">
        <v>0</v>
      </c>
      <c r="BB97" s="444">
        <v>0</v>
      </c>
      <c r="BC97" s="444">
        <v>0</v>
      </c>
      <c r="BD97" s="444">
        <v>0</v>
      </c>
      <c r="BE97" s="444">
        <v>0</v>
      </c>
      <c r="BF97" s="444">
        <v>0</v>
      </c>
      <c r="BG97" s="444">
        <v>0</v>
      </c>
      <c r="BH97" s="444">
        <v>0</v>
      </c>
      <c r="BI97" s="444">
        <v>0</v>
      </c>
      <c r="BJ97" s="444">
        <v>0</v>
      </c>
      <c r="BK97" s="444">
        <v>0</v>
      </c>
      <c r="BL97" s="445">
        <v>0</v>
      </c>
      <c r="BM97" s="449">
        <v>0</v>
      </c>
      <c r="BN97" s="450">
        <v>0</v>
      </c>
      <c r="BO97" s="450">
        <v>0</v>
      </c>
      <c r="BP97" s="450">
        <v>0</v>
      </c>
      <c r="BQ97" s="450">
        <v>0</v>
      </c>
      <c r="BR97" s="450">
        <v>0</v>
      </c>
      <c r="BS97" s="450">
        <v>0</v>
      </c>
      <c r="BT97" s="450">
        <v>0</v>
      </c>
      <c r="BU97" s="450">
        <v>0</v>
      </c>
      <c r="BV97" s="450">
        <v>0</v>
      </c>
      <c r="BW97" s="450">
        <v>2.1495941738836066E-2</v>
      </c>
      <c r="BX97" s="450">
        <v>-0.17237046402829304</v>
      </c>
      <c r="BY97" s="450">
        <v>-0.52393460339805742</v>
      </c>
      <c r="BZ97" s="450">
        <v>3.8794190886926039E-2</v>
      </c>
      <c r="CA97" s="450">
        <v>0</v>
      </c>
      <c r="CB97" s="450">
        <v>0</v>
      </c>
      <c r="CC97" s="450">
        <v>0</v>
      </c>
      <c r="CD97" s="450">
        <v>0</v>
      </c>
      <c r="CE97" s="450">
        <v>0</v>
      </c>
      <c r="CF97" s="450">
        <v>0</v>
      </c>
      <c r="CG97" s="450">
        <v>0</v>
      </c>
      <c r="CH97" s="450">
        <v>0</v>
      </c>
      <c r="CI97" s="450">
        <v>0</v>
      </c>
      <c r="CJ97" s="450">
        <v>0</v>
      </c>
      <c r="CK97" s="450">
        <v>0</v>
      </c>
      <c r="CL97" s="450">
        <v>0</v>
      </c>
      <c r="CM97" s="450">
        <v>0</v>
      </c>
      <c r="CN97" s="450">
        <v>0</v>
      </c>
      <c r="CO97" s="450">
        <v>0</v>
      </c>
      <c r="CP97" s="450">
        <v>0</v>
      </c>
      <c r="CQ97" s="450">
        <v>0</v>
      </c>
      <c r="CR97" s="450">
        <v>0</v>
      </c>
      <c r="CS97" s="450">
        <v>0</v>
      </c>
      <c r="CT97" s="450">
        <v>0</v>
      </c>
      <c r="CU97" s="450">
        <v>0</v>
      </c>
      <c r="CV97" s="450">
        <v>0</v>
      </c>
      <c r="CW97" s="450">
        <v>0</v>
      </c>
      <c r="CX97" s="450">
        <v>0</v>
      </c>
      <c r="CY97" s="450">
        <v>0</v>
      </c>
      <c r="CZ97" s="450">
        <v>0</v>
      </c>
      <c r="DA97" s="450">
        <v>0</v>
      </c>
      <c r="DB97" s="450">
        <v>0</v>
      </c>
      <c r="DC97" s="450">
        <v>0</v>
      </c>
      <c r="DD97" s="450">
        <v>0</v>
      </c>
      <c r="DE97" s="450">
        <v>0</v>
      </c>
      <c r="DF97" s="450">
        <v>0</v>
      </c>
      <c r="DG97" s="450">
        <v>0</v>
      </c>
      <c r="DH97" s="450">
        <v>0</v>
      </c>
      <c r="DI97" s="450">
        <v>0</v>
      </c>
      <c r="DJ97" s="450">
        <v>0</v>
      </c>
      <c r="DK97" s="450">
        <v>0</v>
      </c>
      <c r="DL97" s="450">
        <v>0</v>
      </c>
      <c r="DM97" s="450">
        <v>0</v>
      </c>
      <c r="DN97" s="450">
        <v>0</v>
      </c>
      <c r="DO97" s="450">
        <v>0</v>
      </c>
      <c r="DP97" s="450">
        <v>0</v>
      </c>
      <c r="DQ97" s="450">
        <v>0</v>
      </c>
      <c r="DR97" s="450">
        <v>0</v>
      </c>
      <c r="DS97" s="450">
        <v>0</v>
      </c>
      <c r="DT97" s="450">
        <v>0</v>
      </c>
      <c r="DU97" s="450">
        <v>0</v>
      </c>
      <c r="DV97" s="451">
        <v>0</v>
      </c>
    </row>
    <row r="98" spans="1:126" hidden="1" outlineLevel="1" x14ac:dyDescent="0.2">
      <c r="A98" s="457">
        <v>8.1497441104866689E-3</v>
      </c>
      <c r="B98" s="481">
        <v>-3.2246575342465755</v>
      </c>
      <c r="C98" s="443">
        <v>0</v>
      </c>
      <c r="D98" s="444">
        <v>0</v>
      </c>
      <c r="E98" s="444">
        <v>0</v>
      </c>
      <c r="F98" s="444">
        <v>0</v>
      </c>
      <c r="G98" s="444">
        <v>0</v>
      </c>
      <c r="H98" s="444">
        <v>0</v>
      </c>
      <c r="I98" s="444">
        <v>0</v>
      </c>
      <c r="J98" s="444">
        <v>0</v>
      </c>
      <c r="K98" s="444">
        <v>0</v>
      </c>
      <c r="L98" s="444">
        <v>0</v>
      </c>
      <c r="M98" s="444">
        <v>0</v>
      </c>
      <c r="N98" s="444">
        <v>0</v>
      </c>
      <c r="O98" s="444">
        <v>-4.905110775314689E-3</v>
      </c>
      <c r="P98" s="444">
        <v>0</v>
      </c>
      <c r="Q98" s="444">
        <v>0</v>
      </c>
      <c r="R98" s="444">
        <v>0</v>
      </c>
      <c r="S98" s="444">
        <v>0</v>
      </c>
      <c r="T98" s="444">
        <v>0</v>
      </c>
      <c r="U98" s="444">
        <v>0</v>
      </c>
      <c r="V98" s="444">
        <v>0</v>
      </c>
      <c r="W98" s="444">
        <v>0</v>
      </c>
      <c r="X98" s="444">
        <v>0</v>
      </c>
      <c r="Y98" s="444">
        <v>0</v>
      </c>
      <c r="Z98" s="444">
        <v>0</v>
      </c>
      <c r="AA98" s="444">
        <v>0</v>
      </c>
      <c r="AB98" s="444">
        <v>0</v>
      </c>
      <c r="AC98" s="444">
        <v>0</v>
      </c>
      <c r="AD98" s="444">
        <v>0</v>
      </c>
      <c r="AE98" s="444">
        <v>0</v>
      </c>
      <c r="AF98" s="444">
        <v>0</v>
      </c>
      <c r="AG98" s="444">
        <v>0</v>
      </c>
      <c r="AH98" s="444">
        <v>0</v>
      </c>
      <c r="AI98" s="444">
        <v>0</v>
      </c>
      <c r="AJ98" s="444">
        <v>0</v>
      </c>
      <c r="AK98" s="444">
        <v>0</v>
      </c>
      <c r="AL98" s="444">
        <v>0</v>
      </c>
      <c r="AM98" s="444">
        <v>0</v>
      </c>
      <c r="AN98" s="444">
        <v>0</v>
      </c>
      <c r="AO98" s="444">
        <v>0</v>
      </c>
      <c r="AP98" s="444">
        <v>0</v>
      </c>
      <c r="AQ98" s="444">
        <v>0</v>
      </c>
      <c r="AR98" s="444">
        <v>0</v>
      </c>
      <c r="AS98" s="444">
        <v>0</v>
      </c>
      <c r="AT98" s="444">
        <v>0</v>
      </c>
      <c r="AU98" s="444">
        <v>0</v>
      </c>
      <c r="AV98" s="444">
        <v>0</v>
      </c>
      <c r="AW98" s="444">
        <v>0</v>
      </c>
      <c r="AX98" s="444">
        <v>0</v>
      </c>
      <c r="AY98" s="444">
        <v>0</v>
      </c>
      <c r="AZ98" s="444">
        <v>0</v>
      </c>
      <c r="BA98" s="444">
        <v>0</v>
      </c>
      <c r="BB98" s="444">
        <v>0</v>
      </c>
      <c r="BC98" s="444">
        <v>0</v>
      </c>
      <c r="BD98" s="444">
        <v>0</v>
      </c>
      <c r="BE98" s="444">
        <v>0</v>
      </c>
      <c r="BF98" s="444">
        <v>0</v>
      </c>
      <c r="BG98" s="444">
        <v>0</v>
      </c>
      <c r="BH98" s="444">
        <v>0</v>
      </c>
      <c r="BI98" s="444">
        <v>0</v>
      </c>
      <c r="BJ98" s="444">
        <v>0</v>
      </c>
      <c r="BK98" s="444">
        <v>0</v>
      </c>
      <c r="BL98" s="445">
        <v>0</v>
      </c>
      <c r="BM98" s="449">
        <v>0</v>
      </c>
      <c r="BN98" s="450">
        <v>0</v>
      </c>
      <c r="BO98" s="450">
        <v>0</v>
      </c>
      <c r="BP98" s="450">
        <v>0</v>
      </c>
      <c r="BQ98" s="450">
        <v>0</v>
      </c>
      <c r="BR98" s="450">
        <v>0</v>
      </c>
      <c r="BS98" s="450">
        <v>0</v>
      </c>
      <c r="BT98" s="450">
        <v>0</v>
      </c>
      <c r="BU98" s="450">
        <v>0</v>
      </c>
      <c r="BV98" s="450">
        <v>0</v>
      </c>
      <c r="BW98" s="450">
        <v>0</v>
      </c>
      <c r="BX98" s="450">
        <v>0</v>
      </c>
      <c r="BY98" s="450">
        <v>-0.60187298015934587</v>
      </c>
      <c r="BZ98" s="450">
        <v>0</v>
      </c>
      <c r="CA98" s="450">
        <v>0</v>
      </c>
      <c r="CB98" s="450">
        <v>0</v>
      </c>
      <c r="CC98" s="450">
        <v>0</v>
      </c>
      <c r="CD98" s="450">
        <v>0</v>
      </c>
      <c r="CE98" s="450">
        <v>0</v>
      </c>
      <c r="CF98" s="450">
        <v>0</v>
      </c>
      <c r="CG98" s="450">
        <v>0</v>
      </c>
      <c r="CH98" s="450">
        <v>0</v>
      </c>
      <c r="CI98" s="450">
        <v>0</v>
      </c>
      <c r="CJ98" s="450">
        <v>0</v>
      </c>
      <c r="CK98" s="450">
        <v>0</v>
      </c>
      <c r="CL98" s="450">
        <v>0</v>
      </c>
      <c r="CM98" s="450">
        <v>0</v>
      </c>
      <c r="CN98" s="450">
        <v>0</v>
      </c>
      <c r="CO98" s="450">
        <v>0</v>
      </c>
      <c r="CP98" s="450">
        <v>0</v>
      </c>
      <c r="CQ98" s="450">
        <v>0</v>
      </c>
      <c r="CR98" s="450">
        <v>0</v>
      </c>
      <c r="CS98" s="450">
        <v>0</v>
      </c>
      <c r="CT98" s="450">
        <v>0</v>
      </c>
      <c r="CU98" s="450">
        <v>0</v>
      </c>
      <c r="CV98" s="450">
        <v>0</v>
      </c>
      <c r="CW98" s="450">
        <v>0</v>
      </c>
      <c r="CX98" s="450">
        <v>0</v>
      </c>
      <c r="CY98" s="450">
        <v>0</v>
      </c>
      <c r="CZ98" s="450">
        <v>0</v>
      </c>
      <c r="DA98" s="450">
        <v>0</v>
      </c>
      <c r="DB98" s="450">
        <v>0</v>
      </c>
      <c r="DC98" s="450">
        <v>0</v>
      </c>
      <c r="DD98" s="450">
        <v>0</v>
      </c>
      <c r="DE98" s="450">
        <v>0</v>
      </c>
      <c r="DF98" s="450">
        <v>0</v>
      </c>
      <c r="DG98" s="450">
        <v>0</v>
      </c>
      <c r="DH98" s="450">
        <v>0</v>
      </c>
      <c r="DI98" s="450">
        <v>0</v>
      </c>
      <c r="DJ98" s="450">
        <v>0</v>
      </c>
      <c r="DK98" s="450">
        <v>0</v>
      </c>
      <c r="DL98" s="450">
        <v>0</v>
      </c>
      <c r="DM98" s="450">
        <v>0</v>
      </c>
      <c r="DN98" s="450">
        <v>0</v>
      </c>
      <c r="DO98" s="450">
        <v>0</v>
      </c>
      <c r="DP98" s="450">
        <v>0</v>
      </c>
      <c r="DQ98" s="450">
        <v>0</v>
      </c>
      <c r="DR98" s="450">
        <v>0</v>
      </c>
      <c r="DS98" s="450">
        <v>0</v>
      </c>
      <c r="DT98" s="450">
        <v>0</v>
      </c>
      <c r="DU98" s="450">
        <v>0</v>
      </c>
      <c r="DV98" s="451">
        <v>0</v>
      </c>
    </row>
    <row r="99" spans="1:126" hidden="1" outlineLevel="1" x14ac:dyDescent="0.2">
      <c r="A99" s="457">
        <v>7.7860976761594492E-3</v>
      </c>
      <c r="B99" s="481">
        <v>-3.1479452054794521</v>
      </c>
      <c r="C99" s="443">
        <v>0</v>
      </c>
      <c r="D99" s="444">
        <v>0</v>
      </c>
      <c r="E99" s="444">
        <v>0</v>
      </c>
      <c r="F99" s="444">
        <v>0</v>
      </c>
      <c r="G99" s="444">
        <v>0</v>
      </c>
      <c r="H99" s="444">
        <v>0</v>
      </c>
      <c r="I99" s="444">
        <v>0</v>
      </c>
      <c r="J99" s="444">
        <v>0</v>
      </c>
      <c r="K99" s="444">
        <v>0</v>
      </c>
      <c r="L99" s="444">
        <v>0</v>
      </c>
      <c r="M99" s="444">
        <v>0</v>
      </c>
      <c r="N99" s="444">
        <v>0</v>
      </c>
      <c r="O99" s="444">
        <v>0</v>
      </c>
      <c r="P99" s="444">
        <v>-5.2817172042425916E-3</v>
      </c>
      <c r="Q99" s="444">
        <v>0</v>
      </c>
      <c r="R99" s="444">
        <v>0</v>
      </c>
      <c r="S99" s="444">
        <v>0</v>
      </c>
      <c r="T99" s="444">
        <v>0</v>
      </c>
      <c r="U99" s="444">
        <v>0</v>
      </c>
      <c r="V99" s="444">
        <v>0</v>
      </c>
      <c r="W99" s="444">
        <v>0</v>
      </c>
      <c r="X99" s="444">
        <v>0</v>
      </c>
      <c r="Y99" s="444">
        <v>0</v>
      </c>
      <c r="Z99" s="444">
        <v>0</v>
      </c>
      <c r="AA99" s="444">
        <v>0</v>
      </c>
      <c r="AB99" s="444">
        <v>0</v>
      </c>
      <c r="AC99" s="444">
        <v>0</v>
      </c>
      <c r="AD99" s="444">
        <v>0</v>
      </c>
      <c r="AE99" s="444">
        <v>0</v>
      </c>
      <c r="AF99" s="444">
        <v>0</v>
      </c>
      <c r="AG99" s="444">
        <v>0</v>
      </c>
      <c r="AH99" s="444">
        <v>0</v>
      </c>
      <c r="AI99" s="444">
        <v>0</v>
      </c>
      <c r="AJ99" s="444">
        <v>0</v>
      </c>
      <c r="AK99" s="444">
        <v>0</v>
      </c>
      <c r="AL99" s="444">
        <v>0</v>
      </c>
      <c r="AM99" s="444">
        <v>0</v>
      </c>
      <c r="AN99" s="444">
        <v>0</v>
      </c>
      <c r="AO99" s="444">
        <v>0</v>
      </c>
      <c r="AP99" s="444">
        <v>0</v>
      </c>
      <c r="AQ99" s="444">
        <v>0</v>
      </c>
      <c r="AR99" s="444">
        <v>0</v>
      </c>
      <c r="AS99" s="444">
        <v>0</v>
      </c>
      <c r="AT99" s="444">
        <v>0</v>
      </c>
      <c r="AU99" s="444">
        <v>0</v>
      </c>
      <c r="AV99" s="444">
        <v>0</v>
      </c>
      <c r="AW99" s="444">
        <v>0</v>
      </c>
      <c r="AX99" s="444">
        <v>0</v>
      </c>
      <c r="AY99" s="444">
        <v>0</v>
      </c>
      <c r="AZ99" s="444">
        <v>0</v>
      </c>
      <c r="BA99" s="444">
        <v>0</v>
      </c>
      <c r="BB99" s="444">
        <v>0</v>
      </c>
      <c r="BC99" s="444">
        <v>0</v>
      </c>
      <c r="BD99" s="444">
        <v>0</v>
      </c>
      <c r="BE99" s="444">
        <v>0</v>
      </c>
      <c r="BF99" s="444">
        <v>0</v>
      </c>
      <c r="BG99" s="444">
        <v>0</v>
      </c>
      <c r="BH99" s="444">
        <v>0</v>
      </c>
      <c r="BI99" s="444">
        <v>0</v>
      </c>
      <c r="BJ99" s="444">
        <v>0</v>
      </c>
      <c r="BK99" s="444">
        <v>0</v>
      </c>
      <c r="BL99" s="445">
        <v>0</v>
      </c>
      <c r="BM99" s="449">
        <v>0</v>
      </c>
      <c r="BN99" s="450">
        <v>0</v>
      </c>
      <c r="BO99" s="450">
        <v>0</v>
      </c>
      <c r="BP99" s="450">
        <v>0</v>
      </c>
      <c r="BQ99" s="450">
        <v>0</v>
      </c>
      <c r="BR99" s="450">
        <v>0</v>
      </c>
      <c r="BS99" s="450">
        <v>0</v>
      </c>
      <c r="BT99" s="450">
        <v>0</v>
      </c>
      <c r="BU99" s="450">
        <v>0</v>
      </c>
      <c r="BV99" s="450">
        <v>0</v>
      </c>
      <c r="BW99" s="450">
        <v>0</v>
      </c>
      <c r="BX99" s="450">
        <v>0</v>
      </c>
      <c r="BY99" s="450">
        <v>0</v>
      </c>
      <c r="BZ99" s="450">
        <v>-0.67835229198509595</v>
      </c>
      <c r="CA99" s="450">
        <v>0</v>
      </c>
      <c r="CB99" s="450">
        <v>0</v>
      </c>
      <c r="CC99" s="450">
        <v>0</v>
      </c>
      <c r="CD99" s="450">
        <v>0</v>
      </c>
      <c r="CE99" s="450">
        <v>0</v>
      </c>
      <c r="CF99" s="450">
        <v>0</v>
      </c>
      <c r="CG99" s="450">
        <v>0</v>
      </c>
      <c r="CH99" s="450">
        <v>0</v>
      </c>
      <c r="CI99" s="450">
        <v>0</v>
      </c>
      <c r="CJ99" s="450">
        <v>0</v>
      </c>
      <c r="CK99" s="450">
        <v>0</v>
      </c>
      <c r="CL99" s="450">
        <v>0</v>
      </c>
      <c r="CM99" s="450">
        <v>0</v>
      </c>
      <c r="CN99" s="450">
        <v>0</v>
      </c>
      <c r="CO99" s="450">
        <v>0</v>
      </c>
      <c r="CP99" s="450">
        <v>0</v>
      </c>
      <c r="CQ99" s="450">
        <v>0</v>
      </c>
      <c r="CR99" s="450">
        <v>0</v>
      </c>
      <c r="CS99" s="450">
        <v>0</v>
      </c>
      <c r="CT99" s="450">
        <v>0</v>
      </c>
      <c r="CU99" s="450">
        <v>0</v>
      </c>
      <c r="CV99" s="450">
        <v>0</v>
      </c>
      <c r="CW99" s="450">
        <v>0</v>
      </c>
      <c r="CX99" s="450">
        <v>0</v>
      </c>
      <c r="CY99" s="450">
        <v>0</v>
      </c>
      <c r="CZ99" s="450">
        <v>0</v>
      </c>
      <c r="DA99" s="450">
        <v>0</v>
      </c>
      <c r="DB99" s="450">
        <v>0</v>
      </c>
      <c r="DC99" s="450">
        <v>0</v>
      </c>
      <c r="DD99" s="450">
        <v>0</v>
      </c>
      <c r="DE99" s="450">
        <v>0</v>
      </c>
      <c r="DF99" s="450">
        <v>0</v>
      </c>
      <c r="DG99" s="450">
        <v>0</v>
      </c>
      <c r="DH99" s="450">
        <v>0</v>
      </c>
      <c r="DI99" s="450">
        <v>0</v>
      </c>
      <c r="DJ99" s="450">
        <v>0</v>
      </c>
      <c r="DK99" s="450">
        <v>0</v>
      </c>
      <c r="DL99" s="450">
        <v>0</v>
      </c>
      <c r="DM99" s="450">
        <v>0</v>
      </c>
      <c r="DN99" s="450">
        <v>0</v>
      </c>
      <c r="DO99" s="450">
        <v>0</v>
      </c>
      <c r="DP99" s="450">
        <v>0</v>
      </c>
      <c r="DQ99" s="450">
        <v>0</v>
      </c>
      <c r="DR99" s="450">
        <v>0</v>
      </c>
      <c r="DS99" s="450">
        <v>0</v>
      </c>
      <c r="DT99" s="450">
        <v>0</v>
      </c>
      <c r="DU99" s="450">
        <v>0</v>
      </c>
      <c r="DV99" s="451">
        <v>0</v>
      </c>
    </row>
    <row r="100" spans="1:126" hidden="1" outlineLevel="1" x14ac:dyDescent="0.2">
      <c r="A100" s="457">
        <v>7.5962001163317793E-3</v>
      </c>
      <c r="B100" s="481">
        <v>-3.0657534246575344</v>
      </c>
      <c r="C100" s="443">
        <v>0</v>
      </c>
      <c r="D100" s="444">
        <v>0</v>
      </c>
      <c r="E100" s="444">
        <v>0</v>
      </c>
      <c r="F100" s="444">
        <v>0</v>
      </c>
      <c r="G100" s="444">
        <v>0</v>
      </c>
      <c r="H100" s="444">
        <v>0</v>
      </c>
      <c r="I100" s="444">
        <v>0</v>
      </c>
      <c r="J100" s="444">
        <v>0</v>
      </c>
      <c r="K100" s="444">
        <v>0</v>
      </c>
      <c r="L100" s="444">
        <v>0</v>
      </c>
      <c r="M100" s="444">
        <v>0</v>
      </c>
      <c r="N100" s="444">
        <v>0</v>
      </c>
      <c r="O100" s="444">
        <v>0</v>
      </c>
      <c r="P100" s="444">
        <v>0</v>
      </c>
      <c r="Q100" s="444">
        <v>-5.7751153437417E-3</v>
      </c>
      <c r="R100" s="444">
        <v>0</v>
      </c>
      <c r="S100" s="444">
        <v>0</v>
      </c>
      <c r="T100" s="444">
        <v>0</v>
      </c>
      <c r="U100" s="444">
        <v>0</v>
      </c>
      <c r="V100" s="444">
        <v>0</v>
      </c>
      <c r="W100" s="444">
        <v>0</v>
      </c>
      <c r="X100" s="444">
        <v>0</v>
      </c>
      <c r="Y100" s="444">
        <v>0</v>
      </c>
      <c r="Z100" s="444">
        <v>0</v>
      </c>
      <c r="AA100" s="444">
        <v>0</v>
      </c>
      <c r="AB100" s="444">
        <v>0</v>
      </c>
      <c r="AC100" s="444">
        <v>0</v>
      </c>
      <c r="AD100" s="444">
        <v>0</v>
      </c>
      <c r="AE100" s="444">
        <v>0</v>
      </c>
      <c r="AF100" s="444">
        <v>0</v>
      </c>
      <c r="AG100" s="444">
        <v>0</v>
      </c>
      <c r="AH100" s="444">
        <v>0</v>
      </c>
      <c r="AI100" s="444">
        <v>0</v>
      </c>
      <c r="AJ100" s="444">
        <v>0</v>
      </c>
      <c r="AK100" s="444">
        <v>0</v>
      </c>
      <c r="AL100" s="444">
        <v>0</v>
      </c>
      <c r="AM100" s="444">
        <v>0</v>
      </c>
      <c r="AN100" s="444">
        <v>0</v>
      </c>
      <c r="AO100" s="444">
        <v>0</v>
      </c>
      <c r="AP100" s="444">
        <v>0</v>
      </c>
      <c r="AQ100" s="444">
        <v>0</v>
      </c>
      <c r="AR100" s="444">
        <v>0</v>
      </c>
      <c r="AS100" s="444">
        <v>0</v>
      </c>
      <c r="AT100" s="444">
        <v>0</v>
      </c>
      <c r="AU100" s="444">
        <v>0</v>
      </c>
      <c r="AV100" s="444">
        <v>0</v>
      </c>
      <c r="AW100" s="444">
        <v>0</v>
      </c>
      <c r="AX100" s="444">
        <v>0</v>
      </c>
      <c r="AY100" s="444">
        <v>0</v>
      </c>
      <c r="AZ100" s="444">
        <v>0</v>
      </c>
      <c r="BA100" s="444">
        <v>0</v>
      </c>
      <c r="BB100" s="444">
        <v>0</v>
      </c>
      <c r="BC100" s="444">
        <v>0</v>
      </c>
      <c r="BD100" s="444">
        <v>0</v>
      </c>
      <c r="BE100" s="444">
        <v>0</v>
      </c>
      <c r="BF100" s="444">
        <v>0</v>
      </c>
      <c r="BG100" s="444">
        <v>0</v>
      </c>
      <c r="BH100" s="444">
        <v>0</v>
      </c>
      <c r="BI100" s="444">
        <v>0</v>
      </c>
      <c r="BJ100" s="444">
        <v>0</v>
      </c>
      <c r="BK100" s="444">
        <v>0</v>
      </c>
      <c r="BL100" s="445">
        <v>0</v>
      </c>
      <c r="BM100" s="449">
        <v>0</v>
      </c>
      <c r="BN100" s="450">
        <v>0</v>
      </c>
      <c r="BO100" s="450">
        <v>0</v>
      </c>
      <c r="BP100" s="450">
        <v>0</v>
      </c>
      <c r="BQ100" s="450">
        <v>0</v>
      </c>
      <c r="BR100" s="450">
        <v>0</v>
      </c>
      <c r="BS100" s="450">
        <v>0</v>
      </c>
      <c r="BT100" s="450">
        <v>0</v>
      </c>
      <c r="BU100" s="450">
        <v>0</v>
      </c>
      <c r="BV100" s="450">
        <v>0</v>
      </c>
      <c r="BW100" s="450">
        <v>0</v>
      </c>
      <c r="BX100" s="450">
        <v>0</v>
      </c>
      <c r="BY100" s="450">
        <v>0</v>
      </c>
      <c r="BZ100" s="450">
        <v>0</v>
      </c>
      <c r="CA100" s="450">
        <v>-0.76026371808257664</v>
      </c>
      <c r="CB100" s="450">
        <v>0</v>
      </c>
      <c r="CC100" s="450">
        <v>0</v>
      </c>
      <c r="CD100" s="450">
        <v>0</v>
      </c>
      <c r="CE100" s="450">
        <v>0</v>
      </c>
      <c r="CF100" s="450">
        <v>0</v>
      </c>
      <c r="CG100" s="450">
        <v>0</v>
      </c>
      <c r="CH100" s="450">
        <v>0</v>
      </c>
      <c r="CI100" s="450">
        <v>0</v>
      </c>
      <c r="CJ100" s="450">
        <v>0</v>
      </c>
      <c r="CK100" s="450">
        <v>0</v>
      </c>
      <c r="CL100" s="450">
        <v>0</v>
      </c>
      <c r="CM100" s="450">
        <v>0</v>
      </c>
      <c r="CN100" s="450">
        <v>0</v>
      </c>
      <c r="CO100" s="450">
        <v>0</v>
      </c>
      <c r="CP100" s="450">
        <v>0</v>
      </c>
      <c r="CQ100" s="450">
        <v>0</v>
      </c>
      <c r="CR100" s="450">
        <v>0</v>
      </c>
      <c r="CS100" s="450">
        <v>0</v>
      </c>
      <c r="CT100" s="450">
        <v>0</v>
      </c>
      <c r="CU100" s="450">
        <v>0</v>
      </c>
      <c r="CV100" s="450">
        <v>0</v>
      </c>
      <c r="CW100" s="450">
        <v>0</v>
      </c>
      <c r="CX100" s="450">
        <v>0</v>
      </c>
      <c r="CY100" s="450">
        <v>0</v>
      </c>
      <c r="CZ100" s="450">
        <v>0</v>
      </c>
      <c r="DA100" s="450">
        <v>0</v>
      </c>
      <c r="DB100" s="450">
        <v>0</v>
      </c>
      <c r="DC100" s="450">
        <v>0</v>
      </c>
      <c r="DD100" s="450">
        <v>0</v>
      </c>
      <c r="DE100" s="450">
        <v>0</v>
      </c>
      <c r="DF100" s="450">
        <v>0</v>
      </c>
      <c r="DG100" s="450">
        <v>0</v>
      </c>
      <c r="DH100" s="450">
        <v>0</v>
      </c>
      <c r="DI100" s="450">
        <v>0</v>
      </c>
      <c r="DJ100" s="450">
        <v>0</v>
      </c>
      <c r="DK100" s="450">
        <v>0</v>
      </c>
      <c r="DL100" s="450">
        <v>0</v>
      </c>
      <c r="DM100" s="450">
        <v>0</v>
      </c>
      <c r="DN100" s="450">
        <v>0</v>
      </c>
      <c r="DO100" s="450">
        <v>0</v>
      </c>
      <c r="DP100" s="450">
        <v>0</v>
      </c>
      <c r="DQ100" s="450">
        <v>0</v>
      </c>
      <c r="DR100" s="450">
        <v>0</v>
      </c>
      <c r="DS100" s="450">
        <v>0</v>
      </c>
      <c r="DT100" s="450">
        <v>0</v>
      </c>
      <c r="DU100" s="450">
        <v>0</v>
      </c>
      <c r="DV100" s="451">
        <v>0</v>
      </c>
    </row>
    <row r="101" spans="1:126" hidden="1" outlineLevel="1" x14ac:dyDescent="0.2">
      <c r="A101" s="457">
        <v>7.5549095710069313E-3</v>
      </c>
      <c r="B101" s="481">
        <v>-2.9753424657534246</v>
      </c>
      <c r="C101" s="443">
        <v>0</v>
      </c>
      <c r="D101" s="444">
        <v>0</v>
      </c>
      <c r="E101" s="444">
        <v>0</v>
      </c>
      <c r="F101" s="444">
        <v>0</v>
      </c>
      <c r="G101" s="444">
        <v>0</v>
      </c>
      <c r="H101" s="444">
        <v>0</v>
      </c>
      <c r="I101" s="444">
        <v>0</v>
      </c>
      <c r="J101" s="444">
        <v>0</v>
      </c>
      <c r="K101" s="444">
        <v>0</v>
      </c>
      <c r="L101" s="444">
        <v>0</v>
      </c>
      <c r="M101" s="444">
        <v>0</v>
      </c>
      <c r="N101" s="444">
        <v>0</v>
      </c>
      <c r="O101" s="444">
        <v>0</v>
      </c>
      <c r="P101" s="444">
        <v>0</v>
      </c>
      <c r="Q101" s="444">
        <v>4.096753480584251E-4</v>
      </c>
      <c r="R101" s="444">
        <v>-5.8322042233130041E-3</v>
      </c>
      <c r="S101" s="444">
        <v>-4.2535395767001523E-4</v>
      </c>
      <c r="T101" s="444">
        <v>2.2705823962723789E-5</v>
      </c>
      <c r="U101" s="444">
        <v>0</v>
      </c>
      <c r="V101" s="444">
        <v>0</v>
      </c>
      <c r="W101" s="444">
        <v>0</v>
      </c>
      <c r="X101" s="444">
        <v>0</v>
      </c>
      <c r="Y101" s="444">
        <v>0</v>
      </c>
      <c r="Z101" s="444">
        <v>0</v>
      </c>
      <c r="AA101" s="444">
        <v>0</v>
      </c>
      <c r="AB101" s="444">
        <v>0</v>
      </c>
      <c r="AC101" s="444">
        <v>0</v>
      </c>
      <c r="AD101" s="444">
        <v>0</v>
      </c>
      <c r="AE101" s="444">
        <v>0</v>
      </c>
      <c r="AF101" s="444">
        <v>0</v>
      </c>
      <c r="AG101" s="444">
        <v>0</v>
      </c>
      <c r="AH101" s="444">
        <v>0</v>
      </c>
      <c r="AI101" s="444">
        <v>0</v>
      </c>
      <c r="AJ101" s="444">
        <v>0</v>
      </c>
      <c r="AK101" s="444">
        <v>0</v>
      </c>
      <c r="AL101" s="444">
        <v>0</v>
      </c>
      <c r="AM101" s="444">
        <v>0</v>
      </c>
      <c r="AN101" s="444">
        <v>0</v>
      </c>
      <c r="AO101" s="444">
        <v>0</v>
      </c>
      <c r="AP101" s="444">
        <v>0</v>
      </c>
      <c r="AQ101" s="444">
        <v>0</v>
      </c>
      <c r="AR101" s="444">
        <v>0</v>
      </c>
      <c r="AS101" s="444">
        <v>0</v>
      </c>
      <c r="AT101" s="444">
        <v>0</v>
      </c>
      <c r="AU101" s="444">
        <v>0</v>
      </c>
      <c r="AV101" s="444">
        <v>0</v>
      </c>
      <c r="AW101" s="444">
        <v>0</v>
      </c>
      <c r="AX101" s="444">
        <v>0</v>
      </c>
      <c r="AY101" s="444">
        <v>0</v>
      </c>
      <c r="AZ101" s="444">
        <v>0</v>
      </c>
      <c r="BA101" s="444">
        <v>0</v>
      </c>
      <c r="BB101" s="444">
        <v>0</v>
      </c>
      <c r="BC101" s="444">
        <v>0</v>
      </c>
      <c r="BD101" s="444">
        <v>0</v>
      </c>
      <c r="BE101" s="444">
        <v>0</v>
      </c>
      <c r="BF101" s="444">
        <v>0</v>
      </c>
      <c r="BG101" s="444">
        <v>0</v>
      </c>
      <c r="BH101" s="444">
        <v>0</v>
      </c>
      <c r="BI101" s="444">
        <v>0</v>
      </c>
      <c r="BJ101" s="444">
        <v>0</v>
      </c>
      <c r="BK101" s="444">
        <v>0</v>
      </c>
      <c r="BL101" s="445">
        <v>0</v>
      </c>
      <c r="BM101" s="449">
        <v>0</v>
      </c>
      <c r="BN101" s="450">
        <v>0</v>
      </c>
      <c r="BO101" s="450">
        <v>0</v>
      </c>
      <c r="BP101" s="450">
        <v>0</v>
      </c>
      <c r="BQ101" s="450">
        <v>0</v>
      </c>
      <c r="BR101" s="450">
        <v>0</v>
      </c>
      <c r="BS101" s="450">
        <v>0</v>
      </c>
      <c r="BT101" s="450">
        <v>0</v>
      </c>
      <c r="BU101" s="450">
        <v>0</v>
      </c>
      <c r="BV101" s="450">
        <v>0</v>
      </c>
      <c r="BW101" s="450">
        <v>0</v>
      </c>
      <c r="BX101" s="450">
        <v>0</v>
      </c>
      <c r="BY101" s="450">
        <v>0</v>
      </c>
      <c r="BZ101" s="450">
        <v>0</v>
      </c>
      <c r="CA101" s="450">
        <v>5.422637348706516E-2</v>
      </c>
      <c r="CB101" s="450">
        <v>-0.7719753848139943</v>
      </c>
      <c r="CC101" s="450">
        <v>-5.6301661015556448E-2</v>
      </c>
      <c r="CD101" s="450">
        <v>3.00543954223631E-3</v>
      </c>
      <c r="CE101" s="450">
        <v>0</v>
      </c>
      <c r="CF101" s="450">
        <v>0</v>
      </c>
      <c r="CG101" s="450">
        <v>0</v>
      </c>
      <c r="CH101" s="450">
        <v>0</v>
      </c>
      <c r="CI101" s="450">
        <v>0</v>
      </c>
      <c r="CJ101" s="450">
        <v>0</v>
      </c>
      <c r="CK101" s="450">
        <v>0</v>
      </c>
      <c r="CL101" s="450">
        <v>0</v>
      </c>
      <c r="CM101" s="450">
        <v>0</v>
      </c>
      <c r="CN101" s="450">
        <v>0</v>
      </c>
      <c r="CO101" s="450">
        <v>0</v>
      </c>
      <c r="CP101" s="450">
        <v>0</v>
      </c>
      <c r="CQ101" s="450">
        <v>0</v>
      </c>
      <c r="CR101" s="450">
        <v>0</v>
      </c>
      <c r="CS101" s="450">
        <v>0</v>
      </c>
      <c r="CT101" s="450">
        <v>0</v>
      </c>
      <c r="CU101" s="450">
        <v>0</v>
      </c>
      <c r="CV101" s="450">
        <v>0</v>
      </c>
      <c r="CW101" s="450">
        <v>0</v>
      </c>
      <c r="CX101" s="450">
        <v>0</v>
      </c>
      <c r="CY101" s="450">
        <v>0</v>
      </c>
      <c r="CZ101" s="450">
        <v>0</v>
      </c>
      <c r="DA101" s="450">
        <v>0</v>
      </c>
      <c r="DB101" s="450">
        <v>0</v>
      </c>
      <c r="DC101" s="450">
        <v>0</v>
      </c>
      <c r="DD101" s="450">
        <v>0</v>
      </c>
      <c r="DE101" s="450">
        <v>0</v>
      </c>
      <c r="DF101" s="450">
        <v>0</v>
      </c>
      <c r="DG101" s="450">
        <v>0</v>
      </c>
      <c r="DH101" s="450">
        <v>0</v>
      </c>
      <c r="DI101" s="450">
        <v>0</v>
      </c>
      <c r="DJ101" s="450">
        <v>0</v>
      </c>
      <c r="DK101" s="450">
        <v>0</v>
      </c>
      <c r="DL101" s="450">
        <v>0</v>
      </c>
      <c r="DM101" s="450">
        <v>0</v>
      </c>
      <c r="DN101" s="450">
        <v>0</v>
      </c>
      <c r="DO101" s="450">
        <v>0</v>
      </c>
      <c r="DP101" s="450">
        <v>0</v>
      </c>
      <c r="DQ101" s="450">
        <v>0</v>
      </c>
      <c r="DR101" s="450">
        <v>0</v>
      </c>
      <c r="DS101" s="450">
        <v>0</v>
      </c>
      <c r="DT101" s="450">
        <v>0</v>
      </c>
      <c r="DU101" s="450">
        <v>0</v>
      </c>
      <c r="DV101" s="451">
        <v>0</v>
      </c>
    </row>
    <row r="102" spans="1:126" hidden="1" outlineLevel="1" x14ac:dyDescent="0.2">
      <c r="A102" s="457">
        <v>7.5111057252852768E-3</v>
      </c>
      <c r="B102" s="481">
        <v>-2.8986301369863012</v>
      </c>
      <c r="C102" s="443">
        <v>0</v>
      </c>
      <c r="D102" s="444">
        <v>0</v>
      </c>
      <c r="E102" s="444">
        <v>0</v>
      </c>
      <c r="F102" s="444">
        <v>0</v>
      </c>
      <c r="G102" s="444">
        <v>0</v>
      </c>
      <c r="H102" s="444">
        <v>0</v>
      </c>
      <c r="I102" s="444">
        <v>0</v>
      </c>
      <c r="J102" s="444">
        <v>0</v>
      </c>
      <c r="K102" s="444">
        <v>0</v>
      </c>
      <c r="L102" s="444">
        <v>0</v>
      </c>
      <c r="M102" s="444">
        <v>0</v>
      </c>
      <c r="N102" s="444">
        <v>0</v>
      </c>
      <c r="O102" s="444">
        <v>0</v>
      </c>
      <c r="P102" s="444">
        <v>0</v>
      </c>
      <c r="Q102" s="444">
        <v>0</v>
      </c>
      <c r="R102" s="444">
        <v>0</v>
      </c>
      <c r="S102" s="444">
        <v>-6.9606205239148185E-3</v>
      </c>
      <c r="T102" s="444">
        <v>0</v>
      </c>
      <c r="U102" s="444">
        <v>0</v>
      </c>
      <c r="V102" s="444">
        <v>0</v>
      </c>
      <c r="W102" s="444">
        <v>0</v>
      </c>
      <c r="X102" s="444">
        <v>0</v>
      </c>
      <c r="Y102" s="444">
        <v>0</v>
      </c>
      <c r="Z102" s="444">
        <v>0</v>
      </c>
      <c r="AA102" s="444">
        <v>0</v>
      </c>
      <c r="AB102" s="444">
        <v>0</v>
      </c>
      <c r="AC102" s="444">
        <v>0</v>
      </c>
      <c r="AD102" s="444">
        <v>0</v>
      </c>
      <c r="AE102" s="444">
        <v>0</v>
      </c>
      <c r="AF102" s="444">
        <v>0</v>
      </c>
      <c r="AG102" s="444">
        <v>0</v>
      </c>
      <c r="AH102" s="444">
        <v>0</v>
      </c>
      <c r="AI102" s="444">
        <v>0</v>
      </c>
      <c r="AJ102" s="444">
        <v>0</v>
      </c>
      <c r="AK102" s="444">
        <v>0</v>
      </c>
      <c r="AL102" s="444">
        <v>0</v>
      </c>
      <c r="AM102" s="444">
        <v>0</v>
      </c>
      <c r="AN102" s="444">
        <v>0</v>
      </c>
      <c r="AO102" s="444">
        <v>0</v>
      </c>
      <c r="AP102" s="444">
        <v>0</v>
      </c>
      <c r="AQ102" s="444">
        <v>0</v>
      </c>
      <c r="AR102" s="444">
        <v>0</v>
      </c>
      <c r="AS102" s="444">
        <v>0</v>
      </c>
      <c r="AT102" s="444">
        <v>0</v>
      </c>
      <c r="AU102" s="444">
        <v>0</v>
      </c>
      <c r="AV102" s="444">
        <v>0</v>
      </c>
      <c r="AW102" s="444">
        <v>0</v>
      </c>
      <c r="AX102" s="444">
        <v>0</v>
      </c>
      <c r="AY102" s="444">
        <v>0</v>
      </c>
      <c r="AZ102" s="444">
        <v>0</v>
      </c>
      <c r="BA102" s="444">
        <v>0</v>
      </c>
      <c r="BB102" s="444">
        <v>0</v>
      </c>
      <c r="BC102" s="444">
        <v>0</v>
      </c>
      <c r="BD102" s="444">
        <v>0</v>
      </c>
      <c r="BE102" s="444">
        <v>0</v>
      </c>
      <c r="BF102" s="444">
        <v>0</v>
      </c>
      <c r="BG102" s="444">
        <v>0</v>
      </c>
      <c r="BH102" s="444">
        <v>0</v>
      </c>
      <c r="BI102" s="444">
        <v>0</v>
      </c>
      <c r="BJ102" s="444">
        <v>0</v>
      </c>
      <c r="BK102" s="444">
        <v>0</v>
      </c>
      <c r="BL102" s="445">
        <v>0</v>
      </c>
      <c r="BM102" s="449">
        <v>0</v>
      </c>
      <c r="BN102" s="450">
        <v>0</v>
      </c>
      <c r="BO102" s="450">
        <v>0</v>
      </c>
      <c r="BP102" s="450">
        <v>0</v>
      </c>
      <c r="BQ102" s="450">
        <v>0</v>
      </c>
      <c r="BR102" s="450">
        <v>0</v>
      </c>
      <c r="BS102" s="450">
        <v>0</v>
      </c>
      <c r="BT102" s="450">
        <v>0</v>
      </c>
      <c r="BU102" s="450">
        <v>0</v>
      </c>
      <c r="BV102" s="450">
        <v>0</v>
      </c>
      <c r="BW102" s="450">
        <v>0</v>
      </c>
      <c r="BX102" s="450">
        <v>0</v>
      </c>
      <c r="BY102" s="450">
        <v>0</v>
      </c>
      <c r="BZ102" s="450">
        <v>0</v>
      </c>
      <c r="CA102" s="450">
        <v>0</v>
      </c>
      <c r="CB102" s="450">
        <v>0</v>
      </c>
      <c r="CC102" s="450">
        <v>-0.92671049756132273</v>
      </c>
      <c r="CD102" s="450">
        <v>0</v>
      </c>
      <c r="CE102" s="450">
        <v>0</v>
      </c>
      <c r="CF102" s="450">
        <v>0</v>
      </c>
      <c r="CG102" s="450">
        <v>0</v>
      </c>
      <c r="CH102" s="450">
        <v>0</v>
      </c>
      <c r="CI102" s="450">
        <v>0</v>
      </c>
      <c r="CJ102" s="450">
        <v>0</v>
      </c>
      <c r="CK102" s="450">
        <v>0</v>
      </c>
      <c r="CL102" s="450">
        <v>0</v>
      </c>
      <c r="CM102" s="450">
        <v>0</v>
      </c>
      <c r="CN102" s="450">
        <v>0</v>
      </c>
      <c r="CO102" s="450">
        <v>0</v>
      </c>
      <c r="CP102" s="450">
        <v>0</v>
      </c>
      <c r="CQ102" s="450">
        <v>0</v>
      </c>
      <c r="CR102" s="450">
        <v>0</v>
      </c>
      <c r="CS102" s="450">
        <v>0</v>
      </c>
      <c r="CT102" s="450">
        <v>0</v>
      </c>
      <c r="CU102" s="450">
        <v>0</v>
      </c>
      <c r="CV102" s="450">
        <v>0</v>
      </c>
      <c r="CW102" s="450">
        <v>0</v>
      </c>
      <c r="CX102" s="450">
        <v>0</v>
      </c>
      <c r="CY102" s="450">
        <v>0</v>
      </c>
      <c r="CZ102" s="450">
        <v>0</v>
      </c>
      <c r="DA102" s="450">
        <v>0</v>
      </c>
      <c r="DB102" s="450">
        <v>0</v>
      </c>
      <c r="DC102" s="450">
        <v>0</v>
      </c>
      <c r="DD102" s="450">
        <v>0</v>
      </c>
      <c r="DE102" s="450">
        <v>0</v>
      </c>
      <c r="DF102" s="450">
        <v>0</v>
      </c>
      <c r="DG102" s="450">
        <v>0</v>
      </c>
      <c r="DH102" s="450">
        <v>0</v>
      </c>
      <c r="DI102" s="450">
        <v>0</v>
      </c>
      <c r="DJ102" s="450">
        <v>0</v>
      </c>
      <c r="DK102" s="450">
        <v>0</v>
      </c>
      <c r="DL102" s="450">
        <v>0</v>
      </c>
      <c r="DM102" s="450">
        <v>0</v>
      </c>
      <c r="DN102" s="450">
        <v>0</v>
      </c>
      <c r="DO102" s="450">
        <v>0</v>
      </c>
      <c r="DP102" s="450">
        <v>0</v>
      </c>
      <c r="DQ102" s="450">
        <v>0</v>
      </c>
      <c r="DR102" s="450">
        <v>0</v>
      </c>
      <c r="DS102" s="450">
        <v>0</v>
      </c>
      <c r="DT102" s="450">
        <v>0</v>
      </c>
      <c r="DU102" s="450">
        <v>0</v>
      </c>
      <c r="DV102" s="451">
        <v>0</v>
      </c>
    </row>
    <row r="103" spans="1:126" hidden="1" outlineLevel="1" x14ac:dyDescent="0.2">
      <c r="A103" s="457">
        <v>7.4647217989777855E-3</v>
      </c>
      <c r="B103" s="481">
        <v>-2.8164383561643835</v>
      </c>
      <c r="C103" s="443">
        <v>0</v>
      </c>
      <c r="D103" s="444">
        <v>0</v>
      </c>
      <c r="E103" s="444">
        <v>0</v>
      </c>
      <c r="F103" s="444">
        <v>0</v>
      </c>
      <c r="G103" s="444">
        <v>0</v>
      </c>
      <c r="H103" s="444">
        <v>0</v>
      </c>
      <c r="I103" s="444">
        <v>0</v>
      </c>
      <c r="J103" s="444">
        <v>0</v>
      </c>
      <c r="K103" s="444">
        <v>0</v>
      </c>
      <c r="L103" s="444">
        <v>0</v>
      </c>
      <c r="M103" s="444">
        <v>0</v>
      </c>
      <c r="N103" s="444">
        <v>0</v>
      </c>
      <c r="O103" s="444">
        <v>0</v>
      </c>
      <c r="P103" s="444">
        <v>0</v>
      </c>
      <c r="Q103" s="444">
        <v>0</v>
      </c>
      <c r="R103" s="444">
        <v>0</v>
      </c>
      <c r="S103" s="444">
        <v>0</v>
      </c>
      <c r="T103" s="444">
        <v>-7.5283519782725844E-3</v>
      </c>
      <c r="U103" s="444">
        <v>0</v>
      </c>
      <c r="V103" s="444">
        <v>0</v>
      </c>
      <c r="W103" s="444">
        <v>0</v>
      </c>
      <c r="X103" s="444">
        <v>0</v>
      </c>
      <c r="Y103" s="444">
        <v>0</v>
      </c>
      <c r="Z103" s="444">
        <v>0</v>
      </c>
      <c r="AA103" s="444">
        <v>0</v>
      </c>
      <c r="AB103" s="444">
        <v>0</v>
      </c>
      <c r="AC103" s="444">
        <v>0</v>
      </c>
      <c r="AD103" s="444">
        <v>0</v>
      </c>
      <c r="AE103" s="444">
        <v>0</v>
      </c>
      <c r="AF103" s="444">
        <v>0</v>
      </c>
      <c r="AG103" s="444">
        <v>0</v>
      </c>
      <c r="AH103" s="444">
        <v>0</v>
      </c>
      <c r="AI103" s="444">
        <v>0</v>
      </c>
      <c r="AJ103" s="444">
        <v>0</v>
      </c>
      <c r="AK103" s="444">
        <v>0</v>
      </c>
      <c r="AL103" s="444">
        <v>0</v>
      </c>
      <c r="AM103" s="444">
        <v>0</v>
      </c>
      <c r="AN103" s="444">
        <v>0</v>
      </c>
      <c r="AO103" s="444">
        <v>0</v>
      </c>
      <c r="AP103" s="444">
        <v>0</v>
      </c>
      <c r="AQ103" s="444">
        <v>0</v>
      </c>
      <c r="AR103" s="444">
        <v>0</v>
      </c>
      <c r="AS103" s="444">
        <v>0</v>
      </c>
      <c r="AT103" s="444">
        <v>0</v>
      </c>
      <c r="AU103" s="444">
        <v>0</v>
      </c>
      <c r="AV103" s="444">
        <v>0</v>
      </c>
      <c r="AW103" s="444">
        <v>0</v>
      </c>
      <c r="AX103" s="444">
        <v>0</v>
      </c>
      <c r="AY103" s="444">
        <v>0</v>
      </c>
      <c r="AZ103" s="444">
        <v>0</v>
      </c>
      <c r="BA103" s="444">
        <v>0</v>
      </c>
      <c r="BB103" s="444">
        <v>0</v>
      </c>
      <c r="BC103" s="444">
        <v>0</v>
      </c>
      <c r="BD103" s="444">
        <v>0</v>
      </c>
      <c r="BE103" s="444">
        <v>0</v>
      </c>
      <c r="BF103" s="444">
        <v>0</v>
      </c>
      <c r="BG103" s="444">
        <v>0</v>
      </c>
      <c r="BH103" s="444">
        <v>0</v>
      </c>
      <c r="BI103" s="444">
        <v>0</v>
      </c>
      <c r="BJ103" s="444">
        <v>0</v>
      </c>
      <c r="BK103" s="444">
        <v>0</v>
      </c>
      <c r="BL103" s="445">
        <v>0</v>
      </c>
      <c r="BM103" s="449">
        <v>0</v>
      </c>
      <c r="BN103" s="450">
        <v>0</v>
      </c>
      <c r="BO103" s="450">
        <v>0</v>
      </c>
      <c r="BP103" s="450">
        <v>0</v>
      </c>
      <c r="BQ103" s="450">
        <v>0</v>
      </c>
      <c r="BR103" s="450">
        <v>0</v>
      </c>
      <c r="BS103" s="450">
        <v>0</v>
      </c>
      <c r="BT103" s="450">
        <v>0</v>
      </c>
      <c r="BU103" s="450">
        <v>0</v>
      </c>
      <c r="BV103" s="450">
        <v>0</v>
      </c>
      <c r="BW103" s="450">
        <v>0</v>
      </c>
      <c r="BX103" s="450">
        <v>0</v>
      </c>
      <c r="BY103" s="450">
        <v>0</v>
      </c>
      <c r="BZ103" s="450">
        <v>0</v>
      </c>
      <c r="CA103" s="450">
        <v>0</v>
      </c>
      <c r="CB103" s="450">
        <v>0</v>
      </c>
      <c r="CC103" s="450">
        <v>0</v>
      </c>
      <c r="CD103" s="450">
        <v>-1.0085241193186212</v>
      </c>
      <c r="CE103" s="450">
        <v>0</v>
      </c>
      <c r="CF103" s="450">
        <v>0</v>
      </c>
      <c r="CG103" s="450">
        <v>0</v>
      </c>
      <c r="CH103" s="450">
        <v>0</v>
      </c>
      <c r="CI103" s="450">
        <v>0</v>
      </c>
      <c r="CJ103" s="450">
        <v>0</v>
      </c>
      <c r="CK103" s="450">
        <v>0</v>
      </c>
      <c r="CL103" s="450">
        <v>0</v>
      </c>
      <c r="CM103" s="450">
        <v>0</v>
      </c>
      <c r="CN103" s="450">
        <v>0</v>
      </c>
      <c r="CO103" s="450">
        <v>0</v>
      </c>
      <c r="CP103" s="450">
        <v>0</v>
      </c>
      <c r="CQ103" s="450">
        <v>0</v>
      </c>
      <c r="CR103" s="450">
        <v>0</v>
      </c>
      <c r="CS103" s="450">
        <v>0</v>
      </c>
      <c r="CT103" s="450">
        <v>0</v>
      </c>
      <c r="CU103" s="450">
        <v>0</v>
      </c>
      <c r="CV103" s="450">
        <v>0</v>
      </c>
      <c r="CW103" s="450">
        <v>0</v>
      </c>
      <c r="CX103" s="450">
        <v>0</v>
      </c>
      <c r="CY103" s="450">
        <v>0</v>
      </c>
      <c r="CZ103" s="450">
        <v>0</v>
      </c>
      <c r="DA103" s="450">
        <v>0</v>
      </c>
      <c r="DB103" s="450">
        <v>0</v>
      </c>
      <c r="DC103" s="450">
        <v>0</v>
      </c>
      <c r="DD103" s="450">
        <v>0</v>
      </c>
      <c r="DE103" s="450">
        <v>0</v>
      </c>
      <c r="DF103" s="450">
        <v>0</v>
      </c>
      <c r="DG103" s="450">
        <v>0</v>
      </c>
      <c r="DH103" s="450">
        <v>0</v>
      </c>
      <c r="DI103" s="450">
        <v>0</v>
      </c>
      <c r="DJ103" s="450">
        <v>0</v>
      </c>
      <c r="DK103" s="450">
        <v>0</v>
      </c>
      <c r="DL103" s="450">
        <v>0</v>
      </c>
      <c r="DM103" s="450">
        <v>0</v>
      </c>
      <c r="DN103" s="450">
        <v>0</v>
      </c>
      <c r="DO103" s="450">
        <v>0</v>
      </c>
      <c r="DP103" s="450">
        <v>0</v>
      </c>
      <c r="DQ103" s="450">
        <v>0</v>
      </c>
      <c r="DR103" s="450">
        <v>0</v>
      </c>
      <c r="DS103" s="450">
        <v>0</v>
      </c>
      <c r="DT103" s="450">
        <v>0</v>
      </c>
      <c r="DU103" s="450">
        <v>0</v>
      </c>
      <c r="DV103" s="451">
        <v>0</v>
      </c>
    </row>
    <row r="104" spans="1:126" hidden="1" outlineLevel="1" x14ac:dyDescent="0.2">
      <c r="A104" s="457">
        <v>7.5128681660834133E-3</v>
      </c>
      <c r="B104" s="481">
        <v>-2.7260273972602738</v>
      </c>
      <c r="C104" s="443">
        <v>0</v>
      </c>
      <c r="D104" s="444">
        <v>0</v>
      </c>
      <c r="E104" s="444">
        <v>0</v>
      </c>
      <c r="F104" s="444">
        <v>0</v>
      </c>
      <c r="G104" s="444">
        <v>0</v>
      </c>
      <c r="H104" s="444">
        <v>0</v>
      </c>
      <c r="I104" s="444">
        <v>0</v>
      </c>
      <c r="J104" s="444">
        <v>0</v>
      </c>
      <c r="K104" s="444">
        <v>0</v>
      </c>
      <c r="L104" s="444">
        <v>0</v>
      </c>
      <c r="M104" s="444">
        <v>0</v>
      </c>
      <c r="N104" s="444">
        <v>0</v>
      </c>
      <c r="O104" s="444">
        <v>0</v>
      </c>
      <c r="P104" s="444">
        <v>0</v>
      </c>
      <c r="Q104" s="444">
        <v>0</v>
      </c>
      <c r="R104" s="444">
        <v>0</v>
      </c>
      <c r="S104" s="444">
        <v>0</v>
      </c>
      <c r="T104" s="444">
        <v>0</v>
      </c>
      <c r="U104" s="444">
        <v>-8.2525674641880254E-3</v>
      </c>
      <c r="V104" s="444">
        <v>0</v>
      </c>
      <c r="W104" s="444">
        <v>0</v>
      </c>
      <c r="X104" s="444">
        <v>0</v>
      </c>
      <c r="Y104" s="444">
        <v>0</v>
      </c>
      <c r="Z104" s="444">
        <v>0</v>
      </c>
      <c r="AA104" s="444">
        <v>0</v>
      </c>
      <c r="AB104" s="444">
        <v>0</v>
      </c>
      <c r="AC104" s="444">
        <v>0</v>
      </c>
      <c r="AD104" s="444">
        <v>0</v>
      </c>
      <c r="AE104" s="444">
        <v>0</v>
      </c>
      <c r="AF104" s="444">
        <v>0</v>
      </c>
      <c r="AG104" s="444">
        <v>0</v>
      </c>
      <c r="AH104" s="444">
        <v>0</v>
      </c>
      <c r="AI104" s="444">
        <v>0</v>
      </c>
      <c r="AJ104" s="444">
        <v>0</v>
      </c>
      <c r="AK104" s="444">
        <v>0</v>
      </c>
      <c r="AL104" s="444">
        <v>0</v>
      </c>
      <c r="AM104" s="444">
        <v>0</v>
      </c>
      <c r="AN104" s="444">
        <v>0</v>
      </c>
      <c r="AO104" s="444">
        <v>0</v>
      </c>
      <c r="AP104" s="444">
        <v>0</v>
      </c>
      <c r="AQ104" s="444">
        <v>0</v>
      </c>
      <c r="AR104" s="444">
        <v>0</v>
      </c>
      <c r="AS104" s="444">
        <v>0</v>
      </c>
      <c r="AT104" s="444">
        <v>0</v>
      </c>
      <c r="AU104" s="444">
        <v>0</v>
      </c>
      <c r="AV104" s="444">
        <v>0</v>
      </c>
      <c r="AW104" s="444">
        <v>0</v>
      </c>
      <c r="AX104" s="444">
        <v>0</v>
      </c>
      <c r="AY104" s="444">
        <v>0</v>
      </c>
      <c r="AZ104" s="444">
        <v>0</v>
      </c>
      <c r="BA104" s="444">
        <v>0</v>
      </c>
      <c r="BB104" s="444">
        <v>0</v>
      </c>
      <c r="BC104" s="444">
        <v>0</v>
      </c>
      <c r="BD104" s="444">
        <v>0</v>
      </c>
      <c r="BE104" s="444">
        <v>0</v>
      </c>
      <c r="BF104" s="444">
        <v>0</v>
      </c>
      <c r="BG104" s="444">
        <v>0</v>
      </c>
      <c r="BH104" s="444">
        <v>0</v>
      </c>
      <c r="BI104" s="444">
        <v>0</v>
      </c>
      <c r="BJ104" s="444">
        <v>0</v>
      </c>
      <c r="BK104" s="444">
        <v>0</v>
      </c>
      <c r="BL104" s="445">
        <v>0</v>
      </c>
      <c r="BM104" s="449">
        <v>0</v>
      </c>
      <c r="BN104" s="450">
        <v>0</v>
      </c>
      <c r="BO104" s="450">
        <v>0</v>
      </c>
      <c r="BP104" s="450">
        <v>0</v>
      </c>
      <c r="BQ104" s="450">
        <v>0</v>
      </c>
      <c r="BR104" s="450">
        <v>0</v>
      </c>
      <c r="BS104" s="450">
        <v>0</v>
      </c>
      <c r="BT104" s="450">
        <v>0</v>
      </c>
      <c r="BU104" s="450">
        <v>0</v>
      </c>
      <c r="BV104" s="450">
        <v>0</v>
      </c>
      <c r="BW104" s="450">
        <v>0</v>
      </c>
      <c r="BX104" s="450">
        <v>0</v>
      </c>
      <c r="BY104" s="450">
        <v>0</v>
      </c>
      <c r="BZ104" s="450">
        <v>0</v>
      </c>
      <c r="CA104" s="450">
        <v>0</v>
      </c>
      <c r="CB104" s="450">
        <v>0</v>
      </c>
      <c r="CC104" s="450">
        <v>0</v>
      </c>
      <c r="CD104" s="450">
        <v>0</v>
      </c>
      <c r="CE104" s="450">
        <v>-1.0984576438388682</v>
      </c>
      <c r="CF104" s="450">
        <v>0</v>
      </c>
      <c r="CG104" s="450">
        <v>0</v>
      </c>
      <c r="CH104" s="450">
        <v>0</v>
      </c>
      <c r="CI104" s="450">
        <v>0</v>
      </c>
      <c r="CJ104" s="450">
        <v>0</v>
      </c>
      <c r="CK104" s="450">
        <v>0</v>
      </c>
      <c r="CL104" s="450">
        <v>0</v>
      </c>
      <c r="CM104" s="450">
        <v>0</v>
      </c>
      <c r="CN104" s="450">
        <v>0</v>
      </c>
      <c r="CO104" s="450">
        <v>0</v>
      </c>
      <c r="CP104" s="450">
        <v>0</v>
      </c>
      <c r="CQ104" s="450">
        <v>0</v>
      </c>
      <c r="CR104" s="450">
        <v>0</v>
      </c>
      <c r="CS104" s="450">
        <v>0</v>
      </c>
      <c r="CT104" s="450">
        <v>0</v>
      </c>
      <c r="CU104" s="450">
        <v>0</v>
      </c>
      <c r="CV104" s="450">
        <v>0</v>
      </c>
      <c r="CW104" s="450">
        <v>0</v>
      </c>
      <c r="CX104" s="450">
        <v>0</v>
      </c>
      <c r="CY104" s="450">
        <v>0</v>
      </c>
      <c r="CZ104" s="450">
        <v>0</v>
      </c>
      <c r="DA104" s="450">
        <v>0</v>
      </c>
      <c r="DB104" s="450">
        <v>0</v>
      </c>
      <c r="DC104" s="450">
        <v>0</v>
      </c>
      <c r="DD104" s="450">
        <v>0</v>
      </c>
      <c r="DE104" s="450">
        <v>0</v>
      </c>
      <c r="DF104" s="450">
        <v>0</v>
      </c>
      <c r="DG104" s="450">
        <v>0</v>
      </c>
      <c r="DH104" s="450">
        <v>0</v>
      </c>
      <c r="DI104" s="450">
        <v>0</v>
      </c>
      <c r="DJ104" s="450">
        <v>0</v>
      </c>
      <c r="DK104" s="450">
        <v>0</v>
      </c>
      <c r="DL104" s="450">
        <v>0</v>
      </c>
      <c r="DM104" s="450">
        <v>0</v>
      </c>
      <c r="DN104" s="450">
        <v>0</v>
      </c>
      <c r="DO104" s="450">
        <v>0</v>
      </c>
      <c r="DP104" s="450">
        <v>0</v>
      </c>
      <c r="DQ104" s="450">
        <v>0</v>
      </c>
      <c r="DR104" s="450">
        <v>0</v>
      </c>
      <c r="DS104" s="450">
        <v>0</v>
      </c>
      <c r="DT104" s="450">
        <v>0</v>
      </c>
      <c r="DU104" s="450">
        <v>0</v>
      </c>
      <c r="DV104" s="451">
        <v>0</v>
      </c>
    </row>
    <row r="105" spans="1:126" hidden="1" outlineLevel="1" x14ac:dyDescent="0.2">
      <c r="A105" s="457">
        <v>7.6079176082445178E-3</v>
      </c>
      <c r="B105" s="481">
        <v>-2.6438356164383561</v>
      </c>
      <c r="C105" s="443">
        <v>0</v>
      </c>
      <c r="D105" s="444">
        <v>0</v>
      </c>
      <c r="E105" s="444">
        <v>0</v>
      </c>
      <c r="F105" s="444">
        <v>0</v>
      </c>
      <c r="G105" s="444">
        <v>0</v>
      </c>
      <c r="H105" s="444">
        <v>0</v>
      </c>
      <c r="I105" s="444">
        <v>0</v>
      </c>
      <c r="J105" s="444">
        <v>0</v>
      </c>
      <c r="K105" s="444">
        <v>0</v>
      </c>
      <c r="L105" s="444">
        <v>0</v>
      </c>
      <c r="M105" s="444">
        <v>0</v>
      </c>
      <c r="N105" s="444">
        <v>0</v>
      </c>
      <c r="O105" s="444">
        <v>0</v>
      </c>
      <c r="P105" s="444">
        <v>0</v>
      </c>
      <c r="Q105" s="444">
        <v>0</v>
      </c>
      <c r="R105" s="444">
        <v>0</v>
      </c>
      <c r="S105" s="444">
        <v>0</v>
      </c>
      <c r="T105" s="444">
        <v>0</v>
      </c>
      <c r="U105" s="444">
        <v>2.6006606806674136E-4</v>
      </c>
      <c r="V105" s="444">
        <v>-8.6780015660679281E-3</v>
      </c>
      <c r="W105" s="444">
        <v>-1.2903405604788783E-4</v>
      </c>
      <c r="X105" s="444">
        <v>3.285805753349775E-6</v>
      </c>
      <c r="Y105" s="444">
        <v>0</v>
      </c>
      <c r="Z105" s="444">
        <v>0</v>
      </c>
      <c r="AA105" s="444">
        <v>0</v>
      </c>
      <c r="AB105" s="444">
        <v>0</v>
      </c>
      <c r="AC105" s="444">
        <v>0</v>
      </c>
      <c r="AD105" s="444">
        <v>0</v>
      </c>
      <c r="AE105" s="444">
        <v>0</v>
      </c>
      <c r="AF105" s="444">
        <v>0</v>
      </c>
      <c r="AG105" s="444">
        <v>0</v>
      </c>
      <c r="AH105" s="444">
        <v>0</v>
      </c>
      <c r="AI105" s="444">
        <v>0</v>
      </c>
      <c r="AJ105" s="444">
        <v>0</v>
      </c>
      <c r="AK105" s="444">
        <v>0</v>
      </c>
      <c r="AL105" s="444">
        <v>0</v>
      </c>
      <c r="AM105" s="444">
        <v>0</v>
      </c>
      <c r="AN105" s="444">
        <v>0</v>
      </c>
      <c r="AO105" s="444">
        <v>0</v>
      </c>
      <c r="AP105" s="444">
        <v>0</v>
      </c>
      <c r="AQ105" s="444">
        <v>0</v>
      </c>
      <c r="AR105" s="444">
        <v>0</v>
      </c>
      <c r="AS105" s="444">
        <v>0</v>
      </c>
      <c r="AT105" s="444">
        <v>0</v>
      </c>
      <c r="AU105" s="444">
        <v>0</v>
      </c>
      <c r="AV105" s="444">
        <v>0</v>
      </c>
      <c r="AW105" s="444">
        <v>0</v>
      </c>
      <c r="AX105" s="444">
        <v>0</v>
      </c>
      <c r="AY105" s="444">
        <v>0</v>
      </c>
      <c r="AZ105" s="444">
        <v>0</v>
      </c>
      <c r="BA105" s="444">
        <v>0</v>
      </c>
      <c r="BB105" s="444">
        <v>0</v>
      </c>
      <c r="BC105" s="444">
        <v>0</v>
      </c>
      <c r="BD105" s="444">
        <v>0</v>
      </c>
      <c r="BE105" s="444">
        <v>0</v>
      </c>
      <c r="BF105" s="444">
        <v>0</v>
      </c>
      <c r="BG105" s="444">
        <v>0</v>
      </c>
      <c r="BH105" s="444">
        <v>0</v>
      </c>
      <c r="BI105" s="444">
        <v>0</v>
      </c>
      <c r="BJ105" s="444">
        <v>0</v>
      </c>
      <c r="BK105" s="444">
        <v>0</v>
      </c>
      <c r="BL105" s="445">
        <v>0</v>
      </c>
      <c r="BM105" s="449">
        <v>0</v>
      </c>
      <c r="BN105" s="450">
        <v>0</v>
      </c>
      <c r="BO105" s="450">
        <v>0</v>
      </c>
      <c r="BP105" s="450">
        <v>0</v>
      </c>
      <c r="BQ105" s="450">
        <v>0</v>
      </c>
      <c r="BR105" s="450">
        <v>0</v>
      </c>
      <c r="BS105" s="450">
        <v>0</v>
      </c>
      <c r="BT105" s="450">
        <v>0</v>
      </c>
      <c r="BU105" s="450">
        <v>0</v>
      </c>
      <c r="BV105" s="450">
        <v>0</v>
      </c>
      <c r="BW105" s="450">
        <v>0</v>
      </c>
      <c r="BX105" s="450">
        <v>0</v>
      </c>
      <c r="BY105" s="450">
        <v>0</v>
      </c>
      <c r="BZ105" s="450">
        <v>0</v>
      </c>
      <c r="CA105" s="450">
        <v>0</v>
      </c>
      <c r="CB105" s="450">
        <v>0</v>
      </c>
      <c r="CC105" s="450">
        <v>0</v>
      </c>
      <c r="CD105" s="450">
        <v>0</v>
      </c>
      <c r="CE105" s="450">
        <v>3.4183607323101661E-2</v>
      </c>
      <c r="CF105" s="450">
        <v>-1.140653988768725</v>
      </c>
      <c r="CG105" s="450">
        <v>-1.6960495984874591E-2</v>
      </c>
      <c r="CH105" s="450">
        <v>4.3189292031620141E-4</v>
      </c>
      <c r="CI105" s="450">
        <v>0</v>
      </c>
      <c r="CJ105" s="450">
        <v>0</v>
      </c>
      <c r="CK105" s="450">
        <v>0</v>
      </c>
      <c r="CL105" s="450">
        <v>0</v>
      </c>
      <c r="CM105" s="450">
        <v>0</v>
      </c>
      <c r="CN105" s="450">
        <v>0</v>
      </c>
      <c r="CO105" s="450">
        <v>0</v>
      </c>
      <c r="CP105" s="450">
        <v>0</v>
      </c>
      <c r="CQ105" s="450">
        <v>0</v>
      </c>
      <c r="CR105" s="450">
        <v>0</v>
      </c>
      <c r="CS105" s="450">
        <v>0</v>
      </c>
      <c r="CT105" s="450">
        <v>0</v>
      </c>
      <c r="CU105" s="450">
        <v>0</v>
      </c>
      <c r="CV105" s="450">
        <v>0</v>
      </c>
      <c r="CW105" s="450">
        <v>0</v>
      </c>
      <c r="CX105" s="450">
        <v>0</v>
      </c>
      <c r="CY105" s="450">
        <v>0</v>
      </c>
      <c r="CZ105" s="450">
        <v>0</v>
      </c>
      <c r="DA105" s="450">
        <v>0</v>
      </c>
      <c r="DB105" s="450">
        <v>0</v>
      </c>
      <c r="DC105" s="450">
        <v>0</v>
      </c>
      <c r="DD105" s="450">
        <v>0</v>
      </c>
      <c r="DE105" s="450">
        <v>0</v>
      </c>
      <c r="DF105" s="450">
        <v>0</v>
      </c>
      <c r="DG105" s="450">
        <v>0</v>
      </c>
      <c r="DH105" s="450">
        <v>0</v>
      </c>
      <c r="DI105" s="450">
        <v>0</v>
      </c>
      <c r="DJ105" s="450">
        <v>0</v>
      </c>
      <c r="DK105" s="450">
        <v>0</v>
      </c>
      <c r="DL105" s="450">
        <v>0</v>
      </c>
      <c r="DM105" s="450">
        <v>0</v>
      </c>
      <c r="DN105" s="450">
        <v>0</v>
      </c>
      <c r="DO105" s="450">
        <v>0</v>
      </c>
      <c r="DP105" s="450">
        <v>0</v>
      </c>
      <c r="DQ105" s="450">
        <v>0</v>
      </c>
      <c r="DR105" s="450">
        <v>0</v>
      </c>
      <c r="DS105" s="450">
        <v>0</v>
      </c>
      <c r="DT105" s="450">
        <v>0</v>
      </c>
      <c r="DU105" s="450">
        <v>0</v>
      </c>
      <c r="DV105" s="451">
        <v>0</v>
      </c>
    </row>
    <row r="106" spans="1:126" hidden="1" outlineLevel="1" x14ac:dyDescent="0.2">
      <c r="A106" s="457">
        <v>7.6824052237918806E-3</v>
      </c>
      <c r="B106" s="481">
        <v>-2.6</v>
      </c>
      <c r="C106" s="443">
        <v>0</v>
      </c>
      <c r="D106" s="444">
        <v>0</v>
      </c>
      <c r="E106" s="444">
        <v>0</v>
      </c>
      <c r="F106" s="444">
        <v>0</v>
      </c>
      <c r="G106" s="444">
        <v>0</v>
      </c>
      <c r="H106" s="444">
        <v>0</v>
      </c>
      <c r="I106" s="444">
        <v>0</v>
      </c>
      <c r="J106" s="444">
        <v>0</v>
      </c>
      <c r="K106" s="444">
        <v>0</v>
      </c>
      <c r="L106" s="444">
        <v>0</v>
      </c>
      <c r="M106" s="444">
        <v>0</v>
      </c>
      <c r="N106" s="444">
        <v>0</v>
      </c>
      <c r="O106" s="444">
        <v>0</v>
      </c>
      <c r="P106" s="444">
        <v>0</v>
      </c>
      <c r="Q106" s="444">
        <v>0</v>
      </c>
      <c r="R106" s="444">
        <v>0</v>
      </c>
      <c r="S106" s="444">
        <v>0</v>
      </c>
      <c r="T106" s="444">
        <v>0</v>
      </c>
      <c r="U106" s="444">
        <v>8.9702773520115462E-4</v>
      </c>
      <c r="V106" s="444">
        <v>-3.9479823463586207E-3</v>
      </c>
      <c r="W106" s="444">
        <v>-7.3254160515967308E-3</v>
      </c>
      <c r="X106" s="444">
        <v>4.2980004167385435E-4</v>
      </c>
      <c r="Y106" s="444">
        <v>0</v>
      </c>
      <c r="Z106" s="444">
        <v>0</v>
      </c>
      <c r="AA106" s="444">
        <v>0</v>
      </c>
      <c r="AB106" s="444">
        <v>0</v>
      </c>
      <c r="AC106" s="444">
        <v>0</v>
      </c>
      <c r="AD106" s="444">
        <v>0</v>
      </c>
      <c r="AE106" s="444">
        <v>0</v>
      </c>
      <c r="AF106" s="444">
        <v>0</v>
      </c>
      <c r="AG106" s="444">
        <v>0</v>
      </c>
      <c r="AH106" s="444">
        <v>0</v>
      </c>
      <c r="AI106" s="444">
        <v>0</v>
      </c>
      <c r="AJ106" s="444">
        <v>0</v>
      </c>
      <c r="AK106" s="444">
        <v>0</v>
      </c>
      <c r="AL106" s="444">
        <v>0</v>
      </c>
      <c r="AM106" s="444">
        <v>0</v>
      </c>
      <c r="AN106" s="444">
        <v>0</v>
      </c>
      <c r="AO106" s="444">
        <v>0</v>
      </c>
      <c r="AP106" s="444">
        <v>0</v>
      </c>
      <c r="AQ106" s="444">
        <v>0</v>
      </c>
      <c r="AR106" s="444">
        <v>0</v>
      </c>
      <c r="AS106" s="444">
        <v>0</v>
      </c>
      <c r="AT106" s="444">
        <v>0</v>
      </c>
      <c r="AU106" s="444">
        <v>0</v>
      </c>
      <c r="AV106" s="444">
        <v>0</v>
      </c>
      <c r="AW106" s="444">
        <v>0</v>
      </c>
      <c r="AX106" s="444">
        <v>0</v>
      </c>
      <c r="AY106" s="444">
        <v>0</v>
      </c>
      <c r="AZ106" s="444">
        <v>0</v>
      </c>
      <c r="BA106" s="444">
        <v>0</v>
      </c>
      <c r="BB106" s="444">
        <v>0</v>
      </c>
      <c r="BC106" s="444">
        <v>0</v>
      </c>
      <c r="BD106" s="444">
        <v>0</v>
      </c>
      <c r="BE106" s="444">
        <v>0</v>
      </c>
      <c r="BF106" s="444">
        <v>0</v>
      </c>
      <c r="BG106" s="444">
        <v>0</v>
      </c>
      <c r="BH106" s="444">
        <v>0</v>
      </c>
      <c r="BI106" s="444">
        <v>0</v>
      </c>
      <c r="BJ106" s="444">
        <v>0</v>
      </c>
      <c r="BK106" s="444">
        <v>0</v>
      </c>
      <c r="BL106" s="445">
        <v>0</v>
      </c>
      <c r="BM106" s="449">
        <v>0</v>
      </c>
      <c r="BN106" s="450">
        <v>0</v>
      </c>
      <c r="BO106" s="450">
        <v>0</v>
      </c>
      <c r="BP106" s="450">
        <v>0</v>
      </c>
      <c r="BQ106" s="450">
        <v>0</v>
      </c>
      <c r="BR106" s="450">
        <v>0</v>
      </c>
      <c r="BS106" s="450">
        <v>0</v>
      </c>
      <c r="BT106" s="450">
        <v>0</v>
      </c>
      <c r="BU106" s="450">
        <v>0</v>
      </c>
      <c r="BV106" s="450">
        <v>0</v>
      </c>
      <c r="BW106" s="450">
        <v>0</v>
      </c>
      <c r="BX106" s="450">
        <v>0</v>
      </c>
      <c r="BY106" s="450">
        <v>0</v>
      </c>
      <c r="BZ106" s="450">
        <v>0</v>
      </c>
      <c r="CA106" s="450">
        <v>0</v>
      </c>
      <c r="CB106" s="450">
        <v>0</v>
      </c>
      <c r="CC106" s="450">
        <v>0</v>
      </c>
      <c r="CD106" s="450">
        <v>0</v>
      </c>
      <c r="CE106" s="450">
        <v>0.11676391820925058</v>
      </c>
      <c r="CF106" s="450">
        <v>-0.51389925828593253</v>
      </c>
      <c r="CG106" s="450">
        <v>-0.9535315878561601</v>
      </c>
      <c r="CH106" s="450">
        <v>5.5946025906417063E-2</v>
      </c>
      <c r="CI106" s="450">
        <v>0</v>
      </c>
      <c r="CJ106" s="450">
        <v>0</v>
      </c>
      <c r="CK106" s="450">
        <v>0</v>
      </c>
      <c r="CL106" s="450">
        <v>0</v>
      </c>
      <c r="CM106" s="450">
        <v>0</v>
      </c>
      <c r="CN106" s="450">
        <v>0</v>
      </c>
      <c r="CO106" s="450">
        <v>0</v>
      </c>
      <c r="CP106" s="450">
        <v>0</v>
      </c>
      <c r="CQ106" s="450">
        <v>0</v>
      </c>
      <c r="CR106" s="450">
        <v>0</v>
      </c>
      <c r="CS106" s="450">
        <v>0</v>
      </c>
      <c r="CT106" s="450">
        <v>0</v>
      </c>
      <c r="CU106" s="450">
        <v>0</v>
      </c>
      <c r="CV106" s="450">
        <v>0</v>
      </c>
      <c r="CW106" s="450">
        <v>0</v>
      </c>
      <c r="CX106" s="450">
        <v>0</v>
      </c>
      <c r="CY106" s="450">
        <v>0</v>
      </c>
      <c r="CZ106" s="450">
        <v>0</v>
      </c>
      <c r="DA106" s="450">
        <v>0</v>
      </c>
      <c r="DB106" s="450">
        <v>0</v>
      </c>
      <c r="DC106" s="450">
        <v>0</v>
      </c>
      <c r="DD106" s="450">
        <v>0</v>
      </c>
      <c r="DE106" s="450">
        <v>0</v>
      </c>
      <c r="DF106" s="450">
        <v>0</v>
      </c>
      <c r="DG106" s="450">
        <v>0</v>
      </c>
      <c r="DH106" s="450">
        <v>0</v>
      </c>
      <c r="DI106" s="450">
        <v>0</v>
      </c>
      <c r="DJ106" s="450">
        <v>0</v>
      </c>
      <c r="DK106" s="450">
        <v>0</v>
      </c>
      <c r="DL106" s="450">
        <v>0</v>
      </c>
      <c r="DM106" s="450">
        <v>0</v>
      </c>
      <c r="DN106" s="450">
        <v>0</v>
      </c>
      <c r="DO106" s="450">
        <v>0</v>
      </c>
      <c r="DP106" s="450">
        <v>0</v>
      </c>
      <c r="DQ106" s="450">
        <v>0</v>
      </c>
      <c r="DR106" s="450">
        <v>0</v>
      </c>
      <c r="DS106" s="450">
        <v>0</v>
      </c>
      <c r="DT106" s="450">
        <v>0</v>
      </c>
      <c r="DU106" s="450">
        <v>0</v>
      </c>
      <c r="DV106" s="451">
        <v>0</v>
      </c>
    </row>
    <row r="107" spans="1:126" hidden="1" outlineLevel="1" x14ac:dyDescent="0.2">
      <c r="A107" s="457">
        <v>7.8272769924313205E-3</v>
      </c>
      <c r="B107" s="481">
        <v>-2.3506849315068492</v>
      </c>
      <c r="C107" s="443">
        <v>0</v>
      </c>
      <c r="D107" s="444">
        <v>0</v>
      </c>
      <c r="E107" s="444">
        <v>0</v>
      </c>
      <c r="F107" s="444">
        <v>0</v>
      </c>
      <c r="G107" s="444">
        <v>0</v>
      </c>
      <c r="H107" s="444">
        <v>0</v>
      </c>
      <c r="I107" s="444">
        <v>0</v>
      </c>
      <c r="J107" s="444">
        <v>0</v>
      </c>
      <c r="K107" s="444">
        <v>0</v>
      </c>
      <c r="L107" s="444">
        <v>0</v>
      </c>
      <c r="M107" s="444">
        <v>0</v>
      </c>
      <c r="N107" s="444">
        <v>0</v>
      </c>
      <c r="O107" s="444">
        <v>0</v>
      </c>
      <c r="P107" s="444">
        <v>0</v>
      </c>
      <c r="Q107" s="444">
        <v>0</v>
      </c>
      <c r="R107" s="444">
        <v>0</v>
      </c>
      <c r="S107" s="444">
        <v>0</v>
      </c>
      <c r="T107" s="444">
        <v>0</v>
      </c>
      <c r="U107" s="444">
        <v>0</v>
      </c>
      <c r="V107" s="444">
        <v>0</v>
      </c>
      <c r="W107" s="444">
        <v>0</v>
      </c>
      <c r="X107" s="444">
        <v>1.1842041613455334E-3</v>
      </c>
      <c r="Y107" s="444">
        <v>-5.0952492176271347E-3</v>
      </c>
      <c r="Z107" s="444">
        <v>-8.6684298414970145E-3</v>
      </c>
      <c r="AA107" s="444">
        <v>5.2657808044987093E-4</v>
      </c>
      <c r="AB107" s="444">
        <v>0</v>
      </c>
      <c r="AC107" s="444">
        <v>0</v>
      </c>
      <c r="AD107" s="444">
        <v>0</v>
      </c>
      <c r="AE107" s="444">
        <v>0</v>
      </c>
      <c r="AF107" s="444">
        <v>0</v>
      </c>
      <c r="AG107" s="444">
        <v>0</v>
      </c>
      <c r="AH107" s="444">
        <v>0</v>
      </c>
      <c r="AI107" s="444">
        <v>0</v>
      </c>
      <c r="AJ107" s="444">
        <v>0</v>
      </c>
      <c r="AK107" s="444">
        <v>0</v>
      </c>
      <c r="AL107" s="444">
        <v>0</v>
      </c>
      <c r="AM107" s="444">
        <v>0</v>
      </c>
      <c r="AN107" s="444">
        <v>0</v>
      </c>
      <c r="AO107" s="444">
        <v>0</v>
      </c>
      <c r="AP107" s="444">
        <v>0</v>
      </c>
      <c r="AQ107" s="444">
        <v>0</v>
      </c>
      <c r="AR107" s="444">
        <v>0</v>
      </c>
      <c r="AS107" s="444">
        <v>0</v>
      </c>
      <c r="AT107" s="444">
        <v>0</v>
      </c>
      <c r="AU107" s="444">
        <v>0</v>
      </c>
      <c r="AV107" s="444">
        <v>0</v>
      </c>
      <c r="AW107" s="444">
        <v>0</v>
      </c>
      <c r="AX107" s="444">
        <v>0</v>
      </c>
      <c r="AY107" s="444">
        <v>0</v>
      </c>
      <c r="AZ107" s="444">
        <v>0</v>
      </c>
      <c r="BA107" s="444">
        <v>0</v>
      </c>
      <c r="BB107" s="444">
        <v>0</v>
      </c>
      <c r="BC107" s="444">
        <v>0</v>
      </c>
      <c r="BD107" s="444">
        <v>0</v>
      </c>
      <c r="BE107" s="444">
        <v>0</v>
      </c>
      <c r="BF107" s="444">
        <v>0</v>
      </c>
      <c r="BG107" s="444">
        <v>0</v>
      </c>
      <c r="BH107" s="444">
        <v>0</v>
      </c>
      <c r="BI107" s="444">
        <v>0</v>
      </c>
      <c r="BJ107" s="444">
        <v>0</v>
      </c>
      <c r="BK107" s="444">
        <v>0</v>
      </c>
      <c r="BL107" s="445">
        <v>0</v>
      </c>
      <c r="BM107" s="449">
        <v>0</v>
      </c>
      <c r="BN107" s="450">
        <v>0</v>
      </c>
      <c r="BO107" s="450">
        <v>0</v>
      </c>
      <c r="BP107" s="450">
        <v>0</v>
      </c>
      <c r="BQ107" s="450">
        <v>0</v>
      </c>
      <c r="BR107" s="450">
        <v>0</v>
      </c>
      <c r="BS107" s="450">
        <v>0</v>
      </c>
      <c r="BT107" s="450">
        <v>0</v>
      </c>
      <c r="BU107" s="450">
        <v>0</v>
      </c>
      <c r="BV107" s="450">
        <v>0</v>
      </c>
      <c r="BW107" s="450">
        <v>0</v>
      </c>
      <c r="BX107" s="450">
        <v>0</v>
      </c>
      <c r="BY107" s="450">
        <v>0</v>
      </c>
      <c r="BZ107" s="450">
        <v>0</v>
      </c>
      <c r="CA107" s="450">
        <v>0</v>
      </c>
      <c r="CB107" s="450">
        <v>0</v>
      </c>
      <c r="CC107" s="450">
        <v>0</v>
      </c>
      <c r="CD107" s="450">
        <v>0</v>
      </c>
      <c r="CE107" s="450">
        <v>0</v>
      </c>
      <c r="CF107" s="450">
        <v>0</v>
      </c>
      <c r="CG107" s="450">
        <v>0</v>
      </c>
      <c r="CH107" s="450">
        <v>0.15129197069307931</v>
      </c>
      <c r="CI107" s="450">
        <v>-0.65096063708414142</v>
      </c>
      <c r="CJ107" s="450">
        <v>-1.1074643007880081</v>
      </c>
      <c r="CK107" s="450">
        <v>6.7274747138634794E-2</v>
      </c>
      <c r="CL107" s="450">
        <v>0</v>
      </c>
      <c r="CM107" s="450">
        <v>0</v>
      </c>
      <c r="CN107" s="450">
        <v>0</v>
      </c>
      <c r="CO107" s="450">
        <v>0</v>
      </c>
      <c r="CP107" s="450">
        <v>0</v>
      </c>
      <c r="CQ107" s="450">
        <v>0</v>
      </c>
      <c r="CR107" s="450">
        <v>0</v>
      </c>
      <c r="CS107" s="450">
        <v>0</v>
      </c>
      <c r="CT107" s="450">
        <v>0</v>
      </c>
      <c r="CU107" s="450">
        <v>0</v>
      </c>
      <c r="CV107" s="450">
        <v>0</v>
      </c>
      <c r="CW107" s="450">
        <v>0</v>
      </c>
      <c r="CX107" s="450">
        <v>0</v>
      </c>
      <c r="CY107" s="450">
        <v>0</v>
      </c>
      <c r="CZ107" s="450">
        <v>0</v>
      </c>
      <c r="DA107" s="450">
        <v>0</v>
      </c>
      <c r="DB107" s="450">
        <v>0</v>
      </c>
      <c r="DC107" s="450">
        <v>0</v>
      </c>
      <c r="DD107" s="450">
        <v>0</v>
      </c>
      <c r="DE107" s="450">
        <v>0</v>
      </c>
      <c r="DF107" s="450">
        <v>0</v>
      </c>
      <c r="DG107" s="450">
        <v>0</v>
      </c>
      <c r="DH107" s="450">
        <v>0</v>
      </c>
      <c r="DI107" s="450">
        <v>0</v>
      </c>
      <c r="DJ107" s="450">
        <v>0</v>
      </c>
      <c r="DK107" s="450">
        <v>0</v>
      </c>
      <c r="DL107" s="450">
        <v>0</v>
      </c>
      <c r="DM107" s="450">
        <v>0</v>
      </c>
      <c r="DN107" s="450">
        <v>0</v>
      </c>
      <c r="DO107" s="450">
        <v>0</v>
      </c>
      <c r="DP107" s="450">
        <v>0</v>
      </c>
      <c r="DQ107" s="450">
        <v>0</v>
      </c>
      <c r="DR107" s="450">
        <v>0</v>
      </c>
      <c r="DS107" s="450">
        <v>0</v>
      </c>
      <c r="DT107" s="450">
        <v>0</v>
      </c>
      <c r="DU107" s="450">
        <v>0</v>
      </c>
      <c r="DV107" s="451">
        <v>0</v>
      </c>
    </row>
    <row r="108" spans="1:126" hidden="1" outlineLevel="1" x14ac:dyDescent="0.2">
      <c r="A108" s="457">
        <v>8.2676055561701038E-3</v>
      </c>
      <c r="B108" s="481">
        <v>-2.106849315068493</v>
      </c>
      <c r="C108" s="443">
        <v>0</v>
      </c>
      <c r="D108" s="444">
        <v>0</v>
      </c>
      <c r="E108" s="444">
        <v>0</v>
      </c>
      <c r="F108" s="444">
        <v>0</v>
      </c>
      <c r="G108" s="444">
        <v>0</v>
      </c>
      <c r="H108" s="444">
        <v>0</v>
      </c>
      <c r="I108" s="444">
        <v>0</v>
      </c>
      <c r="J108" s="444">
        <v>0</v>
      </c>
      <c r="K108" s="444">
        <v>0</v>
      </c>
      <c r="L108" s="444">
        <v>0</v>
      </c>
      <c r="M108" s="444">
        <v>0</v>
      </c>
      <c r="N108" s="444">
        <v>0</v>
      </c>
      <c r="O108" s="444">
        <v>0</v>
      </c>
      <c r="P108" s="444">
        <v>0</v>
      </c>
      <c r="Q108" s="444">
        <v>0</v>
      </c>
      <c r="R108" s="444">
        <v>0</v>
      </c>
      <c r="S108" s="444">
        <v>0</v>
      </c>
      <c r="T108" s="444">
        <v>0</v>
      </c>
      <c r="U108" s="444">
        <v>0</v>
      </c>
      <c r="V108" s="444">
        <v>0</v>
      </c>
      <c r="W108" s="444">
        <v>0</v>
      </c>
      <c r="X108" s="444">
        <v>0</v>
      </c>
      <c r="Y108" s="444">
        <v>0</v>
      </c>
      <c r="Z108" s="444">
        <v>0</v>
      </c>
      <c r="AA108" s="444">
        <v>1.6164447479194222E-3</v>
      </c>
      <c r="AB108" s="444">
        <v>-6.6904088112560833E-3</v>
      </c>
      <c r="AC108" s="444">
        <v>-9.9092161481288132E-3</v>
      </c>
      <c r="AD108" s="444">
        <v>6.0179922738438604E-4</v>
      </c>
      <c r="AE108" s="444">
        <v>0</v>
      </c>
      <c r="AF108" s="444">
        <v>0</v>
      </c>
      <c r="AG108" s="444">
        <v>0</v>
      </c>
      <c r="AH108" s="444">
        <v>0</v>
      </c>
      <c r="AI108" s="444">
        <v>0</v>
      </c>
      <c r="AJ108" s="444">
        <v>0</v>
      </c>
      <c r="AK108" s="444">
        <v>0</v>
      </c>
      <c r="AL108" s="444">
        <v>0</v>
      </c>
      <c r="AM108" s="444">
        <v>0</v>
      </c>
      <c r="AN108" s="444">
        <v>0</v>
      </c>
      <c r="AO108" s="444">
        <v>0</v>
      </c>
      <c r="AP108" s="444">
        <v>0</v>
      </c>
      <c r="AQ108" s="444">
        <v>0</v>
      </c>
      <c r="AR108" s="444">
        <v>0</v>
      </c>
      <c r="AS108" s="444">
        <v>0</v>
      </c>
      <c r="AT108" s="444">
        <v>0</v>
      </c>
      <c r="AU108" s="444">
        <v>0</v>
      </c>
      <c r="AV108" s="444">
        <v>0</v>
      </c>
      <c r="AW108" s="444">
        <v>0</v>
      </c>
      <c r="AX108" s="444">
        <v>0</v>
      </c>
      <c r="AY108" s="444">
        <v>0</v>
      </c>
      <c r="AZ108" s="444">
        <v>0</v>
      </c>
      <c r="BA108" s="444">
        <v>0</v>
      </c>
      <c r="BB108" s="444">
        <v>0</v>
      </c>
      <c r="BC108" s="444">
        <v>0</v>
      </c>
      <c r="BD108" s="444">
        <v>0</v>
      </c>
      <c r="BE108" s="444">
        <v>0</v>
      </c>
      <c r="BF108" s="444">
        <v>0</v>
      </c>
      <c r="BG108" s="444">
        <v>0</v>
      </c>
      <c r="BH108" s="444">
        <v>0</v>
      </c>
      <c r="BI108" s="444">
        <v>0</v>
      </c>
      <c r="BJ108" s="444">
        <v>0</v>
      </c>
      <c r="BK108" s="444">
        <v>0</v>
      </c>
      <c r="BL108" s="445">
        <v>0</v>
      </c>
      <c r="BM108" s="449">
        <v>0</v>
      </c>
      <c r="BN108" s="450">
        <v>0</v>
      </c>
      <c r="BO108" s="450">
        <v>0</v>
      </c>
      <c r="BP108" s="450">
        <v>0</v>
      </c>
      <c r="BQ108" s="450">
        <v>0</v>
      </c>
      <c r="BR108" s="450">
        <v>0</v>
      </c>
      <c r="BS108" s="450">
        <v>0</v>
      </c>
      <c r="BT108" s="450">
        <v>0</v>
      </c>
      <c r="BU108" s="450">
        <v>0</v>
      </c>
      <c r="BV108" s="450">
        <v>0</v>
      </c>
      <c r="BW108" s="450">
        <v>0</v>
      </c>
      <c r="BX108" s="450">
        <v>0</v>
      </c>
      <c r="BY108" s="450">
        <v>0</v>
      </c>
      <c r="BZ108" s="450">
        <v>0</v>
      </c>
      <c r="CA108" s="450">
        <v>0</v>
      </c>
      <c r="CB108" s="450">
        <v>0</v>
      </c>
      <c r="CC108" s="450">
        <v>0</v>
      </c>
      <c r="CD108" s="450">
        <v>0</v>
      </c>
      <c r="CE108" s="450">
        <v>0</v>
      </c>
      <c r="CF108" s="450">
        <v>0</v>
      </c>
      <c r="CG108" s="450">
        <v>0</v>
      </c>
      <c r="CH108" s="450">
        <v>0</v>
      </c>
      <c r="CI108" s="450">
        <v>0</v>
      </c>
      <c r="CJ108" s="450">
        <v>0</v>
      </c>
      <c r="CK108" s="450">
        <v>0.19551546538321141</v>
      </c>
      <c r="CL108" s="450">
        <v>-0.8092317377506042</v>
      </c>
      <c r="CM108" s="450">
        <v>-1.1985593749974655</v>
      </c>
      <c r="CN108" s="450">
        <v>7.2790026482971726E-2</v>
      </c>
      <c r="CO108" s="450">
        <v>0</v>
      </c>
      <c r="CP108" s="450">
        <v>0</v>
      </c>
      <c r="CQ108" s="450">
        <v>0</v>
      </c>
      <c r="CR108" s="450">
        <v>0</v>
      </c>
      <c r="CS108" s="450">
        <v>0</v>
      </c>
      <c r="CT108" s="450">
        <v>0</v>
      </c>
      <c r="CU108" s="450">
        <v>0</v>
      </c>
      <c r="CV108" s="450">
        <v>0</v>
      </c>
      <c r="CW108" s="450">
        <v>0</v>
      </c>
      <c r="CX108" s="450">
        <v>0</v>
      </c>
      <c r="CY108" s="450">
        <v>0</v>
      </c>
      <c r="CZ108" s="450">
        <v>0</v>
      </c>
      <c r="DA108" s="450">
        <v>0</v>
      </c>
      <c r="DB108" s="450">
        <v>0</v>
      </c>
      <c r="DC108" s="450">
        <v>0</v>
      </c>
      <c r="DD108" s="450">
        <v>0</v>
      </c>
      <c r="DE108" s="450">
        <v>0</v>
      </c>
      <c r="DF108" s="450">
        <v>0</v>
      </c>
      <c r="DG108" s="450">
        <v>0</v>
      </c>
      <c r="DH108" s="450">
        <v>0</v>
      </c>
      <c r="DI108" s="450">
        <v>0</v>
      </c>
      <c r="DJ108" s="450">
        <v>0</v>
      </c>
      <c r="DK108" s="450">
        <v>0</v>
      </c>
      <c r="DL108" s="450">
        <v>0</v>
      </c>
      <c r="DM108" s="450">
        <v>0</v>
      </c>
      <c r="DN108" s="450">
        <v>0</v>
      </c>
      <c r="DO108" s="450">
        <v>0</v>
      </c>
      <c r="DP108" s="450">
        <v>0</v>
      </c>
      <c r="DQ108" s="450">
        <v>0</v>
      </c>
      <c r="DR108" s="450">
        <v>0</v>
      </c>
      <c r="DS108" s="450">
        <v>0</v>
      </c>
      <c r="DT108" s="450">
        <v>0</v>
      </c>
      <c r="DU108" s="450">
        <v>0</v>
      </c>
      <c r="DV108" s="451">
        <v>0</v>
      </c>
    </row>
    <row r="109" spans="1:126" hidden="1" outlineLevel="1" x14ac:dyDescent="0.2">
      <c r="A109" s="457">
        <v>8.7148023988797181E-3</v>
      </c>
      <c r="B109" s="481">
        <v>-1.8575342465753424</v>
      </c>
      <c r="C109" s="443">
        <v>0</v>
      </c>
      <c r="D109" s="444">
        <v>0</v>
      </c>
      <c r="E109" s="444">
        <v>0</v>
      </c>
      <c r="F109" s="444">
        <v>0</v>
      </c>
      <c r="G109" s="444">
        <v>0</v>
      </c>
      <c r="H109" s="444">
        <v>0</v>
      </c>
      <c r="I109" s="444">
        <v>0</v>
      </c>
      <c r="J109" s="444">
        <v>0</v>
      </c>
      <c r="K109" s="444">
        <v>0</v>
      </c>
      <c r="L109" s="444">
        <v>0</v>
      </c>
      <c r="M109" s="444">
        <v>0</v>
      </c>
      <c r="N109" s="444">
        <v>0</v>
      </c>
      <c r="O109" s="444">
        <v>0</v>
      </c>
      <c r="P109" s="444">
        <v>0</v>
      </c>
      <c r="Q109" s="444">
        <v>0</v>
      </c>
      <c r="R109" s="444">
        <v>0</v>
      </c>
      <c r="S109" s="444">
        <v>0</v>
      </c>
      <c r="T109" s="444">
        <v>0</v>
      </c>
      <c r="U109" s="444">
        <v>0</v>
      </c>
      <c r="V109" s="444">
        <v>0</v>
      </c>
      <c r="W109" s="444">
        <v>0</v>
      </c>
      <c r="X109" s="444">
        <v>0</v>
      </c>
      <c r="Y109" s="444">
        <v>0</v>
      </c>
      <c r="Z109" s="444">
        <v>0</v>
      </c>
      <c r="AA109" s="444">
        <v>0</v>
      </c>
      <c r="AB109" s="444">
        <v>0</v>
      </c>
      <c r="AC109" s="444">
        <v>0</v>
      </c>
      <c r="AD109" s="444">
        <v>1.9792541207453063E-3</v>
      </c>
      <c r="AE109" s="444">
        <v>-8.7448424801698163E-3</v>
      </c>
      <c r="AF109" s="444">
        <v>-8.4728667485535515E-3</v>
      </c>
      <c r="AG109" s="444">
        <v>8.4538522251647862E-5</v>
      </c>
      <c r="AH109" s="444">
        <v>0</v>
      </c>
      <c r="AI109" s="444">
        <v>0</v>
      </c>
      <c r="AJ109" s="444">
        <v>0</v>
      </c>
      <c r="AK109" s="444">
        <v>0</v>
      </c>
      <c r="AL109" s="444">
        <v>0</v>
      </c>
      <c r="AM109" s="444">
        <v>0</v>
      </c>
      <c r="AN109" s="444">
        <v>0</v>
      </c>
      <c r="AO109" s="444">
        <v>0</v>
      </c>
      <c r="AP109" s="444">
        <v>0</v>
      </c>
      <c r="AQ109" s="444">
        <v>0</v>
      </c>
      <c r="AR109" s="444">
        <v>0</v>
      </c>
      <c r="AS109" s="444">
        <v>0</v>
      </c>
      <c r="AT109" s="444">
        <v>0</v>
      </c>
      <c r="AU109" s="444">
        <v>0</v>
      </c>
      <c r="AV109" s="444">
        <v>0</v>
      </c>
      <c r="AW109" s="444">
        <v>0</v>
      </c>
      <c r="AX109" s="444">
        <v>0</v>
      </c>
      <c r="AY109" s="444">
        <v>0</v>
      </c>
      <c r="AZ109" s="444">
        <v>0</v>
      </c>
      <c r="BA109" s="444">
        <v>0</v>
      </c>
      <c r="BB109" s="444">
        <v>0</v>
      </c>
      <c r="BC109" s="444">
        <v>0</v>
      </c>
      <c r="BD109" s="444">
        <v>0</v>
      </c>
      <c r="BE109" s="444">
        <v>0</v>
      </c>
      <c r="BF109" s="444">
        <v>0</v>
      </c>
      <c r="BG109" s="444">
        <v>0</v>
      </c>
      <c r="BH109" s="444">
        <v>0</v>
      </c>
      <c r="BI109" s="444">
        <v>0</v>
      </c>
      <c r="BJ109" s="444">
        <v>0</v>
      </c>
      <c r="BK109" s="444">
        <v>0</v>
      </c>
      <c r="BL109" s="445">
        <v>0</v>
      </c>
      <c r="BM109" s="449">
        <v>0</v>
      </c>
      <c r="BN109" s="450">
        <v>0</v>
      </c>
      <c r="BO109" s="450">
        <v>0</v>
      </c>
      <c r="BP109" s="450">
        <v>0</v>
      </c>
      <c r="BQ109" s="450">
        <v>0</v>
      </c>
      <c r="BR109" s="450">
        <v>0</v>
      </c>
      <c r="BS109" s="450">
        <v>0</v>
      </c>
      <c r="BT109" s="450">
        <v>0</v>
      </c>
      <c r="BU109" s="450">
        <v>0</v>
      </c>
      <c r="BV109" s="450">
        <v>0</v>
      </c>
      <c r="BW109" s="450">
        <v>0</v>
      </c>
      <c r="BX109" s="450">
        <v>0</v>
      </c>
      <c r="BY109" s="450">
        <v>0</v>
      </c>
      <c r="BZ109" s="450">
        <v>0</v>
      </c>
      <c r="CA109" s="450">
        <v>0</v>
      </c>
      <c r="CB109" s="450">
        <v>0</v>
      </c>
      <c r="CC109" s="450">
        <v>0</v>
      </c>
      <c r="CD109" s="450">
        <v>0</v>
      </c>
      <c r="CE109" s="450">
        <v>0</v>
      </c>
      <c r="CF109" s="450">
        <v>0</v>
      </c>
      <c r="CG109" s="450">
        <v>0</v>
      </c>
      <c r="CH109" s="450">
        <v>0</v>
      </c>
      <c r="CI109" s="450">
        <v>0</v>
      </c>
      <c r="CJ109" s="450">
        <v>0</v>
      </c>
      <c r="CK109" s="450">
        <v>0</v>
      </c>
      <c r="CL109" s="450">
        <v>0</v>
      </c>
      <c r="CM109" s="450">
        <v>0</v>
      </c>
      <c r="CN109" s="450">
        <v>0.22711405608000224</v>
      </c>
      <c r="CO109" s="450">
        <v>-1.0034470180636523</v>
      </c>
      <c r="CP109" s="450">
        <v>-0.9722385386090604</v>
      </c>
      <c r="CQ109" s="450">
        <v>9.7005667348826208E-3</v>
      </c>
      <c r="CR109" s="450">
        <v>0</v>
      </c>
      <c r="CS109" s="450">
        <v>0</v>
      </c>
      <c r="CT109" s="450">
        <v>0</v>
      </c>
      <c r="CU109" s="450">
        <v>0</v>
      </c>
      <c r="CV109" s="450">
        <v>0</v>
      </c>
      <c r="CW109" s="450">
        <v>0</v>
      </c>
      <c r="CX109" s="450">
        <v>0</v>
      </c>
      <c r="CY109" s="450">
        <v>0</v>
      </c>
      <c r="CZ109" s="450">
        <v>0</v>
      </c>
      <c r="DA109" s="450">
        <v>0</v>
      </c>
      <c r="DB109" s="450">
        <v>0</v>
      </c>
      <c r="DC109" s="450">
        <v>0</v>
      </c>
      <c r="DD109" s="450">
        <v>0</v>
      </c>
      <c r="DE109" s="450">
        <v>0</v>
      </c>
      <c r="DF109" s="450">
        <v>0</v>
      </c>
      <c r="DG109" s="450">
        <v>0</v>
      </c>
      <c r="DH109" s="450">
        <v>0</v>
      </c>
      <c r="DI109" s="450">
        <v>0</v>
      </c>
      <c r="DJ109" s="450">
        <v>0</v>
      </c>
      <c r="DK109" s="450">
        <v>0</v>
      </c>
      <c r="DL109" s="450">
        <v>0</v>
      </c>
      <c r="DM109" s="450">
        <v>0</v>
      </c>
      <c r="DN109" s="450">
        <v>0</v>
      </c>
      <c r="DO109" s="450">
        <v>0</v>
      </c>
      <c r="DP109" s="450">
        <v>0</v>
      </c>
      <c r="DQ109" s="450">
        <v>0</v>
      </c>
      <c r="DR109" s="450">
        <v>0</v>
      </c>
      <c r="DS109" s="450">
        <v>0</v>
      </c>
      <c r="DT109" s="450">
        <v>0</v>
      </c>
      <c r="DU109" s="450">
        <v>0</v>
      </c>
      <c r="DV109" s="451">
        <v>0</v>
      </c>
    </row>
    <row r="110" spans="1:126" hidden="1" outlineLevel="1" x14ac:dyDescent="0.2">
      <c r="A110" s="457">
        <v>9.2890294693457626E-3</v>
      </c>
      <c r="B110" s="481">
        <v>-1.6054794520547946</v>
      </c>
      <c r="C110" s="443">
        <v>0</v>
      </c>
      <c r="D110" s="444">
        <v>0</v>
      </c>
      <c r="E110" s="444">
        <v>0</v>
      </c>
      <c r="F110" s="444">
        <v>0</v>
      </c>
      <c r="G110" s="444">
        <v>0</v>
      </c>
      <c r="H110" s="444">
        <v>0</v>
      </c>
      <c r="I110" s="444">
        <v>0</v>
      </c>
      <c r="J110" s="444">
        <v>0</v>
      </c>
      <c r="K110" s="444">
        <v>0</v>
      </c>
      <c r="L110" s="444">
        <v>0</v>
      </c>
      <c r="M110" s="444">
        <v>0</v>
      </c>
      <c r="N110" s="444">
        <v>0</v>
      </c>
      <c r="O110" s="444">
        <v>0</v>
      </c>
      <c r="P110" s="444">
        <v>0</v>
      </c>
      <c r="Q110" s="444">
        <v>0</v>
      </c>
      <c r="R110" s="444">
        <v>0</v>
      </c>
      <c r="S110" s="444">
        <v>0</v>
      </c>
      <c r="T110" s="444">
        <v>0</v>
      </c>
      <c r="U110" s="444">
        <v>0</v>
      </c>
      <c r="V110" s="444">
        <v>0</v>
      </c>
      <c r="W110" s="444">
        <v>0</v>
      </c>
      <c r="X110" s="444">
        <v>0</v>
      </c>
      <c r="Y110" s="444">
        <v>0</v>
      </c>
      <c r="Z110" s="444">
        <v>0</v>
      </c>
      <c r="AA110" s="444">
        <v>0</v>
      </c>
      <c r="AB110" s="444">
        <v>0</v>
      </c>
      <c r="AC110" s="444">
        <v>0</v>
      </c>
      <c r="AD110" s="444">
        <v>0</v>
      </c>
      <c r="AE110" s="444">
        <v>3.2217813487186907E-2</v>
      </c>
      <c r="AF110" s="444">
        <v>-2.9607920558330579E-2</v>
      </c>
      <c r="AG110" s="444">
        <v>-3.8692795109221585E-3</v>
      </c>
      <c r="AH110" s="444">
        <v>3.2772500573967025E-4</v>
      </c>
      <c r="AI110" s="444">
        <v>0</v>
      </c>
      <c r="AJ110" s="444">
        <v>0</v>
      </c>
      <c r="AK110" s="444">
        <v>0</v>
      </c>
      <c r="AL110" s="444">
        <v>0</v>
      </c>
      <c r="AM110" s="444">
        <v>0</v>
      </c>
      <c r="AN110" s="444">
        <v>0</v>
      </c>
      <c r="AO110" s="444">
        <v>0</v>
      </c>
      <c r="AP110" s="444">
        <v>0</v>
      </c>
      <c r="AQ110" s="444">
        <v>0</v>
      </c>
      <c r="AR110" s="444">
        <v>0</v>
      </c>
      <c r="AS110" s="444">
        <v>0</v>
      </c>
      <c r="AT110" s="444">
        <v>0</v>
      </c>
      <c r="AU110" s="444">
        <v>0</v>
      </c>
      <c r="AV110" s="444">
        <v>0</v>
      </c>
      <c r="AW110" s="444">
        <v>0</v>
      </c>
      <c r="AX110" s="444">
        <v>0</v>
      </c>
      <c r="AY110" s="444">
        <v>0</v>
      </c>
      <c r="AZ110" s="444">
        <v>0</v>
      </c>
      <c r="BA110" s="444">
        <v>0</v>
      </c>
      <c r="BB110" s="444">
        <v>0</v>
      </c>
      <c r="BC110" s="444">
        <v>0</v>
      </c>
      <c r="BD110" s="444">
        <v>0</v>
      </c>
      <c r="BE110" s="444">
        <v>0</v>
      </c>
      <c r="BF110" s="444">
        <v>0</v>
      </c>
      <c r="BG110" s="444">
        <v>0</v>
      </c>
      <c r="BH110" s="444">
        <v>0</v>
      </c>
      <c r="BI110" s="444">
        <v>0</v>
      </c>
      <c r="BJ110" s="444">
        <v>0</v>
      </c>
      <c r="BK110" s="444">
        <v>0</v>
      </c>
      <c r="BL110" s="445">
        <v>0</v>
      </c>
      <c r="BM110" s="449">
        <v>0</v>
      </c>
      <c r="BN110" s="450">
        <v>0</v>
      </c>
      <c r="BO110" s="450">
        <v>0</v>
      </c>
      <c r="BP110" s="450">
        <v>0</v>
      </c>
      <c r="BQ110" s="450">
        <v>0</v>
      </c>
      <c r="BR110" s="450">
        <v>0</v>
      </c>
      <c r="BS110" s="450">
        <v>0</v>
      </c>
      <c r="BT110" s="450">
        <v>0</v>
      </c>
      <c r="BU110" s="450">
        <v>0</v>
      </c>
      <c r="BV110" s="450">
        <v>0</v>
      </c>
      <c r="BW110" s="450">
        <v>0</v>
      </c>
      <c r="BX110" s="450">
        <v>0</v>
      </c>
      <c r="BY110" s="450">
        <v>0</v>
      </c>
      <c r="BZ110" s="450">
        <v>0</v>
      </c>
      <c r="CA110" s="450">
        <v>0</v>
      </c>
      <c r="CB110" s="450">
        <v>0</v>
      </c>
      <c r="CC110" s="450">
        <v>0</v>
      </c>
      <c r="CD110" s="450">
        <v>0</v>
      </c>
      <c r="CE110" s="450">
        <v>0</v>
      </c>
      <c r="CF110" s="450">
        <v>0</v>
      </c>
      <c r="CG110" s="450">
        <v>0</v>
      </c>
      <c r="CH110" s="450">
        <v>0</v>
      </c>
      <c r="CI110" s="450">
        <v>0</v>
      </c>
      <c r="CJ110" s="450">
        <v>0</v>
      </c>
      <c r="CK110" s="450">
        <v>0</v>
      </c>
      <c r="CL110" s="450">
        <v>0</v>
      </c>
      <c r="CM110" s="450">
        <v>0</v>
      </c>
      <c r="CN110" s="450">
        <v>0</v>
      </c>
      <c r="CO110" s="450">
        <v>3.4683724056971954</v>
      </c>
      <c r="CP110" s="450">
        <v>-3.1874073234494649</v>
      </c>
      <c r="CQ110" s="450">
        <v>-0.41654292557591344</v>
      </c>
      <c r="CR110" s="450">
        <v>3.5280866189646432E-2</v>
      </c>
      <c r="CS110" s="450">
        <v>0</v>
      </c>
      <c r="CT110" s="450">
        <v>0</v>
      </c>
      <c r="CU110" s="450">
        <v>0</v>
      </c>
      <c r="CV110" s="450">
        <v>0</v>
      </c>
      <c r="CW110" s="450">
        <v>0</v>
      </c>
      <c r="CX110" s="450">
        <v>0</v>
      </c>
      <c r="CY110" s="450">
        <v>0</v>
      </c>
      <c r="CZ110" s="450">
        <v>0</v>
      </c>
      <c r="DA110" s="450">
        <v>0</v>
      </c>
      <c r="DB110" s="450">
        <v>0</v>
      </c>
      <c r="DC110" s="450">
        <v>0</v>
      </c>
      <c r="DD110" s="450">
        <v>0</v>
      </c>
      <c r="DE110" s="450">
        <v>0</v>
      </c>
      <c r="DF110" s="450">
        <v>0</v>
      </c>
      <c r="DG110" s="450">
        <v>0</v>
      </c>
      <c r="DH110" s="450">
        <v>0</v>
      </c>
      <c r="DI110" s="450">
        <v>0</v>
      </c>
      <c r="DJ110" s="450">
        <v>0</v>
      </c>
      <c r="DK110" s="450">
        <v>0</v>
      </c>
      <c r="DL110" s="450">
        <v>0</v>
      </c>
      <c r="DM110" s="450">
        <v>0</v>
      </c>
      <c r="DN110" s="450">
        <v>0</v>
      </c>
      <c r="DO110" s="450">
        <v>0</v>
      </c>
      <c r="DP110" s="450">
        <v>0</v>
      </c>
      <c r="DQ110" s="450">
        <v>0</v>
      </c>
      <c r="DR110" s="450">
        <v>0</v>
      </c>
      <c r="DS110" s="450">
        <v>0</v>
      </c>
      <c r="DT110" s="450">
        <v>0</v>
      </c>
      <c r="DU110" s="450">
        <v>0</v>
      </c>
      <c r="DV110" s="451">
        <v>0</v>
      </c>
    </row>
    <row r="111" spans="1:126" hidden="1" outlineLevel="1" x14ac:dyDescent="0.2">
      <c r="A111" s="457">
        <v>1.0423850046134307E-2</v>
      </c>
      <c r="B111" s="481">
        <v>-1.3534246575342466</v>
      </c>
      <c r="C111" s="443">
        <v>0</v>
      </c>
      <c r="D111" s="444">
        <v>0</v>
      </c>
      <c r="E111" s="444">
        <v>0</v>
      </c>
      <c r="F111" s="444">
        <v>0</v>
      </c>
      <c r="G111" s="444">
        <v>0</v>
      </c>
      <c r="H111" s="444">
        <v>0</v>
      </c>
      <c r="I111" s="444">
        <v>0</v>
      </c>
      <c r="J111" s="444">
        <v>0</v>
      </c>
      <c r="K111" s="444">
        <v>0</v>
      </c>
      <c r="L111" s="444">
        <v>0</v>
      </c>
      <c r="M111" s="444">
        <v>0</v>
      </c>
      <c r="N111" s="444">
        <v>0</v>
      </c>
      <c r="O111" s="444">
        <v>0</v>
      </c>
      <c r="P111" s="444">
        <v>0</v>
      </c>
      <c r="Q111" s="444">
        <v>0</v>
      </c>
      <c r="R111" s="444">
        <v>0</v>
      </c>
      <c r="S111" s="444">
        <v>0</v>
      </c>
      <c r="T111" s="444">
        <v>0</v>
      </c>
      <c r="U111" s="444">
        <v>0</v>
      </c>
      <c r="V111" s="444">
        <v>0</v>
      </c>
      <c r="W111" s="444">
        <v>0</v>
      </c>
      <c r="X111" s="444">
        <v>0</v>
      </c>
      <c r="Y111" s="444">
        <v>0</v>
      </c>
      <c r="Z111" s="444">
        <v>0</v>
      </c>
      <c r="AA111" s="444">
        <v>0</v>
      </c>
      <c r="AB111" s="444">
        <v>0</v>
      </c>
      <c r="AC111" s="444">
        <v>0</v>
      </c>
      <c r="AD111" s="444">
        <v>0</v>
      </c>
      <c r="AE111" s="444">
        <v>3.6696857818833362E-2</v>
      </c>
      <c r="AF111" s="444">
        <v>-2.7933061643447006E-2</v>
      </c>
      <c r="AG111" s="444">
        <v>-1.3428127239788364E-2</v>
      </c>
      <c r="AH111" s="444">
        <v>1.2038594862476474E-3</v>
      </c>
      <c r="AI111" s="444">
        <v>0</v>
      </c>
      <c r="AJ111" s="444">
        <v>0</v>
      </c>
      <c r="AK111" s="444">
        <v>0</v>
      </c>
      <c r="AL111" s="444">
        <v>0</v>
      </c>
      <c r="AM111" s="444">
        <v>0</v>
      </c>
      <c r="AN111" s="444">
        <v>0</v>
      </c>
      <c r="AO111" s="444">
        <v>0</v>
      </c>
      <c r="AP111" s="444">
        <v>0</v>
      </c>
      <c r="AQ111" s="444">
        <v>0</v>
      </c>
      <c r="AR111" s="444">
        <v>0</v>
      </c>
      <c r="AS111" s="444">
        <v>0</v>
      </c>
      <c r="AT111" s="444">
        <v>0</v>
      </c>
      <c r="AU111" s="444">
        <v>0</v>
      </c>
      <c r="AV111" s="444">
        <v>0</v>
      </c>
      <c r="AW111" s="444">
        <v>0</v>
      </c>
      <c r="AX111" s="444">
        <v>0</v>
      </c>
      <c r="AY111" s="444">
        <v>0</v>
      </c>
      <c r="AZ111" s="444">
        <v>0</v>
      </c>
      <c r="BA111" s="444">
        <v>0</v>
      </c>
      <c r="BB111" s="444">
        <v>0</v>
      </c>
      <c r="BC111" s="444">
        <v>0</v>
      </c>
      <c r="BD111" s="444">
        <v>0</v>
      </c>
      <c r="BE111" s="444">
        <v>0</v>
      </c>
      <c r="BF111" s="444">
        <v>0</v>
      </c>
      <c r="BG111" s="444">
        <v>0</v>
      </c>
      <c r="BH111" s="444">
        <v>0</v>
      </c>
      <c r="BI111" s="444">
        <v>0</v>
      </c>
      <c r="BJ111" s="444">
        <v>0</v>
      </c>
      <c r="BK111" s="444">
        <v>0</v>
      </c>
      <c r="BL111" s="445">
        <v>0</v>
      </c>
      <c r="BM111" s="449">
        <v>0</v>
      </c>
      <c r="BN111" s="450">
        <v>0</v>
      </c>
      <c r="BO111" s="450">
        <v>0</v>
      </c>
      <c r="BP111" s="450">
        <v>0</v>
      </c>
      <c r="BQ111" s="450">
        <v>0</v>
      </c>
      <c r="BR111" s="450">
        <v>0</v>
      </c>
      <c r="BS111" s="450">
        <v>0</v>
      </c>
      <c r="BT111" s="450">
        <v>0</v>
      </c>
      <c r="BU111" s="450">
        <v>0</v>
      </c>
      <c r="BV111" s="450">
        <v>0</v>
      </c>
      <c r="BW111" s="450">
        <v>0</v>
      </c>
      <c r="BX111" s="450">
        <v>0</v>
      </c>
      <c r="BY111" s="450">
        <v>0</v>
      </c>
      <c r="BZ111" s="450">
        <v>0</v>
      </c>
      <c r="CA111" s="450">
        <v>0</v>
      </c>
      <c r="CB111" s="450">
        <v>0</v>
      </c>
      <c r="CC111" s="450">
        <v>0</v>
      </c>
      <c r="CD111" s="450">
        <v>0</v>
      </c>
      <c r="CE111" s="450">
        <v>0</v>
      </c>
      <c r="CF111" s="450">
        <v>0</v>
      </c>
      <c r="CG111" s="450">
        <v>0</v>
      </c>
      <c r="CH111" s="450">
        <v>0</v>
      </c>
      <c r="CI111" s="450">
        <v>0</v>
      </c>
      <c r="CJ111" s="450">
        <v>0</v>
      </c>
      <c r="CK111" s="450">
        <v>0</v>
      </c>
      <c r="CL111" s="450">
        <v>0</v>
      </c>
      <c r="CM111" s="450">
        <v>0</v>
      </c>
      <c r="CN111" s="450">
        <v>0</v>
      </c>
      <c r="CO111" s="450">
        <v>3.5204706184777113</v>
      </c>
      <c r="CP111" s="450">
        <v>-2.6797259668759343</v>
      </c>
      <c r="CQ111" s="450">
        <v>-1.2882118584167657</v>
      </c>
      <c r="CR111" s="450">
        <v>0.11549086766593497</v>
      </c>
      <c r="CS111" s="450">
        <v>0</v>
      </c>
      <c r="CT111" s="450">
        <v>0</v>
      </c>
      <c r="CU111" s="450">
        <v>0</v>
      </c>
      <c r="CV111" s="450">
        <v>0</v>
      </c>
      <c r="CW111" s="450">
        <v>0</v>
      </c>
      <c r="CX111" s="450">
        <v>0</v>
      </c>
      <c r="CY111" s="450">
        <v>0</v>
      </c>
      <c r="CZ111" s="450">
        <v>0</v>
      </c>
      <c r="DA111" s="450">
        <v>0</v>
      </c>
      <c r="DB111" s="450">
        <v>0</v>
      </c>
      <c r="DC111" s="450">
        <v>0</v>
      </c>
      <c r="DD111" s="450">
        <v>0</v>
      </c>
      <c r="DE111" s="450">
        <v>0</v>
      </c>
      <c r="DF111" s="450">
        <v>0</v>
      </c>
      <c r="DG111" s="450">
        <v>0</v>
      </c>
      <c r="DH111" s="450">
        <v>0</v>
      </c>
      <c r="DI111" s="450">
        <v>0</v>
      </c>
      <c r="DJ111" s="450">
        <v>0</v>
      </c>
      <c r="DK111" s="450">
        <v>0</v>
      </c>
      <c r="DL111" s="450">
        <v>0</v>
      </c>
      <c r="DM111" s="450">
        <v>0</v>
      </c>
      <c r="DN111" s="450">
        <v>0</v>
      </c>
      <c r="DO111" s="450">
        <v>0</v>
      </c>
      <c r="DP111" s="450">
        <v>0</v>
      </c>
      <c r="DQ111" s="450">
        <v>0</v>
      </c>
      <c r="DR111" s="450">
        <v>0</v>
      </c>
      <c r="DS111" s="450">
        <v>0</v>
      </c>
      <c r="DT111" s="450">
        <v>0</v>
      </c>
      <c r="DU111" s="450">
        <v>0</v>
      </c>
      <c r="DV111" s="451">
        <v>0</v>
      </c>
    </row>
    <row r="112" spans="1:126" hidden="1" outlineLevel="1" x14ac:dyDescent="0.2">
      <c r="A112" s="457">
        <v>1.1432622949970194E-2</v>
      </c>
      <c r="B112" s="481">
        <v>-1.1095890410958904</v>
      </c>
      <c r="C112" s="443">
        <v>0</v>
      </c>
      <c r="D112" s="444">
        <v>0</v>
      </c>
      <c r="E112" s="444">
        <v>0</v>
      </c>
      <c r="F112" s="444">
        <v>0</v>
      </c>
      <c r="G112" s="444">
        <v>0</v>
      </c>
      <c r="H112" s="444">
        <v>0</v>
      </c>
      <c r="I112" s="444">
        <v>0</v>
      </c>
      <c r="J112" s="444">
        <v>0</v>
      </c>
      <c r="K112" s="444">
        <v>0</v>
      </c>
      <c r="L112" s="444">
        <v>0</v>
      </c>
      <c r="M112" s="444">
        <v>0</v>
      </c>
      <c r="N112" s="444">
        <v>0</v>
      </c>
      <c r="O112" s="444">
        <v>0</v>
      </c>
      <c r="P112" s="444">
        <v>0</v>
      </c>
      <c r="Q112" s="444">
        <v>0</v>
      </c>
      <c r="R112" s="444">
        <v>0</v>
      </c>
      <c r="S112" s="444">
        <v>0</v>
      </c>
      <c r="T112" s="444">
        <v>0</v>
      </c>
      <c r="U112" s="444">
        <v>0</v>
      </c>
      <c r="V112" s="444">
        <v>0</v>
      </c>
      <c r="W112" s="444">
        <v>0</v>
      </c>
      <c r="X112" s="444">
        <v>0</v>
      </c>
      <c r="Y112" s="444">
        <v>0</v>
      </c>
      <c r="Z112" s="444">
        <v>0</v>
      </c>
      <c r="AA112" s="444">
        <v>0</v>
      </c>
      <c r="AB112" s="444">
        <v>0</v>
      </c>
      <c r="AC112" s="444">
        <v>0</v>
      </c>
      <c r="AD112" s="444">
        <v>0</v>
      </c>
      <c r="AE112" s="444">
        <v>1.827876921870264E-2</v>
      </c>
      <c r="AF112" s="444">
        <v>-1.4662048727661909E-2</v>
      </c>
      <c r="AG112" s="444">
        <v>-2.5264062006221135E-2</v>
      </c>
      <c r="AH112" s="444">
        <v>1.677198824557805E-3</v>
      </c>
      <c r="AI112" s="444">
        <v>0</v>
      </c>
      <c r="AJ112" s="444">
        <v>0</v>
      </c>
      <c r="AK112" s="444">
        <v>0</v>
      </c>
      <c r="AL112" s="444">
        <v>0</v>
      </c>
      <c r="AM112" s="444">
        <v>0</v>
      </c>
      <c r="AN112" s="444">
        <v>0</v>
      </c>
      <c r="AO112" s="444">
        <v>0</v>
      </c>
      <c r="AP112" s="444">
        <v>0</v>
      </c>
      <c r="AQ112" s="444">
        <v>0</v>
      </c>
      <c r="AR112" s="444">
        <v>0</v>
      </c>
      <c r="AS112" s="444">
        <v>0</v>
      </c>
      <c r="AT112" s="444">
        <v>0</v>
      </c>
      <c r="AU112" s="444">
        <v>0</v>
      </c>
      <c r="AV112" s="444">
        <v>0</v>
      </c>
      <c r="AW112" s="444">
        <v>0</v>
      </c>
      <c r="AX112" s="444">
        <v>0</v>
      </c>
      <c r="AY112" s="444">
        <v>0</v>
      </c>
      <c r="AZ112" s="444">
        <v>0</v>
      </c>
      <c r="BA112" s="444">
        <v>0</v>
      </c>
      <c r="BB112" s="444">
        <v>0</v>
      </c>
      <c r="BC112" s="444">
        <v>0</v>
      </c>
      <c r="BD112" s="444">
        <v>0</v>
      </c>
      <c r="BE112" s="444">
        <v>0</v>
      </c>
      <c r="BF112" s="444">
        <v>0</v>
      </c>
      <c r="BG112" s="444">
        <v>0</v>
      </c>
      <c r="BH112" s="444">
        <v>0</v>
      </c>
      <c r="BI112" s="444">
        <v>0</v>
      </c>
      <c r="BJ112" s="444">
        <v>0</v>
      </c>
      <c r="BK112" s="444">
        <v>0</v>
      </c>
      <c r="BL112" s="445">
        <v>0</v>
      </c>
      <c r="BM112" s="449">
        <v>0</v>
      </c>
      <c r="BN112" s="450">
        <v>0</v>
      </c>
      <c r="BO112" s="450">
        <v>0</v>
      </c>
      <c r="BP112" s="450">
        <v>0</v>
      </c>
      <c r="BQ112" s="450">
        <v>0</v>
      </c>
      <c r="BR112" s="450">
        <v>0</v>
      </c>
      <c r="BS112" s="450">
        <v>0</v>
      </c>
      <c r="BT112" s="450">
        <v>0</v>
      </c>
      <c r="BU112" s="450">
        <v>0</v>
      </c>
      <c r="BV112" s="450">
        <v>0</v>
      </c>
      <c r="BW112" s="450">
        <v>0</v>
      </c>
      <c r="BX112" s="450">
        <v>0</v>
      </c>
      <c r="BY112" s="450">
        <v>0</v>
      </c>
      <c r="BZ112" s="450">
        <v>0</v>
      </c>
      <c r="CA112" s="450">
        <v>0</v>
      </c>
      <c r="CB112" s="450">
        <v>0</v>
      </c>
      <c r="CC112" s="450">
        <v>0</v>
      </c>
      <c r="CD112" s="450">
        <v>0</v>
      </c>
      <c r="CE112" s="450">
        <v>0</v>
      </c>
      <c r="CF112" s="450">
        <v>0</v>
      </c>
      <c r="CG112" s="450">
        <v>0</v>
      </c>
      <c r="CH112" s="450">
        <v>0</v>
      </c>
      <c r="CI112" s="450">
        <v>0</v>
      </c>
      <c r="CJ112" s="450">
        <v>0</v>
      </c>
      <c r="CK112" s="450">
        <v>0</v>
      </c>
      <c r="CL112" s="450">
        <v>0</v>
      </c>
      <c r="CM112" s="450">
        <v>0</v>
      </c>
      <c r="CN112" s="450">
        <v>0</v>
      </c>
      <c r="CO112" s="450">
        <v>1.598825510006896</v>
      </c>
      <c r="CP112" s="450">
        <v>-1.2824746160022826</v>
      </c>
      <c r="CQ112" s="450">
        <v>-2.2098220256872025</v>
      </c>
      <c r="CR112" s="450">
        <v>0.14670288978280155</v>
      </c>
      <c r="CS112" s="450">
        <v>0</v>
      </c>
      <c r="CT112" s="450">
        <v>0</v>
      </c>
      <c r="CU112" s="450">
        <v>0</v>
      </c>
      <c r="CV112" s="450">
        <v>0</v>
      </c>
      <c r="CW112" s="450">
        <v>0</v>
      </c>
      <c r="CX112" s="450">
        <v>0</v>
      </c>
      <c r="CY112" s="450">
        <v>0</v>
      </c>
      <c r="CZ112" s="450">
        <v>0</v>
      </c>
      <c r="DA112" s="450">
        <v>0</v>
      </c>
      <c r="DB112" s="450">
        <v>0</v>
      </c>
      <c r="DC112" s="450">
        <v>0</v>
      </c>
      <c r="DD112" s="450">
        <v>0</v>
      </c>
      <c r="DE112" s="450">
        <v>0</v>
      </c>
      <c r="DF112" s="450">
        <v>0</v>
      </c>
      <c r="DG112" s="450">
        <v>0</v>
      </c>
      <c r="DH112" s="450">
        <v>0</v>
      </c>
      <c r="DI112" s="450">
        <v>0</v>
      </c>
      <c r="DJ112" s="450">
        <v>0</v>
      </c>
      <c r="DK112" s="450">
        <v>0</v>
      </c>
      <c r="DL112" s="450">
        <v>0</v>
      </c>
      <c r="DM112" s="450">
        <v>0</v>
      </c>
      <c r="DN112" s="450">
        <v>0</v>
      </c>
      <c r="DO112" s="450">
        <v>0</v>
      </c>
      <c r="DP112" s="450">
        <v>0</v>
      </c>
      <c r="DQ112" s="450">
        <v>0</v>
      </c>
      <c r="DR112" s="450">
        <v>0</v>
      </c>
      <c r="DS112" s="450">
        <v>0</v>
      </c>
      <c r="DT112" s="450">
        <v>0</v>
      </c>
      <c r="DU112" s="450">
        <v>0</v>
      </c>
      <c r="DV112" s="451">
        <v>0</v>
      </c>
    </row>
    <row r="113" spans="1:126" hidden="1" outlineLevel="1" x14ac:dyDescent="0.2">
      <c r="A113" s="457">
        <v>1.493378734054804E-2</v>
      </c>
      <c r="B113" s="481">
        <v>-0.30958904109589042</v>
      </c>
      <c r="C113" s="443">
        <v>0</v>
      </c>
      <c r="D113" s="444">
        <v>0</v>
      </c>
      <c r="E113" s="444">
        <v>0</v>
      </c>
      <c r="F113" s="444">
        <v>0</v>
      </c>
      <c r="G113" s="444">
        <v>0</v>
      </c>
      <c r="H113" s="444">
        <v>0</v>
      </c>
      <c r="I113" s="444">
        <v>0</v>
      </c>
      <c r="J113" s="444">
        <v>0</v>
      </c>
      <c r="K113" s="444">
        <v>0</v>
      </c>
      <c r="L113" s="444">
        <v>0</v>
      </c>
      <c r="M113" s="444">
        <v>0</v>
      </c>
      <c r="N113" s="444">
        <v>0</v>
      </c>
      <c r="O113" s="444">
        <v>0</v>
      </c>
      <c r="P113" s="444">
        <v>0</v>
      </c>
      <c r="Q113" s="444">
        <v>0</v>
      </c>
      <c r="R113" s="444">
        <v>0</v>
      </c>
      <c r="S113" s="444">
        <v>0</v>
      </c>
      <c r="T113" s="444">
        <v>0</v>
      </c>
      <c r="U113" s="444">
        <v>0</v>
      </c>
      <c r="V113" s="444">
        <v>0</v>
      </c>
      <c r="W113" s="444">
        <v>0</v>
      </c>
      <c r="X113" s="444">
        <v>0</v>
      </c>
      <c r="Y113" s="444">
        <v>0</v>
      </c>
      <c r="Z113" s="444">
        <v>0</v>
      </c>
      <c r="AA113" s="444">
        <v>0</v>
      </c>
      <c r="AB113" s="444">
        <v>0</v>
      </c>
      <c r="AC113" s="444">
        <v>0</v>
      </c>
      <c r="AD113" s="444">
        <v>0</v>
      </c>
      <c r="AE113" s="444">
        <v>0</v>
      </c>
      <c r="AF113" s="444">
        <v>3.0475984349338557E-3</v>
      </c>
      <c r="AG113" s="444">
        <v>-2.847959735775344E-2</v>
      </c>
      <c r="AH113" s="444">
        <v>-2.9328006884206229E-2</v>
      </c>
      <c r="AI113" s="444">
        <v>2.9732293612492844E-3</v>
      </c>
      <c r="AJ113" s="444">
        <v>0</v>
      </c>
      <c r="AK113" s="444">
        <v>0</v>
      </c>
      <c r="AL113" s="444">
        <v>0</v>
      </c>
      <c r="AM113" s="444">
        <v>0</v>
      </c>
      <c r="AN113" s="444">
        <v>0</v>
      </c>
      <c r="AO113" s="444">
        <v>0</v>
      </c>
      <c r="AP113" s="444">
        <v>0</v>
      </c>
      <c r="AQ113" s="444">
        <v>0</v>
      </c>
      <c r="AR113" s="444">
        <v>0</v>
      </c>
      <c r="AS113" s="444">
        <v>0</v>
      </c>
      <c r="AT113" s="444">
        <v>0</v>
      </c>
      <c r="AU113" s="444">
        <v>0</v>
      </c>
      <c r="AV113" s="444">
        <v>0</v>
      </c>
      <c r="AW113" s="444">
        <v>0</v>
      </c>
      <c r="AX113" s="444">
        <v>0</v>
      </c>
      <c r="AY113" s="444">
        <v>0</v>
      </c>
      <c r="AZ113" s="444">
        <v>0</v>
      </c>
      <c r="BA113" s="444">
        <v>0</v>
      </c>
      <c r="BB113" s="444">
        <v>0</v>
      </c>
      <c r="BC113" s="444">
        <v>0</v>
      </c>
      <c r="BD113" s="444">
        <v>0</v>
      </c>
      <c r="BE113" s="444">
        <v>0</v>
      </c>
      <c r="BF113" s="444">
        <v>0</v>
      </c>
      <c r="BG113" s="444">
        <v>0</v>
      </c>
      <c r="BH113" s="444">
        <v>0</v>
      </c>
      <c r="BI113" s="444">
        <v>0</v>
      </c>
      <c r="BJ113" s="444">
        <v>0</v>
      </c>
      <c r="BK113" s="444">
        <v>0</v>
      </c>
      <c r="BL113" s="445">
        <v>0</v>
      </c>
      <c r="BM113" s="449">
        <v>0</v>
      </c>
      <c r="BN113" s="450">
        <v>0</v>
      </c>
      <c r="BO113" s="450">
        <v>0</v>
      </c>
      <c r="BP113" s="450">
        <v>0</v>
      </c>
      <c r="BQ113" s="450">
        <v>0</v>
      </c>
      <c r="BR113" s="450">
        <v>0</v>
      </c>
      <c r="BS113" s="450">
        <v>0</v>
      </c>
      <c r="BT113" s="450">
        <v>0</v>
      </c>
      <c r="BU113" s="450">
        <v>0</v>
      </c>
      <c r="BV113" s="450">
        <v>0</v>
      </c>
      <c r="BW113" s="450">
        <v>0</v>
      </c>
      <c r="BX113" s="450">
        <v>0</v>
      </c>
      <c r="BY113" s="450">
        <v>0</v>
      </c>
      <c r="BZ113" s="450">
        <v>0</v>
      </c>
      <c r="CA113" s="450">
        <v>0</v>
      </c>
      <c r="CB113" s="450">
        <v>0</v>
      </c>
      <c r="CC113" s="450">
        <v>0</v>
      </c>
      <c r="CD113" s="450">
        <v>0</v>
      </c>
      <c r="CE113" s="450">
        <v>0</v>
      </c>
      <c r="CF113" s="450">
        <v>0</v>
      </c>
      <c r="CG113" s="450">
        <v>0</v>
      </c>
      <c r="CH113" s="450">
        <v>0</v>
      </c>
      <c r="CI113" s="450">
        <v>0</v>
      </c>
      <c r="CJ113" s="450">
        <v>0</v>
      </c>
      <c r="CK113" s="450">
        <v>0</v>
      </c>
      <c r="CL113" s="450">
        <v>0</v>
      </c>
      <c r="CM113" s="450">
        <v>0</v>
      </c>
      <c r="CN113" s="450">
        <v>0</v>
      </c>
      <c r="CO113" s="450">
        <v>0</v>
      </c>
      <c r="CP113" s="450">
        <v>0.20407404802524898</v>
      </c>
      <c r="CQ113" s="450">
        <v>-1.9070579156049705</v>
      </c>
      <c r="CR113" s="450">
        <v>-1.9638693263412943</v>
      </c>
      <c r="CS113" s="450">
        <v>0.19909412752761035</v>
      </c>
      <c r="CT113" s="450">
        <v>0</v>
      </c>
      <c r="CU113" s="450">
        <v>0</v>
      </c>
      <c r="CV113" s="450">
        <v>0</v>
      </c>
      <c r="CW113" s="450">
        <v>0</v>
      </c>
      <c r="CX113" s="450">
        <v>0</v>
      </c>
      <c r="CY113" s="450">
        <v>0</v>
      </c>
      <c r="CZ113" s="450">
        <v>0</v>
      </c>
      <c r="DA113" s="450">
        <v>0</v>
      </c>
      <c r="DB113" s="450">
        <v>0</v>
      </c>
      <c r="DC113" s="450">
        <v>0</v>
      </c>
      <c r="DD113" s="450">
        <v>0</v>
      </c>
      <c r="DE113" s="450">
        <v>0</v>
      </c>
      <c r="DF113" s="450">
        <v>0</v>
      </c>
      <c r="DG113" s="450">
        <v>0</v>
      </c>
      <c r="DH113" s="450">
        <v>0</v>
      </c>
      <c r="DI113" s="450">
        <v>0</v>
      </c>
      <c r="DJ113" s="450">
        <v>0</v>
      </c>
      <c r="DK113" s="450">
        <v>0</v>
      </c>
      <c r="DL113" s="450">
        <v>0</v>
      </c>
      <c r="DM113" s="450">
        <v>0</v>
      </c>
      <c r="DN113" s="450">
        <v>0</v>
      </c>
      <c r="DO113" s="450">
        <v>0</v>
      </c>
      <c r="DP113" s="450">
        <v>0</v>
      </c>
      <c r="DQ113" s="450">
        <v>0</v>
      </c>
      <c r="DR113" s="450">
        <v>0</v>
      </c>
      <c r="DS113" s="450">
        <v>0</v>
      </c>
      <c r="DT113" s="450">
        <v>0</v>
      </c>
      <c r="DU113" s="450">
        <v>0</v>
      </c>
      <c r="DV113" s="451">
        <v>0</v>
      </c>
    </row>
    <row r="114" spans="1:126" hidden="1" outlineLevel="1" x14ac:dyDescent="0.2">
      <c r="A114" s="457">
        <v>1.9545403055772036E-2</v>
      </c>
      <c r="B114" s="481">
        <v>0.69315068493150689</v>
      </c>
      <c r="C114" s="443">
        <v>0</v>
      </c>
      <c r="D114" s="444">
        <v>0</v>
      </c>
      <c r="E114" s="444">
        <v>0</v>
      </c>
      <c r="F114" s="444">
        <v>0</v>
      </c>
      <c r="G114" s="444">
        <v>0</v>
      </c>
      <c r="H114" s="444">
        <v>0</v>
      </c>
      <c r="I114" s="444">
        <v>0</v>
      </c>
      <c r="J114" s="444">
        <v>0</v>
      </c>
      <c r="K114" s="444">
        <v>0</v>
      </c>
      <c r="L114" s="444">
        <v>0</v>
      </c>
      <c r="M114" s="444">
        <v>0</v>
      </c>
      <c r="N114" s="444">
        <v>0</v>
      </c>
      <c r="O114" s="444">
        <v>0</v>
      </c>
      <c r="P114" s="444">
        <v>0</v>
      </c>
      <c r="Q114" s="444">
        <v>0</v>
      </c>
      <c r="R114" s="444">
        <v>0</v>
      </c>
      <c r="S114" s="444">
        <v>0</v>
      </c>
      <c r="T114" s="444">
        <v>0</v>
      </c>
      <c r="U114" s="444">
        <v>0</v>
      </c>
      <c r="V114" s="444">
        <v>0</v>
      </c>
      <c r="W114" s="444">
        <v>0</v>
      </c>
      <c r="X114" s="444">
        <v>0</v>
      </c>
      <c r="Y114" s="444">
        <v>0</v>
      </c>
      <c r="Z114" s="444">
        <v>0</v>
      </c>
      <c r="AA114" s="444">
        <v>0</v>
      </c>
      <c r="AB114" s="444">
        <v>0</v>
      </c>
      <c r="AC114" s="444">
        <v>0</v>
      </c>
      <c r="AD114" s="444">
        <v>0</v>
      </c>
      <c r="AE114" s="444">
        <v>0</v>
      </c>
      <c r="AF114" s="444">
        <v>0</v>
      </c>
      <c r="AG114" s="444">
        <v>5.0440580915131084E-3</v>
      </c>
      <c r="AH114" s="444">
        <v>-4.6320256852561671E-2</v>
      </c>
      <c r="AI114" s="444">
        <v>-5.0153223002490255E-2</v>
      </c>
      <c r="AJ114" s="444">
        <v>5.5994193783734771E-3</v>
      </c>
      <c r="AK114" s="444">
        <v>0</v>
      </c>
      <c r="AL114" s="444">
        <v>0</v>
      </c>
      <c r="AM114" s="444">
        <v>0</v>
      </c>
      <c r="AN114" s="444">
        <v>0</v>
      </c>
      <c r="AO114" s="444">
        <v>0</v>
      </c>
      <c r="AP114" s="444">
        <v>0</v>
      </c>
      <c r="AQ114" s="444">
        <v>0</v>
      </c>
      <c r="AR114" s="444">
        <v>0</v>
      </c>
      <c r="AS114" s="444">
        <v>0</v>
      </c>
      <c r="AT114" s="444">
        <v>0</v>
      </c>
      <c r="AU114" s="444">
        <v>0</v>
      </c>
      <c r="AV114" s="444">
        <v>0</v>
      </c>
      <c r="AW114" s="444">
        <v>0</v>
      </c>
      <c r="AX114" s="444">
        <v>0</v>
      </c>
      <c r="AY114" s="444">
        <v>0</v>
      </c>
      <c r="AZ114" s="444">
        <v>0</v>
      </c>
      <c r="BA114" s="444">
        <v>0</v>
      </c>
      <c r="BB114" s="444">
        <v>0</v>
      </c>
      <c r="BC114" s="444">
        <v>0</v>
      </c>
      <c r="BD114" s="444">
        <v>0</v>
      </c>
      <c r="BE114" s="444">
        <v>0</v>
      </c>
      <c r="BF114" s="444">
        <v>0</v>
      </c>
      <c r="BG114" s="444">
        <v>0</v>
      </c>
      <c r="BH114" s="444">
        <v>0</v>
      </c>
      <c r="BI114" s="444">
        <v>0</v>
      </c>
      <c r="BJ114" s="444">
        <v>0</v>
      </c>
      <c r="BK114" s="444">
        <v>0</v>
      </c>
      <c r="BL114" s="445">
        <v>0</v>
      </c>
      <c r="BM114" s="449">
        <v>0</v>
      </c>
      <c r="BN114" s="450">
        <v>0</v>
      </c>
      <c r="BO114" s="450">
        <v>0</v>
      </c>
      <c r="BP114" s="450">
        <v>0</v>
      </c>
      <c r="BQ114" s="450">
        <v>0</v>
      </c>
      <c r="BR114" s="450">
        <v>0</v>
      </c>
      <c r="BS114" s="450">
        <v>0</v>
      </c>
      <c r="BT114" s="450">
        <v>0</v>
      </c>
      <c r="BU114" s="450">
        <v>0</v>
      </c>
      <c r="BV114" s="450">
        <v>0</v>
      </c>
      <c r="BW114" s="450">
        <v>0</v>
      </c>
      <c r="BX114" s="450">
        <v>0</v>
      </c>
      <c r="BY114" s="450">
        <v>0</v>
      </c>
      <c r="BZ114" s="450">
        <v>0</v>
      </c>
      <c r="CA114" s="450">
        <v>0</v>
      </c>
      <c r="CB114" s="450">
        <v>0</v>
      </c>
      <c r="CC114" s="450">
        <v>0</v>
      </c>
      <c r="CD114" s="450">
        <v>0</v>
      </c>
      <c r="CE114" s="450">
        <v>0</v>
      </c>
      <c r="CF114" s="450">
        <v>0</v>
      </c>
      <c r="CG114" s="450">
        <v>0</v>
      </c>
      <c r="CH114" s="450">
        <v>0</v>
      </c>
      <c r="CI114" s="450">
        <v>0</v>
      </c>
      <c r="CJ114" s="450">
        <v>0</v>
      </c>
      <c r="CK114" s="450">
        <v>0</v>
      </c>
      <c r="CL114" s="450">
        <v>0</v>
      </c>
      <c r="CM114" s="450">
        <v>0</v>
      </c>
      <c r="CN114" s="450">
        <v>0</v>
      </c>
      <c r="CO114" s="450">
        <v>0</v>
      </c>
      <c r="CP114" s="450">
        <v>0</v>
      </c>
      <c r="CQ114" s="450">
        <v>0.25806876824796543</v>
      </c>
      <c r="CR114" s="450">
        <v>-2.3698798495169759</v>
      </c>
      <c r="CS114" s="450">
        <v>-2.5659856110094026</v>
      </c>
      <c r="CT114" s="450">
        <v>0.28648267638153868</v>
      </c>
      <c r="CU114" s="450">
        <v>0</v>
      </c>
      <c r="CV114" s="450">
        <v>0</v>
      </c>
      <c r="CW114" s="450">
        <v>0</v>
      </c>
      <c r="CX114" s="450">
        <v>0</v>
      </c>
      <c r="CY114" s="450">
        <v>0</v>
      </c>
      <c r="CZ114" s="450">
        <v>0</v>
      </c>
      <c r="DA114" s="450">
        <v>0</v>
      </c>
      <c r="DB114" s="450">
        <v>0</v>
      </c>
      <c r="DC114" s="450">
        <v>0</v>
      </c>
      <c r="DD114" s="450">
        <v>0</v>
      </c>
      <c r="DE114" s="450">
        <v>0</v>
      </c>
      <c r="DF114" s="450">
        <v>0</v>
      </c>
      <c r="DG114" s="450">
        <v>0</v>
      </c>
      <c r="DH114" s="450">
        <v>0</v>
      </c>
      <c r="DI114" s="450">
        <v>0</v>
      </c>
      <c r="DJ114" s="450">
        <v>0</v>
      </c>
      <c r="DK114" s="450">
        <v>0</v>
      </c>
      <c r="DL114" s="450">
        <v>0</v>
      </c>
      <c r="DM114" s="450">
        <v>0</v>
      </c>
      <c r="DN114" s="450">
        <v>0</v>
      </c>
      <c r="DO114" s="450">
        <v>0</v>
      </c>
      <c r="DP114" s="450">
        <v>0</v>
      </c>
      <c r="DQ114" s="450">
        <v>0</v>
      </c>
      <c r="DR114" s="450">
        <v>0</v>
      </c>
      <c r="DS114" s="450">
        <v>0</v>
      </c>
      <c r="DT114" s="450">
        <v>0</v>
      </c>
      <c r="DU114" s="450">
        <v>0</v>
      </c>
      <c r="DV114" s="451">
        <v>0</v>
      </c>
    </row>
    <row r="115" spans="1:126" hidden="1" outlineLevel="1" x14ac:dyDescent="0.2">
      <c r="A115" s="457">
        <v>2.2914499723334765E-2</v>
      </c>
      <c r="B115" s="481">
        <v>1.6904109589041096</v>
      </c>
      <c r="C115" s="443">
        <v>0</v>
      </c>
      <c r="D115" s="444">
        <v>0</v>
      </c>
      <c r="E115" s="444">
        <v>0</v>
      </c>
      <c r="F115" s="444">
        <v>0</v>
      </c>
      <c r="G115" s="444">
        <v>0</v>
      </c>
      <c r="H115" s="444">
        <v>0</v>
      </c>
      <c r="I115" s="444">
        <v>0</v>
      </c>
      <c r="J115" s="444">
        <v>0</v>
      </c>
      <c r="K115" s="444">
        <v>0</v>
      </c>
      <c r="L115" s="444">
        <v>0</v>
      </c>
      <c r="M115" s="444">
        <v>0</v>
      </c>
      <c r="N115" s="444">
        <v>0</v>
      </c>
      <c r="O115" s="444">
        <v>0</v>
      </c>
      <c r="P115" s="444">
        <v>0</v>
      </c>
      <c r="Q115" s="444">
        <v>0</v>
      </c>
      <c r="R115" s="444">
        <v>0</v>
      </c>
      <c r="S115" s="444">
        <v>0</v>
      </c>
      <c r="T115" s="444">
        <v>0</v>
      </c>
      <c r="U115" s="444">
        <v>0</v>
      </c>
      <c r="V115" s="444">
        <v>0</v>
      </c>
      <c r="W115" s="444">
        <v>0</v>
      </c>
      <c r="X115" s="444">
        <v>0</v>
      </c>
      <c r="Y115" s="444">
        <v>0</v>
      </c>
      <c r="Z115" s="444">
        <v>0</v>
      </c>
      <c r="AA115" s="444">
        <v>0</v>
      </c>
      <c r="AB115" s="444">
        <v>0</v>
      </c>
      <c r="AC115" s="444">
        <v>0</v>
      </c>
      <c r="AD115" s="444">
        <v>0</v>
      </c>
      <c r="AE115" s="444">
        <v>0</v>
      </c>
      <c r="AF115" s="444">
        <v>0</v>
      </c>
      <c r="AG115" s="444">
        <v>0</v>
      </c>
      <c r="AH115" s="444">
        <v>6.7585587542028733E-3</v>
      </c>
      <c r="AI115" s="444">
        <v>-6.3887313690412922E-2</v>
      </c>
      <c r="AJ115" s="444">
        <v>-7.1643202581795046E-2</v>
      </c>
      <c r="AK115" s="444">
        <v>8.2804412203803593E-3</v>
      </c>
      <c r="AL115" s="444">
        <v>0</v>
      </c>
      <c r="AM115" s="444">
        <v>0</v>
      </c>
      <c r="AN115" s="444">
        <v>0</v>
      </c>
      <c r="AO115" s="444">
        <v>0</v>
      </c>
      <c r="AP115" s="444">
        <v>0</v>
      </c>
      <c r="AQ115" s="444">
        <v>0</v>
      </c>
      <c r="AR115" s="444">
        <v>0</v>
      </c>
      <c r="AS115" s="444">
        <v>0</v>
      </c>
      <c r="AT115" s="444">
        <v>0</v>
      </c>
      <c r="AU115" s="444">
        <v>0</v>
      </c>
      <c r="AV115" s="444">
        <v>0</v>
      </c>
      <c r="AW115" s="444">
        <v>0</v>
      </c>
      <c r="AX115" s="444">
        <v>0</v>
      </c>
      <c r="AY115" s="444">
        <v>0</v>
      </c>
      <c r="AZ115" s="444">
        <v>0</v>
      </c>
      <c r="BA115" s="444">
        <v>0</v>
      </c>
      <c r="BB115" s="444">
        <v>0</v>
      </c>
      <c r="BC115" s="444">
        <v>0</v>
      </c>
      <c r="BD115" s="444">
        <v>0</v>
      </c>
      <c r="BE115" s="444">
        <v>0</v>
      </c>
      <c r="BF115" s="444">
        <v>0</v>
      </c>
      <c r="BG115" s="444">
        <v>0</v>
      </c>
      <c r="BH115" s="444">
        <v>0</v>
      </c>
      <c r="BI115" s="444">
        <v>0</v>
      </c>
      <c r="BJ115" s="444">
        <v>0</v>
      </c>
      <c r="BK115" s="444">
        <v>0</v>
      </c>
      <c r="BL115" s="445">
        <v>0</v>
      </c>
      <c r="BM115" s="449">
        <v>0</v>
      </c>
      <c r="BN115" s="450">
        <v>0</v>
      </c>
      <c r="BO115" s="450">
        <v>0</v>
      </c>
      <c r="BP115" s="450">
        <v>0</v>
      </c>
      <c r="BQ115" s="450">
        <v>0</v>
      </c>
      <c r="BR115" s="450">
        <v>0</v>
      </c>
      <c r="BS115" s="450">
        <v>0</v>
      </c>
      <c r="BT115" s="450">
        <v>0</v>
      </c>
      <c r="BU115" s="450">
        <v>0</v>
      </c>
      <c r="BV115" s="450">
        <v>0</v>
      </c>
      <c r="BW115" s="450">
        <v>0</v>
      </c>
      <c r="BX115" s="450">
        <v>0</v>
      </c>
      <c r="BY115" s="450">
        <v>0</v>
      </c>
      <c r="BZ115" s="450">
        <v>0</v>
      </c>
      <c r="CA115" s="450">
        <v>0</v>
      </c>
      <c r="CB115" s="450">
        <v>0</v>
      </c>
      <c r="CC115" s="450">
        <v>0</v>
      </c>
      <c r="CD115" s="450">
        <v>0</v>
      </c>
      <c r="CE115" s="450">
        <v>0</v>
      </c>
      <c r="CF115" s="450">
        <v>0</v>
      </c>
      <c r="CG115" s="450">
        <v>0</v>
      </c>
      <c r="CH115" s="450">
        <v>0</v>
      </c>
      <c r="CI115" s="450">
        <v>0</v>
      </c>
      <c r="CJ115" s="450">
        <v>0</v>
      </c>
      <c r="CK115" s="450">
        <v>0</v>
      </c>
      <c r="CL115" s="450">
        <v>0</v>
      </c>
      <c r="CM115" s="450">
        <v>0</v>
      </c>
      <c r="CN115" s="450">
        <v>0</v>
      </c>
      <c r="CO115" s="450">
        <v>0</v>
      </c>
      <c r="CP115" s="450">
        <v>0</v>
      </c>
      <c r="CQ115" s="450">
        <v>0</v>
      </c>
      <c r="CR115" s="450">
        <v>0.29494681689778979</v>
      </c>
      <c r="CS115" s="450">
        <v>-2.7880736852986532</v>
      </c>
      <c r="CT115" s="450">
        <v>-3.1265444782474505</v>
      </c>
      <c r="CU115" s="450">
        <v>0.36136251370777472</v>
      </c>
      <c r="CV115" s="450">
        <v>0</v>
      </c>
      <c r="CW115" s="450">
        <v>0</v>
      </c>
      <c r="CX115" s="450">
        <v>0</v>
      </c>
      <c r="CY115" s="450">
        <v>0</v>
      </c>
      <c r="CZ115" s="450">
        <v>0</v>
      </c>
      <c r="DA115" s="450">
        <v>0</v>
      </c>
      <c r="DB115" s="450">
        <v>0</v>
      </c>
      <c r="DC115" s="450">
        <v>0</v>
      </c>
      <c r="DD115" s="450">
        <v>0</v>
      </c>
      <c r="DE115" s="450">
        <v>0</v>
      </c>
      <c r="DF115" s="450">
        <v>0</v>
      </c>
      <c r="DG115" s="450">
        <v>0</v>
      </c>
      <c r="DH115" s="450">
        <v>0</v>
      </c>
      <c r="DI115" s="450">
        <v>0</v>
      </c>
      <c r="DJ115" s="450">
        <v>0</v>
      </c>
      <c r="DK115" s="450">
        <v>0</v>
      </c>
      <c r="DL115" s="450">
        <v>0</v>
      </c>
      <c r="DM115" s="450">
        <v>0</v>
      </c>
      <c r="DN115" s="450">
        <v>0</v>
      </c>
      <c r="DO115" s="450">
        <v>0</v>
      </c>
      <c r="DP115" s="450">
        <v>0</v>
      </c>
      <c r="DQ115" s="450">
        <v>0</v>
      </c>
      <c r="DR115" s="450">
        <v>0</v>
      </c>
      <c r="DS115" s="450">
        <v>0</v>
      </c>
      <c r="DT115" s="450">
        <v>0</v>
      </c>
      <c r="DU115" s="450">
        <v>0</v>
      </c>
      <c r="DV115" s="451">
        <v>0</v>
      </c>
    </row>
    <row r="116" spans="1:126" hidden="1" outlineLevel="1" x14ac:dyDescent="0.2">
      <c r="A116" s="457">
        <v>2.4885047066242071E-2</v>
      </c>
      <c r="B116" s="481">
        <v>2.6904109589041094</v>
      </c>
      <c r="C116" s="443">
        <v>0</v>
      </c>
      <c r="D116" s="444">
        <v>0</v>
      </c>
      <c r="E116" s="444">
        <v>0</v>
      </c>
      <c r="F116" s="444">
        <v>0</v>
      </c>
      <c r="G116" s="444">
        <v>0</v>
      </c>
      <c r="H116" s="444">
        <v>0</v>
      </c>
      <c r="I116" s="444">
        <v>0</v>
      </c>
      <c r="J116" s="444">
        <v>0</v>
      </c>
      <c r="K116" s="444">
        <v>0</v>
      </c>
      <c r="L116" s="444">
        <v>0</v>
      </c>
      <c r="M116" s="444">
        <v>0</v>
      </c>
      <c r="N116" s="444">
        <v>0</v>
      </c>
      <c r="O116" s="444">
        <v>0</v>
      </c>
      <c r="P116" s="444">
        <v>0</v>
      </c>
      <c r="Q116" s="444">
        <v>0</v>
      </c>
      <c r="R116" s="444">
        <v>0</v>
      </c>
      <c r="S116" s="444">
        <v>0</v>
      </c>
      <c r="T116" s="444">
        <v>0</v>
      </c>
      <c r="U116" s="444">
        <v>0</v>
      </c>
      <c r="V116" s="444">
        <v>0</v>
      </c>
      <c r="W116" s="444">
        <v>0</v>
      </c>
      <c r="X116" s="444">
        <v>0</v>
      </c>
      <c r="Y116" s="444">
        <v>0</v>
      </c>
      <c r="Z116" s="444">
        <v>0</v>
      </c>
      <c r="AA116" s="444">
        <v>0</v>
      </c>
      <c r="AB116" s="444">
        <v>0</v>
      </c>
      <c r="AC116" s="444">
        <v>0</v>
      </c>
      <c r="AD116" s="444">
        <v>0</v>
      </c>
      <c r="AE116" s="444">
        <v>0</v>
      </c>
      <c r="AF116" s="444">
        <v>0</v>
      </c>
      <c r="AG116" s="444">
        <v>0</v>
      </c>
      <c r="AH116" s="444">
        <v>0</v>
      </c>
      <c r="AI116" s="444">
        <v>8.2421585629923813E-3</v>
      </c>
      <c r="AJ116" s="444">
        <v>-7.9416774250724645E-2</v>
      </c>
      <c r="AK116" s="444">
        <v>-9.0542628804754499E-2</v>
      </c>
      <c r="AL116" s="444">
        <v>1.0505235683363985E-2</v>
      </c>
      <c r="AM116" s="444">
        <v>0</v>
      </c>
      <c r="AN116" s="444">
        <v>0</v>
      </c>
      <c r="AO116" s="444">
        <v>0</v>
      </c>
      <c r="AP116" s="444">
        <v>0</v>
      </c>
      <c r="AQ116" s="444">
        <v>0</v>
      </c>
      <c r="AR116" s="444">
        <v>0</v>
      </c>
      <c r="AS116" s="444">
        <v>0</v>
      </c>
      <c r="AT116" s="444">
        <v>0</v>
      </c>
      <c r="AU116" s="444">
        <v>0</v>
      </c>
      <c r="AV116" s="444">
        <v>0</v>
      </c>
      <c r="AW116" s="444">
        <v>0</v>
      </c>
      <c r="AX116" s="444">
        <v>0</v>
      </c>
      <c r="AY116" s="444">
        <v>0</v>
      </c>
      <c r="AZ116" s="444">
        <v>0</v>
      </c>
      <c r="BA116" s="444">
        <v>0</v>
      </c>
      <c r="BB116" s="444">
        <v>0</v>
      </c>
      <c r="BC116" s="444">
        <v>0</v>
      </c>
      <c r="BD116" s="444">
        <v>0</v>
      </c>
      <c r="BE116" s="444">
        <v>0</v>
      </c>
      <c r="BF116" s="444">
        <v>0</v>
      </c>
      <c r="BG116" s="444">
        <v>0</v>
      </c>
      <c r="BH116" s="444">
        <v>0</v>
      </c>
      <c r="BI116" s="444">
        <v>0</v>
      </c>
      <c r="BJ116" s="444">
        <v>0</v>
      </c>
      <c r="BK116" s="444">
        <v>0</v>
      </c>
      <c r="BL116" s="445">
        <v>0</v>
      </c>
      <c r="BM116" s="449">
        <v>0</v>
      </c>
      <c r="BN116" s="450">
        <v>0</v>
      </c>
      <c r="BO116" s="450">
        <v>0</v>
      </c>
      <c r="BP116" s="450">
        <v>0</v>
      </c>
      <c r="BQ116" s="450">
        <v>0</v>
      </c>
      <c r="BR116" s="450">
        <v>0</v>
      </c>
      <c r="BS116" s="450">
        <v>0</v>
      </c>
      <c r="BT116" s="450">
        <v>0</v>
      </c>
      <c r="BU116" s="450">
        <v>0</v>
      </c>
      <c r="BV116" s="450">
        <v>0</v>
      </c>
      <c r="BW116" s="450">
        <v>0</v>
      </c>
      <c r="BX116" s="450">
        <v>0</v>
      </c>
      <c r="BY116" s="450">
        <v>0</v>
      </c>
      <c r="BZ116" s="450">
        <v>0</v>
      </c>
      <c r="CA116" s="450">
        <v>0</v>
      </c>
      <c r="CB116" s="450">
        <v>0</v>
      </c>
      <c r="CC116" s="450">
        <v>0</v>
      </c>
      <c r="CD116" s="450">
        <v>0</v>
      </c>
      <c r="CE116" s="450">
        <v>0</v>
      </c>
      <c r="CF116" s="450">
        <v>0</v>
      </c>
      <c r="CG116" s="450">
        <v>0</v>
      </c>
      <c r="CH116" s="450">
        <v>0</v>
      </c>
      <c r="CI116" s="450">
        <v>0</v>
      </c>
      <c r="CJ116" s="450">
        <v>0</v>
      </c>
      <c r="CK116" s="450">
        <v>0</v>
      </c>
      <c r="CL116" s="450">
        <v>0</v>
      </c>
      <c r="CM116" s="450">
        <v>0</v>
      </c>
      <c r="CN116" s="450">
        <v>0</v>
      </c>
      <c r="CO116" s="450">
        <v>0</v>
      </c>
      <c r="CP116" s="450">
        <v>0</v>
      </c>
      <c r="CQ116" s="450">
        <v>0</v>
      </c>
      <c r="CR116" s="450">
        <v>0</v>
      </c>
      <c r="CS116" s="450">
        <v>0.33120928166430197</v>
      </c>
      <c r="CT116" s="450">
        <v>-3.191345149531899</v>
      </c>
      <c r="CU116" s="450">
        <v>-3.6384351037688223</v>
      </c>
      <c r="CV116" s="450">
        <v>0.42215052498795202</v>
      </c>
      <c r="CW116" s="450">
        <v>0</v>
      </c>
      <c r="CX116" s="450">
        <v>0</v>
      </c>
      <c r="CY116" s="450">
        <v>0</v>
      </c>
      <c r="CZ116" s="450">
        <v>0</v>
      </c>
      <c r="DA116" s="450">
        <v>0</v>
      </c>
      <c r="DB116" s="450">
        <v>0</v>
      </c>
      <c r="DC116" s="450">
        <v>0</v>
      </c>
      <c r="DD116" s="450">
        <v>0</v>
      </c>
      <c r="DE116" s="450">
        <v>0</v>
      </c>
      <c r="DF116" s="450">
        <v>0</v>
      </c>
      <c r="DG116" s="450">
        <v>0</v>
      </c>
      <c r="DH116" s="450">
        <v>0</v>
      </c>
      <c r="DI116" s="450">
        <v>0</v>
      </c>
      <c r="DJ116" s="450">
        <v>0</v>
      </c>
      <c r="DK116" s="450">
        <v>0</v>
      </c>
      <c r="DL116" s="450">
        <v>0</v>
      </c>
      <c r="DM116" s="450">
        <v>0</v>
      </c>
      <c r="DN116" s="450">
        <v>0</v>
      </c>
      <c r="DO116" s="450">
        <v>0</v>
      </c>
      <c r="DP116" s="450">
        <v>0</v>
      </c>
      <c r="DQ116" s="450">
        <v>0</v>
      </c>
      <c r="DR116" s="450">
        <v>0</v>
      </c>
      <c r="DS116" s="450">
        <v>0</v>
      </c>
      <c r="DT116" s="450">
        <v>0</v>
      </c>
      <c r="DU116" s="450">
        <v>0</v>
      </c>
      <c r="DV116" s="451">
        <v>0</v>
      </c>
    </row>
    <row r="117" spans="1:126" hidden="1" outlineLevel="1" x14ac:dyDescent="0.2">
      <c r="A117" s="457">
        <v>2.6280940519468176E-2</v>
      </c>
      <c r="B117" s="481">
        <v>3.6904109589041094</v>
      </c>
      <c r="C117" s="443">
        <v>0</v>
      </c>
      <c r="D117" s="444">
        <v>0</v>
      </c>
      <c r="E117" s="444">
        <v>0</v>
      </c>
      <c r="F117" s="444">
        <v>0</v>
      </c>
      <c r="G117" s="444">
        <v>0</v>
      </c>
      <c r="H117" s="444">
        <v>0</v>
      </c>
      <c r="I117" s="444">
        <v>0</v>
      </c>
      <c r="J117" s="444">
        <v>0</v>
      </c>
      <c r="K117" s="444">
        <v>0</v>
      </c>
      <c r="L117" s="444">
        <v>0</v>
      </c>
      <c r="M117" s="444">
        <v>0</v>
      </c>
      <c r="N117" s="444">
        <v>0</v>
      </c>
      <c r="O117" s="444">
        <v>0</v>
      </c>
      <c r="P117" s="444">
        <v>0</v>
      </c>
      <c r="Q117" s="444">
        <v>0</v>
      </c>
      <c r="R117" s="444">
        <v>0</v>
      </c>
      <c r="S117" s="444">
        <v>0</v>
      </c>
      <c r="T117" s="444">
        <v>0</v>
      </c>
      <c r="U117" s="444">
        <v>0</v>
      </c>
      <c r="V117" s="444">
        <v>0</v>
      </c>
      <c r="W117" s="444">
        <v>0</v>
      </c>
      <c r="X117" s="444">
        <v>0</v>
      </c>
      <c r="Y117" s="444">
        <v>0</v>
      </c>
      <c r="Z117" s="444">
        <v>0</v>
      </c>
      <c r="AA117" s="444">
        <v>0</v>
      </c>
      <c r="AB117" s="444">
        <v>0</v>
      </c>
      <c r="AC117" s="444">
        <v>0</v>
      </c>
      <c r="AD117" s="444">
        <v>0</v>
      </c>
      <c r="AE117" s="444">
        <v>0</v>
      </c>
      <c r="AF117" s="444">
        <v>0</v>
      </c>
      <c r="AG117" s="444">
        <v>0</v>
      </c>
      <c r="AH117" s="444">
        <v>0</v>
      </c>
      <c r="AI117" s="444">
        <v>0</v>
      </c>
      <c r="AJ117" s="444">
        <v>9.8357947915309416E-3</v>
      </c>
      <c r="AK117" s="444">
        <v>-9.4677355368866414E-2</v>
      </c>
      <c r="AL117" s="444">
        <v>-0.10730140473547718</v>
      </c>
      <c r="AM117" s="444">
        <v>1.2336657166296757E-2</v>
      </c>
      <c r="AN117" s="444">
        <v>0</v>
      </c>
      <c r="AO117" s="444">
        <v>0</v>
      </c>
      <c r="AP117" s="444">
        <v>0</v>
      </c>
      <c r="AQ117" s="444">
        <v>0</v>
      </c>
      <c r="AR117" s="444">
        <v>0</v>
      </c>
      <c r="AS117" s="444">
        <v>0</v>
      </c>
      <c r="AT117" s="444">
        <v>0</v>
      </c>
      <c r="AU117" s="444">
        <v>0</v>
      </c>
      <c r="AV117" s="444">
        <v>0</v>
      </c>
      <c r="AW117" s="444">
        <v>0</v>
      </c>
      <c r="AX117" s="444">
        <v>0</v>
      </c>
      <c r="AY117" s="444">
        <v>0</v>
      </c>
      <c r="AZ117" s="444">
        <v>0</v>
      </c>
      <c r="BA117" s="444">
        <v>0</v>
      </c>
      <c r="BB117" s="444">
        <v>0</v>
      </c>
      <c r="BC117" s="444">
        <v>0</v>
      </c>
      <c r="BD117" s="444">
        <v>0</v>
      </c>
      <c r="BE117" s="444">
        <v>0</v>
      </c>
      <c r="BF117" s="444">
        <v>0</v>
      </c>
      <c r="BG117" s="444">
        <v>0</v>
      </c>
      <c r="BH117" s="444">
        <v>0</v>
      </c>
      <c r="BI117" s="444">
        <v>0</v>
      </c>
      <c r="BJ117" s="444">
        <v>0</v>
      </c>
      <c r="BK117" s="444">
        <v>0</v>
      </c>
      <c r="BL117" s="445">
        <v>0</v>
      </c>
      <c r="BM117" s="449">
        <v>0</v>
      </c>
      <c r="BN117" s="450">
        <v>0</v>
      </c>
      <c r="BO117" s="450">
        <v>0</v>
      </c>
      <c r="BP117" s="450">
        <v>0</v>
      </c>
      <c r="BQ117" s="450">
        <v>0</v>
      </c>
      <c r="BR117" s="450">
        <v>0</v>
      </c>
      <c r="BS117" s="450">
        <v>0</v>
      </c>
      <c r="BT117" s="450">
        <v>0</v>
      </c>
      <c r="BU117" s="450">
        <v>0</v>
      </c>
      <c r="BV117" s="450">
        <v>0</v>
      </c>
      <c r="BW117" s="450">
        <v>0</v>
      </c>
      <c r="BX117" s="450">
        <v>0</v>
      </c>
      <c r="BY117" s="450">
        <v>0</v>
      </c>
      <c r="BZ117" s="450">
        <v>0</v>
      </c>
      <c r="CA117" s="450">
        <v>0</v>
      </c>
      <c r="CB117" s="450">
        <v>0</v>
      </c>
      <c r="CC117" s="450">
        <v>0</v>
      </c>
      <c r="CD117" s="450">
        <v>0</v>
      </c>
      <c r="CE117" s="450">
        <v>0</v>
      </c>
      <c r="CF117" s="450">
        <v>0</v>
      </c>
      <c r="CG117" s="450">
        <v>0</v>
      </c>
      <c r="CH117" s="450">
        <v>0</v>
      </c>
      <c r="CI117" s="450">
        <v>0</v>
      </c>
      <c r="CJ117" s="450">
        <v>0</v>
      </c>
      <c r="CK117" s="450">
        <v>0</v>
      </c>
      <c r="CL117" s="450">
        <v>0</v>
      </c>
      <c r="CM117" s="450">
        <v>0</v>
      </c>
      <c r="CN117" s="450">
        <v>0</v>
      </c>
      <c r="CO117" s="450">
        <v>0</v>
      </c>
      <c r="CP117" s="450">
        <v>0</v>
      </c>
      <c r="CQ117" s="450">
        <v>0</v>
      </c>
      <c r="CR117" s="450">
        <v>0</v>
      </c>
      <c r="CS117" s="450">
        <v>0</v>
      </c>
      <c r="CT117" s="450">
        <v>0.37425581418004672</v>
      </c>
      <c r="CU117" s="450">
        <v>-3.60251016506552</v>
      </c>
      <c r="CV117" s="450">
        <v>-4.0828601493919647</v>
      </c>
      <c r="CW117" s="450">
        <v>0.46941459941884922</v>
      </c>
      <c r="CX117" s="450">
        <v>0</v>
      </c>
      <c r="CY117" s="450">
        <v>0</v>
      </c>
      <c r="CZ117" s="450">
        <v>0</v>
      </c>
      <c r="DA117" s="450">
        <v>0</v>
      </c>
      <c r="DB117" s="450">
        <v>0</v>
      </c>
      <c r="DC117" s="450">
        <v>0</v>
      </c>
      <c r="DD117" s="450">
        <v>0</v>
      </c>
      <c r="DE117" s="450">
        <v>0</v>
      </c>
      <c r="DF117" s="450">
        <v>0</v>
      </c>
      <c r="DG117" s="450">
        <v>0</v>
      </c>
      <c r="DH117" s="450">
        <v>0</v>
      </c>
      <c r="DI117" s="450">
        <v>0</v>
      </c>
      <c r="DJ117" s="450">
        <v>0</v>
      </c>
      <c r="DK117" s="450">
        <v>0</v>
      </c>
      <c r="DL117" s="450">
        <v>0</v>
      </c>
      <c r="DM117" s="450">
        <v>0</v>
      </c>
      <c r="DN117" s="450">
        <v>0</v>
      </c>
      <c r="DO117" s="450">
        <v>0</v>
      </c>
      <c r="DP117" s="450">
        <v>0</v>
      </c>
      <c r="DQ117" s="450">
        <v>0</v>
      </c>
      <c r="DR117" s="450">
        <v>0</v>
      </c>
      <c r="DS117" s="450">
        <v>0</v>
      </c>
      <c r="DT117" s="450">
        <v>0</v>
      </c>
      <c r="DU117" s="450">
        <v>0</v>
      </c>
      <c r="DV117" s="451">
        <v>0</v>
      </c>
    </row>
    <row r="118" spans="1:126" hidden="1" outlineLevel="1" x14ac:dyDescent="0.2">
      <c r="A118" s="457">
        <v>2.7512467557961356E-2</v>
      </c>
      <c r="B118" s="481">
        <v>4.6958904109589037</v>
      </c>
      <c r="C118" s="443">
        <v>0</v>
      </c>
      <c r="D118" s="444">
        <v>0</v>
      </c>
      <c r="E118" s="444">
        <v>0</v>
      </c>
      <c r="F118" s="444">
        <v>0</v>
      </c>
      <c r="G118" s="444">
        <v>0</v>
      </c>
      <c r="H118" s="444">
        <v>0</v>
      </c>
      <c r="I118" s="444">
        <v>0</v>
      </c>
      <c r="J118" s="444">
        <v>0</v>
      </c>
      <c r="K118" s="444">
        <v>0</v>
      </c>
      <c r="L118" s="444">
        <v>0</v>
      </c>
      <c r="M118" s="444">
        <v>0</v>
      </c>
      <c r="N118" s="444">
        <v>0</v>
      </c>
      <c r="O118" s="444">
        <v>0</v>
      </c>
      <c r="P118" s="444">
        <v>0</v>
      </c>
      <c r="Q118" s="444">
        <v>0</v>
      </c>
      <c r="R118" s="444">
        <v>0</v>
      </c>
      <c r="S118" s="444">
        <v>0</v>
      </c>
      <c r="T118" s="444">
        <v>0</v>
      </c>
      <c r="U118" s="444">
        <v>0</v>
      </c>
      <c r="V118" s="444">
        <v>0</v>
      </c>
      <c r="W118" s="444">
        <v>0</v>
      </c>
      <c r="X118" s="444">
        <v>0</v>
      </c>
      <c r="Y118" s="444">
        <v>0</v>
      </c>
      <c r="Z118" s="444">
        <v>0</v>
      </c>
      <c r="AA118" s="444">
        <v>0</v>
      </c>
      <c r="AB118" s="444">
        <v>0</v>
      </c>
      <c r="AC118" s="444">
        <v>0</v>
      </c>
      <c r="AD118" s="444">
        <v>0</v>
      </c>
      <c r="AE118" s="444">
        <v>0</v>
      </c>
      <c r="AF118" s="444">
        <v>0</v>
      </c>
      <c r="AG118" s="444">
        <v>0</v>
      </c>
      <c r="AH118" s="444">
        <v>0</v>
      </c>
      <c r="AI118" s="444">
        <v>0</v>
      </c>
      <c r="AJ118" s="444">
        <v>0</v>
      </c>
      <c r="AK118" s="444">
        <v>1.1523205153059256E-2</v>
      </c>
      <c r="AL118" s="444">
        <v>-0.10974146170002072</v>
      </c>
      <c r="AM118" s="444">
        <v>-0.12378044377836234</v>
      </c>
      <c r="AN118" s="444">
        <v>1.3989737199149237E-2</v>
      </c>
      <c r="AO118" s="444">
        <v>0</v>
      </c>
      <c r="AP118" s="444">
        <v>0</v>
      </c>
      <c r="AQ118" s="444">
        <v>0</v>
      </c>
      <c r="AR118" s="444">
        <v>0</v>
      </c>
      <c r="AS118" s="444">
        <v>0</v>
      </c>
      <c r="AT118" s="444">
        <v>0</v>
      </c>
      <c r="AU118" s="444">
        <v>0</v>
      </c>
      <c r="AV118" s="444">
        <v>0</v>
      </c>
      <c r="AW118" s="444">
        <v>0</v>
      </c>
      <c r="AX118" s="444">
        <v>0</v>
      </c>
      <c r="AY118" s="444">
        <v>0</v>
      </c>
      <c r="AZ118" s="444">
        <v>0</v>
      </c>
      <c r="BA118" s="444">
        <v>0</v>
      </c>
      <c r="BB118" s="444">
        <v>0</v>
      </c>
      <c r="BC118" s="444">
        <v>0</v>
      </c>
      <c r="BD118" s="444">
        <v>0</v>
      </c>
      <c r="BE118" s="444">
        <v>0</v>
      </c>
      <c r="BF118" s="444">
        <v>0</v>
      </c>
      <c r="BG118" s="444">
        <v>0</v>
      </c>
      <c r="BH118" s="444">
        <v>0</v>
      </c>
      <c r="BI118" s="444">
        <v>0</v>
      </c>
      <c r="BJ118" s="444">
        <v>0</v>
      </c>
      <c r="BK118" s="444">
        <v>0</v>
      </c>
      <c r="BL118" s="445">
        <v>0</v>
      </c>
      <c r="BM118" s="449">
        <v>0</v>
      </c>
      <c r="BN118" s="450">
        <v>0</v>
      </c>
      <c r="BO118" s="450">
        <v>0</v>
      </c>
      <c r="BP118" s="450">
        <v>0</v>
      </c>
      <c r="BQ118" s="450">
        <v>0</v>
      </c>
      <c r="BR118" s="450">
        <v>0</v>
      </c>
      <c r="BS118" s="450">
        <v>0</v>
      </c>
      <c r="BT118" s="450">
        <v>0</v>
      </c>
      <c r="BU118" s="450">
        <v>0</v>
      </c>
      <c r="BV118" s="450">
        <v>0</v>
      </c>
      <c r="BW118" s="450">
        <v>0</v>
      </c>
      <c r="BX118" s="450">
        <v>0</v>
      </c>
      <c r="BY118" s="450">
        <v>0</v>
      </c>
      <c r="BZ118" s="450">
        <v>0</v>
      </c>
      <c r="CA118" s="450">
        <v>0</v>
      </c>
      <c r="CB118" s="450">
        <v>0</v>
      </c>
      <c r="CC118" s="450">
        <v>0</v>
      </c>
      <c r="CD118" s="450">
        <v>0</v>
      </c>
      <c r="CE118" s="450">
        <v>0</v>
      </c>
      <c r="CF118" s="450">
        <v>0</v>
      </c>
      <c r="CG118" s="450">
        <v>0</v>
      </c>
      <c r="CH118" s="450">
        <v>0</v>
      </c>
      <c r="CI118" s="450">
        <v>0</v>
      </c>
      <c r="CJ118" s="450">
        <v>0</v>
      </c>
      <c r="CK118" s="450">
        <v>0</v>
      </c>
      <c r="CL118" s="450">
        <v>0</v>
      </c>
      <c r="CM118" s="450">
        <v>0</v>
      </c>
      <c r="CN118" s="450">
        <v>0</v>
      </c>
      <c r="CO118" s="450">
        <v>0</v>
      </c>
      <c r="CP118" s="450">
        <v>0</v>
      </c>
      <c r="CQ118" s="450">
        <v>0</v>
      </c>
      <c r="CR118" s="450">
        <v>0</v>
      </c>
      <c r="CS118" s="450">
        <v>0</v>
      </c>
      <c r="CT118" s="450">
        <v>0</v>
      </c>
      <c r="CU118" s="450">
        <v>0.41883575614520829</v>
      </c>
      <c r="CV118" s="450">
        <v>-3.9887902264246211</v>
      </c>
      <c r="CW118" s="450">
        <v>-4.499067323481265</v>
      </c>
      <c r="CX118" s="450">
        <v>0.50848718566143258</v>
      </c>
      <c r="CY118" s="450">
        <v>0</v>
      </c>
      <c r="CZ118" s="450">
        <v>0</v>
      </c>
      <c r="DA118" s="450">
        <v>0</v>
      </c>
      <c r="DB118" s="450">
        <v>0</v>
      </c>
      <c r="DC118" s="450">
        <v>0</v>
      </c>
      <c r="DD118" s="450">
        <v>0</v>
      </c>
      <c r="DE118" s="450">
        <v>0</v>
      </c>
      <c r="DF118" s="450">
        <v>0</v>
      </c>
      <c r="DG118" s="450">
        <v>0</v>
      </c>
      <c r="DH118" s="450">
        <v>0</v>
      </c>
      <c r="DI118" s="450">
        <v>0</v>
      </c>
      <c r="DJ118" s="450">
        <v>0</v>
      </c>
      <c r="DK118" s="450">
        <v>0</v>
      </c>
      <c r="DL118" s="450">
        <v>0</v>
      </c>
      <c r="DM118" s="450">
        <v>0</v>
      </c>
      <c r="DN118" s="450">
        <v>0</v>
      </c>
      <c r="DO118" s="450">
        <v>0</v>
      </c>
      <c r="DP118" s="450">
        <v>0</v>
      </c>
      <c r="DQ118" s="450">
        <v>0</v>
      </c>
      <c r="DR118" s="450">
        <v>0</v>
      </c>
      <c r="DS118" s="450">
        <v>0</v>
      </c>
      <c r="DT118" s="450">
        <v>0</v>
      </c>
      <c r="DU118" s="450">
        <v>0</v>
      </c>
      <c r="DV118" s="451">
        <v>0</v>
      </c>
    </row>
    <row r="119" spans="1:126" hidden="1" outlineLevel="1" x14ac:dyDescent="0.2">
      <c r="A119" s="457">
        <v>2.8755594817920498E-2</v>
      </c>
      <c r="B119" s="481">
        <v>5.6986301369863011</v>
      </c>
      <c r="C119" s="443">
        <v>0</v>
      </c>
      <c r="D119" s="444">
        <v>0</v>
      </c>
      <c r="E119" s="444">
        <v>0</v>
      </c>
      <c r="F119" s="444">
        <v>0</v>
      </c>
      <c r="G119" s="444">
        <v>0</v>
      </c>
      <c r="H119" s="444">
        <v>0</v>
      </c>
      <c r="I119" s="444">
        <v>0</v>
      </c>
      <c r="J119" s="444">
        <v>0</v>
      </c>
      <c r="K119" s="444">
        <v>0</v>
      </c>
      <c r="L119" s="444">
        <v>0</v>
      </c>
      <c r="M119" s="444">
        <v>0</v>
      </c>
      <c r="N119" s="444">
        <v>0</v>
      </c>
      <c r="O119" s="444">
        <v>0</v>
      </c>
      <c r="P119" s="444">
        <v>0</v>
      </c>
      <c r="Q119" s="444">
        <v>0</v>
      </c>
      <c r="R119" s="444">
        <v>0</v>
      </c>
      <c r="S119" s="444">
        <v>0</v>
      </c>
      <c r="T119" s="444">
        <v>0</v>
      </c>
      <c r="U119" s="444">
        <v>0</v>
      </c>
      <c r="V119" s="444">
        <v>0</v>
      </c>
      <c r="W119" s="444">
        <v>0</v>
      </c>
      <c r="X119" s="444">
        <v>0</v>
      </c>
      <c r="Y119" s="444">
        <v>0</v>
      </c>
      <c r="Z119" s="444">
        <v>0</v>
      </c>
      <c r="AA119" s="444">
        <v>0</v>
      </c>
      <c r="AB119" s="444">
        <v>0</v>
      </c>
      <c r="AC119" s="444">
        <v>0</v>
      </c>
      <c r="AD119" s="444">
        <v>0</v>
      </c>
      <c r="AE119" s="444">
        <v>0</v>
      </c>
      <c r="AF119" s="444">
        <v>0</v>
      </c>
      <c r="AG119" s="444">
        <v>0</v>
      </c>
      <c r="AH119" s="444">
        <v>0</v>
      </c>
      <c r="AI119" s="444">
        <v>0</v>
      </c>
      <c r="AJ119" s="444">
        <v>0</v>
      </c>
      <c r="AK119" s="444">
        <v>0</v>
      </c>
      <c r="AL119" s="444">
        <v>1.3380756162000048E-2</v>
      </c>
      <c r="AM119" s="444">
        <v>-0.12491201343940586</v>
      </c>
      <c r="AN119" s="444">
        <v>-0.14089070531180448</v>
      </c>
      <c r="AO119" s="444">
        <v>1.5933795233645631E-2</v>
      </c>
      <c r="AP119" s="444">
        <v>0</v>
      </c>
      <c r="AQ119" s="444">
        <v>0</v>
      </c>
      <c r="AR119" s="444">
        <v>0</v>
      </c>
      <c r="AS119" s="444">
        <v>0</v>
      </c>
      <c r="AT119" s="444">
        <v>0</v>
      </c>
      <c r="AU119" s="444">
        <v>0</v>
      </c>
      <c r="AV119" s="444">
        <v>0</v>
      </c>
      <c r="AW119" s="444">
        <v>0</v>
      </c>
      <c r="AX119" s="444">
        <v>0</v>
      </c>
      <c r="AY119" s="444">
        <v>0</v>
      </c>
      <c r="AZ119" s="444">
        <v>0</v>
      </c>
      <c r="BA119" s="444">
        <v>0</v>
      </c>
      <c r="BB119" s="444">
        <v>0</v>
      </c>
      <c r="BC119" s="444">
        <v>0</v>
      </c>
      <c r="BD119" s="444">
        <v>0</v>
      </c>
      <c r="BE119" s="444">
        <v>0</v>
      </c>
      <c r="BF119" s="444">
        <v>0</v>
      </c>
      <c r="BG119" s="444">
        <v>0</v>
      </c>
      <c r="BH119" s="444">
        <v>0</v>
      </c>
      <c r="BI119" s="444">
        <v>0</v>
      </c>
      <c r="BJ119" s="444">
        <v>0</v>
      </c>
      <c r="BK119" s="444">
        <v>0</v>
      </c>
      <c r="BL119" s="445">
        <v>0</v>
      </c>
      <c r="BM119" s="449">
        <v>0</v>
      </c>
      <c r="BN119" s="450">
        <v>0</v>
      </c>
      <c r="BO119" s="450">
        <v>0</v>
      </c>
      <c r="BP119" s="450">
        <v>0</v>
      </c>
      <c r="BQ119" s="450">
        <v>0</v>
      </c>
      <c r="BR119" s="450">
        <v>0</v>
      </c>
      <c r="BS119" s="450">
        <v>0</v>
      </c>
      <c r="BT119" s="450">
        <v>0</v>
      </c>
      <c r="BU119" s="450">
        <v>0</v>
      </c>
      <c r="BV119" s="450">
        <v>0</v>
      </c>
      <c r="BW119" s="450">
        <v>0</v>
      </c>
      <c r="BX119" s="450">
        <v>0</v>
      </c>
      <c r="BY119" s="450">
        <v>0</v>
      </c>
      <c r="BZ119" s="450">
        <v>0</v>
      </c>
      <c r="CA119" s="450">
        <v>0</v>
      </c>
      <c r="CB119" s="450">
        <v>0</v>
      </c>
      <c r="CC119" s="450">
        <v>0</v>
      </c>
      <c r="CD119" s="450">
        <v>0</v>
      </c>
      <c r="CE119" s="450">
        <v>0</v>
      </c>
      <c r="CF119" s="450">
        <v>0</v>
      </c>
      <c r="CG119" s="450">
        <v>0</v>
      </c>
      <c r="CH119" s="450">
        <v>0</v>
      </c>
      <c r="CI119" s="450">
        <v>0</v>
      </c>
      <c r="CJ119" s="450">
        <v>0</v>
      </c>
      <c r="CK119" s="450">
        <v>0</v>
      </c>
      <c r="CL119" s="450">
        <v>0</v>
      </c>
      <c r="CM119" s="450">
        <v>0</v>
      </c>
      <c r="CN119" s="450">
        <v>0</v>
      </c>
      <c r="CO119" s="450">
        <v>0</v>
      </c>
      <c r="CP119" s="450">
        <v>0</v>
      </c>
      <c r="CQ119" s="450">
        <v>0</v>
      </c>
      <c r="CR119" s="450">
        <v>0</v>
      </c>
      <c r="CS119" s="450">
        <v>0</v>
      </c>
      <c r="CT119" s="450">
        <v>0</v>
      </c>
      <c r="CU119" s="450">
        <v>0</v>
      </c>
      <c r="CV119" s="450">
        <v>0.4653270518911734</v>
      </c>
      <c r="CW119" s="450">
        <v>-4.3439203476869359</v>
      </c>
      <c r="CX119" s="450">
        <v>-4.899592799381125</v>
      </c>
      <c r="CY119" s="450">
        <v>0.55411113331294004</v>
      </c>
      <c r="CZ119" s="450">
        <v>0</v>
      </c>
      <c r="DA119" s="450">
        <v>0</v>
      </c>
      <c r="DB119" s="450">
        <v>0</v>
      </c>
      <c r="DC119" s="450">
        <v>0</v>
      </c>
      <c r="DD119" s="450">
        <v>0</v>
      </c>
      <c r="DE119" s="450">
        <v>0</v>
      </c>
      <c r="DF119" s="450">
        <v>0</v>
      </c>
      <c r="DG119" s="450">
        <v>0</v>
      </c>
      <c r="DH119" s="450">
        <v>0</v>
      </c>
      <c r="DI119" s="450">
        <v>0</v>
      </c>
      <c r="DJ119" s="450">
        <v>0</v>
      </c>
      <c r="DK119" s="450">
        <v>0</v>
      </c>
      <c r="DL119" s="450">
        <v>0</v>
      </c>
      <c r="DM119" s="450">
        <v>0</v>
      </c>
      <c r="DN119" s="450">
        <v>0</v>
      </c>
      <c r="DO119" s="450">
        <v>0</v>
      </c>
      <c r="DP119" s="450">
        <v>0</v>
      </c>
      <c r="DQ119" s="450">
        <v>0</v>
      </c>
      <c r="DR119" s="450">
        <v>0</v>
      </c>
      <c r="DS119" s="450">
        <v>0</v>
      </c>
      <c r="DT119" s="450">
        <v>0</v>
      </c>
      <c r="DU119" s="450">
        <v>0</v>
      </c>
      <c r="DV119" s="451">
        <v>0</v>
      </c>
    </row>
    <row r="120" spans="1:126" hidden="1" outlineLevel="1" x14ac:dyDescent="0.2">
      <c r="A120" s="457">
        <v>2.9770417409177106E-2</v>
      </c>
      <c r="B120" s="481">
        <v>6.6958904109589037</v>
      </c>
      <c r="C120" s="443">
        <v>0</v>
      </c>
      <c r="D120" s="444">
        <v>0</v>
      </c>
      <c r="E120" s="444">
        <v>0</v>
      </c>
      <c r="F120" s="444">
        <v>0</v>
      </c>
      <c r="G120" s="444">
        <v>0</v>
      </c>
      <c r="H120" s="444">
        <v>0</v>
      </c>
      <c r="I120" s="444">
        <v>0</v>
      </c>
      <c r="J120" s="444">
        <v>0</v>
      </c>
      <c r="K120" s="444">
        <v>0</v>
      </c>
      <c r="L120" s="444">
        <v>0</v>
      </c>
      <c r="M120" s="444">
        <v>0</v>
      </c>
      <c r="N120" s="444">
        <v>0</v>
      </c>
      <c r="O120" s="444">
        <v>0</v>
      </c>
      <c r="P120" s="444">
        <v>0</v>
      </c>
      <c r="Q120" s="444">
        <v>0</v>
      </c>
      <c r="R120" s="444">
        <v>0</v>
      </c>
      <c r="S120" s="444">
        <v>0</v>
      </c>
      <c r="T120" s="444">
        <v>0</v>
      </c>
      <c r="U120" s="444">
        <v>0</v>
      </c>
      <c r="V120" s="444">
        <v>0</v>
      </c>
      <c r="W120" s="444">
        <v>0</v>
      </c>
      <c r="X120" s="444">
        <v>0</v>
      </c>
      <c r="Y120" s="444">
        <v>0</v>
      </c>
      <c r="Z120" s="444">
        <v>0</v>
      </c>
      <c r="AA120" s="444">
        <v>0</v>
      </c>
      <c r="AB120" s="444">
        <v>0</v>
      </c>
      <c r="AC120" s="444">
        <v>0</v>
      </c>
      <c r="AD120" s="444">
        <v>0</v>
      </c>
      <c r="AE120" s="444">
        <v>0</v>
      </c>
      <c r="AF120" s="444">
        <v>0</v>
      </c>
      <c r="AG120" s="444">
        <v>0</v>
      </c>
      <c r="AH120" s="444">
        <v>0</v>
      </c>
      <c r="AI120" s="444">
        <v>0</v>
      </c>
      <c r="AJ120" s="444">
        <v>0</v>
      </c>
      <c r="AK120" s="444">
        <v>0</v>
      </c>
      <c r="AL120" s="444">
        <v>0</v>
      </c>
      <c r="AM120" s="444">
        <v>1.4953040988609416E-2</v>
      </c>
      <c r="AN120" s="444">
        <v>-0.13819728293418704</v>
      </c>
      <c r="AO120" s="444">
        <v>-0.15774631805308595</v>
      </c>
      <c r="AP120" s="444">
        <v>1.8094181723368366E-2</v>
      </c>
      <c r="AQ120" s="444">
        <v>0</v>
      </c>
      <c r="AR120" s="444">
        <v>0</v>
      </c>
      <c r="AS120" s="444">
        <v>0</v>
      </c>
      <c r="AT120" s="444">
        <v>0</v>
      </c>
      <c r="AU120" s="444">
        <v>0</v>
      </c>
      <c r="AV120" s="444">
        <v>0</v>
      </c>
      <c r="AW120" s="444">
        <v>0</v>
      </c>
      <c r="AX120" s="444">
        <v>0</v>
      </c>
      <c r="AY120" s="444">
        <v>0</v>
      </c>
      <c r="AZ120" s="444">
        <v>0</v>
      </c>
      <c r="BA120" s="444">
        <v>0</v>
      </c>
      <c r="BB120" s="444">
        <v>0</v>
      </c>
      <c r="BC120" s="444">
        <v>0</v>
      </c>
      <c r="BD120" s="444">
        <v>0</v>
      </c>
      <c r="BE120" s="444">
        <v>0</v>
      </c>
      <c r="BF120" s="444">
        <v>0</v>
      </c>
      <c r="BG120" s="444">
        <v>0</v>
      </c>
      <c r="BH120" s="444">
        <v>0</v>
      </c>
      <c r="BI120" s="444">
        <v>0</v>
      </c>
      <c r="BJ120" s="444">
        <v>0</v>
      </c>
      <c r="BK120" s="444">
        <v>0</v>
      </c>
      <c r="BL120" s="445">
        <v>0</v>
      </c>
      <c r="BM120" s="449">
        <v>0</v>
      </c>
      <c r="BN120" s="450">
        <v>0</v>
      </c>
      <c r="BO120" s="450">
        <v>0</v>
      </c>
      <c r="BP120" s="450">
        <v>0</v>
      </c>
      <c r="BQ120" s="450">
        <v>0</v>
      </c>
      <c r="BR120" s="450">
        <v>0</v>
      </c>
      <c r="BS120" s="450">
        <v>0</v>
      </c>
      <c r="BT120" s="450">
        <v>0</v>
      </c>
      <c r="BU120" s="450">
        <v>0</v>
      </c>
      <c r="BV120" s="450">
        <v>0</v>
      </c>
      <c r="BW120" s="450">
        <v>0</v>
      </c>
      <c r="BX120" s="450">
        <v>0</v>
      </c>
      <c r="BY120" s="450">
        <v>0</v>
      </c>
      <c r="BZ120" s="450">
        <v>0</v>
      </c>
      <c r="CA120" s="450">
        <v>0</v>
      </c>
      <c r="CB120" s="450">
        <v>0</v>
      </c>
      <c r="CC120" s="450">
        <v>0</v>
      </c>
      <c r="CD120" s="450">
        <v>0</v>
      </c>
      <c r="CE120" s="450">
        <v>0</v>
      </c>
      <c r="CF120" s="450">
        <v>0</v>
      </c>
      <c r="CG120" s="450">
        <v>0</v>
      </c>
      <c r="CH120" s="450">
        <v>0</v>
      </c>
      <c r="CI120" s="450">
        <v>0</v>
      </c>
      <c r="CJ120" s="450">
        <v>0</v>
      </c>
      <c r="CK120" s="450">
        <v>0</v>
      </c>
      <c r="CL120" s="450">
        <v>0</v>
      </c>
      <c r="CM120" s="450">
        <v>0</v>
      </c>
      <c r="CN120" s="450">
        <v>0</v>
      </c>
      <c r="CO120" s="450">
        <v>0</v>
      </c>
      <c r="CP120" s="450">
        <v>0</v>
      </c>
      <c r="CQ120" s="450">
        <v>0</v>
      </c>
      <c r="CR120" s="450">
        <v>0</v>
      </c>
      <c r="CS120" s="450">
        <v>0</v>
      </c>
      <c r="CT120" s="450">
        <v>0</v>
      </c>
      <c r="CU120" s="450">
        <v>0</v>
      </c>
      <c r="CV120" s="450">
        <v>0</v>
      </c>
      <c r="CW120" s="450">
        <v>0.50227851303152882</v>
      </c>
      <c r="CX120" s="450">
        <v>-4.6421009499042487</v>
      </c>
      <c r="CY120" s="450">
        <v>-5.2987607088256228</v>
      </c>
      <c r="CZ120" s="450">
        <v>0.60779066261229531</v>
      </c>
      <c r="DA120" s="450">
        <v>0</v>
      </c>
      <c r="DB120" s="450">
        <v>0</v>
      </c>
      <c r="DC120" s="450">
        <v>0</v>
      </c>
      <c r="DD120" s="450">
        <v>0</v>
      </c>
      <c r="DE120" s="450">
        <v>0</v>
      </c>
      <c r="DF120" s="450">
        <v>0</v>
      </c>
      <c r="DG120" s="450">
        <v>0</v>
      </c>
      <c r="DH120" s="450">
        <v>0</v>
      </c>
      <c r="DI120" s="450">
        <v>0</v>
      </c>
      <c r="DJ120" s="450">
        <v>0</v>
      </c>
      <c r="DK120" s="450">
        <v>0</v>
      </c>
      <c r="DL120" s="450">
        <v>0</v>
      </c>
      <c r="DM120" s="450">
        <v>0</v>
      </c>
      <c r="DN120" s="450">
        <v>0</v>
      </c>
      <c r="DO120" s="450">
        <v>0</v>
      </c>
      <c r="DP120" s="450">
        <v>0</v>
      </c>
      <c r="DQ120" s="450">
        <v>0</v>
      </c>
      <c r="DR120" s="450">
        <v>0</v>
      </c>
      <c r="DS120" s="450">
        <v>0</v>
      </c>
      <c r="DT120" s="450">
        <v>0</v>
      </c>
      <c r="DU120" s="450">
        <v>0</v>
      </c>
      <c r="DV120" s="451">
        <v>0</v>
      </c>
    </row>
    <row r="121" spans="1:126" hidden="1" outlineLevel="1" x14ac:dyDescent="0.2">
      <c r="A121" s="457">
        <v>3.010759380175216E-2</v>
      </c>
      <c r="B121" s="481">
        <v>7.6931506849315072</v>
      </c>
      <c r="C121" s="443">
        <v>0</v>
      </c>
      <c r="D121" s="444">
        <v>0</v>
      </c>
      <c r="E121" s="444">
        <v>0</v>
      </c>
      <c r="F121" s="444">
        <v>0</v>
      </c>
      <c r="G121" s="444">
        <v>0</v>
      </c>
      <c r="H121" s="444">
        <v>0</v>
      </c>
      <c r="I121" s="444">
        <v>0</v>
      </c>
      <c r="J121" s="444">
        <v>0</v>
      </c>
      <c r="K121" s="444">
        <v>0</v>
      </c>
      <c r="L121" s="444">
        <v>0</v>
      </c>
      <c r="M121" s="444">
        <v>0</v>
      </c>
      <c r="N121" s="444">
        <v>0</v>
      </c>
      <c r="O121" s="444">
        <v>0</v>
      </c>
      <c r="P121" s="444">
        <v>0</v>
      </c>
      <c r="Q121" s="444">
        <v>0</v>
      </c>
      <c r="R121" s="444">
        <v>0</v>
      </c>
      <c r="S121" s="444">
        <v>0</v>
      </c>
      <c r="T121" s="444">
        <v>0</v>
      </c>
      <c r="U121" s="444">
        <v>0</v>
      </c>
      <c r="V121" s="444">
        <v>0</v>
      </c>
      <c r="W121" s="444">
        <v>0</v>
      </c>
      <c r="X121" s="444">
        <v>0</v>
      </c>
      <c r="Y121" s="444">
        <v>0</v>
      </c>
      <c r="Z121" s="444">
        <v>0</v>
      </c>
      <c r="AA121" s="444">
        <v>0</v>
      </c>
      <c r="AB121" s="444">
        <v>0</v>
      </c>
      <c r="AC121" s="444">
        <v>0</v>
      </c>
      <c r="AD121" s="444">
        <v>0</v>
      </c>
      <c r="AE121" s="444">
        <v>0</v>
      </c>
      <c r="AF121" s="444">
        <v>0</v>
      </c>
      <c r="AG121" s="444">
        <v>0</v>
      </c>
      <c r="AH121" s="444">
        <v>0</v>
      </c>
      <c r="AI121" s="444">
        <v>0</v>
      </c>
      <c r="AJ121" s="444">
        <v>0</v>
      </c>
      <c r="AK121" s="444">
        <v>0</v>
      </c>
      <c r="AL121" s="444">
        <v>0</v>
      </c>
      <c r="AM121" s="444">
        <v>0</v>
      </c>
      <c r="AN121" s="444">
        <v>1.5882495567658805E-2</v>
      </c>
      <c r="AO121" s="444">
        <v>-0.14864019479173551</v>
      </c>
      <c r="AP121" s="444">
        <v>-0.16953869264513682</v>
      </c>
      <c r="AQ121" s="444">
        <v>1.9496497708439468E-2</v>
      </c>
      <c r="AR121" s="444">
        <v>0</v>
      </c>
      <c r="AS121" s="444">
        <v>0</v>
      </c>
      <c r="AT121" s="444">
        <v>0</v>
      </c>
      <c r="AU121" s="444">
        <v>0</v>
      </c>
      <c r="AV121" s="444">
        <v>0</v>
      </c>
      <c r="AW121" s="444">
        <v>0</v>
      </c>
      <c r="AX121" s="444">
        <v>0</v>
      </c>
      <c r="AY121" s="444">
        <v>0</v>
      </c>
      <c r="AZ121" s="444">
        <v>0</v>
      </c>
      <c r="BA121" s="444">
        <v>0</v>
      </c>
      <c r="BB121" s="444">
        <v>0</v>
      </c>
      <c r="BC121" s="444">
        <v>0</v>
      </c>
      <c r="BD121" s="444">
        <v>0</v>
      </c>
      <c r="BE121" s="444">
        <v>0</v>
      </c>
      <c r="BF121" s="444">
        <v>0</v>
      </c>
      <c r="BG121" s="444">
        <v>0</v>
      </c>
      <c r="BH121" s="444">
        <v>0</v>
      </c>
      <c r="BI121" s="444">
        <v>0</v>
      </c>
      <c r="BJ121" s="444">
        <v>0</v>
      </c>
      <c r="BK121" s="444">
        <v>0</v>
      </c>
      <c r="BL121" s="445">
        <v>0</v>
      </c>
      <c r="BM121" s="449">
        <v>0</v>
      </c>
      <c r="BN121" s="450">
        <v>0</v>
      </c>
      <c r="BO121" s="450">
        <v>0</v>
      </c>
      <c r="BP121" s="450">
        <v>0</v>
      </c>
      <c r="BQ121" s="450">
        <v>0</v>
      </c>
      <c r="BR121" s="450">
        <v>0</v>
      </c>
      <c r="BS121" s="450">
        <v>0</v>
      </c>
      <c r="BT121" s="450">
        <v>0</v>
      </c>
      <c r="BU121" s="450">
        <v>0</v>
      </c>
      <c r="BV121" s="450">
        <v>0</v>
      </c>
      <c r="BW121" s="450">
        <v>0</v>
      </c>
      <c r="BX121" s="450">
        <v>0</v>
      </c>
      <c r="BY121" s="450">
        <v>0</v>
      </c>
      <c r="BZ121" s="450">
        <v>0</v>
      </c>
      <c r="CA121" s="450">
        <v>0</v>
      </c>
      <c r="CB121" s="450">
        <v>0</v>
      </c>
      <c r="CC121" s="450">
        <v>0</v>
      </c>
      <c r="CD121" s="450">
        <v>0</v>
      </c>
      <c r="CE121" s="450">
        <v>0</v>
      </c>
      <c r="CF121" s="450">
        <v>0</v>
      </c>
      <c r="CG121" s="450">
        <v>0</v>
      </c>
      <c r="CH121" s="450">
        <v>0</v>
      </c>
      <c r="CI121" s="450">
        <v>0</v>
      </c>
      <c r="CJ121" s="450">
        <v>0</v>
      </c>
      <c r="CK121" s="450">
        <v>0</v>
      </c>
      <c r="CL121" s="450">
        <v>0</v>
      </c>
      <c r="CM121" s="450">
        <v>0</v>
      </c>
      <c r="CN121" s="450">
        <v>0</v>
      </c>
      <c r="CO121" s="450">
        <v>0</v>
      </c>
      <c r="CP121" s="450">
        <v>0</v>
      </c>
      <c r="CQ121" s="450">
        <v>0</v>
      </c>
      <c r="CR121" s="450">
        <v>0</v>
      </c>
      <c r="CS121" s="450">
        <v>0</v>
      </c>
      <c r="CT121" s="450">
        <v>0</v>
      </c>
      <c r="CU121" s="450">
        <v>0</v>
      </c>
      <c r="CV121" s="450">
        <v>0</v>
      </c>
      <c r="CW121" s="450">
        <v>0</v>
      </c>
      <c r="CX121" s="450">
        <v>0.52752457311067147</v>
      </c>
      <c r="CY121" s="450">
        <v>-4.9369669250381998</v>
      </c>
      <c r="CZ121" s="450">
        <v>-5.6310940609033411</v>
      </c>
      <c r="DA121" s="450">
        <v>0.64756080598193932</v>
      </c>
      <c r="DB121" s="450">
        <v>0</v>
      </c>
      <c r="DC121" s="450">
        <v>0</v>
      </c>
      <c r="DD121" s="450">
        <v>0</v>
      </c>
      <c r="DE121" s="450">
        <v>0</v>
      </c>
      <c r="DF121" s="450">
        <v>0</v>
      </c>
      <c r="DG121" s="450">
        <v>0</v>
      </c>
      <c r="DH121" s="450">
        <v>0</v>
      </c>
      <c r="DI121" s="450">
        <v>0</v>
      </c>
      <c r="DJ121" s="450">
        <v>0</v>
      </c>
      <c r="DK121" s="450">
        <v>0</v>
      </c>
      <c r="DL121" s="450">
        <v>0</v>
      </c>
      <c r="DM121" s="450">
        <v>0</v>
      </c>
      <c r="DN121" s="450">
        <v>0</v>
      </c>
      <c r="DO121" s="450">
        <v>0</v>
      </c>
      <c r="DP121" s="450">
        <v>0</v>
      </c>
      <c r="DQ121" s="450">
        <v>0</v>
      </c>
      <c r="DR121" s="450">
        <v>0</v>
      </c>
      <c r="DS121" s="450">
        <v>0</v>
      </c>
      <c r="DT121" s="450">
        <v>0</v>
      </c>
      <c r="DU121" s="450">
        <v>0</v>
      </c>
      <c r="DV121" s="451">
        <v>0</v>
      </c>
    </row>
    <row r="122" spans="1:126" hidden="1" outlineLevel="1" x14ac:dyDescent="0.2">
      <c r="A122" s="457">
        <v>2.9711041708017426E-2</v>
      </c>
      <c r="B122" s="481">
        <v>8.6958904109589046</v>
      </c>
      <c r="C122" s="443">
        <v>0</v>
      </c>
      <c r="D122" s="444">
        <v>0</v>
      </c>
      <c r="E122" s="444">
        <v>0</v>
      </c>
      <c r="F122" s="444">
        <v>0</v>
      </c>
      <c r="G122" s="444">
        <v>0</v>
      </c>
      <c r="H122" s="444">
        <v>0</v>
      </c>
      <c r="I122" s="444">
        <v>0</v>
      </c>
      <c r="J122" s="444">
        <v>0</v>
      </c>
      <c r="K122" s="444">
        <v>0</v>
      </c>
      <c r="L122" s="444">
        <v>0</v>
      </c>
      <c r="M122" s="444">
        <v>0</v>
      </c>
      <c r="N122" s="444">
        <v>0</v>
      </c>
      <c r="O122" s="444">
        <v>0</v>
      </c>
      <c r="P122" s="444">
        <v>0</v>
      </c>
      <c r="Q122" s="444">
        <v>0</v>
      </c>
      <c r="R122" s="444">
        <v>0</v>
      </c>
      <c r="S122" s="444">
        <v>0</v>
      </c>
      <c r="T122" s="444">
        <v>0</v>
      </c>
      <c r="U122" s="444">
        <v>0</v>
      </c>
      <c r="V122" s="444">
        <v>0</v>
      </c>
      <c r="W122" s="444">
        <v>0</v>
      </c>
      <c r="X122" s="444">
        <v>0</v>
      </c>
      <c r="Y122" s="444">
        <v>0</v>
      </c>
      <c r="Z122" s="444">
        <v>0</v>
      </c>
      <c r="AA122" s="444">
        <v>0</v>
      </c>
      <c r="AB122" s="444">
        <v>0</v>
      </c>
      <c r="AC122" s="444">
        <v>0</v>
      </c>
      <c r="AD122" s="444">
        <v>0</v>
      </c>
      <c r="AE122" s="444">
        <v>0</v>
      </c>
      <c r="AF122" s="444">
        <v>0</v>
      </c>
      <c r="AG122" s="444">
        <v>0</v>
      </c>
      <c r="AH122" s="444">
        <v>0</v>
      </c>
      <c r="AI122" s="444">
        <v>0</v>
      </c>
      <c r="AJ122" s="444">
        <v>0</v>
      </c>
      <c r="AK122" s="444">
        <v>0</v>
      </c>
      <c r="AL122" s="444">
        <v>0</v>
      </c>
      <c r="AM122" s="444">
        <v>0</v>
      </c>
      <c r="AN122" s="444">
        <v>0</v>
      </c>
      <c r="AO122" s="444">
        <v>1.6396817014198064E-2</v>
      </c>
      <c r="AP122" s="444">
        <v>-0.15405003436198578</v>
      </c>
      <c r="AQ122" s="444">
        <v>-0.17732045944600747</v>
      </c>
      <c r="AR122" s="444">
        <v>2.0163494330757942E-2</v>
      </c>
      <c r="AS122" s="444">
        <v>0</v>
      </c>
      <c r="AT122" s="444">
        <v>0</v>
      </c>
      <c r="AU122" s="444">
        <v>0</v>
      </c>
      <c r="AV122" s="444">
        <v>0</v>
      </c>
      <c r="AW122" s="444">
        <v>0</v>
      </c>
      <c r="AX122" s="444">
        <v>0</v>
      </c>
      <c r="AY122" s="444">
        <v>0</v>
      </c>
      <c r="AZ122" s="444">
        <v>0</v>
      </c>
      <c r="BA122" s="444">
        <v>0</v>
      </c>
      <c r="BB122" s="444">
        <v>0</v>
      </c>
      <c r="BC122" s="444">
        <v>0</v>
      </c>
      <c r="BD122" s="444">
        <v>0</v>
      </c>
      <c r="BE122" s="444">
        <v>0</v>
      </c>
      <c r="BF122" s="444">
        <v>0</v>
      </c>
      <c r="BG122" s="444">
        <v>0</v>
      </c>
      <c r="BH122" s="444">
        <v>0</v>
      </c>
      <c r="BI122" s="444">
        <v>0</v>
      </c>
      <c r="BJ122" s="444">
        <v>0</v>
      </c>
      <c r="BK122" s="444">
        <v>0</v>
      </c>
      <c r="BL122" s="445">
        <v>0</v>
      </c>
      <c r="BM122" s="449">
        <v>0</v>
      </c>
      <c r="BN122" s="450">
        <v>0</v>
      </c>
      <c r="BO122" s="450">
        <v>0</v>
      </c>
      <c r="BP122" s="450">
        <v>0</v>
      </c>
      <c r="BQ122" s="450">
        <v>0</v>
      </c>
      <c r="BR122" s="450">
        <v>0</v>
      </c>
      <c r="BS122" s="450">
        <v>0</v>
      </c>
      <c r="BT122" s="450">
        <v>0</v>
      </c>
      <c r="BU122" s="450">
        <v>0</v>
      </c>
      <c r="BV122" s="450">
        <v>0</v>
      </c>
      <c r="BW122" s="450">
        <v>0</v>
      </c>
      <c r="BX122" s="450">
        <v>0</v>
      </c>
      <c r="BY122" s="450">
        <v>0</v>
      </c>
      <c r="BZ122" s="450">
        <v>0</v>
      </c>
      <c r="CA122" s="450">
        <v>0</v>
      </c>
      <c r="CB122" s="450">
        <v>0</v>
      </c>
      <c r="CC122" s="450">
        <v>0</v>
      </c>
      <c r="CD122" s="450">
        <v>0</v>
      </c>
      <c r="CE122" s="450">
        <v>0</v>
      </c>
      <c r="CF122" s="450">
        <v>0</v>
      </c>
      <c r="CG122" s="450">
        <v>0</v>
      </c>
      <c r="CH122" s="450">
        <v>0</v>
      </c>
      <c r="CI122" s="450">
        <v>0</v>
      </c>
      <c r="CJ122" s="450">
        <v>0</v>
      </c>
      <c r="CK122" s="450">
        <v>0</v>
      </c>
      <c r="CL122" s="450">
        <v>0</v>
      </c>
      <c r="CM122" s="450">
        <v>0</v>
      </c>
      <c r="CN122" s="450">
        <v>0</v>
      </c>
      <c r="CO122" s="450">
        <v>0</v>
      </c>
      <c r="CP122" s="450">
        <v>0</v>
      </c>
      <c r="CQ122" s="450">
        <v>0</v>
      </c>
      <c r="CR122" s="450">
        <v>0</v>
      </c>
      <c r="CS122" s="450">
        <v>0</v>
      </c>
      <c r="CT122" s="450">
        <v>0</v>
      </c>
      <c r="CU122" s="450">
        <v>0</v>
      </c>
      <c r="CV122" s="450">
        <v>0</v>
      </c>
      <c r="CW122" s="450">
        <v>0</v>
      </c>
      <c r="CX122" s="450">
        <v>0</v>
      </c>
      <c r="CY122" s="450">
        <v>0.55187620734864495</v>
      </c>
      <c r="CZ122" s="450">
        <v>-5.1849422136018841</v>
      </c>
      <c r="DA122" s="450">
        <v>-5.9681670265421261</v>
      </c>
      <c r="DB122" s="450">
        <v>0.67865322693538843</v>
      </c>
      <c r="DC122" s="450">
        <v>0</v>
      </c>
      <c r="DD122" s="450">
        <v>0</v>
      </c>
      <c r="DE122" s="450">
        <v>0</v>
      </c>
      <c r="DF122" s="450">
        <v>0</v>
      </c>
      <c r="DG122" s="450">
        <v>0</v>
      </c>
      <c r="DH122" s="450">
        <v>0</v>
      </c>
      <c r="DI122" s="450">
        <v>0</v>
      </c>
      <c r="DJ122" s="450">
        <v>0</v>
      </c>
      <c r="DK122" s="450">
        <v>0</v>
      </c>
      <c r="DL122" s="450">
        <v>0</v>
      </c>
      <c r="DM122" s="450">
        <v>0</v>
      </c>
      <c r="DN122" s="450">
        <v>0</v>
      </c>
      <c r="DO122" s="450">
        <v>0</v>
      </c>
      <c r="DP122" s="450">
        <v>0</v>
      </c>
      <c r="DQ122" s="450">
        <v>0</v>
      </c>
      <c r="DR122" s="450">
        <v>0</v>
      </c>
      <c r="DS122" s="450">
        <v>0</v>
      </c>
      <c r="DT122" s="450">
        <v>0</v>
      </c>
      <c r="DU122" s="450">
        <v>0</v>
      </c>
      <c r="DV122" s="451">
        <v>0</v>
      </c>
    </row>
    <row r="123" spans="1:126" hidden="1" outlineLevel="1" x14ac:dyDescent="0.2">
      <c r="A123" s="457">
        <v>2.8782506692608113E-2</v>
      </c>
      <c r="B123" s="481">
        <v>9.7013698630136993</v>
      </c>
      <c r="C123" s="443">
        <v>0</v>
      </c>
      <c r="D123" s="444">
        <v>0</v>
      </c>
      <c r="E123" s="444">
        <v>0</v>
      </c>
      <c r="F123" s="444">
        <v>0</v>
      </c>
      <c r="G123" s="444">
        <v>0</v>
      </c>
      <c r="H123" s="444">
        <v>0</v>
      </c>
      <c r="I123" s="444">
        <v>0</v>
      </c>
      <c r="J123" s="444">
        <v>0</v>
      </c>
      <c r="K123" s="444">
        <v>0</v>
      </c>
      <c r="L123" s="444">
        <v>0</v>
      </c>
      <c r="M123" s="444">
        <v>0</v>
      </c>
      <c r="N123" s="444">
        <v>0</v>
      </c>
      <c r="O123" s="444">
        <v>0</v>
      </c>
      <c r="P123" s="444">
        <v>0</v>
      </c>
      <c r="Q123" s="444">
        <v>0</v>
      </c>
      <c r="R123" s="444">
        <v>0</v>
      </c>
      <c r="S123" s="444">
        <v>0</v>
      </c>
      <c r="T123" s="444">
        <v>0</v>
      </c>
      <c r="U123" s="444">
        <v>0</v>
      </c>
      <c r="V123" s="444">
        <v>0</v>
      </c>
      <c r="W123" s="444">
        <v>0</v>
      </c>
      <c r="X123" s="444">
        <v>0</v>
      </c>
      <c r="Y123" s="444">
        <v>0</v>
      </c>
      <c r="Z123" s="444">
        <v>0</v>
      </c>
      <c r="AA123" s="444">
        <v>0</v>
      </c>
      <c r="AB123" s="444">
        <v>0</v>
      </c>
      <c r="AC123" s="444">
        <v>0</v>
      </c>
      <c r="AD123" s="444">
        <v>0</v>
      </c>
      <c r="AE123" s="444">
        <v>0</v>
      </c>
      <c r="AF123" s="444">
        <v>0</v>
      </c>
      <c r="AG123" s="444">
        <v>0</v>
      </c>
      <c r="AH123" s="444">
        <v>0</v>
      </c>
      <c r="AI123" s="444">
        <v>0</v>
      </c>
      <c r="AJ123" s="444">
        <v>0</v>
      </c>
      <c r="AK123" s="444">
        <v>0</v>
      </c>
      <c r="AL123" s="444">
        <v>0</v>
      </c>
      <c r="AM123" s="444">
        <v>0</v>
      </c>
      <c r="AN123" s="444">
        <v>0</v>
      </c>
      <c r="AO123" s="444">
        <v>0</v>
      </c>
      <c r="AP123" s="444">
        <v>1.6671097966739861E-2</v>
      </c>
      <c r="AQ123" s="444">
        <v>-0.15395051038418828</v>
      </c>
      <c r="AR123" s="444">
        <v>-0.18381989485465841</v>
      </c>
      <c r="AS123" s="444">
        <v>2.1048821924783426E-2</v>
      </c>
      <c r="AT123" s="444">
        <v>0</v>
      </c>
      <c r="AU123" s="444">
        <v>0</v>
      </c>
      <c r="AV123" s="444">
        <v>0</v>
      </c>
      <c r="AW123" s="444">
        <v>0</v>
      </c>
      <c r="AX123" s="444">
        <v>0</v>
      </c>
      <c r="AY123" s="444">
        <v>0</v>
      </c>
      <c r="AZ123" s="444">
        <v>0</v>
      </c>
      <c r="BA123" s="444">
        <v>0</v>
      </c>
      <c r="BB123" s="444">
        <v>0</v>
      </c>
      <c r="BC123" s="444">
        <v>0</v>
      </c>
      <c r="BD123" s="444">
        <v>0</v>
      </c>
      <c r="BE123" s="444">
        <v>0</v>
      </c>
      <c r="BF123" s="444">
        <v>0</v>
      </c>
      <c r="BG123" s="444">
        <v>0</v>
      </c>
      <c r="BH123" s="444">
        <v>0</v>
      </c>
      <c r="BI123" s="444">
        <v>0</v>
      </c>
      <c r="BJ123" s="444">
        <v>0</v>
      </c>
      <c r="BK123" s="444">
        <v>0</v>
      </c>
      <c r="BL123" s="445">
        <v>0</v>
      </c>
      <c r="BM123" s="449">
        <v>0</v>
      </c>
      <c r="BN123" s="450">
        <v>0</v>
      </c>
      <c r="BO123" s="450">
        <v>0</v>
      </c>
      <c r="BP123" s="450">
        <v>0</v>
      </c>
      <c r="BQ123" s="450">
        <v>0</v>
      </c>
      <c r="BR123" s="450">
        <v>0</v>
      </c>
      <c r="BS123" s="450">
        <v>0</v>
      </c>
      <c r="BT123" s="450">
        <v>0</v>
      </c>
      <c r="BU123" s="450">
        <v>0</v>
      </c>
      <c r="BV123" s="450">
        <v>0</v>
      </c>
      <c r="BW123" s="450">
        <v>0</v>
      </c>
      <c r="BX123" s="450">
        <v>0</v>
      </c>
      <c r="BY123" s="450">
        <v>0</v>
      </c>
      <c r="BZ123" s="450">
        <v>0</v>
      </c>
      <c r="CA123" s="450">
        <v>0</v>
      </c>
      <c r="CB123" s="450">
        <v>0</v>
      </c>
      <c r="CC123" s="450">
        <v>0</v>
      </c>
      <c r="CD123" s="450">
        <v>0</v>
      </c>
      <c r="CE123" s="450">
        <v>0</v>
      </c>
      <c r="CF123" s="450">
        <v>0</v>
      </c>
      <c r="CG123" s="450">
        <v>0</v>
      </c>
      <c r="CH123" s="450">
        <v>0</v>
      </c>
      <c r="CI123" s="450">
        <v>0</v>
      </c>
      <c r="CJ123" s="450">
        <v>0</v>
      </c>
      <c r="CK123" s="450">
        <v>0</v>
      </c>
      <c r="CL123" s="450">
        <v>0</v>
      </c>
      <c r="CM123" s="450">
        <v>0</v>
      </c>
      <c r="CN123" s="450">
        <v>0</v>
      </c>
      <c r="CO123" s="450">
        <v>0</v>
      </c>
      <c r="CP123" s="450">
        <v>0</v>
      </c>
      <c r="CQ123" s="450">
        <v>0</v>
      </c>
      <c r="CR123" s="450">
        <v>0</v>
      </c>
      <c r="CS123" s="450">
        <v>0</v>
      </c>
      <c r="CT123" s="450">
        <v>0</v>
      </c>
      <c r="CU123" s="450">
        <v>0</v>
      </c>
      <c r="CV123" s="450">
        <v>0</v>
      </c>
      <c r="CW123" s="450">
        <v>0</v>
      </c>
      <c r="CX123" s="450">
        <v>0</v>
      </c>
      <c r="CY123" s="450">
        <v>0</v>
      </c>
      <c r="CZ123" s="450">
        <v>0.57920938383804188</v>
      </c>
      <c r="DA123" s="450">
        <v>-5.3487526999768109</v>
      </c>
      <c r="DB123" s="450">
        <v>-6.3865144484398506</v>
      </c>
      <c r="DC123" s="450">
        <v>0.73130607245508461</v>
      </c>
      <c r="DD123" s="450">
        <v>0</v>
      </c>
      <c r="DE123" s="450">
        <v>0</v>
      </c>
      <c r="DF123" s="450">
        <v>0</v>
      </c>
      <c r="DG123" s="450">
        <v>0</v>
      </c>
      <c r="DH123" s="450">
        <v>0</v>
      </c>
      <c r="DI123" s="450">
        <v>0</v>
      </c>
      <c r="DJ123" s="450">
        <v>0</v>
      </c>
      <c r="DK123" s="450">
        <v>0</v>
      </c>
      <c r="DL123" s="450">
        <v>0</v>
      </c>
      <c r="DM123" s="450">
        <v>0</v>
      </c>
      <c r="DN123" s="450">
        <v>0</v>
      </c>
      <c r="DO123" s="450">
        <v>0</v>
      </c>
      <c r="DP123" s="450">
        <v>0</v>
      </c>
      <c r="DQ123" s="450">
        <v>0</v>
      </c>
      <c r="DR123" s="450">
        <v>0</v>
      </c>
      <c r="DS123" s="450">
        <v>0</v>
      </c>
      <c r="DT123" s="450">
        <v>0</v>
      </c>
      <c r="DU123" s="450">
        <v>0</v>
      </c>
      <c r="DV123" s="451">
        <v>0</v>
      </c>
    </row>
    <row r="124" spans="1:126" hidden="1" outlineLevel="1" x14ac:dyDescent="0.2">
      <c r="A124" s="457">
        <v>2.7313064344130798E-2</v>
      </c>
      <c r="B124" s="481">
        <v>10.698630136986301</v>
      </c>
      <c r="C124" s="443">
        <v>0</v>
      </c>
      <c r="D124" s="444">
        <v>0</v>
      </c>
      <c r="E124" s="444">
        <v>0</v>
      </c>
      <c r="F124" s="444">
        <v>0</v>
      </c>
      <c r="G124" s="444">
        <v>0</v>
      </c>
      <c r="H124" s="444">
        <v>0</v>
      </c>
      <c r="I124" s="444">
        <v>0</v>
      </c>
      <c r="J124" s="444">
        <v>0</v>
      </c>
      <c r="K124" s="444">
        <v>0</v>
      </c>
      <c r="L124" s="444">
        <v>0</v>
      </c>
      <c r="M124" s="444">
        <v>0</v>
      </c>
      <c r="N124" s="444">
        <v>0</v>
      </c>
      <c r="O124" s="444">
        <v>0</v>
      </c>
      <c r="P124" s="444">
        <v>0</v>
      </c>
      <c r="Q124" s="444">
        <v>0</v>
      </c>
      <c r="R124" s="444">
        <v>0</v>
      </c>
      <c r="S124" s="444">
        <v>0</v>
      </c>
      <c r="T124" s="444">
        <v>0</v>
      </c>
      <c r="U124" s="444">
        <v>0</v>
      </c>
      <c r="V124" s="444">
        <v>0</v>
      </c>
      <c r="W124" s="444">
        <v>0</v>
      </c>
      <c r="X124" s="444">
        <v>0</v>
      </c>
      <c r="Y124" s="444">
        <v>0</v>
      </c>
      <c r="Z124" s="444">
        <v>0</v>
      </c>
      <c r="AA124" s="444">
        <v>0</v>
      </c>
      <c r="AB124" s="444">
        <v>0</v>
      </c>
      <c r="AC124" s="444">
        <v>0</v>
      </c>
      <c r="AD124" s="444">
        <v>0</v>
      </c>
      <c r="AE124" s="444">
        <v>0</v>
      </c>
      <c r="AF124" s="444">
        <v>0</v>
      </c>
      <c r="AG124" s="444">
        <v>0</v>
      </c>
      <c r="AH124" s="444">
        <v>0</v>
      </c>
      <c r="AI124" s="444">
        <v>0</v>
      </c>
      <c r="AJ124" s="444">
        <v>0</v>
      </c>
      <c r="AK124" s="444">
        <v>0</v>
      </c>
      <c r="AL124" s="444">
        <v>0</v>
      </c>
      <c r="AM124" s="444">
        <v>0</v>
      </c>
      <c r="AN124" s="444">
        <v>0</v>
      </c>
      <c r="AO124" s="444">
        <v>0</v>
      </c>
      <c r="AP124" s="444">
        <v>0</v>
      </c>
      <c r="AQ124" s="444">
        <v>1.646339154040952E-2</v>
      </c>
      <c r="AR124" s="444">
        <v>-0.15350545847924135</v>
      </c>
      <c r="AS124" s="444">
        <v>-0.18157512487896124</v>
      </c>
      <c r="AT124" s="444">
        <v>2.0966437955096624E-2</v>
      </c>
      <c r="AU124" s="444">
        <v>0</v>
      </c>
      <c r="AV124" s="444">
        <v>0</v>
      </c>
      <c r="AW124" s="444">
        <v>0</v>
      </c>
      <c r="AX124" s="444">
        <v>0</v>
      </c>
      <c r="AY124" s="444">
        <v>0</v>
      </c>
      <c r="AZ124" s="444">
        <v>0</v>
      </c>
      <c r="BA124" s="444">
        <v>0</v>
      </c>
      <c r="BB124" s="444">
        <v>0</v>
      </c>
      <c r="BC124" s="444">
        <v>0</v>
      </c>
      <c r="BD124" s="444">
        <v>0</v>
      </c>
      <c r="BE124" s="444">
        <v>0</v>
      </c>
      <c r="BF124" s="444">
        <v>0</v>
      </c>
      <c r="BG124" s="444">
        <v>0</v>
      </c>
      <c r="BH124" s="444">
        <v>0</v>
      </c>
      <c r="BI124" s="444">
        <v>0</v>
      </c>
      <c r="BJ124" s="444">
        <v>0</v>
      </c>
      <c r="BK124" s="444">
        <v>0</v>
      </c>
      <c r="BL124" s="445">
        <v>0</v>
      </c>
      <c r="BM124" s="449">
        <v>0</v>
      </c>
      <c r="BN124" s="450">
        <v>0</v>
      </c>
      <c r="BO124" s="450">
        <v>0</v>
      </c>
      <c r="BP124" s="450">
        <v>0</v>
      </c>
      <c r="BQ124" s="450">
        <v>0</v>
      </c>
      <c r="BR124" s="450">
        <v>0</v>
      </c>
      <c r="BS124" s="450">
        <v>0</v>
      </c>
      <c r="BT124" s="450">
        <v>0</v>
      </c>
      <c r="BU124" s="450">
        <v>0</v>
      </c>
      <c r="BV124" s="450">
        <v>0</v>
      </c>
      <c r="BW124" s="450">
        <v>0</v>
      </c>
      <c r="BX124" s="450">
        <v>0</v>
      </c>
      <c r="BY124" s="450">
        <v>0</v>
      </c>
      <c r="BZ124" s="450">
        <v>0</v>
      </c>
      <c r="CA124" s="450">
        <v>0</v>
      </c>
      <c r="CB124" s="450">
        <v>0</v>
      </c>
      <c r="CC124" s="450">
        <v>0</v>
      </c>
      <c r="CD124" s="450">
        <v>0</v>
      </c>
      <c r="CE124" s="450">
        <v>0</v>
      </c>
      <c r="CF124" s="450">
        <v>0</v>
      </c>
      <c r="CG124" s="450">
        <v>0</v>
      </c>
      <c r="CH124" s="450">
        <v>0</v>
      </c>
      <c r="CI124" s="450">
        <v>0</v>
      </c>
      <c r="CJ124" s="450">
        <v>0</v>
      </c>
      <c r="CK124" s="450">
        <v>0</v>
      </c>
      <c r="CL124" s="450">
        <v>0</v>
      </c>
      <c r="CM124" s="450">
        <v>0</v>
      </c>
      <c r="CN124" s="450">
        <v>0</v>
      </c>
      <c r="CO124" s="450">
        <v>0</v>
      </c>
      <c r="CP124" s="450">
        <v>0</v>
      </c>
      <c r="CQ124" s="450">
        <v>0</v>
      </c>
      <c r="CR124" s="450">
        <v>0</v>
      </c>
      <c r="CS124" s="450">
        <v>0</v>
      </c>
      <c r="CT124" s="450">
        <v>0</v>
      </c>
      <c r="CU124" s="450">
        <v>0</v>
      </c>
      <c r="CV124" s="450">
        <v>0</v>
      </c>
      <c r="CW124" s="450">
        <v>0</v>
      </c>
      <c r="CX124" s="450">
        <v>0</v>
      </c>
      <c r="CY124" s="450">
        <v>0</v>
      </c>
      <c r="CZ124" s="450">
        <v>0</v>
      </c>
      <c r="DA124" s="450">
        <v>0.6027661829877129</v>
      </c>
      <c r="DB124" s="450">
        <v>-5.6202210248235129</v>
      </c>
      <c r="DC124" s="450">
        <v>-6.6479221295423496</v>
      </c>
      <c r="DD124" s="450">
        <v>0.76763404101898303</v>
      </c>
      <c r="DE124" s="450">
        <v>0</v>
      </c>
      <c r="DF124" s="450">
        <v>0</v>
      </c>
      <c r="DG124" s="450">
        <v>0</v>
      </c>
      <c r="DH124" s="450">
        <v>0</v>
      </c>
      <c r="DI124" s="450">
        <v>0</v>
      </c>
      <c r="DJ124" s="450">
        <v>0</v>
      </c>
      <c r="DK124" s="450">
        <v>0</v>
      </c>
      <c r="DL124" s="450">
        <v>0</v>
      </c>
      <c r="DM124" s="450">
        <v>0</v>
      </c>
      <c r="DN124" s="450">
        <v>0</v>
      </c>
      <c r="DO124" s="450">
        <v>0</v>
      </c>
      <c r="DP124" s="450">
        <v>0</v>
      </c>
      <c r="DQ124" s="450">
        <v>0</v>
      </c>
      <c r="DR124" s="450">
        <v>0</v>
      </c>
      <c r="DS124" s="450">
        <v>0</v>
      </c>
      <c r="DT124" s="450">
        <v>0</v>
      </c>
      <c r="DU124" s="450">
        <v>0</v>
      </c>
      <c r="DV124" s="451">
        <v>0</v>
      </c>
    </row>
    <row r="125" spans="1:126" hidden="1" outlineLevel="1" x14ac:dyDescent="0.2">
      <c r="A125" s="457">
        <v>2.551443704870545E-2</v>
      </c>
      <c r="B125" s="481">
        <v>11.701369863013699</v>
      </c>
      <c r="C125" s="443">
        <v>0</v>
      </c>
      <c r="D125" s="444">
        <v>0</v>
      </c>
      <c r="E125" s="444">
        <v>0</v>
      </c>
      <c r="F125" s="444">
        <v>0</v>
      </c>
      <c r="G125" s="444">
        <v>0</v>
      </c>
      <c r="H125" s="444">
        <v>0</v>
      </c>
      <c r="I125" s="444">
        <v>0</v>
      </c>
      <c r="J125" s="444">
        <v>0</v>
      </c>
      <c r="K125" s="444">
        <v>0</v>
      </c>
      <c r="L125" s="444">
        <v>0</v>
      </c>
      <c r="M125" s="444">
        <v>0</v>
      </c>
      <c r="N125" s="444">
        <v>0</v>
      </c>
      <c r="O125" s="444">
        <v>0</v>
      </c>
      <c r="P125" s="444">
        <v>0</v>
      </c>
      <c r="Q125" s="444">
        <v>0</v>
      </c>
      <c r="R125" s="444">
        <v>0</v>
      </c>
      <c r="S125" s="444">
        <v>0</v>
      </c>
      <c r="T125" s="444">
        <v>0</v>
      </c>
      <c r="U125" s="444">
        <v>0</v>
      </c>
      <c r="V125" s="444">
        <v>0</v>
      </c>
      <c r="W125" s="444">
        <v>0</v>
      </c>
      <c r="X125" s="444">
        <v>0</v>
      </c>
      <c r="Y125" s="444">
        <v>0</v>
      </c>
      <c r="Z125" s="444">
        <v>0</v>
      </c>
      <c r="AA125" s="444">
        <v>0</v>
      </c>
      <c r="AB125" s="444">
        <v>0</v>
      </c>
      <c r="AC125" s="444">
        <v>0</v>
      </c>
      <c r="AD125" s="444">
        <v>0</v>
      </c>
      <c r="AE125" s="444">
        <v>0</v>
      </c>
      <c r="AF125" s="444">
        <v>0</v>
      </c>
      <c r="AG125" s="444">
        <v>0</v>
      </c>
      <c r="AH125" s="444">
        <v>0</v>
      </c>
      <c r="AI125" s="444">
        <v>0</v>
      </c>
      <c r="AJ125" s="444">
        <v>0</v>
      </c>
      <c r="AK125" s="444">
        <v>0</v>
      </c>
      <c r="AL125" s="444">
        <v>0</v>
      </c>
      <c r="AM125" s="444">
        <v>0</v>
      </c>
      <c r="AN125" s="444">
        <v>0</v>
      </c>
      <c r="AO125" s="444">
        <v>0</v>
      </c>
      <c r="AP125" s="444">
        <v>0</v>
      </c>
      <c r="AQ125" s="444">
        <v>0</v>
      </c>
      <c r="AR125" s="444">
        <v>1.5719714492682835E-2</v>
      </c>
      <c r="AS125" s="444">
        <v>-0.1481822471034285</v>
      </c>
      <c r="AT125" s="444">
        <v>-0.17733286433024528</v>
      </c>
      <c r="AU125" s="444">
        <v>1.99111410431657E-2</v>
      </c>
      <c r="AV125" s="444">
        <v>0</v>
      </c>
      <c r="AW125" s="444">
        <v>0</v>
      </c>
      <c r="AX125" s="444">
        <v>0</v>
      </c>
      <c r="AY125" s="444">
        <v>0</v>
      </c>
      <c r="AZ125" s="444">
        <v>0</v>
      </c>
      <c r="BA125" s="444">
        <v>0</v>
      </c>
      <c r="BB125" s="444">
        <v>0</v>
      </c>
      <c r="BC125" s="444">
        <v>0</v>
      </c>
      <c r="BD125" s="444">
        <v>0</v>
      </c>
      <c r="BE125" s="444">
        <v>0</v>
      </c>
      <c r="BF125" s="444">
        <v>0</v>
      </c>
      <c r="BG125" s="444">
        <v>0</v>
      </c>
      <c r="BH125" s="444">
        <v>0</v>
      </c>
      <c r="BI125" s="444">
        <v>0</v>
      </c>
      <c r="BJ125" s="444">
        <v>0</v>
      </c>
      <c r="BK125" s="444">
        <v>0</v>
      </c>
      <c r="BL125" s="445">
        <v>0</v>
      </c>
      <c r="BM125" s="449">
        <v>0</v>
      </c>
      <c r="BN125" s="450">
        <v>0</v>
      </c>
      <c r="BO125" s="450">
        <v>0</v>
      </c>
      <c r="BP125" s="450">
        <v>0</v>
      </c>
      <c r="BQ125" s="450">
        <v>0</v>
      </c>
      <c r="BR125" s="450">
        <v>0</v>
      </c>
      <c r="BS125" s="450">
        <v>0</v>
      </c>
      <c r="BT125" s="450">
        <v>0</v>
      </c>
      <c r="BU125" s="450">
        <v>0</v>
      </c>
      <c r="BV125" s="450">
        <v>0</v>
      </c>
      <c r="BW125" s="450">
        <v>0</v>
      </c>
      <c r="BX125" s="450">
        <v>0</v>
      </c>
      <c r="BY125" s="450">
        <v>0</v>
      </c>
      <c r="BZ125" s="450">
        <v>0</v>
      </c>
      <c r="CA125" s="450">
        <v>0</v>
      </c>
      <c r="CB125" s="450">
        <v>0</v>
      </c>
      <c r="CC125" s="450">
        <v>0</v>
      </c>
      <c r="CD125" s="450">
        <v>0</v>
      </c>
      <c r="CE125" s="450">
        <v>0</v>
      </c>
      <c r="CF125" s="450">
        <v>0</v>
      </c>
      <c r="CG125" s="450">
        <v>0</v>
      </c>
      <c r="CH125" s="450">
        <v>0</v>
      </c>
      <c r="CI125" s="450">
        <v>0</v>
      </c>
      <c r="CJ125" s="450">
        <v>0</v>
      </c>
      <c r="CK125" s="450">
        <v>0</v>
      </c>
      <c r="CL125" s="450">
        <v>0</v>
      </c>
      <c r="CM125" s="450">
        <v>0</v>
      </c>
      <c r="CN125" s="450">
        <v>0</v>
      </c>
      <c r="CO125" s="450">
        <v>0</v>
      </c>
      <c r="CP125" s="450">
        <v>0</v>
      </c>
      <c r="CQ125" s="450">
        <v>0</v>
      </c>
      <c r="CR125" s="450">
        <v>0</v>
      </c>
      <c r="CS125" s="450">
        <v>0</v>
      </c>
      <c r="CT125" s="450">
        <v>0</v>
      </c>
      <c r="CU125" s="450">
        <v>0</v>
      </c>
      <c r="CV125" s="450">
        <v>0</v>
      </c>
      <c r="CW125" s="450">
        <v>0</v>
      </c>
      <c r="CX125" s="450">
        <v>0</v>
      </c>
      <c r="CY125" s="450">
        <v>0</v>
      </c>
      <c r="CZ125" s="450">
        <v>0</v>
      </c>
      <c r="DA125" s="450">
        <v>0</v>
      </c>
      <c r="DB125" s="450">
        <v>0.61611057546262504</v>
      </c>
      <c r="DC125" s="450">
        <v>-5.8077803880429713</v>
      </c>
      <c r="DD125" s="450">
        <v>-6.9502950032457322</v>
      </c>
      <c r="DE125" s="450">
        <v>0.78038723743567573</v>
      </c>
      <c r="DF125" s="450">
        <v>0</v>
      </c>
      <c r="DG125" s="450">
        <v>0</v>
      </c>
      <c r="DH125" s="450">
        <v>0</v>
      </c>
      <c r="DI125" s="450">
        <v>0</v>
      </c>
      <c r="DJ125" s="450">
        <v>0</v>
      </c>
      <c r="DK125" s="450">
        <v>0</v>
      </c>
      <c r="DL125" s="450">
        <v>0</v>
      </c>
      <c r="DM125" s="450">
        <v>0</v>
      </c>
      <c r="DN125" s="450">
        <v>0</v>
      </c>
      <c r="DO125" s="450">
        <v>0</v>
      </c>
      <c r="DP125" s="450">
        <v>0</v>
      </c>
      <c r="DQ125" s="450">
        <v>0</v>
      </c>
      <c r="DR125" s="450">
        <v>0</v>
      </c>
      <c r="DS125" s="450">
        <v>0</v>
      </c>
      <c r="DT125" s="450">
        <v>0</v>
      </c>
      <c r="DU125" s="450">
        <v>0</v>
      </c>
      <c r="DV125" s="451">
        <v>0</v>
      </c>
    </row>
    <row r="126" spans="1:126" hidden="1" outlineLevel="1" x14ac:dyDescent="0.2">
      <c r="A126" s="457">
        <v>2.3981016982239648E-2</v>
      </c>
      <c r="B126" s="481">
        <v>12.698630136986301</v>
      </c>
      <c r="C126" s="443">
        <v>0</v>
      </c>
      <c r="D126" s="444">
        <v>0</v>
      </c>
      <c r="E126" s="444">
        <v>0</v>
      </c>
      <c r="F126" s="444">
        <v>0</v>
      </c>
      <c r="G126" s="444">
        <v>0</v>
      </c>
      <c r="H126" s="444">
        <v>0</v>
      </c>
      <c r="I126" s="444">
        <v>0</v>
      </c>
      <c r="J126" s="444">
        <v>0</v>
      </c>
      <c r="K126" s="444">
        <v>0</v>
      </c>
      <c r="L126" s="444">
        <v>0</v>
      </c>
      <c r="M126" s="444">
        <v>0</v>
      </c>
      <c r="N126" s="444">
        <v>0</v>
      </c>
      <c r="O126" s="444">
        <v>0</v>
      </c>
      <c r="P126" s="444">
        <v>0</v>
      </c>
      <c r="Q126" s="444">
        <v>0</v>
      </c>
      <c r="R126" s="444">
        <v>0</v>
      </c>
      <c r="S126" s="444">
        <v>0</v>
      </c>
      <c r="T126" s="444">
        <v>0</v>
      </c>
      <c r="U126" s="444">
        <v>0</v>
      </c>
      <c r="V126" s="444">
        <v>0</v>
      </c>
      <c r="W126" s="444">
        <v>0</v>
      </c>
      <c r="X126" s="444">
        <v>0</v>
      </c>
      <c r="Y126" s="444">
        <v>0</v>
      </c>
      <c r="Z126" s="444">
        <v>0</v>
      </c>
      <c r="AA126" s="444">
        <v>0</v>
      </c>
      <c r="AB126" s="444">
        <v>0</v>
      </c>
      <c r="AC126" s="444">
        <v>0</v>
      </c>
      <c r="AD126" s="444">
        <v>0</v>
      </c>
      <c r="AE126" s="444">
        <v>0</v>
      </c>
      <c r="AF126" s="444">
        <v>0</v>
      </c>
      <c r="AG126" s="444">
        <v>0</v>
      </c>
      <c r="AH126" s="444">
        <v>0</v>
      </c>
      <c r="AI126" s="444">
        <v>0</v>
      </c>
      <c r="AJ126" s="444">
        <v>0</v>
      </c>
      <c r="AK126" s="444">
        <v>0</v>
      </c>
      <c r="AL126" s="444">
        <v>0</v>
      </c>
      <c r="AM126" s="444">
        <v>0</v>
      </c>
      <c r="AN126" s="444">
        <v>0</v>
      </c>
      <c r="AO126" s="444">
        <v>0</v>
      </c>
      <c r="AP126" s="444">
        <v>0</v>
      </c>
      <c r="AQ126" s="444">
        <v>0</v>
      </c>
      <c r="AR126" s="444">
        <v>0</v>
      </c>
      <c r="AS126" s="444">
        <v>1.5857946375136534E-2</v>
      </c>
      <c r="AT126" s="444">
        <v>-0.14544628366348661</v>
      </c>
      <c r="AU126" s="444">
        <v>-0.17261665034215209</v>
      </c>
      <c r="AV126" s="444">
        <v>1.9059533663060152E-2</v>
      </c>
      <c r="AW126" s="444">
        <v>0</v>
      </c>
      <c r="AX126" s="444">
        <v>0</v>
      </c>
      <c r="AY126" s="444">
        <v>0</v>
      </c>
      <c r="AZ126" s="444">
        <v>0</v>
      </c>
      <c r="BA126" s="444">
        <v>0</v>
      </c>
      <c r="BB126" s="444">
        <v>0</v>
      </c>
      <c r="BC126" s="444">
        <v>0</v>
      </c>
      <c r="BD126" s="444">
        <v>0</v>
      </c>
      <c r="BE126" s="444">
        <v>0</v>
      </c>
      <c r="BF126" s="444">
        <v>0</v>
      </c>
      <c r="BG126" s="444">
        <v>0</v>
      </c>
      <c r="BH126" s="444">
        <v>0</v>
      </c>
      <c r="BI126" s="444">
        <v>0</v>
      </c>
      <c r="BJ126" s="444">
        <v>0</v>
      </c>
      <c r="BK126" s="444">
        <v>0</v>
      </c>
      <c r="BL126" s="445">
        <v>0</v>
      </c>
      <c r="BM126" s="449">
        <v>0</v>
      </c>
      <c r="BN126" s="450">
        <v>0</v>
      </c>
      <c r="BO126" s="450">
        <v>0</v>
      </c>
      <c r="BP126" s="450">
        <v>0</v>
      </c>
      <c r="BQ126" s="450">
        <v>0</v>
      </c>
      <c r="BR126" s="450">
        <v>0</v>
      </c>
      <c r="BS126" s="450">
        <v>0</v>
      </c>
      <c r="BT126" s="450">
        <v>0</v>
      </c>
      <c r="BU126" s="450">
        <v>0</v>
      </c>
      <c r="BV126" s="450">
        <v>0</v>
      </c>
      <c r="BW126" s="450">
        <v>0</v>
      </c>
      <c r="BX126" s="450">
        <v>0</v>
      </c>
      <c r="BY126" s="450">
        <v>0</v>
      </c>
      <c r="BZ126" s="450">
        <v>0</v>
      </c>
      <c r="CA126" s="450">
        <v>0</v>
      </c>
      <c r="CB126" s="450">
        <v>0</v>
      </c>
      <c r="CC126" s="450">
        <v>0</v>
      </c>
      <c r="CD126" s="450">
        <v>0</v>
      </c>
      <c r="CE126" s="450">
        <v>0</v>
      </c>
      <c r="CF126" s="450">
        <v>0</v>
      </c>
      <c r="CG126" s="450">
        <v>0</v>
      </c>
      <c r="CH126" s="450">
        <v>0</v>
      </c>
      <c r="CI126" s="450">
        <v>0</v>
      </c>
      <c r="CJ126" s="450">
        <v>0</v>
      </c>
      <c r="CK126" s="450">
        <v>0</v>
      </c>
      <c r="CL126" s="450">
        <v>0</v>
      </c>
      <c r="CM126" s="450">
        <v>0</v>
      </c>
      <c r="CN126" s="450">
        <v>0</v>
      </c>
      <c r="CO126" s="450">
        <v>0</v>
      </c>
      <c r="CP126" s="450">
        <v>0</v>
      </c>
      <c r="CQ126" s="450">
        <v>0</v>
      </c>
      <c r="CR126" s="450">
        <v>0</v>
      </c>
      <c r="CS126" s="450">
        <v>0</v>
      </c>
      <c r="CT126" s="450">
        <v>0</v>
      </c>
      <c r="CU126" s="450">
        <v>0</v>
      </c>
      <c r="CV126" s="450">
        <v>0</v>
      </c>
      <c r="CW126" s="450">
        <v>0</v>
      </c>
      <c r="CX126" s="450">
        <v>0</v>
      </c>
      <c r="CY126" s="450">
        <v>0</v>
      </c>
      <c r="CZ126" s="450">
        <v>0</v>
      </c>
      <c r="DA126" s="450">
        <v>0</v>
      </c>
      <c r="DB126" s="450">
        <v>0</v>
      </c>
      <c r="DC126" s="450">
        <v>0.66127080377287317</v>
      </c>
      <c r="DD126" s="450">
        <v>-6.0650590327843146</v>
      </c>
      <c r="DE126" s="450">
        <v>-7.1980537968840963</v>
      </c>
      <c r="DF126" s="450">
        <v>0.79477587114740178</v>
      </c>
      <c r="DG126" s="450">
        <v>0</v>
      </c>
      <c r="DH126" s="450">
        <v>0</v>
      </c>
      <c r="DI126" s="450">
        <v>0</v>
      </c>
      <c r="DJ126" s="450">
        <v>0</v>
      </c>
      <c r="DK126" s="450">
        <v>0</v>
      </c>
      <c r="DL126" s="450">
        <v>0</v>
      </c>
      <c r="DM126" s="450">
        <v>0</v>
      </c>
      <c r="DN126" s="450">
        <v>0</v>
      </c>
      <c r="DO126" s="450">
        <v>0</v>
      </c>
      <c r="DP126" s="450">
        <v>0</v>
      </c>
      <c r="DQ126" s="450">
        <v>0</v>
      </c>
      <c r="DR126" s="450">
        <v>0</v>
      </c>
      <c r="DS126" s="450">
        <v>0</v>
      </c>
      <c r="DT126" s="450">
        <v>0</v>
      </c>
      <c r="DU126" s="450">
        <v>0</v>
      </c>
      <c r="DV126" s="451">
        <v>0</v>
      </c>
    </row>
    <row r="127" spans="1:126" hidden="1" outlineLevel="1" x14ac:dyDescent="0.2">
      <c r="A127" s="457">
        <v>2.2859687411992843E-2</v>
      </c>
      <c r="B127" s="481">
        <v>13.698630136986301</v>
      </c>
      <c r="C127" s="443">
        <v>0</v>
      </c>
      <c r="D127" s="444">
        <v>0</v>
      </c>
      <c r="E127" s="444">
        <v>0</v>
      </c>
      <c r="F127" s="444">
        <v>0</v>
      </c>
      <c r="G127" s="444">
        <v>0</v>
      </c>
      <c r="H127" s="444">
        <v>0</v>
      </c>
      <c r="I127" s="444">
        <v>0</v>
      </c>
      <c r="J127" s="444">
        <v>0</v>
      </c>
      <c r="K127" s="444">
        <v>0</v>
      </c>
      <c r="L127" s="444">
        <v>0</v>
      </c>
      <c r="M127" s="444">
        <v>0</v>
      </c>
      <c r="N127" s="444">
        <v>0</v>
      </c>
      <c r="O127" s="444">
        <v>0</v>
      </c>
      <c r="P127" s="444">
        <v>0</v>
      </c>
      <c r="Q127" s="444">
        <v>0</v>
      </c>
      <c r="R127" s="444">
        <v>0</v>
      </c>
      <c r="S127" s="444">
        <v>0</v>
      </c>
      <c r="T127" s="444">
        <v>0</v>
      </c>
      <c r="U127" s="444">
        <v>0</v>
      </c>
      <c r="V127" s="444">
        <v>0</v>
      </c>
      <c r="W127" s="444">
        <v>0</v>
      </c>
      <c r="X127" s="444">
        <v>0</v>
      </c>
      <c r="Y127" s="444">
        <v>0</v>
      </c>
      <c r="Z127" s="444">
        <v>0</v>
      </c>
      <c r="AA127" s="444">
        <v>0</v>
      </c>
      <c r="AB127" s="444">
        <v>0</v>
      </c>
      <c r="AC127" s="444">
        <v>0</v>
      </c>
      <c r="AD127" s="444">
        <v>0</v>
      </c>
      <c r="AE127" s="444">
        <v>0</v>
      </c>
      <c r="AF127" s="444">
        <v>0</v>
      </c>
      <c r="AG127" s="444">
        <v>0</v>
      </c>
      <c r="AH127" s="444">
        <v>0</v>
      </c>
      <c r="AI127" s="444">
        <v>0</v>
      </c>
      <c r="AJ127" s="444">
        <v>0</v>
      </c>
      <c r="AK127" s="444">
        <v>0</v>
      </c>
      <c r="AL127" s="444">
        <v>0</v>
      </c>
      <c r="AM127" s="444">
        <v>0</v>
      </c>
      <c r="AN127" s="444">
        <v>0</v>
      </c>
      <c r="AO127" s="444">
        <v>0</v>
      </c>
      <c r="AP127" s="444">
        <v>0</v>
      </c>
      <c r="AQ127" s="444">
        <v>0</v>
      </c>
      <c r="AR127" s="444">
        <v>0</v>
      </c>
      <c r="AS127" s="444">
        <v>0</v>
      </c>
      <c r="AT127" s="444">
        <v>1.5974484044487921E-2</v>
      </c>
      <c r="AU127" s="444">
        <v>-0.14426270723317514</v>
      </c>
      <c r="AV127" s="444">
        <v>-0.16973982420029893</v>
      </c>
      <c r="AW127" s="444">
        <v>1.8124402483907259E-2</v>
      </c>
      <c r="AX127" s="444">
        <v>0</v>
      </c>
      <c r="AY127" s="444">
        <v>0</v>
      </c>
      <c r="AZ127" s="444">
        <v>0</v>
      </c>
      <c r="BA127" s="444">
        <v>0</v>
      </c>
      <c r="BB127" s="444">
        <v>0</v>
      </c>
      <c r="BC127" s="444">
        <v>0</v>
      </c>
      <c r="BD127" s="444">
        <v>0</v>
      </c>
      <c r="BE127" s="444">
        <v>0</v>
      </c>
      <c r="BF127" s="444">
        <v>0</v>
      </c>
      <c r="BG127" s="444">
        <v>0</v>
      </c>
      <c r="BH127" s="444">
        <v>0</v>
      </c>
      <c r="BI127" s="444">
        <v>0</v>
      </c>
      <c r="BJ127" s="444">
        <v>0</v>
      </c>
      <c r="BK127" s="444">
        <v>0</v>
      </c>
      <c r="BL127" s="445">
        <v>0</v>
      </c>
      <c r="BM127" s="449">
        <v>0</v>
      </c>
      <c r="BN127" s="450">
        <v>0</v>
      </c>
      <c r="BO127" s="450">
        <v>0</v>
      </c>
      <c r="BP127" s="450">
        <v>0</v>
      </c>
      <c r="BQ127" s="450">
        <v>0</v>
      </c>
      <c r="BR127" s="450">
        <v>0</v>
      </c>
      <c r="BS127" s="450">
        <v>0</v>
      </c>
      <c r="BT127" s="450">
        <v>0</v>
      </c>
      <c r="BU127" s="450">
        <v>0</v>
      </c>
      <c r="BV127" s="450">
        <v>0</v>
      </c>
      <c r="BW127" s="450">
        <v>0</v>
      </c>
      <c r="BX127" s="450">
        <v>0</v>
      </c>
      <c r="BY127" s="450">
        <v>0</v>
      </c>
      <c r="BZ127" s="450">
        <v>0</v>
      </c>
      <c r="CA127" s="450">
        <v>0</v>
      </c>
      <c r="CB127" s="450">
        <v>0</v>
      </c>
      <c r="CC127" s="450">
        <v>0</v>
      </c>
      <c r="CD127" s="450">
        <v>0</v>
      </c>
      <c r="CE127" s="450">
        <v>0</v>
      </c>
      <c r="CF127" s="450">
        <v>0</v>
      </c>
      <c r="CG127" s="450">
        <v>0</v>
      </c>
      <c r="CH127" s="450">
        <v>0</v>
      </c>
      <c r="CI127" s="450">
        <v>0</v>
      </c>
      <c r="CJ127" s="450">
        <v>0</v>
      </c>
      <c r="CK127" s="450">
        <v>0</v>
      </c>
      <c r="CL127" s="450">
        <v>0</v>
      </c>
      <c r="CM127" s="450">
        <v>0</v>
      </c>
      <c r="CN127" s="450">
        <v>0</v>
      </c>
      <c r="CO127" s="450">
        <v>0</v>
      </c>
      <c r="CP127" s="450">
        <v>0</v>
      </c>
      <c r="CQ127" s="450">
        <v>0</v>
      </c>
      <c r="CR127" s="450">
        <v>0</v>
      </c>
      <c r="CS127" s="450">
        <v>0</v>
      </c>
      <c r="CT127" s="450">
        <v>0</v>
      </c>
      <c r="CU127" s="450">
        <v>0</v>
      </c>
      <c r="CV127" s="450">
        <v>0</v>
      </c>
      <c r="CW127" s="450">
        <v>0</v>
      </c>
      <c r="CX127" s="450">
        <v>0</v>
      </c>
      <c r="CY127" s="450">
        <v>0</v>
      </c>
      <c r="CZ127" s="450">
        <v>0</v>
      </c>
      <c r="DA127" s="450">
        <v>0</v>
      </c>
      <c r="DB127" s="450">
        <v>0</v>
      </c>
      <c r="DC127" s="450">
        <v>0</v>
      </c>
      <c r="DD127" s="450">
        <v>0.69880588288828704</v>
      </c>
      <c r="DE127" s="450">
        <v>-6.310790897232077</v>
      </c>
      <c r="DF127" s="450">
        <v>-7.4252906936622676</v>
      </c>
      <c r="DG127" s="450">
        <v>0.79285434473608252</v>
      </c>
      <c r="DH127" s="450">
        <v>0</v>
      </c>
      <c r="DI127" s="450">
        <v>0</v>
      </c>
      <c r="DJ127" s="450">
        <v>0</v>
      </c>
      <c r="DK127" s="450">
        <v>0</v>
      </c>
      <c r="DL127" s="450">
        <v>0</v>
      </c>
      <c r="DM127" s="450">
        <v>0</v>
      </c>
      <c r="DN127" s="450">
        <v>0</v>
      </c>
      <c r="DO127" s="450">
        <v>0</v>
      </c>
      <c r="DP127" s="450">
        <v>0</v>
      </c>
      <c r="DQ127" s="450">
        <v>0</v>
      </c>
      <c r="DR127" s="450">
        <v>0</v>
      </c>
      <c r="DS127" s="450">
        <v>0</v>
      </c>
      <c r="DT127" s="450">
        <v>0</v>
      </c>
      <c r="DU127" s="450">
        <v>0</v>
      </c>
      <c r="DV127" s="451">
        <v>0</v>
      </c>
    </row>
    <row r="128" spans="1:126" hidden="1" outlineLevel="1" x14ac:dyDescent="0.2">
      <c r="A128" s="457">
        <v>2.2158053456463888E-2</v>
      </c>
      <c r="B128" s="481">
        <v>14.698630136986301</v>
      </c>
      <c r="C128" s="443">
        <v>0</v>
      </c>
      <c r="D128" s="444">
        <v>0</v>
      </c>
      <c r="E128" s="444">
        <v>0</v>
      </c>
      <c r="F128" s="444">
        <v>0</v>
      </c>
      <c r="G128" s="444">
        <v>0</v>
      </c>
      <c r="H128" s="444">
        <v>0</v>
      </c>
      <c r="I128" s="444">
        <v>0</v>
      </c>
      <c r="J128" s="444">
        <v>0</v>
      </c>
      <c r="K128" s="444">
        <v>0</v>
      </c>
      <c r="L128" s="444">
        <v>0</v>
      </c>
      <c r="M128" s="444">
        <v>0</v>
      </c>
      <c r="N128" s="444">
        <v>0</v>
      </c>
      <c r="O128" s="444">
        <v>0</v>
      </c>
      <c r="P128" s="444">
        <v>0</v>
      </c>
      <c r="Q128" s="444">
        <v>0</v>
      </c>
      <c r="R128" s="444">
        <v>0</v>
      </c>
      <c r="S128" s="444">
        <v>0</v>
      </c>
      <c r="T128" s="444">
        <v>0</v>
      </c>
      <c r="U128" s="444">
        <v>0</v>
      </c>
      <c r="V128" s="444">
        <v>0</v>
      </c>
      <c r="W128" s="444">
        <v>0</v>
      </c>
      <c r="X128" s="444">
        <v>0</v>
      </c>
      <c r="Y128" s="444">
        <v>0</v>
      </c>
      <c r="Z128" s="444">
        <v>0</v>
      </c>
      <c r="AA128" s="444">
        <v>0</v>
      </c>
      <c r="AB128" s="444">
        <v>0</v>
      </c>
      <c r="AC128" s="444">
        <v>0</v>
      </c>
      <c r="AD128" s="444">
        <v>0</v>
      </c>
      <c r="AE128" s="444">
        <v>0</v>
      </c>
      <c r="AF128" s="444">
        <v>0</v>
      </c>
      <c r="AG128" s="444">
        <v>0</v>
      </c>
      <c r="AH128" s="444">
        <v>0</v>
      </c>
      <c r="AI128" s="444">
        <v>0</v>
      </c>
      <c r="AJ128" s="444">
        <v>0</v>
      </c>
      <c r="AK128" s="444">
        <v>0</v>
      </c>
      <c r="AL128" s="444">
        <v>0</v>
      </c>
      <c r="AM128" s="444">
        <v>0</v>
      </c>
      <c r="AN128" s="444">
        <v>0</v>
      </c>
      <c r="AO128" s="444">
        <v>0</v>
      </c>
      <c r="AP128" s="444">
        <v>0</v>
      </c>
      <c r="AQ128" s="444">
        <v>0</v>
      </c>
      <c r="AR128" s="444">
        <v>0</v>
      </c>
      <c r="AS128" s="444">
        <v>0</v>
      </c>
      <c r="AT128" s="444">
        <v>0</v>
      </c>
      <c r="AU128" s="444">
        <v>1.6699374698202082E-2</v>
      </c>
      <c r="AV128" s="444">
        <v>-0.14523859241208423</v>
      </c>
      <c r="AW128" s="444">
        <v>-0.17012105410343689</v>
      </c>
      <c r="AX128" s="444">
        <v>1.7996655027304003E-2</v>
      </c>
      <c r="AY128" s="444">
        <v>0</v>
      </c>
      <c r="AZ128" s="444">
        <v>0</v>
      </c>
      <c r="BA128" s="444">
        <v>0</v>
      </c>
      <c r="BB128" s="444">
        <v>0</v>
      </c>
      <c r="BC128" s="444">
        <v>0</v>
      </c>
      <c r="BD128" s="444">
        <v>0</v>
      </c>
      <c r="BE128" s="444">
        <v>0</v>
      </c>
      <c r="BF128" s="444">
        <v>0</v>
      </c>
      <c r="BG128" s="444">
        <v>0</v>
      </c>
      <c r="BH128" s="444">
        <v>0</v>
      </c>
      <c r="BI128" s="444">
        <v>0</v>
      </c>
      <c r="BJ128" s="444">
        <v>0</v>
      </c>
      <c r="BK128" s="444">
        <v>0</v>
      </c>
      <c r="BL128" s="445">
        <v>0</v>
      </c>
      <c r="BM128" s="449">
        <v>0</v>
      </c>
      <c r="BN128" s="450">
        <v>0</v>
      </c>
      <c r="BO128" s="450">
        <v>0</v>
      </c>
      <c r="BP128" s="450">
        <v>0</v>
      </c>
      <c r="BQ128" s="450">
        <v>0</v>
      </c>
      <c r="BR128" s="450">
        <v>0</v>
      </c>
      <c r="BS128" s="450">
        <v>0</v>
      </c>
      <c r="BT128" s="450">
        <v>0</v>
      </c>
      <c r="BU128" s="450">
        <v>0</v>
      </c>
      <c r="BV128" s="450">
        <v>0</v>
      </c>
      <c r="BW128" s="450">
        <v>0</v>
      </c>
      <c r="BX128" s="450">
        <v>0</v>
      </c>
      <c r="BY128" s="450">
        <v>0</v>
      </c>
      <c r="BZ128" s="450">
        <v>0</v>
      </c>
      <c r="CA128" s="450">
        <v>0</v>
      </c>
      <c r="CB128" s="450">
        <v>0</v>
      </c>
      <c r="CC128" s="450">
        <v>0</v>
      </c>
      <c r="CD128" s="450">
        <v>0</v>
      </c>
      <c r="CE128" s="450">
        <v>0</v>
      </c>
      <c r="CF128" s="450">
        <v>0</v>
      </c>
      <c r="CG128" s="450">
        <v>0</v>
      </c>
      <c r="CH128" s="450">
        <v>0</v>
      </c>
      <c r="CI128" s="450">
        <v>0</v>
      </c>
      <c r="CJ128" s="450">
        <v>0</v>
      </c>
      <c r="CK128" s="450">
        <v>0</v>
      </c>
      <c r="CL128" s="450">
        <v>0</v>
      </c>
      <c r="CM128" s="450">
        <v>0</v>
      </c>
      <c r="CN128" s="450">
        <v>0</v>
      </c>
      <c r="CO128" s="450">
        <v>0</v>
      </c>
      <c r="CP128" s="450">
        <v>0</v>
      </c>
      <c r="CQ128" s="450">
        <v>0</v>
      </c>
      <c r="CR128" s="450">
        <v>0</v>
      </c>
      <c r="CS128" s="450">
        <v>0</v>
      </c>
      <c r="CT128" s="450">
        <v>0</v>
      </c>
      <c r="CU128" s="450">
        <v>0</v>
      </c>
      <c r="CV128" s="450">
        <v>0</v>
      </c>
      <c r="CW128" s="450">
        <v>0</v>
      </c>
      <c r="CX128" s="450">
        <v>0</v>
      </c>
      <c r="CY128" s="450">
        <v>0</v>
      </c>
      <c r="CZ128" s="450">
        <v>0</v>
      </c>
      <c r="DA128" s="450">
        <v>0</v>
      </c>
      <c r="DB128" s="450">
        <v>0</v>
      </c>
      <c r="DC128" s="450">
        <v>0</v>
      </c>
      <c r="DD128" s="450">
        <v>0</v>
      </c>
      <c r="DE128" s="450">
        <v>0.75364809147215883</v>
      </c>
      <c r="DF128" s="450">
        <v>-6.5546638696151183</v>
      </c>
      <c r="DG128" s="450">
        <v>-7.6776172797710096</v>
      </c>
      <c r="DH128" s="450">
        <v>0.81219476533278545</v>
      </c>
      <c r="DI128" s="450">
        <v>0</v>
      </c>
      <c r="DJ128" s="450">
        <v>0</v>
      </c>
      <c r="DK128" s="450">
        <v>0</v>
      </c>
      <c r="DL128" s="450">
        <v>0</v>
      </c>
      <c r="DM128" s="450">
        <v>0</v>
      </c>
      <c r="DN128" s="450">
        <v>0</v>
      </c>
      <c r="DO128" s="450">
        <v>0</v>
      </c>
      <c r="DP128" s="450">
        <v>0</v>
      </c>
      <c r="DQ128" s="450">
        <v>0</v>
      </c>
      <c r="DR128" s="450">
        <v>0</v>
      </c>
      <c r="DS128" s="450">
        <v>0</v>
      </c>
      <c r="DT128" s="450">
        <v>0</v>
      </c>
      <c r="DU128" s="450">
        <v>0</v>
      </c>
      <c r="DV128" s="451">
        <v>0</v>
      </c>
    </row>
    <row r="129" spans="1:126" hidden="1" outlineLevel="1" x14ac:dyDescent="0.2">
      <c r="A129" s="457">
        <v>2.1879138305003494E-2</v>
      </c>
      <c r="B129" s="481">
        <v>15.704109589041096</v>
      </c>
      <c r="C129" s="443">
        <v>0</v>
      </c>
      <c r="D129" s="444">
        <v>0</v>
      </c>
      <c r="E129" s="444">
        <v>0</v>
      </c>
      <c r="F129" s="444">
        <v>0</v>
      </c>
      <c r="G129" s="444">
        <v>0</v>
      </c>
      <c r="H129" s="444">
        <v>0</v>
      </c>
      <c r="I129" s="444">
        <v>0</v>
      </c>
      <c r="J129" s="444">
        <v>0</v>
      </c>
      <c r="K129" s="444">
        <v>0</v>
      </c>
      <c r="L129" s="444">
        <v>0</v>
      </c>
      <c r="M129" s="444">
        <v>0</v>
      </c>
      <c r="N129" s="444">
        <v>0</v>
      </c>
      <c r="O129" s="444">
        <v>0</v>
      </c>
      <c r="P129" s="444">
        <v>0</v>
      </c>
      <c r="Q129" s="444">
        <v>0</v>
      </c>
      <c r="R129" s="444">
        <v>0</v>
      </c>
      <c r="S129" s="444">
        <v>0</v>
      </c>
      <c r="T129" s="444">
        <v>0</v>
      </c>
      <c r="U129" s="444">
        <v>0</v>
      </c>
      <c r="V129" s="444">
        <v>0</v>
      </c>
      <c r="W129" s="444">
        <v>0</v>
      </c>
      <c r="X129" s="444">
        <v>0</v>
      </c>
      <c r="Y129" s="444">
        <v>0</v>
      </c>
      <c r="Z129" s="444">
        <v>0</v>
      </c>
      <c r="AA129" s="444">
        <v>0</v>
      </c>
      <c r="AB129" s="444">
        <v>0</v>
      </c>
      <c r="AC129" s="444">
        <v>0</v>
      </c>
      <c r="AD129" s="444">
        <v>0</v>
      </c>
      <c r="AE129" s="444">
        <v>0</v>
      </c>
      <c r="AF129" s="444">
        <v>0</v>
      </c>
      <c r="AG129" s="444">
        <v>0</v>
      </c>
      <c r="AH129" s="444">
        <v>0</v>
      </c>
      <c r="AI129" s="444">
        <v>0</v>
      </c>
      <c r="AJ129" s="444">
        <v>0</v>
      </c>
      <c r="AK129" s="444">
        <v>0</v>
      </c>
      <c r="AL129" s="444">
        <v>0</v>
      </c>
      <c r="AM129" s="444">
        <v>0</v>
      </c>
      <c r="AN129" s="444">
        <v>0</v>
      </c>
      <c r="AO129" s="444">
        <v>0</v>
      </c>
      <c r="AP129" s="444">
        <v>0</v>
      </c>
      <c r="AQ129" s="444">
        <v>0</v>
      </c>
      <c r="AR129" s="444">
        <v>0</v>
      </c>
      <c r="AS129" s="444">
        <v>0</v>
      </c>
      <c r="AT129" s="444">
        <v>0</v>
      </c>
      <c r="AU129" s="444">
        <v>0</v>
      </c>
      <c r="AV129" s="444">
        <v>1.7187713967192618E-2</v>
      </c>
      <c r="AW129" s="444">
        <v>-0.1482756675302698</v>
      </c>
      <c r="AX129" s="444">
        <v>-0.17265686567854915</v>
      </c>
      <c r="AY129" s="444">
        <v>1.7514032949530921E-2</v>
      </c>
      <c r="AZ129" s="444">
        <v>0</v>
      </c>
      <c r="BA129" s="444">
        <v>0</v>
      </c>
      <c r="BB129" s="444">
        <v>0</v>
      </c>
      <c r="BC129" s="444">
        <v>0</v>
      </c>
      <c r="BD129" s="444">
        <v>0</v>
      </c>
      <c r="BE129" s="444">
        <v>0</v>
      </c>
      <c r="BF129" s="444">
        <v>0</v>
      </c>
      <c r="BG129" s="444">
        <v>0</v>
      </c>
      <c r="BH129" s="444">
        <v>0</v>
      </c>
      <c r="BI129" s="444">
        <v>0</v>
      </c>
      <c r="BJ129" s="444">
        <v>0</v>
      </c>
      <c r="BK129" s="444">
        <v>0</v>
      </c>
      <c r="BL129" s="445">
        <v>0</v>
      </c>
      <c r="BM129" s="449">
        <v>0</v>
      </c>
      <c r="BN129" s="450">
        <v>0</v>
      </c>
      <c r="BO129" s="450">
        <v>0</v>
      </c>
      <c r="BP129" s="450">
        <v>0</v>
      </c>
      <c r="BQ129" s="450">
        <v>0</v>
      </c>
      <c r="BR129" s="450">
        <v>0</v>
      </c>
      <c r="BS129" s="450">
        <v>0</v>
      </c>
      <c r="BT129" s="450">
        <v>0</v>
      </c>
      <c r="BU129" s="450">
        <v>0</v>
      </c>
      <c r="BV129" s="450">
        <v>0</v>
      </c>
      <c r="BW129" s="450">
        <v>0</v>
      </c>
      <c r="BX129" s="450">
        <v>0</v>
      </c>
      <c r="BY129" s="450">
        <v>0</v>
      </c>
      <c r="BZ129" s="450">
        <v>0</v>
      </c>
      <c r="CA129" s="450">
        <v>0</v>
      </c>
      <c r="CB129" s="450">
        <v>0</v>
      </c>
      <c r="CC129" s="450">
        <v>0</v>
      </c>
      <c r="CD129" s="450">
        <v>0</v>
      </c>
      <c r="CE129" s="450">
        <v>0</v>
      </c>
      <c r="CF129" s="450">
        <v>0</v>
      </c>
      <c r="CG129" s="450">
        <v>0</v>
      </c>
      <c r="CH129" s="450">
        <v>0</v>
      </c>
      <c r="CI129" s="450">
        <v>0</v>
      </c>
      <c r="CJ129" s="450">
        <v>0</v>
      </c>
      <c r="CK129" s="450">
        <v>0</v>
      </c>
      <c r="CL129" s="450">
        <v>0</v>
      </c>
      <c r="CM129" s="450">
        <v>0</v>
      </c>
      <c r="CN129" s="450">
        <v>0</v>
      </c>
      <c r="CO129" s="450">
        <v>0</v>
      </c>
      <c r="CP129" s="450">
        <v>0</v>
      </c>
      <c r="CQ129" s="450">
        <v>0</v>
      </c>
      <c r="CR129" s="450">
        <v>0</v>
      </c>
      <c r="CS129" s="450">
        <v>0</v>
      </c>
      <c r="CT129" s="450">
        <v>0</v>
      </c>
      <c r="CU129" s="450">
        <v>0</v>
      </c>
      <c r="CV129" s="450">
        <v>0</v>
      </c>
      <c r="CW129" s="450">
        <v>0</v>
      </c>
      <c r="CX129" s="450">
        <v>0</v>
      </c>
      <c r="CY129" s="450">
        <v>0</v>
      </c>
      <c r="CZ129" s="450">
        <v>0</v>
      </c>
      <c r="DA129" s="450">
        <v>0</v>
      </c>
      <c r="DB129" s="450">
        <v>0</v>
      </c>
      <c r="DC129" s="450">
        <v>0</v>
      </c>
      <c r="DD129" s="450">
        <v>0</v>
      </c>
      <c r="DE129" s="450">
        <v>0</v>
      </c>
      <c r="DF129" s="450">
        <v>0.78557545217683433</v>
      </c>
      <c r="DG129" s="450">
        <v>-6.7770341529566069</v>
      </c>
      <c r="DH129" s="450">
        <v>-7.8913923972528943</v>
      </c>
      <c r="DI129" s="450">
        <v>0.80049006982718662</v>
      </c>
      <c r="DJ129" s="450">
        <v>0</v>
      </c>
      <c r="DK129" s="450">
        <v>0</v>
      </c>
      <c r="DL129" s="450">
        <v>0</v>
      </c>
      <c r="DM129" s="450">
        <v>0</v>
      </c>
      <c r="DN129" s="450">
        <v>0</v>
      </c>
      <c r="DO129" s="450">
        <v>0</v>
      </c>
      <c r="DP129" s="450">
        <v>0</v>
      </c>
      <c r="DQ129" s="450">
        <v>0</v>
      </c>
      <c r="DR129" s="450">
        <v>0</v>
      </c>
      <c r="DS129" s="450">
        <v>0</v>
      </c>
      <c r="DT129" s="450">
        <v>0</v>
      </c>
      <c r="DU129" s="450">
        <v>0</v>
      </c>
      <c r="DV129" s="451">
        <v>0</v>
      </c>
    </row>
    <row r="130" spans="1:126" hidden="1" outlineLevel="1" x14ac:dyDescent="0.2">
      <c r="A130" s="457">
        <v>2.193842502882716E-2</v>
      </c>
      <c r="B130" s="481">
        <v>16.706849315068492</v>
      </c>
      <c r="C130" s="443">
        <v>0</v>
      </c>
      <c r="D130" s="444">
        <v>0</v>
      </c>
      <c r="E130" s="444">
        <v>0</v>
      </c>
      <c r="F130" s="444">
        <v>0</v>
      </c>
      <c r="G130" s="444">
        <v>0</v>
      </c>
      <c r="H130" s="444">
        <v>0</v>
      </c>
      <c r="I130" s="444">
        <v>0</v>
      </c>
      <c r="J130" s="444">
        <v>0</v>
      </c>
      <c r="K130" s="444">
        <v>0</v>
      </c>
      <c r="L130" s="444">
        <v>0</v>
      </c>
      <c r="M130" s="444">
        <v>0</v>
      </c>
      <c r="N130" s="444">
        <v>0</v>
      </c>
      <c r="O130" s="444">
        <v>0</v>
      </c>
      <c r="P130" s="444">
        <v>0</v>
      </c>
      <c r="Q130" s="444">
        <v>0</v>
      </c>
      <c r="R130" s="444">
        <v>0</v>
      </c>
      <c r="S130" s="444">
        <v>0</v>
      </c>
      <c r="T130" s="444">
        <v>0</v>
      </c>
      <c r="U130" s="444">
        <v>0</v>
      </c>
      <c r="V130" s="444">
        <v>0</v>
      </c>
      <c r="W130" s="444">
        <v>0</v>
      </c>
      <c r="X130" s="444">
        <v>0</v>
      </c>
      <c r="Y130" s="444">
        <v>0</v>
      </c>
      <c r="Z130" s="444">
        <v>0</v>
      </c>
      <c r="AA130" s="444">
        <v>0</v>
      </c>
      <c r="AB130" s="444">
        <v>0</v>
      </c>
      <c r="AC130" s="444">
        <v>0</v>
      </c>
      <c r="AD130" s="444">
        <v>0</v>
      </c>
      <c r="AE130" s="444">
        <v>0</v>
      </c>
      <c r="AF130" s="444">
        <v>0</v>
      </c>
      <c r="AG130" s="444">
        <v>0</v>
      </c>
      <c r="AH130" s="444">
        <v>0</v>
      </c>
      <c r="AI130" s="444">
        <v>0</v>
      </c>
      <c r="AJ130" s="444">
        <v>0</v>
      </c>
      <c r="AK130" s="444">
        <v>0</v>
      </c>
      <c r="AL130" s="444">
        <v>0</v>
      </c>
      <c r="AM130" s="444">
        <v>0</v>
      </c>
      <c r="AN130" s="444">
        <v>0</v>
      </c>
      <c r="AO130" s="444">
        <v>0</v>
      </c>
      <c r="AP130" s="444">
        <v>0</v>
      </c>
      <c r="AQ130" s="444">
        <v>0</v>
      </c>
      <c r="AR130" s="444">
        <v>0</v>
      </c>
      <c r="AS130" s="444">
        <v>0</v>
      </c>
      <c r="AT130" s="444">
        <v>0</v>
      </c>
      <c r="AU130" s="444">
        <v>0</v>
      </c>
      <c r="AV130" s="444">
        <v>0</v>
      </c>
      <c r="AW130" s="444">
        <v>1.8651527044278721E-2</v>
      </c>
      <c r="AX130" s="444">
        <v>-0.15484093163792895</v>
      </c>
      <c r="AY130" s="444">
        <v>-0.17701542712149965</v>
      </c>
      <c r="AZ130" s="444">
        <v>1.7748166015017174E-2</v>
      </c>
      <c r="BA130" s="444">
        <v>0</v>
      </c>
      <c r="BB130" s="444">
        <v>0</v>
      </c>
      <c r="BC130" s="444">
        <v>0</v>
      </c>
      <c r="BD130" s="444">
        <v>0</v>
      </c>
      <c r="BE130" s="444">
        <v>0</v>
      </c>
      <c r="BF130" s="444">
        <v>0</v>
      </c>
      <c r="BG130" s="444">
        <v>0</v>
      </c>
      <c r="BH130" s="444">
        <v>0</v>
      </c>
      <c r="BI130" s="444">
        <v>0</v>
      </c>
      <c r="BJ130" s="444">
        <v>0</v>
      </c>
      <c r="BK130" s="444">
        <v>0</v>
      </c>
      <c r="BL130" s="445">
        <v>0</v>
      </c>
      <c r="BM130" s="449">
        <v>0</v>
      </c>
      <c r="BN130" s="450">
        <v>0</v>
      </c>
      <c r="BO130" s="450">
        <v>0</v>
      </c>
      <c r="BP130" s="450">
        <v>0</v>
      </c>
      <c r="BQ130" s="450">
        <v>0</v>
      </c>
      <c r="BR130" s="450">
        <v>0</v>
      </c>
      <c r="BS130" s="450">
        <v>0</v>
      </c>
      <c r="BT130" s="450">
        <v>0</v>
      </c>
      <c r="BU130" s="450">
        <v>0</v>
      </c>
      <c r="BV130" s="450">
        <v>0</v>
      </c>
      <c r="BW130" s="450">
        <v>0</v>
      </c>
      <c r="BX130" s="450">
        <v>0</v>
      </c>
      <c r="BY130" s="450">
        <v>0</v>
      </c>
      <c r="BZ130" s="450">
        <v>0</v>
      </c>
      <c r="CA130" s="450">
        <v>0</v>
      </c>
      <c r="CB130" s="450">
        <v>0</v>
      </c>
      <c r="CC130" s="450">
        <v>0</v>
      </c>
      <c r="CD130" s="450">
        <v>0</v>
      </c>
      <c r="CE130" s="450">
        <v>0</v>
      </c>
      <c r="CF130" s="450">
        <v>0</v>
      </c>
      <c r="CG130" s="450">
        <v>0</v>
      </c>
      <c r="CH130" s="450">
        <v>0</v>
      </c>
      <c r="CI130" s="450">
        <v>0</v>
      </c>
      <c r="CJ130" s="450">
        <v>0</v>
      </c>
      <c r="CK130" s="450">
        <v>0</v>
      </c>
      <c r="CL130" s="450">
        <v>0</v>
      </c>
      <c r="CM130" s="450">
        <v>0</v>
      </c>
      <c r="CN130" s="450">
        <v>0</v>
      </c>
      <c r="CO130" s="450">
        <v>0</v>
      </c>
      <c r="CP130" s="450">
        <v>0</v>
      </c>
      <c r="CQ130" s="450">
        <v>0</v>
      </c>
      <c r="CR130" s="450">
        <v>0</v>
      </c>
      <c r="CS130" s="450">
        <v>0</v>
      </c>
      <c r="CT130" s="450">
        <v>0</v>
      </c>
      <c r="CU130" s="450">
        <v>0</v>
      </c>
      <c r="CV130" s="450">
        <v>0</v>
      </c>
      <c r="CW130" s="450">
        <v>0</v>
      </c>
      <c r="CX130" s="450">
        <v>0</v>
      </c>
      <c r="CY130" s="450">
        <v>0</v>
      </c>
      <c r="CZ130" s="450">
        <v>0</v>
      </c>
      <c r="DA130" s="450">
        <v>0</v>
      </c>
      <c r="DB130" s="450">
        <v>0</v>
      </c>
      <c r="DC130" s="450">
        <v>0</v>
      </c>
      <c r="DD130" s="450">
        <v>0</v>
      </c>
      <c r="DE130" s="450">
        <v>0</v>
      </c>
      <c r="DF130" s="450">
        <v>0</v>
      </c>
      <c r="DG130" s="450">
        <v>0.85017620999550125</v>
      </c>
      <c r="DH130" s="450">
        <v>-7.0579784754132291</v>
      </c>
      <c r="DI130" s="450">
        <v>-8.0687390680461704</v>
      </c>
      <c r="DJ130" s="450">
        <v>0.80899909595588682</v>
      </c>
      <c r="DK130" s="450">
        <v>0</v>
      </c>
      <c r="DL130" s="450">
        <v>0</v>
      </c>
      <c r="DM130" s="450">
        <v>0</v>
      </c>
      <c r="DN130" s="450">
        <v>0</v>
      </c>
      <c r="DO130" s="450">
        <v>0</v>
      </c>
      <c r="DP130" s="450">
        <v>0</v>
      </c>
      <c r="DQ130" s="450">
        <v>0</v>
      </c>
      <c r="DR130" s="450">
        <v>0</v>
      </c>
      <c r="DS130" s="450">
        <v>0</v>
      </c>
      <c r="DT130" s="450">
        <v>0</v>
      </c>
      <c r="DU130" s="450">
        <v>0</v>
      </c>
      <c r="DV130" s="451">
        <v>0</v>
      </c>
    </row>
    <row r="131" spans="1:126" hidden="1" outlineLevel="1" x14ac:dyDescent="0.2">
      <c r="A131" s="457">
        <v>2.2004878687645512E-2</v>
      </c>
      <c r="B131" s="481">
        <v>17.704109589041096</v>
      </c>
      <c r="C131" s="443">
        <v>0</v>
      </c>
      <c r="D131" s="444">
        <v>0</v>
      </c>
      <c r="E131" s="444">
        <v>0</v>
      </c>
      <c r="F131" s="444">
        <v>0</v>
      </c>
      <c r="G131" s="444">
        <v>0</v>
      </c>
      <c r="H131" s="444">
        <v>0</v>
      </c>
      <c r="I131" s="444">
        <v>0</v>
      </c>
      <c r="J131" s="444">
        <v>0</v>
      </c>
      <c r="K131" s="444">
        <v>0</v>
      </c>
      <c r="L131" s="444">
        <v>0</v>
      </c>
      <c r="M131" s="444">
        <v>0</v>
      </c>
      <c r="N131" s="444">
        <v>0</v>
      </c>
      <c r="O131" s="444">
        <v>0</v>
      </c>
      <c r="P131" s="444">
        <v>0</v>
      </c>
      <c r="Q131" s="444">
        <v>0</v>
      </c>
      <c r="R131" s="444">
        <v>0</v>
      </c>
      <c r="S131" s="444">
        <v>0</v>
      </c>
      <c r="T131" s="444">
        <v>0</v>
      </c>
      <c r="U131" s="444">
        <v>0</v>
      </c>
      <c r="V131" s="444">
        <v>0</v>
      </c>
      <c r="W131" s="444">
        <v>0</v>
      </c>
      <c r="X131" s="444">
        <v>0</v>
      </c>
      <c r="Y131" s="444">
        <v>0</v>
      </c>
      <c r="Z131" s="444">
        <v>0</v>
      </c>
      <c r="AA131" s="444">
        <v>0</v>
      </c>
      <c r="AB131" s="444">
        <v>0</v>
      </c>
      <c r="AC131" s="444">
        <v>0</v>
      </c>
      <c r="AD131" s="444">
        <v>0</v>
      </c>
      <c r="AE131" s="444">
        <v>0</v>
      </c>
      <c r="AF131" s="444">
        <v>0</v>
      </c>
      <c r="AG131" s="444">
        <v>0</v>
      </c>
      <c r="AH131" s="444">
        <v>0</v>
      </c>
      <c r="AI131" s="444">
        <v>0</v>
      </c>
      <c r="AJ131" s="444">
        <v>0</v>
      </c>
      <c r="AK131" s="444">
        <v>0</v>
      </c>
      <c r="AL131" s="444">
        <v>0</v>
      </c>
      <c r="AM131" s="444">
        <v>0</v>
      </c>
      <c r="AN131" s="444">
        <v>0</v>
      </c>
      <c r="AO131" s="444">
        <v>0</v>
      </c>
      <c r="AP131" s="444">
        <v>0</v>
      </c>
      <c r="AQ131" s="444">
        <v>0</v>
      </c>
      <c r="AR131" s="444">
        <v>0</v>
      </c>
      <c r="AS131" s="444">
        <v>0</v>
      </c>
      <c r="AT131" s="444">
        <v>0</v>
      </c>
      <c r="AU131" s="444">
        <v>0</v>
      </c>
      <c r="AV131" s="444">
        <v>0</v>
      </c>
      <c r="AW131" s="444">
        <v>0</v>
      </c>
      <c r="AX131" s="444">
        <v>1.9646873282318188E-2</v>
      </c>
      <c r="AY131" s="444">
        <v>-0.15950294001193346</v>
      </c>
      <c r="AZ131" s="444">
        <v>-0.1828465573279045</v>
      </c>
      <c r="BA131" s="444">
        <v>1.8357515770939449E-2</v>
      </c>
      <c r="BB131" s="444">
        <v>0</v>
      </c>
      <c r="BC131" s="444">
        <v>0</v>
      </c>
      <c r="BD131" s="444">
        <v>0</v>
      </c>
      <c r="BE131" s="444">
        <v>0</v>
      </c>
      <c r="BF131" s="444">
        <v>0</v>
      </c>
      <c r="BG131" s="444">
        <v>0</v>
      </c>
      <c r="BH131" s="444">
        <v>0</v>
      </c>
      <c r="BI131" s="444">
        <v>0</v>
      </c>
      <c r="BJ131" s="444">
        <v>0</v>
      </c>
      <c r="BK131" s="444">
        <v>0</v>
      </c>
      <c r="BL131" s="445">
        <v>0</v>
      </c>
      <c r="BM131" s="449">
        <v>0</v>
      </c>
      <c r="BN131" s="450">
        <v>0</v>
      </c>
      <c r="BO131" s="450">
        <v>0</v>
      </c>
      <c r="BP131" s="450">
        <v>0</v>
      </c>
      <c r="BQ131" s="450">
        <v>0</v>
      </c>
      <c r="BR131" s="450">
        <v>0</v>
      </c>
      <c r="BS131" s="450">
        <v>0</v>
      </c>
      <c r="BT131" s="450">
        <v>0</v>
      </c>
      <c r="BU131" s="450">
        <v>0</v>
      </c>
      <c r="BV131" s="450">
        <v>0</v>
      </c>
      <c r="BW131" s="450">
        <v>0</v>
      </c>
      <c r="BX131" s="450">
        <v>0</v>
      </c>
      <c r="BY131" s="450">
        <v>0</v>
      </c>
      <c r="BZ131" s="450">
        <v>0</v>
      </c>
      <c r="CA131" s="450">
        <v>0</v>
      </c>
      <c r="CB131" s="450">
        <v>0</v>
      </c>
      <c r="CC131" s="450">
        <v>0</v>
      </c>
      <c r="CD131" s="450">
        <v>0</v>
      </c>
      <c r="CE131" s="450">
        <v>0</v>
      </c>
      <c r="CF131" s="450">
        <v>0</v>
      </c>
      <c r="CG131" s="450">
        <v>0</v>
      </c>
      <c r="CH131" s="450">
        <v>0</v>
      </c>
      <c r="CI131" s="450">
        <v>0</v>
      </c>
      <c r="CJ131" s="450">
        <v>0</v>
      </c>
      <c r="CK131" s="450">
        <v>0</v>
      </c>
      <c r="CL131" s="450">
        <v>0</v>
      </c>
      <c r="CM131" s="450">
        <v>0</v>
      </c>
      <c r="CN131" s="450">
        <v>0</v>
      </c>
      <c r="CO131" s="450">
        <v>0</v>
      </c>
      <c r="CP131" s="450">
        <v>0</v>
      </c>
      <c r="CQ131" s="450">
        <v>0</v>
      </c>
      <c r="CR131" s="450">
        <v>0</v>
      </c>
      <c r="CS131" s="450">
        <v>0</v>
      </c>
      <c r="CT131" s="450">
        <v>0</v>
      </c>
      <c r="CU131" s="450">
        <v>0</v>
      </c>
      <c r="CV131" s="450">
        <v>0</v>
      </c>
      <c r="CW131" s="450">
        <v>0</v>
      </c>
      <c r="CX131" s="450">
        <v>0</v>
      </c>
      <c r="CY131" s="450">
        <v>0</v>
      </c>
      <c r="CZ131" s="450">
        <v>0</v>
      </c>
      <c r="DA131" s="450">
        <v>0</v>
      </c>
      <c r="DB131" s="450">
        <v>0</v>
      </c>
      <c r="DC131" s="450">
        <v>0</v>
      </c>
      <c r="DD131" s="450">
        <v>0</v>
      </c>
      <c r="DE131" s="450">
        <v>0</v>
      </c>
      <c r="DF131" s="450">
        <v>0</v>
      </c>
      <c r="DG131" s="450">
        <v>0</v>
      </c>
      <c r="DH131" s="450">
        <v>0.89284169938863567</v>
      </c>
      <c r="DI131" s="450">
        <v>-7.2485262143928697</v>
      </c>
      <c r="DJ131" s="450">
        <v>-8.3093644788218004</v>
      </c>
      <c r="DK131" s="450">
        <v>0.83424753353655845</v>
      </c>
      <c r="DL131" s="450">
        <v>0</v>
      </c>
      <c r="DM131" s="450">
        <v>0</v>
      </c>
      <c r="DN131" s="450">
        <v>0</v>
      </c>
      <c r="DO131" s="450">
        <v>0</v>
      </c>
      <c r="DP131" s="450">
        <v>0</v>
      </c>
      <c r="DQ131" s="450">
        <v>0</v>
      </c>
      <c r="DR131" s="450">
        <v>0</v>
      </c>
      <c r="DS131" s="450">
        <v>0</v>
      </c>
      <c r="DT131" s="450">
        <v>0</v>
      </c>
      <c r="DU131" s="450">
        <v>0</v>
      </c>
      <c r="DV131" s="451">
        <v>0</v>
      </c>
    </row>
    <row r="132" spans="1:126" hidden="1" outlineLevel="1" x14ac:dyDescent="0.2">
      <c r="A132" s="457">
        <v>2.1995451796044695E-2</v>
      </c>
      <c r="B132" s="481">
        <v>18.701369863013699</v>
      </c>
      <c r="C132" s="443">
        <v>0</v>
      </c>
      <c r="D132" s="444">
        <v>0</v>
      </c>
      <c r="E132" s="444">
        <v>0</v>
      </c>
      <c r="F132" s="444">
        <v>0</v>
      </c>
      <c r="G132" s="444">
        <v>0</v>
      </c>
      <c r="H132" s="444">
        <v>0</v>
      </c>
      <c r="I132" s="444">
        <v>0</v>
      </c>
      <c r="J132" s="444">
        <v>0</v>
      </c>
      <c r="K132" s="444">
        <v>0</v>
      </c>
      <c r="L132" s="444">
        <v>0</v>
      </c>
      <c r="M132" s="444">
        <v>0</v>
      </c>
      <c r="N132" s="444">
        <v>0</v>
      </c>
      <c r="O132" s="444">
        <v>0</v>
      </c>
      <c r="P132" s="444">
        <v>0</v>
      </c>
      <c r="Q132" s="444">
        <v>0</v>
      </c>
      <c r="R132" s="444">
        <v>0</v>
      </c>
      <c r="S132" s="444">
        <v>0</v>
      </c>
      <c r="T132" s="444">
        <v>0</v>
      </c>
      <c r="U132" s="444">
        <v>0</v>
      </c>
      <c r="V132" s="444">
        <v>0</v>
      </c>
      <c r="W132" s="444">
        <v>0</v>
      </c>
      <c r="X132" s="444">
        <v>0</v>
      </c>
      <c r="Y132" s="444">
        <v>0</v>
      </c>
      <c r="Z132" s="444">
        <v>0</v>
      </c>
      <c r="AA132" s="444">
        <v>0</v>
      </c>
      <c r="AB132" s="444">
        <v>0</v>
      </c>
      <c r="AC132" s="444">
        <v>0</v>
      </c>
      <c r="AD132" s="444">
        <v>0</v>
      </c>
      <c r="AE132" s="444">
        <v>0</v>
      </c>
      <c r="AF132" s="444">
        <v>0</v>
      </c>
      <c r="AG132" s="444">
        <v>0</v>
      </c>
      <c r="AH132" s="444">
        <v>0</v>
      </c>
      <c r="AI132" s="444">
        <v>0</v>
      </c>
      <c r="AJ132" s="444">
        <v>0</v>
      </c>
      <c r="AK132" s="444">
        <v>0</v>
      </c>
      <c r="AL132" s="444">
        <v>0</v>
      </c>
      <c r="AM132" s="444">
        <v>0</v>
      </c>
      <c r="AN132" s="444">
        <v>0</v>
      </c>
      <c r="AO132" s="444">
        <v>0</v>
      </c>
      <c r="AP132" s="444">
        <v>0</v>
      </c>
      <c r="AQ132" s="444">
        <v>0</v>
      </c>
      <c r="AR132" s="444">
        <v>0</v>
      </c>
      <c r="AS132" s="444">
        <v>0</v>
      </c>
      <c r="AT132" s="444">
        <v>0</v>
      </c>
      <c r="AU132" s="444">
        <v>0</v>
      </c>
      <c r="AV132" s="444">
        <v>0</v>
      </c>
      <c r="AW132" s="444">
        <v>0</v>
      </c>
      <c r="AX132" s="444">
        <v>0</v>
      </c>
      <c r="AY132" s="444">
        <v>2.0143611112017099E-2</v>
      </c>
      <c r="AZ132" s="444">
        <v>-0.16382301396804852</v>
      </c>
      <c r="BA132" s="444">
        <v>-0.18637157332066209</v>
      </c>
      <c r="BB132" s="444">
        <v>1.8371386774416729E-2</v>
      </c>
      <c r="BC132" s="444">
        <v>0</v>
      </c>
      <c r="BD132" s="444">
        <v>0</v>
      </c>
      <c r="BE132" s="444">
        <v>0</v>
      </c>
      <c r="BF132" s="444">
        <v>0</v>
      </c>
      <c r="BG132" s="444">
        <v>0</v>
      </c>
      <c r="BH132" s="444">
        <v>0</v>
      </c>
      <c r="BI132" s="444">
        <v>0</v>
      </c>
      <c r="BJ132" s="444">
        <v>0</v>
      </c>
      <c r="BK132" s="444">
        <v>0</v>
      </c>
      <c r="BL132" s="445">
        <v>0</v>
      </c>
      <c r="BM132" s="449">
        <v>0</v>
      </c>
      <c r="BN132" s="450">
        <v>0</v>
      </c>
      <c r="BO132" s="450">
        <v>0</v>
      </c>
      <c r="BP132" s="450">
        <v>0</v>
      </c>
      <c r="BQ132" s="450">
        <v>0</v>
      </c>
      <c r="BR132" s="450">
        <v>0</v>
      </c>
      <c r="BS132" s="450">
        <v>0</v>
      </c>
      <c r="BT132" s="450">
        <v>0</v>
      </c>
      <c r="BU132" s="450">
        <v>0</v>
      </c>
      <c r="BV132" s="450">
        <v>0</v>
      </c>
      <c r="BW132" s="450">
        <v>0</v>
      </c>
      <c r="BX132" s="450">
        <v>0</v>
      </c>
      <c r="BY132" s="450">
        <v>0</v>
      </c>
      <c r="BZ132" s="450">
        <v>0</v>
      </c>
      <c r="CA132" s="450">
        <v>0</v>
      </c>
      <c r="CB132" s="450">
        <v>0</v>
      </c>
      <c r="CC132" s="450">
        <v>0</v>
      </c>
      <c r="CD132" s="450">
        <v>0</v>
      </c>
      <c r="CE132" s="450">
        <v>0</v>
      </c>
      <c r="CF132" s="450">
        <v>0</v>
      </c>
      <c r="CG132" s="450">
        <v>0</v>
      </c>
      <c r="CH132" s="450">
        <v>0</v>
      </c>
      <c r="CI132" s="450">
        <v>0</v>
      </c>
      <c r="CJ132" s="450">
        <v>0</v>
      </c>
      <c r="CK132" s="450">
        <v>0</v>
      </c>
      <c r="CL132" s="450">
        <v>0</v>
      </c>
      <c r="CM132" s="450">
        <v>0</v>
      </c>
      <c r="CN132" s="450">
        <v>0</v>
      </c>
      <c r="CO132" s="450">
        <v>0</v>
      </c>
      <c r="CP132" s="450">
        <v>0</v>
      </c>
      <c r="CQ132" s="450">
        <v>0</v>
      </c>
      <c r="CR132" s="450">
        <v>0</v>
      </c>
      <c r="CS132" s="450">
        <v>0</v>
      </c>
      <c r="CT132" s="450">
        <v>0</v>
      </c>
      <c r="CU132" s="450">
        <v>0</v>
      </c>
      <c r="CV132" s="450">
        <v>0</v>
      </c>
      <c r="CW132" s="450">
        <v>0</v>
      </c>
      <c r="CX132" s="450">
        <v>0</v>
      </c>
      <c r="CY132" s="450">
        <v>0</v>
      </c>
      <c r="CZ132" s="450">
        <v>0</v>
      </c>
      <c r="DA132" s="450">
        <v>0</v>
      </c>
      <c r="DB132" s="450">
        <v>0</v>
      </c>
      <c r="DC132" s="450">
        <v>0</v>
      </c>
      <c r="DD132" s="450">
        <v>0</v>
      </c>
      <c r="DE132" s="450">
        <v>0</v>
      </c>
      <c r="DF132" s="450">
        <v>0</v>
      </c>
      <c r="DG132" s="450">
        <v>0</v>
      </c>
      <c r="DH132" s="450">
        <v>0</v>
      </c>
      <c r="DI132" s="450">
        <v>0.91580801789392652</v>
      </c>
      <c r="DJ132" s="450">
        <v>-7.4480404170423897</v>
      </c>
      <c r="DK132" s="450">
        <v>-8.4731868683041167</v>
      </c>
      <c r="DL132" s="450">
        <v>0.83523570894417087</v>
      </c>
      <c r="DM132" s="450">
        <v>0</v>
      </c>
      <c r="DN132" s="450">
        <v>0</v>
      </c>
      <c r="DO132" s="450">
        <v>0</v>
      </c>
      <c r="DP132" s="450">
        <v>0</v>
      </c>
      <c r="DQ132" s="450">
        <v>0</v>
      </c>
      <c r="DR132" s="450">
        <v>0</v>
      </c>
      <c r="DS132" s="450">
        <v>0</v>
      </c>
      <c r="DT132" s="450">
        <v>0</v>
      </c>
      <c r="DU132" s="450">
        <v>0</v>
      </c>
      <c r="DV132" s="451">
        <v>0</v>
      </c>
    </row>
    <row r="133" spans="1:126" hidden="1" outlineLevel="1" x14ac:dyDescent="0.2">
      <c r="A133" s="457">
        <v>2.1907051825535359E-2</v>
      </c>
      <c r="B133" s="481">
        <v>19.701369863013699</v>
      </c>
      <c r="C133" s="443">
        <v>0</v>
      </c>
      <c r="D133" s="444">
        <v>0</v>
      </c>
      <c r="E133" s="444">
        <v>0</v>
      </c>
      <c r="F133" s="444">
        <v>0</v>
      </c>
      <c r="G133" s="444">
        <v>0</v>
      </c>
      <c r="H133" s="444">
        <v>0</v>
      </c>
      <c r="I133" s="444">
        <v>0</v>
      </c>
      <c r="J133" s="444">
        <v>0</v>
      </c>
      <c r="K133" s="444">
        <v>0</v>
      </c>
      <c r="L133" s="444">
        <v>0</v>
      </c>
      <c r="M133" s="444">
        <v>0</v>
      </c>
      <c r="N133" s="444">
        <v>0</v>
      </c>
      <c r="O133" s="444">
        <v>0</v>
      </c>
      <c r="P133" s="444">
        <v>0</v>
      </c>
      <c r="Q133" s="444">
        <v>0</v>
      </c>
      <c r="R133" s="444">
        <v>0</v>
      </c>
      <c r="S133" s="444">
        <v>0</v>
      </c>
      <c r="T133" s="444">
        <v>0</v>
      </c>
      <c r="U133" s="444">
        <v>0</v>
      </c>
      <c r="V133" s="444">
        <v>0</v>
      </c>
      <c r="W133" s="444">
        <v>0</v>
      </c>
      <c r="X133" s="444">
        <v>0</v>
      </c>
      <c r="Y133" s="444">
        <v>0</v>
      </c>
      <c r="Z133" s="444">
        <v>0</v>
      </c>
      <c r="AA133" s="444">
        <v>0</v>
      </c>
      <c r="AB133" s="444">
        <v>0</v>
      </c>
      <c r="AC133" s="444">
        <v>0</v>
      </c>
      <c r="AD133" s="444">
        <v>0</v>
      </c>
      <c r="AE133" s="444">
        <v>0</v>
      </c>
      <c r="AF133" s="444">
        <v>0</v>
      </c>
      <c r="AG133" s="444">
        <v>0</v>
      </c>
      <c r="AH133" s="444">
        <v>0</v>
      </c>
      <c r="AI133" s="444">
        <v>0</v>
      </c>
      <c r="AJ133" s="444">
        <v>0</v>
      </c>
      <c r="AK133" s="444">
        <v>0</v>
      </c>
      <c r="AL133" s="444">
        <v>0</v>
      </c>
      <c r="AM133" s="444">
        <v>0</v>
      </c>
      <c r="AN133" s="444">
        <v>0</v>
      </c>
      <c r="AO133" s="444">
        <v>0</v>
      </c>
      <c r="AP133" s="444">
        <v>0</v>
      </c>
      <c r="AQ133" s="444">
        <v>0</v>
      </c>
      <c r="AR133" s="444">
        <v>0</v>
      </c>
      <c r="AS133" s="444">
        <v>0</v>
      </c>
      <c r="AT133" s="444">
        <v>0</v>
      </c>
      <c r="AU133" s="444">
        <v>0</v>
      </c>
      <c r="AV133" s="444">
        <v>0</v>
      </c>
      <c r="AW133" s="444">
        <v>0</v>
      </c>
      <c r="AX133" s="444">
        <v>0</v>
      </c>
      <c r="AY133" s="444">
        <v>0</v>
      </c>
      <c r="AZ133" s="444">
        <v>2.1031899123523056E-2</v>
      </c>
      <c r="BA133" s="444">
        <v>-0.1677010213889456</v>
      </c>
      <c r="BB133" s="444">
        <v>-0.18971415866734234</v>
      </c>
      <c r="BC133" s="444">
        <v>1.890878923299125E-2</v>
      </c>
      <c r="BD133" s="444">
        <v>0</v>
      </c>
      <c r="BE133" s="444">
        <v>0</v>
      </c>
      <c r="BF133" s="444">
        <v>0</v>
      </c>
      <c r="BG133" s="444">
        <v>0</v>
      </c>
      <c r="BH133" s="444">
        <v>0</v>
      </c>
      <c r="BI133" s="444">
        <v>0</v>
      </c>
      <c r="BJ133" s="444">
        <v>0</v>
      </c>
      <c r="BK133" s="444">
        <v>0</v>
      </c>
      <c r="BL133" s="445">
        <v>0</v>
      </c>
      <c r="BM133" s="449">
        <v>0</v>
      </c>
      <c r="BN133" s="450">
        <v>0</v>
      </c>
      <c r="BO133" s="450">
        <v>0</v>
      </c>
      <c r="BP133" s="450">
        <v>0</v>
      </c>
      <c r="BQ133" s="450">
        <v>0</v>
      </c>
      <c r="BR133" s="450">
        <v>0</v>
      </c>
      <c r="BS133" s="450">
        <v>0</v>
      </c>
      <c r="BT133" s="450">
        <v>0</v>
      </c>
      <c r="BU133" s="450">
        <v>0</v>
      </c>
      <c r="BV133" s="450">
        <v>0</v>
      </c>
      <c r="BW133" s="450">
        <v>0</v>
      </c>
      <c r="BX133" s="450">
        <v>0</v>
      </c>
      <c r="BY133" s="450">
        <v>0</v>
      </c>
      <c r="BZ133" s="450">
        <v>0</v>
      </c>
      <c r="CA133" s="450">
        <v>0</v>
      </c>
      <c r="CB133" s="450">
        <v>0</v>
      </c>
      <c r="CC133" s="450">
        <v>0</v>
      </c>
      <c r="CD133" s="450">
        <v>0</v>
      </c>
      <c r="CE133" s="450">
        <v>0</v>
      </c>
      <c r="CF133" s="450">
        <v>0</v>
      </c>
      <c r="CG133" s="450">
        <v>0</v>
      </c>
      <c r="CH133" s="450">
        <v>0</v>
      </c>
      <c r="CI133" s="450">
        <v>0</v>
      </c>
      <c r="CJ133" s="450">
        <v>0</v>
      </c>
      <c r="CK133" s="450">
        <v>0</v>
      </c>
      <c r="CL133" s="450">
        <v>0</v>
      </c>
      <c r="CM133" s="450">
        <v>0</v>
      </c>
      <c r="CN133" s="450">
        <v>0</v>
      </c>
      <c r="CO133" s="450">
        <v>0</v>
      </c>
      <c r="CP133" s="450">
        <v>0</v>
      </c>
      <c r="CQ133" s="450">
        <v>0</v>
      </c>
      <c r="CR133" s="450">
        <v>0</v>
      </c>
      <c r="CS133" s="450">
        <v>0</v>
      </c>
      <c r="CT133" s="450">
        <v>0</v>
      </c>
      <c r="CU133" s="450">
        <v>0</v>
      </c>
      <c r="CV133" s="450">
        <v>0</v>
      </c>
      <c r="CW133" s="450">
        <v>0</v>
      </c>
      <c r="CX133" s="450">
        <v>0</v>
      </c>
      <c r="CY133" s="450">
        <v>0</v>
      </c>
      <c r="CZ133" s="450">
        <v>0</v>
      </c>
      <c r="DA133" s="450">
        <v>0</v>
      </c>
      <c r="DB133" s="450">
        <v>0</v>
      </c>
      <c r="DC133" s="450">
        <v>0</v>
      </c>
      <c r="DD133" s="450">
        <v>0</v>
      </c>
      <c r="DE133" s="450">
        <v>0</v>
      </c>
      <c r="DF133" s="450">
        <v>0</v>
      </c>
      <c r="DG133" s="450">
        <v>0</v>
      </c>
      <c r="DH133" s="450">
        <v>0</v>
      </c>
      <c r="DI133" s="450">
        <v>0</v>
      </c>
      <c r="DJ133" s="450">
        <v>0.9600515528523923</v>
      </c>
      <c r="DK133" s="450">
        <v>-7.6551159290849657</v>
      </c>
      <c r="DL133" s="450">
        <v>-8.6599584543917132</v>
      </c>
      <c r="DM133" s="450">
        <v>0.86313710231655794</v>
      </c>
      <c r="DN133" s="450">
        <v>0</v>
      </c>
      <c r="DO133" s="450">
        <v>0</v>
      </c>
      <c r="DP133" s="450">
        <v>0</v>
      </c>
      <c r="DQ133" s="450">
        <v>0</v>
      </c>
      <c r="DR133" s="450">
        <v>0</v>
      </c>
      <c r="DS133" s="450">
        <v>0</v>
      </c>
      <c r="DT133" s="450">
        <v>0</v>
      </c>
      <c r="DU133" s="450">
        <v>0</v>
      </c>
      <c r="DV133" s="451">
        <v>0</v>
      </c>
    </row>
    <row r="134" spans="1:126" hidden="1" outlineLevel="1" x14ac:dyDescent="0.2">
      <c r="A134" s="457">
        <v>2.1734644473360119E-2</v>
      </c>
      <c r="B134" s="481">
        <v>20.709589041095889</v>
      </c>
      <c r="C134" s="443">
        <v>0</v>
      </c>
      <c r="D134" s="444">
        <v>0</v>
      </c>
      <c r="E134" s="444">
        <v>0</v>
      </c>
      <c r="F134" s="444">
        <v>0</v>
      </c>
      <c r="G134" s="444">
        <v>0</v>
      </c>
      <c r="H134" s="444">
        <v>0</v>
      </c>
      <c r="I134" s="444">
        <v>0</v>
      </c>
      <c r="J134" s="444">
        <v>0</v>
      </c>
      <c r="K134" s="444">
        <v>0</v>
      </c>
      <c r="L134" s="444">
        <v>0</v>
      </c>
      <c r="M134" s="444">
        <v>0</v>
      </c>
      <c r="N134" s="444">
        <v>0</v>
      </c>
      <c r="O134" s="444">
        <v>0</v>
      </c>
      <c r="P134" s="444">
        <v>0</v>
      </c>
      <c r="Q134" s="444">
        <v>0</v>
      </c>
      <c r="R134" s="444">
        <v>0</v>
      </c>
      <c r="S134" s="444">
        <v>0</v>
      </c>
      <c r="T134" s="444">
        <v>0</v>
      </c>
      <c r="U134" s="444">
        <v>0</v>
      </c>
      <c r="V134" s="444">
        <v>0</v>
      </c>
      <c r="W134" s="444">
        <v>0</v>
      </c>
      <c r="X134" s="444">
        <v>0</v>
      </c>
      <c r="Y134" s="444">
        <v>0</v>
      </c>
      <c r="Z134" s="444">
        <v>0</v>
      </c>
      <c r="AA134" s="444">
        <v>0</v>
      </c>
      <c r="AB134" s="444">
        <v>0</v>
      </c>
      <c r="AC134" s="444">
        <v>0</v>
      </c>
      <c r="AD134" s="444">
        <v>0</v>
      </c>
      <c r="AE134" s="444">
        <v>0</v>
      </c>
      <c r="AF134" s="444">
        <v>0</v>
      </c>
      <c r="AG134" s="444">
        <v>0</v>
      </c>
      <c r="AH134" s="444">
        <v>0</v>
      </c>
      <c r="AI134" s="444">
        <v>0</v>
      </c>
      <c r="AJ134" s="444">
        <v>0</v>
      </c>
      <c r="AK134" s="444">
        <v>0</v>
      </c>
      <c r="AL134" s="444">
        <v>0</v>
      </c>
      <c r="AM134" s="444">
        <v>0</v>
      </c>
      <c r="AN134" s="444">
        <v>0</v>
      </c>
      <c r="AO134" s="444">
        <v>0</v>
      </c>
      <c r="AP134" s="444">
        <v>0</v>
      </c>
      <c r="AQ134" s="444">
        <v>0</v>
      </c>
      <c r="AR134" s="444">
        <v>0</v>
      </c>
      <c r="AS134" s="444">
        <v>0</v>
      </c>
      <c r="AT134" s="444">
        <v>0</v>
      </c>
      <c r="AU134" s="444">
        <v>0</v>
      </c>
      <c r="AV134" s="444">
        <v>0</v>
      </c>
      <c r="AW134" s="444">
        <v>0</v>
      </c>
      <c r="AX134" s="444">
        <v>0</v>
      </c>
      <c r="AY134" s="444">
        <v>0</v>
      </c>
      <c r="AZ134" s="444">
        <v>0</v>
      </c>
      <c r="BA134" s="444">
        <v>2.0735300563853497E-2</v>
      </c>
      <c r="BB134" s="444">
        <v>-0.16602241891021396</v>
      </c>
      <c r="BC134" s="444">
        <v>-0.19622631316925571</v>
      </c>
      <c r="BD134" s="444">
        <v>1.9444570315230912E-2</v>
      </c>
      <c r="BE134" s="444">
        <v>0</v>
      </c>
      <c r="BF134" s="444">
        <v>0</v>
      </c>
      <c r="BG134" s="444">
        <v>0</v>
      </c>
      <c r="BH134" s="444">
        <v>0</v>
      </c>
      <c r="BI134" s="444">
        <v>0</v>
      </c>
      <c r="BJ134" s="444">
        <v>0</v>
      </c>
      <c r="BK134" s="444">
        <v>0</v>
      </c>
      <c r="BL134" s="445">
        <v>0</v>
      </c>
      <c r="BM134" s="449">
        <v>0</v>
      </c>
      <c r="BN134" s="450">
        <v>0</v>
      </c>
      <c r="BO134" s="450">
        <v>0</v>
      </c>
      <c r="BP134" s="450">
        <v>0</v>
      </c>
      <c r="BQ134" s="450">
        <v>0</v>
      </c>
      <c r="BR134" s="450">
        <v>0</v>
      </c>
      <c r="BS134" s="450">
        <v>0</v>
      </c>
      <c r="BT134" s="450">
        <v>0</v>
      </c>
      <c r="BU134" s="450">
        <v>0</v>
      </c>
      <c r="BV134" s="450">
        <v>0</v>
      </c>
      <c r="BW134" s="450">
        <v>0</v>
      </c>
      <c r="BX134" s="450">
        <v>0</v>
      </c>
      <c r="BY134" s="450">
        <v>0</v>
      </c>
      <c r="BZ134" s="450">
        <v>0</v>
      </c>
      <c r="CA134" s="450">
        <v>0</v>
      </c>
      <c r="CB134" s="450">
        <v>0</v>
      </c>
      <c r="CC134" s="450">
        <v>0</v>
      </c>
      <c r="CD134" s="450">
        <v>0</v>
      </c>
      <c r="CE134" s="450">
        <v>0</v>
      </c>
      <c r="CF134" s="450">
        <v>0</v>
      </c>
      <c r="CG134" s="450">
        <v>0</v>
      </c>
      <c r="CH134" s="450">
        <v>0</v>
      </c>
      <c r="CI134" s="450">
        <v>0</v>
      </c>
      <c r="CJ134" s="450">
        <v>0</v>
      </c>
      <c r="CK134" s="450">
        <v>0</v>
      </c>
      <c r="CL134" s="450">
        <v>0</v>
      </c>
      <c r="CM134" s="450">
        <v>0</v>
      </c>
      <c r="CN134" s="450">
        <v>0</v>
      </c>
      <c r="CO134" s="450">
        <v>0</v>
      </c>
      <c r="CP134" s="450">
        <v>0</v>
      </c>
      <c r="CQ134" s="450">
        <v>0</v>
      </c>
      <c r="CR134" s="450">
        <v>0</v>
      </c>
      <c r="CS134" s="450">
        <v>0</v>
      </c>
      <c r="CT134" s="450">
        <v>0</v>
      </c>
      <c r="CU134" s="450">
        <v>0</v>
      </c>
      <c r="CV134" s="450">
        <v>0</v>
      </c>
      <c r="CW134" s="450">
        <v>0</v>
      </c>
      <c r="CX134" s="450">
        <v>0</v>
      </c>
      <c r="CY134" s="450">
        <v>0</v>
      </c>
      <c r="CZ134" s="450">
        <v>0</v>
      </c>
      <c r="DA134" s="450">
        <v>0</v>
      </c>
      <c r="DB134" s="450">
        <v>0</v>
      </c>
      <c r="DC134" s="450">
        <v>0</v>
      </c>
      <c r="DD134" s="450">
        <v>0</v>
      </c>
      <c r="DE134" s="450">
        <v>0</v>
      </c>
      <c r="DF134" s="450">
        <v>0</v>
      </c>
      <c r="DG134" s="450">
        <v>0</v>
      </c>
      <c r="DH134" s="450">
        <v>0</v>
      </c>
      <c r="DI134" s="450">
        <v>0</v>
      </c>
      <c r="DJ134" s="450">
        <v>0</v>
      </c>
      <c r="DK134" s="450">
        <v>0.95402069213823548</v>
      </c>
      <c r="DL134" s="450">
        <v>-7.6386075288098487</v>
      </c>
      <c r="DM134" s="450">
        <v>-9.0282734281560408</v>
      </c>
      <c r="DN134" s="450">
        <v>0.89463484618135247</v>
      </c>
      <c r="DO134" s="450">
        <v>0</v>
      </c>
      <c r="DP134" s="450">
        <v>0</v>
      </c>
      <c r="DQ134" s="450">
        <v>0</v>
      </c>
      <c r="DR134" s="450">
        <v>0</v>
      </c>
      <c r="DS134" s="450">
        <v>0</v>
      </c>
      <c r="DT134" s="450">
        <v>0</v>
      </c>
      <c r="DU134" s="450">
        <v>0</v>
      </c>
      <c r="DV134" s="451">
        <v>0</v>
      </c>
    </row>
    <row r="135" spans="1:126" hidden="1" outlineLevel="1" x14ac:dyDescent="0.2">
      <c r="A135" s="457">
        <v>2.1527516033464918E-2</v>
      </c>
      <c r="B135" s="481">
        <v>21.706849315068492</v>
      </c>
      <c r="C135" s="443">
        <v>0</v>
      </c>
      <c r="D135" s="444">
        <v>0</v>
      </c>
      <c r="E135" s="444">
        <v>0</v>
      </c>
      <c r="F135" s="444">
        <v>0</v>
      </c>
      <c r="G135" s="444">
        <v>0</v>
      </c>
      <c r="H135" s="444">
        <v>0</v>
      </c>
      <c r="I135" s="444">
        <v>0</v>
      </c>
      <c r="J135" s="444">
        <v>0</v>
      </c>
      <c r="K135" s="444">
        <v>0</v>
      </c>
      <c r="L135" s="444">
        <v>0</v>
      </c>
      <c r="M135" s="444">
        <v>0</v>
      </c>
      <c r="N135" s="444">
        <v>0</v>
      </c>
      <c r="O135" s="444">
        <v>0</v>
      </c>
      <c r="P135" s="444">
        <v>0</v>
      </c>
      <c r="Q135" s="444">
        <v>0</v>
      </c>
      <c r="R135" s="444">
        <v>0</v>
      </c>
      <c r="S135" s="444">
        <v>0</v>
      </c>
      <c r="T135" s="444">
        <v>0</v>
      </c>
      <c r="U135" s="444">
        <v>0</v>
      </c>
      <c r="V135" s="444">
        <v>0</v>
      </c>
      <c r="W135" s="444">
        <v>0</v>
      </c>
      <c r="X135" s="444">
        <v>0</v>
      </c>
      <c r="Y135" s="444">
        <v>0</v>
      </c>
      <c r="Z135" s="444">
        <v>0</v>
      </c>
      <c r="AA135" s="444">
        <v>0</v>
      </c>
      <c r="AB135" s="444">
        <v>0</v>
      </c>
      <c r="AC135" s="444">
        <v>0</v>
      </c>
      <c r="AD135" s="444">
        <v>0</v>
      </c>
      <c r="AE135" s="444">
        <v>0</v>
      </c>
      <c r="AF135" s="444">
        <v>0</v>
      </c>
      <c r="AG135" s="444">
        <v>0</v>
      </c>
      <c r="AH135" s="444">
        <v>0</v>
      </c>
      <c r="AI135" s="444">
        <v>0</v>
      </c>
      <c r="AJ135" s="444">
        <v>0</v>
      </c>
      <c r="AK135" s="444">
        <v>0</v>
      </c>
      <c r="AL135" s="444">
        <v>0</v>
      </c>
      <c r="AM135" s="444">
        <v>0</v>
      </c>
      <c r="AN135" s="444">
        <v>0</v>
      </c>
      <c r="AO135" s="444">
        <v>0</v>
      </c>
      <c r="AP135" s="444">
        <v>0</v>
      </c>
      <c r="AQ135" s="444">
        <v>0</v>
      </c>
      <c r="AR135" s="444">
        <v>0</v>
      </c>
      <c r="AS135" s="444">
        <v>0</v>
      </c>
      <c r="AT135" s="444">
        <v>0</v>
      </c>
      <c r="AU135" s="444">
        <v>0</v>
      </c>
      <c r="AV135" s="444">
        <v>0</v>
      </c>
      <c r="AW135" s="444">
        <v>0</v>
      </c>
      <c r="AX135" s="444">
        <v>0</v>
      </c>
      <c r="AY135" s="444">
        <v>0</v>
      </c>
      <c r="AZ135" s="444">
        <v>0</v>
      </c>
      <c r="BA135" s="444">
        <v>0</v>
      </c>
      <c r="BB135" s="444">
        <v>2.1177265667388489E-2</v>
      </c>
      <c r="BC135" s="444">
        <v>-0.16917335149559917</v>
      </c>
      <c r="BD135" s="444">
        <v>-0.19657904788361905</v>
      </c>
      <c r="BE135" s="444">
        <v>1.9545911725853286E-2</v>
      </c>
      <c r="BF135" s="444">
        <v>0</v>
      </c>
      <c r="BG135" s="444">
        <v>0</v>
      </c>
      <c r="BH135" s="444">
        <v>0</v>
      </c>
      <c r="BI135" s="444">
        <v>0</v>
      </c>
      <c r="BJ135" s="444">
        <v>0</v>
      </c>
      <c r="BK135" s="444">
        <v>0</v>
      </c>
      <c r="BL135" s="445">
        <v>0</v>
      </c>
      <c r="BM135" s="449">
        <v>0</v>
      </c>
      <c r="BN135" s="450">
        <v>0</v>
      </c>
      <c r="BO135" s="450">
        <v>0</v>
      </c>
      <c r="BP135" s="450">
        <v>0</v>
      </c>
      <c r="BQ135" s="450">
        <v>0</v>
      </c>
      <c r="BR135" s="450">
        <v>0</v>
      </c>
      <c r="BS135" s="450">
        <v>0</v>
      </c>
      <c r="BT135" s="450">
        <v>0</v>
      </c>
      <c r="BU135" s="450">
        <v>0</v>
      </c>
      <c r="BV135" s="450">
        <v>0</v>
      </c>
      <c r="BW135" s="450">
        <v>0</v>
      </c>
      <c r="BX135" s="450">
        <v>0</v>
      </c>
      <c r="BY135" s="450">
        <v>0</v>
      </c>
      <c r="BZ135" s="450">
        <v>0</v>
      </c>
      <c r="CA135" s="450">
        <v>0</v>
      </c>
      <c r="CB135" s="450">
        <v>0</v>
      </c>
      <c r="CC135" s="450">
        <v>0</v>
      </c>
      <c r="CD135" s="450">
        <v>0</v>
      </c>
      <c r="CE135" s="450">
        <v>0</v>
      </c>
      <c r="CF135" s="450">
        <v>0</v>
      </c>
      <c r="CG135" s="450">
        <v>0</v>
      </c>
      <c r="CH135" s="450">
        <v>0</v>
      </c>
      <c r="CI135" s="450">
        <v>0</v>
      </c>
      <c r="CJ135" s="450">
        <v>0</v>
      </c>
      <c r="CK135" s="450">
        <v>0</v>
      </c>
      <c r="CL135" s="450">
        <v>0</v>
      </c>
      <c r="CM135" s="450">
        <v>0</v>
      </c>
      <c r="CN135" s="450">
        <v>0</v>
      </c>
      <c r="CO135" s="450">
        <v>0</v>
      </c>
      <c r="CP135" s="450">
        <v>0</v>
      </c>
      <c r="CQ135" s="450">
        <v>0</v>
      </c>
      <c r="CR135" s="450">
        <v>0</v>
      </c>
      <c r="CS135" s="450">
        <v>0</v>
      </c>
      <c r="CT135" s="450">
        <v>0</v>
      </c>
      <c r="CU135" s="450">
        <v>0</v>
      </c>
      <c r="CV135" s="450">
        <v>0</v>
      </c>
      <c r="CW135" s="450">
        <v>0</v>
      </c>
      <c r="CX135" s="450">
        <v>0</v>
      </c>
      <c r="CY135" s="450">
        <v>0</v>
      </c>
      <c r="CZ135" s="450">
        <v>0</v>
      </c>
      <c r="DA135" s="450">
        <v>0</v>
      </c>
      <c r="DB135" s="450">
        <v>0</v>
      </c>
      <c r="DC135" s="450">
        <v>0</v>
      </c>
      <c r="DD135" s="450">
        <v>0</v>
      </c>
      <c r="DE135" s="450">
        <v>0</v>
      </c>
      <c r="DF135" s="450">
        <v>0</v>
      </c>
      <c r="DG135" s="450">
        <v>0</v>
      </c>
      <c r="DH135" s="450">
        <v>0</v>
      </c>
      <c r="DI135" s="450">
        <v>0</v>
      </c>
      <c r="DJ135" s="450">
        <v>0</v>
      </c>
      <c r="DK135" s="450">
        <v>0</v>
      </c>
      <c r="DL135" s="450">
        <v>0.98373010775920644</v>
      </c>
      <c r="DM135" s="450">
        <v>-7.8584705840012425</v>
      </c>
      <c r="DN135" s="450">
        <v>-9.1315248623219372</v>
      </c>
      <c r="DO135" s="450">
        <v>0.90795016459255251</v>
      </c>
      <c r="DP135" s="450">
        <v>0</v>
      </c>
      <c r="DQ135" s="450">
        <v>0</v>
      </c>
      <c r="DR135" s="450">
        <v>0</v>
      </c>
      <c r="DS135" s="450">
        <v>0</v>
      </c>
      <c r="DT135" s="450">
        <v>0</v>
      </c>
      <c r="DU135" s="450">
        <v>0</v>
      </c>
      <c r="DV135" s="451">
        <v>0</v>
      </c>
    </row>
    <row r="136" spans="1:126" hidden="1" outlineLevel="1" x14ac:dyDescent="0.2">
      <c r="A136" s="457">
        <v>2.1426835110647829E-2</v>
      </c>
      <c r="B136" s="481">
        <v>22.709589041095889</v>
      </c>
      <c r="C136" s="443">
        <v>0</v>
      </c>
      <c r="D136" s="444">
        <v>0</v>
      </c>
      <c r="E136" s="444">
        <v>0</v>
      </c>
      <c r="F136" s="444">
        <v>0</v>
      </c>
      <c r="G136" s="444">
        <v>0</v>
      </c>
      <c r="H136" s="444">
        <v>0</v>
      </c>
      <c r="I136" s="444">
        <v>0</v>
      </c>
      <c r="J136" s="444">
        <v>0</v>
      </c>
      <c r="K136" s="444">
        <v>0</v>
      </c>
      <c r="L136" s="444">
        <v>0</v>
      </c>
      <c r="M136" s="444">
        <v>0</v>
      </c>
      <c r="N136" s="444">
        <v>0</v>
      </c>
      <c r="O136" s="444">
        <v>0</v>
      </c>
      <c r="P136" s="444">
        <v>0</v>
      </c>
      <c r="Q136" s="444">
        <v>0</v>
      </c>
      <c r="R136" s="444">
        <v>0</v>
      </c>
      <c r="S136" s="444">
        <v>0</v>
      </c>
      <c r="T136" s="444">
        <v>0</v>
      </c>
      <c r="U136" s="444">
        <v>0</v>
      </c>
      <c r="V136" s="444">
        <v>0</v>
      </c>
      <c r="W136" s="444">
        <v>0</v>
      </c>
      <c r="X136" s="444">
        <v>0</v>
      </c>
      <c r="Y136" s="444">
        <v>0</v>
      </c>
      <c r="Z136" s="444">
        <v>0</v>
      </c>
      <c r="AA136" s="444">
        <v>0</v>
      </c>
      <c r="AB136" s="444">
        <v>0</v>
      </c>
      <c r="AC136" s="444">
        <v>0</v>
      </c>
      <c r="AD136" s="444">
        <v>0</v>
      </c>
      <c r="AE136" s="444">
        <v>0</v>
      </c>
      <c r="AF136" s="444">
        <v>0</v>
      </c>
      <c r="AG136" s="444">
        <v>0</v>
      </c>
      <c r="AH136" s="444">
        <v>0</v>
      </c>
      <c r="AI136" s="444">
        <v>0</v>
      </c>
      <c r="AJ136" s="444">
        <v>0</v>
      </c>
      <c r="AK136" s="444">
        <v>0</v>
      </c>
      <c r="AL136" s="444">
        <v>0</v>
      </c>
      <c r="AM136" s="444">
        <v>0</v>
      </c>
      <c r="AN136" s="444">
        <v>0</v>
      </c>
      <c r="AO136" s="444">
        <v>0</v>
      </c>
      <c r="AP136" s="444">
        <v>0</v>
      </c>
      <c r="AQ136" s="444">
        <v>0</v>
      </c>
      <c r="AR136" s="444">
        <v>0</v>
      </c>
      <c r="AS136" s="444">
        <v>0</v>
      </c>
      <c r="AT136" s="444">
        <v>0</v>
      </c>
      <c r="AU136" s="444">
        <v>0</v>
      </c>
      <c r="AV136" s="444">
        <v>0</v>
      </c>
      <c r="AW136" s="444">
        <v>0</v>
      </c>
      <c r="AX136" s="444">
        <v>0</v>
      </c>
      <c r="AY136" s="444">
        <v>0</v>
      </c>
      <c r="AZ136" s="444">
        <v>0</v>
      </c>
      <c r="BA136" s="444">
        <v>0</v>
      </c>
      <c r="BB136" s="444">
        <v>0</v>
      </c>
      <c r="BC136" s="444">
        <v>2.1253112419567659E-2</v>
      </c>
      <c r="BD136" s="444">
        <v>-0.17068523888292902</v>
      </c>
      <c r="BE136" s="444">
        <v>-0.19909190877414645</v>
      </c>
      <c r="BF136" s="444">
        <v>1.919728223629983E-2</v>
      </c>
      <c r="BG136" s="444">
        <v>0</v>
      </c>
      <c r="BH136" s="444">
        <v>0</v>
      </c>
      <c r="BI136" s="444">
        <v>0</v>
      </c>
      <c r="BJ136" s="444">
        <v>0</v>
      </c>
      <c r="BK136" s="444">
        <v>0</v>
      </c>
      <c r="BL136" s="445">
        <v>0</v>
      </c>
      <c r="BM136" s="449">
        <v>0</v>
      </c>
      <c r="BN136" s="450">
        <v>0</v>
      </c>
      <c r="BO136" s="450">
        <v>0</v>
      </c>
      <c r="BP136" s="450">
        <v>0</v>
      </c>
      <c r="BQ136" s="450">
        <v>0</v>
      </c>
      <c r="BR136" s="450">
        <v>0</v>
      </c>
      <c r="BS136" s="450">
        <v>0</v>
      </c>
      <c r="BT136" s="450">
        <v>0</v>
      </c>
      <c r="BU136" s="450">
        <v>0</v>
      </c>
      <c r="BV136" s="450">
        <v>0</v>
      </c>
      <c r="BW136" s="450">
        <v>0</v>
      </c>
      <c r="BX136" s="450">
        <v>0</v>
      </c>
      <c r="BY136" s="450">
        <v>0</v>
      </c>
      <c r="BZ136" s="450">
        <v>0</v>
      </c>
      <c r="CA136" s="450">
        <v>0</v>
      </c>
      <c r="CB136" s="450">
        <v>0</v>
      </c>
      <c r="CC136" s="450">
        <v>0</v>
      </c>
      <c r="CD136" s="450">
        <v>0</v>
      </c>
      <c r="CE136" s="450">
        <v>0</v>
      </c>
      <c r="CF136" s="450">
        <v>0</v>
      </c>
      <c r="CG136" s="450">
        <v>0</v>
      </c>
      <c r="CH136" s="450">
        <v>0</v>
      </c>
      <c r="CI136" s="450">
        <v>0</v>
      </c>
      <c r="CJ136" s="450">
        <v>0</v>
      </c>
      <c r="CK136" s="450">
        <v>0</v>
      </c>
      <c r="CL136" s="450">
        <v>0</v>
      </c>
      <c r="CM136" s="450">
        <v>0</v>
      </c>
      <c r="CN136" s="450">
        <v>0</v>
      </c>
      <c r="CO136" s="450">
        <v>0</v>
      </c>
      <c r="CP136" s="450">
        <v>0</v>
      </c>
      <c r="CQ136" s="450">
        <v>0</v>
      </c>
      <c r="CR136" s="450">
        <v>0</v>
      </c>
      <c r="CS136" s="450">
        <v>0</v>
      </c>
      <c r="CT136" s="450">
        <v>0</v>
      </c>
      <c r="CU136" s="450">
        <v>0</v>
      </c>
      <c r="CV136" s="450">
        <v>0</v>
      </c>
      <c r="CW136" s="450">
        <v>0</v>
      </c>
      <c r="CX136" s="450">
        <v>0</v>
      </c>
      <c r="CY136" s="450">
        <v>0</v>
      </c>
      <c r="CZ136" s="450">
        <v>0</v>
      </c>
      <c r="DA136" s="450">
        <v>0</v>
      </c>
      <c r="DB136" s="450">
        <v>0</v>
      </c>
      <c r="DC136" s="450">
        <v>0</v>
      </c>
      <c r="DD136" s="450">
        <v>0</v>
      </c>
      <c r="DE136" s="450">
        <v>0</v>
      </c>
      <c r="DF136" s="450">
        <v>0</v>
      </c>
      <c r="DG136" s="450">
        <v>0</v>
      </c>
      <c r="DH136" s="450">
        <v>0</v>
      </c>
      <c r="DI136" s="450">
        <v>0</v>
      </c>
      <c r="DJ136" s="450">
        <v>0</v>
      </c>
      <c r="DK136" s="450">
        <v>0</v>
      </c>
      <c r="DL136" s="450">
        <v>0</v>
      </c>
      <c r="DM136" s="450">
        <v>0.99189228412954744</v>
      </c>
      <c r="DN136" s="450">
        <v>-7.9659566147549654</v>
      </c>
      <c r="DO136" s="450">
        <v>-9.2917086329380449</v>
      </c>
      <c r="DP136" s="450">
        <v>0.89594576787310753</v>
      </c>
      <c r="DQ136" s="450">
        <v>0</v>
      </c>
      <c r="DR136" s="450">
        <v>0</v>
      </c>
      <c r="DS136" s="450">
        <v>0</v>
      </c>
      <c r="DT136" s="450">
        <v>0</v>
      </c>
      <c r="DU136" s="450">
        <v>0</v>
      </c>
      <c r="DV136" s="451">
        <v>0</v>
      </c>
    </row>
    <row r="137" spans="1:126" hidden="1" outlineLevel="1" x14ac:dyDescent="0.2">
      <c r="A137" s="457">
        <v>2.1478660623969099E-2</v>
      </c>
      <c r="B137" s="481">
        <v>23.706849315068492</v>
      </c>
      <c r="C137" s="443">
        <v>0</v>
      </c>
      <c r="D137" s="444">
        <v>0</v>
      </c>
      <c r="E137" s="444">
        <v>0</v>
      </c>
      <c r="F137" s="444">
        <v>0</v>
      </c>
      <c r="G137" s="444">
        <v>0</v>
      </c>
      <c r="H137" s="444">
        <v>0</v>
      </c>
      <c r="I137" s="444">
        <v>0</v>
      </c>
      <c r="J137" s="444">
        <v>0</v>
      </c>
      <c r="K137" s="444">
        <v>0</v>
      </c>
      <c r="L137" s="444">
        <v>0</v>
      </c>
      <c r="M137" s="444">
        <v>0</v>
      </c>
      <c r="N137" s="444">
        <v>0</v>
      </c>
      <c r="O137" s="444">
        <v>0</v>
      </c>
      <c r="P137" s="444">
        <v>0</v>
      </c>
      <c r="Q137" s="444">
        <v>0</v>
      </c>
      <c r="R137" s="444">
        <v>0</v>
      </c>
      <c r="S137" s="444">
        <v>0</v>
      </c>
      <c r="T137" s="444">
        <v>0</v>
      </c>
      <c r="U137" s="444">
        <v>0</v>
      </c>
      <c r="V137" s="444">
        <v>0</v>
      </c>
      <c r="W137" s="444">
        <v>0</v>
      </c>
      <c r="X137" s="444">
        <v>0</v>
      </c>
      <c r="Y137" s="444">
        <v>0</v>
      </c>
      <c r="Z137" s="444">
        <v>0</v>
      </c>
      <c r="AA137" s="444">
        <v>0</v>
      </c>
      <c r="AB137" s="444">
        <v>0</v>
      </c>
      <c r="AC137" s="444">
        <v>0</v>
      </c>
      <c r="AD137" s="444">
        <v>0</v>
      </c>
      <c r="AE137" s="444">
        <v>0</v>
      </c>
      <c r="AF137" s="444">
        <v>0</v>
      </c>
      <c r="AG137" s="444">
        <v>0</v>
      </c>
      <c r="AH137" s="444">
        <v>0</v>
      </c>
      <c r="AI137" s="444">
        <v>0</v>
      </c>
      <c r="AJ137" s="444">
        <v>0</v>
      </c>
      <c r="AK137" s="444">
        <v>0</v>
      </c>
      <c r="AL137" s="444">
        <v>0</v>
      </c>
      <c r="AM137" s="444">
        <v>0</v>
      </c>
      <c r="AN137" s="444">
        <v>0</v>
      </c>
      <c r="AO137" s="444">
        <v>0</v>
      </c>
      <c r="AP137" s="444">
        <v>0</v>
      </c>
      <c r="AQ137" s="444">
        <v>0</v>
      </c>
      <c r="AR137" s="444">
        <v>0</v>
      </c>
      <c r="AS137" s="444">
        <v>0</v>
      </c>
      <c r="AT137" s="444">
        <v>0</v>
      </c>
      <c r="AU137" s="444">
        <v>0</v>
      </c>
      <c r="AV137" s="444">
        <v>0</v>
      </c>
      <c r="AW137" s="444">
        <v>0</v>
      </c>
      <c r="AX137" s="444">
        <v>0</v>
      </c>
      <c r="AY137" s="444">
        <v>0</v>
      </c>
      <c r="AZ137" s="444">
        <v>0</v>
      </c>
      <c r="BA137" s="444">
        <v>0</v>
      </c>
      <c r="BB137" s="444">
        <v>0</v>
      </c>
      <c r="BC137" s="444">
        <v>0</v>
      </c>
      <c r="BD137" s="444">
        <v>2.2540849767691853E-2</v>
      </c>
      <c r="BE137" s="444">
        <v>-0.17464811669823171</v>
      </c>
      <c r="BF137" s="444">
        <v>-0.20309173259384913</v>
      </c>
      <c r="BG137" s="444">
        <v>1.9805417147024849E-2</v>
      </c>
      <c r="BH137" s="444">
        <v>0</v>
      </c>
      <c r="BI137" s="444">
        <v>0</v>
      </c>
      <c r="BJ137" s="444">
        <v>0</v>
      </c>
      <c r="BK137" s="444">
        <v>0</v>
      </c>
      <c r="BL137" s="445">
        <v>0</v>
      </c>
      <c r="BM137" s="449">
        <v>0</v>
      </c>
      <c r="BN137" s="450">
        <v>0</v>
      </c>
      <c r="BO137" s="450">
        <v>0</v>
      </c>
      <c r="BP137" s="450">
        <v>0</v>
      </c>
      <c r="BQ137" s="450">
        <v>0</v>
      </c>
      <c r="BR137" s="450">
        <v>0</v>
      </c>
      <c r="BS137" s="450">
        <v>0</v>
      </c>
      <c r="BT137" s="450">
        <v>0</v>
      </c>
      <c r="BU137" s="450">
        <v>0</v>
      </c>
      <c r="BV137" s="450">
        <v>0</v>
      </c>
      <c r="BW137" s="450">
        <v>0</v>
      </c>
      <c r="BX137" s="450">
        <v>0</v>
      </c>
      <c r="BY137" s="450">
        <v>0</v>
      </c>
      <c r="BZ137" s="450">
        <v>0</v>
      </c>
      <c r="CA137" s="450">
        <v>0</v>
      </c>
      <c r="CB137" s="450">
        <v>0</v>
      </c>
      <c r="CC137" s="450">
        <v>0</v>
      </c>
      <c r="CD137" s="450">
        <v>0</v>
      </c>
      <c r="CE137" s="450">
        <v>0</v>
      </c>
      <c r="CF137" s="450">
        <v>0</v>
      </c>
      <c r="CG137" s="450">
        <v>0</v>
      </c>
      <c r="CH137" s="450">
        <v>0</v>
      </c>
      <c r="CI137" s="450">
        <v>0</v>
      </c>
      <c r="CJ137" s="450">
        <v>0</v>
      </c>
      <c r="CK137" s="450">
        <v>0</v>
      </c>
      <c r="CL137" s="450">
        <v>0</v>
      </c>
      <c r="CM137" s="450">
        <v>0</v>
      </c>
      <c r="CN137" s="450">
        <v>0</v>
      </c>
      <c r="CO137" s="450">
        <v>0</v>
      </c>
      <c r="CP137" s="450">
        <v>0</v>
      </c>
      <c r="CQ137" s="450">
        <v>0</v>
      </c>
      <c r="CR137" s="450">
        <v>0</v>
      </c>
      <c r="CS137" s="450">
        <v>0</v>
      </c>
      <c r="CT137" s="450">
        <v>0</v>
      </c>
      <c r="CU137" s="450">
        <v>0</v>
      </c>
      <c r="CV137" s="450">
        <v>0</v>
      </c>
      <c r="CW137" s="450">
        <v>0</v>
      </c>
      <c r="CX137" s="450">
        <v>0</v>
      </c>
      <c r="CY137" s="450">
        <v>0</v>
      </c>
      <c r="CZ137" s="450">
        <v>0</v>
      </c>
      <c r="DA137" s="450">
        <v>0</v>
      </c>
      <c r="DB137" s="450">
        <v>0</v>
      </c>
      <c r="DC137" s="450">
        <v>0</v>
      </c>
      <c r="DD137" s="450">
        <v>0</v>
      </c>
      <c r="DE137" s="450">
        <v>0</v>
      </c>
      <c r="DF137" s="450">
        <v>0</v>
      </c>
      <c r="DG137" s="450">
        <v>0</v>
      </c>
      <c r="DH137" s="450">
        <v>0</v>
      </c>
      <c r="DI137" s="450">
        <v>0</v>
      </c>
      <c r="DJ137" s="450">
        <v>0</v>
      </c>
      <c r="DK137" s="450">
        <v>0</v>
      </c>
      <c r="DL137" s="450">
        <v>0</v>
      </c>
      <c r="DM137" s="450">
        <v>0</v>
      </c>
      <c r="DN137" s="450">
        <v>1.0494532299903936</v>
      </c>
      <c r="DO137" s="450">
        <v>-8.1312387097048902</v>
      </c>
      <c r="DP137" s="450">
        <v>-9.4555119683398239</v>
      </c>
      <c r="DQ137" s="450">
        <v>0.92209740140514196</v>
      </c>
      <c r="DR137" s="450">
        <v>0</v>
      </c>
      <c r="DS137" s="450">
        <v>0</v>
      </c>
      <c r="DT137" s="450">
        <v>0</v>
      </c>
      <c r="DU137" s="450">
        <v>0</v>
      </c>
      <c r="DV137" s="451">
        <v>0</v>
      </c>
    </row>
    <row r="138" spans="1:126" hidden="1" outlineLevel="1" x14ac:dyDescent="0.2">
      <c r="A138" s="457">
        <v>2.1685641211366357E-2</v>
      </c>
      <c r="B138" s="481">
        <v>24.706849315068492</v>
      </c>
      <c r="C138" s="443">
        <v>0</v>
      </c>
      <c r="D138" s="444">
        <v>0</v>
      </c>
      <c r="E138" s="444">
        <v>0</v>
      </c>
      <c r="F138" s="444">
        <v>0</v>
      </c>
      <c r="G138" s="444">
        <v>0</v>
      </c>
      <c r="H138" s="444">
        <v>0</v>
      </c>
      <c r="I138" s="444">
        <v>0</v>
      </c>
      <c r="J138" s="444">
        <v>0</v>
      </c>
      <c r="K138" s="444">
        <v>0</v>
      </c>
      <c r="L138" s="444">
        <v>0</v>
      </c>
      <c r="M138" s="444">
        <v>0</v>
      </c>
      <c r="N138" s="444">
        <v>0</v>
      </c>
      <c r="O138" s="444">
        <v>0</v>
      </c>
      <c r="P138" s="444">
        <v>0</v>
      </c>
      <c r="Q138" s="444">
        <v>0</v>
      </c>
      <c r="R138" s="444">
        <v>0</v>
      </c>
      <c r="S138" s="444">
        <v>0</v>
      </c>
      <c r="T138" s="444">
        <v>0</v>
      </c>
      <c r="U138" s="444">
        <v>0</v>
      </c>
      <c r="V138" s="444">
        <v>0</v>
      </c>
      <c r="W138" s="444">
        <v>0</v>
      </c>
      <c r="X138" s="444">
        <v>0</v>
      </c>
      <c r="Y138" s="444">
        <v>0</v>
      </c>
      <c r="Z138" s="444">
        <v>0</v>
      </c>
      <c r="AA138" s="444">
        <v>0</v>
      </c>
      <c r="AB138" s="444">
        <v>0</v>
      </c>
      <c r="AC138" s="444">
        <v>0</v>
      </c>
      <c r="AD138" s="444">
        <v>0</v>
      </c>
      <c r="AE138" s="444">
        <v>0</v>
      </c>
      <c r="AF138" s="444">
        <v>0</v>
      </c>
      <c r="AG138" s="444">
        <v>0</v>
      </c>
      <c r="AH138" s="444">
        <v>0</v>
      </c>
      <c r="AI138" s="444">
        <v>0</v>
      </c>
      <c r="AJ138" s="444">
        <v>0</v>
      </c>
      <c r="AK138" s="444">
        <v>0</v>
      </c>
      <c r="AL138" s="444">
        <v>0</v>
      </c>
      <c r="AM138" s="444">
        <v>0</v>
      </c>
      <c r="AN138" s="444">
        <v>0</v>
      </c>
      <c r="AO138" s="444">
        <v>0</v>
      </c>
      <c r="AP138" s="444">
        <v>0</v>
      </c>
      <c r="AQ138" s="444">
        <v>0</v>
      </c>
      <c r="AR138" s="444">
        <v>0</v>
      </c>
      <c r="AS138" s="444">
        <v>0</v>
      </c>
      <c r="AT138" s="444">
        <v>0</v>
      </c>
      <c r="AU138" s="444">
        <v>0</v>
      </c>
      <c r="AV138" s="444">
        <v>0</v>
      </c>
      <c r="AW138" s="444">
        <v>0</v>
      </c>
      <c r="AX138" s="444">
        <v>0</v>
      </c>
      <c r="AY138" s="444">
        <v>0</v>
      </c>
      <c r="AZ138" s="444">
        <v>0</v>
      </c>
      <c r="BA138" s="444">
        <v>0</v>
      </c>
      <c r="BB138" s="444">
        <v>0</v>
      </c>
      <c r="BC138" s="444">
        <v>0</v>
      </c>
      <c r="BD138" s="444">
        <v>0</v>
      </c>
      <c r="BE138" s="444">
        <v>2.278731307561847E-2</v>
      </c>
      <c r="BF138" s="444">
        <v>-0.17842845064786991</v>
      </c>
      <c r="BG138" s="444">
        <v>-0.20808070527702063</v>
      </c>
      <c r="BH138" s="444">
        <v>1.9793187063480062E-2</v>
      </c>
      <c r="BI138" s="444">
        <v>0</v>
      </c>
      <c r="BJ138" s="444">
        <v>0</v>
      </c>
      <c r="BK138" s="444">
        <v>0</v>
      </c>
      <c r="BL138" s="445">
        <v>0</v>
      </c>
      <c r="BM138" s="449">
        <v>0</v>
      </c>
      <c r="BN138" s="450">
        <v>0</v>
      </c>
      <c r="BO138" s="450">
        <v>0</v>
      </c>
      <c r="BP138" s="450">
        <v>0</v>
      </c>
      <c r="BQ138" s="450">
        <v>0</v>
      </c>
      <c r="BR138" s="450">
        <v>0</v>
      </c>
      <c r="BS138" s="450">
        <v>0</v>
      </c>
      <c r="BT138" s="450">
        <v>0</v>
      </c>
      <c r="BU138" s="450">
        <v>0</v>
      </c>
      <c r="BV138" s="450">
        <v>0</v>
      </c>
      <c r="BW138" s="450">
        <v>0</v>
      </c>
      <c r="BX138" s="450">
        <v>0</v>
      </c>
      <c r="BY138" s="450">
        <v>0</v>
      </c>
      <c r="BZ138" s="450">
        <v>0</v>
      </c>
      <c r="CA138" s="450">
        <v>0</v>
      </c>
      <c r="CB138" s="450">
        <v>0</v>
      </c>
      <c r="CC138" s="450">
        <v>0</v>
      </c>
      <c r="CD138" s="450">
        <v>0</v>
      </c>
      <c r="CE138" s="450">
        <v>0</v>
      </c>
      <c r="CF138" s="450">
        <v>0</v>
      </c>
      <c r="CG138" s="450">
        <v>0</v>
      </c>
      <c r="CH138" s="450">
        <v>0</v>
      </c>
      <c r="CI138" s="450">
        <v>0</v>
      </c>
      <c r="CJ138" s="450">
        <v>0</v>
      </c>
      <c r="CK138" s="450">
        <v>0</v>
      </c>
      <c r="CL138" s="450">
        <v>0</v>
      </c>
      <c r="CM138" s="450">
        <v>0</v>
      </c>
      <c r="CN138" s="450">
        <v>0</v>
      </c>
      <c r="CO138" s="450">
        <v>0</v>
      </c>
      <c r="CP138" s="450">
        <v>0</v>
      </c>
      <c r="CQ138" s="450">
        <v>0</v>
      </c>
      <c r="CR138" s="450">
        <v>0</v>
      </c>
      <c r="CS138" s="450">
        <v>0</v>
      </c>
      <c r="CT138" s="450">
        <v>0</v>
      </c>
      <c r="CU138" s="450">
        <v>0</v>
      </c>
      <c r="CV138" s="450">
        <v>0</v>
      </c>
      <c r="CW138" s="450">
        <v>0</v>
      </c>
      <c r="CX138" s="450">
        <v>0</v>
      </c>
      <c r="CY138" s="450">
        <v>0</v>
      </c>
      <c r="CZ138" s="450">
        <v>0</v>
      </c>
      <c r="DA138" s="450">
        <v>0</v>
      </c>
      <c r="DB138" s="450">
        <v>0</v>
      </c>
      <c r="DC138" s="450">
        <v>0</v>
      </c>
      <c r="DD138" s="450">
        <v>0</v>
      </c>
      <c r="DE138" s="450">
        <v>0</v>
      </c>
      <c r="DF138" s="450">
        <v>0</v>
      </c>
      <c r="DG138" s="450">
        <v>0</v>
      </c>
      <c r="DH138" s="450">
        <v>0</v>
      </c>
      <c r="DI138" s="450">
        <v>0</v>
      </c>
      <c r="DJ138" s="450">
        <v>0</v>
      </c>
      <c r="DK138" s="450">
        <v>0</v>
      </c>
      <c r="DL138" s="450">
        <v>0</v>
      </c>
      <c r="DM138" s="450">
        <v>0</v>
      </c>
      <c r="DN138" s="450">
        <v>0</v>
      </c>
      <c r="DO138" s="450">
        <v>1.0508019040578187</v>
      </c>
      <c r="DP138" s="450">
        <v>-8.227953644937557</v>
      </c>
      <c r="DQ138" s="450">
        <v>-9.5953217730060381</v>
      </c>
      <c r="DR138" s="450">
        <v>0.91273238686184754</v>
      </c>
      <c r="DS138" s="450">
        <v>0</v>
      </c>
      <c r="DT138" s="450">
        <v>0</v>
      </c>
      <c r="DU138" s="450">
        <v>0</v>
      </c>
      <c r="DV138" s="451">
        <v>0</v>
      </c>
    </row>
    <row r="139" spans="1:126" hidden="1" outlineLevel="1" x14ac:dyDescent="0.2">
      <c r="A139" s="457">
        <v>2.2038327733082869E-2</v>
      </c>
      <c r="B139" s="481">
        <v>25.706849315068492</v>
      </c>
      <c r="C139" s="443">
        <v>0</v>
      </c>
      <c r="D139" s="444">
        <v>0</v>
      </c>
      <c r="E139" s="444">
        <v>0</v>
      </c>
      <c r="F139" s="444">
        <v>0</v>
      </c>
      <c r="G139" s="444">
        <v>0</v>
      </c>
      <c r="H139" s="444">
        <v>0</v>
      </c>
      <c r="I139" s="444">
        <v>0</v>
      </c>
      <c r="J139" s="444">
        <v>0</v>
      </c>
      <c r="K139" s="444">
        <v>0</v>
      </c>
      <c r="L139" s="444">
        <v>0</v>
      </c>
      <c r="M139" s="444">
        <v>0</v>
      </c>
      <c r="N139" s="444">
        <v>0</v>
      </c>
      <c r="O139" s="444">
        <v>0</v>
      </c>
      <c r="P139" s="444">
        <v>0</v>
      </c>
      <c r="Q139" s="444">
        <v>0</v>
      </c>
      <c r="R139" s="444">
        <v>0</v>
      </c>
      <c r="S139" s="444">
        <v>0</v>
      </c>
      <c r="T139" s="444">
        <v>0</v>
      </c>
      <c r="U139" s="444">
        <v>0</v>
      </c>
      <c r="V139" s="444">
        <v>0</v>
      </c>
      <c r="W139" s="444">
        <v>0</v>
      </c>
      <c r="X139" s="444">
        <v>0</v>
      </c>
      <c r="Y139" s="444">
        <v>0</v>
      </c>
      <c r="Z139" s="444">
        <v>0</v>
      </c>
      <c r="AA139" s="444">
        <v>0</v>
      </c>
      <c r="AB139" s="444">
        <v>0</v>
      </c>
      <c r="AC139" s="444">
        <v>0</v>
      </c>
      <c r="AD139" s="444">
        <v>0</v>
      </c>
      <c r="AE139" s="444">
        <v>0</v>
      </c>
      <c r="AF139" s="444">
        <v>0</v>
      </c>
      <c r="AG139" s="444">
        <v>0</v>
      </c>
      <c r="AH139" s="444">
        <v>0</v>
      </c>
      <c r="AI139" s="444">
        <v>0</v>
      </c>
      <c r="AJ139" s="444">
        <v>0</v>
      </c>
      <c r="AK139" s="444">
        <v>0</v>
      </c>
      <c r="AL139" s="444">
        <v>0</v>
      </c>
      <c r="AM139" s="444">
        <v>0</v>
      </c>
      <c r="AN139" s="444">
        <v>0</v>
      </c>
      <c r="AO139" s="444">
        <v>0</v>
      </c>
      <c r="AP139" s="444">
        <v>0</v>
      </c>
      <c r="AQ139" s="444">
        <v>0</v>
      </c>
      <c r="AR139" s="444">
        <v>0</v>
      </c>
      <c r="AS139" s="444">
        <v>0</v>
      </c>
      <c r="AT139" s="444">
        <v>0</v>
      </c>
      <c r="AU139" s="444">
        <v>0</v>
      </c>
      <c r="AV139" s="444">
        <v>0</v>
      </c>
      <c r="AW139" s="444">
        <v>0</v>
      </c>
      <c r="AX139" s="444">
        <v>0</v>
      </c>
      <c r="AY139" s="444">
        <v>0</v>
      </c>
      <c r="AZ139" s="444">
        <v>0</v>
      </c>
      <c r="BA139" s="444">
        <v>0</v>
      </c>
      <c r="BB139" s="444">
        <v>0</v>
      </c>
      <c r="BC139" s="444">
        <v>0</v>
      </c>
      <c r="BD139" s="444">
        <v>0</v>
      </c>
      <c r="BE139" s="444">
        <v>0</v>
      </c>
      <c r="BF139" s="444">
        <v>2.4147546717623793E-2</v>
      </c>
      <c r="BG139" s="444">
        <v>-0.18703163386042526</v>
      </c>
      <c r="BH139" s="444">
        <v>-0.18433578561441066</v>
      </c>
      <c r="BI139" s="444">
        <v>4.5763796686974258E-3</v>
      </c>
      <c r="BJ139" s="444">
        <v>0</v>
      </c>
      <c r="BK139" s="444">
        <v>0</v>
      </c>
      <c r="BL139" s="445">
        <v>0</v>
      </c>
      <c r="BM139" s="449">
        <v>0</v>
      </c>
      <c r="BN139" s="450">
        <v>0</v>
      </c>
      <c r="BO139" s="450">
        <v>0</v>
      </c>
      <c r="BP139" s="450">
        <v>0</v>
      </c>
      <c r="BQ139" s="450">
        <v>0</v>
      </c>
      <c r="BR139" s="450">
        <v>0</v>
      </c>
      <c r="BS139" s="450">
        <v>0</v>
      </c>
      <c r="BT139" s="450">
        <v>0</v>
      </c>
      <c r="BU139" s="450">
        <v>0</v>
      </c>
      <c r="BV139" s="450">
        <v>0</v>
      </c>
      <c r="BW139" s="450">
        <v>0</v>
      </c>
      <c r="BX139" s="450">
        <v>0</v>
      </c>
      <c r="BY139" s="450">
        <v>0</v>
      </c>
      <c r="BZ139" s="450">
        <v>0</v>
      </c>
      <c r="CA139" s="450">
        <v>0</v>
      </c>
      <c r="CB139" s="450">
        <v>0</v>
      </c>
      <c r="CC139" s="450">
        <v>0</v>
      </c>
      <c r="CD139" s="450">
        <v>0</v>
      </c>
      <c r="CE139" s="450">
        <v>0</v>
      </c>
      <c r="CF139" s="450">
        <v>0</v>
      </c>
      <c r="CG139" s="450">
        <v>0</v>
      </c>
      <c r="CH139" s="450">
        <v>0</v>
      </c>
      <c r="CI139" s="450">
        <v>0</v>
      </c>
      <c r="CJ139" s="450">
        <v>0</v>
      </c>
      <c r="CK139" s="450">
        <v>0</v>
      </c>
      <c r="CL139" s="450">
        <v>0</v>
      </c>
      <c r="CM139" s="450">
        <v>0</v>
      </c>
      <c r="CN139" s="450">
        <v>0</v>
      </c>
      <c r="CO139" s="450">
        <v>0</v>
      </c>
      <c r="CP139" s="450">
        <v>0</v>
      </c>
      <c r="CQ139" s="450">
        <v>0</v>
      </c>
      <c r="CR139" s="450">
        <v>0</v>
      </c>
      <c r="CS139" s="450">
        <v>0</v>
      </c>
      <c r="CT139" s="450">
        <v>0</v>
      </c>
      <c r="CU139" s="450">
        <v>0</v>
      </c>
      <c r="CV139" s="450">
        <v>0</v>
      </c>
      <c r="CW139" s="450">
        <v>0</v>
      </c>
      <c r="CX139" s="450">
        <v>0</v>
      </c>
      <c r="CY139" s="450">
        <v>0</v>
      </c>
      <c r="CZ139" s="450">
        <v>0</v>
      </c>
      <c r="DA139" s="450">
        <v>0</v>
      </c>
      <c r="DB139" s="450">
        <v>0</v>
      </c>
      <c r="DC139" s="450">
        <v>0</v>
      </c>
      <c r="DD139" s="450">
        <v>0</v>
      </c>
      <c r="DE139" s="450">
        <v>0</v>
      </c>
      <c r="DF139" s="450">
        <v>0</v>
      </c>
      <c r="DG139" s="450">
        <v>0</v>
      </c>
      <c r="DH139" s="450">
        <v>0</v>
      </c>
      <c r="DI139" s="450">
        <v>0</v>
      </c>
      <c r="DJ139" s="450">
        <v>0</v>
      </c>
      <c r="DK139" s="450">
        <v>0</v>
      </c>
      <c r="DL139" s="450">
        <v>0</v>
      </c>
      <c r="DM139" s="450">
        <v>0</v>
      </c>
      <c r="DN139" s="450">
        <v>0</v>
      </c>
      <c r="DO139" s="450">
        <v>0</v>
      </c>
      <c r="DP139" s="450">
        <v>1.0957068526290525</v>
      </c>
      <c r="DQ139" s="450">
        <v>-8.4866527136567829</v>
      </c>
      <c r="DR139" s="450">
        <v>-8.3643272687017323</v>
      </c>
      <c r="DS139" s="450">
        <v>0.20765548657430966</v>
      </c>
      <c r="DT139" s="450">
        <v>0</v>
      </c>
      <c r="DU139" s="450">
        <v>0</v>
      </c>
      <c r="DV139" s="451">
        <v>0</v>
      </c>
    </row>
    <row r="140" spans="1:126" hidden="1" outlineLevel="1" x14ac:dyDescent="0.2">
      <c r="A140" s="457">
        <v>2.2504339100436369E-2</v>
      </c>
      <c r="B140" s="481">
        <v>26.712328767123289</v>
      </c>
      <c r="C140" s="443">
        <v>0</v>
      </c>
      <c r="D140" s="444">
        <v>0</v>
      </c>
      <c r="E140" s="444">
        <v>0</v>
      </c>
      <c r="F140" s="444">
        <v>0</v>
      </c>
      <c r="G140" s="444">
        <v>0</v>
      </c>
      <c r="H140" s="444">
        <v>0</v>
      </c>
      <c r="I140" s="444">
        <v>0</v>
      </c>
      <c r="J140" s="444">
        <v>0</v>
      </c>
      <c r="K140" s="444">
        <v>0</v>
      </c>
      <c r="L140" s="444">
        <v>0</v>
      </c>
      <c r="M140" s="444">
        <v>0</v>
      </c>
      <c r="N140" s="444">
        <v>0</v>
      </c>
      <c r="O140" s="444">
        <v>0</v>
      </c>
      <c r="P140" s="444">
        <v>0</v>
      </c>
      <c r="Q140" s="444">
        <v>0</v>
      </c>
      <c r="R140" s="444">
        <v>0</v>
      </c>
      <c r="S140" s="444">
        <v>0</v>
      </c>
      <c r="T140" s="444">
        <v>0</v>
      </c>
      <c r="U140" s="444">
        <v>0</v>
      </c>
      <c r="V140" s="444">
        <v>0</v>
      </c>
      <c r="W140" s="444">
        <v>0</v>
      </c>
      <c r="X140" s="444">
        <v>0</v>
      </c>
      <c r="Y140" s="444">
        <v>0</v>
      </c>
      <c r="Z140" s="444">
        <v>0</v>
      </c>
      <c r="AA140" s="444">
        <v>0</v>
      </c>
      <c r="AB140" s="444">
        <v>0</v>
      </c>
      <c r="AC140" s="444">
        <v>0</v>
      </c>
      <c r="AD140" s="444">
        <v>0</v>
      </c>
      <c r="AE140" s="444">
        <v>0</v>
      </c>
      <c r="AF140" s="444">
        <v>0</v>
      </c>
      <c r="AG140" s="444">
        <v>0</v>
      </c>
      <c r="AH140" s="444">
        <v>0</v>
      </c>
      <c r="AI140" s="444">
        <v>0</v>
      </c>
      <c r="AJ140" s="444">
        <v>0</v>
      </c>
      <c r="AK140" s="444">
        <v>0</v>
      </c>
      <c r="AL140" s="444">
        <v>0</v>
      </c>
      <c r="AM140" s="444">
        <v>0</v>
      </c>
      <c r="AN140" s="444">
        <v>0</v>
      </c>
      <c r="AO140" s="444">
        <v>0</v>
      </c>
      <c r="AP140" s="444">
        <v>0</v>
      </c>
      <c r="AQ140" s="444">
        <v>0</v>
      </c>
      <c r="AR140" s="444">
        <v>0</v>
      </c>
      <c r="AS140" s="444">
        <v>0</v>
      </c>
      <c r="AT140" s="444">
        <v>0</v>
      </c>
      <c r="AU140" s="444">
        <v>0</v>
      </c>
      <c r="AV140" s="444">
        <v>0</v>
      </c>
      <c r="AW140" s="444">
        <v>0</v>
      </c>
      <c r="AX140" s="444">
        <v>0</v>
      </c>
      <c r="AY140" s="444">
        <v>0</v>
      </c>
      <c r="AZ140" s="444">
        <v>0</v>
      </c>
      <c r="BA140" s="444">
        <v>0</v>
      </c>
      <c r="BB140" s="444">
        <v>0</v>
      </c>
      <c r="BC140" s="444">
        <v>0</v>
      </c>
      <c r="BD140" s="444">
        <v>0</v>
      </c>
      <c r="BE140" s="444">
        <v>0</v>
      </c>
      <c r="BF140" s="444">
        <v>0</v>
      </c>
      <c r="BG140" s="444">
        <v>9.1852527313533702E-2</v>
      </c>
      <c r="BH140" s="444">
        <v>-0.40375476633456164</v>
      </c>
      <c r="BI140" s="444">
        <v>-2.7049844701007162E-2</v>
      </c>
      <c r="BJ140" s="444">
        <v>2.0132468856908117E-3</v>
      </c>
      <c r="BK140" s="444">
        <v>0</v>
      </c>
      <c r="BL140" s="445">
        <v>0</v>
      </c>
      <c r="BM140" s="449">
        <v>0</v>
      </c>
      <c r="BN140" s="450">
        <v>0</v>
      </c>
      <c r="BO140" s="450">
        <v>0</v>
      </c>
      <c r="BP140" s="450">
        <v>0</v>
      </c>
      <c r="BQ140" s="450">
        <v>0</v>
      </c>
      <c r="BR140" s="450">
        <v>0</v>
      </c>
      <c r="BS140" s="450">
        <v>0</v>
      </c>
      <c r="BT140" s="450">
        <v>0</v>
      </c>
      <c r="BU140" s="450">
        <v>0</v>
      </c>
      <c r="BV140" s="450">
        <v>0</v>
      </c>
      <c r="BW140" s="450">
        <v>0</v>
      </c>
      <c r="BX140" s="450">
        <v>0</v>
      </c>
      <c r="BY140" s="450">
        <v>0</v>
      </c>
      <c r="BZ140" s="450">
        <v>0</v>
      </c>
      <c r="CA140" s="450">
        <v>0</v>
      </c>
      <c r="CB140" s="450">
        <v>0</v>
      </c>
      <c r="CC140" s="450">
        <v>0</v>
      </c>
      <c r="CD140" s="450">
        <v>0</v>
      </c>
      <c r="CE140" s="450">
        <v>0</v>
      </c>
      <c r="CF140" s="450">
        <v>0</v>
      </c>
      <c r="CG140" s="450">
        <v>0</v>
      </c>
      <c r="CH140" s="450">
        <v>0</v>
      </c>
      <c r="CI140" s="450">
        <v>0</v>
      </c>
      <c r="CJ140" s="450">
        <v>0</v>
      </c>
      <c r="CK140" s="450">
        <v>0</v>
      </c>
      <c r="CL140" s="450">
        <v>0</v>
      </c>
      <c r="CM140" s="450">
        <v>0</v>
      </c>
      <c r="CN140" s="450">
        <v>0</v>
      </c>
      <c r="CO140" s="450">
        <v>0</v>
      </c>
      <c r="CP140" s="450">
        <v>0</v>
      </c>
      <c r="CQ140" s="450">
        <v>0</v>
      </c>
      <c r="CR140" s="450">
        <v>0</v>
      </c>
      <c r="CS140" s="450">
        <v>0</v>
      </c>
      <c r="CT140" s="450">
        <v>0</v>
      </c>
      <c r="CU140" s="450">
        <v>0</v>
      </c>
      <c r="CV140" s="450">
        <v>0</v>
      </c>
      <c r="CW140" s="450">
        <v>0</v>
      </c>
      <c r="CX140" s="450">
        <v>0</v>
      </c>
      <c r="CY140" s="450">
        <v>0</v>
      </c>
      <c r="CZ140" s="450">
        <v>0</v>
      </c>
      <c r="DA140" s="450">
        <v>0</v>
      </c>
      <c r="DB140" s="450">
        <v>0</v>
      </c>
      <c r="DC140" s="450">
        <v>0</v>
      </c>
      <c r="DD140" s="450">
        <v>0</v>
      </c>
      <c r="DE140" s="450">
        <v>0</v>
      </c>
      <c r="DF140" s="450">
        <v>0</v>
      </c>
      <c r="DG140" s="450">
        <v>0</v>
      </c>
      <c r="DH140" s="450">
        <v>0</v>
      </c>
      <c r="DI140" s="450">
        <v>0</v>
      </c>
      <c r="DJ140" s="450">
        <v>0</v>
      </c>
      <c r="DK140" s="450">
        <v>0</v>
      </c>
      <c r="DL140" s="450">
        <v>0</v>
      </c>
      <c r="DM140" s="450">
        <v>0</v>
      </c>
      <c r="DN140" s="450">
        <v>0</v>
      </c>
      <c r="DO140" s="450">
        <v>0</v>
      </c>
      <c r="DP140" s="450">
        <v>0</v>
      </c>
      <c r="DQ140" s="450">
        <v>4.0815474253030892</v>
      </c>
      <c r="DR140" s="450">
        <v>-17.94119634140834</v>
      </c>
      <c r="DS140" s="450">
        <v>-1.2019835188353811</v>
      </c>
      <c r="DT140" s="450">
        <v>8.9460387026063515E-2</v>
      </c>
      <c r="DU140" s="450">
        <v>0</v>
      </c>
      <c r="DV140" s="451">
        <v>0</v>
      </c>
    </row>
    <row r="141" spans="1:126" hidden="1" outlineLevel="1" x14ac:dyDescent="0.2">
      <c r="A141" s="457">
        <v>2.299699071825155E-2</v>
      </c>
      <c r="B141" s="481">
        <v>27.709589041095889</v>
      </c>
      <c r="C141" s="443">
        <v>0</v>
      </c>
      <c r="D141" s="444">
        <v>0</v>
      </c>
      <c r="E141" s="444">
        <v>0</v>
      </c>
      <c r="F141" s="444">
        <v>0</v>
      </c>
      <c r="G141" s="444">
        <v>0</v>
      </c>
      <c r="H141" s="444">
        <v>0</v>
      </c>
      <c r="I141" s="444">
        <v>0</v>
      </c>
      <c r="J141" s="444">
        <v>0</v>
      </c>
      <c r="K141" s="444">
        <v>0</v>
      </c>
      <c r="L141" s="444">
        <v>0</v>
      </c>
      <c r="M141" s="444">
        <v>0</v>
      </c>
      <c r="N141" s="444">
        <v>0</v>
      </c>
      <c r="O141" s="444">
        <v>0</v>
      </c>
      <c r="P141" s="444">
        <v>0</v>
      </c>
      <c r="Q141" s="444">
        <v>0</v>
      </c>
      <c r="R141" s="444">
        <v>0</v>
      </c>
      <c r="S141" s="444">
        <v>0</v>
      </c>
      <c r="T141" s="444">
        <v>0</v>
      </c>
      <c r="U141" s="444">
        <v>0</v>
      </c>
      <c r="V141" s="444">
        <v>0</v>
      </c>
      <c r="W141" s="444">
        <v>0</v>
      </c>
      <c r="X141" s="444">
        <v>0</v>
      </c>
      <c r="Y141" s="444">
        <v>0</v>
      </c>
      <c r="Z141" s="444">
        <v>0</v>
      </c>
      <c r="AA141" s="444">
        <v>0</v>
      </c>
      <c r="AB141" s="444">
        <v>0</v>
      </c>
      <c r="AC141" s="444">
        <v>0</v>
      </c>
      <c r="AD141" s="444">
        <v>0</v>
      </c>
      <c r="AE141" s="444">
        <v>0</v>
      </c>
      <c r="AF141" s="444">
        <v>0</v>
      </c>
      <c r="AG141" s="444">
        <v>0</v>
      </c>
      <c r="AH141" s="444">
        <v>0</v>
      </c>
      <c r="AI141" s="444">
        <v>0</v>
      </c>
      <c r="AJ141" s="444">
        <v>0</v>
      </c>
      <c r="AK141" s="444">
        <v>0</v>
      </c>
      <c r="AL141" s="444">
        <v>0</v>
      </c>
      <c r="AM141" s="444">
        <v>0</v>
      </c>
      <c r="AN141" s="444">
        <v>0</v>
      </c>
      <c r="AO141" s="444">
        <v>0</v>
      </c>
      <c r="AP141" s="444">
        <v>0</v>
      </c>
      <c r="AQ141" s="444">
        <v>0</v>
      </c>
      <c r="AR141" s="444">
        <v>0</v>
      </c>
      <c r="AS141" s="444">
        <v>0</v>
      </c>
      <c r="AT141" s="444">
        <v>0</v>
      </c>
      <c r="AU141" s="444">
        <v>0</v>
      </c>
      <c r="AV141" s="444">
        <v>0</v>
      </c>
      <c r="AW141" s="444">
        <v>0</v>
      </c>
      <c r="AX141" s="444">
        <v>0</v>
      </c>
      <c r="AY141" s="444">
        <v>0</v>
      </c>
      <c r="AZ141" s="444">
        <v>0</v>
      </c>
      <c r="BA141" s="444">
        <v>0</v>
      </c>
      <c r="BB141" s="444">
        <v>0</v>
      </c>
      <c r="BC141" s="444">
        <v>0</v>
      </c>
      <c r="BD141" s="444">
        <v>0</v>
      </c>
      <c r="BE141" s="444">
        <v>0</v>
      </c>
      <c r="BF141" s="444">
        <v>0</v>
      </c>
      <c r="BG141" s="444">
        <v>0.16449020727336358</v>
      </c>
      <c r="BH141" s="444">
        <v>-0.38967308815874846</v>
      </c>
      <c r="BI141" s="444">
        <v>-0.11754958377058304</v>
      </c>
      <c r="BJ141" s="444">
        <v>1.3695188565379877E-2</v>
      </c>
      <c r="BK141" s="444">
        <v>0</v>
      </c>
      <c r="BL141" s="445">
        <v>0</v>
      </c>
      <c r="BM141" s="449">
        <v>0</v>
      </c>
      <c r="BN141" s="450">
        <v>0</v>
      </c>
      <c r="BO141" s="450">
        <v>0</v>
      </c>
      <c r="BP141" s="450">
        <v>0</v>
      </c>
      <c r="BQ141" s="450">
        <v>0</v>
      </c>
      <c r="BR141" s="450">
        <v>0</v>
      </c>
      <c r="BS141" s="450">
        <v>0</v>
      </c>
      <c r="BT141" s="450">
        <v>0</v>
      </c>
      <c r="BU141" s="450">
        <v>0</v>
      </c>
      <c r="BV141" s="450">
        <v>0</v>
      </c>
      <c r="BW141" s="450">
        <v>0</v>
      </c>
      <c r="BX141" s="450">
        <v>0</v>
      </c>
      <c r="BY141" s="450">
        <v>0</v>
      </c>
      <c r="BZ141" s="450">
        <v>0</v>
      </c>
      <c r="CA141" s="450">
        <v>0</v>
      </c>
      <c r="CB141" s="450">
        <v>0</v>
      </c>
      <c r="CC141" s="450">
        <v>0</v>
      </c>
      <c r="CD141" s="450">
        <v>0</v>
      </c>
      <c r="CE141" s="450">
        <v>0</v>
      </c>
      <c r="CF141" s="450">
        <v>0</v>
      </c>
      <c r="CG141" s="450">
        <v>0</v>
      </c>
      <c r="CH141" s="450">
        <v>0</v>
      </c>
      <c r="CI141" s="450">
        <v>0</v>
      </c>
      <c r="CJ141" s="450">
        <v>0</v>
      </c>
      <c r="CK141" s="450">
        <v>0</v>
      </c>
      <c r="CL141" s="450">
        <v>0</v>
      </c>
      <c r="CM141" s="450">
        <v>0</v>
      </c>
      <c r="CN141" s="450">
        <v>0</v>
      </c>
      <c r="CO141" s="450">
        <v>0</v>
      </c>
      <c r="CP141" s="450">
        <v>0</v>
      </c>
      <c r="CQ141" s="450">
        <v>0</v>
      </c>
      <c r="CR141" s="450">
        <v>0</v>
      </c>
      <c r="CS141" s="450">
        <v>0</v>
      </c>
      <c r="CT141" s="450">
        <v>0</v>
      </c>
      <c r="CU141" s="450">
        <v>0</v>
      </c>
      <c r="CV141" s="450">
        <v>0</v>
      </c>
      <c r="CW141" s="450">
        <v>0</v>
      </c>
      <c r="CX141" s="450">
        <v>0</v>
      </c>
      <c r="CY141" s="450">
        <v>0</v>
      </c>
      <c r="CZ141" s="450">
        <v>0</v>
      </c>
      <c r="DA141" s="450">
        <v>0</v>
      </c>
      <c r="DB141" s="450">
        <v>0</v>
      </c>
      <c r="DC141" s="450">
        <v>0</v>
      </c>
      <c r="DD141" s="450">
        <v>0</v>
      </c>
      <c r="DE141" s="450">
        <v>0</v>
      </c>
      <c r="DF141" s="450">
        <v>0</v>
      </c>
      <c r="DG141" s="450">
        <v>0</v>
      </c>
      <c r="DH141" s="450">
        <v>0</v>
      </c>
      <c r="DI141" s="450">
        <v>0</v>
      </c>
      <c r="DJ141" s="450">
        <v>0</v>
      </c>
      <c r="DK141" s="450">
        <v>0</v>
      </c>
      <c r="DL141" s="450">
        <v>0</v>
      </c>
      <c r="DM141" s="450">
        <v>0</v>
      </c>
      <c r="DN141" s="450">
        <v>0</v>
      </c>
      <c r="DO141" s="450">
        <v>0</v>
      </c>
      <c r="DP141" s="450">
        <v>0</v>
      </c>
      <c r="DQ141" s="450">
        <v>7.1526839875973858</v>
      </c>
      <c r="DR141" s="450">
        <v>-16.944525174308332</v>
      </c>
      <c r="DS141" s="450">
        <v>-5.1115202510948476</v>
      </c>
      <c r="DT141" s="450">
        <v>0.59552089806735875</v>
      </c>
      <c r="DU141" s="450">
        <v>0</v>
      </c>
      <c r="DV141" s="451">
        <v>0</v>
      </c>
    </row>
    <row r="142" spans="1:126" hidden="1" outlineLevel="1" x14ac:dyDescent="0.2">
      <c r="A142" s="457">
        <v>2.3464015918520417E-2</v>
      </c>
      <c r="B142" s="481">
        <v>28.712328767123289</v>
      </c>
      <c r="C142" s="443">
        <v>0</v>
      </c>
      <c r="D142" s="444">
        <v>0</v>
      </c>
      <c r="E142" s="444">
        <v>0</v>
      </c>
      <c r="F142" s="444">
        <v>0</v>
      </c>
      <c r="G142" s="444">
        <v>0</v>
      </c>
      <c r="H142" s="444">
        <v>0</v>
      </c>
      <c r="I142" s="444">
        <v>0</v>
      </c>
      <c r="J142" s="444">
        <v>0</v>
      </c>
      <c r="K142" s="444">
        <v>0</v>
      </c>
      <c r="L142" s="444">
        <v>0</v>
      </c>
      <c r="M142" s="444">
        <v>0</v>
      </c>
      <c r="N142" s="444">
        <v>0</v>
      </c>
      <c r="O142" s="444">
        <v>0</v>
      </c>
      <c r="P142" s="444">
        <v>0</v>
      </c>
      <c r="Q142" s="444">
        <v>0</v>
      </c>
      <c r="R142" s="444">
        <v>0</v>
      </c>
      <c r="S142" s="444">
        <v>0</v>
      </c>
      <c r="T142" s="444">
        <v>0</v>
      </c>
      <c r="U142" s="444">
        <v>0</v>
      </c>
      <c r="V142" s="444">
        <v>0</v>
      </c>
      <c r="W142" s="444">
        <v>0</v>
      </c>
      <c r="X142" s="444">
        <v>0</v>
      </c>
      <c r="Y142" s="444">
        <v>0</v>
      </c>
      <c r="Z142" s="444">
        <v>0</v>
      </c>
      <c r="AA142" s="444">
        <v>0</v>
      </c>
      <c r="AB142" s="444">
        <v>0</v>
      </c>
      <c r="AC142" s="444">
        <v>0</v>
      </c>
      <c r="AD142" s="444">
        <v>0</v>
      </c>
      <c r="AE142" s="444">
        <v>0</v>
      </c>
      <c r="AF142" s="444">
        <v>0</v>
      </c>
      <c r="AG142" s="444">
        <v>0</v>
      </c>
      <c r="AH142" s="444">
        <v>0</v>
      </c>
      <c r="AI142" s="444">
        <v>0</v>
      </c>
      <c r="AJ142" s="444">
        <v>0</v>
      </c>
      <c r="AK142" s="444">
        <v>0</v>
      </c>
      <c r="AL142" s="444">
        <v>0</v>
      </c>
      <c r="AM142" s="444">
        <v>0</v>
      </c>
      <c r="AN142" s="444">
        <v>0</v>
      </c>
      <c r="AO142" s="444">
        <v>0</v>
      </c>
      <c r="AP142" s="444">
        <v>0</v>
      </c>
      <c r="AQ142" s="444">
        <v>0</v>
      </c>
      <c r="AR142" s="444">
        <v>0</v>
      </c>
      <c r="AS142" s="444">
        <v>0</v>
      </c>
      <c r="AT142" s="444">
        <v>0</v>
      </c>
      <c r="AU142" s="444">
        <v>0</v>
      </c>
      <c r="AV142" s="444">
        <v>0</v>
      </c>
      <c r="AW142" s="444">
        <v>0</v>
      </c>
      <c r="AX142" s="444">
        <v>0</v>
      </c>
      <c r="AY142" s="444">
        <v>0</v>
      </c>
      <c r="AZ142" s="444">
        <v>0</v>
      </c>
      <c r="BA142" s="444">
        <v>0</v>
      </c>
      <c r="BB142" s="444">
        <v>0</v>
      </c>
      <c r="BC142" s="444">
        <v>0</v>
      </c>
      <c r="BD142" s="444">
        <v>0</v>
      </c>
      <c r="BE142" s="444">
        <v>0</v>
      </c>
      <c r="BF142" s="444">
        <v>0</v>
      </c>
      <c r="BG142" s="444">
        <v>0.1389764185742155</v>
      </c>
      <c r="BH142" s="444">
        <v>-0.28456120119632561</v>
      </c>
      <c r="BI142" s="444">
        <v>-0.23179843550306597</v>
      </c>
      <c r="BJ142" s="444">
        <v>2.7030309375439026E-2</v>
      </c>
      <c r="BK142" s="444">
        <v>0</v>
      </c>
      <c r="BL142" s="445">
        <v>0</v>
      </c>
      <c r="BM142" s="449">
        <v>0</v>
      </c>
      <c r="BN142" s="450">
        <v>0</v>
      </c>
      <c r="BO142" s="450">
        <v>0</v>
      </c>
      <c r="BP142" s="450">
        <v>0</v>
      </c>
      <c r="BQ142" s="450">
        <v>0</v>
      </c>
      <c r="BR142" s="450">
        <v>0</v>
      </c>
      <c r="BS142" s="450">
        <v>0</v>
      </c>
      <c r="BT142" s="450">
        <v>0</v>
      </c>
      <c r="BU142" s="450">
        <v>0</v>
      </c>
      <c r="BV142" s="450">
        <v>0</v>
      </c>
      <c r="BW142" s="450">
        <v>0</v>
      </c>
      <c r="BX142" s="450">
        <v>0</v>
      </c>
      <c r="BY142" s="450">
        <v>0</v>
      </c>
      <c r="BZ142" s="450">
        <v>0</v>
      </c>
      <c r="CA142" s="450">
        <v>0</v>
      </c>
      <c r="CB142" s="450">
        <v>0</v>
      </c>
      <c r="CC142" s="450">
        <v>0</v>
      </c>
      <c r="CD142" s="450">
        <v>0</v>
      </c>
      <c r="CE142" s="450">
        <v>0</v>
      </c>
      <c r="CF142" s="450">
        <v>0</v>
      </c>
      <c r="CG142" s="450">
        <v>0</v>
      </c>
      <c r="CH142" s="450">
        <v>0</v>
      </c>
      <c r="CI142" s="450">
        <v>0</v>
      </c>
      <c r="CJ142" s="450">
        <v>0</v>
      </c>
      <c r="CK142" s="450">
        <v>0</v>
      </c>
      <c r="CL142" s="450">
        <v>0</v>
      </c>
      <c r="CM142" s="450">
        <v>0</v>
      </c>
      <c r="CN142" s="450">
        <v>0</v>
      </c>
      <c r="CO142" s="450">
        <v>0</v>
      </c>
      <c r="CP142" s="450">
        <v>0</v>
      </c>
      <c r="CQ142" s="450">
        <v>0</v>
      </c>
      <c r="CR142" s="450">
        <v>0</v>
      </c>
      <c r="CS142" s="450">
        <v>0</v>
      </c>
      <c r="CT142" s="450">
        <v>0</v>
      </c>
      <c r="CU142" s="450">
        <v>0</v>
      </c>
      <c r="CV142" s="450">
        <v>0</v>
      </c>
      <c r="CW142" s="450">
        <v>0</v>
      </c>
      <c r="CX142" s="450">
        <v>0</v>
      </c>
      <c r="CY142" s="450">
        <v>0</v>
      </c>
      <c r="CZ142" s="450">
        <v>0</v>
      </c>
      <c r="DA142" s="450">
        <v>0</v>
      </c>
      <c r="DB142" s="450">
        <v>0</v>
      </c>
      <c r="DC142" s="450">
        <v>0</v>
      </c>
      <c r="DD142" s="450">
        <v>0</v>
      </c>
      <c r="DE142" s="450">
        <v>0</v>
      </c>
      <c r="DF142" s="450">
        <v>0</v>
      </c>
      <c r="DG142" s="450">
        <v>0</v>
      </c>
      <c r="DH142" s="450">
        <v>0</v>
      </c>
      <c r="DI142" s="450">
        <v>0</v>
      </c>
      <c r="DJ142" s="450">
        <v>0</v>
      </c>
      <c r="DK142" s="450">
        <v>0</v>
      </c>
      <c r="DL142" s="450">
        <v>0</v>
      </c>
      <c r="DM142" s="450">
        <v>0</v>
      </c>
      <c r="DN142" s="450">
        <v>0</v>
      </c>
      <c r="DO142" s="450">
        <v>0</v>
      </c>
      <c r="DP142" s="450">
        <v>0</v>
      </c>
      <c r="DQ142" s="450">
        <v>5.922959610017986</v>
      </c>
      <c r="DR142" s="450">
        <v>-12.127557455828274</v>
      </c>
      <c r="DS142" s="450">
        <v>-9.8788901400337359</v>
      </c>
      <c r="DT142" s="450">
        <v>1.1519899010170587</v>
      </c>
      <c r="DU142" s="450">
        <v>0</v>
      </c>
      <c r="DV142" s="451">
        <v>0</v>
      </c>
    </row>
    <row r="143" spans="1:126" hidden="1" outlineLevel="1" x14ac:dyDescent="0.2">
      <c r="A143" s="457">
        <v>2.3918052449132265E-2</v>
      </c>
      <c r="B143" s="481">
        <v>29.709589041095889</v>
      </c>
      <c r="C143" s="443">
        <v>0</v>
      </c>
      <c r="D143" s="444">
        <v>0</v>
      </c>
      <c r="E143" s="444">
        <v>0</v>
      </c>
      <c r="F143" s="444">
        <v>0</v>
      </c>
      <c r="G143" s="444">
        <v>0</v>
      </c>
      <c r="H143" s="444">
        <v>0</v>
      </c>
      <c r="I143" s="444">
        <v>0</v>
      </c>
      <c r="J143" s="444">
        <v>0</v>
      </c>
      <c r="K143" s="444">
        <v>0</v>
      </c>
      <c r="L143" s="444">
        <v>0</v>
      </c>
      <c r="M143" s="444">
        <v>0</v>
      </c>
      <c r="N143" s="444">
        <v>0</v>
      </c>
      <c r="O143" s="444">
        <v>0</v>
      </c>
      <c r="P143" s="444">
        <v>0</v>
      </c>
      <c r="Q143" s="444">
        <v>0</v>
      </c>
      <c r="R143" s="444">
        <v>0</v>
      </c>
      <c r="S143" s="444">
        <v>0</v>
      </c>
      <c r="T143" s="444">
        <v>0</v>
      </c>
      <c r="U143" s="444">
        <v>0</v>
      </c>
      <c r="V143" s="444">
        <v>0</v>
      </c>
      <c r="W143" s="444">
        <v>0</v>
      </c>
      <c r="X143" s="444">
        <v>0</v>
      </c>
      <c r="Y143" s="444">
        <v>0</v>
      </c>
      <c r="Z143" s="444">
        <v>0</v>
      </c>
      <c r="AA143" s="444">
        <v>0</v>
      </c>
      <c r="AB143" s="444">
        <v>0</v>
      </c>
      <c r="AC143" s="444">
        <v>0</v>
      </c>
      <c r="AD143" s="444">
        <v>0</v>
      </c>
      <c r="AE143" s="444">
        <v>0</v>
      </c>
      <c r="AF143" s="444">
        <v>0</v>
      </c>
      <c r="AG143" s="444">
        <v>0</v>
      </c>
      <c r="AH143" s="444">
        <v>0</v>
      </c>
      <c r="AI143" s="444">
        <v>0</v>
      </c>
      <c r="AJ143" s="444">
        <v>0</v>
      </c>
      <c r="AK143" s="444">
        <v>0</v>
      </c>
      <c r="AL143" s="444">
        <v>0</v>
      </c>
      <c r="AM143" s="444">
        <v>0</v>
      </c>
      <c r="AN143" s="444">
        <v>0</v>
      </c>
      <c r="AO143" s="444">
        <v>0</v>
      </c>
      <c r="AP143" s="444">
        <v>0</v>
      </c>
      <c r="AQ143" s="444">
        <v>0</v>
      </c>
      <c r="AR143" s="444">
        <v>0</v>
      </c>
      <c r="AS143" s="444">
        <v>0</v>
      </c>
      <c r="AT143" s="444">
        <v>0</v>
      </c>
      <c r="AU143" s="444">
        <v>0</v>
      </c>
      <c r="AV143" s="444">
        <v>0</v>
      </c>
      <c r="AW143" s="444">
        <v>0</v>
      </c>
      <c r="AX143" s="444">
        <v>0</v>
      </c>
      <c r="AY143" s="444">
        <v>0</v>
      </c>
      <c r="AZ143" s="444">
        <v>0</v>
      </c>
      <c r="BA143" s="444">
        <v>0</v>
      </c>
      <c r="BB143" s="444">
        <v>0</v>
      </c>
      <c r="BC143" s="444">
        <v>0</v>
      </c>
      <c r="BD143" s="444">
        <v>0</v>
      </c>
      <c r="BE143" s="444">
        <v>0</v>
      </c>
      <c r="BF143" s="444">
        <v>0</v>
      </c>
      <c r="BG143" s="444">
        <v>6.9624137214126275E-2</v>
      </c>
      <c r="BH143" s="444">
        <v>-0.14653974056910585</v>
      </c>
      <c r="BI143" s="444">
        <v>-0.33703162601114495</v>
      </c>
      <c r="BJ143" s="444">
        <v>3.1557379741560795E-2</v>
      </c>
      <c r="BK143" s="444">
        <v>0</v>
      </c>
      <c r="BL143" s="445">
        <v>0</v>
      </c>
      <c r="BM143" s="449">
        <v>0</v>
      </c>
      <c r="BN143" s="450">
        <v>0</v>
      </c>
      <c r="BO143" s="450">
        <v>0</v>
      </c>
      <c r="BP143" s="450">
        <v>0</v>
      </c>
      <c r="BQ143" s="450">
        <v>0</v>
      </c>
      <c r="BR143" s="450">
        <v>0</v>
      </c>
      <c r="BS143" s="450">
        <v>0</v>
      </c>
      <c r="BT143" s="450">
        <v>0</v>
      </c>
      <c r="BU143" s="450">
        <v>0</v>
      </c>
      <c r="BV143" s="450">
        <v>0</v>
      </c>
      <c r="BW143" s="450">
        <v>0</v>
      </c>
      <c r="BX143" s="450">
        <v>0</v>
      </c>
      <c r="BY143" s="450">
        <v>0</v>
      </c>
      <c r="BZ143" s="450">
        <v>0</v>
      </c>
      <c r="CA143" s="450">
        <v>0</v>
      </c>
      <c r="CB143" s="450">
        <v>0</v>
      </c>
      <c r="CC143" s="450">
        <v>0</v>
      </c>
      <c r="CD143" s="450">
        <v>0</v>
      </c>
      <c r="CE143" s="450">
        <v>0</v>
      </c>
      <c r="CF143" s="450">
        <v>0</v>
      </c>
      <c r="CG143" s="450">
        <v>0</v>
      </c>
      <c r="CH143" s="450">
        <v>0</v>
      </c>
      <c r="CI143" s="450">
        <v>0</v>
      </c>
      <c r="CJ143" s="450">
        <v>0</v>
      </c>
      <c r="CK143" s="450">
        <v>0</v>
      </c>
      <c r="CL143" s="450">
        <v>0</v>
      </c>
      <c r="CM143" s="450">
        <v>0</v>
      </c>
      <c r="CN143" s="450">
        <v>0</v>
      </c>
      <c r="CO143" s="450">
        <v>0</v>
      </c>
      <c r="CP143" s="450">
        <v>0</v>
      </c>
      <c r="CQ143" s="450">
        <v>0</v>
      </c>
      <c r="CR143" s="450">
        <v>0</v>
      </c>
      <c r="CS143" s="450">
        <v>0</v>
      </c>
      <c r="CT143" s="450">
        <v>0</v>
      </c>
      <c r="CU143" s="450">
        <v>0</v>
      </c>
      <c r="CV143" s="450">
        <v>0</v>
      </c>
      <c r="CW143" s="450">
        <v>0</v>
      </c>
      <c r="CX143" s="450">
        <v>0</v>
      </c>
      <c r="CY143" s="450">
        <v>0</v>
      </c>
      <c r="CZ143" s="450">
        <v>0</v>
      </c>
      <c r="DA143" s="450">
        <v>0</v>
      </c>
      <c r="DB143" s="450">
        <v>0</v>
      </c>
      <c r="DC143" s="450">
        <v>0</v>
      </c>
      <c r="DD143" s="450">
        <v>0</v>
      </c>
      <c r="DE143" s="450">
        <v>0</v>
      </c>
      <c r="DF143" s="450">
        <v>0</v>
      </c>
      <c r="DG143" s="450">
        <v>0</v>
      </c>
      <c r="DH143" s="450">
        <v>0</v>
      </c>
      <c r="DI143" s="450">
        <v>0</v>
      </c>
      <c r="DJ143" s="450">
        <v>0</v>
      </c>
      <c r="DK143" s="450">
        <v>0</v>
      </c>
      <c r="DL143" s="450">
        <v>0</v>
      </c>
      <c r="DM143" s="450">
        <v>0</v>
      </c>
      <c r="DN143" s="450">
        <v>0</v>
      </c>
      <c r="DO143" s="450">
        <v>0</v>
      </c>
      <c r="DP143" s="450">
        <v>0</v>
      </c>
      <c r="DQ143" s="450">
        <v>2.9109450847722429</v>
      </c>
      <c r="DR143" s="450">
        <v>-6.1267421701979847</v>
      </c>
      <c r="DS143" s="450">
        <v>-14.09109820826454</v>
      </c>
      <c r="DT143" s="450">
        <v>1.3193958750895574</v>
      </c>
      <c r="DU143" s="450">
        <v>0</v>
      </c>
      <c r="DV143" s="451">
        <v>0</v>
      </c>
    </row>
    <row r="144" spans="1:126" hidden="1" outlineLevel="1" x14ac:dyDescent="0.2">
      <c r="A144" s="457">
        <v>2.4352586403189099E-2</v>
      </c>
      <c r="B144" s="481">
        <v>30.709589041095889</v>
      </c>
      <c r="C144" s="443">
        <v>0</v>
      </c>
      <c r="D144" s="444">
        <v>0</v>
      </c>
      <c r="E144" s="444">
        <v>0</v>
      </c>
      <c r="F144" s="444">
        <v>0</v>
      </c>
      <c r="G144" s="444">
        <v>0</v>
      </c>
      <c r="H144" s="444">
        <v>0</v>
      </c>
      <c r="I144" s="444">
        <v>0</v>
      </c>
      <c r="J144" s="444">
        <v>0</v>
      </c>
      <c r="K144" s="444">
        <v>0</v>
      </c>
      <c r="L144" s="444">
        <v>0</v>
      </c>
      <c r="M144" s="444">
        <v>0</v>
      </c>
      <c r="N144" s="444">
        <v>0</v>
      </c>
      <c r="O144" s="444">
        <v>0</v>
      </c>
      <c r="P144" s="444">
        <v>0</v>
      </c>
      <c r="Q144" s="444">
        <v>0</v>
      </c>
      <c r="R144" s="444">
        <v>0</v>
      </c>
      <c r="S144" s="444">
        <v>0</v>
      </c>
      <c r="T144" s="444">
        <v>0</v>
      </c>
      <c r="U144" s="444">
        <v>0</v>
      </c>
      <c r="V144" s="444">
        <v>0</v>
      </c>
      <c r="W144" s="444">
        <v>0</v>
      </c>
      <c r="X144" s="444">
        <v>0</v>
      </c>
      <c r="Y144" s="444">
        <v>0</v>
      </c>
      <c r="Z144" s="444">
        <v>0</v>
      </c>
      <c r="AA144" s="444">
        <v>0</v>
      </c>
      <c r="AB144" s="444">
        <v>0</v>
      </c>
      <c r="AC144" s="444">
        <v>0</v>
      </c>
      <c r="AD144" s="444">
        <v>0</v>
      </c>
      <c r="AE144" s="444">
        <v>0</v>
      </c>
      <c r="AF144" s="444">
        <v>0</v>
      </c>
      <c r="AG144" s="444">
        <v>0</v>
      </c>
      <c r="AH144" s="444">
        <v>0</v>
      </c>
      <c r="AI144" s="444">
        <v>0</v>
      </c>
      <c r="AJ144" s="444">
        <v>0</v>
      </c>
      <c r="AK144" s="444">
        <v>0</v>
      </c>
      <c r="AL144" s="444">
        <v>0</v>
      </c>
      <c r="AM144" s="444">
        <v>0</v>
      </c>
      <c r="AN144" s="444">
        <v>0</v>
      </c>
      <c r="AO144" s="444">
        <v>0</v>
      </c>
      <c r="AP144" s="444">
        <v>0</v>
      </c>
      <c r="AQ144" s="444">
        <v>0</v>
      </c>
      <c r="AR144" s="444">
        <v>0</v>
      </c>
      <c r="AS144" s="444">
        <v>0</v>
      </c>
      <c r="AT144" s="444">
        <v>0</v>
      </c>
      <c r="AU144" s="444">
        <v>0</v>
      </c>
      <c r="AV144" s="444">
        <v>0</v>
      </c>
      <c r="AW144" s="444">
        <v>0</v>
      </c>
      <c r="AX144" s="444">
        <v>0</v>
      </c>
      <c r="AY144" s="444">
        <v>0</v>
      </c>
      <c r="AZ144" s="444">
        <v>0</v>
      </c>
      <c r="BA144" s="444">
        <v>0</v>
      </c>
      <c r="BB144" s="444">
        <v>0</v>
      </c>
      <c r="BC144" s="444">
        <v>0</v>
      </c>
      <c r="BD144" s="444">
        <v>0</v>
      </c>
      <c r="BE144" s="444">
        <v>0</v>
      </c>
      <c r="BF144" s="444">
        <v>0</v>
      </c>
      <c r="BG144" s="444">
        <v>9.7783770531052958E-3</v>
      </c>
      <c r="BH144" s="444">
        <v>-3.1249713480209999E-2</v>
      </c>
      <c r="BI144" s="444">
        <v>-0.4030641039209848</v>
      </c>
      <c r="BJ144" s="444">
        <v>1.7188738130021902E-2</v>
      </c>
      <c r="BK144" s="444">
        <v>0</v>
      </c>
      <c r="BL144" s="445">
        <v>0</v>
      </c>
      <c r="BM144" s="449">
        <v>0</v>
      </c>
      <c r="BN144" s="450">
        <v>0</v>
      </c>
      <c r="BO144" s="450">
        <v>0</v>
      </c>
      <c r="BP144" s="450">
        <v>0</v>
      </c>
      <c r="BQ144" s="450">
        <v>0</v>
      </c>
      <c r="BR144" s="450">
        <v>0</v>
      </c>
      <c r="BS144" s="450">
        <v>0</v>
      </c>
      <c r="BT144" s="450">
        <v>0</v>
      </c>
      <c r="BU144" s="450">
        <v>0</v>
      </c>
      <c r="BV144" s="450">
        <v>0</v>
      </c>
      <c r="BW144" s="450">
        <v>0</v>
      </c>
      <c r="BX144" s="450">
        <v>0</v>
      </c>
      <c r="BY144" s="450">
        <v>0</v>
      </c>
      <c r="BZ144" s="450">
        <v>0</v>
      </c>
      <c r="CA144" s="450">
        <v>0</v>
      </c>
      <c r="CB144" s="450">
        <v>0</v>
      </c>
      <c r="CC144" s="450">
        <v>0</v>
      </c>
      <c r="CD144" s="450">
        <v>0</v>
      </c>
      <c r="CE144" s="450">
        <v>0</v>
      </c>
      <c r="CF144" s="450">
        <v>0</v>
      </c>
      <c r="CG144" s="450">
        <v>0</v>
      </c>
      <c r="CH144" s="450">
        <v>0</v>
      </c>
      <c r="CI144" s="450">
        <v>0</v>
      </c>
      <c r="CJ144" s="450">
        <v>0</v>
      </c>
      <c r="CK144" s="450">
        <v>0</v>
      </c>
      <c r="CL144" s="450">
        <v>0</v>
      </c>
      <c r="CM144" s="450">
        <v>0</v>
      </c>
      <c r="CN144" s="450">
        <v>0</v>
      </c>
      <c r="CO144" s="450">
        <v>0</v>
      </c>
      <c r="CP144" s="450">
        <v>0</v>
      </c>
      <c r="CQ144" s="450">
        <v>0</v>
      </c>
      <c r="CR144" s="450">
        <v>0</v>
      </c>
      <c r="CS144" s="450">
        <v>0</v>
      </c>
      <c r="CT144" s="450">
        <v>0</v>
      </c>
      <c r="CU144" s="450">
        <v>0</v>
      </c>
      <c r="CV144" s="450">
        <v>0</v>
      </c>
      <c r="CW144" s="450">
        <v>0</v>
      </c>
      <c r="CX144" s="450">
        <v>0</v>
      </c>
      <c r="CY144" s="450">
        <v>0</v>
      </c>
      <c r="CZ144" s="450">
        <v>0</v>
      </c>
      <c r="DA144" s="450">
        <v>0</v>
      </c>
      <c r="DB144" s="450">
        <v>0</v>
      </c>
      <c r="DC144" s="450">
        <v>0</v>
      </c>
      <c r="DD144" s="450">
        <v>0</v>
      </c>
      <c r="DE144" s="450">
        <v>0</v>
      </c>
      <c r="DF144" s="450">
        <v>0</v>
      </c>
      <c r="DG144" s="450">
        <v>0</v>
      </c>
      <c r="DH144" s="450">
        <v>0</v>
      </c>
      <c r="DI144" s="450">
        <v>0</v>
      </c>
      <c r="DJ144" s="450">
        <v>0</v>
      </c>
      <c r="DK144" s="450">
        <v>0</v>
      </c>
      <c r="DL144" s="450">
        <v>0</v>
      </c>
      <c r="DM144" s="450">
        <v>0</v>
      </c>
      <c r="DN144" s="450">
        <v>0</v>
      </c>
      <c r="DO144" s="450">
        <v>0</v>
      </c>
      <c r="DP144" s="450">
        <v>0</v>
      </c>
      <c r="DQ144" s="450">
        <v>0.40153340968435147</v>
      </c>
      <c r="DR144" s="450">
        <v>-1.2832194890033399</v>
      </c>
      <c r="DS144" s="450">
        <v>-16.551182582733858</v>
      </c>
      <c r="DT144" s="450">
        <v>0.70582803179258802</v>
      </c>
      <c r="DU144" s="450">
        <v>0</v>
      </c>
      <c r="DV144" s="451">
        <v>0</v>
      </c>
    </row>
    <row r="145" spans="1:126" hidden="1" outlineLevel="1" x14ac:dyDescent="0.2">
      <c r="A145" s="457">
        <v>2.4755816957328963E-2</v>
      </c>
      <c r="B145" s="481">
        <v>31.709589041095889</v>
      </c>
      <c r="C145" s="443">
        <v>0</v>
      </c>
      <c r="D145" s="444">
        <v>0</v>
      </c>
      <c r="E145" s="444">
        <v>0</v>
      </c>
      <c r="F145" s="444">
        <v>0</v>
      </c>
      <c r="G145" s="444">
        <v>0</v>
      </c>
      <c r="H145" s="444">
        <v>0</v>
      </c>
      <c r="I145" s="444">
        <v>0</v>
      </c>
      <c r="J145" s="444">
        <v>0</v>
      </c>
      <c r="K145" s="444">
        <v>0</v>
      </c>
      <c r="L145" s="444">
        <v>0</v>
      </c>
      <c r="M145" s="444">
        <v>0</v>
      </c>
      <c r="N145" s="444">
        <v>0</v>
      </c>
      <c r="O145" s="444">
        <v>0</v>
      </c>
      <c r="P145" s="444">
        <v>0</v>
      </c>
      <c r="Q145" s="444">
        <v>0</v>
      </c>
      <c r="R145" s="444">
        <v>0</v>
      </c>
      <c r="S145" s="444">
        <v>0</v>
      </c>
      <c r="T145" s="444">
        <v>0</v>
      </c>
      <c r="U145" s="444">
        <v>0</v>
      </c>
      <c r="V145" s="444">
        <v>0</v>
      </c>
      <c r="W145" s="444">
        <v>0</v>
      </c>
      <c r="X145" s="444">
        <v>0</v>
      </c>
      <c r="Y145" s="444">
        <v>0</v>
      </c>
      <c r="Z145" s="444">
        <v>0</v>
      </c>
      <c r="AA145" s="444">
        <v>0</v>
      </c>
      <c r="AB145" s="444">
        <v>0</v>
      </c>
      <c r="AC145" s="444">
        <v>0</v>
      </c>
      <c r="AD145" s="444">
        <v>0</v>
      </c>
      <c r="AE145" s="444">
        <v>0</v>
      </c>
      <c r="AF145" s="444">
        <v>0</v>
      </c>
      <c r="AG145" s="444">
        <v>0</v>
      </c>
      <c r="AH145" s="444">
        <v>0</v>
      </c>
      <c r="AI145" s="444">
        <v>0</v>
      </c>
      <c r="AJ145" s="444">
        <v>0</v>
      </c>
      <c r="AK145" s="444">
        <v>0</v>
      </c>
      <c r="AL145" s="444">
        <v>0</v>
      </c>
      <c r="AM145" s="444">
        <v>0</v>
      </c>
      <c r="AN145" s="444">
        <v>0</v>
      </c>
      <c r="AO145" s="444">
        <v>0</v>
      </c>
      <c r="AP145" s="444">
        <v>0</v>
      </c>
      <c r="AQ145" s="444">
        <v>0</v>
      </c>
      <c r="AR145" s="444">
        <v>0</v>
      </c>
      <c r="AS145" s="444">
        <v>0</v>
      </c>
      <c r="AT145" s="444">
        <v>0</v>
      </c>
      <c r="AU145" s="444">
        <v>0</v>
      </c>
      <c r="AV145" s="444">
        <v>0</v>
      </c>
      <c r="AW145" s="444">
        <v>0</v>
      </c>
      <c r="AX145" s="444">
        <v>0</v>
      </c>
      <c r="AY145" s="444">
        <v>0</v>
      </c>
      <c r="AZ145" s="444">
        <v>0</v>
      </c>
      <c r="BA145" s="444">
        <v>0</v>
      </c>
      <c r="BB145" s="444">
        <v>0</v>
      </c>
      <c r="BC145" s="444">
        <v>0</v>
      </c>
      <c r="BD145" s="444">
        <v>0</v>
      </c>
      <c r="BE145" s="444">
        <v>0</v>
      </c>
      <c r="BF145" s="444">
        <v>0</v>
      </c>
      <c r="BG145" s="444">
        <v>0</v>
      </c>
      <c r="BH145" s="444">
        <v>1.5778828511269209E-2</v>
      </c>
      <c r="BI145" s="444">
        <v>-0.4008159928730044</v>
      </c>
      <c r="BJ145" s="444">
        <v>-2.9729489999203915E-2</v>
      </c>
      <c r="BK145" s="444">
        <v>1.316950385591991E-3</v>
      </c>
      <c r="BL145" s="445">
        <v>0</v>
      </c>
      <c r="BM145" s="449">
        <v>0</v>
      </c>
      <c r="BN145" s="450">
        <v>0</v>
      </c>
      <c r="BO145" s="450">
        <v>0</v>
      </c>
      <c r="BP145" s="450">
        <v>0</v>
      </c>
      <c r="BQ145" s="450">
        <v>0</v>
      </c>
      <c r="BR145" s="450">
        <v>0</v>
      </c>
      <c r="BS145" s="450">
        <v>0</v>
      </c>
      <c r="BT145" s="450">
        <v>0</v>
      </c>
      <c r="BU145" s="450">
        <v>0</v>
      </c>
      <c r="BV145" s="450">
        <v>0</v>
      </c>
      <c r="BW145" s="450">
        <v>0</v>
      </c>
      <c r="BX145" s="450">
        <v>0</v>
      </c>
      <c r="BY145" s="450">
        <v>0</v>
      </c>
      <c r="BZ145" s="450">
        <v>0</v>
      </c>
      <c r="CA145" s="450">
        <v>0</v>
      </c>
      <c r="CB145" s="450">
        <v>0</v>
      </c>
      <c r="CC145" s="450">
        <v>0</v>
      </c>
      <c r="CD145" s="450">
        <v>0</v>
      </c>
      <c r="CE145" s="450">
        <v>0</v>
      </c>
      <c r="CF145" s="450">
        <v>0</v>
      </c>
      <c r="CG145" s="450">
        <v>0</v>
      </c>
      <c r="CH145" s="450">
        <v>0</v>
      </c>
      <c r="CI145" s="450">
        <v>0</v>
      </c>
      <c r="CJ145" s="450">
        <v>0</v>
      </c>
      <c r="CK145" s="450">
        <v>0</v>
      </c>
      <c r="CL145" s="450">
        <v>0</v>
      </c>
      <c r="CM145" s="450">
        <v>0</v>
      </c>
      <c r="CN145" s="450">
        <v>0</v>
      </c>
      <c r="CO145" s="450">
        <v>0</v>
      </c>
      <c r="CP145" s="450">
        <v>0</v>
      </c>
      <c r="CQ145" s="450">
        <v>0</v>
      </c>
      <c r="CR145" s="450">
        <v>0</v>
      </c>
      <c r="CS145" s="450">
        <v>0</v>
      </c>
      <c r="CT145" s="450">
        <v>0</v>
      </c>
      <c r="CU145" s="450">
        <v>0</v>
      </c>
      <c r="CV145" s="450">
        <v>0</v>
      </c>
      <c r="CW145" s="450">
        <v>0</v>
      </c>
      <c r="CX145" s="450">
        <v>0</v>
      </c>
      <c r="CY145" s="450">
        <v>0</v>
      </c>
      <c r="CZ145" s="450">
        <v>0</v>
      </c>
      <c r="DA145" s="450">
        <v>0</v>
      </c>
      <c r="DB145" s="450">
        <v>0</v>
      </c>
      <c r="DC145" s="450">
        <v>0</v>
      </c>
      <c r="DD145" s="450">
        <v>0</v>
      </c>
      <c r="DE145" s="450">
        <v>0</v>
      </c>
      <c r="DF145" s="450">
        <v>0</v>
      </c>
      <c r="DG145" s="450">
        <v>0</v>
      </c>
      <c r="DH145" s="450">
        <v>0</v>
      </c>
      <c r="DI145" s="450">
        <v>0</v>
      </c>
      <c r="DJ145" s="450">
        <v>0</v>
      </c>
      <c r="DK145" s="450">
        <v>0</v>
      </c>
      <c r="DL145" s="450">
        <v>0</v>
      </c>
      <c r="DM145" s="450">
        <v>0</v>
      </c>
      <c r="DN145" s="450">
        <v>0</v>
      </c>
      <c r="DO145" s="450">
        <v>0</v>
      </c>
      <c r="DP145" s="450">
        <v>0</v>
      </c>
      <c r="DQ145" s="450">
        <v>0</v>
      </c>
      <c r="DR145" s="450">
        <v>0.63737862250584643</v>
      </c>
      <c r="DS145" s="450">
        <v>-16.190780274546455</v>
      </c>
      <c r="DT145" s="450">
        <v>-1.2009092671208532</v>
      </c>
      <c r="DU145" s="450">
        <v>5.3197613630040497E-2</v>
      </c>
      <c r="DV145" s="451">
        <v>0</v>
      </c>
    </row>
    <row r="146" spans="1:126" hidden="1" outlineLevel="1" x14ac:dyDescent="0.2">
      <c r="A146" s="457">
        <v>2.5074294070908734E-2</v>
      </c>
      <c r="B146" s="481">
        <v>32.715068493150682</v>
      </c>
      <c r="C146" s="443">
        <v>0</v>
      </c>
      <c r="D146" s="444">
        <v>0</v>
      </c>
      <c r="E146" s="444">
        <v>0</v>
      </c>
      <c r="F146" s="444">
        <v>0</v>
      </c>
      <c r="G146" s="444">
        <v>0</v>
      </c>
      <c r="H146" s="444">
        <v>0</v>
      </c>
      <c r="I146" s="444">
        <v>0</v>
      </c>
      <c r="J146" s="444">
        <v>0</v>
      </c>
      <c r="K146" s="444">
        <v>0</v>
      </c>
      <c r="L146" s="444">
        <v>0</v>
      </c>
      <c r="M146" s="444">
        <v>0</v>
      </c>
      <c r="N146" s="444">
        <v>0</v>
      </c>
      <c r="O146" s="444">
        <v>0</v>
      </c>
      <c r="P146" s="444">
        <v>0</v>
      </c>
      <c r="Q146" s="444">
        <v>0</v>
      </c>
      <c r="R146" s="444">
        <v>0</v>
      </c>
      <c r="S146" s="444">
        <v>0</v>
      </c>
      <c r="T146" s="444">
        <v>0</v>
      </c>
      <c r="U146" s="444">
        <v>0</v>
      </c>
      <c r="V146" s="444">
        <v>0</v>
      </c>
      <c r="W146" s="444">
        <v>0</v>
      </c>
      <c r="X146" s="444">
        <v>0</v>
      </c>
      <c r="Y146" s="444">
        <v>0</v>
      </c>
      <c r="Z146" s="444">
        <v>0</v>
      </c>
      <c r="AA146" s="444">
        <v>0</v>
      </c>
      <c r="AB146" s="444">
        <v>0</v>
      </c>
      <c r="AC146" s="444">
        <v>0</v>
      </c>
      <c r="AD146" s="444">
        <v>0</v>
      </c>
      <c r="AE146" s="444">
        <v>0</v>
      </c>
      <c r="AF146" s="444">
        <v>0</v>
      </c>
      <c r="AG146" s="444">
        <v>0</v>
      </c>
      <c r="AH146" s="444">
        <v>0</v>
      </c>
      <c r="AI146" s="444">
        <v>0</v>
      </c>
      <c r="AJ146" s="444">
        <v>0</v>
      </c>
      <c r="AK146" s="444">
        <v>0</v>
      </c>
      <c r="AL146" s="444">
        <v>0</v>
      </c>
      <c r="AM146" s="444">
        <v>0</v>
      </c>
      <c r="AN146" s="444">
        <v>0</v>
      </c>
      <c r="AO146" s="444">
        <v>0</v>
      </c>
      <c r="AP146" s="444">
        <v>0</v>
      </c>
      <c r="AQ146" s="444">
        <v>0</v>
      </c>
      <c r="AR146" s="444">
        <v>0</v>
      </c>
      <c r="AS146" s="444">
        <v>0</v>
      </c>
      <c r="AT146" s="444">
        <v>0</v>
      </c>
      <c r="AU146" s="444">
        <v>0</v>
      </c>
      <c r="AV146" s="444">
        <v>0</v>
      </c>
      <c r="AW146" s="444">
        <v>0</v>
      </c>
      <c r="AX146" s="444">
        <v>0</v>
      </c>
      <c r="AY146" s="444">
        <v>0</v>
      </c>
      <c r="AZ146" s="444">
        <v>0</v>
      </c>
      <c r="BA146" s="444">
        <v>0</v>
      </c>
      <c r="BB146" s="444">
        <v>0</v>
      </c>
      <c r="BC146" s="444">
        <v>0</v>
      </c>
      <c r="BD146" s="444">
        <v>0</v>
      </c>
      <c r="BE146" s="444">
        <v>0</v>
      </c>
      <c r="BF146" s="444">
        <v>0</v>
      </c>
      <c r="BG146" s="444">
        <v>0</v>
      </c>
      <c r="BH146" s="444">
        <v>2.818605583455959E-2</v>
      </c>
      <c r="BI146" s="444">
        <v>-0.33117838583326065</v>
      </c>
      <c r="BJ146" s="444">
        <v>-0.12592223061505645</v>
      </c>
      <c r="BK146" s="444">
        <v>9.0705088486604142E-3</v>
      </c>
      <c r="BL146" s="445">
        <v>0</v>
      </c>
      <c r="BM146" s="449">
        <v>0</v>
      </c>
      <c r="BN146" s="450">
        <v>0</v>
      </c>
      <c r="BO146" s="450">
        <v>0</v>
      </c>
      <c r="BP146" s="450">
        <v>0</v>
      </c>
      <c r="BQ146" s="450">
        <v>0</v>
      </c>
      <c r="BR146" s="450">
        <v>0</v>
      </c>
      <c r="BS146" s="450">
        <v>0</v>
      </c>
      <c r="BT146" s="450">
        <v>0</v>
      </c>
      <c r="BU146" s="450">
        <v>0</v>
      </c>
      <c r="BV146" s="450">
        <v>0</v>
      </c>
      <c r="BW146" s="450">
        <v>0</v>
      </c>
      <c r="BX146" s="450">
        <v>0</v>
      </c>
      <c r="BY146" s="450">
        <v>0</v>
      </c>
      <c r="BZ146" s="450">
        <v>0</v>
      </c>
      <c r="CA146" s="450">
        <v>0</v>
      </c>
      <c r="CB146" s="450">
        <v>0</v>
      </c>
      <c r="CC146" s="450">
        <v>0</v>
      </c>
      <c r="CD146" s="450">
        <v>0</v>
      </c>
      <c r="CE146" s="450">
        <v>0</v>
      </c>
      <c r="CF146" s="450">
        <v>0</v>
      </c>
      <c r="CG146" s="450">
        <v>0</v>
      </c>
      <c r="CH146" s="450">
        <v>0</v>
      </c>
      <c r="CI146" s="450">
        <v>0</v>
      </c>
      <c r="CJ146" s="450">
        <v>0</v>
      </c>
      <c r="CK146" s="450">
        <v>0</v>
      </c>
      <c r="CL146" s="450">
        <v>0</v>
      </c>
      <c r="CM146" s="450">
        <v>0</v>
      </c>
      <c r="CN146" s="450">
        <v>0</v>
      </c>
      <c r="CO146" s="450">
        <v>0</v>
      </c>
      <c r="CP146" s="450">
        <v>0</v>
      </c>
      <c r="CQ146" s="450">
        <v>0</v>
      </c>
      <c r="CR146" s="450">
        <v>0</v>
      </c>
      <c r="CS146" s="450">
        <v>0</v>
      </c>
      <c r="CT146" s="450">
        <v>0</v>
      </c>
      <c r="CU146" s="450">
        <v>0</v>
      </c>
      <c r="CV146" s="450">
        <v>0</v>
      </c>
      <c r="CW146" s="450">
        <v>0</v>
      </c>
      <c r="CX146" s="450">
        <v>0</v>
      </c>
      <c r="CY146" s="450">
        <v>0</v>
      </c>
      <c r="CZ146" s="450">
        <v>0</v>
      </c>
      <c r="DA146" s="450">
        <v>0</v>
      </c>
      <c r="DB146" s="450">
        <v>0</v>
      </c>
      <c r="DC146" s="450">
        <v>0</v>
      </c>
      <c r="DD146" s="450">
        <v>0</v>
      </c>
      <c r="DE146" s="450">
        <v>0</v>
      </c>
      <c r="DF146" s="450">
        <v>0</v>
      </c>
      <c r="DG146" s="450">
        <v>0</v>
      </c>
      <c r="DH146" s="450">
        <v>0</v>
      </c>
      <c r="DI146" s="450">
        <v>0</v>
      </c>
      <c r="DJ146" s="450">
        <v>0</v>
      </c>
      <c r="DK146" s="450">
        <v>0</v>
      </c>
      <c r="DL146" s="450">
        <v>0</v>
      </c>
      <c r="DM146" s="450">
        <v>0</v>
      </c>
      <c r="DN146" s="450">
        <v>0</v>
      </c>
      <c r="DO146" s="450">
        <v>0</v>
      </c>
      <c r="DP146" s="450">
        <v>0</v>
      </c>
      <c r="DQ146" s="450">
        <v>0</v>
      </c>
      <c r="DR146" s="450">
        <v>1.1241016698157469</v>
      </c>
      <c r="DS146" s="450">
        <v>-13.207884732336083</v>
      </c>
      <c r="DT146" s="450">
        <v>-5.0219651352478856</v>
      </c>
      <c r="DU146" s="450">
        <v>0.36174533261074115</v>
      </c>
      <c r="DV146" s="451">
        <v>0</v>
      </c>
    </row>
    <row r="147" spans="1:126" hidden="1" outlineLevel="1" x14ac:dyDescent="0.2">
      <c r="A147" s="457">
        <v>2.5287795410386952E-2</v>
      </c>
      <c r="B147" s="481">
        <v>33.717808219178082</v>
      </c>
      <c r="C147" s="443">
        <v>0</v>
      </c>
      <c r="D147" s="444">
        <v>0</v>
      </c>
      <c r="E147" s="444">
        <v>0</v>
      </c>
      <c r="F147" s="444">
        <v>0</v>
      </c>
      <c r="G147" s="444">
        <v>0</v>
      </c>
      <c r="H147" s="444">
        <v>0</v>
      </c>
      <c r="I147" s="444">
        <v>0</v>
      </c>
      <c r="J147" s="444">
        <v>0</v>
      </c>
      <c r="K147" s="444">
        <v>0</v>
      </c>
      <c r="L147" s="444">
        <v>0</v>
      </c>
      <c r="M147" s="444">
        <v>0</v>
      </c>
      <c r="N147" s="444">
        <v>0</v>
      </c>
      <c r="O147" s="444">
        <v>0</v>
      </c>
      <c r="P147" s="444">
        <v>0</v>
      </c>
      <c r="Q147" s="444">
        <v>0</v>
      </c>
      <c r="R147" s="444">
        <v>0</v>
      </c>
      <c r="S147" s="444">
        <v>0</v>
      </c>
      <c r="T147" s="444">
        <v>0</v>
      </c>
      <c r="U147" s="444">
        <v>0</v>
      </c>
      <c r="V147" s="444">
        <v>0</v>
      </c>
      <c r="W147" s="444">
        <v>0</v>
      </c>
      <c r="X147" s="444">
        <v>0</v>
      </c>
      <c r="Y147" s="444">
        <v>0</v>
      </c>
      <c r="Z147" s="444">
        <v>0</v>
      </c>
      <c r="AA147" s="444">
        <v>0</v>
      </c>
      <c r="AB147" s="444">
        <v>0</v>
      </c>
      <c r="AC147" s="444">
        <v>0</v>
      </c>
      <c r="AD147" s="444">
        <v>0</v>
      </c>
      <c r="AE147" s="444">
        <v>0</v>
      </c>
      <c r="AF147" s="444">
        <v>0</v>
      </c>
      <c r="AG147" s="444">
        <v>0</v>
      </c>
      <c r="AH147" s="444">
        <v>0</v>
      </c>
      <c r="AI147" s="444">
        <v>0</v>
      </c>
      <c r="AJ147" s="444">
        <v>0</v>
      </c>
      <c r="AK147" s="444">
        <v>0</v>
      </c>
      <c r="AL147" s="444">
        <v>0</v>
      </c>
      <c r="AM147" s="444">
        <v>0</v>
      </c>
      <c r="AN147" s="444">
        <v>0</v>
      </c>
      <c r="AO147" s="444">
        <v>0</v>
      </c>
      <c r="AP147" s="444">
        <v>0</v>
      </c>
      <c r="AQ147" s="444">
        <v>0</v>
      </c>
      <c r="AR147" s="444">
        <v>0</v>
      </c>
      <c r="AS147" s="444">
        <v>0</v>
      </c>
      <c r="AT147" s="444">
        <v>0</v>
      </c>
      <c r="AU147" s="444">
        <v>0</v>
      </c>
      <c r="AV147" s="444">
        <v>0</v>
      </c>
      <c r="AW147" s="444">
        <v>0</v>
      </c>
      <c r="AX147" s="444">
        <v>0</v>
      </c>
      <c r="AY147" s="444">
        <v>0</v>
      </c>
      <c r="AZ147" s="444">
        <v>0</v>
      </c>
      <c r="BA147" s="444">
        <v>0</v>
      </c>
      <c r="BB147" s="444">
        <v>0</v>
      </c>
      <c r="BC147" s="444">
        <v>0</v>
      </c>
      <c r="BD147" s="444">
        <v>0</v>
      </c>
      <c r="BE147" s="444">
        <v>0</v>
      </c>
      <c r="BF147" s="444">
        <v>0</v>
      </c>
      <c r="BG147" s="444">
        <v>0</v>
      </c>
      <c r="BH147" s="444">
        <v>2.3484017948602318E-2</v>
      </c>
      <c r="BI147" s="444">
        <v>-0.2250177724710688</v>
      </c>
      <c r="BJ147" s="444">
        <v>-0.24336682856238157</v>
      </c>
      <c r="BK147" s="444">
        <v>1.7637864304337197E-2</v>
      </c>
      <c r="BL147" s="445">
        <v>0</v>
      </c>
      <c r="BM147" s="449">
        <v>0</v>
      </c>
      <c r="BN147" s="450">
        <v>0</v>
      </c>
      <c r="BO147" s="450">
        <v>0</v>
      </c>
      <c r="BP147" s="450">
        <v>0</v>
      </c>
      <c r="BQ147" s="450">
        <v>0</v>
      </c>
      <c r="BR147" s="450">
        <v>0</v>
      </c>
      <c r="BS147" s="450">
        <v>0</v>
      </c>
      <c r="BT147" s="450">
        <v>0</v>
      </c>
      <c r="BU147" s="450">
        <v>0</v>
      </c>
      <c r="BV147" s="450">
        <v>0</v>
      </c>
      <c r="BW147" s="450">
        <v>0</v>
      </c>
      <c r="BX147" s="450">
        <v>0</v>
      </c>
      <c r="BY147" s="450">
        <v>0</v>
      </c>
      <c r="BZ147" s="450">
        <v>0</v>
      </c>
      <c r="CA147" s="450">
        <v>0</v>
      </c>
      <c r="CB147" s="450">
        <v>0</v>
      </c>
      <c r="CC147" s="450">
        <v>0</v>
      </c>
      <c r="CD147" s="450">
        <v>0</v>
      </c>
      <c r="CE147" s="450">
        <v>0</v>
      </c>
      <c r="CF147" s="450">
        <v>0</v>
      </c>
      <c r="CG147" s="450">
        <v>0</v>
      </c>
      <c r="CH147" s="450">
        <v>0</v>
      </c>
      <c r="CI147" s="450">
        <v>0</v>
      </c>
      <c r="CJ147" s="450">
        <v>0</v>
      </c>
      <c r="CK147" s="450">
        <v>0</v>
      </c>
      <c r="CL147" s="450">
        <v>0</v>
      </c>
      <c r="CM147" s="450">
        <v>0</v>
      </c>
      <c r="CN147" s="450">
        <v>0</v>
      </c>
      <c r="CO147" s="450">
        <v>0</v>
      </c>
      <c r="CP147" s="450">
        <v>0</v>
      </c>
      <c r="CQ147" s="450">
        <v>0</v>
      </c>
      <c r="CR147" s="450">
        <v>0</v>
      </c>
      <c r="CS147" s="450">
        <v>0</v>
      </c>
      <c r="CT147" s="450">
        <v>0</v>
      </c>
      <c r="CU147" s="450">
        <v>0</v>
      </c>
      <c r="CV147" s="450">
        <v>0</v>
      </c>
      <c r="CW147" s="450">
        <v>0</v>
      </c>
      <c r="CX147" s="450">
        <v>0</v>
      </c>
      <c r="CY147" s="450">
        <v>0</v>
      </c>
      <c r="CZ147" s="450">
        <v>0</v>
      </c>
      <c r="DA147" s="450">
        <v>0</v>
      </c>
      <c r="DB147" s="450">
        <v>0</v>
      </c>
      <c r="DC147" s="450">
        <v>0</v>
      </c>
      <c r="DD147" s="450">
        <v>0</v>
      </c>
      <c r="DE147" s="450">
        <v>0</v>
      </c>
      <c r="DF147" s="450">
        <v>0</v>
      </c>
      <c r="DG147" s="450">
        <v>0</v>
      </c>
      <c r="DH147" s="450">
        <v>0</v>
      </c>
      <c r="DI147" s="450">
        <v>0</v>
      </c>
      <c r="DJ147" s="450">
        <v>0</v>
      </c>
      <c r="DK147" s="450">
        <v>0</v>
      </c>
      <c r="DL147" s="450">
        <v>0</v>
      </c>
      <c r="DM147" s="450">
        <v>0</v>
      </c>
      <c r="DN147" s="450">
        <v>0</v>
      </c>
      <c r="DO147" s="450">
        <v>0</v>
      </c>
      <c r="DP147" s="450">
        <v>0</v>
      </c>
      <c r="DQ147" s="450">
        <v>0</v>
      </c>
      <c r="DR147" s="450">
        <v>0.92867003894520073</v>
      </c>
      <c r="DS147" s="450">
        <v>-8.8982755839064893</v>
      </c>
      <c r="DT147" s="450">
        <v>-9.6238847480717418</v>
      </c>
      <c r="DU147" s="450">
        <v>0.69748525002272244</v>
      </c>
      <c r="DV147" s="451">
        <v>0</v>
      </c>
    </row>
    <row r="148" spans="1:126" hidden="1" outlineLevel="1" x14ac:dyDescent="0.2">
      <c r="A148" s="457">
        <v>2.5394422578742134E-2</v>
      </c>
      <c r="B148" s="481">
        <v>34.715068493150682</v>
      </c>
      <c r="C148" s="443">
        <v>0</v>
      </c>
      <c r="D148" s="444">
        <v>0</v>
      </c>
      <c r="E148" s="444">
        <v>0</v>
      </c>
      <c r="F148" s="444">
        <v>0</v>
      </c>
      <c r="G148" s="444">
        <v>0</v>
      </c>
      <c r="H148" s="444">
        <v>0</v>
      </c>
      <c r="I148" s="444">
        <v>0</v>
      </c>
      <c r="J148" s="444">
        <v>0</v>
      </c>
      <c r="K148" s="444">
        <v>0</v>
      </c>
      <c r="L148" s="444">
        <v>0</v>
      </c>
      <c r="M148" s="444">
        <v>0</v>
      </c>
      <c r="N148" s="444">
        <v>0</v>
      </c>
      <c r="O148" s="444">
        <v>0</v>
      </c>
      <c r="P148" s="444">
        <v>0</v>
      </c>
      <c r="Q148" s="444">
        <v>0</v>
      </c>
      <c r="R148" s="444">
        <v>0</v>
      </c>
      <c r="S148" s="444">
        <v>0</v>
      </c>
      <c r="T148" s="444">
        <v>0</v>
      </c>
      <c r="U148" s="444">
        <v>0</v>
      </c>
      <c r="V148" s="444">
        <v>0</v>
      </c>
      <c r="W148" s="444">
        <v>0</v>
      </c>
      <c r="X148" s="444">
        <v>0</v>
      </c>
      <c r="Y148" s="444">
        <v>0</v>
      </c>
      <c r="Z148" s="444">
        <v>0</v>
      </c>
      <c r="AA148" s="444">
        <v>0</v>
      </c>
      <c r="AB148" s="444">
        <v>0</v>
      </c>
      <c r="AC148" s="444">
        <v>0</v>
      </c>
      <c r="AD148" s="444">
        <v>0</v>
      </c>
      <c r="AE148" s="444">
        <v>0</v>
      </c>
      <c r="AF148" s="444">
        <v>0</v>
      </c>
      <c r="AG148" s="444">
        <v>0</v>
      </c>
      <c r="AH148" s="444">
        <v>0</v>
      </c>
      <c r="AI148" s="444">
        <v>0</v>
      </c>
      <c r="AJ148" s="444">
        <v>0</v>
      </c>
      <c r="AK148" s="444">
        <v>0</v>
      </c>
      <c r="AL148" s="444">
        <v>0</v>
      </c>
      <c r="AM148" s="444">
        <v>0</v>
      </c>
      <c r="AN148" s="444">
        <v>0</v>
      </c>
      <c r="AO148" s="444">
        <v>0</v>
      </c>
      <c r="AP148" s="444">
        <v>0</v>
      </c>
      <c r="AQ148" s="444">
        <v>0</v>
      </c>
      <c r="AR148" s="444">
        <v>0</v>
      </c>
      <c r="AS148" s="444">
        <v>0</v>
      </c>
      <c r="AT148" s="444">
        <v>0</v>
      </c>
      <c r="AU148" s="444">
        <v>0</v>
      </c>
      <c r="AV148" s="444">
        <v>0</v>
      </c>
      <c r="AW148" s="444">
        <v>0</v>
      </c>
      <c r="AX148" s="444">
        <v>0</v>
      </c>
      <c r="AY148" s="444">
        <v>0</v>
      </c>
      <c r="AZ148" s="444">
        <v>0</v>
      </c>
      <c r="BA148" s="444">
        <v>0</v>
      </c>
      <c r="BB148" s="444">
        <v>0</v>
      </c>
      <c r="BC148" s="444">
        <v>0</v>
      </c>
      <c r="BD148" s="444">
        <v>0</v>
      </c>
      <c r="BE148" s="444">
        <v>0</v>
      </c>
      <c r="BF148" s="444">
        <v>0</v>
      </c>
      <c r="BG148" s="444">
        <v>0</v>
      </c>
      <c r="BH148" s="444">
        <v>1.1574445851538136E-2</v>
      </c>
      <c r="BI148" s="444">
        <v>-0.11401387073770398</v>
      </c>
      <c r="BJ148" s="444">
        <v>-0.35022023337734687</v>
      </c>
      <c r="BK148" s="444">
        <v>2.0242218112015636E-2</v>
      </c>
      <c r="BL148" s="445">
        <v>0</v>
      </c>
      <c r="BM148" s="449">
        <v>0</v>
      </c>
      <c r="BN148" s="450">
        <v>0</v>
      </c>
      <c r="BO148" s="450">
        <v>0</v>
      </c>
      <c r="BP148" s="450">
        <v>0</v>
      </c>
      <c r="BQ148" s="450">
        <v>0</v>
      </c>
      <c r="BR148" s="450">
        <v>0</v>
      </c>
      <c r="BS148" s="450">
        <v>0</v>
      </c>
      <c r="BT148" s="450">
        <v>0</v>
      </c>
      <c r="BU148" s="450">
        <v>0</v>
      </c>
      <c r="BV148" s="450">
        <v>0</v>
      </c>
      <c r="BW148" s="450">
        <v>0</v>
      </c>
      <c r="BX148" s="450">
        <v>0</v>
      </c>
      <c r="BY148" s="450">
        <v>0</v>
      </c>
      <c r="BZ148" s="450">
        <v>0</v>
      </c>
      <c r="CA148" s="450">
        <v>0</v>
      </c>
      <c r="CB148" s="450">
        <v>0</v>
      </c>
      <c r="CC148" s="450">
        <v>0</v>
      </c>
      <c r="CD148" s="450">
        <v>0</v>
      </c>
      <c r="CE148" s="450">
        <v>0</v>
      </c>
      <c r="CF148" s="450">
        <v>0</v>
      </c>
      <c r="CG148" s="450">
        <v>0</v>
      </c>
      <c r="CH148" s="450">
        <v>0</v>
      </c>
      <c r="CI148" s="450">
        <v>0</v>
      </c>
      <c r="CJ148" s="450">
        <v>0</v>
      </c>
      <c r="CK148" s="450">
        <v>0</v>
      </c>
      <c r="CL148" s="450">
        <v>0</v>
      </c>
      <c r="CM148" s="450">
        <v>0</v>
      </c>
      <c r="CN148" s="450">
        <v>0</v>
      </c>
      <c r="CO148" s="450">
        <v>0</v>
      </c>
      <c r="CP148" s="450">
        <v>0</v>
      </c>
      <c r="CQ148" s="450">
        <v>0</v>
      </c>
      <c r="CR148" s="450">
        <v>0</v>
      </c>
      <c r="CS148" s="450">
        <v>0</v>
      </c>
      <c r="CT148" s="450">
        <v>0</v>
      </c>
      <c r="CU148" s="450">
        <v>0</v>
      </c>
      <c r="CV148" s="450">
        <v>0</v>
      </c>
      <c r="CW148" s="450">
        <v>0</v>
      </c>
      <c r="CX148" s="450">
        <v>0</v>
      </c>
      <c r="CY148" s="450">
        <v>0</v>
      </c>
      <c r="CZ148" s="450">
        <v>0</v>
      </c>
      <c r="DA148" s="450">
        <v>0</v>
      </c>
      <c r="DB148" s="450">
        <v>0</v>
      </c>
      <c r="DC148" s="450">
        <v>0</v>
      </c>
      <c r="DD148" s="450">
        <v>0</v>
      </c>
      <c r="DE148" s="450">
        <v>0</v>
      </c>
      <c r="DF148" s="450">
        <v>0</v>
      </c>
      <c r="DG148" s="450">
        <v>0</v>
      </c>
      <c r="DH148" s="450">
        <v>0</v>
      </c>
      <c r="DI148" s="450">
        <v>0</v>
      </c>
      <c r="DJ148" s="450">
        <v>0</v>
      </c>
      <c r="DK148" s="450">
        <v>0</v>
      </c>
      <c r="DL148" s="450">
        <v>0</v>
      </c>
      <c r="DM148" s="450">
        <v>0</v>
      </c>
      <c r="DN148" s="450">
        <v>0</v>
      </c>
      <c r="DO148" s="450">
        <v>0</v>
      </c>
      <c r="DP148" s="450">
        <v>0</v>
      </c>
      <c r="DQ148" s="450">
        <v>0</v>
      </c>
      <c r="DR148" s="450">
        <v>0.4557869278440374</v>
      </c>
      <c r="DS148" s="450">
        <v>-4.4897209371141944</v>
      </c>
      <c r="DT148" s="450">
        <v>-13.791226490438845</v>
      </c>
      <c r="DU148" s="450">
        <v>0.79711275376509461</v>
      </c>
      <c r="DV148" s="451">
        <v>0</v>
      </c>
    </row>
    <row r="149" spans="1:126" hidden="1" outlineLevel="1" x14ac:dyDescent="0.2">
      <c r="A149" s="457">
        <v>2.5409598077179577E-2</v>
      </c>
      <c r="B149" s="481">
        <v>35.712328767123289</v>
      </c>
      <c r="C149" s="443">
        <v>0</v>
      </c>
      <c r="D149" s="444">
        <v>0</v>
      </c>
      <c r="E149" s="444">
        <v>0</v>
      </c>
      <c r="F149" s="444">
        <v>0</v>
      </c>
      <c r="G149" s="444">
        <v>0</v>
      </c>
      <c r="H149" s="444">
        <v>0</v>
      </c>
      <c r="I149" s="444">
        <v>0</v>
      </c>
      <c r="J149" s="444">
        <v>0</v>
      </c>
      <c r="K149" s="444">
        <v>0</v>
      </c>
      <c r="L149" s="444">
        <v>0</v>
      </c>
      <c r="M149" s="444">
        <v>0</v>
      </c>
      <c r="N149" s="444">
        <v>0</v>
      </c>
      <c r="O149" s="444">
        <v>0</v>
      </c>
      <c r="P149" s="444">
        <v>0</v>
      </c>
      <c r="Q149" s="444">
        <v>0</v>
      </c>
      <c r="R149" s="444">
        <v>0</v>
      </c>
      <c r="S149" s="444">
        <v>0</v>
      </c>
      <c r="T149" s="444">
        <v>0</v>
      </c>
      <c r="U149" s="444">
        <v>0</v>
      </c>
      <c r="V149" s="444">
        <v>0</v>
      </c>
      <c r="W149" s="444">
        <v>0</v>
      </c>
      <c r="X149" s="444">
        <v>0</v>
      </c>
      <c r="Y149" s="444">
        <v>0</v>
      </c>
      <c r="Z149" s="444">
        <v>0</v>
      </c>
      <c r="AA149" s="444">
        <v>0</v>
      </c>
      <c r="AB149" s="444">
        <v>0</v>
      </c>
      <c r="AC149" s="444">
        <v>0</v>
      </c>
      <c r="AD149" s="444">
        <v>0</v>
      </c>
      <c r="AE149" s="444">
        <v>0</v>
      </c>
      <c r="AF149" s="444">
        <v>0</v>
      </c>
      <c r="AG149" s="444">
        <v>0</v>
      </c>
      <c r="AH149" s="444">
        <v>0</v>
      </c>
      <c r="AI149" s="444">
        <v>0</v>
      </c>
      <c r="AJ149" s="444">
        <v>0</v>
      </c>
      <c r="AK149" s="444">
        <v>0</v>
      </c>
      <c r="AL149" s="444">
        <v>0</v>
      </c>
      <c r="AM149" s="444">
        <v>0</v>
      </c>
      <c r="AN149" s="444">
        <v>0</v>
      </c>
      <c r="AO149" s="444">
        <v>0</v>
      </c>
      <c r="AP149" s="444">
        <v>0</v>
      </c>
      <c r="AQ149" s="444">
        <v>0</v>
      </c>
      <c r="AR149" s="444">
        <v>0</v>
      </c>
      <c r="AS149" s="444">
        <v>0</v>
      </c>
      <c r="AT149" s="444">
        <v>0</v>
      </c>
      <c r="AU149" s="444">
        <v>0</v>
      </c>
      <c r="AV149" s="444">
        <v>0</v>
      </c>
      <c r="AW149" s="444">
        <v>0</v>
      </c>
      <c r="AX149" s="444">
        <v>0</v>
      </c>
      <c r="AY149" s="444">
        <v>0</v>
      </c>
      <c r="AZ149" s="444">
        <v>0</v>
      </c>
      <c r="BA149" s="444">
        <v>0</v>
      </c>
      <c r="BB149" s="444">
        <v>0</v>
      </c>
      <c r="BC149" s="444">
        <v>0</v>
      </c>
      <c r="BD149" s="444">
        <v>0</v>
      </c>
      <c r="BE149" s="444">
        <v>0</v>
      </c>
      <c r="BF149" s="444">
        <v>0</v>
      </c>
      <c r="BG149" s="444">
        <v>0</v>
      </c>
      <c r="BH149" s="444">
        <v>1.6127866198106008E-3</v>
      </c>
      <c r="BI149" s="444">
        <v>-2.6606473226519364E-2</v>
      </c>
      <c r="BJ149" s="444">
        <v>-0.41890570900830409</v>
      </c>
      <c r="BK149" s="444">
        <v>1.0866156636656285E-2</v>
      </c>
      <c r="BL149" s="445">
        <v>0</v>
      </c>
      <c r="BM149" s="449">
        <v>0</v>
      </c>
      <c r="BN149" s="450">
        <v>0</v>
      </c>
      <c r="BO149" s="450">
        <v>0</v>
      </c>
      <c r="BP149" s="450">
        <v>0</v>
      </c>
      <c r="BQ149" s="450">
        <v>0</v>
      </c>
      <c r="BR149" s="450">
        <v>0</v>
      </c>
      <c r="BS149" s="450">
        <v>0</v>
      </c>
      <c r="BT149" s="450">
        <v>0</v>
      </c>
      <c r="BU149" s="450">
        <v>0</v>
      </c>
      <c r="BV149" s="450">
        <v>0</v>
      </c>
      <c r="BW149" s="450">
        <v>0</v>
      </c>
      <c r="BX149" s="450">
        <v>0</v>
      </c>
      <c r="BY149" s="450">
        <v>0</v>
      </c>
      <c r="BZ149" s="450">
        <v>0</v>
      </c>
      <c r="CA149" s="450">
        <v>0</v>
      </c>
      <c r="CB149" s="450">
        <v>0</v>
      </c>
      <c r="CC149" s="450">
        <v>0</v>
      </c>
      <c r="CD149" s="450">
        <v>0</v>
      </c>
      <c r="CE149" s="450">
        <v>0</v>
      </c>
      <c r="CF149" s="450">
        <v>0</v>
      </c>
      <c r="CG149" s="450">
        <v>0</v>
      </c>
      <c r="CH149" s="450">
        <v>0</v>
      </c>
      <c r="CI149" s="450">
        <v>0</v>
      </c>
      <c r="CJ149" s="450">
        <v>0</v>
      </c>
      <c r="CK149" s="450">
        <v>0</v>
      </c>
      <c r="CL149" s="450">
        <v>0</v>
      </c>
      <c r="CM149" s="450">
        <v>0</v>
      </c>
      <c r="CN149" s="450">
        <v>0</v>
      </c>
      <c r="CO149" s="450">
        <v>0</v>
      </c>
      <c r="CP149" s="450">
        <v>0</v>
      </c>
      <c r="CQ149" s="450">
        <v>0</v>
      </c>
      <c r="CR149" s="450">
        <v>0</v>
      </c>
      <c r="CS149" s="450">
        <v>0</v>
      </c>
      <c r="CT149" s="450">
        <v>0</v>
      </c>
      <c r="CU149" s="450">
        <v>0</v>
      </c>
      <c r="CV149" s="450">
        <v>0</v>
      </c>
      <c r="CW149" s="450">
        <v>0</v>
      </c>
      <c r="CX149" s="450">
        <v>0</v>
      </c>
      <c r="CY149" s="450">
        <v>0</v>
      </c>
      <c r="CZ149" s="450">
        <v>0</v>
      </c>
      <c r="DA149" s="450">
        <v>0</v>
      </c>
      <c r="DB149" s="450">
        <v>0</v>
      </c>
      <c r="DC149" s="450">
        <v>0</v>
      </c>
      <c r="DD149" s="450">
        <v>0</v>
      </c>
      <c r="DE149" s="450">
        <v>0</v>
      </c>
      <c r="DF149" s="450">
        <v>0</v>
      </c>
      <c r="DG149" s="450">
        <v>0</v>
      </c>
      <c r="DH149" s="450">
        <v>0</v>
      </c>
      <c r="DI149" s="450">
        <v>0</v>
      </c>
      <c r="DJ149" s="450">
        <v>0</v>
      </c>
      <c r="DK149" s="450">
        <v>0</v>
      </c>
      <c r="DL149" s="450">
        <v>0</v>
      </c>
      <c r="DM149" s="450">
        <v>0</v>
      </c>
      <c r="DN149" s="450">
        <v>0</v>
      </c>
      <c r="DO149" s="450">
        <v>0</v>
      </c>
      <c r="DP149" s="450">
        <v>0</v>
      </c>
      <c r="DQ149" s="450">
        <v>0</v>
      </c>
      <c r="DR149" s="450">
        <v>6.347155177000019E-2</v>
      </c>
      <c r="DS149" s="450">
        <v>-1.0471032696268701</v>
      </c>
      <c r="DT149" s="450">
        <v>-16.486121021509756</v>
      </c>
      <c r="DU149" s="450">
        <v>0.4276398471023124</v>
      </c>
      <c r="DV149" s="451">
        <v>0</v>
      </c>
    </row>
    <row r="150" spans="1:126" hidden="1" outlineLevel="1" x14ac:dyDescent="0.2">
      <c r="A150" s="457">
        <v>2.4817698396277215E-2</v>
      </c>
      <c r="B150" s="481">
        <v>36.715068493150682</v>
      </c>
      <c r="C150" s="443">
        <v>0</v>
      </c>
      <c r="D150" s="444">
        <v>0</v>
      </c>
      <c r="E150" s="444">
        <v>0</v>
      </c>
      <c r="F150" s="444">
        <v>0</v>
      </c>
      <c r="G150" s="444">
        <v>0</v>
      </c>
      <c r="H150" s="444">
        <v>0</v>
      </c>
      <c r="I150" s="444">
        <v>0</v>
      </c>
      <c r="J150" s="444">
        <v>0</v>
      </c>
      <c r="K150" s="444">
        <v>0</v>
      </c>
      <c r="L150" s="444">
        <v>0</v>
      </c>
      <c r="M150" s="444">
        <v>0</v>
      </c>
      <c r="N150" s="444">
        <v>0</v>
      </c>
      <c r="O150" s="444">
        <v>0</v>
      </c>
      <c r="P150" s="444">
        <v>0</v>
      </c>
      <c r="Q150" s="444">
        <v>0</v>
      </c>
      <c r="R150" s="444">
        <v>0</v>
      </c>
      <c r="S150" s="444">
        <v>0</v>
      </c>
      <c r="T150" s="444">
        <v>0</v>
      </c>
      <c r="U150" s="444">
        <v>0</v>
      </c>
      <c r="V150" s="444">
        <v>0</v>
      </c>
      <c r="W150" s="444">
        <v>0</v>
      </c>
      <c r="X150" s="444">
        <v>0</v>
      </c>
      <c r="Y150" s="444">
        <v>0</v>
      </c>
      <c r="Z150" s="444">
        <v>0</v>
      </c>
      <c r="AA150" s="444">
        <v>0</v>
      </c>
      <c r="AB150" s="444">
        <v>0</v>
      </c>
      <c r="AC150" s="444">
        <v>0</v>
      </c>
      <c r="AD150" s="444">
        <v>0</v>
      </c>
      <c r="AE150" s="444">
        <v>0</v>
      </c>
      <c r="AF150" s="444">
        <v>0</v>
      </c>
      <c r="AG150" s="444">
        <v>0</v>
      </c>
      <c r="AH150" s="444">
        <v>0</v>
      </c>
      <c r="AI150" s="444">
        <v>0</v>
      </c>
      <c r="AJ150" s="444">
        <v>0</v>
      </c>
      <c r="AK150" s="444">
        <v>0</v>
      </c>
      <c r="AL150" s="444">
        <v>0</v>
      </c>
      <c r="AM150" s="444">
        <v>0</v>
      </c>
      <c r="AN150" s="444">
        <v>0</v>
      </c>
      <c r="AO150" s="444">
        <v>0</v>
      </c>
      <c r="AP150" s="444">
        <v>0</v>
      </c>
      <c r="AQ150" s="444">
        <v>0</v>
      </c>
      <c r="AR150" s="444">
        <v>0</v>
      </c>
      <c r="AS150" s="444">
        <v>0</v>
      </c>
      <c r="AT150" s="444">
        <v>0</v>
      </c>
      <c r="AU150" s="444">
        <v>0</v>
      </c>
      <c r="AV150" s="444">
        <v>0</v>
      </c>
      <c r="AW150" s="444">
        <v>0</v>
      </c>
      <c r="AX150" s="444">
        <v>0</v>
      </c>
      <c r="AY150" s="444">
        <v>0</v>
      </c>
      <c r="AZ150" s="444">
        <v>0</v>
      </c>
      <c r="BA150" s="444">
        <v>0</v>
      </c>
      <c r="BB150" s="444">
        <v>0</v>
      </c>
      <c r="BC150" s="444">
        <v>0</v>
      </c>
      <c r="BD150" s="444">
        <v>0</v>
      </c>
      <c r="BE150" s="444">
        <v>0</v>
      </c>
      <c r="BF150" s="444">
        <v>0</v>
      </c>
      <c r="BG150" s="444">
        <v>0</v>
      </c>
      <c r="BH150" s="444">
        <v>0</v>
      </c>
      <c r="BI150" s="444">
        <v>1.7075801496717471E-2</v>
      </c>
      <c r="BJ150" s="444">
        <v>-0.42176627257376792</v>
      </c>
      <c r="BK150" s="444">
        <v>-1.5514920426717848E-2</v>
      </c>
      <c r="BL150" s="445">
        <v>7.2045349358681749E-4</v>
      </c>
      <c r="BM150" s="449">
        <v>0</v>
      </c>
      <c r="BN150" s="450">
        <v>0</v>
      </c>
      <c r="BO150" s="450">
        <v>0</v>
      </c>
      <c r="BP150" s="450">
        <v>0</v>
      </c>
      <c r="BQ150" s="450">
        <v>0</v>
      </c>
      <c r="BR150" s="450">
        <v>0</v>
      </c>
      <c r="BS150" s="450">
        <v>0</v>
      </c>
      <c r="BT150" s="450">
        <v>0</v>
      </c>
      <c r="BU150" s="450">
        <v>0</v>
      </c>
      <c r="BV150" s="450">
        <v>0</v>
      </c>
      <c r="BW150" s="450">
        <v>0</v>
      </c>
      <c r="BX150" s="450">
        <v>0</v>
      </c>
      <c r="BY150" s="450">
        <v>0</v>
      </c>
      <c r="BZ150" s="450">
        <v>0</v>
      </c>
      <c r="CA150" s="450">
        <v>0</v>
      </c>
      <c r="CB150" s="450">
        <v>0</v>
      </c>
      <c r="CC150" s="450">
        <v>0</v>
      </c>
      <c r="CD150" s="450">
        <v>0</v>
      </c>
      <c r="CE150" s="450">
        <v>0</v>
      </c>
      <c r="CF150" s="450">
        <v>0</v>
      </c>
      <c r="CG150" s="450">
        <v>0</v>
      </c>
      <c r="CH150" s="450">
        <v>0</v>
      </c>
      <c r="CI150" s="450">
        <v>0</v>
      </c>
      <c r="CJ150" s="450">
        <v>0</v>
      </c>
      <c r="CK150" s="450">
        <v>0</v>
      </c>
      <c r="CL150" s="450">
        <v>0</v>
      </c>
      <c r="CM150" s="450">
        <v>0</v>
      </c>
      <c r="CN150" s="450">
        <v>0</v>
      </c>
      <c r="CO150" s="450">
        <v>0</v>
      </c>
      <c r="CP150" s="450">
        <v>0</v>
      </c>
      <c r="CQ150" s="450">
        <v>0</v>
      </c>
      <c r="CR150" s="450">
        <v>0</v>
      </c>
      <c r="CS150" s="450">
        <v>0</v>
      </c>
      <c r="CT150" s="450">
        <v>0</v>
      </c>
      <c r="CU150" s="450">
        <v>0</v>
      </c>
      <c r="CV150" s="450">
        <v>0</v>
      </c>
      <c r="CW150" s="450">
        <v>0</v>
      </c>
      <c r="CX150" s="450">
        <v>0</v>
      </c>
      <c r="CY150" s="450">
        <v>0</v>
      </c>
      <c r="CZ150" s="450">
        <v>0</v>
      </c>
      <c r="DA150" s="450">
        <v>0</v>
      </c>
      <c r="DB150" s="450">
        <v>0</v>
      </c>
      <c r="DC150" s="450">
        <v>0</v>
      </c>
      <c r="DD150" s="450">
        <v>0</v>
      </c>
      <c r="DE150" s="450">
        <v>0</v>
      </c>
      <c r="DF150" s="450">
        <v>0</v>
      </c>
      <c r="DG150" s="450">
        <v>0</v>
      </c>
      <c r="DH150" s="450">
        <v>0</v>
      </c>
      <c r="DI150" s="450">
        <v>0</v>
      </c>
      <c r="DJ150" s="450">
        <v>0</v>
      </c>
      <c r="DK150" s="450">
        <v>0</v>
      </c>
      <c r="DL150" s="450">
        <v>0</v>
      </c>
      <c r="DM150" s="450">
        <v>0</v>
      </c>
      <c r="DN150" s="450">
        <v>0</v>
      </c>
      <c r="DO150" s="450">
        <v>0</v>
      </c>
      <c r="DP150" s="450">
        <v>0</v>
      </c>
      <c r="DQ150" s="450">
        <v>0</v>
      </c>
      <c r="DR150" s="450">
        <v>0</v>
      </c>
      <c r="DS150" s="450">
        <v>0.68804935993899141</v>
      </c>
      <c r="DT150" s="450">
        <v>-16.994576444568086</v>
      </c>
      <c r="DU150" s="450">
        <v>-0.62515549101221923</v>
      </c>
      <c r="DV150" s="451">
        <v>2.9029827104953831E-2</v>
      </c>
    </row>
    <row r="151" spans="1:126" hidden="1" outlineLevel="1" x14ac:dyDescent="0.2">
      <c r="A151" s="457">
        <v>2.5370671353197545E-2</v>
      </c>
      <c r="B151" s="481">
        <v>46.720547945205482</v>
      </c>
      <c r="C151" s="443">
        <v>0</v>
      </c>
      <c r="D151" s="444">
        <v>0</v>
      </c>
      <c r="E151" s="444">
        <v>0</v>
      </c>
      <c r="F151" s="444">
        <v>0</v>
      </c>
      <c r="G151" s="444">
        <v>0</v>
      </c>
      <c r="H151" s="444">
        <v>0</v>
      </c>
      <c r="I151" s="444">
        <v>0</v>
      </c>
      <c r="J151" s="444">
        <v>0</v>
      </c>
      <c r="K151" s="444">
        <v>0</v>
      </c>
      <c r="L151" s="444">
        <v>0</v>
      </c>
      <c r="M151" s="444">
        <v>0</v>
      </c>
      <c r="N151" s="444">
        <v>0</v>
      </c>
      <c r="O151" s="444">
        <v>0</v>
      </c>
      <c r="P151" s="444">
        <v>0</v>
      </c>
      <c r="Q151" s="444">
        <v>0</v>
      </c>
      <c r="R151" s="444">
        <v>0</v>
      </c>
      <c r="S151" s="444">
        <v>0</v>
      </c>
      <c r="T151" s="444">
        <v>0</v>
      </c>
      <c r="U151" s="444">
        <v>0</v>
      </c>
      <c r="V151" s="444">
        <v>0</v>
      </c>
      <c r="W151" s="444">
        <v>0</v>
      </c>
      <c r="X151" s="444">
        <v>0</v>
      </c>
      <c r="Y151" s="444">
        <v>0</v>
      </c>
      <c r="Z151" s="444">
        <v>0</v>
      </c>
      <c r="AA151" s="444">
        <v>0</v>
      </c>
      <c r="AB151" s="444">
        <v>0</v>
      </c>
      <c r="AC151" s="444">
        <v>0</v>
      </c>
      <c r="AD151" s="444">
        <v>0</v>
      </c>
      <c r="AE151" s="444">
        <v>0</v>
      </c>
      <c r="AF151" s="444">
        <v>0</v>
      </c>
      <c r="AG151" s="444">
        <v>0</v>
      </c>
      <c r="AH151" s="444">
        <v>0</v>
      </c>
      <c r="AI151" s="444">
        <v>0</v>
      </c>
      <c r="AJ151" s="444">
        <v>0</v>
      </c>
      <c r="AK151" s="444">
        <v>0</v>
      </c>
      <c r="AL151" s="444">
        <v>0</v>
      </c>
      <c r="AM151" s="444">
        <v>0</v>
      </c>
      <c r="AN151" s="444">
        <v>0</v>
      </c>
      <c r="AO151" s="444">
        <v>0</v>
      </c>
      <c r="AP151" s="444">
        <v>0</v>
      </c>
      <c r="AQ151" s="444">
        <v>0</v>
      </c>
      <c r="AR151" s="444">
        <v>0</v>
      </c>
      <c r="AS151" s="444">
        <v>0</v>
      </c>
      <c r="AT151" s="444">
        <v>0</v>
      </c>
      <c r="AU151" s="444">
        <v>0</v>
      </c>
      <c r="AV151" s="444">
        <v>0</v>
      </c>
      <c r="AW151" s="444">
        <v>0</v>
      </c>
      <c r="AX151" s="444">
        <v>0</v>
      </c>
      <c r="AY151" s="444">
        <v>0</v>
      </c>
      <c r="AZ151" s="444">
        <v>0</v>
      </c>
      <c r="BA151" s="444">
        <v>0</v>
      </c>
      <c r="BB151" s="444">
        <v>0</v>
      </c>
      <c r="BC151" s="444">
        <v>0</v>
      </c>
      <c r="BD151" s="444">
        <v>0</v>
      </c>
      <c r="BE151" s="444">
        <v>0</v>
      </c>
      <c r="BF151" s="444">
        <v>0</v>
      </c>
      <c r="BG151" s="444">
        <v>0</v>
      </c>
      <c r="BH151" s="444">
        <v>0</v>
      </c>
      <c r="BI151" s="444">
        <v>0</v>
      </c>
      <c r="BJ151" s="444">
        <v>8.1482456329312926E-3</v>
      </c>
      <c r="BK151" s="444">
        <v>-0.41589910648573264</v>
      </c>
      <c r="BL151" s="445">
        <v>-1.3085854703327236E-2</v>
      </c>
      <c r="BM151" s="449">
        <v>0</v>
      </c>
      <c r="BN151" s="450">
        <v>0</v>
      </c>
      <c r="BO151" s="450">
        <v>0</v>
      </c>
      <c r="BP151" s="450">
        <v>0</v>
      </c>
      <c r="BQ151" s="450">
        <v>0</v>
      </c>
      <c r="BR151" s="450">
        <v>0</v>
      </c>
      <c r="BS151" s="450">
        <v>0</v>
      </c>
      <c r="BT151" s="450">
        <v>0</v>
      </c>
      <c r="BU151" s="450">
        <v>0</v>
      </c>
      <c r="BV151" s="450">
        <v>0</v>
      </c>
      <c r="BW151" s="450">
        <v>0</v>
      </c>
      <c r="BX151" s="450">
        <v>0</v>
      </c>
      <c r="BY151" s="450">
        <v>0</v>
      </c>
      <c r="BZ151" s="450">
        <v>0</v>
      </c>
      <c r="CA151" s="450">
        <v>0</v>
      </c>
      <c r="CB151" s="450">
        <v>0</v>
      </c>
      <c r="CC151" s="450">
        <v>0</v>
      </c>
      <c r="CD151" s="450">
        <v>0</v>
      </c>
      <c r="CE151" s="450">
        <v>0</v>
      </c>
      <c r="CF151" s="450">
        <v>0</v>
      </c>
      <c r="CG151" s="450">
        <v>0</v>
      </c>
      <c r="CH151" s="450">
        <v>0</v>
      </c>
      <c r="CI151" s="450">
        <v>0</v>
      </c>
      <c r="CJ151" s="450">
        <v>0</v>
      </c>
      <c r="CK151" s="450">
        <v>0</v>
      </c>
      <c r="CL151" s="450">
        <v>0</v>
      </c>
      <c r="CM151" s="450">
        <v>0</v>
      </c>
      <c r="CN151" s="450">
        <v>0</v>
      </c>
      <c r="CO151" s="450">
        <v>0</v>
      </c>
      <c r="CP151" s="450">
        <v>0</v>
      </c>
      <c r="CQ151" s="450">
        <v>0</v>
      </c>
      <c r="CR151" s="450">
        <v>0</v>
      </c>
      <c r="CS151" s="450">
        <v>0</v>
      </c>
      <c r="CT151" s="450">
        <v>0</v>
      </c>
      <c r="CU151" s="450">
        <v>0</v>
      </c>
      <c r="CV151" s="450">
        <v>0</v>
      </c>
      <c r="CW151" s="450">
        <v>0</v>
      </c>
      <c r="CX151" s="450">
        <v>0</v>
      </c>
      <c r="CY151" s="450">
        <v>0</v>
      </c>
      <c r="CZ151" s="450">
        <v>0</v>
      </c>
      <c r="DA151" s="450">
        <v>0</v>
      </c>
      <c r="DB151" s="450">
        <v>0</v>
      </c>
      <c r="DC151" s="450">
        <v>0</v>
      </c>
      <c r="DD151" s="450">
        <v>0</v>
      </c>
      <c r="DE151" s="450">
        <v>0</v>
      </c>
      <c r="DF151" s="450">
        <v>0</v>
      </c>
      <c r="DG151" s="450">
        <v>0</v>
      </c>
      <c r="DH151" s="450">
        <v>0</v>
      </c>
      <c r="DI151" s="450">
        <v>0</v>
      </c>
      <c r="DJ151" s="450">
        <v>0</v>
      </c>
      <c r="DK151" s="450">
        <v>0</v>
      </c>
      <c r="DL151" s="450">
        <v>0</v>
      </c>
      <c r="DM151" s="450">
        <v>0</v>
      </c>
      <c r="DN151" s="450">
        <v>0</v>
      </c>
      <c r="DO151" s="450">
        <v>0</v>
      </c>
      <c r="DP151" s="450">
        <v>0</v>
      </c>
      <c r="DQ151" s="450">
        <v>0</v>
      </c>
      <c r="DR151" s="450">
        <v>0</v>
      </c>
      <c r="DS151" s="450">
        <v>0</v>
      </c>
      <c r="DT151" s="450">
        <v>0.32116791548381096</v>
      </c>
      <c r="DU151" s="450">
        <v>-16.392908989115718</v>
      </c>
      <c r="DV151" s="451">
        <v>-0.51578669405916155</v>
      </c>
    </row>
    <row r="152" spans="1:126" ht="13.5" hidden="1" outlineLevel="1" thickBot="1" x14ac:dyDescent="0.25">
      <c r="A152" s="457">
        <v>2.3862379614519001E-2</v>
      </c>
      <c r="B152" s="482">
        <v>56.731506849315068</v>
      </c>
      <c r="C152" s="361">
        <v>0</v>
      </c>
      <c r="D152" s="362">
        <v>0</v>
      </c>
      <c r="E152" s="362">
        <v>0</v>
      </c>
      <c r="F152" s="362">
        <v>0</v>
      </c>
      <c r="G152" s="362">
        <v>0</v>
      </c>
      <c r="H152" s="362">
        <v>0</v>
      </c>
      <c r="I152" s="362">
        <v>0</v>
      </c>
      <c r="J152" s="362">
        <v>0</v>
      </c>
      <c r="K152" s="362">
        <v>0</v>
      </c>
      <c r="L152" s="362">
        <v>0</v>
      </c>
      <c r="M152" s="362">
        <v>0</v>
      </c>
      <c r="N152" s="362">
        <v>0</v>
      </c>
      <c r="O152" s="362">
        <v>0</v>
      </c>
      <c r="P152" s="362">
        <v>0</v>
      </c>
      <c r="Q152" s="362">
        <v>0</v>
      </c>
      <c r="R152" s="362">
        <v>0</v>
      </c>
      <c r="S152" s="362">
        <v>0</v>
      </c>
      <c r="T152" s="362">
        <v>0</v>
      </c>
      <c r="U152" s="362">
        <v>0</v>
      </c>
      <c r="V152" s="362">
        <v>0</v>
      </c>
      <c r="W152" s="362">
        <v>0</v>
      </c>
      <c r="X152" s="362">
        <v>0</v>
      </c>
      <c r="Y152" s="362">
        <v>0</v>
      </c>
      <c r="Z152" s="362">
        <v>0</v>
      </c>
      <c r="AA152" s="362">
        <v>0</v>
      </c>
      <c r="AB152" s="362">
        <v>0</v>
      </c>
      <c r="AC152" s="362">
        <v>0</v>
      </c>
      <c r="AD152" s="362">
        <v>0</v>
      </c>
      <c r="AE152" s="362">
        <v>0</v>
      </c>
      <c r="AF152" s="362">
        <v>0</v>
      </c>
      <c r="AG152" s="362">
        <v>0</v>
      </c>
      <c r="AH152" s="362">
        <v>0</v>
      </c>
      <c r="AI152" s="362">
        <v>0</v>
      </c>
      <c r="AJ152" s="362">
        <v>0</v>
      </c>
      <c r="AK152" s="362">
        <v>0</v>
      </c>
      <c r="AL152" s="362">
        <v>0</v>
      </c>
      <c r="AM152" s="362">
        <v>0</v>
      </c>
      <c r="AN152" s="362">
        <v>0</v>
      </c>
      <c r="AO152" s="362">
        <v>0</v>
      </c>
      <c r="AP152" s="362">
        <v>0</v>
      </c>
      <c r="AQ152" s="362">
        <v>0</v>
      </c>
      <c r="AR152" s="362">
        <v>0</v>
      </c>
      <c r="AS152" s="362">
        <v>0</v>
      </c>
      <c r="AT152" s="362">
        <v>0</v>
      </c>
      <c r="AU152" s="362">
        <v>0</v>
      </c>
      <c r="AV152" s="362">
        <v>0</v>
      </c>
      <c r="AW152" s="362">
        <v>0</v>
      </c>
      <c r="AX152" s="362">
        <v>0</v>
      </c>
      <c r="AY152" s="362">
        <v>0</v>
      </c>
      <c r="AZ152" s="362">
        <v>0</v>
      </c>
      <c r="BA152" s="362">
        <v>0</v>
      </c>
      <c r="BB152" s="362">
        <v>0</v>
      </c>
      <c r="BC152" s="362">
        <v>0</v>
      </c>
      <c r="BD152" s="362">
        <v>0</v>
      </c>
      <c r="BE152" s="362">
        <v>0</v>
      </c>
      <c r="BF152" s="362">
        <v>0</v>
      </c>
      <c r="BG152" s="362">
        <v>0</v>
      </c>
      <c r="BH152" s="362">
        <v>0</v>
      </c>
      <c r="BI152" s="362">
        <v>0</v>
      </c>
      <c r="BJ152" s="362">
        <v>-3.227091499261391E-3</v>
      </c>
      <c r="BK152" s="362">
        <v>2.3167354054404652E-2</v>
      </c>
      <c r="BL152" s="363">
        <v>-0.39150569654083645</v>
      </c>
      <c r="BM152" s="452">
        <v>0</v>
      </c>
      <c r="BN152" s="453">
        <v>0</v>
      </c>
      <c r="BO152" s="453">
        <v>0</v>
      </c>
      <c r="BP152" s="453">
        <v>0</v>
      </c>
      <c r="BQ152" s="453">
        <v>0</v>
      </c>
      <c r="BR152" s="453">
        <v>0</v>
      </c>
      <c r="BS152" s="453">
        <v>0</v>
      </c>
      <c r="BT152" s="453">
        <v>0</v>
      </c>
      <c r="BU152" s="453">
        <v>0</v>
      </c>
      <c r="BV152" s="453">
        <v>0</v>
      </c>
      <c r="BW152" s="453">
        <v>0</v>
      </c>
      <c r="BX152" s="453">
        <v>0</v>
      </c>
      <c r="BY152" s="453">
        <v>0</v>
      </c>
      <c r="BZ152" s="453">
        <v>0</v>
      </c>
      <c r="CA152" s="453">
        <v>0</v>
      </c>
      <c r="CB152" s="453">
        <v>0</v>
      </c>
      <c r="CC152" s="453">
        <v>0</v>
      </c>
      <c r="CD152" s="453">
        <v>0</v>
      </c>
      <c r="CE152" s="453">
        <v>0</v>
      </c>
      <c r="CF152" s="453">
        <v>0</v>
      </c>
      <c r="CG152" s="453">
        <v>0</v>
      </c>
      <c r="CH152" s="453">
        <v>0</v>
      </c>
      <c r="CI152" s="453">
        <v>0</v>
      </c>
      <c r="CJ152" s="453">
        <v>0</v>
      </c>
      <c r="CK152" s="453">
        <v>0</v>
      </c>
      <c r="CL152" s="453">
        <v>0</v>
      </c>
      <c r="CM152" s="453">
        <v>0</v>
      </c>
      <c r="CN152" s="453">
        <v>0</v>
      </c>
      <c r="CO152" s="453">
        <v>0</v>
      </c>
      <c r="CP152" s="453">
        <v>0</v>
      </c>
      <c r="CQ152" s="453">
        <v>0</v>
      </c>
      <c r="CR152" s="453">
        <v>0</v>
      </c>
      <c r="CS152" s="453">
        <v>0</v>
      </c>
      <c r="CT152" s="453">
        <v>0</v>
      </c>
      <c r="CU152" s="453">
        <v>0</v>
      </c>
      <c r="CV152" s="453">
        <v>0</v>
      </c>
      <c r="CW152" s="453">
        <v>0</v>
      </c>
      <c r="CX152" s="453">
        <v>0</v>
      </c>
      <c r="CY152" s="453">
        <v>0</v>
      </c>
      <c r="CZ152" s="453">
        <v>0</v>
      </c>
      <c r="DA152" s="453">
        <v>0</v>
      </c>
      <c r="DB152" s="453">
        <v>0</v>
      </c>
      <c r="DC152" s="453">
        <v>0</v>
      </c>
      <c r="DD152" s="453">
        <v>0</v>
      </c>
      <c r="DE152" s="453">
        <v>0</v>
      </c>
      <c r="DF152" s="453">
        <v>0</v>
      </c>
      <c r="DG152" s="453">
        <v>0</v>
      </c>
      <c r="DH152" s="453">
        <v>0</v>
      </c>
      <c r="DI152" s="453">
        <v>0</v>
      </c>
      <c r="DJ152" s="453">
        <v>0</v>
      </c>
      <c r="DK152" s="453">
        <v>0</v>
      </c>
      <c r="DL152" s="453">
        <v>0</v>
      </c>
      <c r="DM152" s="453">
        <v>0</v>
      </c>
      <c r="DN152" s="453">
        <v>0</v>
      </c>
      <c r="DO152" s="453">
        <v>0</v>
      </c>
      <c r="DP152" s="453">
        <v>0</v>
      </c>
      <c r="DQ152" s="453">
        <v>0</v>
      </c>
      <c r="DR152" s="453">
        <v>0</v>
      </c>
      <c r="DS152" s="453">
        <v>0</v>
      </c>
      <c r="DT152" s="453">
        <v>-0.13523762304484821</v>
      </c>
      <c r="DU152" s="453">
        <v>0.9708735854788153</v>
      </c>
      <c r="DV152" s="454">
        <v>-16.406817042782517</v>
      </c>
    </row>
    <row r="153" spans="1:126" collapsed="1" x14ac:dyDescent="0.2"/>
    <row r="154" spans="1:126" ht="13.5" thickBot="1" x14ac:dyDescent="0.25"/>
    <row r="155" spans="1:126" ht="13.5" thickBot="1" x14ac:dyDescent="0.25">
      <c r="B155" s="5"/>
      <c r="C155" s="495" t="s">
        <v>285</v>
      </c>
      <c r="D155" s="494"/>
      <c r="E155" s="494"/>
      <c r="F155" s="494"/>
      <c r="G155" s="494"/>
      <c r="H155" s="494"/>
      <c r="I155" s="494"/>
      <c r="J155" s="494"/>
      <c r="K155" s="494"/>
      <c r="L155" s="494"/>
      <c r="M155" s="495"/>
      <c r="N155" s="494"/>
      <c r="O155" s="494"/>
      <c r="P155" s="494"/>
      <c r="Q155" s="496"/>
      <c r="R155" s="494"/>
      <c r="S155" s="494"/>
      <c r="T155" s="494"/>
      <c r="U155" s="494"/>
      <c r="V155" s="494"/>
      <c r="W155" s="494"/>
      <c r="X155" s="494"/>
      <c r="Y155" s="494"/>
      <c r="Z155" s="494"/>
      <c r="AA155" s="494"/>
      <c r="AB155" s="494"/>
      <c r="AC155" s="494"/>
      <c r="AD155" s="494"/>
      <c r="AE155" s="494"/>
      <c r="AF155" s="494"/>
      <c r="AG155" s="494"/>
      <c r="AH155" s="494"/>
      <c r="AI155" s="494"/>
      <c r="AJ155" s="494"/>
      <c r="AK155" s="494"/>
      <c r="AL155" s="494"/>
      <c r="AM155" s="494"/>
      <c r="AN155" s="494"/>
      <c r="AO155" s="494"/>
      <c r="AP155" s="494"/>
      <c r="AQ155" s="494"/>
      <c r="AR155" s="494"/>
      <c r="AS155" s="494"/>
      <c r="AT155" s="494"/>
      <c r="AU155" s="494"/>
      <c r="AV155" s="494"/>
      <c r="AW155" s="494"/>
      <c r="AX155" s="494"/>
      <c r="AY155" s="494"/>
      <c r="AZ155" s="494"/>
      <c r="BA155" s="494"/>
      <c r="BB155" s="494"/>
      <c r="BC155" s="494"/>
      <c r="BD155" s="494"/>
      <c r="BE155" s="494"/>
      <c r="BF155" s="494"/>
      <c r="BG155" s="494"/>
      <c r="BH155" s="494"/>
      <c r="BI155" s="494"/>
      <c r="BJ155" s="494"/>
      <c r="BK155" s="494"/>
      <c r="BL155" s="497"/>
    </row>
    <row r="156" spans="1:126" ht="13.5" thickBot="1" x14ac:dyDescent="0.25">
      <c r="A156" s="483" t="s">
        <v>282</v>
      </c>
      <c r="B156" s="498" t="s">
        <v>283</v>
      </c>
      <c r="C156" s="400" t="s">
        <v>92</v>
      </c>
      <c r="D156" s="401" t="s">
        <v>94</v>
      </c>
      <c r="E156" s="401" t="s">
        <v>96</v>
      </c>
      <c r="F156" s="401" t="s">
        <v>98</v>
      </c>
      <c r="G156" s="401" t="s">
        <v>100</v>
      </c>
      <c r="H156" s="401" t="s">
        <v>103</v>
      </c>
      <c r="I156" s="401" t="s">
        <v>105</v>
      </c>
      <c r="J156" s="401" t="s">
        <v>108</v>
      </c>
      <c r="K156" s="401" t="s">
        <v>111</v>
      </c>
      <c r="L156" s="401" t="s">
        <v>114</v>
      </c>
      <c r="M156" s="401" t="s">
        <v>118</v>
      </c>
      <c r="N156" s="401" t="s">
        <v>121</v>
      </c>
      <c r="O156" s="401" t="s">
        <v>125</v>
      </c>
      <c r="P156" s="401" t="s">
        <v>127</v>
      </c>
      <c r="Q156" s="401" t="s">
        <v>129</v>
      </c>
      <c r="R156" s="401" t="s">
        <v>194</v>
      </c>
      <c r="S156" s="401" t="s">
        <v>195</v>
      </c>
      <c r="T156" s="401" t="s">
        <v>196</v>
      </c>
      <c r="U156" s="401" t="s">
        <v>197</v>
      </c>
      <c r="V156" s="401" t="s">
        <v>198</v>
      </c>
      <c r="W156" s="401" t="s">
        <v>199</v>
      </c>
      <c r="X156" s="401" t="s">
        <v>200</v>
      </c>
      <c r="Y156" s="401" t="s">
        <v>201</v>
      </c>
      <c r="Z156" s="401" t="s">
        <v>202</v>
      </c>
      <c r="AA156" s="401" t="s">
        <v>203</v>
      </c>
      <c r="AB156" s="401" t="s">
        <v>204</v>
      </c>
      <c r="AC156" s="401" t="s">
        <v>205</v>
      </c>
      <c r="AD156" s="401" t="s">
        <v>206</v>
      </c>
      <c r="AE156" s="401" t="s">
        <v>207</v>
      </c>
      <c r="AF156" s="401" t="s">
        <v>33</v>
      </c>
      <c r="AG156" s="401" t="s">
        <v>55</v>
      </c>
      <c r="AH156" s="401" t="s">
        <v>57</v>
      </c>
      <c r="AI156" s="401" t="s">
        <v>34</v>
      </c>
      <c r="AJ156" s="401" t="s">
        <v>58</v>
      </c>
      <c r="AK156" s="401" t="s">
        <v>35</v>
      </c>
      <c r="AL156" s="401" t="s">
        <v>37</v>
      </c>
      <c r="AM156" s="401" t="s">
        <v>39</v>
      </c>
      <c r="AN156" s="401" t="s">
        <v>41</v>
      </c>
      <c r="AO156" s="401" t="s">
        <v>59</v>
      </c>
      <c r="AP156" s="401" t="s">
        <v>60</v>
      </c>
      <c r="AQ156" s="401" t="s">
        <v>61</v>
      </c>
      <c r="AR156" s="401" t="s">
        <v>62</v>
      </c>
      <c r="AS156" s="401" t="s">
        <v>43</v>
      </c>
      <c r="AT156" s="401" t="s">
        <v>63</v>
      </c>
      <c r="AU156" s="401" t="s">
        <v>64</v>
      </c>
      <c r="AV156" s="401" t="s">
        <v>65</v>
      </c>
      <c r="AW156" s="401" t="s">
        <v>66</v>
      </c>
      <c r="AX156" s="401" t="s">
        <v>45</v>
      </c>
      <c r="AY156" s="401" t="s">
        <v>67</v>
      </c>
      <c r="AZ156" s="401" t="s">
        <v>68</v>
      </c>
      <c r="BA156" s="401" t="s">
        <v>69</v>
      </c>
      <c r="BB156" s="401" t="s">
        <v>70</v>
      </c>
      <c r="BC156" s="401" t="s">
        <v>47</v>
      </c>
      <c r="BD156" s="401" t="s">
        <v>71</v>
      </c>
      <c r="BE156" s="401" t="s">
        <v>72</v>
      </c>
      <c r="BF156" s="401" t="s">
        <v>73</v>
      </c>
      <c r="BG156" s="401" t="s">
        <v>74</v>
      </c>
      <c r="BH156" s="401" t="s">
        <v>49</v>
      </c>
      <c r="BI156" s="401" t="s">
        <v>150</v>
      </c>
      <c r="BJ156" s="401" t="s">
        <v>76</v>
      </c>
      <c r="BK156" s="401" t="s">
        <v>77</v>
      </c>
      <c r="BL156" s="401" t="s">
        <v>78</v>
      </c>
    </row>
    <row r="157" spans="1:126" hidden="1" outlineLevel="1" x14ac:dyDescent="0.2">
      <c r="A157" s="244">
        <v>41089</v>
      </c>
      <c r="B157" s="244">
        <v>41274</v>
      </c>
      <c r="C157" s="336">
        <f t="array" ref="C157:BL218">MMULT(C91:BL152,C24:BL85)</f>
        <v>-8.094531126638748E-5</v>
      </c>
      <c r="D157" s="254">
        <v>-2.6982459960298707E-5</v>
      </c>
      <c r="E157" s="254">
        <v>0</v>
      </c>
      <c r="F157" s="254">
        <v>0</v>
      </c>
      <c r="G157" s="254">
        <v>0</v>
      </c>
      <c r="H157" s="254">
        <v>0</v>
      </c>
      <c r="I157" s="254">
        <v>0</v>
      </c>
      <c r="J157" s="254">
        <v>0</v>
      </c>
      <c r="K157" s="254">
        <v>0</v>
      </c>
      <c r="L157" s="254">
        <v>2.0033543137746068E-5</v>
      </c>
      <c r="M157" s="254">
        <v>-2.8222247553807983E-4</v>
      </c>
      <c r="N157" s="254">
        <v>-4.7910401831520308E-3</v>
      </c>
      <c r="O157" s="254">
        <v>1.6670987421416782E-4</v>
      </c>
      <c r="P157" s="254">
        <v>0</v>
      </c>
      <c r="Q157" s="254">
        <v>0</v>
      </c>
      <c r="R157" s="254">
        <v>0</v>
      </c>
      <c r="S157" s="254">
        <v>0</v>
      </c>
      <c r="T157" s="254">
        <v>0</v>
      </c>
      <c r="U157" s="254">
        <v>0</v>
      </c>
      <c r="V157" s="254">
        <v>0</v>
      </c>
      <c r="W157" s="254">
        <v>0</v>
      </c>
      <c r="X157" s="254">
        <v>0</v>
      </c>
      <c r="Y157" s="254">
        <v>0</v>
      </c>
      <c r="Z157" s="254">
        <v>0</v>
      </c>
      <c r="AA157" s="254">
        <v>0</v>
      </c>
      <c r="AB157" s="254">
        <v>0</v>
      </c>
      <c r="AC157" s="254">
        <v>0</v>
      </c>
      <c r="AD157" s="254">
        <v>0</v>
      </c>
      <c r="AE157" s="254">
        <v>0</v>
      </c>
      <c r="AF157" s="254">
        <v>0</v>
      </c>
      <c r="AG157" s="254">
        <v>0</v>
      </c>
      <c r="AH157" s="254">
        <v>0</v>
      </c>
      <c r="AI157" s="254">
        <v>0</v>
      </c>
      <c r="AJ157" s="254">
        <v>0</v>
      </c>
      <c r="AK157" s="254">
        <v>0</v>
      </c>
      <c r="AL157" s="254">
        <v>0</v>
      </c>
      <c r="AM157" s="254">
        <v>0</v>
      </c>
      <c r="AN157" s="254">
        <v>0</v>
      </c>
      <c r="AO157" s="254">
        <v>0</v>
      </c>
      <c r="AP157" s="254">
        <v>0</v>
      </c>
      <c r="AQ157" s="254">
        <v>0</v>
      </c>
      <c r="AR157" s="254">
        <v>0</v>
      </c>
      <c r="AS157" s="254">
        <v>0</v>
      </c>
      <c r="AT157" s="254">
        <v>0</v>
      </c>
      <c r="AU157" s="254">
        <v>0</v>
      </c>
      <c r="AV157" s="254">
        <v>0</v>
      </c>
      <c r="AW157" s="254">
        <v>0</v>
      </c>
      <c r="AX157" s="254">
        <v>0</v>
      </c>
      <c r="AY157" s="254">
        <v>0</v>
      </c>
      <c r="AZ157" s="254">
        <v>0</v>
      </c>
      <c r="BA157" s="254">
        <v>0</v>
      </c>
      <c r="BB157" s="254">
        <v>0</v>
      </c>
      <c r="BC157" s="254">
        <v>0</v>
      </c>
      <c r="BD157" s="254">
        <v>0</v>
      </c>
      <c r="BE157" s="254">
        <v>0</v>
      </c>
      <c r="BF157" s="254">
        <v>0</v>
      </c>
      <c r="BG157" s="254">
        <v>0</v>
      </c>
      <c r="BH157" s="254">
        <v>0</v>
      </c>
      <c r="BI157" s="254">
        <v>0</v>
      </c>
      <c r="BJ157" s="254">
        <v>0</v>
      </c>
      <c r="BK157" s="254">
        <v>0</v>
      </c>
      <c r="BL157" s="255">
        <v>0</v>
      </c>
    </row>
    <row r="158" spans="1:126" hidden="1" outlineLevel="1" x14ac:dyDescent="0.2">
      <c r="A158" s="238">
        <v>41092</v>
      </c>
      <c r="B158" s="238">
        <v>41276</v>
      </c>
      <c r="C158" s="256">
        <v>-7.8983664724643817E-5</v>
      </c>
      <c r="D158" s="257">
        <v>-2.632856106960699E-5</v>
      </c>
      <c r="E158" s="257">
        <v>0</v>
      </c>
      <c r="F158" s="257">
        <v>0</v>
      </c>
      <c r="G158" s="257">
        <v>0</v>
      </c>
      <c r="H158" s="257">
        <v>0</v>
      </c>
      <c r="I158" s="257">
        <v>0</v>
      </c>
      <c r="J158" s="257">
        <v>0</v>
      </c>
      <c r="K158" s="257">
        <v>0</v>
      </c>
      <c r="L158" s="257">
        <v>2.4026151369470167E-6</v>
      </c>
      <c r="M158" s="257">
        <v>-8.4719278807510092E-5</v>
      </c>
      <c r="N158" s="257">
        <v>-4.7951107323660766E-3</v>
      </c>
      <c r="O158" s="257">
        <v>6.4264604818796032E-5</v>
      </c>
      <c r="P158" s="257">
        <v>0</v>
      </c>
      <c r="Q158" s="257">
        <v>0</v>
      </c>
      <c r="R158" s="257">
        <v>0</v>
      </c>
      <c r="S158" s="257">
        <v>0</v>
      </c>
      <c r="T158" s="257">
        <v>0</v>
      </c>
      <c r="U158" s="257">
        <v>0</v>
      </c>
      <c r="V158" s="257">
        <v>0</v>
      </c>
      <c r="W158" s="257">
        <v>0</v>
      </c>
      <c r="X158" s="257">
        <v>0</v>
      </c>
      <c r="Y158" s="257">
        <v>0</v>
      </c>
      <c r="Z158" s="257">
        <v>0</v>
      </c>
      <c r="AA158" s="257">
        <v>0</v>
      </c>
      <c r="AB158" s="257">
        <v>0</v>
      </c>
      <c r="AC158" s="257">
        <v>0</v>
      </c>
      <c r="AD158" s="257">
        <v>0</v>
      </c>
      <c r="AE158" s="257">
        <v>0</v>
      </c>
      <c r="AF158" s="257">
        <v>0</v>
      </c>
      <c r="AG158" s="257">
        <v>0</v>
      </c>
      <c r="AH158" s="257">
        <v>0</v>
      </c>
      <c r="AI158" s="257">
        <v>0</v>
      </c>
      <c r="AJ158" s="257">
        <v>0</v>
      </c>
      <c r="AK158" s="257">
        <v>0</v>
      </c>
      <c r="AL158" s="257">
        <v>0</v>
      </c>
      <c r="AM158" s="257">
        <v>0</v>
      </c>
      <c r="AN158" s="257">
        <v>0</v>
      </c>
      <c r="AO158" s="257">
        <v>0</v>
      </c>
      <c r="AP158" s="257">
        <v>0</v>
      </c>
      <c r="AQ158" s="257">
        <v>0</v>
      </c>
      <c r="AR158" s="257">
        <v>0</v>
      </c>
      <c r="AS158" s="257">
        <v>0</v>
      </c>
      <c r="AT158" s="257">
        <v>0</v>
      </c>
      <c r="AU158" s="257">
        <v>0</v>
      </c>
      <c r="AV158" s="257">
        <v>0</v>
      </c>
      <c r="AW158" s="257">
        <v>0</v>
      </c>
      <c r="AX158" s="257">
        <v>0</v>
      </c>
      <c r="AY158" s="257">
        <v>0</v>
      </c>
      <c r="AZ158" s="257">
        <v>0</v>
      </c>
      <c r="BA158" s="257">
        <v>0</v>
      </c>
      <c r="BB158" s="257">
        <v>0</v>
      </c>
      <c r="BC158" s="257">
        <v>0</v>
      </c>
      <c r="BD158" s="257">
        <v>0</v>
      </c>
      <c r="BE158" s="257">
        <v>0</v>
      </c>
      <c r="BF158" s="257">
        <v>0</v>
      </c>
      <c r="BG158" s="257">
        <v>0</v>
      </c>
      <c r="BH158" s="257">
        <v>0</v>
      </c>
      <c r="BI158" s="257">
        <v>0</v>
      </c>
      <c r="BJ158" s="257">
        <v>0</v>
      </c>
      <c r="BK158" s="257">
        <v>0</v>
      </c>
      <c r="BL158" s="258">
        <v>0</v>
      </c>
    </row>
    <row r="159" spans="1:126" hidden="1" outlineLevel="1" x14ac:dyDescent="0.2">
      <c r="A159" s="238">
        <v>41093</v>
      </c>
      <c r="B159" s="238">
        <v>41277</v>
      </c>
      <c r="C159" s="256">
        <v>-7.7392797904094176E-5</v>
      </c>
      <c r="D159" s="257">
        <v>-2.5798258577619815E-5</v>
      </c>
      <c r="E159" s="257">
        <v>0</v>
      </c>
      <c r="F159" s="257">
        <v>0</v>
      </c>
      <c r="G159" s="257">
        <v>0</v>
      </c>
      <c r="H159" s="257">
        <v>0</v>
      </c>
      <c r="I159" s="257">
        <v>0</v>
      </c>
      <c r="J159" s="257">
        <v>0</v>
      </c>
      <c r="K159" s="257">
        <v>0</v>
      </c>
      <c r="L159" s="257">
        <v>0</v>
      </c>
      <c r="M159" s="257">
        <v>0</v>
      </c>
      <c r="N159" s="257">
        <v>-4.7412257173176115E-3</v>
      </c>
      <c r="O159" s="257">
        <v>0</v>
      </c>
      <c r="P159" s="257">
        <v>0</v>
      </c>
      <c r="Q159" s="257">
        <v>0</v>
      </c>
      <c r="R159" s="257">
        <v>0</v>
      </c>
      <c r="S159" s="257">
        <v>0</v>
      </c>
      <c r="T159" s="257">
        <v>0</v>
      </c>
      <c r="U159" s="257">
        <v>0</v>
      </c>
      <c r="V159" s="257">
        <v>0</v>
      </c>
      <c r="W159" s="257">
        <v>0</v>
      </c>
      <c r="X159" s="257">
        <v>0</v>
      </c>
      <c r="Y159" s="257">
        <v>0</v>
      </c>
      <c r="Z159" s="257">
        <v>0</v>
      </c>
      <c r="AA159" s="257">
        <v>0</v>
      </c>
      <c r="AB159" s="257">
        <v>0</v>
      </c>
      <c r="AC159" s="257">
        <v>0</v>
      </c>
      <c r="AD159" s="257">
        <v>0</v>
      </c>
      <c r="AE159" s="257">
        <v>0</v>
      </c>
      <c r="AF159" s="257">
        <v>0</v>
      </c>
      <c r="AG159" s="257">
        <v>0</v>
      </c>
      <c r="AH159" s="257">
        <v>0</v>
      </c>
      <c r="AI159" s="257">
        <v>0</v>
      </c>
      <c r="AJ159" s="257">
        <v>0</v>
      </c>
      <c r="AK159" s="257">
        <v>0</v>
      </c>
      <c r="AL159" s="257">
        <v>0</v>
      </c>
      <c r="AM159" s="257">
        <v>0</v>
      </c>
      <c r="AN159" s="257">
        <v>0</v>
      </c>
      <c r="AO159" s="257">
        <v>0</v>
      </c>
      <c r="AP159" s="257">
        <v>0</v>
      </c>
      <c r="AQ159" s="257">
        <v>0</v>
      </c>
      <c r="AR159" s="257">
        <v>0</v>
      </c>
      <c r="AS159" s="257">
        <v>0</v>
      </c>
      <c r="AT159" s="257">
        <v>0</v>
      </c>
      <c r="AU159" s="257">
        <v>0</v>
      </c>
      <c r="AV159" s="257">
        <v>0</v>
      </c>
      <c r="AW159" s="257">
        <v>0</v>
      </c>
      <c r="AX159" s="257">
        <v>0</v>
      </c>
      <c r="AY159" s="257">
        <v>0</v>
      </c>
      <c r="AZ159" s="257">
        <v>0</v>
      </c>
      <c r="BA159" s="257">
        <v>0</v>
      </c>
      <c r="BB159" s="257">
        <v>0</v>
      </c>
      <c r="BC159" s="257">
        <v>0</v>
      </c>
      <c r="BD159" s="257">
        <v>0</v>
      </c>
      <c r="BE159" s="257">
        <v>0</v>
      </c>
      <c r="BF159" s="257">
        <v>0</v>
      </c>
      <c r="BG159" s="257">
        <v>0</v>
      </c>
      <c r="BH159" s="257">
        <v>0</v>
      </c>
      <c r="BI159" s="257">
        <v>0</v>
      </c>
      <c r="BJ159" s="257">
        <v>0</v>
      </c>
      <c r="BK159" s="257">
        <v>0</v>
      </c>
      <c r="BL159" s="258">
        <v>0</v>
      </c>
    </row>
    <row r="160" spans="1:126" hidden="1" outlineLevel="1" x14ac:dyDescent="0.2">
      <c r="A160" s="238">
        <v>41094</v>
      </c>
      <c r="B160" s="238">
        <v>41278</v>
      </c>
      <c r="C160" s="256">
        <v>-7.561026415913485E-5</v>
      </c>
      <c r="D160" s="257">
        <v>-2.5204065478045337E-5</v>
      </c>
      <c r="E160" s="257">
        <v>0</v>
      </c>
      <c r="F160" s="257">
        <v>0</v>
      </c>
      <c r="G160" s="257">
        <v>0</v>
      </c>
      <c r="H160" s="257">
        <v>0</v>
      </c>
      <c r="I160" s="257">
        <v>0</v>
      </c>
      <c r="J160" s="257">
        <v>0</v>
      </c>
      <c r="K160" s="257">
        <v>0</v>
      </c>
      <c r="L160" s="257">
        <v>0</v>
      </c>
      <c r="M160" s="257">
        <v>7.4637085055818383E-5</v>
      </c>
      <c r="N160" s="257">
        <v>-4.6514468402673792E-3</v>
      </c>
      <c r="O160" s="257">
        <v>-8.4566036949881444E-5</v>
      </c>
      <c r="P160" s="257">
        <v>2.2965289963408919E-6</v>
      </c>
      <c r="Q160" s="257">
        <v>0</v>
      </c>
      <c r="R160" s="257">
        <v>0</v>
      </c>
      <c r="S160" s="257">
        <v>0</v>
      </c>
      <c r="T160" s="257">
        <v>0</v>
      </c>
      <c r="U160" s="257">
        <v>0</v>
      </c>
      <c r="V160" s="257">
        <v>0</v>
      </c>
      <c r="W160" s="257">
        <v>0</v>
      </c>
      <c r="X160" s="257">
        <v>0</v>
      </c>
      <c r="Y160" s="257">
        <v>0</v>
      </c>
      <c r="Z160" s="257">
        <v>0</v>
      </c>
      <c r="AA160" s="257">
        <v>0</v>
      </c>
      <c r="AB160" s="257">
        <v>0</v>
      </c>
      <c r="AC160" s="257">
        <v>0</v>
      </c>
      <c r="AD160" s="257">
        <v>0</v>
      </c>
      <c r="AE160" s="257">
        <v>0</v>
      </c>
      <c r="AF160" s="257">
        <v>0</v>
      </c>
      <c r="AG160" s="257">
        <v>0</v>
      </c>
      <c r="AH160" s="257">
        <v>0</v>
      </c>
      <c r="AI160" s="257">
        <v>0</v>
      </c>
      <c r="AJ160" s="257">
        <v>0</v>
      </c>
      <c r="AK160" s="257">
        <v>0</v>
      </c>
      <c r="AL160" s="257">
        <v>0</v>
      </c>
      <c r="AM160" s="257">
        <v>0</v>
      </c>
      <c r="AN160" s="257">
        <v>0</v>
      </c>
      <c r="AO160" s="257">
        <v>0</v>
      </c>
      <c r="AP160" s="257">
        <v>0</v>
      </c>
      <c r="AQ160" s="257">
        <v>0</v>
      </c>
      <c r="AR160" s="257">
        <v>0</v>
      </c>
      <c r="AS160" s="257">
        <v>0</v>
      </c>
      <c r="AT160" s="257">
        <v>0</v>
      </c>
      <c r="AU160" s="257">
        <v>0</v>
      </c>
      <c r="AV160" s="257">
        <v>0</v>
      </c>
      <c r="AW160" s="257">
        <v>0</v>
      </c>
      <c r="AX160" s="257">
        <v>0</v>
      </c>
      <c r="AY160" s="257">
        <v>0</v>
      </c>
      <c r="AZ160" s="257">
        <v>0</v>
      </c>
      <c r="BA160" s="257">
        <v>0</v>
      </c>
      <c r="BB160" s="257">
        <v>0</v>
      </c>
      <c r="BC160" s="257">
        <v>0</v>
      </c>
      <c r="BD160" s="257">
        <v>0</v>
      </c>
      <c r="BE160" s="257">
        <v>0</v>
      </c>
      <c r="BF160" s="257">
        <v>0</v>
      </c>
      <c r="BG160" s="257">
        <v>0</v>
      </c>
      <c r="BH160" s="257">
        <v>0</v>
      </c>
      <c r="BI160" s="257">
        <v>0</v>
      </c>
      <c r="BJ160" s="257">
        <v>0</v>
      </c>
      <c r="BK160" s="257">
        <v>0</v>
      </c>
      <c r="BL160" s="258">
        <v>0</v>
      </c>
    </row>
    <row r="161" spans="1:64" hidden="1" outlineLevel="1" x14ac:dyDescent="0.2">
      <c r="A161" s="238">
        <v>41100</v>
      </c>
      <c r="B161" s="238">
        <v>41284</v>
      </c>
      <c r="C161" s="256">
        <v>-7.0269000777193293E-5</v>
      </c>
      <c r="D161" s="257">
        <v>-2.3423598849796997E-5</v>
      </c>
      <c r="E161" s="257">
        <v>0</v>
      </c>
      <c r="F161" s="257">
        <v>0</v>
      </c>
      <c r="G161" s="257">
        <v>0</v>
      </c>
      <c r="H161" s="257">
        <v>0</v>
      </c>
      <c r="I161" s="257">
        <v>0</v>
      </c>
      <c r="J161" s="257">
        <v>0</v>
      </c>
      <c r="K161" s="257">
        <v>0</v>
      </c>
      <c r="L161" s="257">
        <v>0</v>
      </c>
      <c r="M161" s="257">
        <v>3.313620345278949E-4</v>
      </c>
      <c r="N161" s="257">
        <v>-3.8267075856275837E-3</v>
      </c>
      <c r="O161" s="257">
        <v>-1.1071171951426593E-3</v>
      </c>
      <c r="P161" s="257">
        <v>8.849910858873808E-5</v>
      </c>
      <c r="Q161" s="257">
        <v>0</v>
      </c>
      <c r="R161" s="257">
        <v>0</v>
      </c>
      <c r="S161" s="257">
        <v>0</v>
      </c>
      <c r="T161" s="257">
        <v>0</v>
      </c>
      <c r="U161" s="257">
        <v>0</v>
      </c>
      <c r="V161" s="257">
        <v>0</v>
      </c>
      <c r="W161" s="257">
        <v>0</v>
      </c>
      <c r="X161" s="257">
        <v>0</v>
      </c>
      <c r="Y161" s="257">
        <v>0</v>
      </c>
      <c r="Z161" s="257">
        <v>0</v>
      </c>
      <c r="AA161" s="257">
        <v>0</v>
      </c>
      <c r="AB161" s="257">
        <v>0</v>
      </c>
      <c r="AC161" s="257">
        <v>0</v>
      </c>
      <c r="AD161" s="257">
        <v>0</v>
      </c>
      <c r="AE161" s="257">
        <v>0</v>
      </c>
      <c r="AF161" s="257">
        <v>0</v>
      </c>
      <c r="AG161" s="257">
        <v>0</v>
      </c>
      <c r="AH161" s="257">
        <v>0</v>
      </c>
      <c r="AI161" s="257">
        <v>0</v>
      </c>
      <c r="AJ161" s="257">
        <v>0</v>
      </c>
      <c r="AK161" s="257">
        <v>0</v>
      </c>
      <c r="AL161" s="257">
        <v>0</v>
      </c>
      <c r="AM161" s="257">
        <v>0</v>
      </c>
      <c r="AN161" s="257">
        <v>0</v>
      </c>
      <c r="AO161" s="257">
        <v>0</v>
      </c>
      <c r="AP161" s="257">
        <v>0</v>
      </c>
      <c r="AQ161" s="257">
        <v>0</v>
      </c>
      <c r="AR161" s="257">
        <v>0</v>
      </c>
      <c r="AS161" s="257">
        <v>0</v>
      </c>
      <c r="AT161" s="257">
        <v>0</v>
      </c>
      <c r="AU161" s="257">
        <v>0</v>
      </c>
      <c r="AV161" s="257">
        <v>0</v>
      </c>
      <c r="AW161" s="257">
        <v>0</v>
      </c>
      <c r="AX161" s="257">
        <v>0</v>
      </c>
      <c r="AY161" s="257">
        <v>0</v>
      </c>
      <c r="AZ161" s="257">
        <v>0</v>
      </c>
      <c r="BA161" s="257">
        <v>0</v>
      </c>
      <c r="BB161" s="257">
        <v>0</v>
      </c>
      <c r="BC161" s="257">
        <v>0</v>
      </c>
      <c r="BD161" s="257">
        <v>0</v>
      </c>
      <c r="BE161" s="257">
        <v>0</v>
      </c>
      <c r="BF161" s="257">
        <v>0</v>
      </c>
      <c r="BG161" s="257">
        <v>0</v>
      </c>
      <c r="BH161" s="257">
        <v>0</v>
      </c>
      <c r="BI161" s="257">
        <v>0</v>
      </c>
      <c r="BJ161" s="257">
        <v>0</v>
      </c>
      <c r="BK161" s="257">
        <v>0</v>
      </c>
      <c r="BL161" s="258">
        <v>0</v>
      </c>
    </row>
    <row r="162" spans="1:64" hidden="1" outlineLevel="1" x14ac:dyDescent="0.2">
      <c r="A162" s="238">
        <v>41107</v>
      </c>
      <c r="B162" s="238">
        <v>41291</v>
      </c>
      <c r="C162" s="256">
        <v>-7.3533974086165246E-5</v>
      </c>
      <c r="D162" s="257">
        <v>-2.4511951096176164E-5</v>
      </c>
      <c r="E162" s="257">
        <v>0</v>
      </c>
      <c r="F162" s="257">
        <v>0</v>
      </c>
      <c r="G162" s="257">
        <v>0</v>
      </c>
      <c r="H162" s="257">
        <v>0</v>
      </c>
      <c r="I162" s="257">
        <v>0</v>
      </c>
      <c r="J162" s="257">
        <v>0</v>
      </c>
      <c r="K162" s="257">
        <v>0</v>
      </c>
      <c r="L162" s="257">
        <v>0</v>
      </c>
      <c r="M162" s="257">
        <v>3.3338485040456067E-4</v>
      </c>
      <c r="N162" s="257">
        <v>-2.6525214754880909E-3</v>
      </c>
      <c r="O162" s="257">
        <v>-2.8634826884190827E-3</v>
      </c>
      <c r="P162" s="257">
        <v>2.4733196616505421E-4</v>
      </c>
      <c r="Q162" s="257">
        <v>0</v>
      </c>
      <c r="R162" s="257">
        <v>0</v>
      </c>
      <c r="S162" s="257">
        <v>0</v>
      </c>
      <c r="T162" s="257">
        <v>0</v>
      </c>
      <c r="U162" s="257">
        <v>0</v>
      </c>
      <c r="V162" s="257">
        <v>0</v>
      </c>
      <c r="W162" s="257">
        <v>0</v>
      </c>
      <c r="X162" s="257">
        <v>0</v>
      </c>
      <c r="Y162" s="257">
        <v>0</v>
      </c>
      <c r="Z162" s="257">
        <v>0</v>
      </c>
      <c r="AA162" s="257">
        <v>0</v>
      </c>
      <c r="AB162" s="257">
        <v>0</v>
      </c>
      <c r="AC162" s="257">
        <v>0</v>
      </c>
      <c r="AD162" s="257">
        <v>0</v>
      </c>
      <c r="AE162" s="257">
        <v>0</v>
      </c>
      <c r="AF162" s="257">
        <v>0</v>
      </c>
      <c r="AG162" s="257">
        <v>0</v>
      </c>
      <c r="AH162" s="257">
        <v>0</v>
      </c>
      <c r="AI162" s="257">
        <v>0</v>
      </c>
      <c r="AJ162" s="257">
        <v>0</v>
      </c>
      <c r="AK162" s="257">
        <v>0</v>
      </c>
      <c r="AL162" s="257">
        <v>0</v>
      </c>
      <c r="AM162" s="257">
        <v>0</v>
      </c>
      <c r="AN162" s="257">
        <v>0</v>
      </c>
      <c r="AO162" s="257">
        <v>0</v>
      </c>
      <c r="AP162" s="257">
        <v>0</v>
      </c>
      <c r="AQ162" s="257">
        <v>0</v>
      </c>
      <c r="AR162" s="257">
        <v>0</v>
      </c>
      <c r="AS162" s="257">
        <v>0</v>
      </c>
      <c r="AT162" s="257">
        <v>0</v>
      </c>
      <c r="AU162" s="257">
        <v>0</v>
      </c>
      <c r="AV162" s="257">
        <v>0</v>
      </c>
      <c r="AW162" s="257">
        <v>0</v>
      </c>
      <c r="AX162" s="257">
        <v>0</v>
      </c>
      <c r="AY162" s="257">
        <v>0</v>
      </c>
      <c r="AZ162" s="257">
        <v>0</v>
      </c>
      <c r="BA162" s="257">
        <v>0</v>
      </c>
      <c r="BB162" s="257">
        <v>0</v>
      </c>
      <c r="BC162" s="257">
        <v>0</v>
      </c>
      <c r="BD162" s="257">
        <v>0</v>
      </c>
      <c r="BE162" s="257">
        <v>0</v>
      </c>
      <c r="BF162" s="257">
        <v>0</v>
      </c>
      <c r="BG162" s="257">
        <v>0</v>
      </c>
      <c r="BH162" s="257">
        <v>0</v>
      </c>
      <c r="BI162" s="257">
        <v>0</v>
      </c>
      <c r="BJ162" s="257">
        <v>0</v>
      </c>
      <c r="BK162" s="257">
        <v>0</v>
      </c>
      <c r="BL162" s="258">
        <v>0</v>
      </c>
    </row>
    <row r="163" spans="1:64" hidden="1" outlineLevel="1" x14ac:dyDescent="0.2">
      <c r="A163" s="238">
        <v>41114</v>
      </c>
      <c r="B163" s="238">
        <v>41298</v>
      </c>
      <c r="C163" s="256">
        <v>-7.8114745826098029E-5</v>
      </c>
      <c r="D163" s="257">
        <v>-2.6038914028087484E-5</v>
      </c>
      <c r="E163" s="257">
        <v>0</v>
      </c>
      <c r="F163" s="257">
        <v>0</v>
      </c>
      <c r="G163" s="257">
        <v>0</v>
      </c>
      <c r="H163" s="257">
        <v>0</v>
      </c>
      <c r="I163" s="257">
        <v>0</v>
      </c>
      <c r="J163" s="257">
        <v>0</v>
      </c>
      <c r="K163" s="257">
        <v>0</v>
      </c>
      <c r="L163" s="257">
        <v>0</v>
      </c>
      <c r="M163" s="257">
        <v>1.8133816411369436E-4</v>
      </c>
      <c r="N163" s="257">
        <v>-1.4600839957370087E-3</v>
      </c>
      <c r="O163" s="257">
        <v>-4.4512068050817939E-3</v>
      </c>
      <c r="P163" s="257">
        <v>3.3021430011191092E-4</v>
      </c>
      <c r="Q163" s="257">
        <v>0</v>
      </c>
      <c r="R163" s="257">
        <v>0</v>
      </c>
      <c r="S163" s="257">
        <v>0</v>
      </c>
      <c r="T163" s="257">
        <v>0</v>
      </c>
      <c r="U163" s="257">
        <v>0</v>
      </c>
      <c r="V163" s="257">
        <v>0</v>
      </c>
      <c r="W163" s="257">
        <v>0</v>
      </c>
      <c r="X163" s="257">
        <v>0</v>
      </c>
      <c r="Y163" s="257">
        <v>0</v>
      </c>
      <c r="Z163" s="257">
        <v>0</v>
      </c>
      <c r="AA163" s="257">
        <v>0</v>
      </c>
      <c r="AB163" s="257">
        <v>0</v>
      </c>
      <c r="AC163" s="257">
        <v>0</v>
      </c>
      <c r="AD163" s="257">
        <v>0</v>
      </c>
      <c r="AE163" s="257">
        <v>0</v>
      </c>
      <c r="AF163" s="257">
        <v>0</v>
      </c>
      <c r="AG163" s="257">
        <v>0</v>
      </c>
      <c r="AH163" s="257">
        <v>0</v>
      </c>
      <c r="AI163" s="257">
        <v>0</v>
      </c>
      <c r="AJ163" s="257">
        <v>0</v>
      </c>
      <c r="AK163" s="257">
        <v>0</v>
      </c>
      <c r="AL163" s="257">
        <v>0</v>
      </c>
      <c r="AM163" s="257">
        <v>0</v>
      </c>
      <c r="AN163" s="257">
        <v>0</v>
      </c>
      <c r="AO163" s="257">
        <v>0</v>
      </c>
      <c r="AP163" s="257">
        <v>0</v>
      </c>
      <c r="AQ163" s="257">
        <v>0</v>
      </c>
      <c r="AR163" s="257">
        <v>0</v>
      </c>
      <c r="AS163" s="257">
        <v>0</v>
      </c>
      <c r="AT163" s="257">
        <v>0</v>
      </c>
      <c r="AU163" s="257">
        <v>0</v>
      </c>
      <c r="AV163" s="257">
        <v>0</v>
      </c>
      <c r="AW163" s="257">
        <v>0</v>
      </c>
      <c r="AX163" s="257">
        <v>0</v>
      </c>
      <c r="AY163" s="257">
        <v>0</v>
      </c>
      <c r="AZ163" s="257">
        <v>0</v>
      </c>
      <c r="BA163" s="257">
        <v>0</v>
      </c>
      <c r="BB163" s="257">
        <v>0</v>
      </c>
      <c r="BC163" s="257">
        <v>0</v>
      </c>
      <c r="BD163" s="257">
        <v>0</v>
      </c>
      <c r="BE163" s="257">
        <v>0</v>
      </c>
      <c r="BF163" s="257">
        <v>0</v>
      </c>
      <c r="BG163" s="257">
        <v>0</v>
      </c>
      <c r="BH163" s="257">
        <v>0</v>
      </c>
      <c r="BI163" s="257">
        <v>0</v>
      </c>
      <c r="BJ163" s="257">
        <v>0</v>
      </c>
      <c r="BK163" s="257">
        <v>0</v>
      </c>
      <c r="BL163" s="258">
        <v>0</v>
      </c>
    </row>
    <row r="164" spans="1:64" hidden="1" outlineLevel="1" x14ac:dyDescent="0.2">
      <c r="A164" s="238">
        <v>41124</v>
      </c>
      <c r="B164" s="238">
        <v>41309</v>
      </c>
      <c r="C164" s="256">
        <v>-6.7814555469624573E-5</v>
      </c>
      <c r="D164" s="257">
        <v>-2.2605429498215111E-5</v>
      </c>
      <c r="E164" s="257">
        <v>0</v>
      </c>
      <c r="F164" s="257">
        <v>0</v>
      </c>
      <c r="G164" s="257">
        <v>0</v>
      </c>
      <c r="H164" s="257">
        <v>0</v>
      </c>
      <c r="I164" s="257">
        <v>0</v>
      </c>
      <c r="J164" s="257">
        <v>0</v>
      </c>
      <c r="K164" s="257">
        <v>0</v>
      </c>
      <c r="L164" s="257">
        <v>0</v>
      </c>
      <c r="M164" s="257">
        <v>0</v>
      </c>
      <c r="N164" s="257">
        <v>0</v>
      </c>
      <c r="O164" s="257">
        <v>-4.8759981776361309E-3</v>
      </c>
      <c r="P164" s="257">
        <v>0</v>
      </c>
      <c r="Q164" s="257">
        <v>0</v>
      </c>
      <c r="R164" s="257">
        <v>0</v>
      </c>
      <c r="S164" s="257">
        <v>0</v>
      </c>
      <c r="T164" s="257">
        <v>0</v>
      </c>
      <c r="U164" s="257">
        <v>0</v>
      </c>
      <c r="V164" s="257">
        <v>0</v>
      </c>
      <c r="W164" s="257">
        <v>0</v>
      </c>
      <c r="X164" s="257">
        <v>0</v>
      </c>
      <c r="Y164" s="257">
        <v>0</v>
      </c>
      <c r="Z164" s="257">
        <v>0</v>
      </c>
      <c r="AA164" s="257">
        <v>0</v>
      </c>
      <c r="AB164" s="257">
        <v>0</v>
      </c>
      <c r="AC164" s="257">
        <v>0</v>
      </c>
      <c r="AD164" s="257">
        <v>0</v>
      </c>
      <c r="AE164" s="257">
        <v>0</v>
      </c>
      <c r="AF164" s="257">
        <v>0</v>
      </c>
      <c r="AG164" s="257">
        <v>0</v>
      </c>
      <c r="AH164" s="257">
        <v>0</v>
      </c>
      <c r="AI164" s="257">
        <v>0</v>
      </c>
      <c r="AJ164" s="257">
        <v>0</v>
      </c>
      <c r="AK164" s="257">
        <v>0</v>
      </c>
      <c r="AL164" s="257">
        <v>0</v>
      </c>
      <c r="AM164" s="257">
        <v>0</v>
      </c>
      <c r="AN164" s="257">
        <v>0</v>
      </c>
      <c r="AO164" s="257">
        <v>0</v>
      </c>
      <c r="AP164" s="257">
        <v>0</v>
      </c>
      <c r="AQ164" s="257">
        <v>0</v>
      </c>
      <c r="AR164" s="257">
        <v>0</v>
      </c>
      <c r="AS164" s="257">
        <v>0</v>
      </c>
      <c r="AT164" s="257">
        <v>0</v>
      </c>
      <c r="AU164" s="257">
        <v>0</v>
      </c>
      <c r="AV164" s="257">
        <v>0</v>
      </c>
      <c r="AW164" s="257">
        <v>0</v>
      </c>
      <c r="AX164" s="257">
        <v>0</v>
      </c>
      <c r="AY164" s="257">
        <v>0</v>
      </c>
      <c r="AZ164" s="257">
        <v>0</v>
      </c>
      <c r="BA164" s="257">
        <v>0</v>
      </c>
      <c r="BB164" s="257">
        <v>0</v>
      </c>
      <c r="BC164" s="257">
        <v>0</v>
      </c>
      <c r="BD164" s="257">
        <v>0</v>
      </c>
      <c r="BE164" s="257">
        <v>0</v>
      </c>
      <c r="BF164" s="257">
        <v>0</v>
      </c>
      <c r="BG164" s="257">
        <v>0</v>
      </c>
      <c r="BH164" s="257">
        <v>0</v>
      </c>
      <c r="BI164" s="257">
        <v>0</v>
      </c>
      <c r="BJ164" s="257">
        <v>0</v>
      </c>
      <c r="BK164" s="257">
        <v>0</v>
      </c>
      <c r="BL164" s="258">
        <v>0</v>
      </c>
    </row>
    <row r="165" spans="1:64" hidden="1" outlineLevel="1" x14ac:dyDescent="0.2">
      <c r="A165" s="238">
        <v>41155</v>
      </c>
      <c r="B165" s="238">
        <v>41337</v>
      </c>
      <c r="C165" s="256">
        <v>-6.477691245652454E-5</v>
      </c>
      <c r="D165" s="257">
        <v>-2.1592855955177904E-5</v>
      </c>
      <c r="E165" s="257">
        <v>0</v>
      </c>
      <c r="F165" s="257">
        <v>0</v>
      </c>
      <c r="G165" s="257">
        <v>0</v>
      </c>
      <c r="H165" s="257">
        <v>0</v>
      </c>
      <c r="I165" s="257">
        <v>0</v>
      </c>
      <c r="J165" s="257">
        <v>0</v>
      </c>
      <c r="K165" s="257">
        <v>0</v>
      </c>
      <c r="L165" s="257">
        <v>0</v>
      </c>
      <c r="M165" s="257">
        <v>0</v>
      </c>
      <c r="N165" s="257">
        <v>0</v>
      </c>
      <c r="O165" s="257">
        <v>0</v>
      </c>
      <c r="P165" s="257">
        <v>-5.2603948956203407E-3</v>
      </c>
      <c r="Q165" s="257">
        <v>0</v>
      </c>
      <c r="R165" s="257">
        <v>0</v>
      </c>
      <c r="S165" s="257">
        <v>0</v>
      </c>
      <c r="T165" s="257">
        <v>0</v>
      </c>
      <c r="U165" s="257">
        <v>0</v>
      </c>
      <c r="V165" s="257">
        <v>0</v>
      </c>
      <c r="W165" s="257">
        <v>0</v>
      </c>
      <c r="X165" s="257">
        <v>0</v>
      </c>
      <c r="Y165" s="257">
        <v>0</v>
      </c>
      <c r="Z165" s="257">
        <v>0</v>
      </c>
      <c r="AA165" s="257">
        <v>0</v>
      </c>
      <c r="AB165" s="257">
        <v>0</v>
      </c>
      <c r="AC165" s="257">
        <v>0</v>
      </c>
      <c r="AD165" s="257">
        <v>0</v>
      </c>
      <c r="AE165" s="257">
        <v>0</v>
      </c>
      <c r="AF165" s="257">
        <v>0</v>
      </c>
      <c r="AG165" s="257">
        <v>0</v>
      </c>
      <c r="AH165" s="257">
        <v>0</v>
      </c>
      <c r="AI165" s="257">
        <v>0</v>
      </c>
      <c r="AJ165" s="257">
        <v>0</v>
      </c>
      <c r="AK165" s="257">
        <v>0</v>
      </c>
      <c r="AL165" s="257">
        <v>0</v>
      </c>
      <c r="AM165" s="257">
        <v>0</v>
      </c>
      <c r="AN165" s="257">
        <v>0</v>
      </c>
      <c r="AO165" s="257">
        <v>0</v>
      </c>
      <c r="AP165" s="257">
        <v>0</v>
      </c>
      <c r="AQ165" s="257">
        <v>0</v>
      </c>
      <c r="AR165" s="257">
        <v>0</v>
      </c>
      <c r="AS165" s="257">
        <v>0</v>
      </c>
      <c r="AT165" s="257">
        <v>0</v>
      </c>
      <c r="AU165" s="257">
        <v>0</v>
      </c>
      <c r="AV165" s="257">
        <v>0</v>
      </c>
      <c r="AW165" s="257">
        <v>0</v>
      </c>
      <c r="AX165" s="257">
        <v>0</v>
      </c>
      <c r="AY165" s="257">
        <v>0</v>
      </c>
      <c r="AZ165" s="257">
        <v>0</v>
      </c>
      <c r="BA165" s="257">
        <v>0</v>
      </c>
      <c r="BB165" s="257">
        <v>0</v>
      </c>
      <c r="BC165" s="257">
        <v>0</v>
      </c>
      <c r="BD165" s="257">
        <v>0</v>
      </c>
      <c r="BE165" s="257">
        <v>0</v>
      </c>
      <c r="BF165" s="257">
        <v>0</v>
      </c>
      <c r="BG165" s="257">
        <v>0</v>
      </c>
      <c r="BH165" s="257">
        <v>0</v>
      </c>
      <c r="BI165" s="257">
        <v>0</v>
      </c>
      <c r="BJ165" s="257">
        <v>0</v>
      </c>
      <c r="BK165" s="257">
        <v>0</v>
      </c>
      <c r="BL165" s="258">
        <v>0</v>
      </c>
    </row>
    <row r="166" spans="1:64" hidden="1" outlineLevel="1" x14ac:dyDescent="0.2">
      <c r="A166" s="238">
        <v>41185</v>
      </c>
      <c r="B166" s="238">
        <v>41367</v>
      </c>
      <c r="C166" s="256">
        <v>-6.3184804638096993E-5</v>
      </c>
      <c r="D166" s="257">
        <v>-2.106213978890258E-5</v>
      </c>
      <c r="E166" s="257">
        <v>0</v>
      </c>
      <c r="F166" s="257">
        <v>0</v>
      </c>
      <c r="G166" s="257">
        <v>0</v>
      </c>
      <c r="H166" s="257">
        <v>0</v>
      </c>
      <c r="I166" s="257">
        <v>0</v>
      </c>
      <c r="J166" s="257">
        <v>0</v>
      </c>
      <c r="K166" s="257">
        <v>0</v>
      </c>
      <c r="L166" s="257">
        <v>0</v>
      </c>
      <c r="M166" s="257">
        <v>0</v>
      </c>
      <c r="N166" s="257">
        <v>0</v>
      </c>
      <c r="O166" s="257">
        <v>0</v>
      </c>
      <c r="P166" s="257">
        <v>0</v>
      </c>
      <c r="Q166" s="257">
        <v>-5.7608597608979671E-3</v>
      </c>
      <c r="R166" s="257">
        <v>0</v>
      </c>
      <c r="S166" s="257">
        <v>0</v>
      </c>
      <c r="T166" s="257">
        <v>0</v>
      </c>
      <c r="U166" s="257">
        <v>0</v>
      </c>
      <c r="V166" s="257">
        <v>0</v>
      </c>
      <c r="W166" s="257">
        <v>0</v>
      </c>
      <c r="X166" s="257">
        <v>0</v>
      </c>
      <c r="Y166" s="257">
        <v>0</v>
      </c>
      <c r="Z166" s="257">
        <v>0</v>
      </c>
      <c r="AA166" s="257">
        <v>0</v>
      </c>
      <c r="AB166" s="257">
        <v>0</v>
      </c>
      <c r="AC166" s="257">
        <v>0</v>
      </c>
      <c r="AD166" s="257">
        <v>0</v>
      </c>
      <c r="AE166" s="257">
        <v>0</v>
      </c>
      <c r="AF166" s="257">
        <v>0</v>
      </c>
      <c r="AG166" s="257">
        <v>0</v>
      </c>
      <c r="AH166" s="257">
        <v>0</v>
      </c>
      <c r="AI166" s="257">
        <v>0</v>
      </c>
      <c r="AJ166" s="257">
        <v>0</v>
      </c>
      <c r="AK166" s="257">
        <v>0</v>
      </c>
      <c r="AL166" s="257">
        <v>0</v>
      </c>
      <c r="AM166" s="257">
        <v>0</v>
      </c>
      <c r="AN166" s="257">
        <v>0</v>
      </c>
      <c r="AO166" s="257">
        <v>0</v>
      </c>
      <c r="AP166" s="257">
        <v>0</v>
      </c>
      <c r="AQ166" s="257">
        <v>0</v>
      </c>
      <c r="AR166" s="257">
        <v>0</v>
      </c>
      <c r="AS166" s="257">
        <v>0</v>
      </c>
      <c r="AT166" s="257">
        <v>0</v>
      </c>
      <c r="AU166" s="257">
        <v>0</v>
      </c>
      <c r="AV166" s="257">
        <v>0</v>
      </c>
      <c r="AW166" s="257">
        <v>0</v>
      </c>
      <c r="AX166" s="257">
        <v>0</v>
      </c>
      <c r="AY166" s="257">
        <v>0</v>
      </c>
      <c r="AZ166" s="257">
        <v>0</v>
      </c>
      <c r="BA166" s="257">
        <v>0</v>
      </c>
      <c r="BB166" s="257">
        <v>0</v>
      </c>
      <c r="BC166" s="257">
        <v>0</v>
      </c>
      <c r="BD166" s="257">
        <v>0</v>
      </c>
      <c r="BE166" s="257">
        <v>0</v>
      </c>
      <c r="BF166" s="257">
        <v>0</v>
      </c>
      <c r="BG166" s="257">
        <v>0</v>
      </c>
      <c r="BH166" s="257">
        <v>0</v>
      </c>
      <c r="BI166" s="257">
        <v>0</v>
      </c>
      <c r="BJ166" s="257">
        <v>0</v>
      </c>
      <c r="BK166" s="257">
        <v>0</v>
      </c>
      <c r="BL166" s="258">
        <v>0</v>
      </c>
    </row>
    <row r="167" spans="1:64" hidden="1" outlineLevel="1" x14ac:dyDescent="0.2">
      <c r="A167" s="238">
        <v>41218</v>
      </c>
      <c r="B167" s="238">
        <v>41400</v>
      </c>
      <c r="C167" s="256">
        <v>-5.6741185546900338E-5</v>
      </c>
      <c r="D167" s="257">
        <v>-1.8914211864544255E-5</v>
      </c>
      <c r="E167" s="257">
        <v>0</v>
      </c>
      <c r="F167" s="257">
        <v>0</v>
      </c>
      <c r="G167" s="257">
        <v>0</v>
      </c>
      <c r="H167" s="257">
        <v>0</v>
      </c>
      <c r="I167" s="257">
        <v>0</v>
      </c>
      <c r="J167" s="257">
        <v>0</v>
      </c>
      <c r="K167" s="257">
        <v>0</v>
      </c>
      <c r="L167" s="257">
        <v>0</v>
      </c>
      <c r="M167" s="257">
        <v>0</v>
      </c>
      <c r="N167" s="257">
        <v>0</v>
      </c>
      <c r="O167" s="257">
        <v>0</v>
      </c>
      <c r="P167" s="257">
        <v>0</v>
      </c>
      <c r="Q167" s="257">
        <v>4.0866408498995484E-4</v>
      </c>
      <c r="R167" s="257">
        <v>-5.8249512614741237E-3</v>
      </c>
      <c r="S167" s="257">
        <v>-4.2524704425584667E-4</v>
      </c>
      <c r="T167" s="257">
        <v>2.2717732770319787E-5</v>
      </c>
      <c r="U167" s="257">
        <v>0</v>
      </c>
      <c r="V167" s="257">
        <v>0</v>
      </c>
      <c r="W167" s="257">
        <v>0</v>
      </c>
      <c r="X167" s="257">
        <v>0</v>
      </c>
      <c r="Y167" s="257">
        <v>0</v>
      </c>
      <c r="Z167" s="257">
        <v>0</v>
      </c>
      <c r="AA167" s="257">
        <v>0</v>
      </c>
      <c r="AB167" s="257">
        <v>0</v>
      </c>
      <c r="AC167" s="257">
        <v>0</v>
      </c>
      <c r="AD167" s="257">
        <v>0</v>
      </c>
      <c r="AE167" s="257">
        <v>0</v>
      </c>
      <c r="AF167" s="257">
        <v>0</v>
      </c>
      <c r="AG167" s="257">
        <v>0</v>
      </c>
      <c r="AH167" s="257">
        <v>0</v>
      </c>
      <c r="AI167" s="257">
        <v>0</v>
      </c>
      <c r="AJ167" s="257">
        <v>0</v>
      </c>
      <c r="AK167" s="257">
        <v>0</v>
      </c>
      <c r="AL167" s="257">
        <v>0</v>
      </c>
      <c r="AM167" s="257">
        <v>0</v>
      </c>
      <c r="AN167" s="257">
        <v>0</v>
      </c>
      <c r="AO167" s="257">
        <v>0</v>
      </c>
      <c r="AP167" s="257">
        <v>0</v>
      </c>
      <c r="AQ167" s="257">
        <v>0</v>
      </c>
      <c r="AR167" s="257">
        <v>0</v>
      </c>
      <c r="AS167" s="257">
        <v>0</v>
      </c>
      <c r="AT167" s="257">
        <v>0</v>
      </c>
      <c r="AU167" s="257">
        <v>0</v>
      </c>
      <c r="AV167" s="257">
        <v>0</v>
      </c>
      <c r="AW167" s="257">
        <v>0</v>
      </c>
      <c r="AX167" s="257">
        <v>0</v>
      </c>
      <c r="AY167" s="257">
        <v>0</v>
      </c>
      <c r="AZ167" s="257">
        <v>0</v>
      </c>
      <c r="BA167" s="257">
        <v>0</v>
      </c>
      <c r="BB167" s="257">
        <v>0</v>
      </c>
      <c r="BC167" s="257">
        <v>0</v>
      </c>
      <c r="BD167" s="257">
        <v>0</v>
      </c>
      <c r="BE167" s="257">
        <v>0</v>
      </c>
      <c r="BF167" s="257">
        <v>0</v>
      </c>
      <c r="BG167" s="257">
        <v>0</v>
      </c>
      <c r="BH167" s="257">
        <v>0</v>
      </c>
      <c r="BI167" s="257">
        <v>0</v>
      </c>
      <c r="BJ167" s="257">
        <v>0</v>
      </c>
      <c r="BK167" s="257">
        <v>0</v>
      </c>
      <c r="BL167" s="258">
        <v>0</v>
      </c>
    </row>
    <row r="168" spans="1:64" hidden="1" outlineLevel="1" x14ac:dyDescent="0.2">
      <c r="A168" s="238">
        <v>41246</v>
      </c>
      <c r="B168" s="238">
        <v>41428</v>
      </c>
      <c r="C168" s="256">
        <v>-6.2451811447116222E-5</v>
      </c>
      <c r="D168" s="257">
        <v>-2.0817802471712741E-5</v>
      </c>
      <c r="E168" s="257">
        <v>0</v>
      </c>
      <c r="F168" s="257">
        <v>0</v>
      </c>
      <c r="G168" s="257">
        <v>0</v>
      </c>
      <c r="H168" s="257">
        <v>0</v>
      </c>
      <c r="I168" s="257">
        <v>0</v>
      </c>
      <c r="J168" s="257">
        <v>0</v>
      </c>
      <c r="K168" s="257">
        <v>0</v>
      </c>
      <c r="L168" s="257">
        <v>0</v>
      </c>
      <c r="M168" s="257">
        <v>0</v>
      </c>
      <c r="N168" s="257">
        <v>0</v>
      </c>
      <c r="O168" s="257">
        <v>0</v>
      </c>
      <c r="P168" s="257">
        <v>0</v>
      </c>
      <c r="Q168" s="257">
        <v>0</v>
      </c>
      <c r="R168" s="257">
        <v>0</v>
      </c>
      <c r="S168" s="257">
        <v>-6.9588709605417163E-3</v>
      </c>
      <c r="T168" s="257">
        <v>0</v>
      </c>
      <c r="U168" s="257">
        <v>0</v>
      </c>
      <c r="V168" s="257">
        <v>0</v>
      </c>
      <c r="W168" s="257">
        <v>0</v>
      </c>
      <c r="X168" s="257">
        <v>0</v>
      </c>
      <c r="Y168" s="257">
        <v>0</v>
      </c>
      <c r="Z168" s="257">
        <v>0</v>
      </c>
      <c r="AA168" s="257">
        <v>0</v>
      </c>
      <c r="AB168" s="257">
        <v>0</v>
      </c>
      <c r="AC168" s="257">
        <v>0</v>
      </c>
      <c r="AD168" s="257">
        <v>0</v>
      </c>
      <c r="AE168" s="257">
        <v>0</v>
      </c>
      <c r="AF168" s="257">
        <v>0</v>
      </c>
      <c r="AG168" s="257">
        <v>0</v>
      </c>
      <c r="AH168" s="257">
        <v>0</v>
      </c>
      <c r="AI168" s="257">
        <v>0</v>
      </c>
      <c r="AJ168" s="257">
        <v>0</v>
      </c>
      <c r="AK168" s="257">
        <v>0</v>
      </c>
      <c r="AL168" s="257">
        <v>0</v>
      </c>
      <c r="AM168" s="257">
        <v>0</v>
      </c>
      <c r="AN168" s="257">
        <v>0</v>
      </c>
      <c r="AO168" s="257">
        <v>0</v>
      </c>
      <c r="AP168" s="257">
        <v>0</v>
      </c>
      <c r="AQ168" s="257">
        <v>0</v>
      </c>
      <c r="AR168" s="257">
        <v>0</v>
      </c>
      <c r="AS168" s="257">
        <v>0</v>
      </c>
      <c r="AT168" s="257">
        <v>0</v>
      </c>
      <c r="AU168" s="257">
        <v>0</v>
      </c>
      <c r="AV168" s="257">
        <v>0</v>
      </c>
      <c r="AW168" s="257">
        <v>0</v>
      </c>
      <c r="AX168" s="257">
        <v>0</v>
      </c>
      <c r="AY168" s="257">
        <v>0</v>
      </c>
      <c r="AZ168" s="257">
        <v>0</v>
      </c>
      <c r="BA168" s="257">
        <v>0</v>
      </c>
      <c r="BB168" s="257">
        <v>0</v>
      </c>
      <c r="BC168" s="257">
        <v>0</v>
      </c>
      <c r="BD168" s="257">
        <v>0</v>
      </c>
      <c r="BE168" s="257">
        <v>0</v>
      </c>
      <c r="BF168" s="257">
        <v>0</v>
      </c>
      <c r="BG168" s="257">
        <v>0</v>
      </c>
      <c r="BH168" s="257">
        <v>0</v>
      </c>
      <c r="BI168" s="257">
        <v>0</v>
      </c>
      <c r="BJ168" s="257">
        <v>0</v>
      </c>
      <c r="BK168" s="257">
        <v>0</v>
      </c>
      <c r="BL168" s="258">
        <v>0</v>
      </c>
    </row>
    <row r="169" spans="1:64" hidden="1" outlineLevel="1" x14ac:dyDescent="0.2">
      <c r="A169" s="238">
        <v>41277</v>
      </c>
      <c r="B169" s="238">
        <v>41458</v>
      </c>
      <c r="C169" s="256">
        <v>-6.2054078385955657E-5</v>
      </c>
      <c r="D169" s="257">
        <v>-2.0685221401914823E-5</v>
      </c>
      <c r="E169" s="257">
        <v>0</v>
      </c>
      <c r="F169" s="257">
        <v>0</v>
      </c>
      <c r="G169" s="257">
        <v>0</v>
      </c>
      <c r="H169" s="257">
        <v>0</v>
      </c>
      <c r="I169" s="257">
        <v>0</v>
      </c>
      <c r="J169" s="257">
        <v>0</v>
      </c>
      <c r="K169" s="257">
        <v>0</v>
      </c>
      <c r="L169" s="257">
        <v>0</v>
      </c>
      <c r="M169" s="257">
        <v>0</v>
      </c>
      <c r="N169" s="257">
        <v>0</v>
      </c>
      <c r="O169" s="257">
        <v>0</v>
      </c>
      <c r="P169" s="257">
        <v>0</v>
      </c>
      <c r="Q169" s="257">
        <v>0</v>
      </c>
      <c r="R169" s="257">
        <v>0</v>
      </c>
      <c r="S169" s="257">
        <v>0</v>
      </c>
      <c r="T169" s="257">
        <v>-7.5323004672316904E-3</v>
      </c>
      <c r="U169" s="257">
        <v>0</v>
      </c>
      <c r="V169" s="257">
        <v>0</v>
      </c>
      <c r="W169" s="257">
        <v>0</v>
      </c>
      <c r="X169" s="257">
        <v>0</v>
      </c>
      <c r="Y169" s="257">
        <v>0</v>
      </c>
      <c r="Z169" s="257">
        <v>0</v>
      </c>
      <c r="AA169" s="257">
        <v>0</v>
      </c>
      <c r="AB169" s="257">
        <v>0</v>
      </c>
      <c r="AC169" s="257">
        <v>0</v>
      </c>
      <c r="AD169" s="257">
        <v>0</v>
      </c>
      <c r="AE169" s="257">
        <v>0</v>
      </c>
      <c r="AF169" s="257">
        <v>0</v>
      </c>
      <c r="AG169" s="257">
        <v>0</v>
      </c>
      <c r="AH169" s="257">
        <v>0</v>
      </c>
      <c r="AI169" s="257">
        <v>0</v>
      </c>
      <c r="AJ169" s="257">
        <v>0</v>
      </c>
      <c r="AK169" s="257">
        <v>0</v>
      </c>
      <c r="AL169" s="257">
        <v>0</v>
      </c>
      <c r="AM169" s="257">
        <v>0</v>
      </c>
      <c r="AN169" s="257">
        <v>0</v>
      </c>
      <c r="AO169" s="257">
        <v>0</v>
      </c>
      <c r="AP169" s="257">
        <v>0</v>
      </c>
      <c r="AQ169" s="257">
        <v>0</v>
      </c>
      <c r="AR169" s="257">
        <v>0</v>
      </c>
      <c r="AS169" s="257">
        <v>0</v>
      </c>
      <c r="AT169" s="257">
        <v>0</v>
      </c>
      <c r="AU169" s="257">
        <v>0</v>
      </c>
      <c r="AV169" s="257">
        <v>0</v>
      </c>
      <c r="AW169" s="257">
        <v>0</v>
      </c>
      <c r="AX169" s="257">
        <v>0</v>
      </c>
      <c r="AY169" s="257">
        <v>0</v>
      </c>
      <c r="AZ169" s="257">
        <v>0</v>
      </c>
      <c r="BA169" s="257">
        <v>0</v>
      </c>
      <c r="BB169" s="257">
        <v>0</v>
      </c>
      <c r="BC169" s="257">
        <v>0</v>
      </c>
      <c r="BD169" s="257">
        <v>0</v>
      </c>
      <c r="BE169" s="257">
        <v>0</v>
      </c>
      <c r="BF169" s="257">
        <v>0</v>
      </c>
      <c r="BG169" s="257">
        <v>0</v>
      </c>
      <c r="BH169" s="257">
        <v>0</v>
      </c>
      <c r="BI169" s="257">
        <v>0</v>
      </c>
      <c r="BJ169" s="257">
        <v>0</v>
      </c>
      <c r="BK169" s="257">
        <v>0</v>
      </c>
      <c r="BL169" s="258">
        <v>0</v>
      </c>
    </row>
    <row r="170" spans="1:64" hidden="1" outlineLevel="1" x14ac:dyDescent="0.2">
      <c r="A170" s="238">
        <v>41309</v>
      </c>
      <c r="B170" s="238">
        <v>41491</v>
      </c>
      <c r="C170" s="256">
        <v>-6.2439556626288576E-5</v>
      </c>
      <c r="D170" s="257">
        <v>-2.081371742391567E-5</v>
      </c>
      <c r="E170" s="257">
        <v>0</v>
      </c>
      <c r="F170" s="257">
        <v>0</v>
      </c>
      <c r="G170" s="257">
        <v>0</v>
      </c>
      <c r="H170" s="257">
        <v>0</v>
      </c>
      <c r="I170" s="257">
        <v>1.2553406628821137E-7</v>
      </c>
      <c r="J170" s="257">
        <v>0</v>
      </c>
      <c r="K170" s="257">
        <v>0</v>
      </c>
      <c r="L170" s="257">
        <v>0</v>
      </c>
      <c r="M170" s="257">
        <v>0</v>
      </c>
      <c r="N170" s="257">
        <v>0</v>
      </c>
      <c r="O170" s="257">
        <v>0</v>
      </c>
      <c r="P170" s="257">
        <v>0</v>
      </c>
      <c r="Q170" s="257">
        <v>0</v>
      </c>
      <c r="R170" s="257">
        <v>0</v>
      </c>
      <c r="S170" s="257">
        <v>0</v>
      </c>
      <c r="T170" s="257">
        <v>0</v>
      </c>
      <c r="U170" s="257">
        <v>-8.2655810292888501E-3</v>
      </c>
      <c r="V170" s="257">
        <v>0</v>
      </c>
      <c r="W170" s="257">
        <v>0</v>
      </c>
      <c r="X170" s="257">
        <v>0</v>
      </c>
      <c r="Y170" s="257">
        <v>0</v>
      </c>
      <c r="Z170" s="257">
        <v>0</v>
      </c>
      <c r="AA170" s="257">
        <v>0</v>
      </c>
      <c r="AB170" s="257">
        <v>0</v>
      </c>
      <c r="AC170" s="257">
        <v>0</v>
      </c>
      <c r="AD170" s="257">
        <v>0</v>
      </c>
      <c r="AE170" s="257">
        <v>0</v>
      </c>
      <c r="AF170" s="257">
        <v>0</v>
      </c>
      <c r="AG170" s="257">
        <v>0</v>
      </c>
      <c r="AH170" s="257">
        <v>0</v>
      </c>
      <c r="AI170" s="257">
        <v>0</v>
      </c>
      <c r="AJ170" s="257">
        <v>0</v>
      </c>
      <c r="AK170" s="257">
        <v>0</v>
      </c>
      <c r="AL170" s="257">
        <v>0</v>
      </c>
      <c r="AM170" s="257">
        <v>0</v>
      </c>
      <c r="AN170" s="257">
        <v>0</v>
      </c>
      <c r="AO170" s="257">
        <v>0</v>
      </c>
      <c r="AP170" s="257">
        <v>0</v>
      </c>
      <c r="AQ170" s="257">
        <v>0</v>
      </c>
      <c r="AR170" s="257">
        <v>0</v>
      </c>
      <c r="AS170" s="257">
        <v>0</v>
      </c>
      <c r="AT170" s="257">
        <v>0</v>
      </c>
      <c r="AU170" s="257">
        <v>0</v>
      </c>
      <c r="AV170" s="257">
        <v>0</v>
      </c>
      <c r="AW170" s="257">
        <v>0</v>
      </c>
      <c r="AX170" s="257">
        <v>0</v>
      </c>
      <c r="AY170" s="257">
        <v>0</v>
      </c>
      <c r="AZ170" s="257">
        <v>0</v>
      </c>
      <c r="BA170" s="257">
        <v>0</v>
      </c>
      <c r="BB170" s="257">
        <v>0</v>
      </c>
      <c r="BC170" s="257">
        <v>0</v>
      </c>
      <c r="BD170" s="257">
        <v>0</v>
      </c>
      <c r="BE170" s="257">
        <v>0</v>
      </c>
      <c r="BF170" s="257">
        <v>0</v>
      </c>
      <c r="BG170" s="257">
        <v>0</v>
      </c>
      <c r="BH170" s="257">
        <v>0</v>
      </c>
      <c r="BI170" s="257">
        <v>0</v>
      </c>
      <c r="BJ170" s="257">
        <v>0</v>
      </c>
      <c r="BK170" s="257">
        <v>0</v>
      </c>
      <c r="BL170" s="258">
        <v>0</v>
      </c>
    </row>
    <row r="171" spans="1:64" hidden="1" outlineLevel="1" x14ac:dyDescent="0.2">
      <c r="A171" s="238">
        <v>41337</v>
      </c>
      <c r="B171" s="238">
        <v>41521</v>
      </c>
      <c r="C171" s="256">
        <v>-6.0103954316779318E-5</v>
      </c>
      <c r="D171" s="257">
        <v>-2.0035163432764542E-5</v>
      </c>
      <c r="E171" s="257">
        <v>0</v>
      </c>
      <c r="F171" s="257">
        <v>0</v>
      </c>
      <c r="G171" s="257">
        <v>0</v>
      </c>
      <c r="H171" s="257">
        <v>0</v>
      </c>
      <c r="I171" s="257">
        <v>-3.9559992898788097E-9</v>
      </c>
      <c r="J171" s="257">
        <v>4.9674804568008852E-7</v>
      </c>
      <c r="K171" s="257">
        <v>1.5402354515555859E-8</v>
      </c>
      <c r="L171" s="257">
        <v>-6.857217178522246E-10</v>
      </c>
      <c r="M171" s="257">
        <v>0</v>
      </c>
      <c r="N171" s="257">
        <v>0</v>
      </c>
      <c r="O171" s="257">
        <v>0</v>
      </c>
      <c r="P171" s="257">
        <v>0</v>
      </c>
      <c r="Q171" s="257">
        <v>0</v>
      </c>
      <c r="R171" s="257">
        <v>0</v>
      </c>
      <c r="S171" s="257">
        <v>0</v>
      </c>
      <c r="T171" s="257">
        <v>0</v>
      </c>
      <c r="U171" s="257">
        <v>2.6047616913189338E-4</v>
      </c>
      <c r="V171" s="257">
        <v>-8.6989182133243494E-3</v>
      </c>
      <c r="W171" s="257">
        <v>-1.2943882741305412E-4</v>
      </c>
      <c r="X171" s="257">
        <v>3.298399578749974E-6</v>
      </c>
      <c r="Y171" s="257">
        <v>0</v>
      </c>
      <c r="Z171" s="257">
        <v>0</v>
      </c>
      <c r="AA171" s="257">
        <v>0</v>
      </c>
      <c r="AB171" s="257">
        <v>0</v>
      </c>
      <c r="AC171" s="257">
        <v>0</v>
      </c>
      <c r="AD171" s="257">
        <v>0</v>
      </c>
      <c r="AE171" s="257">
        <v>0</v>
      </c>
      <c r="AF171" s="257">
        <v>0</v>
      </c>
      <c r="AG171" s="257">
        <v>0</v>
      </c>
      <c r="AH171" s="257">
        <v>0</v>
      </c>
      <c r="AI171" s="257">
        <v>0</v>
      </c>
      <c r="AJ171" s="257">
        <v>0</v>
      </c>
      <c r="AK171" s="257">
        <v>0</v>
      </c>
      <c r="AL171" s="257">
        <v>0</v>
      </c>
      <c r="AM171" s="257">
        <v>0</v>
      </c>
      <c r="AN171" s="257">
        <v>0</v>
      </c>
      <c r="AO171" s="257">
        <v>0</v>
      </c>
      <c r="AP171" s="257">
        <v>0</v>
      </c>
      <c r="AQ171" s="257">
        <v>0</v>
      </c>
      <c r="AR171" s="257">
        <v>0</v>
      </c>
      <c r="AS171" s="257">
        <v>0</v>
      </c>
      <c r="AT171" s="257">
        <v>0</v>
      </c>
      <c r="AU171" s="257">
        <v>0</v>
      </c>
      <c r="AV171" s="257">
        <v>0</v>
      </c>
      <c r="AW171" s="257">
        <v>0</v>
      </c>
      <c r="AX171" s="257">
        <v>0</v>
      </c>
      <c r="AY171" s="257">
        <v>0</v>
      </c>
      <c r="AZ171" s="257">
        <v>0</v>
      </c>
      <c r="BA171" s="257">
        <v>0</v>
      </c>
      <c r="BB171" s="257">
        <v>0</v>
      </c>
      <c r="BC171" s="257">
        <v>0</v>
      </c>
      <c r="BD171" s="257">
        <v>0</v>
      </c>
      <c r="BE171" s="257">
        <v>0</v>
      </c>
      <c r="BF171" s="257">
        <v>0</v>
      </c>
      <c r="BG171" s="257">
        <v>0</v>
      </c>
      <c r="BH171" s="257">
        <v>0</v>
      </c>
      <c r="BI171" s="257">
        <v>0</v>
      </c>
      <c r="BJ171" s="257">
        <v>0</v>
      </c>
      <c r="BK171" s="257">
        <v>0</v>
      </c>
      <c r="BL171" s="258">
        <v>0</v>
      </c>
    </row>
    <row r="172" spans="1:64" hidden="1" outlineLevel="1" x14ac:dyDescent="0.2">
      <c r="A172" s="238">
        <v>41353</v>
      </c>
      <c r="B172" s="238">
        <v>41537</v>
      </c>
      <c r="C172" s="256">
        <v>-6.6753505003441641E-5</v>
      </c>
      <c r="D172" s="257">
        <v>-2.2251736973120582E-5</v>
      </c>
      <c r="E172" s="257">
        <v>0</v>
      </c>
      <c r="F172" s="257">
        <v>0</v>
      </c>
      <c r="G172" s="257">
        <v>0</v>
      </c>
      <c r="H172" s="257">
        <v>0</v>
      </c>
      <c r="I172" s="257">
        <v>-1.3645152210117118E-8</v>
      </c>
      <c r="J172" s="257">
        <v>2.259912607761546E-7</v>
      </c>
      <c r="K172" s="257">
        <v>8.7440989190297707E-7</v>
      </c>
      <c r="L172" s="257">
        <v>-8.9695875238240147E-8</v>
      </c>
      <c r="M172" s="257">
        <v>0</v>
      </c>
      <c r="N172" s="257">
        <v>0</v>
      </c>
      <c r="O172" s="257">
        <v>0</v>
      </c>
      <c r="P172" s="257">
        <v>0</v>
      </c>
      <c r="Q172" s="257">
        <v>0</v>
      </c>
      <c r="R172" s="257">
        <v>0</v>
      </c>
      <c r="S172" s="257">
        <v>0</v>
      </c>
      <c r="T172" s="257">
        <v>0</v>
      </c>
      <c r="U172" s="257">
        <v>8.98442268178915E-4</v>
      </c>
      <c r="V172" s="257">
        <v>-3.957498195541715E-3</v>
      </c>
      <c r="W172" s="257">
        <v>-7.3483954009749709E-3</v>
      </c>
      <c r="X172" s="257">
        <v>4.3144737784895254E-4</v>
      </c>
      <c r="Y172" s="257">
        <v>0</v>
      </c>
      <c r="Z172" s="257">
        <v>0</v>
      </c>
      <c r="AA172" s="257">
        <v>0</v>
      </c>
      <c r="AB172" s="257">
        <v>0</v>
      </c>
      <c r="AC172" s="257">
        <v>0</v>
      </c>
      <c r="AD172" s="257">
        <v>0</v>
      </c>
      <c r="AE172" s="257">
        <v>0</v>
      </c>
      <c r="AF172" s="257">
        <v>0</v>
      </c>
      <c r="AG172" s="257">
        <v>0</v>
      </c>
      <c r="AH172" s="257">
        <v>0</v>
      </c>
      <c r="AI172" s="257">
        <v>0</v>
      </c>
      <c r="AJ172" s="257">
        <v>0</v>
      </c>
      <c r="AK172" s="257">
        <v>0</v>
      </c>
      <c r="AL172" s="257">
        <v>0</v>
      </c>
      <c r="AM172" s="257">
        <v>0</v>
      </c>
      <c r="AN172" s="257">
        <v>0</v>
      </c>
      <c r="AO172" s="257">
        <v>0</v>
      </c>
      <c r="AP172" s="257">
        <v>0</v>
      </c>
      <c r="AQ172" s="257">
        <v>0</v>
      </c>
      <c r="AR172" s="257">
        <v>0</v>
      </c>
      <c r="AS172" s="257">
        <v>0</v>
      </c>
      <c r="AT172" s="257">
        <v>0</v>
      </c>
      <c r="AU172" s="257">
        <v>0</v>
      </c>
      <c r="AV172" s="257">
        <v>0</v>
      </c>
      <c r="AW172" s="257">
        <v>0</v>
      </c>
      <c r="AX172" s="257">
        <v>0</v>
      </c>
      <c r="AY172" s="257">
        <v>0</v>
      </c>
      <c r="AZ172" s="257">
        <v>0</v>
      </c>
      <c r="BA172" s="257">
        <v>0</v>
      </c>
      <c r="BB172" s="257">
        <v>0</v>
      </c>
      <c r="BC172" s="257">
        <v>0</v>
      </c>
      <c r="BD172" s="257">
        <v>0</v>
      </c>
      <c r="BE172" s="257">
        <v>0</v>
      </c>
      <c r="BF172" s="257">
        <v>0</v>
      </c>
      <c r="BG172" s="257">
        <v>0</v>
      </c>
      <c r="BH172" s="257">
        <v>0</v>
      </c>
      <c r="BI172" s="257">
        <v>0</v>
      </c>
      <c r="BJ172" s="257">
        <v>0</v>
      </c>
      <c r="BK172" s="257">
        <v>0</v>
      </c>
      <c r="BL172" s="258">
        <v>0</v>
      </c>
    </row>
    <row r="173" spans="1:64" hidden="1" outlineLevel="1" x14ac:dyDescent="0.2">
      <c r="A173" s="238">
        <v>41445</v>
      </c>
      <c r="B173" s="238">
        <v>41628</v>
      </c>
      <c r="C173" s="256">
        <v>-6.7317637500855185E-5</v>
      </c>
      <c r="D173" s="257">
        <v>-2.243978594221405E-5</v>
      </c>
      <c r="E173" s="257">
        <v>0</v>
      </c>
      <c r="F173" s="257">
        <v>0</v>
      </c>
      <c r="G173" s="257">
        <v>0</v>
      </c>
      <c r="H173" s="257">
        <v>0</v>
      </c>
      <c r="I173" s="257">
        <v>0</v>
      </c>
      <c r="J173" s="257">
        <v>0</v>
      </c>
      <c r="K173" s="257">
        <v>0</v>
      </c>
      <c r="L173" s="257">
        <v>-2.4713405866362265E-7</v>
      </c>
      <c r="M173" s="257">
        <v>1.530068670340272E-6</v>
      </c>
      <c r="N173" s="257">
        <v>3.6277848781537159E-6</v>
      </c>
      <c r="O173" s="257">
        <v>-2.9344677860153578E-7</v>
      </c>
      <c r="P173" s="257">
        <v>0</v>
      </c>
      <c r="Q173" s="257">
        <v>0</v>
      </c>
      <c r="R173" s="257">
        <v>0</v>
      </c>
      <c r="S173" s="257">
        <v>0</v>
      </c>
      <c r="T173" s="257">
        <v>0</v>
      </c>
      <c r="U173" s="257">
        <v>0</v>
      </c>
      <c r="V173" s="257">
        <v>0</v>
      </c>
      <c r="W173" s="257">
        <v>0</v>
      </c>
      <c r="X173" s="257">
        <v>1.1887429751299364E-3</v>
      </c>
      <c r="Y173" s="257">
        <v>-5.1175118075692536E-3</v>
      </c>
      <c r="Z173" s="257">
        <v>-8.7108291648603769E-3</v>
      </c>
      <c r="AA173" s="257">
        <v>5.2941052838286081E-4</v>
      </c>
      <c r="AB173" s="257">
        <v>0</v>
      </c>
      <c r="AC173" s="257">
        <v>0</v>
      </c>
      <c r="AD173" s="257">
        <v>0</v>
      </c>
      <c r="AE173" s="257">
        <v>0</v>
      </c>
      <c r="AF173" s="257">
        <v>0</v>
      </c>
      <c r="AG173" s="257">
        <v>0</v>
      </c>
      <c r="AH173" s="257">
        <v>0</v>
      </c>
      <c r="AI173" s="257">
        <v>0</v>
      </c>
      <c r="AJ173" s="257">
        <v>0</v>
      </c>
      <c r="AK173" s="257">
        <v>0</v>
      </c>
      <c r="AL173" s="257">
        <v>0</v>
      </c>
      <c r="AM173" s="257">
        <v>0</v>
      </c>
      <c r="AN173" s="257">
        <v>0</v>
      </c>
      <c r="AO173" s="257">
        <v>0</v>
      </c>
      <c r="AP173" s="257">
        <v>0</v>
      </c>
      <c r="AQ173" s="257">
        <v>0</v>
      </c>
      <c r="AR173" s="257">
        <v>0</v>
      </c>
      <c r="AS173" s="257">
        <v>0</v>
      </c>
      <c r="AT173" s="257">
        <v>0</v>
      </c>
      <c r="AU173" s="257">
        <v>0</v>
      </c>
      <c r="AV173" s="257">
        <v>0</v>
      </c>
      <c r="AW173" s="257">
        <v>0</v>
      </c>
      <c r="AX173" s="257">
        <v>0</v>
      </c>
      <c r="AY173" s="257">
        <v>0</v>
      </c>
      <c r="AZ173" s="257">
        <v>0</v>
      </c>
      <c r="BA173" s="257">
        <v>0</v>
      </c>
      <c r="BB173" s="257">
        <v>0</v>
      </c>
      <c r="BC173" s="257">
        <v>0</v>
      </c>
      <c r="BD173" s="257">
        <v>0</v>
      </c>
      <c r="BE173" s="257">
        <v>0</v>
      </c>
      <c r="BF173" s="257">
        <v>0</v>
      </c>
      <c r="BG173" s="257">
        <v>0</v>
      </c>
      <c r="BH173" s="257">
        <v>0</v>
      </c>
      <c r="BI173" s="257">
        <v>0</v>
      </c>
      <c r="BJ173" s="257">
        <v>0</v>
      </c>
      <c r="BK173" s="257">
        <v>0</v>
      </c>
      <c r="BL173" s="258">
        <v>0</v>
      </c>
    </row>
    <row r="174" spans="1:64" hidden="1" outlineLevel="1" x14ac:dyDescent="0.2">
      <c r="A174" s="238">
        <v>41536</v>
      </c>
      <c r="B174" s="238">
        <v>41717</v>
      </c>
      <c r="C174" s="256">
        <v>-6.8993327713049685E-5</v>
      </c>
      <c r="D174" s="257">
        <v>-2.2998363628515362E-5</v>
      </c>
      <c r="E174" s="257">
        <v>0</v>
      </c>
      <c r="F174" s="257">
        <v>0</v>
      </c>
      <c r="G174" s="257">
        <v>0</v>
      </c>
      <c r="H174" s="257">
        <v>0</v>
      </c>
      <c r="I174" s="257">
        <v>0</v>
      </c>
      <c r="J174" s="257">
        <v>0</v>
      </c>
      <c r="K174" s="257">
        <v>0</v>
      </c>
      <c r="L174" s="257">
        <v>0</v>
      </c>
      <c r="M174" s="257">
        <v>0</v>
      </c>
      <c r="N174" s="257">
        <v>0</v>
      </c>
      <c r="O174" s="257">
        <v>-9.0079804244620892E-7</v>
      </c>
      <c r="P174" s="257">
        <v>4.6492080362667131E-6</v>
      </c>
      <c r="Q174" s="257">
        <v>8.4588326612564858E-6</v>
      </c>
      <c r="R174" s="257">
        <v>-6.1621448687140585E-7</v>
      </c>
      <c r="S174" s="257">
        <v>0</v>
      </c>
      <c r="T174" s="257">
        <v>0</v>
      </c>
      <c r="U174" s="257">
        <v>0</v>
      </c>
      <c r="V174" s="257">
        <v>0</v>
      </c>
      <c r="W174" s="257">
        <v>0</v>
      </c>
      <c r="X174" s="257">
        <v>0</v>
      </c>
      <c r="Y174" s="257">
        <v>0</v>
      </c>
      <c r="Z174" s="257">
        <v>0</v>
      </c>
      <c r="AA174" s="257">
        <v>1.6251395564483402E-3</v>
      </c>
      <c r="AB174" s="257">
        <v>-6.729006590338882E-3</v>
      </c>
      <c r="AC174" s="257">
        <v>-9.9703067764900389E-3</v>
      </c>
      <c r="AD174" s="257">
        <v>6.057340446156067E-4</v>
      </c>
      <c r="AE174" s="257">
        <v>0</v>
      </c>
      <c r="AF174" s="257">
        <v>0</v>
      </c>
      <c r="AG174" s="257">
        <v>0</v>
      </c>
      <c r="AH174" s="257">
        <v>0</v>
      </c>
      <c r="AI174" s="257">
        <v>0</v>
      </c>
      <c r="AJ174" s="257">
        <v>0</v>
      </c>
      <c r="AK174" s="257">
        <v>0</v>
      </c>
      <c r="AL174" s="257">
        <v>0</v>
      </c>
      <c r="AM174" s="257">
        <v>0</v>
      </c>
      <c r="AN174" s="257">
        <v>0</v>
      </c>
      <c r="AO174" s="257">
        <v>0</v>
      </c>
      <c r="AP174" s="257">
        <v>0</v>
      </c>
      <c r="AQ174" s="257">
        <v>0</v>
      </c>
      <c r="AR174" s="257">
        <v>0</v>
      </c>
      <c r="AS174" s="257">
        <v>0</v>
      </c>
      <c r="AT174" s="257">
        <v>0</v>
      </c>
      <c r="AU174" s="257">
        <v>0</v>
      </c>
      <c r="AV174" s="257">
        <v>0</v>
      </c>
      <c r="AW174" s="257">
        <v>0</v>
      </c>
      <c r="AX174" s="257">
        <v>0</v>
      </c>
      <c r="AY174" s="257">
        <v>0</v>
      </c>
      <c r="AZ174" s="257">
        <v>0</v>
      </c>
      <c r="BA174" s="257">
        <v>0</v>
      </c>
      <c r="BB174" s="257">
        <v>0</v>
      </c>
      <c r="BC174" s="257">
        <v>0</v>
      </c>
      <c r="BD174" s="257">
        <v>0</v>
      </c>
      <c r="BE174" s="257">
        <v>0</v>
      </c>
      <c r="BF174" s="257">
        <v>0</v>
      </c>
      <c r="BG174" s="257">
        <v>0</v>
      </c>
      <c r="BH174" s="257">
        <v>0</v>
      </c>
      <c r="BI174" s="257">
        <v>0</v>
      </c>
      <c r="BJ174" s="257">
        <v>0</v>
      </c>
      <c r="BK174" s="257">
        <v>0</v>
      </c>
      <c r="BL174" s="258">
        <v>0</v>
      </c>
    </row>
    <row r="175" spans="1:64" hidden="1" outlineLevel="1" x14ac:dyDescent="0.2">
      <c r="A175" s="238">
        <v>41626</v>
      </c>
      <c r="B175" s="238">
        <v>41808</v>
      </c>
      <c r="C175" s="256">
        <v>-6.3738730326702372E-5</v>
      </c>
      <c r="D175" s="257">
        <v>-2.1246786396815626E-5</v>
      </c>
      <c r="E175" s="257">
        <v>0</v>
      </c>
      <c r="F175" s="257">
        <v>0</v>
      </c>
      <c r="G175" s="257">
        <v>0</v>
      </c>
      <c r="H175" s="257">
        <v>0</v>
      </c>
      <c r="I175" s="257">
        <v>0</v>
      </c>
      <c r="J175" s="257">
        <v>0</v>
      </c>
      <c r="K175" s="257">
        <v>0</v>
      </c>
      <c r="L175" s="257">
        <v>0</v>
      </c>
      <c r="M175" s="257">
        <v>0</v>
      </c>
      <c r="N175" s="257">
        <v>0</v>
      </c>
      <c r="O175" s="257">
        <v>0</v>
      </c>
      <c r="P175" s="257">
        <v>0</v>
      </c>
      <c r="Q175" s="257">
        <v>0</v>
      </c>
      <c r="R175" s="257">
        <v>-2.0266643872311969E-6</v>
      </c>
      <c r="S175" s="257">
        <v>1.0698735552882212E-5</v>
      </c>
      <c r="T175" s="257">
        <v>1.1988489913643759E-5</v>
      </c>
      <c r="U175" s="257">
        <v>0</v>
      </c>
      <c r="V175" s="257">
        <v>0</v>
      </c>
      <c r="W175" s="257">
        <v>0</v>
      </c>
      <c r="X175" s="257">
        <v>0</v>
      </c>
      <c r="Y175" s="257">
        <v>0</v>
      </c>
      <c r="Z175" s="257">
        <v>0</v>
      </c>
      <c r="AA175" s="257">
        <v>0</v>
      </c>
      <c r="AB175" s="257">
        <v>0</v>
      </c>
      <c r="AC175" s="257">
        <v>0</v>
      </c>
      <c r="AD175" s="257">
        <v>1.9921953191797447E-3</v>
      </c>
      <c r="AE175" s="257">
        <v>-8.80508750649075E-3</v>
      </c>
      <c r="AF175" s="257">
        <v>-8.5342991136817224E-3</v>
      </c>
      <c r="AG175" s="257">
        <v>8.5531763047739636E-5</v>
      </c>
      <c r="AH175" s="257">
        <v>0</v>
      </c>
      <c r="AI175" s="257">
        <v>0</v>
      </c>
      <c r="AJ175" s="257">
        <v>0</v>
      </c>
      <c r="AK175" s="257">
        <v>0</v>
      </c>
      <c r="AL175" s="257">
        <v>0</v>
      </c>
      <c r="AM175" s="257">
        <v>0</v>
      </c>
      <c r="AN175" s="257">
        <v>0</v>
      </c>
      <c r="AO175" s="257">
        <v>0</v>
      </c>
      <c r="AP175" s="257">
        <v>0</v>
      </c>
      <c r="AQ175" s="257">
        <v>0</v>
      </c>
      <c r="AR175" s="257">
        <v>0</v>
      </c>
      <c r="AS175" s="257">
        <v>0</v>
      </c>
      <c r="AT175" s="257">
        <v>0</v>
      </c>
      <c r="AU175" s="257">
        <v>0</v>
      </c>
      <c r="AV175" s="257">
        <v>0</v>
      </c>
      <c r="AW175" s="257">
        <v>0</v>
      </c>
      <c r="AX175" s="257">
        <v>0</v>
      </c>
      <c r="AY175" s="257">
        <v>0</v>
      </c>
      <c r="AZ175" s="257">
        <v>0</v>
      </c>
      <c r="BA175" s="257">
        <v>0</v>
      </c>
      <c r="BB175" s="257">
        <v>0</v>
      </c>
      <c r="BC175" s="257">
        <v>0</v>
      </c>
      <c r="BD175" s="257">
        <v>0</v>
      </c>
      <c r="BE175" s="257">
        <v>0</v>
      </c>
      <c r="BF175" s="257">
        <v>0</v>
      </c>
      <c r="BG175" s="257">
        <v>0</v>
      </c>
      <c r="BH175" s="257">
        <v>0</v>
      </c>
      <c r="BI175" s="257">
        <v>0</v>
      </c>
      <c r="BJ175" s="257">
        <v>0</v>
      </c>
      <c r="BK175" s="257">
        <v>0</v>
      </c>
      <c r="BL175" s="258">
        <v>0</v>
      </c>
    </row>
    <row r="176" spans="1:64" hidden="1" outlineLevel="1" x14ac:dyDescent="0.2">
      <c r="A176" s="238">
        <v>41716</v>
      </c>
      <c r="B176" s="238">
        <v>41900</v>
      </c>
      <c r="C176" s="256">
        <v>6.4754754529194453E-6</v>
      </c>
      <c r="D176" s="257">
        <v>2.1585469878629619E-6</v>
      </c>
      <c r="E176" s="257">
        <v>0</v>
      </c>
      <c r="F176" s="257">
        <v>0</v>
      </c>
      <c r="G176" s="257">
        <v>0</v>
      </c>
      <c r="H176" s="257">
        <v>0</v>
      </c>
      <c r="I176" s="257">
        <v>0</v>
      </c>
      <c r="J176" s="257">
        <v>0</v>
      </c>
      <c r="K176" s="257">
        <v>0</v>
      </c>
      <c r="L176" s="257">
        <v>0</v>
      </c>
      <c r="M176" s="257">
        <v>0</v>
      </c>
      <c r="N176" s="257">
        <v>0</v>
      </c>
      <c r="O176" s="257">
        <v>0</v>
      </c>
      <c r="P176" s="257">
        <v>0</v>
      </c>
      <c r="Q176" s="257">
        <v>0</v>
      </c>
      <c r="R176" s="257">
        <v>0</v>
      </c>
      <c r="S176" s="257">
        <v>-3.9416360829040465E-5</v>
      </c>
      <c r="T176" s="257">
        <v>4.7106757788232859E-5</v>
      </c>
      <c r="U176" s="257">
        <v>0</v>
      </c>
      <c r="V176" s="257">
        <v>0</v>
      </c>
      <c r="W176" s="257">
        <v>0</v>
      </c>
      <c r="X176" s="257">
        <v>0</v>
      </c>
      <c r="Y176" s="257">
        <v>0</v>
      </c>
      <c r="Z176" s="257">
        <v>0</v>
      </c>
      <c r="AA176" s="257">
        <v>0</v>
      </c>
      <c r="AB176" s="257">
        <v>0</v>
      </c>
      <c r="AC176" s="257">
        <v>0</v>
      </c>
      <c r="AD176" s="257">
        <v>0</v>
      </c>
      <c r="AE176" s="257">
        <v>3.2439768659728883E-2</v>
      </c>
      <c r="AF176" s="257">
        <v>-2.9812158907020415E-2</v>
      </c>
      <c r="AG176" s="257">
        <v>-3.9162140446577613E-3</v>
      </c>
      <c r="AH176" s="257">
        <v>3.3370333093770489E-4</v>
      </c>
      <c r="AI176" s="257">
        <v>0</v>
      </c>
      <c r="AJ176" s="257">
        <v>0</v>
      </c>
      <c r="AK176" s="257">
        <v>0</v>
      </c>
      <c r="AL176" s="257">
        <v>0</v>
      </c>
      <c r="AM176" s="257">
        <v>0</v>
      </c>
      <c r="AN176" s="257">
        <v>0</v>
      </c>
      <c r="AO176" s="257">
        <v>0</v>
      </c>
      <c r="AP176" s="257">
        <v>0</v>
      </c>
      <c r="AQ176" s="257">
        <v>0</v>
      </c>
      <c r="AR176" s="257">
        <v>0</v>
      </c>
      <c r="AS176" s="257">
        <v>0</v>
      </c>
      <c r="AT176" s="257">
        <v>0</v>
      </c>
      <c r="AU176" s="257">
        <v>0</v>
      </c>
      <c r="AV176" s="257">
        <v>0</v>
      </c>
      <c r="AW176" s="257">
        <v>0</v>
      </c>
      <c r="AX176" s="257">
        <v>0</v>
      </c>
      <c r="AY176" s="257">
        <v>0</v>
      </c>
      <c r="AZ176" s="257">
        <v>0</v>
      </c>
      <c r="BA176" s="257">
        <v>0</v>
      </c>
      <c r="BB176" s="257">
        <v>0</v>
      </c>
      <c r="BC176" s="257">
        <v>0</v>
      </c>
      <c r="BD176" s="257">
        <v>0</v>
      </c>
      <c r="BE176" s="257">
        <v>0</v>
      </c>
      <c r="BF176" s="257">
        <v>0</v>
      </c>
      <c r="BG176" s="257">
        <v>0</v>
      </c>
      <c r="BH176" s="257">
        <v>0</v>
      </c>
      <c r="BI176" s="257">
        <v>0</v>
      </c>
      <c r="BJ176" s="257">
        <v>0</v>
      </c>
      <c r="BK176" s="257">
        <v>0</v>
      </c>
      <c r="BL176" s="258">
        <v>0</v>
      </c>
    </row>
    <row r="177" spans="1:64" hidden="1" outlineLevel="1" x14ac:dyDescent="0.2">
      <c r="A177" s="238">
        <v>41809</v>
      </c>
      <c r="B177" s="238">
        <v>41992</v>
      </c>
      <c r="C177" s="256">
        <v>8.1299957136438671E-6</v>
      </c>
      <c r="D177" s="257">
        <v>2.7100678357923366E-6</v>
      </c>
      <c r="E177" s="257">
        <v>0</v>
      </c>
      <c r="F177" s="257">
        <v>0</v>
      </c>
      <c r="G177" s="257">
        <v>0</v>
      </c>
      <c r="H177" s="257">
        <v>0</v>
      </c>
      <c r="I177" s="257">
        <v>0</v>
      </c>
      <c r="J177" s="257">
        <v>0</v>
      </c>
      <c r="K177" s="257">
        <v>0</v>
      </c>
      <c r="L177" s="257">
        <v>0</v>
      </c>
      <c r="M177" s="257">
        <v>0</v>
      </c>
      <c r="N177" s="257">
        <v>0</v>
      </c>
      <c r="O177" s="257">
        <v>0</v>
      </c>
      <c r="P177" s="257">
        <v>0</v>
      </c>
      <c r="Q177" s="257">
        <v>0</v>
      </c>
      <c r="R177" s="257">
        <v>0</v>
      </c>
      <c r="S177" s="257">
        <v>-4.4896174895741741E-5</v>
      </c>
      <c r="T177" s="257">
        <v>5.6494865699263846E-5</v>
      </c>
      <c r="U177" s="257">
        <v>0</v>
      </c>
      <c r="V177" s="257">
        <v>0</v>
      </c>
      <c r="W177" s="257">
        <v>0</v>
      </c>
      <c r="X177" s="257">
        <v>0</v>
      </c>
      <c r="Y177" s="257">
        <v>0</v>
      </c>
      <c r="Z177" s="257">
        <v>0</v>
      </c>
      <c r="AA177" s="257">
        <v>0</v>
      </c>
      <c r="AB177" s="257">
        <v>0</v>
      </c>
      <c r="AC177" s="257">
        <v>0</v>
      </c>
      <c r="AD177" s="257">
        <v>0</v>
      </c>
      <c r="AE177" s="257">
        <v>3.6949670053039355E-2</v>
      </c>
      <c r="AF177" s="257">
        <v>-2.8101627267537739E-2</v>
      </c>
      <c r="AG177" s="257">
        <v>-1.3591310249350749E-2</v>
      </c>
      <c r="AH177" s="257">
        <v>1.2258201647905732E-3</v>
      </c>
      <c r="AI177" s="257">
        <v>0</v>
      </c>
      <c r="AJ177" s="257">
        <v>0</v>
      </c>
      <c r="AK177" s="257">
        <v>0</v>
      </c>
      <c r="AL177" s="257">
        <v>0</v>
      </c>
      <c r="AM177" s="257">
        <v>0</v>
      </c>
      <c r="AN177" s="257">
        <v>0</v>
      </c>
      <c r="AO177" s="257">
        <v>0</v>
      </c>
      <c r="AP177" s="257">
        <v>0</v>
      </c>
      <c r="AQ177" s="257">
        <v>0</v>
      </c>
      <c r="AR177" s="257">
        <v>0</v>
      </c>
      <c r="AS177" s="257">
        <v>0</v>
      </c>
      <c r="AT177" s="257">
        <v>0</v>
      </c>
      <c r="AU177" s="257">
        <v>0</v>
      </c>
      <c r="AV177" s="257">
        <v>0</v>
      </c>
      <c r="AW177" s="257">
        <v>0</v>
      </c>
      <c r="AX177" s="257">
        <v>0</v>
      </c>
      <c r="AY177" s="257">
        <v>0</v>
      </c>
      <c r="AZ177" s="257">
        <v>0</v>
      </c>
      <c r="BA177" s="257">
        <v>0</v>
      </c>
      <c r="BB177" s="257">
        <v>0</v>
      </c>
      <c r="BC177" s="257">
        <v>0</v>
      </c>
      <c r="BD177" s="257">
        <v>0</v>
      </c>
      <c r="BE177" s="257">
        <v>0</v>
      </c>
      <c r="BF177" s="257">
        <v>0</v>
      </c>
      <c r="BG177" s="257">
        <v>0</v>
      </c>
      <c r="BH177" s="257">
        <v>0</v>
      </c>
      <c r="BI177" s="257">
        <v>0</v>
      </c>
      <c r="BJ177" s="257">
        <v>0</v>
      </c>
      <c r="BK177" s="257">
        <v>0</v>
      </c>
      <c r="BL177" s="258">
        <v>0</v>
      </c>
    </row>
    <row r="178" spans="1:64" hidden="1" outlineLevel="1" x14ac:dyDescent="0.2">
      <c r="A178" s="238">
        <v>41900</v>
      </c>
      <c r="B178" s="238">
        <v>42081</v>
      </c>
      <c r="C178" s="256">
        <v>-4.8225635635739098E-5</v>
      </c>
      <c r="D178" s="257">
        <v>-1.6075622681009224E-5</v>
      </c>
      <c r="E178" s="257">
        <v>0</v>
      </c>
      <c r="F178" s="257">
        <v>0</v>
      </c>
      <c r="G178" s="257">
        <v>0</v>
      </c>
      <c r="H178" s="257">
        <v>0</v>
      </c>
      <c r="I178" s="257">
        <v>0</v>
      </c>
      <c r="J178" s="257">
        <v>0</v>
      </c>
      <c r="K178" s="257">
        <v>0</v>
      </c>
      <c r="L178" s="257">
        <v>0</v>
      </c>
      <c r="M178" s="257">
        <v>0</v>
      </c>
      <c r="N178" s="257">
        <v>0</v>
      </c>
      <c r="O178" s="257">
        <v>0</v>
      </c>
      <c r="P178" s="257">
        <v>0</v>
      </c>
      <c r="Q178" s="257">
        <v>0</v>
      </c>
      <c r="R178" s="257">
        <v>0</v>
      </c>
      <c r="S178" s="257">
        <v>-2.2362863430247331E-5</v>
      </c>
      <c r="T178" s="257">
        <v>5.3039631486010704E-5</v>
      </c>
      <c r="U178" s="257">
        <v>0</v>
      </c>
      <c r="V178" s="257">
        <v>0</v>
      </c>
      <c r="W178" s="257">
        <v>0</v>
      </c>
      <c r="X178" s="257">
        <v>0</v>
      </c>
      <c r="Y178" s="257">
        <v>0</v>
      </c>
      <c r="Z178" s="257">
        <v>0</v>
      </c>
      <c r="AA178" s="257">
        <v>0</v>
      </c>
      <c r="AB178" s="257">
        <v>0</v>
      </c>
      <c r="AC178" s="257">
        <v>0</v>
      </c>
      <c r="AD178" s="257">
        <v>0</v>
      </c>
      <c r="AE178" s="257">
        <v>1.8404695435806282E-2</v>
      </c>
      <c r="AF178" s="257">
        <v>-1.4703731128999491E-2</v>
      </c>
      <c r="AG178" s="257">
        <v>-2.5568434701548005E-2</v>
      </c>
      <c r="AH178" s="257">
        <v>1.7077941096882076E-3</v>
      </c>
      <c r="AI178" s="257">
        <v>0</v>
      </c>
      <c r="AJ178" s="257">
        <v>0</v>
      </c>
      <c r="AK178" s="257">
        <v>0</v>
      </c>
      <c r="AL178" s="257">
        <v>0</v>
      </c>
      <c r="AM178" s="257">
        <v>0</v>
      </c>
      <c r="AN178" s="257">
        <v>0</v>
      </c>
      <c r="AO178" s="257">
        <v>0</v>
      </c>
      <c r="AP178" s="257">
        <v>0</v>
      </c>
      <c r="AQ178" s="257">
        <v>0</v>
      </c>
      <c r="AR178" s="257">
        <v>0</v>
      </c>
      <c r="AS178" s="257">
        <v>0</v>
      </c>
      <c r="AT178" s="257">
        <v>0</v>
      </c>
      <c r="AU178" s="257">
        <v>0</v>
      </c>
      <c r="AV178" s="257">
        <v>0</v>
      </c>
      <c r="AW178" s="257">
        <v>0</v>
      </c>
      <c r="AX178" s="257">
        <v>0</v>
      </c>
      <c r="AY178" s="257">
        <v>0</v>
      </c>
      <c r="AZ178" s="257">
        <v>0</v>
      </c>
      <c r="BA178" s="257">
        <v>0</v>
      </c>
      <c r="BB178" s="257">
        <v>0</v>
      </c>
      <c r="BC178" s="257">
        <v>0</v>
      </c>
      <c r="BD178" s="257">
        <v>0</v>
      </c>
      <c r="BE178" s="257">
        <v>0</v>
      </c>
      <c r="BF178" s="257">
        <v>0</v>
      </c>
      <c r="BG178" s="257">
        <v>0</v>
      </c>
      <c r="BH178" s="257">
        <v>0</v>
      </c>
      <c r="BI178" s="257">
        <v>0</v>
      </c>
      <c r="BJ178" s="257">
        <v>0</v>
      </c>
      <c r="BK178" s="257">
        <v>0</v>
      </c>
      <c r="BL178" s="258">
        <v>0</v>
      </c>
    </row>
    <row r="179" spans="1:64" hidden="1" outlineLevel="1" x14ac:dyDescent="0.2">
      <c r="A179" s="238">
        <v>42188</v>
      </c>
      <c r="B179" s="238">
        <v>42373</v>
      </c>
      <c r="C179" s="256">
        <v>-1.2209686354735166E-4</v>
      </c>
      <c r="D179" s="257">
        <v>-4.0699994600215621E-5</v>
      </c>
      <c r="E179" s="257">
        <v>0</v>
      </c>
      <c r="F179" s="257">
        <v>0</v>
      </c>
      <c r="G179" s="257">
        <v>0</v>
      </c>
      <c r="H179" s="257">
        <v>0</v>
      </c>
      <c r="I179" s="257">
        <v>0</v>
      </c>
      <c r="J179" s="257">
        <v>0</v>
      </c>
      <c r="K179" s="257">
        <v>0</v>
      </c>
      <c r="L179" s="257">
        <v>0</v>
      </c>
      <c r="M179" s="257">
        <v>0</v>
      </c>
      <c r="N179" s="257">
        <v>0</v>
      </c>
      <c r="O179" s="257">
        <v>0</v>
      </c>
      <c r="P179" s="257">
        <v>0</v>
      </c>
      <c r="Q179" s="257">
        <v>0</v>
      </c>
      <c r="R179" s="257">
        <v>0</v>
      </c>
      <c r="S179" s="257">
        <v>0</v>
      </c>
      <c r="T179" s="257">
        <v>7.3711996106691664E-5</v>
      </c>
      <c r="U179" s="257">
        <v>0</v>
      </c>
      <c r="V179" s="257">
        <v>0</v>
      </c>
      <c r="W179" s="257">
        <v>0</v>
      </c>
      <c r="X179" s="257">
        <v>0</v>
      </c>
      <c r="Y179" s="257">
        <v>0</v>
      </c>
      <c r="Z179" s="257">
        <v>0</v>
      </c>
      <c r="AA179" s="257">
        <v>0</v>
      </c>
      <c r="AB179" s="257">
        <v>0</v>
      </c>
      <c r="AC179" s="257">
        <v>0</v>
      </c>
      <c r="AD179" s="257">
        <v>0</v>
      </c>
      <c r="AE179" s="257">
        <v>0</v>
      </c>
      <c r="AF179" s="257">
        <v>3.2258319358154848E-3</v>
      </c>
      <c r="AG179" s="257">
        <v>-2.8696963002598243E-2</v>
      </c>
      <c r="AH179" s="257">
        <v>-2.9882749508913103E-2</v>
      </c>
      <c r="AI179" s="257">
        <v>3.056228965885878E-3</v>
      </c>
      <c r="AJ179" s="257">
        <v>0</v>
      </c>
      <c r="AK179" s="257">
        <v>0</v>
      </c>
      <c r="AL179" s="257">
        <v>0</v>
      </c>
      <c r="AM179" s="257">
        <v>0</v>
      </c>
      <c r="AN179" s="257">
        <v>0</v>
      </c>
      <c r="AO179" s="257">
        <v>0</v>
      </c>
      <c r="AP179" s="257">
        <v>0</v>
      </c>
      <c r="AQ179" s="257">
        <v>0</v>
      </c>
      <c r="AR179" s="257">
        <v>0</v>
      </c>
      <c r="AS179" s="257">
        <v>0</v>
      </c>
      <c r="AT179" s="257">
        <v>0</v>
      </c>
      <c r="AU179" s="257">
        <v>0</v>
      </c>
      <c r="AV179" s="257">
        <v>0</v>
      </c>
      <c r="AW179" s="257">
        <v>0</v>
      </c>
      <c r="AX179" s="257">
        <v>0</v>
      </c>
      <c r="AY179" s="257">
        <v>0</v>
      </c>
      <c r="AZ179" s="257">
        <v>0</v>
      </c>
      <c r="BA179" s="257">
        <v>0</v>
      </c>
      <c r="BB179" s="257">
        <v>0</v>
      </c>
      <c r="BC179" s="257">
        <v>0</v>
      </c>
      <c r="BD179" s="257">
        <v>0</v>
      </c>
      <c r="BE179" s="257">
        <v>0</v>
      </c>
      <c r="BF179" s="257">
        <v>0</v>
      </c>
      <c r="BG179" s="257">
        <v>0</v>
      </c>
      <c r="BH179" s="257">
        <v>0</v>
      </c>
      <c r="BI179" s="257">
        <v>0</v>
      </c>
      <c r="BJ179" s="257">
        <v>0</v>
      </c>
      <c r="BK179" s="257">
        <v>0</v>
      </c>
      <c r="BL179" s="258">
        <v>0</v>
      </c>
    </row>
    <row r="180" spans="1:64" hidden="1" outlineLevel="1" x14ac:dyDescent="0.2">
      <c r="A180" s="238">
        <v>42555</v>
      </c>
      <c r="B180" s="238">
        <v>42739</v>
      </c>
      <c r="C180" s="256">
        <v>-1.5774097956896074E-4</v>
      </c>
      <c r="D180" s="257">
        <v>-5.2581670241288329E-5</v>
      </c>
      <c r="E180" s="257">
        <v>0</v>
      </c>
      <c r="F180" s="257">
        <v>0</v>
      </c>
      <c r="G180" s="257">
        <v>0</v>
      </c>
      <c r="H180" s="257">
        <v>0</v>
      </c>
      <c r="I180" s="257">
        <v>0</v>
      </c>
      <c r="J180" s="257">
        <v>0</v>
      </c>
      <c r="K180" s="257">
        <v>0</v>
      </c>
      <c r="L180" s="257">
        <v>0</v>
      </c>
      <c r="M180" s="257">
        <v>0</v>
      </c>
      <c r="N180" s="257">
        <v>0</v>
      </c>
      <c r="O180" s="257">
        <v>0</v>
      </c>
      <c r="P180" s="257">
        <v>0</v>
      </c>
      <c r="Q180" s="257">
        <v>0</v>
      </c>
      <c r="R180" s="257">
        <v>0</v>
      </c>
      <c r="S180" s="257">
        <v>0</v>
      </c>
      <c r="T180" s="257">
        <v>1.3541756801770929E-4</v>
      </c>
      <c r="U180" s="257">
        <v>0</v>
      </c>
      <c r="V180" s="257">
        <v>0</v>
      </c>
      <c r="W180" s="257">
        <v>0</v>
      </c>
      <c r="X180" s="257">
        <v>0</v>
      </c>
      <c r="Y180" s="257">
        <v>0</v>
      </c>
      <c r="Z180" s="257">
        <v>0</v>
      </c>
      <c r="AA180" s="257">
        <v>0</v>
      </c>
      <c r="AB180" s="257">
        <v>0</v>
      </c>
      <c r="AC180" s="257">
        <v>0</v>
      </c>
      <c r="AD180" s="257">
        <v>0</v>
      </c>
      <c r="AE180" s="257">
        <v>0</v>
      </c>
      <c r="AF180" s="257">
        <v>2.7098900803333302E-4</v>
      </c>
      <c r="AG180" s="257">
        <v>5.5305875725959915E-3</v>
      </c>
      <c r="AH180" s="257">
        <v>-4.6871453945041913E-2</v>
      </c>
      <c r="AI180" s="257">
        <v>-5.160194510347476E-2</v>
      </c>
      <c r="AJ180" s="257">
        <v>5.8236465524941312E-3</v>
      </c>
      <c r="AK180" s="257">
        <v>0</v>
      </c>
      <c r="AL180" s="257">
        <v>0</v>
      </c>
      <c r="AM180" s="257">
        <v>0</v>
      </c>
      <c r="AN180" s="257">
        <v>0</v>
      </c>
      <c r="AO180" s="257">
        <v>0</v>
      </c>
      <c r="AP180" s="257">
        <v>0</v>
      </c>
      <c r="AQ180" s="257">
        <v>0</v>
      </c>
      <c r="AR180" s="257">
        <v>0</v>
      </c>
      <c r="AS180" s="257">
        <v>0</v>
      </c>
      <c r="AT180" s="257">
        <v>0</v>
      </c>
      <c r="AU180" s="257">
        <v>0</v>
      </c>
      <c r="AV180" s="257">
        <v>0</v>
      </c>
      <c r="AW180" s="257">
        <v>0</v>
      </c>
      <c r="AX180" s="257">
        <v>0</v>
      </c>
      <c r="AY180" s="257">
        <v>0</v>
      </c>
      <c r="AZ180" s="257">
        <v>0</v>
      </c>
      <c r="BA180" s="257">
        <v>0</v>
      </c>
      <c r="BB180" s="257">
        <v>0</v>
      </c>
      <c r="BC180" s="257">
        <v>0</v>
      </c>
      <c r="BD180" s="257">
        <v>0</v>
      </c>
      <c r="BE180" s="257">
        <v>0</v>
      </c>
      <c r="BF180" s="257">
        <v>0</v>
      </c>
      <c r="BG180" s="257">
        <v>0</v>
      </c>
      <c r="BH180" s="257">
        <v>0</v>
      </c>
      <c r="BI180" s="257">
        <v>0</v>
      </c>
      <c r="BJ180" s="257">
        <v>0</v>
      </c>
      <c r="BK180" s="257">
        <v>0</v>
      </c>
      <c r="BL180" s="258">
        <v>0</v>
      </c>
    </row>
    <row r="181" spans="1:64" hidden="1" outlineLevel="1" x14ac:dyDescent="0.2">
      <c r="A181" s="238">
        <v>42919</v>
      </c>
      <c r="B181" s="238">
        <v>43103</v>
      </c>
      <c r="C181" s="256">
        <v>-1.8159839407871721E-4</v>
      </c>
      <c r="D181" s="257">
        <v>-6.05343449589437E-5</v>
      </c>
      <c r="E181" s="257">
        <v>0</v>
      </c>
      <c r="F181" s="257">
        <v>0</v>
      </c>
      <c r="G181" s="257">
        <v>0</v>
      </c>
      <c r="H181" s="257">
        <v>0</v>
      </c>
      <c r="I181" s="257">
        <v>0</v>
      </c>
      <c r="J181" s="257">
        <v>0</v>
      </c>
      <c r="K181" s="257">
        <v>0</v>
      </c>
      <c r="L181" s="257">
        <v>0</v>
      </c>
      <c r="M181" s="257">
        <v>0</v>
      </c>
      <c r="N181" s="257">
        <v>0</v>
      </c>
      <c r="O181" s="257">
        <v>0</v>
      </c>
      <c r="P181" s="257">
        <v>0</v>
      </c>
      <c r="Q181" s="257">
        <v>0</v>
      </c>
      <c r="R181" s="257">
        <v>0</v>
      </c>
      <c r="S181" s="257">
        <v>0</v>
      </c>
      <c r="T181" s="257">
        <v>2.0515356608123418E-4</v>
      </c>
      <c r="U181" s="257">
        <v>0</v>
      </c>
      <c r="V181" s="257">
        <v>0</v>
      </c>
      <c r="W181" s="257">
        <v>0</v>
      </c>
      <c r="X181" s="257">
        <v>0</v>
      </c>
      <c r="Y181" s="257">
        <v>0</v>
      </c>
      <c r="Z181" s="257">
        <v>0</v>
      </c>
      <c r="AA181" s="257">
        <v>0</v>
      </c>
      <c r="AB181" s="257">
        <v>0</v>
      </c>
      <c r="AC181" s="257">
        <v>0</v>
      </c>
      <c r="AD181" s="257">
        <v>0</v>
      </c>
      <c r="AE181" s="257">
        <v>0</v>
      </c>
      <c r="AF181" s="257">
        <v>4.1054015127249045E-4</v>
      </c>
      <c r="AG181" s="257">
        <v>6.1587261234910377E-4</v>
      </c>
      <c r="AH181" s="257">
        <v>7.7493127005659893E-3</v>
      </c>
      <c r="AI181" s="257">
        <v>-6.512166380766965E-2</v>
      </c>
      <c r="AJ181" s="257">
        <v>-7.4600662946552515E-2</v>
      </c>
      <c r="AK181" s="257">
        <v>8.727264681872118E-3</v>
      </c>
      <c r="AL181" s="257">
        <v>0</v>
      </c>
      <c r="AM181" s="257">
        <v>0</v>
      </c>
      <c r="AN181" s="257">
        <v>0</v>
      </c>
      <c r="AO181" s="257">
        <v>0</v>
      </c>
      <c r="AP181" s="257">
        <v>0</v>
      </c>
      <c r="AQ181" s="257">
        <v>0</v>
      </c>
      <c r="AR181" s="257">
        <v>0</v>
      </c>
      <c r="AS181" s="257">
        <v>0</v>
      </c>
      <c r="AT181" s="257">
        <v>0</v>
      </c>
      <c r="AU181" s="257">
        <v>0</v>
      </c>
      <c r="AV181" s="257">
        <v>0</v>
      </c>
      <c r="AW181" s="257">
        <v>0</v>
      </c>
      <c r="AX181" s="257">
        <v>0</v>
      </c>
      <c r="AY181" s="257">
        <v>0</v>
      </c>
      <c r="AZ181" s="257">
        <v>0</v>
      </c>
      <c r="BA181" s="257">
        <v>0</v>
      </c>
      <c r="BB181" s="257">
        <v>0</v>
      </c>
      <c r="BC181" s="257">
        <v>0</v>
      </c>
      <c r="BD181" s="257">
        <v>0</v>
      </c>
      <c r="BE181" s="257">
        <v>0</v>
      </c>
      <c r="BF181" s="257">
        <v>0</v>
      </c>
      <c r="BG181" s="257">
        <v>0</v>
      </c>
      <c r="BH181" s="257">
        <v>0</v>
      </c>
      <c r="BI181" s="257">
        <v>0</v>
      </c>
      <c r="BJ181" s="257">
        <v>0</v>
      </c>
      <c r="BK181" s="257">
        <v>0</v>
      </c>
      <c r="BL181" s="258">
        <v>0</v>
      </c>
    </row>
    <row r="182" spans="1:64" hidden="1" outlineLevel="1" x14ac:dyDescent="0.2">
      <c r="A182" s="238">
        <v>43284</v>
      </c>
      <c r="B182" s="238">
        <v>43468</v>
      </c>
      <c r="C182" s="256">
        <v>-1.9300163178672734E-4</v>
      </c>
      <c r="D182" s="257">
        <v>-6.433552133954723E-5</v>
      </c>
      <c r="E182" s="257">
        <v>0</v>
      </c>
      <c r="F182" s="257">
        <v>0</v>
      </c>
      <c r="G182" s="257">
        <v>0</v>
      </c>
      <c r="H182" s="257">
        <v>0</v>
      </c>
      <c r="I182" s="257">
        <v>0</v>
      </c>
      <c r="J182" s="257">
        <v>0</v>
      </c>
      <c r="K182" s="257">
        <v>0</v>
      </c>
      <c r="L182" s="257">
        <v>0</v>
      </c>
      <c r="M182" s="257">
        <v>0</v>
      </c>
      <c r="N182" s="257">
        <v>0</v>
      </c>
      <c r="O182" s="257">
        <v>0</v>
      </c>
      <c r="P182" s="257">
        <v>0</v>
      </c>
      <c r="Q182" s="257">
        <v>0</v>
      </c>
      <c r="R182" s="257">
        <v>0</v>
      </c>
      <c r="S182" s="257">
        <v>0</v>
      </c>
      <c r="T182" s="257">
        <v>2.6702629859497997E-4</v>
      </c>
      <c r="U182" s="257">
        <v>0</v>
      </c>
      <c r="V182" s="257">
        <v>0</v>
      </c>
      <c r="W182" s="257">
        <v>0</v>
      </c>
      <c r="X182" s="257">
        <v>0</v>
      </c>
      <c r="Y182" s="257">
        <v>0</v>
      </c>
      <c r="Z182" s="257">
        <v>0</v>
      </c>
      <c r="AA182" s="257">
        <v>0</v>
      </c>
      <c r="AB182" s="257">
        <v>0</v>
      </c>
      <c r="AC182" s="257">
        <v>0</v>
      </c>
      <c r="AD182" s="257">
        <v>0</v>
      </c>
      <c r="AE182" s="257">
        <v>0</v>
      </c>
      <c r="AF182" s="257">
        <v>5.3435578003651295E-4</v>
      </c>
      <c r="AG182" s="257">
        <v>8.0161470088123713E-4</v>
      </c>
      <c r="AH182" s="257">
        <v>1.0759614446765003E-3</v>
      </c>
      <c r="AI182" s="257">
        <v>9.8730888594647966E-3</v>
      </c>
      <c r="AJ182" s="257">
        <v>-8.17412882048624E-2</v>
      </c>
      <c r="AK182" s="257">
        <v>-9.5559664592022184E-2</v>
      </c>
      <c r="AL182" s="257">
        <v>1.1231391943226433E-2</v>
      </c>
      <c r="AM182" s="257">
        <v>0</v>
      </c>
      <c r="AN182" s="257">
        <v>0</v>
      </c>
      <c r="AO182" s="257">
        <v>0</v>
      </c>
      <c r="AP182" s="257">
        <v>0</v>
      </c>
      <c r="AQ182" s="257">
        <v>0</v>
      </c>
      <c r="AR182" s="257">
        <v>0</v>
      </c>
      <c r="AS182" s="257">
        <v>0</v>
      </c>
      <c r="AT182" s="257">
        <v>0</v>
      </c>
      <c r="AU182" s="257">
        <v>0</v>
      </c>
      <c r="AV182" s="257">
        <v>0</v>
      </c>
      <c r="AW182" s="257">
        <v>0</v>
      </c>
      <c r="AX182" s="257">
        <v>0</v>
      </c>
      <c r="AY182" s="257">
        <v>0</v>
      </c>
      <c r="AZ182" s="257">
        <v>0</v>
      </c>
      <c r="BA182" s="257">
        <v>0</v>
      </c>
      <c r="BB182" s="257">
        <v>0</v>
      </c>
      <c r="BC182" s="257">
        <v>0</v>
      </c>
      <c r="BD182" s="257">
        <v>0</v>
      </c>
      <c r="BE182" s="257">
        <v>0</v>
      </c>
      <c r="BF182" s="257">
        <v>0</v>
      </c>
      <c r="BG182" s="257">
        <v>0</v>
      </c>
      <c r="BH182" s="257">
        <v>0</v>
      </c>
      <c r="BI182" s="257">
        <v>0</v>
      </c>
      <c r="BJ182" s="257">
        <v>0</v>
      </c>
      <c r="BK182" s="257">
        <v>0</v>
      </c>
      <c r="BL182" s="258">
        <v>0</v>
      </c>
    </row>
    <row r="183" spans="1:64" hidden="1" outlineLevel="1" x14ac:dyDescent="0.2">
      <c r="A183" s="238">
        <v>43649</v>
      </c>
      <c r="B183" s="238">
        <v>43833</v>
      </c>
      <c r="C183" s="256">
        <v>-1.9900250941653032E-4</v>
      </c>
      <c r="D183" s="257">
        <v>-6.6335864997578415E-5</v>
      </c>
      <c r="E183" s="257">
        <v>0</v>
      </c>
      <c r="F183" s="257">
        <v>0</v>
      </c>
      <c r="G183" s="257">
        <v>0</v>
      </c>
      <c r="H183" s="257">
        <v>0</v>
      </c>
      <c r="I183" s="257">
        <v>0</v>
      </c>
      <c r="J183" s="257">
        <v>0</v>
      </c>
      <c r="K183" s="257">
        <v>0</v>
      </c>
      <c r="L183" s="257">
        <v>0</v>
      </c>
      <c r="M183" s="257">
        <v>0</v>
      </c>
      <c r="N183" s="257">
        <v>0</v>
      </c>
      <c r="O183" s="257">
        <v>0</v>
      </c>
      <c r="P183" s="257">
        <v>0</v>
      </c>
      <c r="Q183" s="257">
        <v>0</v>
      </c>
      <c r="R183" s="257">
        <v>0</v>
      </c>
      <c r="S183" s="257">
        <v>0</v>
      </c>
      <c r="T183" s="257">
        <v>3.2041486620609647E-4</v>
      </c>
      <c r="U183" s="257">
        <v>0</v>
      </c>
      <c r="V183" s="257">
        <v>0</v>
      </c>
      <c r="W183" s="257">
        <v>0</v>
      </c>
      <c r="X183" s="257">
        <v>0</v>
      </c>
      <c r="Y183" s="257">
        <v>0</v>
      </c>
      <c r="Z183" s="257">
        <v>0</v>
      </c>
      <c r="AA183" s="257">
        <v>0</v>
      </c>
      <c r="AB183" s="257">
        <v>0</v>
      </c>
      <c r="AC183" s="257">
        <v>0</v>
      </c>
      <c r="AD183" s="257">
        <v>0</v>
      </c>
      <c r="AE183" s="257">
        <v>0</v>
      </c>
      <c r="AF183" s="257">
        <v>6.4119341164440658E-4</v>
      </c>
      <c r="AG183" s="257">
        <v>9.618871675785781E-4</v>
      </c>
      <c r="AH183" s="257">
        <v>1.2910857354662666E-3</v>
      </c>
      <c r="AI183" s="257">
        <v>1.599557055688083E-3</v>
      </c>
      <c r="AJ183" s="257">
        <v>1.225862516368726E-2</v>
      </c>
      <c r="AK183" s="257">
        <v>-9.859816338383974E-2</v>
      </c>
      <c r="AL183" s="257">
        <v>-0.11489352554551084</v>
      </c>
      <c r="AM183" s="257">
        <v>1.3390811975066115E-2</v>
      </c>
      <c r="AN183" s="257">
        <v>0</v>
      </c>
      <c r="AO183" s="257">
        <v>0</v>
      </c>
      <c r="AP183" s="257">
        <v>0</v>
      </c>
      <c r="AQ183" s="257">
        <v>0</v>
      </c>
      <c r="AR183" s="257">
        <v>0</v>
      </c>
      <c r="AS183" s="257">
        <v>0</v>
      </c>
      <c r="AT183" s="257">
        <v>0</v>
      </c>
      <c r="AU183" s="257">
        <v>0</v>
      </c>
      <c r="AV183" s="257">
        <v>0</v>
      </c>
      <c r="AW183" s="257">
        <v>0</v>
      </c>
      <c r="AX183" s="257">
        <v>0</v>
      </c>
      <c r="AY183" s="257">
        <v>0</v>
      </c>
      <c r="AZ183" s="257">
        <v>0</v>
      </c>
      <c r="BA183" s="257">
        <v>0</v>
      </c>
      <c r="BB183" s="257">
        <v>0</v>
      </c>
      <c r="BC183" s="257">
        <v>0</v>
      </c>
      <c r="BD183" s="257">
        <v>0</v>
      </c>
      <c r="BE183" s="257">
        <v>0</v>
      </c>
      <c r="BF183" s="257">
        <v>0</v>
      </c>
      <c r="BG183" s="257">
        <v>0</v>
      </c>
      <c r="BH183" s="257">
        <v>0</v>
      </c>
      <c r="BI183" s="257">
        <v>0</v>
      </c>
      <c r="BJ183" s="257">
        <v>0</v>
      </c>
      <c r="BK183" s="257">
        <v>0</v>
      </c>
      <c r="BL183" s="258">
        <v>0</v>
      </c>
    </row>
    <row r="184" spans="1:64" hidden="1" outlineLevel="1" x14ac:dyDescent="0.2">
      <c r="A184" s="238">
        <v>44015</v>
      </c>
      <c r="B184" s="238">
        <v>44200</v>
      </c>
      <c r="C184" s="256">
        <v>-2.0307865189152371E-4</v>
      </c>
      <c r="D184" s="257">
        <v>-6.7694613884323142E-5</v>
      </c>
      <c r="E184" s="257">
        <v>0</v>
      </c>
      <c r="F184" s="257">
        <v>0</v>
      </c>
      <c r="G184" s="257">
        <v>0</v>
      </c>
      <c r="H184" s="257">
        <v>0</v>
      </c>
      <c r="I184" s="257">
        <v>0</v>
      </c>
      <c r="J184" s="257">
        <v>0</v>
      </c>
      <c r="K184" s="257">
        <v>0</v>
      </c>
      <c r="L184" s="257">
        <v>0</v>
      </c>
      <c r="M184" s="257">
        <v>0</v>
      </c>
      <c r="N184" s="257">
        <v>0</v>
      </c>
      <c r="O184" s="257">
        <v>0</v>
      </c>
      <c r="P184" s="257">
        <v>0</v>
      </c>
      <c r="Q184" s="257">
        <v>0</v>
      </c>
      <c r="R184" s="257">
        <v>0</v>
      </c>
      <c r="S184" s="257">
        <v>0</v>
      </c>
      <c r="T184" s="257">
        <v>3.6804677208873276E-4</v>
      </c>
      <c r="U184" s="257">
        <v>0</v>
      </c>
      <c r="V184" s="257">
        <v>0</v>
      </c>
      <c r="W184" s="257">
        <v>0</v>
      </c>
      <c r="X184" s="257">
        <v>0</v>
      </c>
      <c r="Y184" s="257">
        <v>0</v>
      </c>
      <c r="Z184" s="257">
        <v>0</v>
      </c>
      <c r="AA184" s="257">
        <v>0</v>
      </c>
      <c r="AB184" s="257">
        <v>0</v>
      </c>
      <c r="AC184" s="257">
        <v>0</v>
      </c>
      <c r="AD184" s="257">
        <v>0</v>
      </c>
      <c r="AE184" s="257">
        <v>0</v>
      </c>
      <c r="AF184" s="257">
        <v>7.365111625683683E-4</v>
      </c>
      <c r="AG184" s="257">
        <v>1.1048780347094442E-3</v>
      </c>
      <c r="AH184" s="257">
        <v>1.4830138825527213E-3</v>
      </c>
      <c r="AI184" s="257">
        <v>1.8373411380609135E-3</v>
      </c>
      <c r="AJ184" s="257">
        <v>2.2123486239413806E-3</v>
      </c>
      <c r="AK184" s="257">
        <v>1.4874210172231589E-2</v>
      </c>
      <c r="AL184" s="257">
        <v>-0.11576619548517961</v>
      </c>
      <c r="AM184" s="257">
        <v>-0.13457919085058509</v>
      </c>
      <c r="AN184" s="257">
        <v>1.5436473091635664E-2</v>
      </c>
      <c r="AO184" s="257">
        <v>0</v>
      </c>
      <c r="AP184" s="257">
        <v>0</v>
      </c>
      <c r="AQ184" s="257">
        <v>0</v>
      </c>
      <c r="AR184" s="257">
        <v>0</v>
      </c>
      <c r="AS184" s="257">
        <v>0</v>
      </c>
      <c r="AT184" s="257">
        <v>0</v>
      </c>
      <c r="AU184" s="257">
        <v>0</v>
      </c>
      <c r="AV184" s="257">
        <v>0</v>
      </c>
      <c r="AW184" s="257">
        <v>0</v>
      </c>
      <c r="AX184" s="257">
        <v>0</v>
      </c>
      <c r="AY184" s="257">
        <v>0</v>
      </c>
      <c r="AZ184" s="257">
        <v>0</v>
      </c>
      <c r="BA184" s="257">
        <v>0</v>
      </c>
      <c r="BB184" s="257">
        <v>0</v>
      </c>
      <c r="BC184" s="257">
        <v>0</v>
      </c>
      <c r="BD184" s="257">
        <v>0</v>
      </c>
      <c r="BE184" s="257">
        <v>0</v>
      </c>
      <c r="BF184" s="257">
        <v>0</v>
      </c>
      <c r="BG184" s="257">
        <v>0</v>
      </c>
      <c r="BH184" s="257">
        <v>0</v>
      </c>
      <c r="BI184" s="257">
        <v>0</v>
      </c>
      <c r="BJ184" s="257">
        <v>0</v>
      </c>
      <c r="BK184" s="257">
        <v>0</v>
      </c>
      <c r="BL184" s="258">
        <v>0</v>
      </c>
    </row>
    <row r="185" spans="1:64" hidden="1" outlineLevel="1" x14ac:dyDescent="0.2">
      <c r="A185" s="238">
        <v>44382</v>
      </c>
      <c r="B185" s="238">
        <v>44566</v>
      </c>
      <c r="C185" s="256">
        <v>-2.0659266424870077E-4</v>
      </c>
      <c r="D185" s="257">
        <v>-6.8865981267448941E-5</v>
      </c>
      <c r="E185" s="257">
        <v>0</v>
      </c>
      <c r="F185" s="257">
        <v>0</v>
      </c>
      <c r="G185" s="257">
        <v>0</v>
      </c>
      <c r="H185" s="257">
        <v>0</v>
      </c>
      <c r="I185" s="257">
        <v>0</v>
      </c>
      <c r="J185" s="257">
        <v>0</v>
      </c>
      <c r="K185" s="257">
        <v>0</v>
      </c>
      <c r="L185" s="257">
        <v>0</v>
      </c>
      <c r="M185" s="257">
        <v>0</v>
      </c>
      <c r="N185" s="257">
        <v>0</v>
      </c>
      <c r="O185" s="257">
        <v>0</v>
      </c>
      <c r="P185" s="257">
        <v>0</v>
      </c>
      <c r="Q185" s="257">
        <v>0</v>
      </c>
      <c r="R185" s="257">
        <v>0</v>
      </c>
      <c r="S185" s="257">
        <v>0</v>
      </c>
      <c r="T185" s="257">
        <v>4.1303573505544806E-4</v>
      </c>
      <c r="U185" s="257">
        <v>0</v>
      </c>
      <c r="V185" s="257">
        <v>0</v>
      </c>
      <c r="W185" s="257">
        <v>0</v>
      </c>
      <c r="X185" s="257">
        <v>0</v>
      </c>
      <c r="Y185" s="257">
        <v>0</v>
      </c>
      <c r="Z185" s="257">
        <v>0</v>
      </c>
      <c r="AA185" s="257">
        <v>0</v>
      </c>
      <c r="AB185" s="257">
        <v>0</v>
      </c>
      <c r="AC185" s="257">
        <v>0</v>
      </c>
      <c r="AD185" s="257">
        <v>0</v>
      </c>
      <c r="AE185" s="257">
        <v>0</v>
      </c>
      <c r="AF185" s="257">
        <v>8.2654000789108455E-4</v>
      </c>
      <c r="AG185" s="257">
        <v>1.2399347129439517E-3</v>
      </c>
      <c r="AH185" s="257">
        <v>1.664292383684504E-3</v>
      </c>
      <c r="AI185" s="257">
        <v>2.0619310709466287E-3</v>
      </c>
      <c r="AJ185" s="257">
        <v>2.4827777204547031E-3</v>
      </c>
      <c r="AK185" s="257">
        <v>2.9012441491576128E-3</v>
      </c>
      <c r="AL185" s="257">
        <v>1.7832008134891268E-2</v>
      </c>
      <c r="AM185" s="257">
        <v>-0.13359991813480751</v>
      </c>
      <c r="AN185" s="257">
        <v>-0.15573556115391526</v>
      </c>
      <c r="AO185" s="257">
        <v>1.7883538823711121E-2</v>
      </c>
      <c r="AP185" s="257">
        <v>0</v>
      </c>
      <c r="AQ185" s="257">
        <v>0</v>
      </c>
      <c r="AR185" s="257">
        <v>0</v>
      </c>
      <c r="AS185" s="257">
        <v>0</v>
      </c>
      <c r="AT185" s="257">
        <v>0</v>
      </c>
      <c r="AU185" s="257">
        <v>0</v>
      </c>
      <c r="AV185" s="257">
        <v>0</v>
      </c>
      <c r="AW185" s="257">
        <v>0</v>
      </c>
      <c r="AX185" s="257">
        <v>0</v>
      </c>
      <c r="AY185" s="257">
        <v>0</v>
      </c>
      <c r="AZ185" s="257">
        <v>0</v>
      </c>
      <c r="BA185" s="257">
        <v>0</v>
      </c>
      <c r="BB185" s="257">
        <v>0</v>
      </c>
      <c r="BC185" s="257">
        <v>0</v>
      </c>
      <c r="BD185" s="257">
        <v>0</v>
      </c>
      <c r="BE185" s="257">
        <v>0</v>
      </c>
      <c r="BF185" s="257">
        <v>0</v>
      </c>
      <c r="BG185" s="257">
        <v>0</v>
      </c>
      <c r="BH185" s="257">
        <v>0</v>
      </c>
      <c r="BI185" s="257">
        <v>0</v>
      </c>
      <c r="BJ185" s="257">
        <v>0</v>
      </c>
      <c r="BK185" s="257">
        <v>0</v>
      </c>
      <c r="BL185" s="258">
        <v>0</v>
      </c>
    </row>
    <row r="186" spans="1:64" hidden="1" outlineLevel="1" x14ac:dyDescent="0.2">
      <c r="A186" s="238">
        <v>44746</v>
      </c>
      <c r="B186" s="238">
        <v>44930</v>
      </c>
      <c r="C186" s="256">
        <v>-2.0790619727536556E-4</v>
      </c>
      <c r="D186" s="257">
        <v>-6.9303836791877757E-5</v>
      </c>
      <c r="E186" s="257">
        <v>0</v>
      </c>
      <c r="F186" s="257">
        <v>0</v>
      </c>
      <c r="G186" s="257">
        <v>0</v>
      </c>
      <c r="H186" s="257">
        <v>0</v>
      </c>
      <c r="I186" s="257">
        <v>0</v>
      </c>
      <c r="J186" s="257">
        <v>0</v>
      </c>
      <c r="K186" s="257">
        <v>0</v>
      </c>
      <c r="L186" s="257">
        <v>0</v>
      </c>
      <c r="M186" s="257">
        <v>0</v>
      </c>
      <c r="N186" s="257">
        <v>0</v>
      </c>
      <c r="O186" s="257">
        <v>0</v>
      </c>
      <c r="P186" s="257">
        <v>0</v>
      </c>
      <c r="Q186" s="257">
        <v>0</v>
      </c>
      <c r="R186" s="257">
        <v>0</v>
      </c>
      <c r="S186" s="257">
        <v>0</v>
      </c>
      <c r="T186" s="257">
        <v>4.5229992677476454E-4</v>
      </c>
      <c r="U186" s="257">
        <v>0</v>
      </c>
      <c r="V186" s="257">
        <v>0</v>
      </c>
      <c r="W186" s="257">
        <v>0</v>
      </c>
      <c r="X186" s="257">
        <v>0</v>
      </c>
      <c r="Y186" s="257">
        <v>0</v>
      </c>
      <c r="Z186" s="257">
        <v>0</v>
      </c>
      <c r="AA186" s="257">
        <v>0</v>
      </c>
      <c r="AB186" s="257">
        <v>0</v>
      </c>
      <c r="AC186" s="257">
        <v>0</v>
      </c>
      <c r="AD186" s="257">
        <v>0</v>
      </c>
      <c r="AE186" s="257">
        <v>0</v>
      </c>
      <c r="AF186" s="257">
        <v>9.0511279858220017E-4</v>
      </c>
      <c r="AG186" s="257">
        <v>1.3578055537208703E-3</v>
      </c>
      <c r="AH186" s="257">
        <v>1.8225032954925573E-3</v>
      </c>
      <c r="AI186" s="257">
        <v>2.2579419801718576E-3</v>
      </c>
      <c r="AJ186" s="257">
        <v>2.7187946689377451E-3</v>
      </c>
      <c r="AK186" s="257">
        <v>3.1770407342615816E-3</v>
      </c>
      <c r="AL186" s="257">
        <v>3.6511799038713997E-3</v>
      </c>
      <c r="AM186" s="257">
        <v>2.0605947408807924E-2</v>
      </c>
      <c r="AN186" s="257">
        <v>-0.15007309491416168</v>
      </c>
      <c r="AO186" s="257">
        <v>-0.17738546432536409</v>
      </c>
      <c r="AP186" s="257">
        <v>2.0652219619611254E-2</v>
      </c>
      <c r="AQ186" s="257">
        <v>0</v>
      </c>
      <c r="AR186" s="257">
        <v>0</v>
      </c>
      <c r="AS186" s="257">
        <v>0</v>
      </c>
      <c r="AT186" s="257">
        <v>0</v>
      </c>
      <c r="AU186" s="257">
        <v>0</v>
      </c>
      <c r="AV186" s="257">
        <v>0</v>
      </c>
      <c r="AW186" s="257">
        <v>0</v>
      </c>
      <c r="AX186" s="257">
        <v>0</v>
      </c>
      <c r="AY186" s="257">
        <v>0</v>
      </c>
      <c r="AZ186" s="257">
        <v>0</v>
      </c>
      <c r="BA186" s="257">
        <v>0</v>
      </c>
      <c r="BB186" s="257">
        <v>0</v>
      </c>
      <c r="BC186" s="257">
        <v>0</v>
      </c>
      <c r="BD186" s="257">
        <v>0</v>
      </c>
      <c r="BE186" s="257">
        <v>0</v>
      </c>
      <c r="BF186" s="257">
        <v>0</v>
      </c>
      <c r="BG186" s="257">
        <v>0</v>
      </c>
      <c r="BH186" s="257">
        <v>0</v>
      </c>
      <c r="BI186" s="257">
        <v>0</v>
      </c>
      <c r="BJ186" s="257">
        <v>0</v>
      </c>
      <c r="BK186" s="257">
        <v>0</v>
      </c>
      <c r="BL186" s="258">
        <v>0</v>
      </c>
    </row>
    <row r="187" spans="1:64" hidden="1" outlineLevel="1" x14ac:dyDescent="0.2">
      <c r="A187" s="238">
        <v>45110</v>
      </c>
      <c r="B187" s="238">
        <v>45294</v>
      </c>
      <c r="C187" s="256">
        <v>-2.0428911980520907E-4</v>
      </c>
      <c r="D187" s="257">
        <v>-6.8098113504617825E-5</v>
      </c>
      <c r="E187" s="257">
        <v>0</v>
      </c>
      <c r="F187" s="257">
        <v>0</v>
      </c>
      <c r="G187" s="257">
        <v>0</v>
      </c>
      <c r="H187" s="257">
        <v>0</v>
      </c>
      <c r="I187" s="257">
        <v>0</v>
      </c>
      <c r="J187" s="257">
        <v>0</v>
      </c>
      <c r="K187" s="257">
        <v>0</v>
      </c>
      <c r="L187" s="257">
        <v>0</v>
      </c>
      <c r="M187" s="257">
        <v>0</v>
      </c>
      <c r="N187" s="257">
        <v>0</v>
      </c>
      <c r="O187" s="257">
        <v>0</v>
      </c>
      <c r="P187" s="257">
        <v>0</v>
      </c>
      <c r="Q187" s="257">
        <v>0</v>
      </c>
      <c r="R187" s="257">
        <v>0</v>
      </c>
      <c r="S187" s="257">
        <v>0</v>
      </c>
      <c r="T187" s="257">
        <v>4.765964911239265E-4</v>
      </c>
      <c r="U187" s="257">
        <v>0</v>
      </c>
      <c r="V187" s="257">
        <v>0</v>
      </c>
      <c r="W187" s="257">
        <v>0</v>
      </c>
      <c r="X187" s="257">
        <v>0</v>
      </c>
      <c r="Y187" s="257">
        <v>0</v>
      </c>
      <c r="Z187" s="257">
        <v>0</v>
      </c>
      <c r="AA187" s="257">
        <v>0</v>
      </c>
      <c r="AB187" s="257">
        <v>0</v>
      </c>
      <c r="AC187" s="257">
        <v>0</v>
      </c>
      <c r="AD187" s="257">
        <v>0</v>
      </c>
      <c r="AE187" s="257">
        <v>0</v>
      </c>
      <c r="AF187" s="257">
        <v>9.5373335636042751E-4</v>
      </c>
      <c r="AG187" s="257">
        <v>1.430743527360605E-3</v>
      </c>
      <c r="AH187" s="257">
        <v>1.9204034297769109E-3</v>
      </c>
      <c r="AI187" s="257">
        <v>2.3792324471253578E-3</v>
      </c>
      <c r="AJ187" s="257">
        <v>2.8648404989922195E-3</v>
      </c>
      <c r="AK187" s="257">
        <v>3.3477017802691642E-3</v>
      </c>
      <c r="AL187" s="257">
        <v>3.8473097472042314E-3</v>
      </c>
      <c r="AM187" s="257">
        <v>4.3569489891039119E-3</v>
      </c>
      <c r="AN187" s="257">
        <v>2.2623244600436004E-2</v>
      </c>
      <c r="AO187" s="257">
        <v>-0.16402778100362267</v>
      </c>
      <c r="AP187" s="257">
        <v>-0.19389505137237462</v>
      </c>
      <c r="AQ187" s="257">
        <v>2.2620785670559879E-2</v>
      </c>
      <c r="AR187" s="257">
        <v>0</v>
      </c>
      <c r="AS187" s="257">
        <v>0</v>
      </c>
      <c r="AT187" s="257">
        <v>0</v>
      </c>
      <c r="AU187" s="257">
        <v>0</v>
      </c>
      <c r="AV187" s="257">
        <v>0</v>
      </c>
      <c r="AW187" s="257">
        <v>0</v>
      </c>
      <c r="AX187" s="257">
        <v>0</v>
      </c>
      <c r="AY187" s="257">
        <v>0</v>
      </c>
      <c r="AZ187" s="257">
        <v>0</v>
      </c>
      <c r="BA187" s="257">
        <v>0</v>
      </c>
      <c r="BB187" s="257">
        <v>0</v>
      </c>
      <c r="BC187" s="257">
        <v>0</v>
      </c>
      <c r="BD187" s="257">
        <v>0</v>
      </c>
      <c r="BE187" s="257">
        <v>0</v>
      </c>
      <c r="BF187" s="257">
        <v>0</v>
      </c>
      <c r="BG187" s="257">
        <v>0</v>
      </c>
      <c r="BH187" s="257">
        <v>0</v>
      </c>
      <c r="BI187" s="257">
        <v>0</v>
      </c>
      <c r="BJ187" s="257">
        <v>0</v>
      </c>
      <c r="BK187" s="257">
        <v>0</v>
      </c>
      <c r="BL187" s="258">
        <v>0</v>
      </c>
    </row>
    <row r="188" spans="1:64" hidden="1" outlineLevel="1" x14ac:dyDescent="0.2">
      <c r="A188" s="238">
        <v>45476</v>
      </c>
      <c r="B188" s="238">
        <v>45660</v>
      </c>
      <c r="C188" s="256">
        <v>-1.959123639679007E-4</v>
      </c>
      <c r="D188" s="257">
        <v>-6.5305790199743366E-5</v>
      </c>
      <c r="E188" s="257">
        <v>0</v>
      </c>
      <c r="F188" s="257">
        <v>0</v>
      </c>
      <c r="G188" s="257">
        <v>0</v>
      </c>
      <c r="H188" s="257">
        <v>0</v>
      </c>
      <c r="I188" s="257">
        <v>0</v>
      </c>
      <c r="J188" s="257">
        <v>0</v>
      </c>
      <c r="K188" s="257">
        <v>0</v>
      </c>
      <c r="L188" s="257">
        <v>0</v>
      </c>
      <c r="M188" s="257">
        <v>0</v>
      </c>
      <c r="N188" s="257">
        <v>0</v>
      </c>
      <c r="O188" s="257">
        <v>0</v>
      </c>
      <c r="P188" s="257">
        <v>0</v>
      </c>
      <c r="Q188" s="257">
        <v>0</v>
      </c>
      <c r="R188" s="257">
        <v>0</v>
      </c>
      <c r="S188" s="257">
        <v>0</v>
      </c>
      <c r="T188" s="257">
        <v>4.8336365862968264E-4</v>
      </c>
      <c r="U188" s="257">
        <v>0</v>
      </c>
      <c r="V188" s="257">
        <v>0</v>
      </c>
      <c r="W188" s="257">
        <v>0</v>
      </c>
      <c r="X188" s="257">
        <v>0</v>
      </c>
      <c r="Y188" s="257">
        <v>0</v>
      </c>
      <c r="Z188" s="257">
        <v>0</v>
      </c>
      <c r="AA188" s="257">
        <v>0</v>
      </c>
      <c r="AB188" s="257">
        <v>0</v>
      </c>
      <c r="AC188" s="257">
        <v>0</v>
      </c>
      <c r="AD188" s="257">
        <v>0</v>
      </c>
      <c r="AE188" s="257">
        <v>0</v>
      </c>
      <c r="AF188" s="257">
        <v>9.6727525573912809E-4</v>
      </c>
      <c r="AG188" s="257">
        <v>1.4510582513120188E-3</v>
      </c>
      <c r="AH188" s="257">
        <v>1.94767047269329E-3</v>
      </c>
      <c r="AI188" s="257">
        <v>2.41301396044836E-3</v>
      </c>
      <c r="AJ188" s="257">
        <v>2.9055165831405592E-3</v>
      </c>
      <c r="AK188" s="257">
        <v>3.395233325764955E-3</v>
      </c>
      <c r="AL188" s="257">
        <v>3.9019343995561309E-3</v>
      </c>
      <c r="AM188" s="257">
        <v>4.4188090433095783E-3</v>
      </c>
      <c r="AN188" s="257">
        <v>4.8881097257605904E-3</v>
      </c>
      <c r="AO188" s="257">
        <v>2.4116221305816726E-2</v>
      </c>
      <c r="AP188" s="257">
        <v>-0.17268696918566273</v>
      </c>
      <c r="AQ188" s="257">
        <v>-0.20615746820201963</v>
      </c>
      <c r="AR188" s="257">
        <v>2.3766635842840059E-2</v>
      </c>
      <c r="AS188" s="257">
        <v>0</v>
      </c>
      <c r="AT188" s="257">
        <v>0</v>
      </c>
      <c r="AU188" s="257">
        <v>0</v>
      </c>
      <c r="AV188" s="257">
        <v>0</v>
      </c>
      <c r="AW188" s="257">
        <v>0</v>
      </c>
      <c r="AX188" s="257">
        <v>0</v>
      </c>
      <c r="AY188" s="257">
        <v>0</v>
      </c>
      <c r="AZ188" s="257">
        <v>0</v>
      </c>
      <c r="BA188" s="257">
        <v>0</v>
      </c>
      <c r="BB188" s="257">
        <v>0</v>
      </c>
      <c r="BC188" s="257">
        <v>0</v>
      </c>
      <c r="BD188" s="257">
        <v>0</v>
      </c>
      <c r="BE188" s="257">
        <v>0</v>
      </c>
      <c r="BF188" s="257">
        <v>0</v>
      </c>
      <c r="BG188" s="257">
        <v>0</v>
      </c>
      <c r="BH188" s="257">
        <v>0</v>
      </c>
      <c r="BI188" s="257">
        <v>0</v>
      </c>
      <c r="BJ188" s="257">
        <v>0</v>
      </c>
      <c r="BK188" s="257">
        <v>0</v>
      </c>
      <c r="BL188" s="258">
        <v>0</v>
      </c>
    </row>
    <row r="189" spans="1:64" hidden="1" outlineLevel="1" x14ac:dyDescent="0.2">
      <c r="A189" s="238">
        <v>45841</v>
      </c>
      <c r="B189" s="238">
        <v>46027</v>
      </c>
      <c r="C189" s="256">
        <v>-1.8456819333619175E-4</v>
      </c>
      <c r="D189" s="257">
        <v>-6.1524303349489695E-5</v>
      </c>
      <c r="E189" s="257">
        <v>0</v>
      </c>
      <c r="F189" s="257">
        <v>0</v>
      </c>
      <c r="G189" s="257">
        <v>0</v>
      </c>
      <c r="H189" s="257">
        <v>0</v>
      </c>
      <c r="I189" s="257">
        <v>0</v>
      </c>
      <c r="J189" s="257">
        <v>0</v>
      </c>
      <c r="K189" s="257">
        <v>0</v>
      </c>
      <c r="L189" s="257">
        <v>0</v>
      </c>
      <c r="M189" s="257">
        <v>0</v>
      </c>
      <c r="N189" s="257">
        <v>0</v>
      </c>
      <c r="O189" s="257">
        <v>0</v>
      </c>
      <c r="P189" s="257">
        <v>0</v>
      </c>
      <c r="Q189" s="257">
        <v>0</v>
      </c>
      <c r="R189" s="257">
        <v>0</v>
      </c>
      <c r="S189" s="257">
        <v>0</v>
      </c>
      <c r="T189" s="257">
        <v>4.7632647763545718E-4</v>
      </c>
      <c r="U189" s="257">
        <v>0</v>
      </c>
      <c r="V189" s="257">
        <v>0</v>
      </c>
      <c r="W189" s="257">
        <v>0</v>
      </c>
      <c r="X189" s="257">
        <v>0</v>
      </c>
      <c r="Y189" s="257">
        <v>0</v>
      </c>
      <c r="Z189" s="257">
        <v>0</v>
      </c>
      <c r="AA189" s="257">
        <v>0</v>
      </c>
      <c r="AB189" s="257">
        <v>0</v>
      </c>
      <c r="AC189" s="257">
        <v>0</v>
      </c>
      <c r="AD189" s="257">
        <v>0</v>
      </c>
      <c r="AE189" s="257">
        <v>0</v>
      </c>
      <c r="AF189" s="257">
        <v>9.5319282611192339E-4</v>
      </c>
      <c r="AG189" s="257">
        <v>1.4299323550248603E-3</v>
      </c>
      <c r="AH189" s="257">
        <v>1.9193142332210825E-3</v>
      </c>
      <c r="AI189" s="257">
        <v>2.3778825433811786E-3</v>
      </c>
      <c r="AJ189" s="257">
        <v>2.8632144734913856E-3</v>
      </c>
      <c r="AK189" s="257">
        <v>3.3458009923084215E-3</v>
      </c>
      <c r="AL189" s="257">
        <v>3.8451244548154389E-3</v>
      </c>
      <c r="AM189" s="257">
        <v>4.3544732571772745E-3</v>
      </c>
      <c r="AN189" s="257">
        <v>4.8169406992627298E-3</v>
      </c>
      <c r="AO189" s="257">
        <v>5.3219692517243291E-3</v>
      </c>
      <c r="AP189" s="257">
        <v>2.5239860230577577E-2</v>
      </c>
      <c r="AQ189" s="257">
        <v>-0.17519977127459255</v>
      </c>
      <c r="AR189" s="257">
        <v>-0.21712611050030292</v>
      </c>
      <c r="AS189" s="257">
        <v>2.5169741945737487E-2</v>
      </c>
      <c r="AT189" s="257">
        <v>0</v>
      </c>
      <c r="AU189" s="257">
        <v>0</v>
      </c>
      <c r="AV189" s="257">
        <v>0</v>
      </c>
      <c r="AW189" s="257">
        <v>0</v>
      </c>
      <c r="AX189" s="257">
        <v>0</v>
      </c>
      <c r="AY189" s="257">
        <v>0</v>
      </c>
      <c r="AZ189" s="257">
        <v>0</v>
      </c>
      <c r="BA189" s="257">
        <v>0</v>
      </c>
      <c r="BB189" s="257">
        <v>0</v>
      </c>
      <c r="BC189" s="257">
        <v>0</v>
      </c>
      <c r="BD189" s="257">
        <v>0</v>
      </c>
      <c r="BE189" s="257">
        <v>0</v>
      </c>
      <c r="BF189" s="257">
        <v>0</v>
      </c>
      <c r="BG189" s="257">
        <v>0</v>
      </c>
      <c r="BH189" s="257">
        <v>0</v>
      </c>
      <c r="BI189" s="257">
        <v>0</v>
      </c>
      <c r="BJ189" s="257">
        <v>0</v>
      </c>
      <c r="BK189" s="257">
        <v>0</v>
      </c>
      <c r="BL189" s="258">
        <v>0</v>
      </c>
    </row>
    <row r="190" spans="1:64" hidden="1" outlineLevel="1" x14ac:dyDescent="0.2">
      <c r="A190" s="238">
        <v>46206</v>
      </c>
      <c r="B190" s="238">
        <v>46391</v>
      </c>
      <c r="C190" s="256">
        <v>-1.7050800270074223E-4</v>
      </c>
      <c r="D190" s="257">
        <v>-5.6837453380483911E-5</v>
      </c>
      <c r="E190" s="257">
        <v>0</v>
      </c>
      <c r="F190" s="257">
        <v>0</v>
      </c>
      <c r="G190" s="257">
        <v>0</v>
      </c>
      <c r="H190" s="257">
        <v>0</v>
      </c>
      <c r="I190" s="257">
        <v>0</v>
      </c>
      <c r="J190" s="257">
        <v>0</v>
      </c>
      <c r="K190" s="257">
        <v>0</v>
      </c>
      <c r="L190" s="257">
        <v>0</v>
      </c>
      <c r="M190" s="257">
        <v>0</v>
      </c>
      <c r="N190" s="257">
        <v>0</v>
      </c>
      <c r="O190" s="257">
        <v>0</v>
      </c>
      <c r="P190" s="257">
        <v>0</v>
      </c>
      <c r="Q190" s="257">
        <v>0</v>
      </c>
      <c r="R190" s="257">
        <v>0</v>
      </c>
      <c r="S190" s="257">
        <v>0</v>
      </c>
      <c r="T190" s="257">
        <v>4.5527950508552338E-4</v>
      </c>
      <c r="U190" s="257">
        <v>0</v>
      </c>
      <c r="V190" s="257">
        <v>0</v>
      </c>
      <c r="W190" s="257">
        <v>0</v>
      </c>
      <c r="X190" s="257">
        <v>0</v>
      </c>
      <c r="Y190" s="257">
        <v>0</v>
      </c>
      <c r="Z190" s="257">
        <v>0</v>
      </c>
      <c r="AA190" s="257">
        <v>0</v>
      </c>
      <c r="AB190" s="257">
        <v>0</v>
      </c>
      <c r="AC190" s="257">
        <v>0</v>
      </c>
      <c r="AD190" s="257">
        <v>0</v>
      </c>
      <c r="AE190" s="257">
        <v>0</v>
      </c>
      <c r="AF190" s="257">
        <v>9.110749583185648E-4</v>
      </c>
      <c r="AG190" s="257">
        <v>1.3667491277852873E-3</v>
      </c>
      <c r="AH190" s="257">
        <v>1.8345069571750353E-3</v>
      </c>
      <c r="AI190" s="257">
        <v>2.2728126958103064E-3</v>
      </c>
      <c r="AJ190" s="257">
        <v>2.736699392781392E-3</v>
      </c>
      <c r="AK190" s="257">
        <v>3.197961919441562E-3</v>
      </c>
      <c r="AL190" s="257">
        <v>3.6752217632608146E-3</v>
      </c>
      <c r="AM190" s="257">
        <v>4.1620638802036354E-3</v>
      </c>
      <c r="AN190" s="257">
        <v>4.6040961246983708E-3</v>
      </c>
      <c r="AO190" s="257">
        <v>5.0868087451103067E-3</v>
      </c>
      <c r="AP190" s="257">
        <v>5.6106046623734572E-3</v>
      </c>
      <c r="AQ190" s="257">
        <v>2.5556115249155957E-2</v>
      </c>
      <c r="AR190" s="257">
        <v>-0.17741916819726672</v>
      </c>
      <c r="AS190" s="257">
        <v>-0.21759714606769856</v>
      </c>
      <c r="AT190" s="257">
        <v>2.5398267169292121E-2</v>
      </c>
      <c r="AU190" s="257">
        <v>0</v>
      </c>
      <c r="AV190" s="257">
        <v>0</v>
      </c>
      <c r="AW190" s="257">
        <v>0</v>
      </c>
      <c r="AX190" s="257">
        <v>0</v>
      </c>
      <c r="AY190" s="257">
        <v>0</v>
      </c>
      <c r="AZ190" s="257">
        <v>0</v>
      </c>
      <c r="BA190" s="257">
        <v>0</v>
      </c>
      <c r="BB190" s="257">
        <v>0</v>
      </c>
      <c r="BC190" s="257">
        <v>0</v>
      </c>
      <c r="BD190" s="257">
        <v>0</v>
      </c>
      <c r="BE190" s="257">
        <v>0</v>
      </c>
      <c r="BF190" s="257">
        <v>0</v>
      </c>
      <c r="BG190" s="257">
        <v>0</v>
      </c>
      <c r="BH190" s="257">
        <v>0</v>
      </c>
      <c r="BI190" s="257">
        <v>0</v>
      </c>
      <c r="BJ190" s="257">
        <v>0</v>
      </c>
      <c r="BK190" s="257">
        <v>0</v>
      </c>
      <c r="BL190" s="258">
        <v>0</v>
      </c>
    </row>
    <row r="191" spans="1:64" hidden="1" outlineLevel="1" x14ac:dyDescent="0.2">
      <c r="A191" s="238">
        <v>46573</v>
      </c>
      <c r="B191" s="238">
        <v>46757</v>
      </c>
      <c r="C191" s="256">
        <v>-1.5532560942379617E-4</v>
      </c>
      <c r="D191" s="257">
        <v>-5.1776526280231031E-5</v>
      </c>
      <c r="E191" s="257">
        <v>0</v>
      </c>
      <c r="F191" s="257">
        <v>0</v>
      </c>
      <c r="G191" s="257">
        <v>0</v>
      </c>
      <c r="H191" s="257">
        <v>0</v>
      </c>
      <c r="I191" s="257">
        <v>0</v>
      </c>
      <c r="J191" s="257">
        <v>0</v>
      </c>
      <c r="K191" s="257">
        <v>0</v>
      </c>
      <c r="L191" s="257">
        <v>0</v>
      </c>
      <c r="M191" s="257">
        <v>0</v>
      </c>
      <c r="N191" s="257">
        <v>0</v>
      </c>
      <c r="O191" s="257">
        <v>0</v>
      </c>
      <c r="P191" s="257">
        <v>0</v>
      </c>
      <c r="Q191" s="257">
        <v>0</v>
      </c>
      <c r="R191" s="257">
        <v>0</v>
      </c>
      <c r="S191" s="257">
        <v>0</v>
      </c>
      <c r="T191" s="257">
        <v>4.2457350503531552E-4</v>
      </c>
      <c r="U191" s="257">
        <v>0</v>
      </c>
      <c r="V191" s="257">
        <v>0</v>
      </c>
      <c r="W191" s="257">
        <v>0</v>
      </c>
      <c r="X191" s="257">
        <v>0</v>
      </c>
      <c r="Y191" s="257">
        <v>0</v>
      </c>
      <c r="Z191" s="257">
        <v>0</v>
      </c>
      <c r="AA191" s="257">
        <v>0</v>
      </c>
      <c r="AB191" s="257">
        <v>0</v>
      </c>
      <c r="AC191" s="257">
        <v>0</v>
      </c>
      <c r="AD191" s="257">
        <v>0</v>
      </c>
      <c r="AE191" s="257">
        <v>0</v>
      </c>
      <c r="AF191" s="257">
        <v>8.4962811561009697E-4</v>
      </c>
      <c r="AG191" s="257">
        <v>1.2745695774494159E-3</v>
      </c>
      <c r="AH191" s="257">
        <v>1.7107796763897616E-3</v>
      </c>
      <c r="AI191" s="257">
        <v>2.1195240255467737E-3</v>
      </c>
      <c r="AJ191" s="257">
        <v>2.5521239883248485E-3</v>
      </c>
      <c r="AK191" s="257">
        <v>2.982276721259712E-3</v>
      </c>
      <c r="AL191" s="257">
        <v>3.4273477858964641E-3</v>
      </c>
      <c r="AM191" s="257">
        <v>3.8813547967446226E-3</v>
      </c>
      <c r="AN191" s="257">
        <v>4.2935740962928744E-3</v>
      </c>
      <c r="AO191" s="257">
        <v>4.7437300281718605E-3</v>
      </c>
      <c r="AP191" s="257">
        <v>5.2321983254478618E-3</v>
      </c>
      <c r="AQ191" s="257">
        <v>5.6869975747648434E-3</v>
      </c>
      <c r="AR191" s="257">
        <v>2.5049945872317479E-2</v>
      </c>
      <c r="AS191" s="257">
        <v>-0.17361719173238299</v>
      </c>
      <c r="AT191" s="257">
        <v>-0.21527320930603622</v>
      </c>
      <c r="AU191" s="257">
        <v>2.4396469621887785E-2</v>
      </c>
      <c r="AV191" s="257">
        <v>0</v>
      </c>
      <c r="AW191" s="257">
        <v>0</v>
      </c>
      <c r="AX191" s="257">
        <v>0</v>
      </c>
      <c r="AY191" s="257">
        <v>0</v>
      </c>
      <c r="AZ191" s="257">
        <v>0</v>
      </c>
      <c r="BA191" s="257">
        <v>0</v>
      </c>
      <c r="BB191" s="257">
        <v>0</v>
      </c>
      <c r="BC191" s="257">
        <v>0</v>
      </c>
      <c r="BD191" s="257">
        <v>0</v>
      </c>
      <c r="BE191" s="257">
        <v>0</v>
      </c>
      <c r="BF191" s="257">
        <v>0</v>
      </c>
      <c r="BG191" s="257">
        <v>0</v>
      </c>
      <c r="BH191" s="257">
        <v>0</v>
      </c>
      <c r="BI191" s="257">
        <v>0</v>
      </c>
      <c r="BJ191" s="257">
        <v>0</v>
      </c>
      <c r="BK191" s="257">
        <v>0</v>
      </c>
      <c r="BL191" s="258">
        <v>0</v>
      </c>
    </row>
    <row r="192" spans="1:64" hidden="1" outlineLevel="1" x14ac:dyDescent="0.2">
      <c r="A192" s="238">
        <v>46937</v>
      </c>
      <c r="B192" s="238">
        <v>47121</v>
      </c>
      <c r="C192" s="256">
        <v>-1.4254318581386657E-4</v>
      </c>
      <c r="D192" s="257">
        <v>-4.7515609524439054E-5</v>
      </c>
      <c r="E192" s="257">
        <v>0</v>
      </c>
      <c r="F192" s="257">
        <v>0</v>
      </c>
      <c r="G192" s="257">
        <v>0</v>
      </c>
      <c r="H192" s="257">
        <v>0</v>
      </c>
      <c r="I192" s="257">
        <v>0</v>
      </c>
      <c r="J192" s="257">
        <v>0</v>
      </c>
      <c r="K192" s="257">
        <v>0</v>
      </c>
      <c r="L192" s="257">
        <v>0</v>
      </c>
      <c r="M192" s="257">
        <v>0</v>
      </c>
      <c r="N192" s="257">
        <v>0</v>
      </c>
      <c r="O192" s="257">
        <v>0</v>
      </c>
      <c r="P192" s="257">
        <v>0</v>
      </c>
      <c r="Q192" s="257">
        <v>0</v>
      </c>
      <c r="R192" s="257">
        <v>0</v>
      </c>
      <c r="S192" s="257">
        <v>0</v>
      </c>
      <c r="T192" s="257">
        <v>3.9534353961930745E-4</v>
      </c>
      <c r="U192" s="257">
        <v>0</v>
      </c>
      <c r="V192" s="257">
        <v>0</v>
      </c>
      <c r="W192" s="257">
        <v>0</v>
      </c>
      <c r="X192" s="257">
        <v>0</v>
      </c>
      <c r="Y192" s="257">
        <v>0</v>
      </c>
      <c r="Z192" s="257">
        <v>0</v>
      </c>
      <c r="AA192" s="257">
        <v>0</v>
      </c>
      <c r="AB192" s="257">
        <v>0</v>
      </c>
      <c r="AC192" s="257">
        <v>0</v>
      </c>
      <c r="AD192" s="257">
        <v>0</v>
      </c>
      <c r="AE192" s="257">
        <v>0</v>
      </c>
      <c r="AF192" s="257">
        <v>7.9113503641393436E-4</v>
      </c>
      <c r="AG192" s="257">
        <v>1.186821147766732E-3</v>
      </c>
      <c r="AH192" s="257">
        <v>1.5930000726292633E-3</v>
      </c>
      <c r="AI192" s="257">
        <v>1.9736041201998638E-3</v>
      </c>
      <c r="AJ192" s="257">
        <v>2.3764213976788457E-3</v>
      </c>
      <c r="AK192" s="257">
        <v>2.7769598996253463E-3</v>
      </c>
      <c r="AL192" s="257">
        <v>3.1913896394779569E-3</v>
      </c>
      <c r="AM192" s="257">
        <v>3.614140092285167E-3</v>
      </c>
      <c r="AN192" s="257">
        <v>3.9979797235777832E-3</v>
      </c>
      <c r="AO192" s="257">
        <v>4.4171441717163777E-3</v>
      </c>
      <c r="AP192" s="257">
        <v>4.8719832944552092E-3</v>
      </c>
      <c r="AQ192" s="257">
        <v>5.2954713230164577E-3</v>
      </c>
      <c r="AR192" s="257">
        <v>5.7404171318844142E-3</v>
      </c>
      <c r="AS192" s="257">
        <v>2.5567576315534895E-2</v>
      </c>
      <c r="AT192" s="257">
        <v>-0.17265018271213881</v>
      </c>
      <c r="AU192" s="257">
        <v>-0.21194704921671464</v>
      </c>
      <c r="AV192" s="257">
        <v>2.3595859940374588E-2</v>
      </c>
      <c r="AW192" s="257">
        <v>0</v>
      </c>
      <c r="AX192" s="257">
        <v>0</v>
      </c>
      <c r="AY192" s="257">
        <v>0</v>
      </c>
      <c r="AZ192" s="257">
        <v>0</v>
      </c>
      <c r="BA192" s="257">
        <v>0</v>
      </c>
      <c r="BB192" s="257">
        <v>0</v>
      </c>
      <c r="BC192" s="257">
        <v>0</v>
      </c>
      <c r="BD192" s="257">
        <v>0</v>
      </c>
      <c r="BE192" s="257">
        <v>0</v>
      </c>
      <c r="BF192" s="257">
        <v>0</v>
      </c>
      <c r="BG192" s="257">
        <v>0</v>
      </c>
      <c r="BH192" s="257">
        <v>0</v>
      </c>
      <c r="BI192" s="257">
        <v>0</v>
      </c>
      <c r="BJ192" s="257">
        <v>0</v>
      </c>
      <c r="BK192" s="257">
        <v>0</v>
      </c>
      <c r="BL192" s="258">
        <v>0</v>
      </c>
    </row>
    <row r="193" spans="1:64" hidden="1" outlineLevel="1" x14ac:dyDescent="0.2">
      <c r="A193" s="238">
        <v>47302</v>
      </c>
      <c r="B193" s="238">
        <v>47486</v>
      </c>
      <c r="C193" s="256">
        <v>-1.3286029619786265E-4</v>
      </c>
      <c r="D193" s="257">
        <v>-4.4287897169817216E-5</v>
      </c>
      <c r="E193" s="257">
        <v>0</v>
      </c>
      <c r="F193" s="257">
        <v>0</v>
      </c>
      <c r="G193" s="257">
        <v>0</v>
      </c>
      <c r="H193" s="257">
        <v>0</v>
      </c>
      <c r="I193" s="257">
        <v>0</v>
      </c>
      <c r="J193" s="257">
        <v>0</v>
      </c>
      <c r="K193" s="257">
        <v>0</v>
      </c>
      <c r="L193" s="257">
        <v>0</v>
      </c>
      <c r="M193" s="257">
        <v>0</v>
      </c>
      <c r="N193" s="257">
        <v>0</v>
      </c>
      <c r="O193" s="257">
        <v>0</v>
      </c>
      <c r="P193" s="257">
        <v>0</v>
      </c>
      <c r="Q193" s="257">
        <v>0</v>
      </c>
      <c r="R193" s="257">
        <v>0</v>
      </c>
      <c r="S193" s="257">
        <v>0</v>
      </c>
      <c r="T193" s="257">
        <v>3.7146550753889234E-4</v>
      </c>
      <c r="U193" s="257">
        <v>0</v>
      </c>
      <c r="V193" s="257">
        <v>0</v>
      </c>
      <c r="W193" s="257">
        <v>0</v>
      </c>
      <c r="X193" s="257">
        <v>0</v>
      </c>
      <c r="Y193" s="257">
        <v>0</v>
      </c>
      <c r="Z193" s="257">
        <v>0</v>
      </c>
      <c r="AA193" s="257">
        <v>0</v>
      </c>
      <c r="AB193" s="257">
        <v>0</v>
      </c>
      <c r="AC193" s="257">
        <v>0</v>
      </c>
      <c r="AD193" s="257">
        <v>0</v>
      </c>
      <c r="AE193" s="257">
        <v>0</v>
      </c>
      <c r="AF193" s="257">
        <v>7.4335190255257245E-4</v>
      </c>
      <c r="AG193" s="257">
        <v>1.1151392633173302E-3</v>
      </c>
      <c r="AH193" s="257">
        <v>1.4967856754941834E-3</v>
      </c>
      <c r="AI193" s="257">
        <v>1.854401875937323E-3</v>
      </c>
      <c r="AJ193" s="257">
        <v>2.2328896504034421E-3</v>
      </c>
      <c r="AK193" s="257">
        <v>2.6092362693483323E-3</v>
      </c>
      <c r="AL193" s="257">
        <v>2.9986351027216081E-3</v>
      </c>
      <c r="AM193" s="257">
        <v>3.3958520753062191E-3</v>
      </c>
      <c r="AN193" s="257">
        <v>3.7565083667020892E-3</v>
      </c>
      <c r="AO193" s="257">
        <v>4.150355893862802E-3</v>
      </c>
      <c r="AP193" s="257">
        <v>4.5777233796725266E-3</v>
      </c>
      <c r="AQ193" s="257">
        <v>4.9756333163491935E-3</v>
      </c>
      <c r="AR193" s="257">
        <v>5.3937049959033676E-3</v>
      </c>
      <c r="AS193" s="257">
        <v>5.8539505099356797E-3</v>
      </c>
      <c r="AT193" s="257">
        <v>2.5975970931868358E-2</v>
      </c>
      <c r="AU193" s="257">
        <v>-0.17319527144336519</v>
      </c>
      <c r="AV193" s="257">
        <v>-0.21056914504718496</v>
      </c>
      <c r="AW193" s="257">
        <v>2.2659991447078164E-2</v>
      </c>
      <c r="AX193" s="257">
        <v>0</v>
      </c>
      <c r="AY193" s="257">
        <v>0</v>
      </c>
      <c r="AZ193" s="257">
        <v>0</v>
      </c>
      <c r="BA193" s="257">
        <v>0</v>
      </c>
      <c r="BB193" s="257">
        <v>0</v>
      </c>
      <c r="BC193" s="257">
        <v>0</v>
      </c>
      <c r="BD193" s="257">
        <v>0</v>
      </c>
      <c r="BE193" s="257">
        <v>0</v>
      </c>
      <c r="BF193" s="257">
        <v>0</v>
      </c>
      <c r="BG193" s="257">
        <v>0</v>
      </c>
      <c r="BH193" s="257">
        <v>0</v>
      </c>
      <c r="BI193" s="257">
        <v>0</v>
      </c>
      <c r="BJ193" s="257">
        <v>0</v>
      </c>
      <c r="BK193" s="257">
        <v>0</v>
      </c>
      <c r="BL193" s="258">
        <v>0</v>
      </c>
    </row>
    <row r="194" spans="1:64" hidden="1" outlineLevel="1" x14ac:dyDescent="0.2">
      <c r="A194" s="238">
        <v>47667</v>
      </c>
      <c r="B194" s="238">
        <v>47851</v>
      </c>
      <c r="C194" s="256">
        <v>-1.2601977977885618E-4</v>
      </c>
      <c r="D194" s="257">
        <v>-4.2007666741453477E-5</v>
      </c>
      <c r="E194" s="257">
        <v>0</v>
      </c>
      <c r="F194" s="257">
        <v>0</v>
      </c>
      <c r="G194" s="257">
        <v>0</v>
      </c>
      <c r="H194" s="257">
        <v>0</v>
      </c>
      <c r="I194" s="257">
        <v>0</v>
      </c>
      <c r="J194" s="257">
        <v>0</v>
      </c>
      <c r="K194" s="257">
        <v>0</v>
      </c>
      <c r="L194" s="257">
        <v>0</v>
      </c>
      <c r="M194" s="257">
        <v>0</v>
      </c>
      <c r="N194" s="257">
        <v>0</v>
      </c>
      <c r="O194" s="257">
        <v>0</v>
      </c>
      <c r="P194" s="257">
        <v>0</v>
      </c>
      <c r="Q194" s="257">
        <v>0</v>
      </c>
      <c r="R194" s="257">
        <v>0</v>
      </c>
      <c r="S194" s="257">
        <v>0</v>
      </c>
      <c r="T194" s="257">
        <v>3.5377968360151456E-4</v>
      </c>
      <c r="U194" s="257">
        <v>0</v>
      </c>
      <c r="V194" s="257">
        <v>0</v>
      </c>
      <c r="W194" s="257">
        <v>0</v>
      </c>
      <c r="X194" s="257">
        <v>0</v>
      </c>
      <c r="Y194" s="257">
        <v>0</v>
      </c>
      <c r="Z194" s="257">
        <v>0</v>
      </c>
      <c r="AA194" s="257">
        <v>0</v>
      </c>
      <c r="AB194" s="257">
        <v>0</v>
      </c>
      <c r="AC194" s="257">
        <v>0</v>
      </c>
      <c r="AD194" s="257">
        <v>0</v>
      </c>
      <c r="AE194" s="257">
        <v>0</v>
      </c>
      <c r="AF194" s="257">
        <v>7.0796020906970609E-4</v>
      </c>
      <c r="AG194" s="257">
        <v>1.0620464086607754E-3</v>
      </c>
      <c r="AH194" s="257">
        <v>1.4255222535046305E-3</v>
      </c>
      <c r="AI194" s="257">
        <v>1.766111982596913E-3</v>
      </c>
      <c r="AJ194" s="257">
        <v>2.126579562004989E-3</v>
      </c>
      <c r="AK194" s="257">
        <v>2.4850079215715522E-3</v>
      </c>
      <c r="AL194" s="257">
        <v>2.8558670586102666E-3</v>
      </c>
      <c r="AM194" s="257">
        <v>3.2341720971982993E-3</v>
      </c>
      <c r="AN194" s="257">
        <v>3.5776571419153377E-3</v>
      </c>
      <c r="AO194" s="257">
        <v>3.9527531435033583E-3</v>
      </c>
      <c r="AP194" s="257">
        <v>4.3597731721041044E-3</v>
      </c>
      <c r="AQ194" s="257">
        <v>4.7387381513137004E-3</v>
      </c>
      <c r="AR194" s="257">
        <v>5.1369049409052576E-3</v>
      </c>
      <c r="AS194" s="257">
        <v>5.5752376086860454E-3</v>
      </c>
      <c r="AT194" s="257">
        <v>5.9432379977453573E-3</v>
      </c>
      <c r="AU194" s="257">
        <v>2.7255056226051688E-2</v>
      </c>
      <c r="AV194" s="257">
        <v>-0.17617727812076311</v>
      </c>
      <c r="AW194" s="257">
        <v>-0.21312503851289699</v>
      </c>
      <c r="AX194" s="257">
        <v>2.2705737776455022E-2</v>
      </c>
      <c r="AY194" s="257">
        <v>0</v>
      </c>
      <c r="AZ194" s="257">
        <v>0</v>
      </c>
      <c r="BA194" s="257">
        <v>0</v>
      </c>
      <c r="BB194" s="257">
        <v>0</v>
      </c>
      <c r="BC194" s="257">
        <v>0</v>
      </c>
      <c r="BD194" s="257">
        <v>0</v>
      </c>
      <c r="BE194" s="257">
        <v>0</v>
      </c>
      <c r="BF194" s="257">
        <v>0</v>
      </c>
      <c r="BG194" s="257">
        <v>0</v>
      </c>
      <c r="BH194" s="257">
        <v>0</v>
      </c>
      <c r="BI194" s="257">
        <v>0</v>
      </c>
      <c r="BJ194" s="257">
        <v>0</v>
      </c>
      <c r="BK194" s="257">
        <v>0</v>
      </c>
      <c r="BL194" s="258">
        <v>0</v>
      </c>
    </row>
    <row r="195" spans="1:64" hidden="1" outlineLevel="1" x14ac:dyDescent="0.2">
      <c r="A195" s="238">
        <v>48032</v>
      </c>
      <c r="B195" s="238">
        <v>48218</v>
      </c>
      <c r="C195" s="256">
        <v>-1.218976541731491E-4</v>
      </c>
      <c r="D195" s="257">
        <v>-4.0633589761332729E-5</v>
      </c>
      <c r="E195" s="257">
        <v>0</v>
      </c>
      <c r="F195" s="257">
        <v>0</v>
      </c>
      <c r="G195" s="257">
        <v>0</v>
      </c>
      <c r="H195" s="257">
        <v>0</v>
      </c>
      <c r="I195" s="257">
        <v>0</v>
      </c>
      <c r="J195" s="257">
        <v>0</v>
      </c>
      <c r="K195" s="257">
        <v>0</v>
      </c>
      <c r="L195" s="257">
        <v>0</v>
      </c>
      <c r="M195" s="257">
        <v>0</v>
      </c>
      <c r="N195" s="257">
        <v>0</v>
      </c>
      <c r="O195" s="257">
        <v>0</v>
      </c>
      <c r="P195" s="257">
        <v>0</v>
      </c>
      <c r="Q195" s="257">
        <v>0</v>
      </c>
      <c r="R195" s="257">
        <v>0</v>
      </c>
      <c r="S195" s="257">
        <v>0</v>
      </c>
      <c r="T195" s="257">
        <v>3.425977713227395E-4</v>
      </c>
      <c r="U195" s="257">
        <v>0</v>
      </c>
      <c r="V195" s="257">
        <v>0</v>
      </c>
      <c r="W195" s="257">
        <v>0</v>
      </c>
      <c r="X195" s="257">
        <v>0</v>
      </c>
      <c r="Y195" s="257">
        <v>0</v>
      </c>
      <c r="Z195" s="257">
        <v>0</v>
      </c>
      <c r="AA195" s="257">
        <v>0</v>
      </c>
      <c r="AB195" s="257">
        <v>0</v>
      </c>
      <c r="AC195" s="257">
        <v>0</v>
      </c>
      <c r="AD195" s="257">
        <v>0</v>
      </c>
      <c r="AE195" s="257">
        <v>0</v>
      </c>
      <c r="AF195" s="257">
        <v>6.8558371326358169E-4</v>
      </c>
      <c r="AG195" s="257">
        <v>1.0284783088593953E-3</v>
      </c>
      <c r="AH195" s="257">
        <v>1.3804657692651004E-3</v>
      </c>
      <c r="AI195" s="257">
        <v>1.7102904738311815E-3</v>
      </c>
      <c r="AJ195" s="257">
        <v>2.0593647473592007E-3</v>
      </c>
      <c r="AK195" s="257">
        <v>2.4064642528360079E-3</v>
      </c>
      <c r="AL195" s="257">
        <v>2.7656016339002109E-3</v>
      </c>
      <c r="AM195" s="257">
        <v>3.1319495716218681E-3</v>
      </c>
      <c r="AN195" s="257">
        <v>3.4645780704326439E-3</v>
      </c>
      <c r="AO195" s="257">
        <v>3.8278183953582754E-3</v>
      </c>
      <c r="AP195" s="257">
        <v>4.221973720752753E-3</v>
      </c>
      <c r="AQ195" s="257">
        <v>4.5889607319970754E-3</v>
      </c>
      <c r="AR195" s="257">
        <v>4.9745426386105275E-3</v>
      </c>
      <c r="AS195" s="257">
        <v>5.3990208952850328E-3</v>
      </c>
      <c r="AT195" s="257">
        <v>5.7553898683085697E-3</v>
      </c>
      <c r="AU195" s="257">
        <v>6.1811921271715123E-3</v>
      </c>
      <c r="AV195" s="257">
        <v>2.83076882699764E-2</v>
      </c>
      <c r="AW195" s="257">
        <v>-0.18164108430101178</v>
      </c>
      <c r="AX195" s="257">
        <v>-0.2182639148217933</v>
      </c>
      <c r="AY195" s="257">
        <v>2.2314916013448361E-2</v>
      </c>
      <c r="AZ195" s="257">
        <v>0</v>
      </c>
      <c r="BA195" s="257">
        <v>0</v>
      </c>
      <c r="BB195" s="257">
        <v>0</v>
      </c>
      <c r="BC195" s="257">
        <v>0</v>
      </c>
      <c r="BD195" s="257">
        <v>0</v>
      </c>
      <c r="BE195" s="257">
        <v>0</v>
      </c>
      <c r="BF195" s="257">
        <v>0</v>
      </c>
      <c r="BG195" s="257">
        <v>0</v>
      </c>
      <c r="BH195" s="257">
        <v>0</v>
      </c>
      <c r="BI195" s="257">
        <v>0</v>
      </c>
      <c r="BJ195" s="257">
        <v>0</v>
      </c>
      <c r="BK195" s="257">
        <v>0</v>
      </c>
      <c r="BL195" s="258">
        <v>0</v>
      </c>
    </row>
    <row r="196" spans="1:64" hidden="1" outlineLevel="1" x14ac:dyDescent="0.2">
      <c r="A196" s="238">
        <v>48400</v>
      </c>
      <c r="B196" s="238">
        <v>48584</v>
      </c>
      <c r="C196" s="256">
        <v>-1.1968225609445347E-4</v>
      </c>
      <c r="D196" s="257">
        <v>-3.989510487215808E-5</v>
      </c>
      <c r="E196" s="257">
        <v>0</v>
      </c>
      <c r="F196" s="257">
        <v>0</v>
      </c>
      <c r="G196" s="257">
        <v>0</v>
      </c>
      <c r="H196" s="257">
        <v>0</v>
      </c>
      <c r="I196" s="257">
        <v>0</v>
      </c>
      <c r="J196" s="257">
        <v>0</v>
      </c>
      <c r="K196" s="257">
        <v>0</v>
      </c>
      <c r="L196" s="257">
        <v>0</v>
      </c>
      <c r="M196" s="257">
        <v>0</v>
      </c>
      <c r="N196" s="257">
        <v>0</v>
      </c>
      <c r="O196" s="257">
        <v>0</v>
      </c>
      <c r="P196" s="257">
        <v>0</v>
      </c>
      <c r="Q196" s="257">
        <v>0</v>
      </c>
      <c r="R196" s="257">
        <v>0</v>
      </c>
      <c r="S196" s="257">
        <v>0</v>
      </c>
      <c r="T196" s="257">
        <v>3.3642797450756387E-4</v>
      </c>
      <c r="U196" s="257">
        <v>0</v>
      </c>
      <c r="V196" s="257">
        <v>0</v>
      </c>
      <c r="W196" s="257">
        <v>0</v>
      </c>
      <c r="X196" s="257">
        <v>0</v>
      </c>
      <c r="Y196" s="257">
        <v>0</v>
      </c>
      <c r="Z196" s="257">
        <v>0</v>
      </c>
      <c r="AA196" s="257">
        <v>0</v>
      </c>
      <c r="AB196" s="257">
        <v>0</v>
      </c>
      <c r="AC196" s="257">
        <v>0</v>
      </c>
      <c r="AD196" s="257">
        <v>0</v>
      </c>
      <c r="AE196" s="257">
        <v>0</v>
      </c>
      <c r="AF196" s="257">
        <v>6.7323712883558123E-4</v>
      </c>
      <c r="AG196" s="257">
        <v>1.0099565816320516E-3</v>
      </c>
      <c r="AH196" s="257">
        <v>1.3556051467608287E-3</v>
      </c>
      <c r="AI196" s="257">
        <v>1.6794900819038325E-3</v>
      </c>
      <c r="AJ196" s="257">
        <v>2.022277922808402E-3</v>
      </c>
      <c r="AK196" s="257">
        <v>2.3631265587273492E-3</v>
      </c>
      <c r="AL196" s="257">
        <v>2.7157962814073188E-3</v>
      </c>
      <c r="AM196" s="257">
        <v>3.0755467064880774E-3</v>
      </c>
      <c r="AN196" s="257">
        <v>3.4021849414055849E-3</v>
      </c>
      <c r="AO196" s="257">
        <v>3.7588837177033262E-3</v>
      </c>
      <c r="AP196" s="257">
        <v>4.1459407498335545E-3</v>
      </c>
      <c r="AQ196" s="257">
        <v>4.5063187382041042E-3</v>
      </c>
      <c r="AR196" s="257">
        <v>4.884956748522378E-3</v>
      </c>
      <c r="AS196" s="257">
        <v>5.3017906289839828E-3</v>
      </c>
      <c r="AT196" s="257">
        <v>5.6517417971129625E-3</v>
      </c>
      <c r="AU196" s="257">
        <v>6.069875835228021E-3</v>
      </c>
      <c r="AV196" s="257">
        <v>6.4813011177838782E-3</v>
      </c>
      <c r="AW196" s="257">
        <v>3.0691288241415062E-2</v>
      </c>
      <c r="AX196" s="257">
        <v>-0.19143790809903533</v>
      </c>
      <c r="AY196" s="257">
        <v>-0.2259738831318143</v>
      </c>
      <c r="AZ196" s="257">
        <v>2.2841647192472652E-2</v>
      </c>
      <c r="BA196" s="257">
        <v>0</v>
      </c>
      <c r="BB196" s="257">
        <v>0</v>
      </c>
      <c r="BC196" s="257">
        <v>0</v>
      </c>
      <c r="BD196" s="257">
        <v>0</v>
      </c>
      <c r="BE196" s="257">
        <v>0</v>
      </c>
      <c r="BF196" s="257">
        <v>0</v>
      </c>
      <c r="BG196" s="257">
        <v>0</v>
      </c>
      <c r="BH196" s="257">
        <v>0</v>
      </c>
      <c r="BI196" s="257">
        <v>0</v>
      </c>
      <c r="BJ196" s="257">
        <v>0</v>
      </c>
      <c r="BK196" s="257">
        <v>0</v>
      </c>
      <c r="BL196" s="258">
        <v>0</v>
      </c>
    </row>
    <row r="197" spans="1:64" hidden="1" outlineLevel="1" x14ac:dyDescent="0.2">
      <c r="A197" s="238">
        <v>48764</v>
      </c>
      <c r="B197" s="238">
        <v>48948</v>
      </c>
      <c r="C197" s="256">
        <v>-1.1757282038931622E-4</v>
      </c>
      <c r="D197" s="257">
        <v>-3.9191941663213596E-5</v>
      </c>
      <c r="E197" s="257">
        <v>0</v>
      </c>
      <c r="F197" s="257">
        <v>0</v>
      </c>
      <c r="G197" s="257">
        <v>0</v>
      </c>
      <c r="H197" s="257">
        <v>0</v>
      </c>
      <c r="I197" s="257">
        <v>0</v>
      </c>
      <c r="J197" s="257">
        <v>0</v>
      </c>
      <c r="K197" s="257">
        <v>0</v>
      </c>
      <c r="L197" s="257">
        <v>0</v>
      </c>
      <c r="M197" s="257">
        <v>0</v>
      </c>
      <c r="N197" s="257">
        <v>0</v>
      </c>
      <c r="O197" s="257">
        <v>0</v>
      </c>
      <c r="P197" s="257">
        <v>0</v>
      </c>
      <c r="Q197" s="257">
        <v>0</v>
      </c>
      <c r="R197" s="257">
        <v>0</v>
      </c>
      <c r="S197" s="257">
        <v>0</v>
      </c>
      <c r="T197" s="257">
        <v>3.3090474685529162E-4</v>
      </c>
      <c r="U197" s="257">
        <v>0</v>
      </c>
      <c r="V197" s="257">
        <v>0</v>
      </c>
      <c r="W197" s="257">
        <v>0</v>
      </c>
      <c r="X197" s="257">
        <v>0</v>
      </c>
      <c r="Y197" s="257">
        <v>0</v>
      </c>
      <c r="Z197" s="257">
        <v>0</v>
      </c>
      <c r="AA197" s="257">
        <v>0</v>
      </c>
      <c r="AB197" s="257">
        <v>0</v>
      </c>
      <c r="AC197" s="257">
        <v>0</v>
      </c>
      <c r="AD197" s="257">
        <v>0</v>
      </c>
      <c r="AE197" s="257">
        <v>0</v>
      </c>
      <c r="AF197" s="257">
        <v>6.6218441369010671E-4</v>
      </c>
      <c r="AG197" s="257">
        <v>9.9337584974008549E-4</v>
      </c>
      <c r="AH197" s="257">
        <v>1.3333498044018018E-3</v>
      </c>
      <c r="AI197" s="257">
        <v>1.6519174269360069E-3</v>
      </c>
      <c r="AJ197" s="257">
        <v>1.9890776188537019E-3</v>
      </c>
      <c r="AK197" s="257">
        <v>2.3243304403121842E-3</v>
      </c>
      <c r="AL197" s="257">
        <v>2.6712102761542477E-3</v>
      </c>
      <c r="AM197" s="257">
        <v>3.0250545661561967E-3</v>
      </c>
      <c r="AN197" s="257">
        <v>3.3463302772738265E-3</v>
      </c>
      <c r="AO197" s="257">
        <v>3.6971730142559452E-3</v>
      </c>
      <c r="AP197" s="257">
        <v>4.0778756033322816E-3</v>
      </c>
      <c r="AQ197" s="257">
        <v>4.432337145041051E-3</v>
      </c>
      <c r="AR197" s="257">
        <v>4.8047589254434416E-3</v>
      </c>
      <c r="AS197" s="257">
        <v>5.2147494984902485E-3</v>
      </c>
      <c r="AT197" s="257">
        <v>5.5589553937912773E-3</v>
      </c>
      <c r="AU197" s="257">
        <v>5.9702247739364285E-3</v>
      </c>
      <c r="AV197" s="257">
        <v>6.374895535735739E-3</v>
      </c>
      <c r="AW197" s="257">
        <v>6.7879553678842656E-3</v>
      </c>
      <c r="AX197" s="257">
        <v>3.2563654010777182E-2</v>
      </c>
      <c r="AY197" s="257">
        <v>-0.19916901733981585</v>
      </c>
      <c r="AZ197" s="257">
        <v>-0.23577743857719152</v>
      </c>
      <c r="BA197" s="257">
        <v>2.386824656248214E-2</v>
      </c>
      <c r="BB197" s="257">
        <v>0</v>
      </c>
      <c r="BC197" s="257">
        <v>0</v>
      </c>
      <c r="BD197" s="257">
        <v>0</v>
      </c>
      <c r="BE197" s="257">
        <v>0</v>
      </c>
      <c r="BF197" s="257">
        <v>0</v>
      </c>
      <c r="BG197" s="257">
        <v>0</v>
      </c>
      <c r="BH197" s="257">
        <v>0</v>
      </c>
      <c r="BI197" s="257">
        <v>0</v>
      </c>
      <c r="BJ197" s="257">
        <v>0</v>
      </c>
      <c r="BK197" s="257">
        <v>0</v>
      </c>
      <c r="BL197" s="258">
        <v>0</v>
      </c>
    </row>
    <row r="198" spans="1:64" hidden="1" outlineLevel="1" x14ac:dyDescent="0.2">
      <c r="A198" s="238">
        <v>49128</v>
      </c>
      <c r="B198" s="238">
        <v>49312</v>
      </c>
      <c r="C198" s="256">
        <v>-1.1507962377119067E-4</v>
      </c>
      <c r="D198" s="257">
        <v>-3.8360854900197961E-5</v>
      </c>
      <c r="E198" s="257">
        <v>0</v>
      </c>
      <c r="F198" s="257">
        <v>0</v>
      </c>
      <c r="G198" s="257">
        <v>0</v>
      </c>
      <c r="H198" s="257">
        <v>0</v>
      </c>
      <c r="I198" s="257">
        <v>0</v>
      </c>
      <c r="J198" s="257">
        <v>0</v>
      </c>
      <c r="K198" s="257">
        <v>0</v>
      </c>
      <c r="L198" s="257">
        <v>0</v>
      </c>
      <c r="M198" s="257">
        <v>0</v>
      </c>
      <c r="N198" s="257">
        <v>0</v>
      </c>
      <c r="O198" s="257">
        <v>0</v>
      </c>
      <c r="P198" s="257">
        <v>0</v>
      </c>
      <c r="Q198" s="257">
        <v>0</v>
      </c>
      <c r="R198" s="257">
        <v>0</v>
      </c>
      <c r="S198" s="257">
        <v>0</v>
      </c>
      <c r="T198" s="257">
        <v>3.2439673396915554E-4</v>
      </c>
      <c r="U198" s="257">
        <v>0</v>
      </c>
      <c r="V198" s="257">
        <v>0</v>
      </c>
      <c r="W198" s="257">
        <v>0</v>
      </c>
      <c r="X198" s="257">
        <v>0</v>
      </c>
      <c r="Y198" s="257">
        <v>0</v>
      </c>
      <c r="Z198" s="257">
        <v>0</v>
      </c>
      <c r="AA198" s="257">
        <v>0</v>
      </c>
      <c r="AB198" s="257">
        <v>0</v>
      </c>
      <c r="AC198" s="257">
        <v>0</v>
      </c>
      <c r="AD198" s="257">
        <v>0</v>
      </c>
      <c r="AE198" s="257">
        <v>0</v>
      </c>
      <c r="AF198" s="257">
        <v>6.4916101186726356E-4</v>
      </c>
      <c r="AG198" s="257">
        <v>9.7383879182828619E-4</v>
      </c>
      <c r="AH198" s="257">
        <v>1.307126359098929E-3</v>
      </c>
      <c r="AI198" s="257">
        <v>1.6194285978177953E-3</v>
      </c>
      <c r="AJ198" s="257">
        <v>1.9499577367666245E-3</v>
      </c>
      <c r="AK198" s="257">
        <v>2.2786170157541898E-3</v>
      </c>
      <c r="AL198" s="257">
        <v>2.6186746337081802E-3</v>
      </c>
      <c r="AM198" s="257">
        <v>2.9655597305274384E-3</v>
      </c>
      <c r="AN198" s="257">
        <v>3.2805167850027124E-3</v>
      </c>
      <c r="AO198" s="257">
        <v>3.6244593563499209E-3</v>
      </c>
      <c r="AP198" s="257">
        <v>3.9976745110231931E-3</v>
      </c>
      <c r="AQ198" s="257">
        <v>4.3451647089515376E-3</v>
      </c>
      <c r="AR198" s="257">
        <v>4.7102619110495894E-3</v>
      </c>
      <c r="AS198" s="257">
        <v>5.1121890208051567E-3</v>
      </c>
      <c r="AT198" s="257">
        <v>5.449625265906379E-3</v>
      </c>
      <c r="AU198" s="257">
        <v>5.8528060251394915E-3</v>
      </c>
      <c r="AV198" s="257">
        <v>6.2495179404141689E-3</v>
      </c>
      <c r="AW198" s="257">
        <v>6.6544539306349435E-3</v>
      </c>
      <c r="AX198" s="257">
        <v>7.1281801306053482E-3</v>
      </c>
      <c r="AY198" s="257">
        <v>3.3654095824241531E-2</v>
      </c>
      <c r="AZ198" s="257">
        <v>-0.20664303845081214</v>
      </c>
      <c r="BA198" s="257">
        <v>-0.24278264850759418</v>
      </c>
      <c r="BB198" s="257">
        <v>2.4143290712024656E-2</v>
      </c>
      <c r="BC198" s="257">
        <v>0</v>
      </c>
      <c r="BD198" s="257">
        <v>0</v>
      </c>
      <c r="BE198" s="257">
        <v>0</v>
      </c>
      <c r="BF198" s="257">
        <v>0</v>
      </c>
      <c r="BG198" s="257">
        <v>0</v>
      </c>
      <c r="BH198" s="257">
        <v>0</v>
      </c>
      <c r="BI198" s="257">
        <v>0</v>
      </c>
      <c r="BJ198" s="257">
        <v>0</v>
      </c>
      <c r="BK198" s="257">
        <v>0</v>
      </c>
      <c r="BL198" s="258">
        <v>0</v>
      </c>
    </row>
    <row r="199" spans="1:64" hidden="1" outlineLevel="1" x14ac:dyDescent="0.2">
      <c r="A199" s="238">
        <v>49493</v>
      </c>
      <c r="B199" s="238">
        <v>49677</v>
      </c>
      <c r="C199" s="256">
        <v>-1.1223645513897199E-4</v>
      </c>
      <c r="D199" s="257">
        <v>-3.7413107805252046E-5</v>
      </c>
      <c r="E199" s="257">
        <v>0</v>
      </c>
      <c r="F199" s="257">
        <v>0</v>
      </c>
      <c r="G199" s="257">
        <v>0</v>
      </c>
      <c r="H199" s="257">
        <v>0</v>
      </c>
      <c r="I199" s="257">
        <v>0</v>
      </c>
      <c r="J199" s="257">
        <v>0</v>
      </c>
      <c r="K199" s="257">
        <v>0</v>
      </c>
      <c r="L199" s="257">
        <v>0</v>
      </c>
      <c r="M199" s="257">
        <v>0</v>
      </c>
      <c r="N199" s="257">
        <v>0</v>
      </c>
      <c r="O199" s="257">
        <v>0</v>
      </c>
      <c r="P199" s="257">
        <v>0</v>
      </c>
      <c r="Q199" s="257">
        <v>0</v>
      </c>
      <c r="R199" s="257">
        <v>0</v>
      </c>
      <c r="S199" s="257">
        <v>0</v>
      </c>
      <c r="T199" s="257">
        <v>3.1702144516545074E-4</v>
      </c>
      <c r="U199" s="257">
        <v>0</v>
      </c>
      <c r="V199" s="257">
        <v>0</v>
      </c>
      <c r="W199" s="257">
        <v>0</v>
      </c>
      <c r="X199" s="257">
        <v>0</v>
      </c>
      <c r="Y199" s="257">
        <v>0</v>
      </c>
      <c r="Z199" s="257">
        <v>0</v>
      </c>
      <c r="AA199" s="257">
        <v>0</v>
      </c>
      <c r="AB199" s="257">
        <v>0</v>
      </c>
      <c r="AC199" s="257">
        <v>0</v>
      </c>
      <c r="AD199" s="257">
        <v>0</v>
      </c>
      <c r="AE199" s="257">
        <v>0</v>
      </c>
      <c r="AF199" s="257">
        <v>6.3440207501624392E-4</v>
      </c>
      <c r="AG199" s="257">
        <v>9.5169817045766519E-4</v>
      </c>
      <c r="AH199" s="257">
        <v>1.2774083029700523E-3</v>
      </c>
      <c r="AI199" s="257">
        <v>1.5826102144563367E-3</v>
      </c>
      <c r="AJ199" s="257">
        <v>1.9056246266055121E-3</v>
      </c>
      <c r="AK199" s="257">
        <v>2.22681168779352E-3</v>
      </c>
      <c r="AL199" s="257">
        <v>2.5591379382851071E-3</v>
      </c>
      <c r="AM199" s="257">
        <v>2.8981364383489764E-3</v>
      </c>
      <c r="AN199" s="257">
        <v>3.2059327922300956E-3</v>
      </c>
      <c r="AO199" s="257">
        <v>3.5420556600263241E-3</v>
      </c>
      <c r="AP199" s="257">
        <v>3.9067855807490195E-3</v>
      </c>
      <c r="AQ199" s="257">
        <v>4.2463754109380806E-3</v>
      </c>
      <c r="AR199" s="257">
        <v>4.6031719373252691E-3</v>
      </c>
      <c r="AS199" s="257">
        <v>4.9959610197565334E-3</v>
      </c>
      <c r="AT199" s="257">
        <v>5.3257254681930467E-3</v>
      </c>
      <c r="AU199" s="257">
        <v>5.7197396891804086E-3</v>
      </c>
      <c r="AV199" s="257">
        <v>6.1074321344154444E-3</v>
      </c>
      <c r="AW199" s="257">
        <v>6.5031616709658206E-3</v>
      </c>
      <c r="AX199" s="257">
        <v>6.9661174261545986E-3</v>
      </c>
      <c r="AY199" s="257">
        <v>7.3018421113172343E-3</v>
      </c>
      <c r="AZ199" s="257">
        <v>3.5333521180737744E-2</v>
      </c>
      <c r="BA199" s="257">
        <v>-0.21370823222785804</v>
      </c>
      <c r="BB199" s="257">
        <v>-0.24980429128503953</v>
      </c>
      <c r="BC199" s="257">
        <v>2.5123598817083877E-2</v>
      </c>
      <c r="BD199" s="257">
        <v>0</v>
      </c>
      <c r="BE199" s="257">
        <v>0</v>
      </c>
      <c r="BF199" s="257">
        <v>0</v>
      </c>
      <c r="BG199" s="257">
        <v>0</v>
      </c>
      <c r="BH199" s="257">
        <v>0</v>
      </c>
      <c r="BI199" s="257">
        <v>0</v>
      </c>
      <c r="BJ199" s="257">
        <v>0</v>
      </c>
      <c r="BK199" s="257">
        <v>0</v>
      </c>
      <c r="BL199" s="258">
        <v>0</v>
      </c>
    </row>
    <row r="200" spans="1:64" hidden="1" outlineLevel="1" x14ac:dyDescent="0.2">
      <c r="A200" s="238">
        <v>49859</v>
      </c>
      <c r="B200" s="238">
        <v>50045</v>
      </c>
      <c r="C200" s="256">
        <v>-1.0918527184882515E-4</v>
      </c>
      <c r="D200" s="257">
        <v>-3.6396020707620509E-5</v>
      </c>
      <c r="E200" s="257">
        <v>0</v>
      </c>
      <c r="F200" s="257">
        <v>0</v>
      </c>
      <c r="G200" s="257">
        <v>0</v>
      </c>
      <c r="H200" s="257">
        <v>0</v>
      </c>
      <c r="I200" s="257">
        <v>0</v>
      </c>
      <c r="J200" s="257">
        <v>0</v>
      </c>
      <c r="K200" s="257">
        <v>0</v>
      </c>
      <c r="L200" s="257">
        <v>0</v>
      </c>
      <c r="M200" s="257">
        <v>0</v>
      </c>
      <c r="N200" s="257">
        <v>0</v>
      </c>
      <c r="O200" s="257">
        <v>0</v>
      </c>
      <c r="P200" s="257">
        <v>0</v>
      </c>
      <c r="Q200" s="257">
        <v>0</v>
      </c>
      <c r="R200" s="257">
        <v>0</v>
      </c>
      <c r="S200" s="257">
        <v>0</v>
      </c>
      <c r="T200" s="257">
        <v>3.0919399441584571E-4</v>
      </c>
      <c r="U200" s="257">
        <v>0</v>
      </c>
      <c r="V200" s="257">
        <v>0</v>
      </c>
      <c r="W200" s="257">
        <v>0</v>
      </c>
      <c r="X200" s="257">
        <v>0</v>
      </c>
      <c r="Y200" s="257">
        <v>0</v>
      </c>
      <c r="Z200" s="257">
        <v>0</v>
      </c>
      <c r="AA200" s="257">
        <v>0</v>
      </c>
      <c r="AB200" s="257">
        <v>0</v>
      </c>
      <c r="AC200" s="257">
        <v>0</v>
      </c>
      <c r="AD200" s="257">
        <v>0</v>
      </c>
      <c r="AE200" s="257">
        <v>0</v>
      </c>
      <c r="AF200" s="257">
        <v>6.1873830127422906E-4</v>
      </c>
      <c r="AG200" s="257">
        <v>9.2820015718288293E-4</v>
      </c>
      <c r="AH200" s="257">
        <v>1.245868298440995E-3</v>
      </c>
      <c r="AI200" s="257">
        <v>1.5435345761566886E-3</v>
      </c>
      <c r="AJ200" s="257">
        <v>1.858573548550633E-3</v>
      </c>
      <c r="AK200" s="257">
        <v>2.1718302846432326E-3</v>
      </c>
      <c r="AL200" s="257">
        <v>2.4959511719112593E-3</v>
      </c>
      <c r="AM200" s="257">
        <v>2.8265795621201452E-3</v>
      </c>
      <c r="AN200" s="257">
        <v>3.1267762052222198E-3</v>
      </c>
      <c r="AO200" s="257">
        <v>3.4545999564775881E-3</v>
      </c>
      <c r="AP200" s="257">
        <v>3.8103244270615748E-3</v>
      </c>
      <c r="AQ200" s="257">
        <v>4.1415295300494606E-3</v>
      </c>
      <c r="AR200" s="257">
        <v>4.4895164783793464E-3</v>
      </c>
      <c r="AS200" s="257">
        <v>4.872607293670634E-3</v>
      </c>
      <c r="AT200" s="257">
        <v>5.1942295976384429E-3</v>
      </c>
      <c r="AU200" s="257">
        <v>5.578515291280158E-3</v>
      </c>
      <c r="AV200" s="257">
        <v>5.9566352932591687E-3</v>
      </c>
      <c r="AW200" s="257">
        <v>6.3425939384510249E-3</v>
      </c>
      <c r="AX200" s="257">
        <v>6.7941189236269441E-3</v>
      </c>
      <c r="AY200" s="257">
        <v>7.1215542767858915E-3</v>
      </c>
      <c r="AZ200" s="257">
        <v>7.529352131568549E-3</v>
      </c>
      <c r="BA200" s="257">
        <v>3.5473295958096306E-2</v>
      </c>
      <c r="BB200" s="257">
        <v>-0.21362165195319649</v>
      </c>
      <c r="BC200" s="257">
        <v>-0.26122541358817331</v>
      </c>
      <c r="BD200" s="257">
        <v>2.6113363818878021E-2</v>
      </c>
      <c r="BE200" s="257">
        <v>0</v>
      </c>
      <c r="BF200" s="257">
        <v>0</v>
      </c>
      <c r="BG200" s="257">
        <v>0</v>
      </c>
      <c r="BH200" s="257">
        <v>0</v>
      </c>
      <c r="BI200" s="257">
        <v>0</v>
      </c>
      <c r="BJ200" s="257">
        <v>0</v>
      </c>
      <c r="BK200" s="257">
        <v>0</v>
      </c>
      <c r="BL200" s="258">
        <v>0</v>
      </c>
    </row>
    <row r="201" spans="1:64" hidden="1" outlineLevel="1" x14ac:dyDescent="0.2">
      <c r="A201" s="238">
        <v>50224</v>
      </c>
      <c r="B201" s="238">
        <v>50409</v>
      </c>
      <c r="C201" s="256">
        <v>-1.0588150844237011E-4</v>
      </c>
      <c r="D201" s="257">
        <v>-3.5294738108241219E-5</v>
      </c>
      <c r="E201" s="257">
        <v>0</v>
      </c>
      <c r="F201" s="257">
        <v>0</v>
      </c>
      <c r="G201" s="257">
        <v>0</v>
      </c>
      <c r="H201" s="257">
        <v>0</v>
      </c>
      <c r="I201" s="257">
        <v>0</v>
      </c>
      <c r="J201" s="257">
        <v>0</v>
      </c>
      <c r="K201" s="257">
        <v>0</v>
      </c>
      <c r="L201" s="257">
        <v>0</v>
      </c>
      <c r="M201" s="257">
        <v>0</v>
      </c>
      <c r="N201" s="257">
        <v>0</v>
      </c>
      <c r="O201" s="257">
        <v>0</v>
      </c>
      <c r="P201" s="257">
        <v>0</v>
      </c>
      <c r="Q201" s="257">
        <v>0</v>
      </c>
      <c r="R201" s="257">
        <v>0</v>
      </c>
      <c r="S201" s="257">
        <v>0</v>
      </c>
      <c r="T201" s="257">
        <v>3.0046199286848922E-4</v>
      </c>
      <c r="U201" s="257">
        <v>0</v>
      </c>
      <c r="V201" s="257">
        <v>0</v>
      </c>
      <c r="W201" s="257">
        <v>0</v>
      </c>
      <c r="X201" s="257">
        <v>0</v>
      </c>
      <c r="Y201" s="257">
        <v>0</v>
      </c>
      <c r="Z201" s="257">
        <v>0</v>
      </c>
      <c r="AA201" s="257">
        <v>0</v>
      </c>
      <c r="AB201" s="257">
        <v>0</v>
      </c>
      <c r="AC201" s="257">
        <v>0</v>
      </c>
      <c r="AD201" s="257">
        <v>0</v>
      </c>
      <c r="AE201" s="257">
        <v>0</v>
      </c>
      <c r="AF201" s="257">
        <v>6.0126440195712558E-4</v>
      </c>
      <c r="AG201" s="257">
        <v>9.0198668568442462E-4</v>
      </c>
      <c r="AH201" s="257">
        <v>1.210683496383639E-3</v>
      </c>
      <c r="AI201" s="257">
        <v>1.4999433174042712E-3</v>
      </c>
      <c r="AJ201" s="257">
        <v>1.8060852041707201E-3</v>
      </c>
      <c r="AK201" s="257">
        <v>2.1104951841450798E-3</v>
      </c>
      <c r="AL201" s="257">
        <v>2.4254624950624123E-3</v>
      </c>
      <c r="AM201" s="257">
        <v>2.7467535256344711E-3</v>
      </c>
      <c r="AN201" s="257">
        <v>3.0384722368203112E-3</v>
      </c>
      <c r="AO201" s="257">
        <v>3.3570378285865937E-3</v>
      </c>
      <c r="AP201" s="257">
        <v>3.7027161841539564E-3</v>
      </c>
      <c r="AQ201" s="257">
        <v>4.0245676269921394E-3</v>
      </c>
      <c r="AR201" s="257">
        <v>4.3627269705062725E-3</v>
      </c>
      <c r="AS201" s="257">
        <v>4.7349987977424787E-3</v>
      </c>
      <c r="AT201" s="257">
        <v>5.0475380616838627E-3</v>
      </c>
      <c r="AU201" s="257">
        <v>5.4209710139629429E-3</v>
      </c>
      <c r="AV201" s="257">
        <v>5.7884123975181093E-3</v>
      </c>
      <c r="AW201" s="257">
        <v>6.1634710458790265E-3</v>
      </c>
      <c r="AX201" s="257">
        <v>6.602244345813228E-3</v>
      </c>
      <c r="AY201" s="257">
        <v>6.9204324712804702E-3</v>
      </c>
      <c r="AZ201" s="257">
        <v>7.316713545492415E-3</v>
      </c>
      <c r="BA201" s="257">
        <v>7.7428908408243152E-3</v>
      </c>
      <c r="BB201" s="257">
        <v>3.657676228771143E-2</v>
      </c>
      <c r="BC201" s="257">
        <v>-0.22016183576057782</v>
      </c>
      <c r="BD201" s="257">
        <v>-0.26451526961095934</v>
      </c>
      <c r="BE201" s="257">
        <v>2.6531780265931046E-2</v>
      </c>
      <c r="BF201" s="257">
        <v>0</v>
      </c>
      <c r="BG201" s="257">
        <v>0</v>
      </c>
      <c r="BH201" s="257">
        <v>0</v>
      </c>
      <c r="BI201" s="257">
        <v>0</v>
      </c>
      <c r="BJ201" s="257">
        <v>0</v>
      </c>
      <c r="BK201" s="257">
        <v>0</v>
      </c>
      <c r="BL201" s="258">
        <v>0</v>
      </c>
    </row>
    <row r="202" spans="1:64" hidden="1" outlineLevel="1" x14ac:dyDescent="0.2">
      <c r="A202" s="238">
        <v>50591</v>
      </c>
      <c r="B202" s="238">
        <v>50775</v>
      </c>
      <c r="C202" s="256">
        <v>-1.0322985100304457E-4</v>
      </c>
      <c r="D202" s="257">
        <v>-3.4410829698440998E-5</v>
      </c>
      <c r="E202" s="257">
        <v>0</v>
      </c>
      <c r="F202" s="257">
        <v>0</v>
      </c>
      <c r="G202" s="257">
        <v>0</v>
      </c>
      <c r="H202" s="257">
        <v>0</v>
      </c>
      <c r="I202" s="257">
        <v>0</v>
      </c>
      <c r="J202" s="257">
        <v>0</v>
      </c>
      <c r="K202" s="257">
        <v>0</v>
      </c>
      <c r="L202" s="257">
        <v>0</v>
      </c>
      <c r="M202" s="257">
        <v>0</v>
      </c>
      <c r="N202" s="257">
        <v>0</v>
      </c>
      <c r="O202" s="257">
        <v>0</v>
      </c>
      <c r="P202" s="257">
        <v>0</v>
      </c>
      <c r="Q202" s="257">
        <v>0</v>
      </c>
      <c r="R202" s="257">
        <v>0</v>
      </c>
      <c r="S202" s="257">
        <v>0</v>
      </c>
      <c r="T202" s="257">
        <v>2.9328264540323971E-4</v>
      </c>
      <c r="U202" s="257">
        <v>0</v>
      </c>
      <c r="V202" s="257">
        <v>0</v>
      </c>
      <c r="W202" s="257">
        <v>0</v>
      </c>
      <c r="X202" s="257">
        <v>0</v>
      </c>
      <c r="Y202" s="257">
        <v>0</v>
      </c>
      <c r="Z202" s="257">
        <v>0</v>
      </c>
      <c r="AA202" s="257">
        <v>0</v>
      </c>
      <c r="AB202" s="257">
        <v>0</v>
      </c>
      <c r="AC202" s="257">
        <v>0</v>
      </c>
      <c r="AD202" s="257">
        <v>0</v>
      </c>
      <c r="AE202" s="257">
        <v>0</v>
      </c>
      <c r="AF202" s="257">
        <v>5.8689757140946138E-4</v>
      </c>
      <c r="AG202" s="257">
        <v>8.8043428493028296E-4</v>
      </c>
      <c r="AH202" s="257">
        <v>1.1817549774275249E-3</v>
      </c>
      <c r="AI202" s="257">
        <v>1.4641031134565343E-3</v>
      </c>
      <c r="AJ202" s="257">
        <v>1.7629299270157245E-3</v>
      </c>
      <c r="AK202" s="257">
        <v>2.0600662149385827E-3</v>
      </c>
      <c r="AL202" s="257">
        <v>2.3675075710434799E-3</v>
      </c>
      <c r="AM202" s="257">
        <v>2.6811215434426445E-3</v>
      </c>
      <c r="AN202" s="257">
        <v>2.9658698078400248E-3</v>
      </c>
      <c r="AO202" s="257">
        <v>3.2768234606533062E-3</v>
      </c>
      <c r="AP202" s="257">
        <v>3.6142420315281748E-3</v>
      </c>
      <c r="AQ202" s="257">
        <v>3.9284030180212915E-3</v>
      </c>
      <c r="AR202" s="257">
        <v>4.2584822352325722E-3</v>
      </c>
      <c r="AS202" s="257">
        <v>4.6218588352311737E-3</v>
      </c>
      <c r="AT202" s="257">
        <v>4.9269301462440329E-3</v>
      </c>
      <c r="AU202" s="257">
        <v>5.291440122212665E-3</v>
      </c>
      <c r="AV202" s="257">
        <v>5.6501016922718911E-3</v>
      </c>
      <c r="AW202" s="257">
        <v>6.0161985141792777E-3</v>
      </c>
      <c r="AX202" s="257">
        <v>6.4444875568165604E-3</v>
      </c>
      <c r="AY202" s="257">
        <v>6.7550727421271063E-3</v>
      </c>
      <c r="AZ202" s="257">
        <v>7.1418848831344781E-3</v>
      </c>
      <c r="BA202" s="257">
        <v>7.5578788872101375E-3</v>
      </c>
      <c r="BB202" s="257">
        <v>7.9850924289265376E-3</v>
      </c>
      <c r="BC202" s="257">
        <v>3.7188065131885419E-2</v>
      </c>
      <c r="BD202" s="257">
        <v>-0.22445164160648118</v>
      </c>
      <c r="BE202" s="257">
        <v>-0.27075847551737936</v>
      </c>
      <c r="BF202" s="257">
        <v>2.6336911912162957E-2</v>
      </c>
      <c r="BG202" s="257">
        <v>0</v>
      </c>
      <c r="BH202" s="257">
        <v>0</v>
      </c>
      <c r="BI202" s="257">
        <v>0</v>
      </c>
      <c r="BJ202" s="257">
        <v>0</v>
      </c>
      <c r="BK202" s="257">
        <v>0</v>
      </c>
      <c r="BL202" s="258">
        <v>0</v>
      </c>
    </row>
    <row r="203" spans="1:64" hidden="1" outlineLevel="1" x14ac:dyDescent="0.2">
      <c r="A203" s="238">
        <v>50955</v>
      </c>
      <c r="B203" s="238">
        <v>51139</v>
      </c>
      <c r="C203" s="256">
        <v>-1.0131834843166795E-4</v>
      </c>
      <c r="D203" s="257">
        <v>-3.3773645882183488E-5</v>
      </c>
      <c r="E203" s="257">
        <v>0</v>
      </c>
      <c r="F203" s="257">
        <v>0</v>
      </c>
      <c r="G203" s="257">
        <v>0</v>
      </c>
      <c r="H203" s="257">
        <v>0</v>
      </c>
      <c r="I203" s="257">
        <v>0</v>
      </c>
      <c r="J203" s="257">
        <v>0</v>
      </c>
      <c r="K203" s="257">
        <v>0</v>
      </c>
      <c r="L203" s="257">
        <v>0</v>
      </c>
      <c r="M203" s="257">
        <v>0</v>
      </c>
      <c r="N203" s="257">
        <v>0</v>
      </c>
      <c r="O203" s="257">
        <v>0</v>
      </c>
      <c r="P203" s="257">
        <v>0</v>
      </c>
      <c r="Q203" s="257">
        <v>0</v>
      </c>
      <c r="R203" s="257">
        <v>0</v>
      </c>
      <c r="S203" s="257">
        <v>0</v>
      </c>
      <c r="T203" s="257">
        <v>2.8809878567904443E-4</v>
      </c>
      <c r="U203" s="257">
        <v>0</v>
      </c>
      <c r="V203" s="257">
        <v>0</v>
      </c>
      <c r="W203" s="257">
        <v>0</v>
      </c>
      <c r="X203" s="257">
        <v>0</v>
      </c>
      <c r="Y203" s="257">
        <v>0</v>
      </c>
      <c r="Z203" s="257">
        <v>0</v>
      </c>
      <c r="AA203" s="257">
        <v>0</v>
      </c>
      <c r="AB203" s="257">
        <v>0</v>
      </c>
      <c r="AC203" s="257">
        <v>0</v>
      </c>
      <c r="AD203" s="257">
        <v>0</v>
      </c>
      <c r="AE203" s="257">
        <v>0</v>
      </c>
      <c r="AF203" s="257">
        <v>5.7652397761333838E-4</v>
      </c>
      <c r="AG203" s="257">
        <v>8.6487233833888407E-4</v>
      </c>
      <c r="AH203" s="257">
        <v>1.1608670925461247E-3</v>
      </c>
      <c r="AI203" s="257">
        <v>1.4382246351005161E-3</v>
      </c>
      <c r="AJ203" s="257">
        <v>1.7317695881077845E-3</v>
      </c>
      <c r="AK203" s="257">
        <v>2.0236538948543692E-3</v>
      </c>
      <c r="AL203" s="257">
        <v>2.3256611230878404E-3</v>
      </c>
      <c r="AM203" s="257">
        <v>2.6337318632412578E-3</v>
      </c>
      <c r="AN203" s="257">
        <v>2.9134471053044904E-3</v>
      </c>
      <c r="AO203" s="257">
        <v>3.2189045453841687E-3</v>
      </c>
      <c r="AP203" s="257">
        <v>3.5503591254934358E-3</v>
      </c>
      <c r="AQ203" s="257">
        <v>3.8589672057446683E-3</v>
      </c>
      <c r="AR203" s="257">
        <v>4.1832121549374626E-3</v>
      </c>
      <c r="AS203" s="257">
        <v>4.5401659420721292E-3</v>
      </c>
      <c r="AT203" s="257">
        <v>4.8398450059002921E-3</v>
      </c>
      <c r="AU203" s="257">
        <v>5.197912132857729E-3</v>
      </c>
      <c r="AV203" s="257">
        <v>5.5502342248757988E-3</v>
      </c>
      <c r="AW203" s="257">
        <v>5.9098601460666235E-3</v>
      </c>
      <c r="AX203" s="257">
        <v>6.3305790144949758E-3</v>
      </c>
      <c r="AY203" s="257">
        <v>6.6356744851879378E-3</v>
      </c>
      <c r="AZ203" s="257">
        <v>7.0156495684592333E-3</v>
      </c>
      <c r="BA203" s="257">
        <v>7.4242907115216203E-3</v>
      </c>
      <c r="BB203" s="257">
        <v>7.8439530799756674E-3</v>
      </c>
      <c r="BC203" s="257">
        <v>8.2286095575538985E-3</v>
      </c>
      <c r="BD203" s="257">
        <v>3.9580900098547464E-2</v>
      </c>
      <c r="BE203" s="257">
        <v>-0.23218629243788561</v>
      </c>
      <c r="BF203" s="257">
        <v>-0.27915633509894183</v>
      </c>
      <c r="BG203" s="257">
        <v>2.7455699033085632E-2</v>
      </c>
      <c r="BH203" s="257">
        <v>0</v>
      </c>
      <c r="BI203" s="257">
        <v>0</v>
      </c>
      <c r="BJ203" s="257">
        <v>0</v>
      </c>
      <c r="BK203" s="257">
        <v>0</v>
      </c>
      <c r="BL203" s="258">
        <v>0</v>
      </c>
    </row>
    <row r="204" spans="1:64" hidden="1" outlineLevel="1" x14ac:dyDescent="0.2">
      <c r="A204" s="238">
        <v>51320</v>
      </c>
      <c r="B204" s="238">
        <v>51504</v>
      </c>
      <c r="C204" s="256">
        <v>-1.0025654832923698E-4</v>
      </c>
      <c r="D204" s="257">
        <v>-3.3419703464630941E-5</v>
      </c>
      <c r="E204" s="257">
        <v>0</v>
      </c>
      <c r="F204" s="257">
        <v>0</v>
      </c>
      <c r="G204" s="257">
        <v>0</v>
      </c>
      <c r="H204" s="257">
        <v>0</v>
      </c>
      <c r="I204" s="257">
        <v>0</v>
      </c>
      <c r="J204" s="257">
        <v>0</v>
      </c>
      <c r="K204" s="257">
        <v>0</v>
      </c>
      <c r="L204" s="257">
        <v>0</v>
      </c>
      <c r="M204" s="257">
        <v>0</v>
      </c>
      <c r="N204" s="257">
        <v>0</v>
      </c>
      <c r="O204" s="257">
        <v>0</v>
      </c>
      <c r="P204" s="257">
        <v>0</v>
      </c>
      <c r="Q204" s="257">
        <v>0</v>
      </c>
      <c r="R204" s="257">
        <v>0</v>
      </c>
      <c r="S204" s="257">
        <v>0</v>
      </c>
      <c r="T204" s="257">
        <v>2.8519380177355433E-4</v>
      </c>
      <c r="U204" s="257">
        <v>0</v>
      </c>
      <c r="V204" s="257">
        <v>0</v>
      </c>
      <c r="W204" s="257">
        <v>0</v>
      </c>
      <c r="X204" s="257">
        <v>0</v>
      </c>
      <c r="Y204" s="257">
        <v>0</v>
      </c>
      <c r="Z204" s="257">
        <v>0</v>
      </c>
      <c r="AA204" s="257">
        <v>0</v>
      </c>
      <c r="AB204" s="257">
        <v>0</v>
      </c>
      <c r="AC204" s="257">
        <v>0</v>
      </c>
      <c r="AD204" s="257">
        <v>0</v>
      </c>
      <c r="AE204" s="257">
        <v>0</v>
      </c>
      <c r="AF204" s="257">
        <v>5.7071071798302101E-4</v>
      </c>
      <c r="AG204" s="257">
        <v>8.5615157717934933E-4</v>
      </c>
      <c r="AH204" s="257">
        <v>1.149161728430046E-3</v>
      </c>
      <c r="AI204" s="257">
        <v>1.4237225920548766E-3</v>
      </c>
      <c r="AJ204" s="257">
        <v>1.714307643091397E-3</v>
      </c>
      <c r="AK204" s="257">
        <v>2.0032487921111375E-3</v>
      </c>
      <c r="AL204" s="257">
        <v>2.3022107895424521E-3</v>
      </c>
      <c r="AM204" s="257">
        <v>2.6071751580513027E-3</v>
      </c>
      <c r="AN204" s="257">
        <v>2.8840699451211736E-3</v>
      </c>
      <c r="AO204" s="257">
        <v>3.1864473630917735E-3</v>
      </c>
      <c r="AP204" s="257">
        <v>3.5145597831885145E-3</v>
      </c>
      <c r="AQ204" s="257">
        <v>3.8200560711668663E-3</v>
      </c>
      <c r="AR204" s="257">
        <v>4.1410315559472187E-3</v>
      </c>
      <c r="AS204" s="257">
        <v>4.4943860643191866E-3</v>
      </c>
      <c r="AT204" s="257">
        <v>4.7910433680075568E-3</v>
      </c>
      <c r="AU204" s="257">
        <v>5.1454999885283308E-3</v>
      </c>
      <c r="AV204" s="257">
        <v>5.4942695023138619E-3</v>
      </c>
      <c r="AW204" s="257">
        <v>5.8502691975438198E-3</v>
      </c>
      <c r="AX204" s="257">
        <v>6.2667458187575719E-3</v>
      </c>
      <c r="AY204" s="257">
        <v>6.5687649103942152E-3</v>
      </c>
      <c r="AZ204" s="257">
        <v>6.9449085777477043E-3</v>
      </c>
      <c r="BA204" s="257">
        <v>7.3494292543473264E-3</v>
      </c>
      <c r="BB204" s="257">
        <v>7.7648600244716228E-3</v>
      </c>
      <c r="BC204" s="257">
        <v>8.1456378790289719E-3</v>
      </c>
      <c r="BD204" s="257">
        <v>8.6036250067245933E-3</v>
      </c>
      <c r="BE204" s="257">
        <v>4.0509007095830385E-2</v>
      </c>
      <c r="BF204" s="257">
        <v>-0.23970172323606215</v>
      </c>
      <c r="BG204" s="257">
        <v>-0.288995375561936</v>
      </c>
      <c r="BH204" s="257">
        <v>2.7728603720195352E-2</v>
      </c>
      <c r="BI204" s="257">
        <v>0</v>
      </c>
      <c r="BJ204" s="257">
        <v>0</v>
      </c>
      <c r="BK204" s="257">
        <v>0</v>
      </c>
      <c r="BL204" s="258">
        <v>0</v>
      </c>
    </row>
    <row r="205" spans="1:64" hidden="1" outlineLevel="1" x14ac:dyDescent="0.2">
      <c r="A205" s="238">
        <v>51685</v>
      </c>
      <c r="B205" s="238">
        <v>51869</v>
      </c>
      <c r="C205" s="256">
        <v>-9.6570992755642374E-5</v>
      </c>
      <c r="D205" s="257">
        <v>-3.219115355106984E-5</v>
      </c>
      <c r="E205" s="257">
        <v>0</v>
      </c>
      <c r="F205" s="257">
        <v>0</v>
      </c>
      <c r="G205" s="257">
        <v>0</v>
      </c>
      <c r="H205" s="257">
        <v>0</v>
      </c>
      <c r="I205" s="257">
        <v>0</v>
      </c>
      <c r="J205" s="257">
        <v>0</v>
      </c>
      <c r="K205" s="257">
        <v>0</v>
      </c>
      <c r="L205" s="257">
        <v>0</v>
      </c>
      <c r="M205" s="257">
        <v>0</v>
      </c>
      <c r="N205" s="257">
        <v>0</v>
      </c>
      <c r="O205" s="257">
        <v>0</v>
      </c>
      <c r="P205" s="257">
        <v>0</v>
      </c>
      <c r="Q205" s="257">
        <v>0</v>
      </c>
      <c r="R205" s="257">
        <v>0</v>
      </c>
      <c r="S205" s="257">
        <v>0</v>
      </c>
      <c r="T205" s="257">
        <v>2.7462326850017076E-4</v>
      </c>
      <c r="U205" s="257">
        <v>0</v>
      </c>
      <c r="V205" s="257">
        <v>0</v>
      </c>
      <c r="W205" s="257">
        <v>0</v>
      </c>
      <c r="X205" s="257">
        <v>0</v>
      </c>
      <c r="Y205" s="257">
        <v>0</v>
      </c>
      <c r="Z205" s="257">
        <v>0</v>
      </c>
      <c r="AA205" s="257">
        <v>0</v>
      </c>
      <c r="AB205" s="257">
        <v>0</v>
      </c>
      <c r="AC205" s="257">
        <v>0</v>
      </c>
      <c r="AD205" s="257">
        <v>0</v>
      </c>
      <c r="AE205" s="257">
        <v>0</v>
      </c>
      <c r="AF205" s="257">
        <v>5.4955767582537656E-4</v>
      </c>
      <c r="AG205" s="257">
        <v>8.2441884554411145E-4</v>
      </c>
      <c r="AH205" s="257">
        <v>1.1065687566345686E-3</v>
      </c>
      <c r="AI205" s="257">
        <v>1.3709531919233544E-3</v>
      </c>
      <c r="AJ205" s="257">
        <v>1.6507678884745522E-3</v>
      </c>
      <c r="AK205" s="257">
        <v>1.928999613627529E-3</v>
      </c>
      <c r="AL205" s="257">
        <v>2.2168807711520321E-3</v>
      </c>
      <c r="AM205" s="257">
        <v>2.5105418260851506E-3</v>
      </c>
      <c r="AN205" s="257">
        <v>2.7771736814705792E-3</v>
      </c>
      <c r="AO205" s="257">
        <v>3.068343670482612E-3</v>
      </c>
      <c r="AP205" s="257">
        <v>3.384294810456016E-3</v>
      </c>
      <c r="AQ205" s="257">
        <v>3.6784680715055786E-3</v>
      </c>
      <c r="AR205" s="257">
        <v>3.9875468031965308E-3</v>
      </c>
      <c r="AS205" s="257">
        <v>4.327804451102632E-3</v>
      </c>
      <c r="AT205" s="257">
        <v>4.6134663407195776E-3</v>
      </c>
      <c r="AU205" s="257">
        <v>4.954785252859091E-3</v>
      </c>
      <c r="AV205" s="257">
        <v>5.2906278478890905E-3</v>
      </c>
      <c r="AW205" s="257">
        <v>5.6334326429557848E-3</v>
      </c>
      <c r="AX205" s="257">
        <v>6.0344728264042618E-3</v>
      </c>
      <c r="AY205" s="257">
        <v>6.3252977754386869E-3</v>
      </c>
      <c r="AZ205" s="257">
        <v>6.6874999213192808E-3</v>
      </c>
      <c r="BA205" s="257">
        <v>7.0770273018098883E-3</v>
      </c>
      <c r="BB205" s="257">
        <v>7.4770604011519127E-3</v>
      </c>
      <c r="BC205" s="257">
        <v>7.8437249734313388E-3</v>
      </c>
      <c r="BD205" s="257">
        <v>8.2847371086073127E-3</v>
      </c>
      <c r="BE205" s="257">
        <v>8.6189702074729556E-3</v>
      </c>
      <c r="BF205" s="257">
        <v>4.2854493942981131E-2</v>
      </c>
      <c r="BG205" s="257">
        <v>-0.25421348670883553</v>
      </c>
      <c r="BH205" s="257">
        <v>-0.25868660981920838</v>
      </c>
      <c r="BI205" s="257">
        <v>6.5290755559701853E-3</v>
      </c>
      <c r="BJ205" s="257">
        <v>2.9047524829673893E-5</v>
      </c>
      <c r="BK205" s="257">
        <v>8.3218213033195224E-8</v>
      </c>
      <c r="BL205" s="258">
        <v>9.9731302144089026E-10</v>
      </c>
    </row>
    <row r="206" spans="1:64" hidden="1" outlineLevel="1" x14ac:dyDescent="0.2">
      <c r="A206" s="238">
        <v>52050</v>
      </c>
      <c r="B206" s="238">
        <v>52236</v>
      </c>
      <c r="C206" s="256">
        <v>-9.168678287474183E-5</v>
      </c>
      <c r="D206" s="257">
        <v>-3.0563041999674638E-5</v>
      </c>
      <c r="E206" s="257">
        <v>0</v>
      </c>
      <c r="F206" s="257">
        <v>0</v>
      </c>
      <c r="G206" s="257">
        <v>0</v>
      </c>
      <c r="H206" s="257">
        <v>0</v>
      </c>
      <c r="I206" s="257">
        <v>0</v>
      </c>
      <c r="J206" s="257">
        <v>0</v>
      </c>
      <c r="K206" s="257">
        <v>0</v>
      </c>
      <c r="L206" s="257">
        <v>0</v>
      </c>
      <c r="M206" s="257">
        <v>0</v>
      </c>
      <c r="N206" s="257">
        <v>0</v>
      </c>
      <c r="O206" s="257">
        <v>0</v>
      </c>
      <c r="P206" s="257">
        <v>0</v>
      </c>
      <c r="Q206" s="257">
        <v>0</v>
      </c>
      <c r="R206" s="257">
        <v>0</v>
      </c>
      <c r="S206" s="257">
        <v>0</v>
      </c>
      <c r="T206" s="257">
        <v>2.6114556727834215E-4</v>
      </c>
      <c r="U206" s="257">
        <v>0</v>
      </c>
      <c r="V206" s="257">
        <v>0</v>
      </c>
      <c r="W206" s="257">
        <v>0</v>
      </c>
      <c r="X206" s="257">
        <v>0</v>
      </c>
      <c r="Y206" s="257">
        <v>0</v>
      </c>
      <c r="Z206" s="257">
        <v>0</v>
      </c>
      <c r="AA206" s="257">
        <v>0</v>
      </c>
      <c r="AB206" s="257">
        <v>0</v>
      </c>
      <c r="AC206" s="257">
        <v>0</v>
      </c>
      <c r="AD206" s="257">
        <v>0</v>
      </c>
      <c r="AE206" s="257">
        <v>0</v>
      </c>
      <c r="AF206" s="257">
        <v>5.2258700160106512E-4</v>
      </c>
      <c r="AG206" s="257">
        <v>7.8395879062150594E-4</v>
      </c>
      <c r="AH206" s="257">
        <v>1.0522616088668036E-3</v>
      </c>
      <c r="AI206" s="257">
        <v>1.303670827025304E-3</v>
      </c>
      <c r="AJ206" s="257">
        <v>1.5697530322305009E-3</v>
      </c>
      <c r="AK206" s="257">
        <v>1.8343299516113323E-3</v>
      </c>
      <c r="AL206" s="257">
        <v>2.1080827350754066E-3</v>
      </c>
      <c r="AM206" s="257">
        <v>2.3873317530712685E-3</v>
      </c>
      <c r="AN206" s="257">
        <v>2.6408780846240965E-3</v>
      </c>
      <c r="AO206" s="257">
        <v>2.9177582867434557E-3</v>
      </c>
      <c r="AP206" s="257">
        <v>3.2182034495258395E-3</v>
      </c>
      <c r="AQ206" s="257">
        <v>3.4979395269930324E-3</v>
      </c>
      <c r="AR206" s="257">
        <v>3.7918495546853536E-3</v>
      </c>
      <c r="AS206" s="257">
        <v>4.1154083232909861E-3</v>
      </c>
      <c r="AT206" s="257">
        <v>4.3870507360624141E-3</v>
      </c>
      <c r="AU206" s="257">
        <v>4.7116186793943818E-3</v>
      </c>
      <c r="AV206" s="257">
        <v>5.0309790648322425E-3</v>
      </c>
      <c r="AW206" s="257">
        <v>5.3569599620620616E-3</v>
      </c>
      <c r="AX206" s="257">
        <v>5.7383182142018829E-3</v>
      </c>
      <c r="AY206" s="257">
        <v>6.0148702849414136E-3</v>
      </c>
      <c r="AZ206" s="257">
        <v>6.3592965554233943E-3</v>
      </c>
      <c r="BA206" s="257">
        <v>6.7297070100478321E-3</v>
      </c>
      <c r="BB206" s="257">
        <v>7.1101075877467185E-3</v>
      </c>
      <c r="BC206" s="257">
        <v>7.4587772700023544E-3</v>
      </c>
      <c r="BD206" s="257">
        <v>7.8781457362866233E-3</v>
      </c>
      <c r="BE206" s="257">
        <v>8.1959755857923967E-3</v>
      </c>
      <c r="BF206" s="257">
        <v>8.6088187084512446E-3</v>
      </c>
      <c r="BG206" s="257">
        <v>0.13807875533390046</v>
      </c>
      <c r="BH206" s="257">
        <v>-0.56314848141823437</v>
      </c>
      <c r="BI206" s="257">
        <v>-3.8892038667588356E-2</v>
      </c>
      <c r="BJ206" s="257">
        <v>2.9324802671111794E-3</v>
      </c>
      <c r="BK206" s="257">
        <v>7.964436370518113E-6</v>
      </c>
      <c r="BL206" s="258">
        <v>9.5434181285565618E-8</v>
      </c>
    </row>
    <row r="207" spans="1:64" hidden="1" outlineLevel="1" x14ac:dyDescent="0.2">
      <c r="A207" s="238">
        <v>52415</v>
      </c>
      <c r="B207" s="238">
        <v>52600</v>
      </c>
      <c r="C207" s="256">
        <v>-8.6024025946937824E-5</v>
      </c>
      <c r="D207" s="257">
        <v>-2.8675408119646587E-5</v>
      </c>
      <c r="E207" s="257">
        <v>0</v>
      </c>
      <c r="F207" s="257">
        <v>0</v>
      </c>
      <c r="G207" s="257">
        <v>0</v>
      </c>
      <c r="H207" s="257">
        <v>0</v>
      </c>
      <c r="I207" s="257">
        <v>0</v>
      </c>
      <c r="J207" s="257">
        <v>0</v>
      </c>
      <c r="K207" s="257">
        <v>0</v>
      </c>
      <c r="L207" s="257">
        <v>0</v>
      </c>
      <c r="M207" s="257">
        <v>0</v>
      </c>
      <c r="N207" s="257">
        <v>0</v>
      </c>
      <c r="O207" s="257">
        <v>0</v>
      </c>
      <c r="P207" s="257">
        <v>0</v>
      </c>
      <c r="Q207" s="257">
        <v>0</v>
      </c>
      <c r="R207" s="257">
        <v>0</v>
      </c>
      <c r="S207" s="257">
        <v>0</v>
      </c>
      <c r="T207" s="257">
        <v>2.4603084818490572E-4</v>
      </c>
      <c r="U207" s="257">
        <v>0</v>
      </c>
      <c r="V207" s="257">
        <v>0</v>
      </c>
      <c r="W207" s="257">
        <v>0</v>
      </c>
      <c r="X207" s="257">
        <v>0</v>
      </c>
      <c r="Y207" s="257">
        <v>0</v>
      </c>
      <c r="Z207" s="257">
        <v>0</v>
      </c>
      <c r="AA207" s="257">
        <v>0</v>
      </c>
      <c r="AB207" s="257">
        <v>0</v>
      </c>
      <c r="AC207" s="257">
        <v>0</v>
      </c>
      <c r="AD207" s="257">
        <v>0</v>
      </c>
      <c r="AE207" s="257">
        <v>0</v>
      </c>
      <c r="AF207" s="257">
        <v>4.9234043420868124E-4</v>
      </c>
      <c r="AG207" s="257">
        <v>7.3858440103250411E-4</v>
      </c>
      <c r="AH207" s="257">
        <v>9.9135823405157317E-4</v>
      </c>
      <c r="AI207" s="257">
        <v>1.2282162398637012E-3</v>
      </c>
      <c r="AJ207" s="257">
        <v>1.478897975951737E-3</v>
      </c>
      <c r="AK207" s="257">
        <v>1.7281615450784325E-3</v>
      </c>
      <c r="AL207" s="257">
        <v>1.9860698865755214E-3</v>
      </c>
      <c r="AM207" s="257">
        <v>2.2491563424739051E-3</v>
      </c>
      <c r="AN207" s="257">
        <v>2.4880277444591578E-3</v>
      </c>
      <c r="AO207" s="257">
        <v>2.748882477923533E-3</v>
      </c>
      <c r="AP207" s="257">
        <v>3.0319382563739217E-3</v>
      </c>
      <c r="AQ207" s="257">
        <v>3.2954835592952695E-3</v>
      </c>
      <c r="AR207" s="257">
        <v>3.5723824359139168E-3</v>
      </c>
      <c r="AS207" s="257">
        <v>3.8772140136670488E-3</v>
      </c>
      <c r="AT207" s="257">
        <v>4.1331340858293906E-3</v>
      </c>
      <c r="AU207" s="257">
        <v>4.4389164147375197E-3</v>
      </c>
      <c r="AV207" s="257">
        <v>4.7397925858176952E-3</v>
      </c>
      <c r="AW207" s="257">
        <v>5.0469060735591114E-3</v>
      </c>
      <c r="AX207" s="257">
        <v>5.406191727281363E-3</v>
      </c>
      <c r="AY207" s="257">
        <v>5.666737260251924E-3</v>
      </c>
      <c r="AZ207" s="257">
        <v>5.9912284993454681E-3</v>
      </c>
      <c r="BA207" s="257">
        <v>6.3401999758340918E-3</v>
      </c>
      <c r="BB207" s="257">
        <v>6.698583347132467E-3</v>
      </c>
      <c r="BC207" s="257">
        <v>7.0270723665594023E-3</v>
      </c>
      <c r="BD207" s="257">
        <v>7.4221681815498063E-3</v>
      </c>
      <c r="BE207" s="257">
        <v>7.7216023308071665E-3</v>
      </c>
      <c r="BF207" s="257">
        <v>8.1105504613540446E-3</v>
      </c>
      <c r="BG207" s="257">
        <v>0.23760989352729053</v>
      </c>
      <c r="BH207" s="257">
        <v>-0.53554037658031639</v>
      </c>
      <c r="BI207" s="257">
        <v>-0.16974958232683596</v>
      </c>
      <c r="BJ207" s="257">
        <v>2.0370135697987429E-2</v>
      </c>
      <c r="BK207" s="257">
        <v>5.5386873318409567E-5</v>
      </c>
      <c r="BL207" s="258">
        <v>6.6367759286824172E-7</v>
      </c>
    </row>
    <row r="208" spans="1:64" hidden="1" outlineLevel="1" x14ac:dyDescent="0.2">
      <c r="A208" s="238">
        <v>52782</v>
      </c>
      <c r="B208" s="238">
        <v>52966</v>
      </c>
      <c r="C208" s="256">
        <v>-8.8580522156956395E-5</v>
      </c>
      <c r="D208" s="257">
        <v>-2.9527595294555444E-5</v>
      </c>
      <c r="E208" s="257">
        <v>0</v>
      </c>
      <c r="F208" s="257">
        <v>0</v>
      </c>
      <c r="G208" s="257">
        <v>0</v>
      </c>
      <c r="H208" s="257">
        <v>0</v>
      </c>
      <c r="I208" s="257">
        <v>0</v>
      </c>
      <c r="J208" s="257">
        <v>0</v>
      </c>
      <c r="K208" s="257">
        <v>0</v>
      </c>
      <c r="L208" s="257">
        <v>0</v>
      </c>
      <c r="M208" s="257">
        <v>0</v>
      </c>
      <c r="N208" s="257">
        <v>0</v>
      </c>
      <c r="O208" s="257">
        <v>0</v>
      </c>
      <c r="P208" s="257">
        <v>0</v>
      </c>
      <c r="Q208" s="257">
        <v>0</v>
      </c>
      <c r="R208" s="257">
        <v>0</v>
      </c>
      <c r="S208" s="257">
        <v>0</v>
      </c>
      <c r="T208" s="257">
        <v>2.5460269353153102E-4</v>
      </c>
      <c r="U208" s="257">
        <v>0</v>
      </c>
      <c r="V208" s="257">
        <v>0</v>
      </c>
      <c r="W208" s="257">
        <v>0</v>
      </c>
      <c r="X208" s="257">
        <v>0</v>
      </c>
      <c r="Y208" s="257">
        <v>0</v>
      </c>
      <c r="Z208" s="257">
        <v>0</v>
      </c>
      <c r="AA208" s="257">
        <v>0</v>
      </c>
      <c r="AB208" s="257">
        <v>0</v>
      </c>
      <c r="AC208" s="257">
        <v>0</v>
      </c>
      <c r="AD208" s="257">
        <v>0</v>
      </c>
      <c r="AE208" s="257">
        <v>0</v>
      </c>
      <c r="AF208" s="257">
        <v>5.0949383026106451E-4</v>
      </c>
      <c r="AG208" s="257">
        <v>7.6431705554965887E-4</v>
      </c>
      <c r="AH208" s="257">
        <v>1.0258976444584441E-3</v>
      </c>
      <c r="AI208" s="257">
        <v>1.2710078857072003E-3</v>
      </c>
      <c r="AJ208" s="257">
        <v>1.5304234759021579E-3</v>
      </c>
      <c r="AK208" s="257">
        <v>1.7883714834386508E-3</v>
      </c>
      <c r="AL208" s="257">
        <v>2.0552654440244267E-3</v>
      </c>
      <c r="AM208" s="257">
        <v>2.3275179195688675E-3</v>
      </c>
      <c r="AN208" s="257">
        <v>2.5747116747187604E-3</v>
      </c>
      <c r="AO208" s="257">
        <v>2.8446546608922735E-3</v>
      </c>
      <c r="AP208" s="257">
        <v>3.137572175111025E-3</v>
      </c>
      <c r="AQ208" s="257">
        <v>3.410299456678163E-3</v>
      </c>
      <c r="AR208" s="257">
        <v>3.6968455460790863E-3</v>
      </c>
      <c r="AS208" s="257">
        <v>4.0122975087417724E-3</v>
      </c>
      <c r="AT208" s="257">
        <v>4.2771338733730803E-3</v>
      </c>
      <c r="AU208" s="257">
        <v>4.5935696944960185E-3</v>
      </c>
      <c r="AV208" s="257">
        <v>4.9049284175933672E-3</v>
      </c>
      <c r="AW208" s="257">
        <v>5.222741756748305E-3</v>
      </c>
      <c r="AX208" s="257">
        <v>5.5945449312222268E-3</v>
      </c>
      <c r="AY208" s="257">
        <v>5.864167868759566E-3</v>
      </c>
      <c r="AZ208" s="257">
        <v>6.1999643709586914E-3</v>
      </c>
      <c r="BA208" s="257">
        <v>6.5610939894662204E-3</v>
      </c>
      <c r="BB208" s="257">
        <v>6.9319633999556296E-3</v>
      </c>
      <c r="BC208" s="257">
        <v>7.2718969312720247E-3</v>
      </c>
      <c r="BD208" s="257">
        <v>7.6807578154789863E-3</v>
      </c>
      <c r="BE208" s="257">
        <v>7.9906241878954995E-3</v>
      </c>
      <c r="BF208" s="257">
        <v>8.3931231766907581E-3</v>
      </c>
      <c r="BG208" s="257">
        <v>0.19838080272896941</v>
      </c>
      <c r="BH208" s="257">
        <v>-0.37822119421043104</v>
      </c>
      <c r="BI208" s="257">
        <v>-0.33473633573698447</v>
      </c>
      <c r="BJ208" s="257">
        <v>4.0206042937514182E-2</v>
      </c>
      <c r="BK208" s="257">
        <v>1.0932136161735328E-4</v>
      </c>
      <c r="BL208" s="258">
        <v>1.3099518739209501E-6</v>
      </c>
    </row>
    <row r="209" spans="1:65" hidden="1" outlineLevel="1" x14ac:dyDescent="0.2">
      <c r="A209" s="238">
        <v>53146</v>
      </c>
      <c r="B209" s="238">
        <v>53330</v>
      </c>
      <c r="C209" s="256">
        <v>-9.4277408400050803E-5</v>
      </c>
      <c r="D209" s="257">
        <v>-3.1426605896235846E-5</v>
      </c>
      <c r="E209" s="257">
        <v>0</v>
      </c>
      <c r="F209" s="257">
        <v>0</v>
      </c>
      <c r="G209" s="257">
        <v>0</v>
      </c>
      <c r="H209" s="257">
        <v>0</v>
      </c>
      <c r="I209" s="257">
        <v>0</v>
      </c>
      <c r="J209" s="257">
        <v>0</v>
      </c>
      <c r="K209" s="257">
        <v>0</v>
      </c>
      <c r="L209" s="257">
        <v>0</v>
      </c>
      <c r="M209" s="257">
        <v>0</v>
      </c>
      <c r="N209" s="257">
        <v>0</v>
      </c>
      <c r="O209" s="257">
        <v>0</v>
      </c>
      <c r="P209" s="257">
        <v>0</v>
      </c>
      <c r="Q209" s="257">
        <v>0</v>
      </c>
      <c r="R209" s="257">
        <v>0</v>
      </c>
      <c r="S209" s="257">
        <v>0</v>
      </c>
      <c r="T209" s="257">
        <v>2.722607862276949E-4</v>
      </c>
      <c r="U209" s="257">
        <v>0</v>
      </c>
      <c r="V209" s="257">
        <v>0</v>
      </c>
      <c r="W209" s="257">
        <v>0</v>
      </c>
      <c r="X209" s="257">
        <v>0</v>
      </c>
      <c r="Y209" s="257">
        <v>0</v>
      </c>
      <c r="Z209" s="257">
        <v>0</v>
      </c>
      <c r="AA209" s="257">
        <v>0</v>
      </c>
      <c r="AB209" s="257">
        <v>0</v>
      </c>
      <c r="AC209" s="257">
        <v>0</v>
      </c>
      <c r="AD209" s="257">
        <v>0</v>
      </c>
      <c r="AE209" s="257">
        <v>0</v>
      </c>
      <c r="AF209" s="257">
        <v>5.4483001462106309E-4</v>
      </c>
      <c r="AG209" s="257">
        <v>8.173266153739386E-4</v>
      </c>
      <c r="AH209" s="257">
        <v>1.0970492332343894E-3</v>
      </c>
      <c r="AI209" s="257">
        <v>1.3591591898357964E-3</v>
      </c>
      <c r="AJ209" s="257">
        <v>1.6365666421622848E-3</v>
      </c>
      <c r="AK209" s="257">
        <v>1.912404720786672E-3</v>
      </c>
      <c r="AL209" s="257">
        <v>2.1978091953969259E-3</v>
      </c>
      <c r="AM209" s="257">
        <v>2.4889438194841715E-3</v>
      </c>
      <c r="AN209" s="257">
        <v>2.7532817623571915E-3</v>
      </c>
      <c r="AO209" s="257">
        <v>3.0419467084964193E-3</v>
      </c>
      <c r="AP209" s="257">
        <v>3.3551795787409851E-3</v>
      </c>
      <c r="AQ209" s="257">
        <v>3.646821911156312E-3</v>
      </c>
      <c r="AR209" s="257">
        <v>3.9532414497798979E-3</v>
      </c>
      <c r="AS209" s="257">
        <v>4.2905716240388336E-3</v>
      </c>
      <c r="AT209" s="257">
        <v>4.5737757416453558E-3</v>
      </c>
      <c r="AU209" s="257">
        <v>4.9121579925863997E-3</v>
      </c>
      <c r="AV209" s="257">
        <v>5.245111013701423E-3</v>
      </c>
      <c r="AW209" s="257">
        <v>5.5849663015843827E-3</v>
      </c>
      <c r="AX209" s="257">
        <v>5.9825558784329441E-3</v>
      </c>
      <c r="AY209" s="257">
        <v>6.2708785016760363E-3</v>
      </c>
      <c r="AZ209" s="257">
        <v>6.6299641443039502E-3</v>
      </c>
      <c r="BA209" s="257">
        <v>7.016139867618015E-3</v>
      </c>
      <c r="BB209" s="257">
        <v>7.4127308722397806E-3</v>
      </c>
      <c r="BC209" s="257">
        <v>7.7762404328164643E-3</v>
      </c>
      <c r="BD209" s="257">
        <v>8.2134577760011908E-3</v>
      </c>
      <c r="BE209" s="257">
        <v>8.5448148536909161E-3</v>
      </c>
      <c r="BF209" s="257">
        <v>8.975229046251601E-3</v>
      </c>
      <c r="BG209" s="257">
        <v>9.7495110041218594E-2</v>
      </c>
      <c r="BH209" s="257">
        <v>-0.17494900190381002</v>
      </c>
      <c r="BI209" s="257">
        <v>-0.48554673805877147</v>
      </c>
      <c r="BJ209" s="257">
        <v>4.651827127500955E-2</v>
      </c>
      <c r="BK209" s="257">
        <v>1.2642299915468301E-4</v>
      </c>
      <c r="BL209" s="258">
        <v>1.5148715076849199E-6</v>
      </c>
    </row>
    <row r="210" spans="1:65" hidden="1" outlineLevel="1" x14ac:dyDescent="0.2">
      <c r="A210" s="238">
        <v>53511</v>
      </c>
      <c r="B210" s="238">
        <v>53695</v>
      </c>
      <c r="C210" s="256">
        <v>-9.8161475377384834E-5</v>
      </c>
      <c r="D210" s="257">
        <v>-3.2721327968719274E-5</v>
      </c>
      <c r="E210" s="257">
        <v>0</v>
      </c>
      <c r="F210" s="257">
        <v>0</v>
      </c>
      <c r="G210" s="257">
        <v>0</v>
      </c>
      <c r="H210" s="257">
        <v>0</v>
      </c>
      <c r="I210" s="257">
        <v>0</v>
      </c>
      <c r="J210" s="257">
        <v>0</v>
      </c>
      <c r="K210" s="257">
        <v>0</v>
      </c>
      <c r="L210" s="257">
        <v>0</v>
      </c>
      <c r="M210" s="257">
        <v>0</v>
      </c>
      <c r="N210" s="257">
        <v>0</v>
      </c>
      <c r="O210" s="257">
        <v>0</v>
      </c>
      <c r="P210" s="257">
        <v>0</v>
      </c>
      <c r="Q210" s="257">
        <v>0</v>
      </c>
      <c r="R210" s="257">
        <v>0</v>
      </c>
      <c r="S210" s="257">
        <v>0</v>
      </c>
      <c r="T210" s="257">
        <v>2.8478918779999271E-4</v>
      </c>
      <c r="U210" s="257">
        <v>0</v>
      </c>
      <c r="V210" s="257">
        <v>0</v>
      </c>
      <c r="W210" s="257">
        <v>0</v>
      </c>
      <c r="X210" s="257">
        <v>0</v>
      </c>
      <c r="Y210" s="257">
        <v>0</v>
      </c>
      <c r="Z210" s="257">
        <v>0</v>
      </c>
      <c r="AA210" s="257">
        <v>0</v>
      </c>
      <c r="AB210" s="257">
        <v>0</v>
      </c>
      <c r="AC210" s="257">
        <v>0</v>
      </c>
      <c r="AD210" s="257">
        <v>0</v>
      </c>
      <c r="AE210" s="257">
        <v>0</v>
      </c>
      <c r="AF210" s="257">
        <v>5.6990100474431122E-4</v>
      </c>
      <c r="AG210" s="257">
        <v>8.5493684563740042E-4</v>
      </c>
      <c r="AH210" s="257">
        <v>1.1475312103984565E-3</v>
      </c>
      <c r="AI210" s="257">
        <v>1.4217024416560437E-3</v>
      </c>
      <c r="AJ210" s="257">
        <v>1.7118750931203858E-3</v>
      </c>
      <c r="AK210" s="257">
        <v>2.0004061479585587E-3</v>
      </c>
      <c r="AL210" s="257">
        <v>2.2989437995794043E-3</v>
      </c>
      <c r="AM210" s="257">
        <v>2.6034752721429441E-3</v>
      </c>
      <c r="AN210" s="257">
        <v>2.8799769813509864E-3</v>
      </c>
      <c r="AO210" s="257">
        <v>3.1819251175787284E-3</v>
      </c>
      <c r="AP210" s="257">
        <v>3.5095716860877976E-3</v>
      </c>
      <c r="AQ210" s="257">
        <v>3.8146342007704588E-3</v>
      </c>
      <c r="AR210" s="257">
        <v>4.1351539001602527E-3</v>
      </c>
      <c r="AS210" s="257">
        <v>4.4880066055734405E-3</v>
      </c>
      <c r="AT210" s="257">
        <v>4.7842425908770879E-3</v>
      </c>
      <c r="AU210" s="257">
        <v>5.1381957671841408E-3</v>
      </c>
      <c r="AV210" s="257">
        <v>5.4864698738008883E-3</v>
      </c>
      <c r="AW210" s="257">
        <v>5.8419638504362444E-3</v>
      </c>
      <c r="AX210" s="257">
        <v>6.2578487888651432E-3</v>
      </c>
      <c r="AY210" s="257">
        <v>6.5594387701697447E-3</v>
      </c>
      <c r="AZ210" s="257">
        <v>6.9350479685051144E-3</v>
      </c>
      <c r="BA210" s="257">
        <v>7.3389938026024526E-3</v>
      </c>
      <c r="BB210" s="257">
        <v>7.7538341702236193E-3</v>
      </c>
      <c r="BC210" s="257">
        <v>8.134070820306186E-3</v>
      </c>
      <c r="BD210" s="257">
        <v>8.5914069415895019E-3</v>
      </c>
      <c r="BE210" s="257">
        <v>8.9380115725932602E-3</v>
      </c>
      <c r="BF210" s="257">
        <v>9.3882314646167933E-3</v>
      </c>
      <c r="BG210" s="257">
        <v>1.062516167933482E-2</v>
      </c>
      <c r="BH210" s="257">
        <v>-5.7868371518587543E-3</v>
      </c>
      <c r="BI210" s="257">
        <v>-0.57761141390428539</v>
      </c>
      <c r="BJ210" s="257">
        <v>2.3944510640058411E-2</v>
      </c>
      <c r="BK210" s="257">
        <v>6.4869085652297461E-5</v>
      </c>
      <c r="BL210" s="258">
        <v>7.7729090109873469E-7</v>
      </c>
    </row>
    <row r="211" spans="1:65" hidden="1" outlineLevel="1" x14ac:dyDescent="0.2">
      <c r="A211" s="238">
        <v>53876</v>
      </c>
      <c r="B211" s="238">
        <v>54060</v>
      </c>
      <c r="C211" s="256">
        <v>-9.6929310229276275E-5</v>
      </c>
      <c r="D211" s="257">
        <v>-3.2310595755405919E-5</v>
      </c>
      <c r="E211" s="257">
        <v>0</v>
      </c>
      <c r="F211" s="257">
        <v>0</v>
      </c>
      <c r="G211" s="257">
        <v>0</v>
      </c>
      <c r="H211" s="257">
        <v>0</v>
      </c>
      <c r="I211" s="257">
        <v>0</v>
      </c>
      <c r="J211" s="257">
        <v>0</v>
      </c>
      <c r="K211" s="257">
        <v>0</v>
      </c>
      <c r="L211" s="257">
        <v>0</v>
      </c>
      <c r="M211" s="257">
        <v>0</v>
      </c>
      <c r="N211" s="257">
        <v>0</v>
      </c>
      <c r="O211" s="257">
        <v>0</v>
      </c>
      <c r="P211" s="257">
        <v>0</v>
      </c>
      <c r="Q211" s="257">
        <v>0</v>
      </c>
      <c r="R211" s="257">
        <v>0</v>
      </c>
      <c r="S211" s="257">
        <v>0</v>
      </c>
      <c r="T211" s="257">
        <v>2.8273080166809939E-4</v>
      </c>
      <c r="U211" s="257">
        <v>0</v>
      </c>
      <c r="V211" s="257">
        <v>0</v>
      </c>
      <c r="W211" s="257">
        <v>0</v>
      </c>
      <c r="X211" s="257">
        <v>0</v>
      </c>
      <c r="Y211" s="257">
        <v>0</v>
      </c>
      <c r="Z211" s="257">
        <v>0</v>
      </c>
      <c r="AA211" s="257">
        <v>0</v>
      </c>
      <c r="AB211" s="257">
        <v>0</v>
      </c>
      <c r="AC211" s="257">
        <v>0</v>
      </c>
      <c r="AD211" s="257">
        <v>0</v>
      </c>
      <c r="AE211" s="257">
        <v>0</v>
      </c>
      <c r="AF211" s="257">
        <v>5.6578189316245199E-4</v>
      </c>
      <c r="AG211" s="257">
        <v>8.4875755030743493E-4</v>
      </c>
      <c r="AH211" s="257">
        <v>1.1392370920375731E-3</v>
      </c>
      <c r="AI211" s="257">
        <v>1.4114266524786502E-3</v>
      </c>
      <c r="AJ211" s="257">
        <v>1.6995019696265112E-3</v>
      </c>
      <c r="AK211" s="257">
        <v>1.9859475477869205E-3</v>
      </c>
      <c r="AL211" s="257">
        <v>2.282327387913743E-3</v>
      </c>
      <c r="AM211" s="257">
        <v>2.5846577176155687E-3</v>
      </c>
      <c r="AN211" s="257">
        <v>2.859160874764424E-3</v>
      </c>
      <c r="AO211" s="257">
        <v>3.1589265243697558E-3</v>
      </c>
      <c r="AP211" s="257">
        <v>3.4842048480887775E-3</v>
      </c>
      <c r="AQ211" s="257">
        <v>3.7870623477451412E-3</v>
      </c>
      <c r="AR211" s="257">
        <v>4.1052652972332028E-3</v>
      </c>
      <c r="AS211" s="257">
        <v>4.4555675355160227E-3</v>
      </c>
      <c r="AT211" s="257">
        <v>4.7496622782109733E-3</v>
      </c>
      <c r="AU211" s="257">
        <v>5.1010570119928607E-3</v>
      </c>
      <c r="AV211" s="257">
        <v>5.4468137143130028E-3</v>
      </c>
      <c r="AW211" s="257">
        <v>5.7997380883451294E-3</v>
      </c>
      <c r="AX211" s="257">
        <v>6.2126168879644821E-3</v>
      </c>
      <c r="AY211" s="257">
        <v>6.5120268781693148E-3</v>
      </c>
      <c r="AZ211" s="257">
        <v>6.8849210386324588E-3</v>
      </c>
      <c r="BA211" s="257">
        <v>7.2859469930905306E-3</v>
      </c>
      <c r="BB211" s="257">
        <v>7.6977887155522499E-3</v>
      </c>
      <c r="BC211" s="257">
        <v>8.0752768372379085E-3</v>
      </c>
      <c r="BD211" s="257">
        <v>8.5293071015501796E-3</v>
      </c>
      <c r="BE211" s="257">
        <v>8.8734062860912743E-3</v>
      </c>
      <c r="BF211" s="257">
        <v>9.3203717278696387E-3</v>
      </c>
      <c r="BG211" s="257">
        <v>-4.5864002956528312E-3</v>
      </c>
      <c r="BH211" s="257">
        <v>6.3678935013404381E-2</v>
      </c>
      <c r="BI211" s="257">
        <v>-0.56754320016556425</v>
      </c>
      <c r="BJ211" s="257">
        <v>-4.8689117669639827E-2</v>
      </c>
      <c r="BK211" s="257">
        <v>2.0673787872722092E-3</v>
      </c>
      <c r="BL211" s="258">
        <v>2.3914655105608776E-5</v>
      </c>
    </row>
    <row r="212" spans="1:65" hidden="1" outlineLevel="1" x14ac:dyDescent="0.2">
      <c r="A212" s="238">
        <v>54242</v>
      </c>
      <c r="B212" s="238">
        <v>54427</v>
      </c>
      <c r="C212" s="256">
        <v>-9.5651366182051095E-5</v>
      </c>
      <c r="D212" s="257">
        <v>-3.1884603521896617E-5</v>
      </c>
      <c r="E212" s="257">
        <v>0</v>
      </c>
      <c r="F212" s="257">
        <v>0</v>
      </c>
      <c r="G212" s="257">
        <v>0</v>
      </c>
      <c r="H212" s="257">
        <v>0</v>
      </c>
      <c r="I212" s="257">
        <v>0</v>
      </c>
      <c r="J212" s="257">
        <v>0</v>
      </c>
      <c r="K212" s="257">
        <v>0</v>
      </c>
      <c r="L212" s="257">
        <v>0</v>
      </c>
      <c r="M212" s="257">
        <v>0</v>
      </c>
      <c r="N212" s="257">
        <v>0</v>
      </c>
      <c r="O212" s="257">
        <v>0</v>
      </c>
      <c r="P212" s="257">
        <v>0</v>
      </c>
      <c r="Q212" s="257">
        <v>0</v>
      </c>
      <c r="R212" s="257">
        <v>0</v>
      </c>
      <c r="S212" s="257">
        <v>0</v>
      </c>
      <c r="T212" s="257">
        <v>2.8080774398470896E-4</v>
      </c>
      <c r="U212" s="257">
        <v>0</v>
      </c>
      <c r="V212" s="257">
        <v>0</v>
      </c>
      <c r="W212" s="257">
        <v>0</v>
      </c>
      <c r="X212" s="257">
        <v>0</v>
      </c>
      <c r="Y212" s="257">
        <v>0</v>
      </c>
      <c r="Z212" s="257">
        <v>0</v>
      </c>
      <c r="AA212" s="257">
        <v>0</v>
      </c>
      <c r="AB212" s="257">
        <v>0</v>
      </c>
      <c r="AC212" s="257">
        <v>0</v>
      </c>
      <c r="AD212" s="257">
        <v>0</v>
      </c>
      <c r="AE212" s="257">
        <v>0</v>
      </c>
      <c r="AF212" s="257">
        <v>5.6193359039109086E-4</v>
      </c>
      <c r="AG212" s="257">
        <v>8.4298450666207142E-4</v>
      </c>
      <c r="AH212" s="257">
        <v>1.1314882584267955E-3</v>
      </c>
      <c r="AI212" s="257">
        <v>1.4018264256034003E-3</v>
      </c>
      <c r="AJ212" s="257">
        <v>1.6879422879520496E-3</v>
      </c>
      <c r="AK212" s="257">
        <v>1.9724394874963834E-3</v>
      </c>
      <c r="AL212" s="257">
        <v>2.2668033674106271E-3</v>
      </c>
      <c r="AM212" s="257">
        <v>2.5670772519430459E-3</v>
      </c>
      <c r="AN212" s="257">
        <v>2.8397132350436436E-3</v>
      </c>
      <c r="AO212" s="257">
        <v>3.1374398652498797E-3</v>
      </c>
      <c r="AP212" s="257">
        <v>3.4605056199484975E-3</v>
      </c>
      <c r="AQ212" s="257">
        <v>3.7613030482589209E-3</v>
      </c>
      <c r="AR212" s="257">
        <v>4.0773415339458987E-3</v>
      </c>
      <c r="AS212" s="257">
        <v>4.4252609513011094E-3</v>
      </c>
      <c r="AT212" s="257">
        <v>4.7173551963941044E-3</v>
      </c>
      <c r="AU212" s="257">
        <v>5.0663596527556398E-3</v>
      </c>
      <c r="AV212" s="257">
        <v>5.4097644156400138E-3</v>
      </c>
      <c r="AW212" s="257">
        <v>5.7602880799343063E-3</v>
      </c>
      <c r="AX212" s="257">
        <v>6.1703583222140245E-3</v>
      </c>
      <c r="AY212" s="257">
        <v>6.4677316009043081E-3</v>
      </c>
      <c r="AZ212" s="257">
        <v>6.8380891659945205E-3</v>
      </c>
      <c r="BA212" s="257">
        <v>7.2363871426404476E-3</v>
      </c>
      <c r="BB212" s="257">
        <v>7.6454272945082492E-3</v>
      </c>
      <c r="BC212" s="257">
        <v>8.0203475208846867E-3</v>
      </c>
      <c r="BD212" s="257">
        <v>8.4712891844731242E-3</v>
      </c>
      <c r="BE212" s="257">
        <v>8.8130475737217221E-3</v>
      </c>
      <c r="BF212" s="257">
        <v>9.2569724347788766E-3</v>
      </c>
      <c r="BG212" s="257">
        <v>-5.0234473633603578E-3</v>
      </c>
      <c r="BH212" s="257">
        <v>8.1693032977694882E-2</v>
      </c>
      <c r="BI212" s="257">
        <v>-0.45465289299369721</v>
      </c>
      <c r="BJ212" s="257">
        <v>-0.19836519777266279</v>
      </c>
      <c r="BK212" s="257">
        <v>1.4614424043015033E-2</v>
      </c>
      <c r="BL212" s="258">
        <v>1.6920996918183594E-4</v>
      </c>
    </row>
    <row r="213" spans="1:65" hidden="1" outlineLevel="1" x14ac:dyDescent="0.2">
      <c r="A213" s="238">
        <v>54609</v>
      </c>
      <c r="B213" s="238">
        <v>54793</v>
      </c>
      <c r="C213" s="256">
        <v>-9.4721136100451455E-5</v>
      </c>
      <c r="D213" s="257">
        <v>-3.1574518906845362E-5</v>
      </c>
      <c r="E213" s="257">
        <v>0</v>
      </c>
      <c r="F213" s="257">
        <v>0</v>
      </c>
      <c r="G213" s="257">
        <v>0</v>
      </c>
      <c r="H213" s="257">
        <v>0</v>
      </c>
      <c r="I213" s="257">
        <v>0</v>
      </c>
      <c r="J213" s="257">
        <v>0</v>
      </c>
      <c r="K213" s="257">
        <v>0</v>
      </c>
      <c r="L213" s="257">
        <v>0</v>
      </c>
      <c r="M213" s="257">
        <v>0</v>
      </c>
      <c r="N213" s="257">
        <v>0</v>
      </c>
      <c r="O213" s="257">
        <v>0</v>
      </c>
      <c r="P213" s="257">
        <v>0</v>
      </c>
      <c r="Q213" s="257">
        <v>0</v>
      </c>
      <c r="R213" s="257">
        <v>0</v>
      </c>
      <c r="S213" s="257">
        <v>0</v>
      </c>
      <c r="T213" s="257">
        <v>2.7997679469134314E-4</v>
      </c>
      <c r="U213" s="257">
        <v>0</v>
      </c>
      <c r="V213" s="257">
        <v>0</v>
      </c>
      <c r="W213" s="257">
        <v>0</v>
      </c>
      <c r="X213" s="257">
        <v>0</v>
      </c>
      <c r="Y213" s="257">
        <v>0</v>
      </c>
      <c r="Z213" s="257">
        <v>0</v>
      </c>
      <c r="AA213" s="257">
        <v>0</v>
      </c>
      <c r="AB213" s="257">
        <v>0</v>
      </c>
      <c r="AC213" s="257">
        <v>0</v>
      </c>
      <c r="AD213" s="257">
        <v>0</v>
      </c>
      <c r="AE213" s="257">
        <v>0</v>
      </c>
      <c r="AF213" s="257">
        <v>5.6027074112582973E-4</v>
      </c>
      <c r="AG213" s="257">
        <v>8.4048996980095193E-4</v>
      </c>
      <c r="AH213" s="257">
        <v>1.1281399697364298E-3</v>
      </c>
      <c r="AI213" s="257">
        <v>1.3976781324575571E-3</v>
      </c>
      <c r="AJ213" s="257">
        <v>1.6829472903910621E-3</v>
      </c>
      <c r="AK213" s="257">
        <v>1.9666025660278448E-3</v>
      </c>
      <c r="AL213" s="257">
        <v>2.2600953130635731E-3</v>
      </c>
      <c r="AM213" s="257">
        <v>2.5594805642137957E-3</v>
      </c>
      <c r="AN213" s="257">
        <v>2.8313096965387006E-3</v>
      </c>
      <c r="AO213" s="257">
        <v>3.1281552115484264E-3</v>
      </c>
      <c r="AP213" s="257">
        <v>3.4502648486006465E-3</v>
      </c>
      <c r="AQ213" s="257">
        <v>3.7501720515576578E-3</v>
      </c>
      <c r="AR213" s="257">
        <v>4.0652751936528864E-3</v>
      </c>
      <c r="AS213" s="257">
        <v>4.4121648993064163E-3</v>
      </c>
      <c r="AT213" s="257">
        <v>4.7033946433029427E-3</v>
      </c>
      <c r="AU213" s="257">
        <v>5.0513661501355635E-3</v>
      </c>
      <c r="AV213" s="257">
        <v>5.3937545228362038E-3</v>
      </c>
      <c r="AW213" s="257">
        <v>5.7432407123899033E-3</v>
      </c>
      <c r="AX213" s="257">
        <v>6.1520972163639125E-3</v>
      </c>
      <c r="AY213" s="257">
        <v>6.4485903081638995E-3</v>
      </c>
      <c r="AZ213" s="257">
        <v>6.81785164752807E-3</v>
      </c>
      <c r="BA213" s="257">
        <v>7.2149706791475917E-3</v>
      </c>
      <c r="BB213" s="257">
        <v>7.6228000700391567E-3</v>
      </c>
      <c r="BC213" s="257">
        <v>7.9966105131641044E-3</v>
      </c>
      <c r="BD213" s="257">
        <v>8.446217344042297E-3</v>
      </c>
      <c r="BE213" s="257">
        <v>8.7869640779951221E-3</v>
      </c>
      <c r="BF213" s="257">
        <v>9.2295748352410369E-3</v>
      </c>
      <c r="BG213" s="257">
        <v>-4.8170612361803523E-3</v>
      </c>
      <c r="BH213" s="257">
        <v>7.3873866398409677E-2</v>
      </c>
      <c r="BI213" s="257">
        <v>-0.28657058290345172</v>
      </c>
      <c r="BJ213" s="257">
        <v>-0.38076617188839218</v>
      </c>
      <c r="BK213" s="257">
        <v>2.8432054098053598E-2</v>
      </c>
      <c r="BL213" s="258">
        <v>3.2920005873877435E-4</v>
      </c>
    </row>
    <row r="214" spans="1:65" hidden="1" outlineLevel="1" x14ac:dyDescent="0.2">
      <c r="A214" s="238">
        <v>54973</v>
      </c>
      <c r="B214" s="238">
        <v>55157</v>
      </c>
      <c r="C214" s="256">
        <v>-9.342749863690485E-5</v>
      </c>
      <c r="D214" s="257">
        <v>-3.1143295402378438E-5</v>
      </c>
      <c r="E214" s="257">
        <v>0</v>
      </c>
      <c r="F214" s="257">
        <v>0</v>
      </c>
      <c r="G214" s="257">
        <v>0</v>
      </c>
      <c r="H214" s="257">
        <v>0</v>
      </c>
      <c r="I214" s="257">
        <v>0</v>
      </c>
      <c r="J214" s="257">
        <v>0</v>
      </c>
      <c r="K214" s="257">
        <v>0</v>
      </c>
      <c r="L214" s="257">
        <v>0</v>
      </c>
      <c r="M214" s="257">
        <v>0</v>
      </c>
      <c r="N214" s="257">
        <v>0</v>
      </c>
      <c r="O214" s="257">
        <v>0</v>
      </c>
      <c r="P214" s="257">
        <v>0</v>
      </c>
      <c r="Q214" s="257">
        <v>0</v>
      </c>
      <c r="R214" s="257">
        <v>0</v>
      </c>
      <c r="S214" s="257">
        <v>0</v>
      </c>
      <c r="T214" s="257">
        <v>2.7799899217676854E-4</v>
      </c>
      <c r="U214" s="257">
        <v>0</v>
      </c>
      <c r="V214" s="257">
        <v>0</v>
      </c>
      <c r="W214" s="257">
        <v>0</v>
      </c>
      <c r="X214" s="257">
        <v>0</v>
      </c>
      <c r="Y214" s="257">
        <v>0</v>
      </c>
      <c r="Z214" s="257">
        <v>0</v>
      </c>
      <c r="AA214" s="257">
        <v>0</v>
      </c>
      <c r="AB214" s="257">
        <v>0</v>
      </c>
      <c r="AC214" s="257">
        <v>0</v>
      </c>
      <c r="AD214" s="257">
        <v>0</v>
      </c>
      <c r="AE214" s="257">
        <v>0</v>
      </c>
      <c r="AF214" s="257">
        <v>5.5631288654954449E-4</v>
      </c>
      <c r="AG214" s="257">
        <v>8.3455258186359584E-4</v>
      </c>
      <c r="AH214" s="257">
        <v>1.1201705462418007E-3</v>
      </c>
      <c r="AI214" s="257">
        <v>1.387804611480742E-3</v>
      </c>
      <c r="AJ214" s="257">
        <v>1.6710585343051134E-3</v>
      </c>
      <c r="AK214" s="257">
        <v>1.9527099664564782E-3</v>
      </c>
      <c r="AL214" s="257">
        <v>2.2441293646949315E-3</v>
      </c>
      <c r="AM214" s="257">
        <v>2.5413996297459049E-3</v>
      </c>
      <c r="AN214" s="257">
        <v>2.8113084352100665E-3</v>
      </c>
      <c r="AO214" s="257">
        <v>3.1060568862330482E-3</v>
      </c>
      <c r="AP214" s="257">
        <v>3.4258909694163723E-3</v>
      </c>
      <c r="AQ214" s="257">
        <v>3.7236794574603384E-3</v>
      </c>
      <c r="AR214" s="257">
        <v>4.0365565206313967E-3</v>
      </c>
      <c r="AS214" s="257">
        <v>4.3809955745224135E-3</v>
      </c>
      <c r="AT214" s="257">
        <v>4.6701678736830506E-3</v>
      </c>
      <c r="AU214" s="257">
        <v>5.0156810603626057E-3</v>
      </c>
      <c r="AV214" s="257">
        <v>5.3556505424414112E-3</v>
      </c>
      <c r="AW214" s="257">
        <v>5.7026676829528182E-3</v>
      </c>
      <c r="AX214" s="257">
        <v>6.108635680632692E-3</v>
      </c>
      <c r="AY214" s="257">
        <v>6.4030340836543102E-3</v>
      </c>
      <c r="AZ214" s="257">
        <v>6.7696866208307891E-3</v>
      </c>
      <c r="BA214" s="257">
        <v>7.164000020176889E-3</v>
      </c>
      <c r="BB214" s="257">
        <v>7.5689480913970651E-3</v>
      </c>
      <c r="BC214" s="257">
        <v>7.9401175421423519E-3</v>
      </c>
      <c r="BD214" s="257">
        <v>8.3865478532597383E-3</v>
      </c>
      <c r="BE214" s="257">
        <v>8.7248871598742395E-3</v>
      </c>
      <c r="BF214" s="257">
        <v>9.1643707848592833E-3</v>
      </c>
      <c r="BG214" s="257">
        <v>-4.3188332031559567E-3</v>
      </c>
      <c r="BH214" s="257">
        <v>5.5021480858588899E-2</v>
      </c>
      <c r="BI214" s="257">
        <v>-0.11253603099287096</v>
      </c>
      <c r="BJ214" s="257">
        <v>-0.54542102634900513</v>
      </c>
      <c r="BK214" s="257">
        <v>3.2334985994694983E-2</v>
      </c>
      <c r="BL214" s="258">
        <v>3.7427076208393893E-4</v>
      </c>
    </row>
    <row r="215" spans="1:65" hidden="1" outlineLevel="1" x14ac:dyDescent="0.2">
      <c r="A215" s="238">
        <v>55337</v>
      </c>
      <c r="B215" s="238">
        <v>55521</v>
      </c>
      <c r="C215" s="256">
        <v>-9.1257242591931702E-5</v>
      </c>
      <c r="D215" s="257">
        <v>-3.0419858235978905E-5</v>
      </c>
      <c r="E215" s="257">
        <v>0</v>
      </c>
      <c r="F215" s="257">
        <v>0</v>
      </c>
      <c r="G215" s="257">
        <v>0</v>
      </c>
      <c r="H215" s="257">
        <v>0</v>
      </c>
      <c r="I215" s="257">
        <v>0</v>
      </c>
      <c r="J215" s="257">
        <v>0</v>
      </c>
      <c r="K215" s="257">
        <v>0</v>
      </c>
      <c r="L215" s="257">
        <v>0</v>
      </c>
      <c r="M215" s="257">
        <v>0</v>
      </c>
      <c r="N215" s="257">
        <v>0</v>
      </c>
      <c r="O215" s="257">
        <v>0</v>
      </c>
      <c r="P215" s="257">
        <v>0</v>
      </c>
      <c r="Q215" s="257">
        <v>0</v>
      </c>
      <c r="R215" s="257">
        <v>0</v>
      </c>
      <c r="S215" s="257">
        <v>0</v>
      </c>
      <c r="T215" s="257">
        <v>2.7325032354680626E-4</v>
      </c>
      <c r="U215" s="257">
        <v>0</v>
      </c>
      <c r="V215" s="257">
        <v>0</v>
      </c>
      <c r="W215" s="257">
        <v>0</v>
      </c>
      <c r="X215" s="257">
        <v>0</v>
      </c>
      <c r="Y215" s="257">
        <v>0</v>
      </c>
      <c r="Z215" s="257">
        <v>0</v>
      </c>
      <c r="AA215" s="257">
        <v>0</v>
      </c>
      <c r="AB215" s="257">
        <v>0</v>
      </c>
      <c r="AC215" s="257">
        <v>0</v>
      </c>
      <c r="AD215" s="257">
        <v>0</v>
      </c>
      <c r="AE215" s="257">
        <v>0</v>
      </c>
      <c r="AF215" s="257">
        <v>5.4681016173604806E-4</v>
      </c>
      <c r="AG215" s="257">
        <v>8.2029705979883266E-4</v>
      </c>
      <c r="AH215" s="257">
        <v>1.1010361849381582E-3</v>
      </c>
      <c r="AI215" s="257">
        <v>1.3640985982973362E-3</v>
      </c>
      <c r="AJ215" s="257">
        <v>1.6425140465173992E-3</v>
      </c>
      <c r="AK215" s="257">
        <v>1.9193543686772752E-3</v>
      </c>
      <c r="AL215" s="257">
        <v>2.2057957934115691E-3</v>
      </c>
      <c r="AM215" s="257">
        <v>2.4979881318805139E-3</v>
      </c>
      <c r="AN215" s="257">
        <v>2.7632863867363385E-3</v>
      </c>
      <c r="AO215" s="257">
        <v>3.052999970082417E-3</v>
      </c>
      <c r="AP215" s="257">
        <v>3.367370664167881E-3</v>
      </c>
      <c r="AQ215" s="257">
        <v>3.6600723346983969E-3</v>
      </c>
      <c r="AR215" s="257">
        <v>3.9676048270866947E-3</v>
      </c>
      <c r="AS215" s="257">
        <v>4.3061601553340727E-3</v>
      </c>
      <c r="AT215" s="257">
        <v>4.5903927883211536E-3</v>
      </c>
      <c r="AU215" s="257">
        <v>4.9300038768565983E-3</v>
      </c>
      <c r="AV215" s="257">
        <v>5.2641659462174068E-3</v>
      </c>
      <c r="AW215" s="257">
        <v>5.6052552716697405E-3</v>
      </c>
      <c r="AX215" s="257">
        <v>6.0042884273424938E-3</v>
      </c>
      <c r="AY215" s="257">
        <v>6.2936578354045548E-3</v>
      </c>
      <c r="AZ215" s="257">
        <v>6.6540470991717964E-3</v>
      </c>
      <c r="BA215" s="257">
        <v>7.0416246971032152E-3</v>
      </c>
      <c r="BB215" s="257">
        <v>7.439655283874292E-3</v>
      </c>
      <c r="BC215" s="257">
        <v>7.8044842541911859E-3</v>
      </c>
      <c r="BD215" s="257">
        <v>8.2432884255610409E-3</v>
      </c>
      <c r="BE215" s="257">
        <v>8.5758480409431643E-3</v>
      </c>
      <c r="BF215" s="257">
        <v>9.0078241550833656E-3</v>
      </c>
      <c r="BG215" s="257">
        <v>-3.8599285852552686E-3</v>
      </c>
      <c r="BH215" s="257">
        <v>3.8874654518127674E-2</v>
      </c>
      <c r="BI215" s="257">
        <v>2.3390499648184411E-2</v>
      </c>
      <c r="BJ215" s="257">
        <v>-0.64859269279173537</v>
      </c>
      <c r="BK215" s="257">
        <v>1.6388383685232152E-2</v>
      </c>
      <c r="BL215" s="258">
        <v>1.8929683636393718E-4</v>
      </c>
    </row>
    <row r="216" spans="1:65" hidden="1" outlineLevel="1" x14ac:dyDescent="0.2">
      <c r="A216" s="238">
        <v>55703</v>
      </c>
      <c r="B216" s="238">
        <v>55887</v>
      </c>
      <c r="C216" s="256">
        <v>-8.6202583734872897E-5</v>
      </c>
      <c r="D216" s="257">
        <v>-2.8734928893507099E-5</v>
      </c>
      <c r="E216" s="257">
        <v>0</v>
      </c>
      <c r="F216" s="257">
        <v>0</v>
      </c>
      <c r="G216" s="257">
        <v>0</v>
      </c>
      <c r="H216" s="257">
        <v>0</v>
      </c>
      <c r="I216" s="257">
        <v>0</v>
      </c>
      <c r="J216" s="257">
        <v>0</v>
      </c>
      <c r="K216" s="257">
        <v>0</v>
      </c>
      <c r="L216" s="257">
        <v>0</v>
      </c>
      <c r="M216" s="257">
        <v>0</v>
      </c>
      <c r="N216" s="257">
        <v>0</v>
      </c>
      <c r="O216" s="257">
        <v>0</v>
      </c>
      <c r="P216" s="257">
        <v>0</v>
      </c>
      <c r="Q216" s="257">
        <v>0</v>
      </c>
      <c r="R216" s="257">
        <v>0</v>
      </c>
      <c r="S216" s="257">
        <v>0</v>
      </c>
      <c r="T216" s="257">
        <v>2.5962812343394354E-4</v>
      </c>
      <c r="U216" s="257">
        <v>0</v>
      </c>
      <c r="V216" s="257">
        <v>0</v>
      </c>
      <c r="W216" s="257">
        <v>0</v>
      </c>
      <c r="X216" s="257">
        <v>0</v>
      </c>
      <c r="Y216" s="257">
        <v>0</v>
      </c>
      <c r="Z216" s="257">
        <v>0</v>
      </c>
      <c r="AA216" s="257">
        <v>0</v>
      </c>
      <c r="AB216" s="257">
        <v>0</v>
      </c>
      <c r="AC216" s="257">
        <v>0</v>
      </c>
      <c r="AD216" s="257">
        <v>0</v>
      </c>
      <c r="AE216" s="257">
        <v>0</v>
      </c>
      <c r="AF216" s="257">
        <v>5.1955032381412961E-4</v>
      </c>
      <c r="AG216" s="257">
        <v>7.7940321268686174E-4</v>
      </c>
      <c r="AH216" s="257">
        <v>1.0461467789519697E-3</v>
      </c>
      <c r="AI216" s="257">
        <v>1.2960948551514354E-3</v>
      </c>
      <c r="AJ216" s="257">
        <v>1.5606305702867984E-3</v>
      </c>
      <c r="AK216" s="257">
        <v>1.8236696756499656E-3</v>
      </c>
      <c r="AL216" s="257">
        <v>2.0958312351912495E-3</v>
      </c>
      <c r="AM216" s="257">
        <v>2.3734570015304796E-3</v>
      </c>
      <c r="AN216" s="257">
        <v>2.6255294189473262E-3</v>
      </c>
      <c r="AO216" s="257">
        <v>2.9007999863236403E-3</v>
      </c>
      <c r="AP216" s="257">
        <v>3.1994984302199034E-3</v>
      </c>
      <c r="AQ216" s="257">
        <v>3.4776081023646334E-3</v>
      </c>
      <c r="AR216" s="257">
        <v>3.769809228930894E-3</v>
      </c>
      <c r="AS216" s="257">
        <v>4.0914866039647828E-3</v>
      </c>
      <c r="AT216" s="257">
        <v>4.3615494167240218E-3</v>
      </c>
      <c r="AU216" s="257">
        <v>4.6842298977764702E-3</v>
      </c>
      <c r="AV216" s="257">
        <v>5.0017329977417495E-3</v>
      </c>
      <c r="AW216" s="257">
        <v>5.3258179978059551E-3</v>
      </c>
      <c r="AX216" s="257">
        <v>5.7049581393913678E-3</v>
      </c>
      <c r="AY216" s="257">
        <v>5.9799015939154447E-3</v>
      </c>
      <c r="AZ216" s="257">
        <v>6.3223243343152619E-3</v>
      </c>
      <c r="BA216" s="257">
        <v>6.6905799712533871E-3</v>
      </c>
      <c r="BB216" s="257">
        <v>7.0687674667501213E-3</v>
      </c>
      <c r="BC216" s="257">
        <v>7.4154085378300653E-3</v>
      </c>
      <c r="BD216" s="257">
        <v>7.8323368899389737E-3</v>
      </c>
      <c r="BE216" s="257">
        <v>8.1483173106497702E-3</v>
      </c>
      <c r="BF216" s="257">
        <v>8.5587579726230118E-3</v>
      </c>
      <c r="BG216" s="257">
        <v>-3.602936196816231E-3</v>
      </c>
      <c r="BH216" s="257">
        <v>3.4380527087132844E-2</v>
      </c>
      <c r="BI216" s="257">
        <v>8.8824836916765113E-2</v>
      </c>
      <c r="BJ216" s="257">
        <v>-0.64673170692620552</v>
      </c>
      <c r="BK216" s="257">
        <v>-2.7970399321933789E-2</v>
      </c>
      <c r="BL216" s="258">
        <v>1.1306488207773677E-3</v>
      </c>
    </row>
    <row r="217" spans="1:65" hidden="1" outlineLevel="1" x14ac:dyDescent="0.2">
      <c r="A217" s="238">
        <v>59355</v>
      </c>
      <c r="B217" s="238">
        <v>59539</v>
      </c>
      <c r="C217" s="256">
        <v>-6.9373326669084552E-5</v>
      </c>
      <c r="D217" s="257">
        <v>-2.3125033178480531E-5</v>
      </c>
      <c r="E217" s="257">
        <v>0</v>
      </c>
      <c r="F217" s="257">
        <v>0</v>
      </c>
      <c r="G217" s="257">
        <v>0</v>
      </c>
      <c r="H217" s="257">
        <v>0</v>
      </c>
      <c r="I217" s="257">
        <v>0</v>
      </c>
      <c r="J217" s="257">
        <v>0</v>
      </c>
      <c r="K217" s="257">
        <v>0</v>
      </c>
      <c r="L217" s="257">
        <v>0</v>
      </c>
      <c r="M217" s="257">
        <v>0</v>
      </c>
      <c r="N217" s="257">
        <v>0</v>
      </c>
      <c r="O217" s="257">
        <v>0</v>
      </c>
      <c r="P217" s="257">
        <v>0</v>
      </c>
      <c r="Q217" s="257">
        <v>0</v>
      </c>
      <c r="R217" s="257">
        <v>0</v>
      </c>
      <c r="S217" s="257">
        <v>0</v>
      </c>
      <c r="T217" s="257">
        <v>2.1955070586093448E-4</v>
      </c>
      <c r="U217" s="257">
        <v>0</v>
      </c>
      <c r="V217" s="257">
        <v>0</v>
      </c>
      <c r="W217" s="257">
        <v>0</v>
      </c>
      <c r="X217" s="257">
        <v>0</v>
      </c>
      <c r="Y217" s="257">
        <v>0</v>
      </c>
      <c r="Z217" s="257">
        <v>0</v>
      </c>
      <c r="AA217" s="257">
        <v>0</v>
      </c>
      <c r="AB217" s="257">
        <v>0</v>
      </c>
      <c r="AC217" s="257">
        <v>0</v>
      </c>
      <c r="AD217" s="257">
        <v>0</v>
      </c>
      <c r="AE217" s="257">
        <v>0</v>
      </c>
      <c r="AF217" s="257">
        <v>4.3935003751846314E-4</v>
      </c>
      <c r="AG217" s="257">
        <v>6.590907008445639E-4</v>
      </c>
      <c r="AH217" s="257">
        <v>8.8465830298845678E-4</v>
      </c>
      <c r="AI217" s="257">
        <v>1.0960230031875535E-3</v>
      </c>
      <c r="AJ217" s="257">
        <v>1.3197234567342089E-3</v>
      </c>
      <c r="AK217" s="257">
        <v>1.5421582682130545E-3</v>
      </c>
      <c r="AL217" s="257">
        <v>1.7723072767301395E-3</v>
      </c>
      <c r="AM217" s="257">
        <v>2.0070769397310386E-3</v>
      </c>
      <c r="AN217" s="257">
        <v>2.2202377780934342E-3</v>
      </c>
      <c r="AO217" s="257">
        <v>2.4530156851397715E-3</v>
      </c>
      <c r="AP217" s="257">
        <v>2.7056049091702217E-3</v>
      </c>
      <c r="AQ217" s="257">
        <v>2.9407835243919728E-3</v>
      </c>
      <c r="AR217" s="257">
        <v>3.1878782641846211E-3</v>
      </c>
      <c r="AS217" s="257">
        <v>3.4598989928080028E-3</v>
      </c>
      <c r="AT217" s="257">
        <v>3.6882727220673372E-3</v>
      </c>
      <c r="AU217" s="257">
        <v>3.96114155079036E-3</v>
      </c>
      <c r="AV217" s="257">
        <v>4.2296321378101406E-3</v>
      </c>
      <c r="AW217" s="257">
        <v>4.5036884998865918E-3</v>
      </c>
      <c r="AX217" s="257">
        <v>4.8243010923970028E-3</v>
      </c>
      <c r="AY217" s="257">
        <v>5.0568016793433746E-3</v>
      </c>
      <c r="AZ217" s="257">
        <v>5.3463647247784761E-3</v>
      </c>
      <c r="BA217" s="257">
        <v>5.657772741732345E-3</v>
      </c>
      <c r="BB217" s="257">
        <v>5.9775793191419405E-3</v>
      </c>
      <c r="BC217" s="257">
        <v>6.2707091990405629E-3</v>
      </c>
      <c r="BD217" s="257">
        <v>6.623275937836977E-3</v>
      </c>
      <c r="BE217" s="257">
        <v>6.8904780742227376E-3</v>
      </c>
      <c r="BF217" s="257">
        <v>7.2375583850972074E-3</v>
      </c>
      <c r="BG217" s="257">
        <v>-3.049607629319918E-3</v>
      </c>
      <c r="BH217" s="257">
        <v>2.9189293632202344E-2</v>
      </c>
      <c r="BI217" s="257">
        <v>4.337224033271176E-2</v>
      </c>
      <c r="BJ217" s="257">
        <v>0.11159346681881081</v>
      </c>
      <c r="BK217" s="257">
        <v>-0.68938790017934271</v>
      </c>
      <c r="BL217" s="258">
        <v>-3.4430133167999116E-2</v>
      </c>
    </row>
    <row r="218" spans="1:65" ht="13.5" hidden="1" outlineLevel="1" thickBot="1" x14ac:dyDescent="0.25">
      <c r="A218" s="240">
        <v>63009</v>
      </c>
      <c r="B218" s="268">
        <v>63193</v>
      </c>
      <c r="C218" s="259">
        <v>-5.1138254184584456E-5</v>
      </c>
      <c r="D218" s="260">
        <v>-1.7046520354303465E-5</v>
      </c>
      <c r="E218" s="260">
        <v>0</v>
      </c>
      <c r="F218" s="260">
        <v>0</v>
      </c>
      <c r="G218" s="260">
        <v>0</v>
      </c>
      <c r="H218" s="260">
        <v>0</v>
      </c>
      <c r="I218" s="260">
        <v>0</v>
      </c>
      <c r="J218" s="260">
        <v>0</v>
      </c>
      <c r="K218" s="260">
        <v>0</v>
      </c>
      <c r="L218" s="260">
        <v>0</v>
      </c>
      <c r="M218" s="260">
        <v>0</v>
      </c>
      <c r="N218" s="260">
        <v>0</v>
      </c>
      <c r="O218" s="260">
        <v>0</v>
      </c>
      <c r="P218" s="260">
        <v>0</v>
      </c>
      <c r="Q218" s="260">
        <v>0</v>
      </c>
      <c r="R218" s="260">
        <v>0</v>
      </c>
      <c r="S218" s="260">
        <v>0</v>
      </c>
      <c r="T218" s="260">
        <v>1.696129266868136E-4</v>
      </c>
      <c r="U218" s="260">
        <v>0</v>
      </c>
      <c r="V218" s="260">
        <v>0</v>
      </c>
      <c r="W218" s="260">
        <v>0</v>
      </c>
      <c r="X218" s="260">
        <v>0</v>
      </c>
      <c r="Y218" s="260">
        <v>0</v>
      </c>
      <c r="Z218" s="260">
        <v>0</v>
      </c>
      <c r="AA218" s="260">
        <v>0</v>
      </c>
      <c r="AB218" s="260">
        <v>0</v>
      </c>
      <c r="AC218" s="260">
        <v>0</v>
      </c>
      <c r="AD218" s="260">
        <v>0</v>
      </c>
      <c r="AE218" s="260">
        <v>0</v>
      </c>
      <c r="AF218" s="260">
        <v>3.3941788516654657E-4</v>
      </c>
      <c r="AG218" s="260">
        <v>5.0917747671126875E-4</v>
      </c>
      <c r="AH218" s="260">
        <v>6.8343859709215488E-4</v>
      </c>
      <c r="AI218" s="260">
        <v>8.4672729562630872E-4</v>
      </c>
      <c r="AJ218" s="260">
        <v>1.0195458729115312E-3</v>
      </c>
      <c r="AK218" s="260">
        <v>1.1913866410698123E-3</v>
      </c>
      <c r="AL218" s="260">
        <v>1.3691869226691916E-3</v>
      </c>
      <c r="AM218" s="260">
        <v>1.5505568154395106E-3</v>
      </c>
      <c r="AN218" s="260">
        <v>1.7152328981400278E-3</v>
      </c>
      <c r="AO218" s="260">
        <v>1.895063979233249E-3</v>
      </c>
      <c r="AP218" s="260">
        <v>2.0902001118401304E-3</v>
      </c>
      <c r="AQ218" s="260">
        <v>2.2718857428662281E-3</v>
      </c>
      <c r="AR218" s="260">
        <v>2.4627770414211913E-3</v>
      </c>
      <c r="AS218" s="260">
        <v>2.6729246739827968E-3</v>
      </c>
      <c r="AT218" s="260">
        <v>2.8493530842679626E-3</v>
      </c>
      <c r="AU218" s="260">
        <v>3.0601557888210885E-3</v>
      </c>
      <c r="AV218" s="260">
        <v>3.2675760518541294E-3</v>
      </c>
      <c r="AW218" s="260">
        <v>3.4792960439466638E-3</v>
      </c>
      <c r="AX218" s="260">
        <v>3.7269825846772296E-3</v>
      </c>
      <c r="AY218" s="260">
        <v>3.9065988851894823E-3</v>
      </c>
      <c r="AZ218" s="260">
        <v>4.1302982230049141E-3</v>
      </c>
      <c r="BA218" s="260">
        <v>4.370873614675066E-3</v>
      </c>
      <c r="BB218" s="260">
        <v>4.6179371469907372E-3</v>
      </c>
      <c r="BC218" s="260">
        <v>4.8443917701252413E-3</v>
      </c>
      <c r="BD218" s="260">
        <v>5.1167636563981544E-3</v>
      </c>
      <c r="BE218" s="260">
        <v>5.3231879043489933E-3</v>
      </c>
      <c r="BF218" s="260">
        <v>5.5913211152948221E-3</v>
      </c>
      <c r="BG218" s="260">
        <v>-2.3559370038145964E-3</v>
      </c>
      <c r="BH218" s="260">
        <v>2.2548519676080323E-2</v>
      </c>
      <c r="BI218" s="260">
        <v>3.383510833668997E-2</v>
      </c>
      <c r="BJ218" s="260">
        <v>6.2175848475592065E-2</v>
      </c>
      <c r="BK218" s="260">
        <v>0.19435417084099993</v>
      </c>
      <c r="BL218" s="261">
        <v>-0.78873644234358042</v>
      </c>
    </row>
    <row r="219" spans="1:65" collapsed="1" x14ac:dyDescent="0.2"/>
    <row r="222" spans="1:65" ht="13.5" thickBot="1" x14ac:dyDescent="0.25"/>
    <row r="223" spans="1:65" ht="13.5" thickBot="1" x14ac:dyDescent="0.25">
      <c r="C223" s="495" t="s">
        <v>295</v>
      </c>
      <c r="E223" s="494"/>
      <c r="F223" s="494"/>
      <c r="G223" s="494" t="s">
        <v>296</v>
      </c>
      <c r="H223" s="494"/>
      <c r="I223" s="494"/>
      <c r="J223" s="494"/>
      <c r="K223" s="494"/>
      <c r="L223" s="494"/>
      <c r="M223" s="494"/>
      <c r="N223" s="495"/>
      <c r="O223" s="494"/>
      <c r="P223" s="494"/>
      <c r="Q223" s="494"/>
      <c r="R223" s="496"/>
      <c r="S223" s="494"/>
      <c r="T223" s="494"/>
      <c r="U223" s="494"/>
      <c r="V223" s="494"/>
      <c r="W223" s="494"/>
      <c r="X223" s="494"/>
      <c r="Y223" s="494"/>
      <c r="Z223" s="494"/>
      <c r="AA223" s="494"/>
      <c r="AB223" s="494"/>
      <c r="AC223" s="494"/>
      <c r="AD223" s="494"/>
      <c r="AE223" s="494"/>
      <c r="AF223" s="494"/>
      <c r="AG223" s="494"/>
      <c r="AH223" s="494"/>
      <c r="AI223" s="494"/>
      <c r="AJ223" s="494"/>
      <c r="AK223" s="494"/>
      <c r="AL223" s="494"/>
      <c r="AM223" s="494"/>
      <c r="AN223" s="494"/>
      <c r="AO223" s="494"/>
      <c r="AP223" s="494"/>
      <c r="AQ223" s="494"/>
      <c r="AR223" s="494"/>
      <c r="AS223" s="494"/>
      <c r="AT223" s="494"/>
      <c r="AU223" s="494"/>
      <c r="AV223" s="494"/>
      <c r="AW223" s="494"/>
      <c r="AX223" s="494"/>
      <c r="AY223" s="494"/>
      <c r="AZ223" s="494"/>
      <c r="BA223" s="494"/>
      <c r="BB223" s="494"/>
      <c r="BC223" s="494"/>
      <c r="BD223" s="494"/>
      <c r="BE223" s="494"/>
      <c r="BF223" s="494"/>
      <c r="BG223" s="494"/>
      <c r="BH223" s="494"/>
      <c r="BI223" s="494"/>
      <c r="BJ223" s="494"/>
      <c r="BK223" s="494"/>
      <c r="BL223" s="494"/>
      <c r="BM223" s="497"/>
    </row>
    <row r="224" spans="1:65" ht="13.5" thickBot="1" x14ac:dyDescent="0.25">
      <c r="A224" s="483" t="s">
        <v>282</v>
      </c>
      <c r="B224" s="498" t="s">
        <v>283</v>
      </c>
      <c r="C224" s="498" t="s">
        <v>256</v>
      </c>
      <c r="D224" s="400">
        <f t="array" ref="D224:BM224">TRANSPOSE(A226:A286)</f>
        <v>41092</v>
      </c>
      <c r="E224" s="401">
        <v>41093</v>
      </c>
      <c r="F224" s="401">
        <v>41094</v>
      </c>
      <c r="G224" s="401">
        <v>41100</v>
      </c>
      <c r="H224" s="401">
        <v>41107</v>
      </c>
      <c r="I224" s="401">
        <v>41114</v>
      </c>
      <c r="J224" s="401">
        <v>41124</v>
      </c>
      <c r="K224" s="401">
        <v>41155</v>
      </c>
      <c r="L224" s="401">
        <v>41185</v>
      </c>
      <c r="M224" s="401">
        <v>41218</v>
      </c>
      <c r="N224" s="401">
        <v>41246</v>
      </c>
      <c r="O224" s="401">
        <v>41277</v>
      </c>
      <c r="P224" s="401">
        <v>41309</v>
      </c>
      <c r="Q224" s="401">
        <v>41337</v>
      </c>
      <c r="R224" s="401">
        <v>41353</v>
      </c>
      <c r="S224" s="401">
        <v>41445</v>
      </c>
      <c r="T224" s="401">
        <v>41536</v>
      </c>
      <c r="U224" s="401">
        <v>41626</v>
      </c>
      <c r="V224" s="401">
        <v>41716</v>
      </c>
      <c r="W224" s="401">
        <v>41809</v>
      </c>
      <c r="X224" s="401">
        <v>41900</v>
      </c>
      <c r="Y224" s="401">
        <v>42188</v>
      </c>
      <c r="Z224" s="401">
        <v>42555</v>
      </c>
      <c r="AA224" s="401">
        <v>42919</v>
      </c>
      <c r="AB224" s="401">
        <v>43284</v>
      </c>
      <c r="AC224" s="401">
        <v>43649</v>
      </c>
      <c r="AD224" s="401">
        <v>44015</v>
      </c>
      <c r="AE224" s="401">
        <v>44382</v>
      </c>
      <c r="AF224" s="401">
        <v>44746</v>
      </c>
      <c r="AG224" s="401">
        <v>45110</v>
      </c>
      <c r="AH224" s="401">
        <v>45476</v>
      </c>
      <c r="AI224" s="401">
        <v>45841</v>
      </c>
      <c r="AJ224" s="401">
        <v>46206</v>
      </c>
      <c r="AK224" s="401">
        <v>46573</v>
      </c>
      <c r="AL224" s="401">
        <v>46937</v>
      </c>
      <c r="AM224" s="401">
        <v>47302</v>
      </c>
      <c r="AN224" s="401">
        <v>47667</v>
      </c>
      <c r="AO224" s="401">
        <v>48032</v>
      </c>
      <c r="AP224" s="401">
        <v>48400</v>
      </c>
      <c r="AQ224" s="401">
        <v>48764</v>
      </c>
      <c r="AR224" s="401">
        <v>49128</v>
      </c>
      <c r="AS224" s="401">
        <v>49493</v>
      </c>
      <c r="AT224" s="401">
        <v>49859</v>
      </c>
      <c r="AU224" s="401">
        <v>50224</v>
      </c>
      <c r="AV224" s="401">
        <v>50591</v>
      </c>
      <c r="AW224" s="401">
        <v>50955</v>
      </c>
      <c r="AX224" s="401">
        <v>51320</v>
      </c>
      <c r="AY224" s="401">
        <v>51685</v>
      </c>
      <c r="AZ224" s="401">
        <v>52050</v>
      </c>
      <c r="BA224" s="401">
        <v>52415</v>
      </c>
      <c r="BB224" s="401">
        <v>52782</v>
      </c>
      <c r="BC224" s="401">
        <v>53146</v>
      </c>
      <c r="BD224" s="401">
        <v>53511</v>
      </c>
      <c r="BE224" s="401">
        <v>53876</v>
      </c>
      <c r="BF224" s="401">
        <v>54242</v>
      </c>
      <c r="BG224" s="401">
        <v>54609</v>
      </c>
      <c r="BH224" s="401">
        <v>54973</v>
      </c>
      <c r="BI224" s="401">
        <v>55337</v>
      </c>
      <c r="BJ224" s="401">
        <v>55703</v>
      </c>
      <c r="BK224" s="401">
        <v>59355</v>
      </c>
      <c r="BL224" s="401">
        <v>63009</v>
      </c>
      <c r="BM224" s="401" t="e">
        <v>#N/A</v>
      </c>
    </row>
    <row r="225" spans="1:125" hidden="1" outlineLevel="1" x14ac:dyDescent="0.2">
      <c r="A225" s="244">
        <v>41089</v>
      </c>
      <c r="B225" s="244">
        <v>41274</v>
      </c>
      <c r="C225" s="455">
        <v>0.99882774810946306</v>
      </c>
      <c r="D225" s="472">
        <f t="array" ref="D225:D286">+$C$225:$C$286*BM225:BM286</f>
        <v>0</v>
      </c>
      <c r="E225" s="473">
        <f t="array" ref="E225:E286">+$C$225:$C$286*BN225:BN286</f>
        <v>0</v>
      </c>
      <c r="F225" s="473">
        <f t="array" ref="F225:F286">+$C$225:$C$286*BO225:BO286</f>
        <v>0</v>
      </c>
      <c r="G225" s="473">
        <f t="array" ref="G225:G286">+$C$225:$C$286*BP225:BP286</f>
        <v>0</v>
      </c>
      <c r="H225" s="473">
        <f t="array" ref="H225:H286">+$C$225:$C$286*BQ225:BQ286</f>
        <v>0</v>
      </c>
      <c r="I225" s="473">
        <f t="array" ref="I225:I286">+$C$225:$C$286*BR225:BR286</f>
        <v>0</v>
      </c>
      <c r="J225" s="473">
        <f t="array" ref="J225:J286">+$C$225:$C$286*BS225:BS286</f>
        <v>0</v>
      </c>
      <c r="K225" s="473">
        <f t="array" ref="K225:K286">+$C$225:$C$286*BT225:BT286</f>
        <v>0</v>
      </c>
      <c r="L225" s="473">
        <f t="array" ref="L225:L286">+$C$225:$C$286*BU225:BU286</f>
        <v>0</v>
      </c>
      <c r="M225" s="473">
        <f t="array" ref="M225:M286">+$C$225:$C$286*BV225:BV286</f>
        <v>0</v>
      </c>
      <c r="N225" s="473">
        <f t="array" ref="N225:N286">+$C$225:$C$286*BW225:BW286</f>
        <v>9.5788089598014423E-2</v>
      </c>
      <c r="O225" s="473">
        <f t="array" ref="O225:O286">+$C$225:$C$286*BX225:BX286</f>
        <v>0.89405871374414536</v>
      </c>
      <c r="P225" s="473">
        <f t="array" ref="P225:P286">+$C$225:$C$286*BY225:BY286</f>
        <v>0</v>
      </c>
      <c r="Q225" s="473">
        <f t="array" ref="Q225:Q286">+$C$225:$C$286*BZ225:BZ286</f>
        <v>0</v>
      </c>
      <c r="R225" s="473">
        <f t="array" ref="R225:R286">+$C$225:$C$286*CA225:CA286</f>
        <v>0</v>
      </c>
      <c r="S225" s="473">
        <f t="array" ref="S225:S286">+$C$225:$C$286*CB225:CB286</f>
        <v>0</v>
      </c>
      <c r="T225" s="473">
        <f t="array" ref="T225:T286">+$C$225:$C$286*CC225:CC286</f>
        <v>0</v>
      </c>
      <c r="U225" s="473">
        <f t="array" ref="U225:U286">+$C$225:$C$286*CD225:CD286</f>
        <v>0</v>
      </c>
      <c r="V225" s="473">
        <f t="array" ref="V225:V286">+$C$225:$C$286*CE225:CE286</f>
        <v>0</v>
      </c>
      <c r="W225" s="473">
        <f t="array" ref="W225:W286">+$C$225:$C$286*CF225:CF286</f>
        <v>0</v>
      </c>
      <c r="X225" s="473">
        <f t="array" ref="X225:X286">+$C$225:$C$286*CG225:CG286</f>
        <v>0</v>
      </c>
      <c r="Y225" s="473">
        <f t="array" ref="Y225:Y286">+$C$225:$C$286*CH225:CH286</f>
        <v>0</v>
      </c>
      <c r="Z225" s="473">
        <f t="array" ref="Z225:Z286">+$C$225:$C$286*CI225:CI286</f>
        <v>0</v>
      </c>
      <c r="AA225" s="473">
        <f t="array" ref="AA225:AA286">+$C$225:$C$286*CJ225:CJ286</f>
        <v>0</v>
      </c>
      <c r="AB225" s="473">
        <f t="array" ref="AB225:AB286">+$C$225:$C$286*CK225:CK286</f>
        <v>0</v>
      </c>
      <c r="AC225" s="473">
        <f t="array" ref="AC225:AC286">+$C$225:$C$286*CL225:CL286</f>
        <v>0</v>
      </c>
      <c r="AD225" s="473">
        <f t="array" ref="AD225:AD286">+$C$225:$C$286*CM225:CM286</f>
        <v>0</v>
      </c>
      <c r="AE225" s="473">
        <f t="array" ref="AE225:AE286">+$C$225:$C$286*CN225:CN286</f>
        <v>0</v>
      </c>
      <c r="AF225" s="473">
        <f t="array" ref="AF225:AF286">+$C$225:$C$286*CO225:CO286</f>
        <v>0</v>
      </c>
      <c r="AG225" s="473">
        <f t="array" ref="AG225:AG286">+$C$225:$C$286*CP225:CP286</f>
        <v>0</v>
      </c>
      <c r="AH225" s="473">
        <f t="array" ref="AH225:AH286">+$C$225:$C$286*CQ225:CQ286</f>
        <v>0</v>
      </c>
      <c r="AI225" s="473">
        <f t="array" ref="AI225:AI286">+$C$225:$C$286*CR225:CR286</f>
        <v>0</v>
      </c>
      <c r="AJ225" s="473">
        <f t="array" ref="AJ225:AJ286">+$C$225:$C$286*CS225:CS286</f>
        <v>0</v>
      </c>
      <c r="AK225" s="473">
        <f t="array" ref="AK225:AK286">+$C$225:$C$286*CT225:CT286</f>
        <v>0</v>
      </c>
      <c r="AL225" s="473">
        <f t="array" ref="AL225:AL286">+$C$225:$C$286*CU225:CU286</f>
        <v>0</v>
      </c>
      <c r="AM225" s="473">
        <f t="array" ref="AM225:AM286">+$C$225:$C$286*CV225:CV286</f>
        <v>0</v>
      </c>
      <c r="AN225" s="473">
        <f t="array" ref="AN225:AN286">+$C$225:$C$286*CW225:CW286</f>
        <v>0</v>
      </c>
      <c r="AO225" s="473">
        <f t="array" ref="AO225:AO286">+$C$225:$C$286*CX225:CX286</f>
        <v>0</v>
      </c>
      <c r="AP225" s="473">
        <f t="array" ref="AP225:AP286">+$C$225:$C$286*CY225:CY286</f>
        <v>0</v>
      </c>
      <c r="AQ225" s="473">
        <f t="array" ref="AQ225:AQ286">+$C$225:$C$286*CZ225:CZ286</f>
        <v>0</v>
      </c>
      <c r="AR225" s="473">
        <f t="array" ref="AR225:AR286">+$C$225:$C$286*DA225:DA286</f>
        <v>0</v>
      </c>
      <c r="AS225" s="473">
        <f t="array" ref="AS225:AS286">+$C$225:$C$286*DB225:DB286</f>
        <v>0</v>
      </c>
      <c r="AT225" s="473">
        <f t="array" ref="AT225:AT286">+$C$225:$C$286*DC225:DC286</f>
        <v>0</v>
      </c>
      <c r="AU225" s="473">
        <f t="array" ref="AU225:AU286">+$C$225:$C$286*DD225:DD286</f>
        <v>0</v>
      </c>
      <c r="AV225" s="473">
        <f t="array" ref="AV225:AV286">+$C$225:$C$286*DE225:DE286</f>
        <v>0</v>
      </c>
      <c r="AW225" s="473">
        <f t="array" ref="AW225:AW286">+$C$225:$C$286*DF225:DF286</f>
        <v>0</v>
      </c>
      <c r="AX225" s="473">
        <f t="array" ref="AX225:AX286">+$C$225:$C$286*DG225:DG286</f>
        <v>0</v>
      </c>
      <c r="AY225" s="473">
        <f t="array" ref="AY225:AY286">+$C$225:$C$286*DH225:DH286</f>
        <v>0</v>
      </c>
      <c r="AZ225" s="473">
        <f t="array" ref="AZ225:AZ286">+$C$225:$C$286*DI225:DI286</f>
        <v>0</v>
      </c>
      <c r="BA225" s="473">
        <f t="array" ref="BA225:BA286">+$C$225:$C$286*DJ225:DJ286</f>
        <v>0</v>
      </c>
      <c r="BB225" s="473">
        <f t="array" ref="BB225:BB286">+$C$225:$C$286*DK225:DK286</f>
        <v>0</v>
      </c>
      <c r="BC225" s="473">
        <f t="array" ref="BC225:BC286">+$C$225:$C$286*DL225:DL286</f>
        <v>0</v>
      </c>
      <c r="BD225" s="473">
        <f t="array" ref="BD225:BD286">+$C$225:$C$286*DM225:DM286</f>
        <v>0</v>
      </c>
      <c r="BE225" s="473">
        <f t="array" ref="BE225:BE286">+$C$225:$C$286*DN225:DN286</f>
        <v>0</v>
      </c>
      <c r="BF225" s="473">
        <f t="array" ref="BF225:BF286">+$C$225:$C$286*DO225:DO286</f>
        <v>0</v>
      </c>
      <c r="BG225" s="473">
        <f t="array" ref="BG225:BG286">+$C$225:$C$286*DP225:DP286</f>
        <v>0</v>
      </c>
      <c r="BH225" s="473">
        <f t="array" ref="BH225:BH286">+$C$225:$C$286*DQ225:DQ286</f>
        <v>0</v>
      </c>
      <c r="BI225" s="473">
        <f t="array" ref="BI225:BI286">+$C$225:$C$286*DR225:DR286</f>
        <v>0</v>
      </c>
      <c r="BJ225" s="473">
        <f t="array" ref="BJ225:BJ286">+$C$225:$C$286*DS225:DS286</f>
        <v>0</v>
      </c>
      <c r="BK225" s="473">
        <f t="array" ref="BK225:BK286">+$C$225:$C$286*DT225:DT286</f>
        <v>0</v>
      </c>
      <c r="BL225" s="474">
        <f t="array" ref="BL225:BL286">+$C$225:$C$286*DU225:DU286</f>
        <v>0</v>
      </c>
      <c r="BM225" s="433">
        <v>0</v>
      </c>
      <c r="BN225" s="433">
        <v>0</v>
      </c>
      <c r="BO225" s="433">
        <v>0</v>
      </c>
      <c r="BP225" s="433">
        <v>0</v>
      </c>
      <c r="BQ225" s="433">
        <v>0</v>
      </c>
      <c r="BR225" s="433">
        <v>0</v>
      </c>
      <c r="BS225" s="433">
        <v>0</v>
      </c>
      <c r="BT225" s="433">
        <v>0</v>
      </c>
      <c r="BU225" s="433">
        <v>0</v>
      </c>
      <c r="BV225" s="433">
        <v>0</v>
      </c>
      <c r="BW225" s="433">
        <v>9.5900509151170335E-2</v>
      </c>
      <c r="BX225" s="433">
        <v>0.89510800579617467</v>
      </c>
      <c r="BY225" s="433">
        <v>0</v>
      </c>
      <c r="BZ225" s="433">
        <v>0</v>
      </c>
      <c r="CA225" s="433">
        <v>0</v>
      </c>
      <c r="CB225" s="433">
        <v>0</v>
      </c>
      <c r="CC225" s="433">
        <v>0</v>
      </c>
      <c r="CD225" s="433">
        <v>0</v>
      </c>
      <c r="CE225" s="433">
        <v>0</v>
      </c>
      <c r="CF225" s="433">
        <v>0</v>
      </c>
      <c r="CG225" s="433">
        <v>0</v>
      </c>
      <c r="CH225" s="433">
        <v>0</v>
      </c>
      <c r="CI225" s="433">
        <v>0</v>
      </c>
      <c r="CJ225" s="433">
        <v>0</v>
      </c>
      <c r="CK225" s="433">
        <v>0</v>
      </c>
      <c r="CL225" s="433">
        <v>0</v>
      </c>
      <c r="CM225" s="433">
        <v>0</v>
      </c>
      <c r="CN225" s="433">
        <v>0</v>
      </c>
      <c r="CO225" s="433">
        <v>0</v>
      </c>
      <c r="CP225" s="433">
        <v>0</v>
      </c>
      <c r="CQ225" s="433">
        <v>0</v>
      </c>
      <c r="CR225" s="433">
        <v>0</v>
      </c>
      <c r="CS225" s="433">
        <v>0</v>
      </c>
      <c r="CT225" s="433">
        <v>0</v>
      </c>
      <c r="CU225" s="433">
        <v>0</v>
      </c>
      <c r="CV225" s="433">
        <v>0</v>
      </c>
      <c r="CW225" s="433">
        <v>0</v>
      </c>
      <c r="CX225" s="433">
        <v>0</v>
      </c>
      <c r="CY225" s="433">
        <v>0</v>
      </c>
      <c r="CZ225" s="433">
        <v>0</v>
      </c>
      <c r="DA225" s="433">
        <v>0</v>
      </c>
      <c r="DB225" s="433">
        <v>0</v>
      </c>
      <c r="DC225" s="433">
        <v>0</v>
      </c>
      <c r="DD225" s="433">
        <v>0</v>
      </c>
      <c r="DE225" s="433">
        <v>0</v>
      </c>
      <c r="DF225" s="433">
        <v>0</v>
      </c>
      <c r="DG225" s="433">
        <v>0</v>
      </c>
      <c r="DH225" s="433">
        <v>0</v>
      </c>
      <c r="DI225" s="433">
        <v>0</v>
      </c>
      <c r="DJ225" s="433">
        <v>0</v>
      </c>
      <c r="DK225" s="433">
        <v>0</v>
      </c>
      <c r="DL225" s="433">
        <v>0</v>
      </c>
      <c r="DM225" s="433">
        <v>0</v>
      </c>
      <c r="DN225" s="433">
        <v>0</v>
      </c>
      <c r="DO225" s="433">
        <v>0</v>
      </c>
      <c r="DP225" s="433">
        <v>0</v>
      </c>
      <c r="DQ225" s="433">
        <v>0</v>
      </c>
      <c r="DR225" s="433">
        <v>0</v>
      </c>
      <c r="DS225" s="433">
        <v>0</v>
      </c>
      <c r="DT225" s="433">
        <v>0</v>
      </c>
      <c r="DU225" s="434">
        <v>0</v>
      </c>
    </row>
    <row r="226" spans="1:125" hidden="1" outlineLevel="1" x14ac:dyDescent="0.2">
      <c r="A226" s="238">
        <v>41092</v>
      </c>
      <c r="B226" s="238">
        <v>41276</v>
      </c>
      <c r="C226" s="456">
        <v>0.99881569423028149</v>
      </c>
      <c r="D226" s="475">
        <v>-1.6138073680149322E-2</v>
      </c>
      <c r="E226" s="476">
        <v>0</v>
      </c>
      <c r="F226" s="476">
        <v>0</v>
      </c>
      <c r="G226" s="476">
        <v>0</v>
      </c>
      <c r="H226" s="476">
        <v>0</v>
      </c>
      <c r="I226" s="476">
        <v>0</v>
      </c>
      <c r="J226" s="476">
        <v>0</v>
      </c>
      <c r="K226" s="476">
        <v>0</v>
      </c>
      <c r="L226" s="476">
        <v>0</v>
      </c>
      <c r="M226" s="476">
        <v>0</v>
      </c>
      <c r="N226" s="476">
        <v>3.2449755331453729E-2</v>
      </c>
      <c r="O226" s="476">
        <v>0.97353931857857923</v>
      </c>
      <c r="P226" s="476">
        <v>-2.1744996363589539E-12</v>
      </c>
      <c r="Q226" s="476">
        <v>-2.1744996363589539E-12</v>
      </c>
      <c r="R226" s="476">
        <v>-2.1744996363589539E-12</v>
      </c>
      <c r="S226" s="476">
        <v>-2.1744996363589539E-12</v>
      </c>
      <c r="T226" s="476">
        <v>-2.1744996363589539E-12</v>
      </c>
      <c r="U226" s="476">
        <v>-2.1744996363589539E-12</v>
      </c>
      <c r="V226" s="476">
        <v>-2.1744996363589539E-12</v>
      </c>
      <c r="W226" s="476">
        <v>-2.1744996363589539E-12</v>
      </c>
      <c r="X226" s="476">
        <v>-2.1744996363589539E-12</v>
      </c>
      <c r="Y226" s="476">
        <v>-2.1744996363589539E-12</v>
      </c>
      <c r="Z226" s="476">
        <v>-2.1744996363589539E-12</v>
      </c>
      <c r="AA226" s="476">
        <v>-2.1744996363589539E-12</v>
      </c>
      <c r="AB226" s="476">
        <v>-2.1744996363589539E-12</v>
      </c>
      <c r="AC226" s="476">
        <v>-2.1744996363589539E-12</v>
      </c>
      <c r="AD226" s="476">
        <v>-2.1744996363589539E-12</v>
      </c>
      <c r="AE226" s="476">
        <v>-2.1744996363589539E-12</v>
      </c>
      <c r="AF226" s="476">
        <v>-2.1744996363589539E-12</v>
      </c>
      <c r="AG226" s="476">
        <v>-2.1744996363589539E-12</v>
      </c>
      <c r="AH226" s="476">
        <v>-2.1744996363589539E-12</v>
      </c>
      <c r="AI226" s="476">
        <v>-2.1744996363589539E-12</v>
      </c>
      <c r="AJ226" s="476">
        <v>-2.1744996363589539E-12</v>
      </c>
      <c r="AK226" s="476">
        <v>-2.1744996363589539E-12</v>
      </c>
      <c r="AL226" s="476">
        <v>-2.1744996363589539E-12</v>
      </c>
      <c r="AM226" s="476">
        <v>-2.1744996363589539E-12</v>
      </c>
      <c r="AN226" s="476">
        <v>-2.1744996363589539E-12</v>
      </c>
      <c r="AO226" s="476">
        <v>-2.1744996363589539E-12</v>
      </c>
      <c r="AP226" s="476">
        <v>-2.1744996363589539E-12</v>
      </c>
      <c r="AQ226" s="476">
        <v>-2.1744996363589539E-12</v>
      </c>
      <c r="AR226" s="476">
        <v>-2.1744996363589539E-12</v>
      </c>
      <c r="AS226" s="476">
        <v>-2.1744996363589539E-12</v>
      </c>
      <c r="AT226" s="476">
        <v>-2.1744996363589539E-12</v>
      </c>
      <c r="AU226" s="476">
        <v>-2.1744996363589539E-12</v>
      </c>
      <c r="AV226" s="476">
        <v>-2.1744996363589539E-12</v>
      </c>
      <c r="AW226" s="476">
        <v>-2.1744996363589539E-12</v>
      </c>
      <c r="AX226" s="476">
        <v>-2.1744996363589539E-12</v>
      </c>
      <c r="AY226" s="476">
        <v>-2.1744996363589539E-12</v>
      </c>
      <c r="AZ226" s="476">
        <v>-2.1744996363589539E-12</v>
      </c>
      <c r="BA226" s="476">
        <v>-2.1744996363589539E-12</v>
      </c>
      <c r="BB226" s="476">
        <v>-2.1744996363589539E-12</v>
      </c>
      <c r="BC226" s="476">
        <v>-2.1744996363589539E-12</v>
      </c>
      <c r="BD226" s="476">
        <v>-2.1744996363589539E-12</v>
      </c>
      <c r="BE226" s="476">
        <v>-2.1744996363589539E-12</v>
      </c>
      <c r="BF226" s="476">
        <v>-2.1744996363589539E-12</v>
      </c>
      <c r="BG226" s="476">
        <v>-2.1744996363589539E-12</v>
      </c>
      <c r="BH226" s="476">
        <v>-2.1744996363589539E-12</v>
      </c>
      <c r="BI226" s="476">
        <v>-2.1744996363589539E-12</v>
      </c>
      <c r="BJ226" s="476">
        <v>-2.1744996363589539E-12</v>
      </c>
      <c r="BK226" s="476">
        <v>-2.1744996363589539E-12</v>
      </c>
      <c r="BL226" s="477">
        <v>-2.1744996363589539E-12</v>
      </c>
      <c r="BM226" s="432">
        <v>-1.6157208755701244E-2</v>
      </c>
      <c r="BN226" s="432">
        <v>0</v>
      </c>
      <c r="BO226" s="432">
        <v>0</v>
      </c>
      <c r="BP226" s="432">
        <v>0</v>
      </c>
      <c r="BQ226" s="432">
        <v>0</v>
      </c>
      <c r="BR226" s="432">
        <v>0</v>
      </c>
      <c r="BS226" s="432">
        <v>0</v>
      </c>
      <c r="BT226" s="432">
        <v>0</v>
      </c>
      <c r="BU226" s="432">
        <v>0</v>
      </c>
      <c r="BV226" s="432">
        <v>0</v>
      </c>
      <c r="BW226" s="432">
        <v>3.2488231331267298E-2</v>
      </c>
      <c r="BX226" s="432">
        <v>0.97469365389659701</v>
      </c>
      <c r="BY226" s="432">
        <v>-2.1770779623508929E-12</v>
      </c>
      <c r="BZ226" s="432">
        <v>-2.1770779623508929E-12</v>
      </c>
      <c r="CA226" s="432">
        <v>-2.1770779623508929E-12</v>
      </c>
      <c r="CB226" s="432">
        <v>-2.1770779623508929E-12</v>
      </c>
      <c r="CC226" s="432">
        <v>-2.1770779623508929E-12</v>
      </c>
      <c r="CD226" s="432">
        <v>-2.1770779623508929E-12</v>
      </c>
      <c r="CE226" s="432">
        <v>-2.1770779623508929E-12</v>
      </c>
      <c r="CF226" s="432">
        <v>-2.1770779623508929E-12</v>
      </c>
      <c r="CG226" s="432">
        <v>-2.1770779623508929E-12</v>
      </c>
      <c r="CH226" s="432">
        <v>-2.1770779623508929E-12</v>
      </c>
      <c r="CI226" s="432">
        <v>-2.1770779623508929E-12</v>
      </c>
      <c r="CJ226" s="432">
        <v>-2.1770779623508929E-12</v>
      </c>
      <c r="CK226" s="432">
        <v>-2.1770779623508929E-12</v>
      </c>
      <c r="CL226" s="432">
        <v>-2.1770779623508929E-12</v>
      </c>
      <c r="CM226" s="432">
        <v>-2.1770779623508929E-12</v>
      </c>
      <c r="CN226" s="432">
        <v>-2.1770779623508929E-12</v>
      </c>
      <c r="CO226" s="432">
        <v>-2.1770779623508929E-12</v>
      </c>
      <c r="CP226" s="432">
        <v>-2.1770779623508929E-12</v>
      </c>
      <c r="CQ226" s="432">
        <v>-2.1770779623508929E-12</v>
      </c>
      <c r="CR226" s="432">
        <v>-2.1770779623508929E-12</v>
      </c>
      <c r="CS226" s="432">
        <v>-2.1770779623508929E-12</v>
      </c>
      <c r="CT226" s="432">
        <v>-2.1770779623508929E-12</v>
      </c>
      <c r="CU226" s="432">
        <v>-2.1770779623508929E-12</v>
      </c>
      <c r="CV226" s="432">
        <v>-2.1770779623508929E-12</v>
      </c>
      <c r="CW226" s="432">
        <v>-2.1770779623508929E-12</v>
      </c>
      <c r="CX226" s="432">
        <v>-2.1770779623508929E-12</v>
      </c>
      <c r="CY226" s="432">
        <v>-2.1770779623508929E-12</v>
      </c>
      <c r="CZ226" s="432">
        <v>-2.1770779623508929E-12</v>
      </c>
      <c r="DA226" s="432">
        <v>-2.1770779623508929E-12</v>
      </c>
      <c r="DB226" s="432">
        <v>-2.1770779623508929E-12</v>
      </c>
      <c r="DC226" s="432">
        <v>-2.1770779623508929E-12</v>
      </c>
      <c r="DD226" s="432">
        <v>-2.1770779623508929E-12</v>
      </c>
      <c r="DE226" s="432">
        <v>-2.1770779623508929E-12</v>
      </c>
      <c r="DF226" s="432">
        <v>-2.1770779623508929E-12</v>
      </c>
      <c r="DG226" s="432">
        <v>-2.1770779623508929E-12</v>
      </c>
      <c r="DH226" s="432">
        <v>-2.1770779623508929E-12</v>
      </c>
      <c r="DI226" s="432">
        <v>-2.1770779623508929E-12</v>
      </c>
      <c r="DJ226" s="432">
        <v>-2.1770779623508929E-12</v>
      </c>
      <c r="DK226" s="432">
        <v>-2.1770779623508929E-12</v>
      </c>
      <c r="DL226" s="432">
        <v>-2.1770779623508929E-12</v>
      </c>
      <c r="DM226" s="432">
        <v>-2.1770779623508929E-12</v>
      </c>
      <c r="DN226" s="432">
        <v>-2.1770779623508929E-12</v>
      </c>
      <c r="DO226" s="432">
        <v>-2.1770779623508929E-12</v>
      </c>
      <c r="DP226" s="432">
        <v>-2.1770779623508929E-12</v>
      </c>
      <c r="DQ226" s="432">
        <v>-2.1770779623508929E-12</v>
      </c>
      <c r="DR226" s="432">
        <v>-2.1770779623508929E-12</v>
      </c>
      <c r="DS226" s="432">
        <v>-2.1770779623508929E-12</v>
      </c>
      <c r="DT226" s="432">
        <v>-2.1770779623508929E-12</v>
      </c>
      <c r="DU226" s="436">
        <v>-2.1770779623508929E-12</v>
      </c>
    </row>
    <row r="227" spans="1:125" hidden="1" outlineLevel="1" x14ac:dyDescent="0.2">
      <c r="A227" s="238">
        <v>41093</v>
      </c>
      <c r="B227" s="238">
        <v>41277</v>
      </c>
      <c r="C227" s="456">
        <v>0.99880970363244026</v>
      </c>
      <c r="D227" s="475">
        <v>0</v>
      </c>
      <c r="E227" s="476">
        <v>-2.151757455317722E-2</v>
      </c>
      <c r="F227" s="476">
        <v>2.1658233011557891E-12</v>
      </c>
      <c r="G227" s="476">
        <v>2.1658233011557891E-12</v>
      </c>
      <c r="H227" s="476">
        <v>2.1658233011557891E-12</v>
      </c>
      <c r="I227" s="476">
        <v>2.1658233011557891E-12</v>
      </c>
      <c r="J227" s="476">
        <v>2.1658233011557891E-12</v>
      </c>
      <c r="K227" s="476">
        <v>2.1658233011557891E-12</v>
      </c>
      <c r="L227" s="476">
        <v>2.1658233011557891E-12</v>
      </c>
      <c r="M227" s="476">
        <v>2.1658233011557891E-12</v>
      </c>
      <c r="N227" s="476">
        <v>2.1658233011557891E-12</v>
      </c>
      <c r="O227" s="476">
        <v>1.0113792044231018</v>
      </c>
      <c r="P227" s="476">
        <v>0</v>
      </c>
      <c r="Q227" s="476">
        <v>0</v>
      </c>
      <c r="R227" s="476">
        <v>0</v>
      </c>
      <c r="S227" s="476">
        <v>0</v>
      </c>
      <c r="T227" s="476">
        <v>0</v>
      </c>
      <c r="U227" s="476">
        <v>0</v>
      </c>
      <c r="V227" s="476">
        <v>0</v>
      </c>
      <c r="W227" s="476">
        <v>0</v>
      </c>
      <c r="X227" s="476">
        <v>0</v>
      </c>
      <c r="Y227" s="476">
        <v>0</v>
      </c>
      <c r="Z227" s="476">
        <v>0</v>
      </c>
      <c r="AA227" s="476">
        <v>0</v>
      </c>
      <c r="AB227" s="476">
        <v>0</v>
      </c>
      <c r="AC227" s="476">
        <v>0</v>
      </c>
      <c r="AD227" s="476">
        <v>0</v>
      </c>
      <c r="AE227" s="476">
        <v>0</v>
      </c>
      <c r="AF227" s="476">
        <v>0</v>
      </c>
      <c r="AG227" s="476">
        <v>0</v>
      </c>
      <c r="AH227" s="476">
        <v>0</v>
      </c>
      <c r="AI227" s="476">
        <v>0</v>
      </c>
      <c r="AJ227" s="476">
        <v>0</v>
      </c>
      <c r="AK227" s="476">
        <v>0</v>
      </c>
      <c r="AL227" s="476">
        <v>0</v>
      </c>
      <c r="AM227" s="476">
        <v>0</v>
      </c>
      <c r="AN227" s="476">
        <v>0</v>
      </c>
      <c r="AO227" s="476">
        <v>0</v>
      </c>
      <c r="AP227" s="476">
        <v>0</v>
      </c>
      <c r="AQ227" s="476">
        <v>0</v>
      </c>
      <c r="AR227" s="476">
        <v>0</v>
      </c>
      <c r="AS227" s="476">
        <v>0</v>
      </c>
      <c r="AT227" s="476">
        <v>0</v>
      </c>
      <c r="AU227" s="476">
        <v>0</v>
      </c>
      <c r="AV227" s="476">
        <v>0</v>
      </c>
      <c r="AW227" s="476">
        <v>0</v>
      </c>
      <c r="AX227" s="476">
        <v>0</v>
      </c>
      <c r="AY227" s="476">
        <v>0</v>
      </c>
      <c r="AZ227" s="476">
        <v>0</v>
      </c>
      <c r="BA227" s="476">
        <v>0</v>
      </c>
      <c r="BB227" s="476">
        <v>0</v>
      </c>
      <c r="BC227" s="476">
        <v>0</v>
      </c>
      <c r="BD227" s="476">
        <v>0</v>
      </c>
      <c r="BE227" s="476">
        <v>0</v>
      </c>
      <c r="BF227" s="476">
        <v>0</v>
      </c>
      <c r="BG227" s="476">
        <v>0</v>
      </c>
      <c r="BH227" s="476">
        <v>0</v>
      </c>
      <c r="BI227" s="476">
        <v>0</v>
      </c>
      <c r="BJ227" s="476">
        <v>0</v>
      </c>
      <c r="BK227" s="476">
        <v>0</v>
      </c>
      <c r="BL227" s="477">
        <v>0</v>
      </c>
      <c r="BM227" s="432">
        <v>0</v>
      </c>
      <c r="BN227" s="432">
        <v>-2.1543217366554179E-2</v>
      </c>
      <c r="BO227" s="432">
        <v>2.1684043449710089E-12</v>
      </c>
      <c r="BP227" s="432">
        <v>2.1684043449710089E-12</v>
      </c>
      <c r="BQ227" s="432">
        <v>2.1684043449710089E-12</v>
      </c>
      <c r="BR227" s="432">
        <v>2.1684043449710089E-12</v>
      </c>
      <c r="BS227" s="432">
        <v>2.1684043449710089E-12</v>
      </c>
      <c r="BT227" s="432">
        <v>2.1684043449710089E-12</v>
      </c>
      <c r="BU227" s="432">
        <v>2.1684043449710089E-12</v>
      </c>
      <c r="BV227" s="432">
        <v>2.1684043449710089E-12</v>
      </c>
      <c r="BW227" s="432">
        <v>2.1684043449710089E-12</v>
      </c>
      <c r="BX227" s="432">
        <v>1.0125844800515544</v>
      </c>
      <c r="BY227" s="432">
        <v>0</v>
      </c>
      <c r="BZ227" s="432">
        <v>0</v>
      </c>
      <c r="CA227" s="432">
        <v>0</v>
      </c>
      <c r="CB227" s="432">
        <v>0</v>
      </c>
      <c r="CC227" s="432">
        <v>0</v>
      </c>
      <c r="CD227" s="432">
        <v>0</v>
      </c>
      <c r="CE227" s="432">
        <v>0</v>
      </c>
      <c r="CF227" s="432">
        <v>0</v>
      </c>
      <c r="CG227" s="432">
        <v>0</v>
      </c>
      <c r="CH227" s="432">
        <v>0</v>
      </c>
      <c r="CI227" s="432">
        <v>0</v>
      </c>
      <c r="CJ227" s="432">
        <v>0</v>
      </c>
      <c r="CK227" s="432">
        <v>0</v>
      </c>
      <c r="CL227" s="432">
        <v>0</v>
      </c>
      <c r="CM227" s="432">
        <v>0</v>
      </c>
      <c r="CN227" s="432">
        <v>0</v>
      </c>
      <c r="CO227" s="432">
        <v>0</v>
      </c>
      <c r="CP227" s="432">
        <v>0</v>
      </c>
      <c r="CQ227" s="432">
        <v>0</v>
      </c>
      <c r="CR227" s="432">
        <v>0</v>
      </c>
      <c r="CS227" s="432">
        <v>0</v>
      </c>
      <c r="CT227" s="432">
        <v>0</v>
      </c>
      <c r="CU227" s="432">
        <v>0</v>
      </c>
      <c r="CV227" s="432">
        <v>0</v>
      </c>
      <c r="CW227" s="432">
        <v>0</v>
      </c>
      <c r="CX227" s="432">
        <v>0</v>
      </c>
      <c r="CY227" s="432">
        <v>0</v>
      </c>
      <c r="CZ227" s="432">
        <v>0</v>
      </c>
      <c r="DA227" s="432">
        <v>0</v>
      </c>
      <c r="DB227" s="432">
        <v>0</v>
      </c>
      <c r="DC227" s="432">
        <v>0</v>
      </c>
      <c r="DD227" s="432">
        <v>0</v>
      </c>
      <c r="DE227" s="432">
        <v>0</v>
      </c>
      <c r="DF227" s="432">
        <v>0</v>
      </c>
      <c r="DG227" s="432">
        <v>0</v>
      </c>
      <c r="DH227" s="432">
        <v>0</v>
      </c>
      <c r="DI227" s="432">
        <v>0</v>
      </c>
      <c r="DJ227" s="432">
        <v>0</v>
      </c>
      <c r="DK227" s="432">
        <v>0</v>
      </c>
      <c r="DL227" s="432">
        <v>0</v>
      </c>
      <c r="DM227" s="432">
        <v>0</v>
      </c>
      <c r="DN227" s="432">
        <v>0</v>
      </c>
      <c r="DO227" s="432">
        <v>0</v>
      </c>
      <c r="DP227" s="432">
        <v>0</v>
      </c>
      <c r="DQ227" s="432">
        <v>0</v>
      </c>
      <c r="DR227" s="432">
        <v>0</v>
      </c>
      <c r="DS227" s="432">
        <v>0</v>
      </c>
      <c r="DT227" s="432">
        <v>0</v>
      </c>
      <c r="DU227" s="436">
        <v>0</v>
      </c>
    </row>
    <row r="228" spans="1:125" hidden="1" outlineLevel="1" x14ac:dyDescent="0.2">
      <c r="A228" s="238">
        <v>41094</v>
      </c>
      <c r="B228" s="238">
        <v>41278</v>
      </c>
      <c r="C228" s="456">
        <v>0.99880373794372135</v>
      </c>
      <c r="D228" s="475">
        <v>0</v>
      </c>
      <c r="E228" s="476">
        <v>0</v>
      </c>
      <c r="F228" s="476">
        <v>-2.6896813741938953E-2</v>
      </c>
      <c r="G228" s="476">
        <v>0</v>
      </c>
      <c r="H228" s="476">
        <v>0</v>
      </c>
      <c r="I228" s="476">
        <v>0</v>
      </c>
      <c r="J228" s="476">
        <v>0</v>
      </c>
      <c r="K228" s="476">
        <v>0</v>
      </c>
      <c r="L228" s="476">
        <v>0</v>
      </c>
      <c r="M228" s="476">
        <v>0</v>
      </c>
      <c r="N228" s="476">
        <v>0</v>
      </c>
      <c r="O228" s="476">
        <v>0.98497845576926257</v>
      </c>
      <c r="P228" s="476">
        <v>3.1771956165216844E-2</v>
      </c>
      <c r="Q228" s="476">
        <v>-2.1571471236699286E-12</v>
      </c>
      <c r="R228" s="476">
        <v>-2.1571471236699286E-12</v>
      </c>
      <c r="S228" s="476">
        <v>-2.1571471236699286E-12</v>
      </c>
      <c r="T228" s="476">
        <v>-2.1571471236699286E-12</v>
      </c>
      <c r="U228" s="476">
        <v>-2.1571471236699286E-12</v>
      </c>
      <c r="V228" s="476">
        <v>-2.1571471236699286E-12</v>
      </c>
      <c r="W228" s="476">
        <v>-2.1571471236699286E-12</v>
      </c>
      <c r="X228" s="476">
        <v>-2.1571471236699286E-12</v>
      </c>
      <c r="Y228" s="476">
        <v>-2.1571471236699286E-12</v>
      </c>
      <c r="Z228" s="476">
        <v>-2.1571471236699286E-12</v>
      </c>
      <c r="AA228" s="476">
        <v>-2.1571471236699286E-12</v>
      </c>
      <c r="AB228" s="476">
        <v>-2.1571471236699286E-12</v>
      </c>
      <c r="AC228" s="476">
        <v>-2.1571471236699286E-12</v>
      </c>
      <c r="AD228" s="476">
        <v>-2.1571471236699286E-12</v>
      </c>
      <c r="AE228" s="476">
        <v>-2.1571471236699286E-12</v>
      </c>
      <c r="AF228" s="476">
        <v>-2.1571471236699286E-12</v>
      </c>
      <c r="AG228" s="476">
        <v>-2.1571471236699286E-12</v>
      </c>
      <c r="AH228" s="476">
        <v>-2.1571471236699286E-12</v>
      </c>
      <c r="AI228" s="476">
        <v>-2.1571471236699286E-12</v>
      </c>
      <c r="AJ228" s="476">
        <v>-2.1571471236699286E-12</v>
      </c>
      <c r="AK228" s="476">
        <v>-2.1571471236699286E-12</v>
      </c>
      <c r="AL228" s="476">
        <v>-2.1571471236699286E-12</v>
      </c>
      <c r="AM228" s="476">
        <v>-2.1571471236699286E-12</v>
      </c>
      <c r="AN228" s="476">
        <v>-2.1571471236699286E-12</v>
      </c>
      <c r="AO228" s="476">
        <v>-2.1571471236699286E-12</v>
      </c>
      <c r="AP228" s="476">
        <v>-2.1571471236699286E-12</v>
      </c>
      <c r="AQ228" s="476">
        <v>-2.1571471236699286E-12</v>
      </c>
      <c r="AR228" s="476">
        <v>-2.1571471236699286E-12</v>
      </c>
      <c r="AS228" s="476">
        <v>-2.1571471236699286E-12</v>
      </c>
      <c r="AT228" s="476">
        <v>-2.1571471236699286E-12</v>
      </c>
      <c r="AU228" s="476">
        <v>-2.1571471236699286E-12</v>
      </c>
      <c r="AV228" s="476">
        <v>-2.1571471236699286E-12</v>
      </c>
      <c r="AW228" s="476">
        <v>-2.1571471236699286E-12</v>
      </c>
      <c r="AX228" s="476">
        <v>-2.1571471236699286E-12</v>
      </c>
      <c r="AY228" s="476">
        <v>-2.1571471236699286E-12</v>
      </c>
      <c r="AZ228" s="476">
        <v>-2.1571471236699286E-12</v>
      </c>
      <c r="BA228" s="476">
        <v>-2.1571471236699286E-12</v>
      </c>
      <c r="BB228" s="476">
        <v>-2.1571471236699286E-12</v>
      </c>
      <c r="BC228" s="476">
        <v>-2.1571471236699286E-12</v>
      </c>
      <c r="BD228" s="476">
        <v>-2.1571471236699286E-12</v>
      </c>
      <c r="BE228" s="476">
        <v>-2.1571471236699286E-12</v>
      </c>
      <c r="BF228" s="476">
        <v>-2.1571471236699286E-12</v>
      </c>
      <c r="BG228" s="476">
        <v>-2.1571471236699286E-12</v>
      </c>
      <c r="BH228" s="476">
        <v>-2.1571471236699286E-12</v>
      </c>
      <c r="BI228" s="476">
        <v>-2.1571471236699286E-12</v>
      </c>
      <c r="BJ228" s="476">
        <v>-2.1571471236699286E-12</v>
      </c>
      <c r="BK228" s="476">
        <v>-2.1571471236699286E-12</v>
      </c>
      <c r="BL228" s="477">
        <v>-2.1571471236699286E-12</v>
      </c>
      <c r="BM228" s="432">
        <v>0</v>
      </c>
      <c r="BN228" s="432">
        <v>0</v>
      </c>
      <c r="BO228" s="432">
        <v>-2.6929027916247628E-2</v>
      </c>
      <c r="BP228" s="432">
        <v>0</v>
      </c>
      <c r="BQ228" s="432">
        <v>0</v>
      </c>
      <c r="BR228" s="432">
        <v>0</v>
      </c>
      <c r="BS228" s="432">
        <v>0</v>
      </c>
      <c r="BT228" s="432">
        <v>0</v>
      </c>
      <c r="BU228" s="432">
        <v>0</v>
      </c>
      <c r="BV228" s="432">
        <v>0</v>
      </c>
      <c r="BW228" s="432">
        <v>0</v>
      </c>
      <c r="BX228" s="432">
        <v>0.98615815935679074</v>
      </c>
      <c r="BY228" s="432">
        <v>3.1810009272319195E-2</v>
      </c>
      <c r="BZ228" s="432">
        <v>-2.1597307275911248E-12</v>
      </c>
      <c r="CA228" s="432">
        <v>-2.1597307275911248E-12</v>
      </c>
      <c r="CB228" s="432">
        <v>-2.1597307275911248E-12</v>
      </c>
      <c r="CC228" s="432">
        <v>-2.1597307275911248E-12</v>
      </c>
      <c r="CD228" s="432">
        <v>-2.1597307275911248E-12</v>
      </c>
      <c r="CE228" s="432">
        <v>-2.1597307275911248E-12</v>
      </c>
      <c r="CF228" s="432">
        <v>-2.1597307275911248E-12</v>
      </c>
      <c r="CG228" s="432">
        <v>-2.1597307275911248E-12</v>
      </c>
      <c r="CH228" s="432">
        <v>-2.1597307275911248E-12</v>
      </c>
      <c r="CI228" s="432">
        <v>-2.1597307275911248E-12</v>
      </c>
      <c r="CJ228" s="432">
        <v>-2.1597307275911248E-12</v>
      </c>
      <c r="CK228" s="432">
        <v>-2.1597307275911248E-12</v>
      </c>
      <c r="CL228" s="432">
        <v>-2.1597307275911248E-12</v>
      </c>
      <c r="CM228" s="432">
        <v>-2.1597307275911248E-12</v>
      </c>
      <c r="CN228" s="432">
        <v>-2.1597307275911248E-12</v>
      </c>
      <c r="CO228" s="432">
        <v>-2.1597307275911248E-12</v>
      </c>
      <c r="CP228" s="432">
        <v>-2.1597307275911248E-12</v>
      </c>
      <c r="CQ228" s="432">
        <v>-2.1597307275911248E-12</v>
      </c>
      <c r="CR228" s="432">
        <v>-2.1597307275911248E-12</v>
      </c>
      <c r="CS228" s="432">
        <v>-2.1597307275911248E-12</v>
      </c>
      <c r="CT228" s="432">
        <v>-2.1597307275911248E-12</v>
      </c>
      <c r="CU228" s="432">
        <v>-2.1597307275911248E-12</v>
      </c>
      <c r="CV228" s="432">
        <v>-2.1597307275911248E-12</v>
      </c>
      <c r="CW228" s="432">
        <v>-2.1597307275911248E-12</v>
      </c>
      <c r="CX228" s="432">
        <v>-2.1597307275911248E-12</v>
      </c>
      <c r="CY228" s="432">
        <v>-2.1597307275911248E-12</v>
      </c>
      <c r="CZ228" s="432">
        <v>-2.1597307275911248E-12</v>
      </c>
      <c r="DA228" s="432">
        <v>-2.1597307275911248E-12</v>
      </c>
      <c r="DB228" s="432">
        <v>-2.1597307275911248E-12</v>
      </c>
      <c r="DC228" s="432">
        <v>-2.1597307275911248E-12</v>
      </c>
      <c r="DD228" s="432">
        <v>-2.1597307275911248E-12</v>
      </c>
      <c r="DE228" s="432">
        <v>-2.1597307275911248E-12</v>
      </c>
      <c r="DF228" s="432">
        <v>-2.1597307275911248E-12</v>
      </c>
      <c r="DG228" s="432">
        <v>-2.1597307275911248E-12</v>
      </c>
      <c r="DH228" s="432">
        <v>-2.1597307275911248E-12</v>
      </c>
      <c r="DI228" s="432">
        <v>-2.1597307275911248E-12</v>
      </c>
      <c r="DJ228" s="432">
        <v>-2.1597307275911248E-12</v>
      </c>
      <c r="DK228" s="432">
        <v>-2.1597307275911248E-12</v>
      </c>
      <c r="DL228" s="432">
        <v>-2.1597307275911248E-12</v>
      </c>
      <c r="DM228" s="432">
        <v>-2.1597307275911248E-12</v>
      </c>
      <c r="DN228" s="432">
        <v>-2.1597307275911248E-12</v>
      </c>
      <c r="DO228" s="432">
        <v>-2.1597307275911248E-12</v>
      </c>
      <c r="DP228" s="432">
        <v>-2.1597307275911248E-12</v>
      </c>
      <c r="DQ228" s="432">
        <v>-2.1597307275911248E-12</v>
      </c>
      <c r="DR228" s="432">
        <v>-2.1597307275911248E-12</v>
      </c>
      <c r="DS228" s="432">
        <v>-2.1597307275911248E-12</v>
      </c>
      <c r="DT228" s="432">
        <v>-2.1597307275911248E-12</v>
      </c>
      <c r="DU228" s="436">
        <v>-2.1597307275911248E-12</v>
      </c>
    </row>
    <row r="229" spans="1:125" hidden="1" outlineLevel="1" x14ac:dyDescent="0.2">
      <c r="A229" s="238">
        <v>41100</v>
      </c>
      <c r="B229" s="238">
        <v>41284</v>
      </c>
      <c r="C229" s="456">
        <v>0.99876836512728806</v>
      </c>
      <c r="D229" s="475">
        <v>0</v>
      </c>
      <c r="E229" s="476">
        <v>0</v>
      </c>
      <c r="F229" s="476">
        <v>0</v>
      </c>
      <c r="G229" s="476">
        <v>-5.9163863838011907E-2</v>
      </c>
      <c r="H229" s="476">
        <v>0</v>
      </c>
      <c r="I229" s="476">
        <v>0</v>
      </c>
      <c r="J229" s="476">
        <v>0</v>
      </c>
      <c r="K229" s="476">
        <v>0</v>
      </c>
      <c r="L229" s="476">
        <v>0</v>
      </c>
      <c r="M229" s="476">
        <v>0</v>
      </c>
      <c r="N229" s="476">
        <v>0</v>
      </c>
      <c r="O229" s="476">
        <v>0.81942256829702176</v>
      </c>
      <c r="P229" s="476">
        <v>0.22943142422778312</v>
      </c>
      <c r="Q229" s="476">
        <v>0</v>
      </c>
      <c r="R229" s="476">
        <v>0</v>
      </c>
      <c r="S229" s="476">
        <v>0</v>
      </c>
      <c r="T229" s="476">
        <v>0</v>
      </c>
      <c r="U229" s="476">
        <v>0</v>
      </c>
      <c r="V229" s="476">
        <v>0</v>
      </c>
      <c r="W229" s="476">
        <v>0</v>
      </c>
      <c r="X229" s="476">
        <v>0</v>
      </c>
      <c r="Y229" s="476">
        <v>0</v>
      </c>
      <c r="Z229" s="476">
        <v>0</v>
      </c>
      <c r="AA229" s="476">
        <v>0</v>
      </c>
      <c r="AB229" s="476">
        <v>0</v>
      </c>
      <c r="AC229" s="476">
        <v>0</v>
      </c>
      <c r="AD229" s="476">
        <v>0</v>
      </c>
      <c r="AE229" s="476">
        <v>0</v>
      </c>
      <c r="AF229" s="476">
        <v>0</v>
      </c>
      <c r="AG229" s="476">
        <v>0</v>
      </c>
      <c r="AH229" s="476">
        <v>0</v>
      </c>
      <c r="AI229" s="476">
        <v>0</v>
      </c>
      <c r="AJ229" s="476">
        <v>0</v>
      </c>
      <c r="AK229" s="476">
        <v>0</v>
      </c>
      <c r="AL229" s="476">
        <v>0</v>
      </c>
      <c r="AM229" s="476">
        <v>0</v>
      </c>
      <c r="AN229" s="476">
        <v>0</v>
      </c>
      <c r="AO229" s="476">
        <v>0</v>
      </c>
      <c r="AP229" s="476">
        <v>0</v>
      </c>
      <c r="AQ229" s="476">
        <v>0</v>
      </c>
      <c r="AR229" s="476">
        <v>0</v>
      </c>
      <c r="AS229" s="476">
        <v>0</v>
      </c>
      <c r="AT229" s="476">
        <v>0</v>
      </c>
      <c r="AU229" s="476">
        <v>0</v>
      </c>
      <c r="AV229" s="476">
        <v>0</v>
      </c>
      <c r="AW229" s="476">
        <v>0</v>
      </c>
      <c r="AX229" s="476">
        <v>0</v>
      </c>
      <c r="AY229" s="476">
        <v>0</v>
      </c>
      <c r="AZ229" s="476">
        <v>0</v>
      </c>
      <c r="BA229" s="476">
        <v>0</v>
      </c>
      <c r="BB229" s="476">
        <v>0</v>
      </c>
      <c r="BC229" s="476">
        <v>0</v>
      </c>
      <c r="BD229" s="476">
        <v>0</v>
      </c>
      <c r="BE229" s="476">
        <v>0</v>
      </c>
      <c r="BF229" s="476">
        <v>0</v>
      </c>
      <c r="BG229" s="476">
        <v>0</v>
      </c>
      <c r="BH229" s="476">
        <v>0</v>
      </c>
      <c r="BI229" s="476">
        <v>0</v>
      </c>
      <c r="BJ229" s="476">
        <v>0</v>
      </c>
      <c r="BK229" s="476">
        <v>0</v>
      </c>
      <c r="BL229" s="477">
        <v>0</v>
      </c>
      <c r="BM229" s="432">
        <v>0</v>
      </c>
      <c r="BN229" s="432">
        <v>0</v>
      </c>
      <c r="BO229" s="432">
        <v>0</v>
      </c>
      <c r="BP229" s="432">
        <v>-5.9236821973703349E-2</v>
      </c>
      <c r="BQ229" s="432">
        <v>0</v>
      </c>
      <c r="BR229" s="432">
        <v>0</v>
      </c>
      <c r="BS229" s="432">
        <v>0</v>
      </c>
      <c r="BT229" s="432">
        <v>0</v>
      </c>
      <c r="BU229" s="432">
        <v>0</v>
      </c>
      <c r="BV229" s="432">
        <v>0</v>
      </c>
      <c r="BW229" s="432">
        <v>0</v>
      </c>
      <c r="BX229" s="432">
        <v>0.82043304224257285</v>
      </c>
      <c r="BY229" s="432">
        <v>0.22971434843007191</v>
      </c>
      <c r="BZ229" s="432">
        <v>0</v>
      </c>
      <c r="CA229" s="432">
        <v>0</v>
      </c>
      <c r="CB229" s="432">
        <v>0</v>
      </c>
      <c r="CC229" s="432">
        <v>0</v>
      </c>
      <c r="CD229" s="432">
        <v>0</v>
      </c>
      <c r="CE229" s="432">
        <v>0</v>
      </c>
      <c r="CF229" s="432">
        <v>0</v>
      </c>
      <c r="CG229" s="432">
        <v>0</v>
      </c>
      <c r="CH229" s="432">
        <v>0</v>
      </c>
      <c r="CI229" s="432">
        <v>0</v>
      </c>
      <c r="CJ229" s="432">
        <v>0</v>
      </c>
      <c r="CK229" s="432">
        <v>0</v>
      </c>
      <c r="CL229" s="432">
        <v>0</v>
      </c>
      <c r="CM229" s="432">
        <v>0</v>
      </c>
      <c r="CN229" s="432">
        <v>0</v>
      </c>
      <c r="CO229" s="432">
        <v>0</v>
      </c>
      <c r="CP229" s="432">
        <v>0</v>
      </c>
      <c r="CQ229" s="432">
        <v>0</v>
      </c>
      <c r="CR229" s="432">
        <v>0</v>
      </c>
      <c r="CS229" s="432">
        <v>0</v>
      </c>
      <c r="CT229" s="432">
        <v>0</v>
      </c>
      <c r="CU229" s="432">
        <v>0</v>
      </c>
      <c r="CV229" s="432">
        <v>0</v>
      </c>
      <c r="CW229" s="432">
        <v>0</v>
      </c>
      <c r="CX229" s="432">
        <v>0</v>
      </c>
      <c r="CY229" s="432">
        <v>0</v>
      </c>
      <c r="CZ229" s="432">
        <v>0</v>
      </c>
      <c r="DA229" s="432">
        <v>0</v>
      </c>
      <c r="DB229" s="432">
        <v>0</v>
      </c>
      <c r="DC229" s="432">
        <v>0</v>
      </c>
      <c r="DD229" s="432">
        <v>0</v>
      </c>
      <c r="DE229" s="432">
        <v>0</v>
      </c>
      <c r="DF229" s="432">
        <v>0</v>
      </c>
      <c r="DG229" s="432">
        <v>0</v>
      </c>
      <c r="DH229" s="432">
        <v>0</v>
      </c>
      <c r="DI229" s="432">
        <v>0</v>
      </c>
      <c r="DJ229" s="432">
        <v>0</v>
      </c>
      <c r="DK229" s="432">
        <v>0</v>
      </c>
      <c r="DL229" s="432">
        <v>0</v>
      </c>
      <c r="DM229" s="432">
        <v>0</v>
      </c>
      <c r="DN229" s="432">
        <v>0</v>
      </c>
      <c r="DO229" s="432">
        <v>0</v>
      </c>
      <c r="DP229" s="432">
        <v>0</v>
      </c>
      <c r="DQ229" s="432">
        <v>0</v>
      </c>
      <c r="DR229" s="432">
        <v>0</v>
      </c>
      <c r="DS229" s="432">
        <v>0</v>
      </c>
      <c r="DT229" s="432">
        <v>0</v>
      </c>
      <c r="DU229" s="436">
        <v>0</v>
      </c>
    </row>
    <row r="230" spans="1:125" hidden="1" outlineLevel="1" x14ac:dyDescent="0.2">
      <c r="A230" s="238">
        <v>41107</v>
      </c>
      <c r="B230" s="238">
        <v>41291</v>
      </c>
      <c r="C230" s="456">
        <v>0.99872767192570977</v>
      </c>
      <c r="D230" s="475">
        <v>0</v>
      </c>
      <c r="E230" s="476">
        <v>0</v>
      </c>
      <c r="F230" s="476">
        <v>0</v>
      </c>
      <c r="G230" s="476">
        <v>0</v>
      </c>
      <c r="H230" s="476">
        <v>-9.6796257857355419E-2</v>
      </c>
      <c r="I230" s="476">
        <v>0</v>
      </c>
      <c r="J230" s="476">
        <v>0</v>
      </c>
      <c r="K230" s="476">
        <v>0</v>
      </c>
      <c r="L230" s="476">
        <v>0</v>
      </c>
      <c r="M230" s="476">
        <v>0</v>
      </c>
      <c r="N230" s="476">
        <v>0</v>
      </c>
      <c r="O230" s="476">
        <v>0.61104841284023081</v>
      </c>
      <c r="P230" s="476">
        <v>0.47525658887768346</v>
      </c>
      <c r="Q230" s="476">
        <v>0</v>
      </c>
      <c r="R230" s="476">
        <v>0</v>
      </c>
      <c r="S230" s="476">
        <v>0</v>
      </c>
      <c r="T230" s="476">
        <v>0</v>
      </c>
      <c r="U230" s="476">
        <v>0</v>
      </c>
      <c r="V230" s="476">
        <v>0</v>
      </c>
      <c r="W230" s="476">
        <v>0</v>
      </c>
      <c r="X230" s="476">
        <v>0</v>
      </c>
      <c r="Y230" s="476">
        <v>0</v>
      </c>
      <c r="Z230" s="476">
        <v>0</v>
      </c>
      <c r="AA230" s="476">
        <v>0</v>
      </c>
      <c r="AB230" s="476">
        <v>0</v>
      </c>
      <c r="AC230" s="476">
        <v>0</v>
      </c>
      <c r="AD230" s="476">
        <v>0</v>
      </c>
      <c r="AE230" s="476">
        <v>0</v>
      </c>
      <c r="AF230" s="476">
        <v>0</v>
      </c>
      <c r="AG230" s="476">
        <v>0</v>
      </c>
      <c r="AH230" s="476">
        <v>0</v>
      </c>
      <c r="AI230" s="476">
        <v>0</v>
      </c>
      <c r="AJ230" s="476">
        <v>0</v>
      </c>
      <c r="AK230" s="476">
        <v>0</v>
      </c>
      <c r="AL230" s="476">
        <v>0</v>
      </c>
      <c r="AM230" s="476">
        <v>0</v>
      </c>
      <c r="AN230" s="476">
        <v>0</v>
      </c>
      <c r="AO230" s="476">
        <v>0</v>
      </c>
      <c r="AP230" s="476">
        <v>0</v>
      </c>
      <c r="AQ230" s="476">
        <v>0</v>
      </c>
      <c r="AR230" s="476">
        <v>0</v>
      </c>
      <c r="AS230" s="476">
        <v>0</v>
      </c>
      <c r="AT230" s="476">
        <v>0</v>
      </c>
      <c r="AU230" s="476">
        <v>0</v>
      </c>
      <c r="AV230" s="476">
        <v>0</v>
      </c>
      <c r="AW230" s="476">
        <v>0</v>
      </c>
      <c r="AX230" s="476">
        <v>0</v>
      </c>
      <c r="AY230" s="476">
        <v>0</v>
      </c>
      <c r="AZ230" s="476">
        <v>0</v>
      </c>
      <c r="BA230" s="476">
        <v>0</v>
      </c>
      <c r="BB230" s="476">
        <v>0</v>
      </c>
      <c r="BC230" s="476">
        <v>0</v>
      </c>
      <c r="BD230" s="476">
        <v>0</v>
      </c>
      <c r="BE230" s="476">
        <v>0</v>
      </c>
      <c r="BF230" s="476">
        <v>0</v>
      </c>
      <c r="BG230" s="476">
        <v>0</v>
      </c>
      <c r="BH230" s="476">
        <v>0</v>
      </c>
      <c r="BI230" s="476">
        <v>0</v>
      </c>
      <c r="BJ230" s="476">
        <v>0</v>
      </c>
      <c r="BK230" s="476">
        <v>0</v>
      </c>
      <c r="BL230" s="477">
        <v>0</v>
      </c>
      <c r="BM230" s="432">
        <v>0</v>
      </c>
      <c r="BN230" s="432">
        <v>0</v>
      </c>
      <c r="BO230" s="432">
        <v>0</v>
      </c>
      <c r="BP230" s="432">
        <v>0</v>
      </c>
      <c r="BQ230" s="432">
        <v>-9.6919571348930839E-2</v>
      </c>
      <c r="BR230" s="432">
        <v>0</v>
      </c>
      <c r="BS230" s="432">
        <v>0</v>
      </c>
      <c r="BT230" s="432">
        <v>0</v>
      </c>
      <c r="BU230" s="432">
        <v>0</v>
      </c>
      <c r="BV230" s="432">
        <v>0</v>
      </c>
      <c r="BW230" s="432">
        <v>0</v>
      </c>
      <c r="BX230" s="432">
        <v>0.61182685732741326</v>
      </c>
      <c r="BY230" s="432">
        <v>0.47586204151258898</v>
      </c>
      <c r="BZ230" s="432">
        <v>0</v>
      </c>
      <c r="CA230" s="432">
        <v>0</v>
      </c>
      <c r="CB230" s="432">
        <v>0</v>
      </c>
      <c r="CC230" s="432">
        <v>0</v>
      </c>
      <c r="CD230" s="432">
        <v>0</v>
      </c>
      <c r="CE230" s="432">
        <v>0</v>
      </c>
      <c r="CF230" s="432">
        <v>0</v>
      </c>
      <c r="CG230" s="432">
        <v>0</v>
      </c>
      <c r="CH230" s="432">
        <v>0</v>
      </c>
      <c r="CI230" s="432">
        <v>0</v>
      </c>
      <c r="CJ230" s="432">
        <v>0</v>
      </c>
      <c r="CK230" s="432">
        <v>0</v>
      </c>
      <c r="CL230" s="432">
        <v>0</v>
      </c>
      <c r="CM230" s="432">
        <v>0</v>
      </c>
      <c r="CN230" s="432">
        <v>0</v>
      </c>
      <c r="CO230" s="432">
        <v>0</v>
      </c>
      <c r="CP230" s="432">
        <v>0</v>
      </c>
      <c r="CQ230" s="432">
        <v>0</v>
      </c>
      <c r="CR230" s="432">
        <v>0</v>
      </c>
      <c r="CS230" s="432">
        <v>0</v>
      </c>
      <c r="CT230" s="432">
        <v>0</v>
      </c>
      <c r="CU230" s="432">
        <v>0</v>
      </c>
      <c r="CV230" s="432">
        <v>0</v>
      </c>
      <c r="CW230" s="432">
        <v>0</v>
      </c>
      <c r="CX230" s="432">
        <v>0</v>
      </c>
      <c r="CY230" s="432">
        <v>0</v>
      </c>
      <c r="CZ230" s="432">
        <v>0</v>
      </c>
      <c r="DA230" s="432">
        <v>0</v>
      </c>
      <c r="DB230" s="432">
        <v>0</v>
      </c>
      <c r="DC230" s="432">
        <v>0</v>
      </c>
      <c r="DD230" s="432">
        <v>0</v>
      </c>
      <c r="DE230" s="432">
        <v>0</v>
      </c>
      <c r="DF230" s="432">
        <v>0</v>
      </c>
      <c r="DG230" s="432">
        <v>0</v>
      </c>
      <c r="DH230" s="432">
        <v>0</v>
      </c>
      <c r="DI230" s="432">
        <v>0</v>
      </c>
      <c r="DJ230" s="432">
        <v>0</v>
      </c>
      <c r="DK230" s="432">
        <v>0</v>
      </c>
      <c r="DL230" s="432">
        <v>0</v>
      </c>
      <c r="DM230" s="432">
        <v>0</v>
      </c>
      <c r="DN230" s="432">
        <v>0</v>
      </c>
      <c r="DO230" s="432">
        <v>0</v>
      </c>
      <c r="DP230" s="432">
        <v>0</v>
      </c>
      <c r="DQ230" s="432">
        <v>0</v>
      </c>
      <c r="DR230" s="432">
        <v>0</v>
      </c>
      <c r="DS230" s="432">
        <v>0</v>
      </c>
      <c r="DT230" s="432">
        <v>0</v>
      </c>
      <c r="DU230" s="436">
        <v>0</v>
      </c>
    </row>
    <row r="231" spans="1:125" hidden="1" outlineLevel="1" x14ac:dyDescent="0.2">
      <c r="A231" s="238">
        <v>41114</v>
      </c>
      <c r="B231" s="238">
        <v>41298</v>
      </c>
      <c r="C231" s="456">
        <v>0.99868707846886162</v>
      </c>
      <c r="D231" s="475">
        <v>0</v>
      </c>
      <c r="E231" s="476">
        <v>0</v>
      </c>
      <c r="F231" s="476">
        <v>0</v>
      </c>
      <c r="G231" s="476">
        <v>0</v>
      </c>
      <c r="H231" s="476">
        <v>0</v>
      </c>
      <c r="I231" s="476">
        <v>-0.13441608023686225</v>
      </c>
      <c r="J231" s="476">
        <v>-2.1655574002182824E-12</v>
      </c>
      <c r="K231" s="476">
        <v>-2.1655574002182824E-12</v>
      </c>
      <c r="L231" s="476">
        <v>-2.1655574002182824E-12</v>
      </c>
      <c r="M231" s="476">
        <v>-2.1655574002182824E-12</v>
      </c>
      <c r="N231" s="476">
        <v>-2.1655574002182824E-12</v>
      </c>
      <c r="O231" s="476">
        <v>0.38628845967697167</v>
      </c>
      <c r="P231" s="476">
        <v>0.73747298288372753</v>
      </c>
      <c r="Q231" s="476">
        <v>-2.1655574002182824E-12</v>
      </c>
      <c r="R231" s="476">
        <v>-2.1655574002182824E-12</v>
      </c>
      <c r="S231" s="476">
        <v>-2.1655574002182824E-12</v>
      </c>
      <c r="T231" s="476">
        <v>-2.1655574002182824E-12</v>
      </c>
      <c r="U231" s="476">
        <v>-2.1655574002182824E-12</v>
      </c>
      <c r="V231" s="476">
        <v>-2.1655574002182824E-12</v>
      </c>
      <c r="W231" s="476">
        <v>-2.1655574002182824E-12</v>
      </c>
      <c r="X231" s="476">
        <v>-2.1655574002182824E-12</v>
      </c>
      <c r="Y231" s="476">
        <v>-2.1655574002182824E-12</v>
      </c>
      <c r="Z231" s="476">
        <v>-2.1655574002182824E-12</v>
      </c>
      <c r="AA231" s="476">
        <v>-2.1655574002182824E-12</v>
      </c>
      <c r="AB231" s="476">
        <v>-2.1655574002182824E-12</v>
      </c>
      <c r="AC231" s="476">
        <v>-2.1655574002182824E-12</v>
      </c>
      <c r="AD231" s="476">
        <v>-2.1655574002182824E-12</v>
      </c>
      <c r="AE231" s="476">
        <v>-2.1655574002182824E-12</v>
      </c>
      <c r="AF231" s="476">
        <v>-2.1655574002182824E-12</v>
      </c>
      <c r="AG231" s="476">
        <v>-2.1655574002182824E-12</v>
      </c>
      <c r="AH231" s="476">
        <v>-2.1655574002182824E-12</v>
      </c>
      <c r="AI231" s="476">
        <v>-2.1655574002182824E-12</v>
      </c>
      <c r="AJ231" s="476">
        <v>-2.1655574002182824E-12</v>
      </c>
      <c r="AK231" s="476">
        <v>-2.1655574002182824E-12</v>
      </c>
      <c r="AL231" s="476">
        <v>-2.1655574002182824E-12</v>
      </c>
      <c r="AM231" s="476">
        <v>-2.1655574002182824E-12</v>
      </c>
      <c r="AN231" s="476">
        <v>-2.1655574002182824E-12</v>
      </c>
      <c r="AO231" s="476">
        <v>-2.1655574002182824E-12</v>
      </c>
      <c r="AP231" s="476">
        <v>-2.1655574002182824E-12</v>
      </c>
      <c r="AQ231" s="476">
        <v>-2.1655574002182824E-12</v>
      </c>
      <c r="AR231" s="476">
        <v>-2.1655574002182824E-12</v>
      </c>
      <c r="AS231" s="476">
        <v>-2.1655574002182824E-12</v>
      </c>
      <c r="AT231" s="476">
        <v>-2.1655574002182824E-12</v>
      </c>
      <c r="AU231" s="476">
        <v>-2.1655574002182824E-12</v>
      </c>
      <c r="AV231" s="476">
        <v>-2.1655574002182824E-12</v>
      </c>
      <c r="AW231" s="476">
        <v>-2.1655574002182824E-12</v>
      </c>
      <c r="AX231" s="476">
        <v>-2.1655574002182824E-12</v>
      </c>
      <c r="AY231" s="476">
        <v>-2.1655574002182824E-12</v>
      </c>
      <c r="AZ231" s="476">
        <v>-2.1655574002182824E-12</v>
      </c>
      <c r="BA231" s="476">
        <v>-2.1655574002182824E-12</v>
      </c>
      <c r="BB231" s="476">
        <v>-2.1655574002182824E-12</v>
      </c>
      <c r="BC231" s="476">
        <v>-2.1655574002182824E-12</v>
      </c>
      <c r="BD231" s="476">
        <v>-2.1655574002182824E-12</v>
      </c>
      <c r="BE231" s="476">
        <v>-2.1655574002182824E-12</v>
      </c>
      <c r="BF231" s="476">
        <v>-2.1655574002182824E-12</v>
      </c>
      <c r="BG231" s="476">
        <v>-2.1655574002182824E-12</v>
      </c>
      <c r="BH231" s="476">
        <v>-2.1655574002182824E-12</v>
      </c>
      <c r="BI231" s="476">
        <v>-2.1655574002182824E-12</v>
      </c>
      <c r="BJ231" s="476">
        <v>-2.1655574002182824E-12</v>
      </c>
      <c r="BK231" s="476">
        <v>-2.1655574002182824E-12</v>
      </c>
      <c r="BL231" s="477">
        <v>-2.1655574002182824E-12</v>
      </c>
      <c r="BM231" s="432">
        <v>0</v>
      </c>
      <c r="BN231" s="432">
        <v>0</v>
      </c>
      <c r="BO231" s="432">
        <v>0</v>
      </c>
      <c r="BP231" s="432">
        <v>0</v>
      </c>
      <c r="BQ231" s="432">
        <v>0</v>
      </c>
      <c r="BR231" s="432">
        <v>-0.13459279000880078</v>
      </c>
      <c r="BS231" s="432">
        <v>-2.1684043449710089E-12</v>
      </c>
      <c r="BT231" s="432">
        <v>-2.1684043449710089E-12</v>
      </c>
      <c r="BU231" s="432">
        <v>-2.1684043449710089E-12</v>
      </c>
      <c r="BV231" s="432">
        <v>-2.1684043449710089E-12</v>
      </c>
      <c r="BW231" s="432">
        <v>-2.1684043449710089E-12</v>
      </c>
      <c r="BX231" s="432">
        <v>0.38679629285802947</v>
      </c>
      <c r="BY231" s="432">
        <v>0.73844249994140831</v>
      </c>
      <c r="BZ231" s="432">
        <v>-2.1684043449710089E-12</v>
      </c>
      <c r="CA231" s="432">
        <v>-2.1684043449710089E-12</v>
      </c>
      <c r="CB231" s="432">
        <v>-2.1684043449710089E-12</v>
      </c>
      <c r="CC231" s="432">
        <v>-2.1684043449710089E-12</v>
      </c>
      <c r="CD231" s="432">
        <v>-2.1684043449710089E-12</v>
      </c>
      <c r="CE231" s="432">
        <v>-2.1684043449710089E-12</v>
      </c>
      <c r="CF231" s="432">
        <v>-2.1684043449710089E-12</v>
      </c>
      <c r="CG231" s="432">
        <v>-2.1684043449710089E-12</v>
      </c>
      <c r="CH231" s="432">
        <v>-2.1684043449710089E-12</v>
      </c>
      <c r="CI231" s="432">
        <v>-2.1684043449710089E-12</v>
      </c>
      <c r="CJ231" s="432">
        <v>-2.1684043449710089E-12</v>
      </c>
      <c r="CK231" s="432">
        <v>-2.1684043449710089E-12</v>
      </c>
      <c r="CL231" s="432">
        <v>-2.1684043449710089E-12</v>
      </c>
      <c r="CM231" s="432">
        <v>-2.1684043449710089E-12</v>
      </c>
      <c r="CN231" s="432">
        <v>-2.1684043449710089E-12</v>
      </c>
      <c r="CO231" s="432">
        <v>-2.1684043449710089E-12</v>
      </c>
      <c r="CP231" s="432">
        <v>-2.1684043449710089E-12</v>
      </c>
      <c r="CQ231" s="432">
        <v>-2.1684043449710089E-12</v>
      </c>
      <c r="CR231" s="432">
        <v>-2.1684043449710089E-12</v>
      </c>
      <c r="CS231" s="432">
        <v>-2.1684043449710089E-12</v>
      </c>
      <c r="CT231" s="432">
        <v>-2.1684043449710089E-12</v>
      </c>
      <c r="CU231" s="432">
        <v>-2.1684043449710089E-12</v>
      </c>
      <c r="CV231" s="432">
        <v>-2.1684043449710089E-12</v>
      </c>
      <c r="CW231" s="432">
        <v>-2.1684043449710089E-12</v>
      </c>
      <c r="CX231" s="432">
        <v>-2.1684043449710089E-12</v>
      </c>
      <c r="CY231" s="432">
        <v>-2.1684043449710089E-12</v>
      </c>
      <c r="CZ231" s="432">
        <v>-2.1684043449710089E-12</v>
      </c>
      <c r="DA231" s="432">
        <v>-2.1684043449710089E-12</v>
      </c>
      <c r="DB231" s="432">
        <v>-2.1684043449710089E-12</v>
      </c>
      <c r="DC231" s="432">
        <v>-2.1684043449710089E-12</v>
      </c>
      <c r="DD231" s="432">
        <v>-2.1684043449710089E-12</v>
      </c>
      <c r="DE231" s="432">
        <v>-2.1684043449710089E-12</v>
      </c>
      <c r="DF231" s="432">
        <v>-2.1684043449710089E-12</v>
      </c>
      <c r="DG231" s="432">
        <v>-2.1684043449710089E-12</v>
      </c>
      <c r="DH231" s="432">
        <v>-2.1684043449710089E-12</v>
      </c>
      <c r="DI231" s="432">
        <v>-2.1684043449710089E-12</v>
      </c>
      <c r="DJ231" s="432">
        <v>-2.1684043449710089E-12</v>
      </c>
      <c r="DK231" s="432">
        <v>-2.1684043449710089E-12</v>
      </c>
      <c r="DL231" s="432">
        <v>-2.1684043449710089E-12</v>
      </c>
      <c r="DM231" s="432">
        <v>-2.1684043449710089E-12</v>
      </c>
      <c r="DN231" s="432">
        <v>-2.1684043449710089E-12</v>
      </c>
      <c r="DO231" s="432">
        <v>-2.1684043449710089E-12</v>
      </c>
      <c r="DP231" s="432">
        <v>-2.1684043449710089E-12</v>
      </c>
      <c r="DQ231" s="432">
        <v>-2.1684043449710089E-12</v>
      </c>
      <c r="DR231" s="432">
        <v>-2.1684043449710089E-12</v>
      </c>
      <c r="DS231" s="432">
        <v>-2.1684043449710089E-12</v>
      </c>
      <c r="DT231" s="432">
        <v>-2.1684043449710089E-12</v>
      </c>
      <c r="DU231" s="436">
        <v>-2.1684043449710089E-12</v>
      </c>
    </row>
    <row r="232" spans="1:125" hidden="1" outlineLevel="1" x14ac:dyDescent="0.2">
      <c r="A232" s="238">
        <v>41124</v>
      </c>
      <c r="B232" s="238">
        <v>41309</v>
      </c>
      <c r="C232" s="456">
        <v>0.99862217831702937</v>
      </c>
      <c r="D232" s="475">
        <v>0</v>
      </c>
      <c r="E232" s="476">
        <v>0</v>
      </c>
      <c r="F232" s="476">
        <v>0</v>
      </c>
      <c r="G232" s="476">
        <v>0</v>
      </c>
      <c r="H232" s="476">
        <v>0</v>
      </c>
      <c r="I232" s="476">
        <v>0</v>
      </c>
      <c r="J232" s="476">
        <v>-0.18711906957229651</v>
      </c>
      <c r="K232" s="476">
        <v>0</v>
      </c>
      <c r="L232" s="476">
        <v>0</v>
      </c>
      <c r="M232" s="476">
        <v>0</v>
      </c>
      <c r="N232" s="476">
        <v>0</v>
      </c>
      <c r="O232" s="476">
        <v>0</v>
      </c>
      <c r="P232" s="476">
        <v>1.1762591835719116</v>
      </c>
      <c r="Q232" s="476">
        <v>0</v>
      </c>
      <c r="R232" s="476">
        <v>0</v>
      </c>
      <c r="S232" s="476">
        <v>0</v>
      </c>
      <c r="T232" s="476">
        <v>0</v>
      </c>
      <c r="U232" s="476">
        <v>0</v>
      </c>
      <c r="V232" s="476">
        <v>0</v>
      </c>
      <c r="W232" s="476">
        <v>0</v>
      </c>
      <c r="X232" s="476">
        <v>0</v>
      </c>
      <c r="Y232" s="476">
        <v>0</v>
      </c>
      <c r="Z232" s="476">
        <v>0</v>
      </c>
      <c r="AA232" s="476">
        <v>0</v>
      </c>
      <c r="AB232" s="476">
        <v>0</v>
      </c>
      <c r="AC232" s="476">
        <v>0</v>
      </c>
      <c r="AD232" s="476">
        <v>0</v>
      </c>
      <c r="AE232" s="476">
        <v>0</v>
      </c>
      <c r="AF232" s="476">
        <v>0</v>
      </c>
      <c r="AG232" s="476">
        <v>0</v>
      </c>
      <c r="AH232" s="476">
        <v>0</v>
      </c>
      <c r="AI232" s="476">
        <v>0</v>
      </c>
      <c r="AJ232" s="476">
        <v>0</v>
      </c>
      <c r="AK232" s="476">
        <v>0</v>
      </c>
      <c r="AL232" s="476">
        <v>0</v>
      </c>
      <c r="AM232" s="476">
        <v>0</v>
      </c>
      <c r="AN232" s="476">
        <v>0</v>
      </c>
      <c r="AO232" s="476">
        <v>0</v>
      </c>
      <c r="AP232" s="476">
        <v>0</v>
      </c>
      <c r="AQ232" s="476">
        <v>0</v>
      </c>
      <c r="AR232" s="476">
        <v>0</v>
      </c>
      <c r="AS232" s="476">
        <v>0</v>
      </c>
      <c r="AT232" s="476">
        <v>0</v>
      </c>
      <c r="AU232" s="476">
        <v>0</v>
      </c>
      <c r="AV232" s="476">
        <v>0</v>
      </c>
      <c r="AW232" s="476">
        <v>0</v>
      </c>
      <c r="AX232" s="476">
        <v>0</v>
      </c>
      <c r="AY232" s="476">
        <v>0</v>
      </c>
      <c r="AZ232" s="476">
        <v>0</v>
      </c>
      <c r="BA232" s="476">
        <v>0</v>
      </c>
      <c r="BB232" s="476">
        <v>0</v>
      </c>
      <c r="BC232" s="476">
        <v>0</v>
      </c>
      <c r="BD232" s="476">
        <v>0</v>
      </c>
      <c r="BE232" s="476">
        <v>0</v>
      </c>
      <c r="BF232" s="476">
        <v>0</v>
      </c>
      <c r="BG232" s="476">
        <v>0</v>
      </c>
      <c r="BH232" s="476">
        <v>0</v>
      </c>
      <c r="BI232" s="476">
        <v>0</v>
      </c>
      <c r="BJ232" s="476">
        <v>0</v>
      </c>
      <c r="BK232" s="476">
        <v>0</v>
      </c>
      <c r="BL232" s="477">
        <v>0</v>
      </c>
      <c r="BM232" s="432">
        <v>0</v>
      </c>
      <c r="BN232" s="432">
        <v>0</v>
      </c>
      <c r="BO232" s="432">
        <v>0</v>
      </c>
      <c r="BP232" s="432">
        <v>0</v>
      </c>
      <c r="BQ232" s="432">
        <v>0</v>
      </c>
      <c r="BR232" s="432">
        <v>0</v>
      </c>
      <c r="BS232" s="432">
        <v>-0.18737724199921826</v>
      </c>
      <c r="BT232" s="432">
        <v>0</v>
      </c>
      <c r="BU232" s="432">
        <v>0</v>
      </c>
      <c r="BV232" s="432">
        <v>0</v>
      </c>
      <c r="BW232" s="432">
        <v>0</v>
      </c>
      <c r="BX232" s="432">
        <v>0</v>
      </c>
      <c r="BY232" s="432">
        <v>1.1778820950624715</v>
      </c>
      <c r="BZ232" s="432">
        <v>0</v>
      </c>
      <c r="CA232" s="432">
        <v>0</v>
      </c>
      <c r="CB232" s="432">
        <v>0</v>
      </c>
      <c r="CC232" s="432">
        <v>0</v>
      </c>
      <c r="CD232" s="432">
        <v>0</v>
      </c>
      <c r="CE232" s="432">
        <v>0</v>
      </c>
      <c r="CF232" s="432">
        <v>0</v>
      </c>
      <c r="CG232" s="432">
        <v>0</v>
      </c>
      <c r="CH232" s="432">
        <v>0</v>
      </c>
      <c r="CI232" s="432">
        <v>0</v>
      </c>
      <c r="CJ232" s="432">
        <v>0</v>
      </c>
      <c r="CK232" s="432">
        <v>0</v>
      </c>
      <c r="CL232" s="432">
        <v>0</v>
      </c>
      <c r="CM232" s="432">
        <v>0</v>
      </c>
      <c r="CN232" s="432">
        <v>0</v>
      </c>
      <c r="CO232" s="432">
        <v>0</v>
      </c>
      <c r="CP232" s="432">
        <v>0</v>
      </c>
      <c r="CQ232" s="432">
        <v>0</v>
      </c>
      <c r="CR232" s="432">
        <v>0</v>
      </c>
      <c r="CS232" s="432">
        <v>0</v>
      </c>
      <c r="CT232" s="432">
        <v>0</v>
      </c>
      <c r="CU232" s="432">
        <v>0</v>
      </c>
      <c r="CV232" s="432">
        <v>0</v>
      </c>
      <c r="CW232" s="432">
        <v>0</v>
      </c>
      <c r="CX232" s="432">
        <v>0</v>
      </c>
      <c r="CY232" s="432">
        <v>0</v>
      </c>
      <c r="CZ232" s="432">
        <v>0</v>
      </c>
      <c r="DA232" s="432">
        <v>0</v>
      </c>
      <c r="DB232" s="432">
        <v>0</v>
      </c>
      <c r="DC232" s="432">
        <v>0</v>
      </c>
      <c r="DD232" s="432">
        <v>0</v>
      </c>
      <c r="DE232" s="432">
        <v>0</v>
      </c>
      <c r="DF232" s="432">
        <v>0</v>
      </c>
      <c r="DG232" s="432">
        <v>0</v>
      </c>
      <c r="DH232" s="432">
        <v>0</v>
      </c>
      <c r="DI232" s="432">
        <v>0</v>
      </c>
      <c r="DJ232" s="432">
        <v>0</v>
      </c>
      <c r="DK232" s="432">
        <v>0</v>
      </c>
      <c r="DL232" s="432">
        <v>0</v>
      </c>
      <c r="DM232" s="432">
        <v>0</v>
      </c>
      <c r="DN232" s="432">
        <v>0</v>
      </c>
      <c r="DO232" s="432">
        <v>0</v>
      </c>
      <c r="DP232" s="432">
        <v>0</v>
      </c>
      <c r="DQ232" s="432">
        <v>0</v>
      </c>
      <c r="DR232" s="432">
        <v>0</v>
      </c>
      <c r="DS232" s="432">
        <v>0</v>
      </c>
      <c r="DT232" s="432">
        <v>0</v>
      </c>
      <c r="DU232" s="436">
        <v>0</v>
      </c>
    </row>
    <row r="233" spans="1:125" hidden="1" outlineLevel="1" x14ac:dyDescent="0.2">
      <c r="A233" s="238">
        <v>41155</v>
      </c>
      <c r="B233" s="238">
        <v>41337</v>
      </c>
      <c r="C233" s="456">
        <v>0.99844923424346055</v>
      </c>
      <c r="D233" s="475">
        <v>0</v>
      </c>
      <c r="E233" s="476">
        <v>0</v>
      </c>
      <c r="F233" s="476">
        <v>0</v>
      </c>
      <c r="G233" s="476">
        <v>0</v>
      </c>
      <c r="H233" s="476">
        <v>0</v>
      </c>
      <c r="I233" s="476">
        <v>0</v>
      </c>
      <c r="J233" s="476">
        <v>0</v>
      </c>
      <c r="K233" s="476">
        <v>-0.35851429659723072</v>
      </c>
      <c r="L233" s="476">
        <v>0</v>
      </c>
      <c r="M233" s="476">
        <v>0</v>
      </c>
      <c r="N233" s="476">
        <v>0</v>
      </c>
      <c r="O233" s="476">
        <v>0</v>
      </c>
      <c r="P233" s="476">
        <v>0</v>
      </c>
      <c r="Q233" s="476">
        <v>1.3472605269413656</v>
      </c>
      <c r="R233" s="476">
        <v>0</v>
      </c>
      <c r="S233" s="476">
        <v>0</v>
      </c>
      <c r="T233" s="476">
        <v>0</v>
      </c>
      <c r="U233" s="476">
        <v>0</v>
      </c>
      <c r="V233" s="476">
        <v>0</v>
      </c>
      <c r="W233" s="476">
        <v>0</v>
      </c>
      <c r="X233" s="476">
        <v>0</v>
      </c>
      <c r="Y233" s="476">
        <v>0</v>
      </c>
      <c r="Z233" s="476">
        <v>0</v>
      </c>
      <c r="AA233" s="476">
        <v>0</v>
      </c>
      <c r="AB233" s="476">
        <v>0</v>
      </c>
      <c r="AC233" s="476">
        <v>0</v>
      </c>
      <c r="AD233" s="476">
        <v>0</v>
      </c>
      <c r="AE233" s="476">
        <v>0</v>
      </c>
      <c r="AF233" s="476">
        <v>0</v>
      </c>
      <c r="AG233" s="476">
        <v>0</v>
      </c>
      <c r="AH233" s="476">
        <v>0</v>
      </c>
      <c r="AI233" s="476">
        <v>0</v>
      </c>
      <c r="AJ233" s="476">
        <v>0</v>
      </c>
      <c r="AK233" s="476">
        <v>0</v>
      </c>
      <c r="AL233" s="476">
        <v>0</v>
      </c>
      <c r="AM233" s="476">
        <v>0</v>
      </c>
      <c r="AN233" s="476">
        <v>0</v>
      </c>
      <c r="AO233" s="476">
        <v>0</v>
      </c>
      <c r="AP233" s="476">
        <v>0</v>
      </c>
      <c r="AQ233" s="476">
        <v>0</v>
      </c>
      <c r="AR233" s="476">
        <v>0</v>
      </c>
      <c r="AS233" s="476">
        <v>0</v>
      </c>
      <c r="AT233" s="476">
        <v>0</v>
      </c>
      <c r="AU233" s="476">
        <v>0</v>
      </c>
      <c r="AV233" s="476">
        <v>0</v>
      </c>
      <c r="AW233" s="476">
        <v>0</v>
      </c>
      <c r="AX233" s="476">
        <v>0</v>
      </c>
      <c r="AY233" s="476">
        <v>0</v>
      </c>
      <c r="AZ233" s="476">
        <v>0</v>
      </c>
      <c r="BA233" s="476">
        <v>0</v>
      </c>
      <c r="BB233" s="476">
        <v>0</v>
      </c>
      <c r="BC233" s="476">
        <v>0</v>
      </c>
      <c r="BD233" s="476">
        <v>0</v>
      </c>
      <c r="BE233" s="476">
        <v>0</v>
      </c>
      <c r="BF233" s="476">
        <v>0</v>
      </c>
      <c r="BG233" s="476">
        <v>0</v>
      </c>
      <c r="BH233" s="476">
        <v>0</v>
      </c>
      <c r="BI233" s="476">
        <v>0</v>
      </c>
      <c r="BJ233" s="476">
        <v>0</v>
      </c>
      <c r="BK233" s="476">
        <v>0</v>
      </c>
      <c r="BL233" s="477">
        <v>0</v>
      </c>
      <c r="BM233" s="432">
        <v>0</v>
      </c>
      <c r="BN233" s="432">
        <v>0</v>
      </c>
      <c r="BO233" s="432">
        <v>0</v>
      </c>
      <c r="BP233" s="432">
        <v>0</v>
      </c>
      <c r="BQ233" s="432">
        <v>0</v>
      </c>
      <c r="BR233" s="432">
        <v>0</v>
      </c>
      <c r="BS233" s="432">
        <v>0</v>
      </c>
      <c r="BT233" s="432">
        <v>-0.35907113181260758</v>
      </c>
      <c r="BU233" s="432">
        <v>0</v>
      </c>
      <c r="BV233" s="432">
        <v>0</v>
      </c>
      <c r="BW233" s="432">
        <v>0</v>
      </c>
      <c r="BX233" s="432">
        <v>0</v>
      </c>
      <c r="BY233" s="432">
        <v>0</v>
      </c>
      <c r="BZ233" s="432">
        <v>1.3493530574563506</v>
      </c>
      <c r="CA233" s="432">
        <v>0</v>
      </c>
      <c r="CB233" s="432">
        <v>0</v>
      </c>
      <c r="CC233" s="432">
        <v>0</v>
      </c>
      <c r="CD233" s="432">
        <v>0</v>
      </c>
      <c r="CE233" s="432">
        <v>0</v>
      </c>
      <c r="CF233" s="432">
        <v>0</v>
      </c>
      <c r="CG233" s="432">
        <v>0</v>
      </c>
      <c r="CH233" s="432">
        <v>0</v>
      </c>
      <c r="CI233" s="432">
        <v>0</v>
      </c>
      <c r="CJ233" s="432">
        <v>0</v>
      </c>
      <c r="CK233" s="432">
        <v>0</v>
      </c>
      <c r="CL233" s="432">
        <v>0</v>
      </c>
      <c r="CM233" s="432">
        <v>0</v>
      </c>
      <c r="CN233" s="432">
        <v>0</v>
      </c>
      <c r="CO233" s="432">
        <v>0</v>
      </c>
      <c r="CP233" s="432">
        <v>0</v>
      </c>
      <c r="CQ233" s="432">
        <v>0</v>
      </c>
      <c r="CR233" s="432">
        <v>0</v>
      </c>
      <c r="CS233" s="432">
        <v>0</v>
      </c>
      <c r="CT233" s="432">
        <v>0</v>
      </c>
      <c r="CU233" s="432">
        <v>0</v>
      </c>
      <c r="CV233" s="432">
        <v>0</v>
      </c>
      <c r="CW233" s="432">
        <v>0</v>
      </c>
      <c r="CX233" s="432">
        <v>0</v>
      </c>
      <c r="CY233" s="432">
        <v>0</v>
      </c>
      <c r="CZ233" s="432">
        <v>0</v>
      </c>
      <c r="DA233" s="432">
        <v>0</v>
      </c>
      <c r="DB233" s="432">
        <v>0</v>
      </c>
      <c r="DC233" s="432">
        <v>0</v>
      </c>
      <c r="DD233" s="432">
        <v>0</v>
      </c>
      <c r="DE233" s="432">
        <v>0</v>
      </c>
      <c r="DF233" s="432">
        <v>0</v>
      </c>
      <c r="DG233" s="432">
        <v>0</v>
      </c>
      <c r="DH233" s="432">
        <v>0</v>
      </c>
      <c r="DI233" s="432">
        <v>0</v>
      </c>
      <c r="DJ233" s="432">
        <v>0</v>
      </c>
      <c r="DK233" s="432">
        <v>0</v>
      </c>
      <c r="DL233" s="432">
        <v>0</v>
      </c>
      <c r="DM233" s="432">
        <v>0</v>
      </c>
      <c r="DN233" s="432">
        <v>0</v>
      </c>
      <c r="DO233" s="432">
        <v>0</v>
      </c>
      <c r="DP233" s="432">
        <v>0</v>
      </c>
      <c r="DQ233" s="432">
        <v>0</v>
      </c>
      <c r="DR233" s="432">
        <v>0</v>
      </c>
      <c r="DS233" s="432">
        <v>0</v>
      </c>
      <c r="DT233" s="432">
        <v>0</v>
      </c>
      <c r="DU233" s="436">
        <v>0</v>
      </c>
    </row>
    <row r="234" spans="1:125" hidden="1" outlineLevel="1" x14ac:dyDescent="0.2">
      <c r="A234" s="238">
        <v>41185</v>
      </c>
      <c r="B234" s="238">
        <v>41367</v>
      </c>
      <c r="C234" s="456">
        <v>0.99826400348215194</v>
      </c>
      <c r="D234" s="475">
        <v>0</v>
      </c>
      <c r="E234" s="476">
        <v>0</v>
      </c>
      <c r="F234" s="476">
        <v>0</v>
      </c>
      <c r="G234" s="476">
        <v>0</v>
      </c>
      <c r="H234" s="476">
        <v>0</v>
      </c>
      <c r="I234" s="476">
        <v>0</v>
      </c>
      <c r="J234" s="476">
        <v>0</v>
      </c>
      <c r="K234" s="476">
        <v>0</v>
      </c>
      <c r="L234" s="476">
        <v>-0.52132445430906216</v>
      </c>
      <c r="M234" s="476">
        <v>0</v>
      </c>
      <c r="N234" s="476">
        <v>0</v>
      </c>
      <c r="O234" s="476">
        <v>0</v>
      </c>
      <c r="P234" s="476">
        <v>0</v>
      </c>
      <c r="Q234" s="476">
        <v>0</v>
      </c>
      <c r="R234" s="476">
        <v>1.2800528548120151</v>
      </c>
      <c r="S234" s="476">
        <v>0.22974090345357176</v>
      </c>
      <c r="T234" s="476">
        <v>0</v>
      </c>
      <c r="U234" s="476">
        <v>0</v>
      </c>
      <c r="V234" s="476">
        <v>0</v>
      </c>
      <c r="W234" s="476">
        <v>0</v>
      </c>
      <c r="X234" s="476">
        <v>0</v>
      </c>
      <c r="Y234" s="476">
        <v>0</v>
      </c>
      <c r="Z234" s="476">
        <v>0</v>
      </c>
      <c r="AA234" s="476">
        <v>0</v>
      </c>
      <c r="AB234" s="476">
        <v>0</v>
      </c>
      <c r="AC234" s="476">
        <v>0</v>
      </c>
      <c r="AD234" s="476">
        <v>0</v>
      </c>
      <c r="AE234" s="476">
        <v>0</v>
      </c>
      <c r="AF234" s="476">
        <v>0</v>
      </c>
      <c r="AG234" s="476">
        <v>0</v>
      </c>
      <c r="AH234" s="476">
        <v>0</v>
      </c>
      <c r="AI234" s="476">
        <v>0</v>
      </c>
      <c r="AJ234" s="476">
        <v>0</v>
      </c>
      <c r="AK234" s="476">
        <v>0</v>
      </c>
      <c r="AL234" s="476">
        <v>0</v>
      </c>
      <c r="AM234" s="476">
        <v>0</v>
      </c>
      <c r="AN234" s="476">
        <v>0</v>
      </c>
      <c r="AO234" s="476">
        <v>0</v>
      </c>
      <c r="AP234" s="476">
        <v>0</v>
      </c>
      <c r="AQ234" s="476">
        <v>0</v>
      </c>
      <c r="AR234" s="476">
        <v>0</v>
      </c>
      <c r="AS234" s="476">
        <v>0</v>
      </c>
      <c r="AT234" s="476">
        <v>0</v>
      </c>
      <c r="AU234" s="476">
        <v>0</v>
      </c>
      <c r="AV234" s="476">
        <v>0</v>
      </c>
      <c r="AW234" s="476">
        <v>0</v>
      </c>
      <c r="AX234" s="476">
        <v>0</v>
      </c>
      <c r="AY234" s="476">
        <v>0</v>
      </c>
      <c r="AZ234" s="476">
        <v>0</v>
      </c>
      <c r="BA234" s="476">
        <v>0</v>
      </c>
      <c r="BB234" s="476">
        <v>0</v>
      </c>
      <c r="BC234" s="476">
        <v>0</v>
      </c>
      <c r="BD234" s="476">
        <v>0</v>
      </c>
      <c r="BE234" s="476">
        <v>0</v>
      </c>
      <c r="BF234" s="476">
        <v>0</v>
      </c>
      <c r="BG234" s="476">
        <v>0</v>
      </c>
      <c r="BH234" s="476">
        <v>0</v>
      </c>
      <c r="BI234" s="476">
        <v>0</v>
      </c>
      <c r="BJ234" s="476">
        <v>0</v>
      </c>
      <c r="BK234" s="476">
        <v>0</v>
      </c>
      <c r="BL234" s="477">
        <v>0</v>
      </c>
      <c r="BM234" s="432">
        <v>0</v>
      </c>
      <c r="BN234" s="432">
        <v>0</v>
      </c>
      <c r="BO234" s="432">
        <v>0</v>
      </c>
      <c r="BP234" s="432">
        <v>0</v>
      </c>
      <c r="BQ234" s="432">
        <v>0</v>
      </c>
      <c r="BR234" s="432">
        <v>0</v>
      </c>
      <c r="BS234" s="432">
        <v>0</v>
      </c>
      <c r="BT234" s="432">
        <v>0</v>
      </c>
      <c r="BU234" s="432">
        <v>-0.5222310455857111</v>
      </c>
      <c r="BV234" s="432">
        <v>0</v>
      </c>
      <c r="BW234" s="432">
        <v>0</v>
      </c>
      <c r="BX234" s="432">
        <v>0</v>
      </c>
      <c r="BY234" s="432">
        <v>0</v>
      </c>
      <c r="BZ234" s="432">
        <v>0</v>
      </c>
      <c r="CA234" s="432">
        <v>1.2822788864938786</v>
      </c>
      <c r="CB234" s="432">
        <v>0.23014042643247459</v>
      </c>
      <c r="CC234" s="432">
        <v>0</v>
      </c>
      <c r="CD234" s="432">
        <v>0</v>
      </c>
      <c r="CE234" s="432">
        <v>0</v>
      </c>
      <c r="CF234" s="432">
        <v>0</v>
      </c>
      <c r="CG234" s="432">
        <v>0</v>
      </c>
      <c r="CH234" s="432">
        <v>0</v>
      </c>
      <c r="CI234" s="432">
        <v>0</v>
      </c>
      <c r="CJ234" s="432">
        <v>0</v>
      </c>
      <c r="CK234" s="432">
        <v>0</v>
      </c>
      <c r="CL234" s="432">
        <v>0</v>
      </c>
      <c r="CM234" s="432">
        <v>0</v>
      </c>
      <c r="CN234" s="432">
        <v>0</v>
      </c>
      <c r="CO234" s="432">
        <v>0</v>
      </c>
      <c r="CP234" s="432">
        <v>0</v>
      </c>
      <c r="CQ234" s="432">
        <v>0</v>
      </c>
      <c r="CR234" s="432">
        <v>0</v>
      </c>
      <c r="CS234" s="432">
        <v>0</v>
      </c>
      <c r="CT234" s="432">
        <v>0</v>
      </c>
      <c r="CU234" s="432">
        <v>0</v>
      </c>
      <c r="CV234" s="432">
        <v>0</v>
      </c>
      <c r="CW234" s="432">
        <v>0</v>
      </c>
      <c r="CX234" s="432">
        <v>0</v>
      </c>
      <c r="CY234" s="432">
        <v>0</v>
      </c>
      <c r="CZ234" s="432">
        <v>0</v>
      </c>
      <c r="DA234" s="432">
        <v>0</v>
      </c>
      <c r="DB234" s="432">
        <v>0</v>
      </c>
      <c r="DC234" s="432">
        <v>0</v>
      </c>
      <c r="DD234" s="432">
        <v>0</v>
      </c>
      <c r="DE234" s="432">
        <v>0</v>
      </c>
      <c r="DF234" s="432">
        <v>0</v>
      </c>
      <c r="DG234" s="432">
        <v>0</v>
      </c>
      <c r="DH234" s="432">
        <v>0</v>
      </c>
      <c r="DI234" s="432">
        <v>0</v>
      </c>
      <c r="DJ234" s="432">
        <v>0</v>
      </c>
      <c r="DK234" s="432">
        <v>0</v>
      </c>
      <c r="DL234" s="432">
        <v>0</v>
      </c>
      <c r="DM234" s="432">
        <v>0</v>
      </c>
      <c r="DN234" s="432">
        <v>0</v>
      </c>
      <c r="DO234" s="432">
        <v>0</v>
      </c>
      <c r="DP234" s="432">
        <v>0</v>
      </c>
      <c r="DQ234" s="432">
        <v>0</v>
      </c>
      <c r="DR234" s="432">
        <v>0</v>
      </c>
      <c r="DS234" s="432">
        <v>0</v>
      </c>
      <c r="DT234" s="432">
        <v>0</v>
      </c>
      <c r="DU234" s="436">
        <v>0</v>
      </c>
    </row>
    <row r="235" spans="1:125" hidden="1" outlineLevel="1" x14ac:dyDescent="0.2">
      <c r="A235" s="238">
        <v>41218</v>
      </c>
      <c r="B235" s="238">
        <v>41400</v>
      </c>
      <c r="C235" s="456">
        <v>0.99805977020943104</v>
      </c>
      <c r="D235" s="475">
        <v>0</v>
      </c>
      <c r="E235" s="476">
        <v>0</v>
      </c>
      <c r="F235" s="476">
        <v>0</v>
      </c>
      <c r="G235" s="476">
        <v>0</v>
      </c>
      <c r="H235" s="476">
        <v>0</v>
      </c>
      <c r="I235" s="476">
        <v>0</v>
      </c>
      <c r="J235" s="476">
        <v>0</v>
      </c>
      <c r="K235" s="476">
        <v>0</v>
      </c>
      <c r="L235" s="476">
        <v>0</v>
      </c>
      <c r="M235" s="476">
        <v>-0.70036551875874831</v>
      </c>
      <c r="N235" s="476">
        <v>0</v>
      </c>
      <c r="O235" s="476">
        <v>0</v>
      </c>
      <c r="P235" s="476">
        <v>0</v>
      </c>
      <c r="Q235" s="476">
        <v>0</v>
      </c>
      <c r="R235" s="476">
        <v>0.82594964409459792</v>
      </c>
      <c r="S235" s="476">
        <v>0.86266011508562535</v>
      </c>
      <c r="T235" s="476">
        <v>0</v>
      </c>
      <c r="U235" s="476">
        <v>0</v>
      </c>
      <c r="V235" s="476">
        <v>0</v>
      </c>
      <c r="W235" s="476">
        <v>0</v>
      </c>
      <c r="X235" s="476">
        <v>0</v>
      </c>
      <c r="Y235" s="476">
        <v>0</v>
      </c>
      <c r="Z235" s="476">
        <v>0</v>
      </c>
      <c r="AA235" s="476">
        <v>0</v>
      </c>
      <c r="AB235" s="476">
        <v>0</v>
      </c>
      <c r="AC235" s="476">
        <v>0</v>
      </c>
      <c r="AD235" s="476">
        <v>0</v>
      </c>
      <c r="AE235" s="476">
        <v>0</v>
      </c>
      <c r="AF235" s="476">
        <v>0</v>
      </c>
      <c r="AG235" s="476">
        <v>0</v>
      </c>
      <c r="AH235" s="476">
        <v>0</v>
      </c>
      <c r="AI235" s="476">
        <v>0</v>
      </c>
      <c r="AJ235" s="476">
        <v>0</v>
      </c>
      <c r="AK235" s="476">
        <v>0</v>
      </c>
      <c r="AL235" s="476">
        <v>0</v>
      </c>
      <c r="AM235" s="476">
        <v>0</v>
      </c>
      <c r="AN235" s="476">
        <v>0</v>
      </c>
      <c r="AO235" s="476">
        <v>0</v>
      </c>
      <c r="AP235" s="476">
        <v>0</v>
      </c>
      <c r="AQ235" s="476">
        <v>0</v>
      </c>
      <c r="AR235" s="476">
        <v>0</v>
      </c>
      <c r="AS235" s="476">
        <v>0</v>
      </c>
      <c r="AT235" s="476">
        <v>0</v>
      </c>
      <c r="AU235" s="476">
        <v>0</v>
      </c>
      <c r="AV235" s="476">
        <v>0</v>
      </c>
      <c r="AW235" s="476">
        <v>0</v>
      </c>
      <c r="AX235" s="476">
        <v>0</v>
      </c>
      <c r="AY235" s="476">
        <v>0</v>
      </c>
      <c r="AZ235" s="476">
        <v>0</v>
      </c>
      <c r="BA235" s="476">
        <v>0</v>
      </c>
      <c r="BB235" s="476">
        <v>0</v>
      </c>
      <c r="BC235" s="476">
        <v>0</v>
      </c>
      <c r="BD235" s="476">
        <v>0</v>
      </c>
      <c r="BE235" s="476">
        <v>0</v>
      </c>
      <c r="BF235" s="476">
        <v>0</v>
      </c>
      <c r="BG235" s="476">
        <v>0</v>
      </c>
      <c r="BH235" s="476">
        <v>0</v>
      </c>
      <c r="BI235" s="476">
        <v>0</v>
      </c>
      <c r="BJ235" s="476">
        <v>0</v>
      </c>
      <c r="BK235" s="476">
        <v>0</v>
      </c>
      <c r="BL235" s="477">
        <v>0</v>
      </c>
      <c r="BM235" s="432">
        <v>0</v>
      </c>
      <c r="BN235" s="432">
        <v>0</v>
      </c>
      <c r="BO235" s="432">
        <v>0</v>
      </c>
      <c r="BP235" s="432">
        <v>0</v>
      </c>
      <c r="BQ235" s="432">
        <v>0</v>
      </c>
      <c r="BR235" s="432">
        <v>0</v>
      </c>
      <c r="BS235" s="432">
        <v>0</v>
      </c>
      <c r="BT235" s="432">
        <v>0</v>
      </c>
      <c r="BU235" s="432">
        <v>0</v>
      </c>
      <c r="BV235" s="432">
        <v>-0.70172703044807117</v>
      </c>
      <c r="BW235" s="432">
        <v>0</v>
      </c>
      <c r="BX235" s="432">
        <v>0</v>
      </c>
      <c r="BY235" s="432">
        <v>0</v>
      </c>
      <c r="BZ235" s="432">
        <v>0</v>
      </c>
      <c r="CA235" s="432">
        <v>0.82755529152455687</v>
      </c>
      <c r="CB235" s="432">
        <v>0.86433712772994176</v>
      </c>
      <c r="CC235" s="432">
        <v>0</v>
      </c>
      <c r="CD235" s="432">
        <v>0</v>
      </c>
      <c r="CE235" s="432">
        <v>0</v>
      </c>
      <c r="CF235" s="432">
        <v>0</v>
      </c>
      <c r="CG235" s="432">
        <v>0</v>
      </c>
      <c r="CH235" s="432">
        <v>0</v>
      </c>
      <c r="CI235" s="432">
        <v>0</v>
      </c>
      <c r="CJ235" s="432">
        <v>0</v>
      </c>
      <c r="CK235" s="432">
        <v>0</v>
      </c>
      <c r="CL235" s="432">
        <v>0</v>
      </c>
      <c r="CM235" s="432">
        <v>0</v>
      </c>
      <c r="CN235" s="432">
        <v>0</v>
      </c>
      <c r="CO235" s="432">
        <v>0</v>
      </c>
      <c r="CP235" s="432">
        <v>0</v>
      </c>
      <c r="CQ235" s="432">
        <v>0</v>
      </c>
      <c r="CR235" s="432">
        <v>0</v>
      </c>
      <c r="CS235" s="432">
        <v>0</v>
      </c>
      <c r="CT235" s="432">
        <v>0</v>
      </c>
      <c r="CU235" s="432">
        <v>0</v>
      </c>
      <c r="CV235" s="432">
        <v>0</v>
      </c>
      <c r="CW235" s="432">
        <v>0</v>
      </c>
      <c r="CX235" s="432">
        <v>0</v>
      </c>
      <c r="CY235" s="432">
        <v>0</v>
      </c>
      <c r="CZ235" s="432">
        <v>0</v>
      </c>
      <c r="DA235" s="432">
        <v>0</v>
      </c>
      <c r="DB235" s="432">
        <v>0</v>
      </c>
      <c r="DC235" s="432">
        <v>0</v>
      </c>
      <c r="DD235" s="432">
        <v>0</v>
      </c>
      <c r="DE235" s="432">
        <v>0</v>
      </c>
      <c r="DF235" s="432">
        <v>0</v>
      </c>
      <c r="DG235" s="432">
        <v>0</v>
      </c>
      <c r="DH235" s="432">
        <v>0</v>
      </c>
      <c r="DI235" s="432">
        <v>0</v>
      </c>
      <c r="DJ235" s="432">
        <v>0</v>
      </c>
      <c r="DK235" s="432">
        <v>0</v>
      </c>
      <c r="DL235" s="432">
        <v>0</v>
      </c>
      <c r="DM235" s="432">
        <v>0</v>
      </c>
      <c r="DN235" s="432">
        <v>0</v>
      </c>
      <c r="DO235" s="432">
        <v>0</v>
      </c>
      <c r="DP235" s="432">
        <v>0</v>
      </c>
      <c r="DQ235" s="432">
        <v>0</v>
      </c>
      <c r="DR235" s="432">
        <v>0</v>
      </c>
      <c r="DS235" s="432">
        <v>0</v>
      </c>
      <c r="DT235" s="432">
        <v>0</v>
      </c>
      <c r="DU235" s="436">
        <v>0</v>
      </c>
    </row>
    <row r="236" spans="1:125" hidden="1" outlineLevel="1" x14ac:dyDescent="0.2">
      <c r="A236" s="238">
        <v>41246</v>
      </c>
      <c r="B236" s="238">
        <v>41428</v>
      </c>
      <c r="C236" s="456">
        <v>0.99787831288609052</v>
      </c>
      <c r="D236" s="475">
        <v>0</v>
      </c>
      <c r="E236" s="476">
        <v>0</v>
      </c>
      <c r="F236" s="476">
        <v>0</v>
      </c>
      <c r="G236" s="476">
        <v>0</v>
      </c>
      <c r="H236" s="476">
        <v>0</v>
      </c>
      <c r="I236" s="476">
        <v>0</v>
      </c>
      <c r="J236" s="476">
        <v>0</v>
      </c>
      <c r="K236" s="476">
        <v>0</v>
      </c>
      <c r="L236" s="476">
        <v>0</v>
      </c>
      <c r="M236" s="476">
        <v>0</v>
      </c>
      <c r="N236" s="476">
        <v>-0.85220253047459948</v>
      </c>
      <c r="O236" s="476">
        <v>2.1854417061086838E-12</v>
      </c>
      <c r="P236" s="476">
        <v>2.1854417061086838E-12</v>
      </c>
      <c r="Q236" s="476">
        <v>2.1854417061086838E-12</v>
      </c>
      <c r="R236" s="476">
        <v>0.34004006703434281</v>
      </c>
      <c r="S236" s="476">
        <v>1.5002646096752277</v>
      </c>
      <c r="T236" s="476">
        <v>2.1854417061086838E-12</v>
      </c>
      <c r="U236" s="476">
        <v>2.1854417061086838E-12</v>
      </c>
      <c r="V236" s="476">
        <v>2.1854417061086838E-12</v>
      </c>
      <c r="W236" s="476">
        <v>2.1854417061086838E-12</v>
      </c>
      <c r="X236" s="476">
        <v>2.1854417061086838E-12</v>
      </c>
      <c r="Y236" s="476">
        <v>2.1854417061086838E-12</v>
      </c>
      <c r="Z236" s="476">
        <v>2.1854417061086838E-12</v>
      </c>
      <c r="AA236" s="476">
        <v>2.1854417061086838E-12</v>
      </c>
      <c r="AB236" s="476">
        <v>2.1854417061086838E-12</v>
      </c>
      <c r="AC236" s="476">
        <v>2.1854417061086838E-12</v>
      </c>
      <c r="AD236" s="476">
        <v>2.1854417061086838E-12</v>
      </c>
      <c r="AE236" s="476">
        <v>2.1854417061086838E-12</v>
      </c>
      <c r="AF236" s="476">
        <v>2.1854417061086838E-12</v>
      </c>
      <c r="AG236" s="476">
        <v>2.1854417061086838E-12</v>
      </c>
      <c r="AH236" s="476">
        <v>2.1854417061086838E-12</v>
      </c>
      <c r="AI236" s="476">
        <v>2.1854417061086838E-12</v>
      </c>
      <c r="AJ236" s="476">
        <v>2.1854417061086838E-12</v>
      </c>
      <c r="AK236" s="476">
        <v>2.1854417061086838E-12</v>
      </c>
      <c r="AL236" s="476">
        <v>2.1854417061086838E-12</v>
      </c>
      <c r="AM236" s="476">
        <v>2.1854417061086838E-12</v>
      </c>
      <c r="AN236" s="476">
        <v>2.1854417061086838E-12</v>
      </c>
      <c r="AO236" s="476">
        <v>2.1854417061086838E-12</v>
      </c>
      <c r="AP236" s="476">
        <v>2.1854417061086838E-12</v>
      </c>
      <c r="AQ236" s="476">
        <v>2.1854417061086838E-12</v>
      </c>
      <c r="AR236" s="476">
        <v>2.1854417061086838E-12</v>
      </c>
      <c r="AS236" s="476">
        <v>2.1854417061086838E-12</v>
      </c>
      <c r="AT236" s="476">
        <v>2.1854417061086838E-12</v>
      </c>
      <c r="AU236" s="476">
        <v>2.1854417061086838E-12</v>
      </c>
      <c r="AV236" s="476">
        <v>2.1854417061086838E-12</v>
      </c>
      <c r="AW236" s="476">
        <v>2.1854417061086838E-12</v>
      </c>
      <c r="AX236" s="476">
        <v>2.1854417061086838E-12</v>
      </c>
      <c r="AY236" s="476">
        <v>2.1854417061086838E-12</v>
      </c>
      <c r="AZ236" s="476">
        <v>2.1854417061086838E-12</v>
      </c>
      <c r="BA236" s="476">
        <v>2.1854417061086838E-12</v>
      </c>
      <c r="BB236" s="476">
        <v>2.1854417061086838E-12</v>
      </c>
      <c r="BC236" s="476">
        <v>2.1854417061086838E-12</v>
      </c>
      <c r="BD236" s="476">
        <v>2.1854417061086838E-12</v>
      </c>
      <c r="BE236" s="476">
        <v>2.1854417061086838E-12</v>
      </c>
      <c r="BF236" s="476">
        <v>2.1854417061086838E-12</v>
      </c>
      <c r="BG236" s="476">
        <v>2.1854417061086838E-12</v>
      </c>
      <c r="BH236" s="476">
        <v>2.1854417061086838E-12</v>
      </c>
      <c r="BI236" s="476">
        <v>2.1854417061086838E-12</v>
      </c>
      <c r="BJ236" s="476">
        <v>2.1854417061086838E-12</v>
      </c>
      <c r="BK236" s="476">
        <v>2.1854417061086838E-12</v>
      </c>
      <c r="BL236" s="477">
        <v>2.1854417061086838E-12</v>
      </c>
      <c r="BM236" s="432">
        <v>0</v>
      </c>
      <c r="BN236" s="432">
        <v>0</v>
      </c>
      <c r="BO236" s="432">
        <v>0</v>
      </c>
      <c r="BP236" s="432">
        <v>0</v>
      </c>
      <c r="BQ236" s="432">
        <v>0</v>
      </c>
      <c r="BR236" s="432">
        <v>0</v>
      </c>
      <c r="BS236" s="432">
        <v>0</v>
      </c>
      <c r="BT236" s="432">
        <v>0</v>
      </c>
      <c r="BU236" s="432">
        <v>0</v>
      </c>
      <c r="BV236" s="432">
        <v>0</v>
      </c>
      <c r="BW236" s="432">
        <v>-0.85401448199614283</v>
      </c>
      <c r="BX236" s="432">
        <v>2.190088388420719E-12</v>
      </c>
      <c r="BY236" s="432">
        <v>2.190088388420719E-12</v>
      </c>
      <c r="BZ236" s="432">
        <v>2.190088388420719E-12</v>
      </c>
      <c r="CA236" s="432">
        <v>0.34076305962684944</v>
      </c>
      <c r="CB236" s="432">
        <v>1.5034544696498333</v>
      </c>
      <c r="CC236" s="432">
        <v>2.190088388420719E-12</v>
      </c>
      <c r="CD236" s="432">
        <v>2.190088388420719E-12</v>
      </c>
      <c r="CE236" s="432">
        <v>2.190088388420719E-12</v>
      </c>
      <c r="CF236" s="432">
        <v>2.190088388420719E-12</v>
      </c>
      <c r="CG236" s="432">
        <v>2.190088388420719E-12</v>
      </c>
      <c r="CH236" s="432">
        <v>2.190088388420719E-12</v>
      </c>
      <c r="CI236" s="432">
        <v>2.190088388420719E-12</v>
      </c>
      <c r="CJ236" s="432">
        <v>2.190088388420719E-12</v>
      </c>
      <c r="CK236" s="432">
        <v>2.190088388420719E-12</v>
      </c>
      <c r="CL236" s="432">
        <v>2.190088388420719E-12</v>
      </c>
      <c r="CM236" s="432">
        <v>2.190088388420719E-12</v>
      </c>
      <c r="CN236" s="432">
        <v>2.190088388420719E-12</v>
      </c>
      <c r="CO236" s="432">
        <v>2.190088388420719E-12</v>
      </c>
      <c r="CP236" s="432">
        <v>2.190088388420719E-12</v>
      </c>
      <c r="CQ236" s="432">
        <v>2.190088388420719E-12</v>
      </c>
      <c r="CR236" s="432">
        <v>2.190088388420719E-12</v>
      </c>
      <c r="CS236" s="432">
        <v>2.190088388420719E-12</v>
      </c>
      <c r="CT236" s="432">
        <v>2.190088388420719E-12</v>
      </c>
      <c r="CU236" s="432">
        <v>2.190088388420719E-12</v>
      </c>
      <c r="CV236" s="432">
        <v>2.190088388420719E-12</v>
      </c>
      <c r="CW236" s="432">
        <v>2.190088388420719E-12</v>
      </c>
      <c r="CX236" s="432">
        <v>2.190088388420719E-12</v>
      </c>
      <c r="CY236" s="432">
        <v>2.190088388420719E-12</v>
      </c>
      <c r="CZ236" s="432">
        <v>2.190088388420719E-12</v>
      </c>
      <c r="DA236" s="432">
        <v>2.190088388420719E-12</v>
      </c>
      <c r="DB236" s="432">
        <v>2.190088388420719E-12</v>
      </c>
      <c r="DC236" s="432">
        <v>2.190088388420719E-12</v>
      </c>
      <c r="DD236" s="432">
        <v>2.190088388420719E-12</v>
      </c>
      <c r="DE236" s="432">
        <v>2.190088388420719E-12</v>
      </c>
      <c r="DF236" s="432">
        <v>2.190088388420719E-12</v>
      </c>
      <c r="DG236" s="432">
        <v>2.190088388420719E-12</v>
      </c>
      <c r="DH236" s="432">
        <v>2.190088388420719E-12</v>
      </c>
      <c r="DI236" s="432">
        <v>2.190088388420719E-12</v>
      </c>
      <c r="DJ236" s="432">
        <v>2.190088388420719E-12</v>
      </c>
      <c r="DK236" s="432">
        <v>2.190088388420719E-12</v>
      </c>
      <c r="DL236" s="432">
        <v>2.190088388420719E-12</v>
      </c>
      <c r="DM236" s="432">
        <v>2.190088388420719E-12</v>
      </c>
      <c r="DN236" s="432">
        <v>2.190088388420719E-12</v>
      </c>
      <c r="DO236" s="432">
        <v>2.190088388420719E-12</v>
      </c>
      <c r="DP236" s="432">
        <v>2.190088388420719E-12</v>
      </c>
      <c r="DQ236" s="432">
        <v>2.190088388420719E-12</v>
      </c>
      <c r="DR236" s="432">
        <v>2.190088388420719E-12</v>
      </c>
      <c r="DS236" s="432">
        <v>2.190088388420719E-12</v>
      </c>
      <c r="DT236" s="432">
        <v>2.190088388420719E-12</v>
      </c>
      <c r="DU236" s="436">
        <v>2.190088388420719E-12</v>
      </c>
    </row>
    <row r="237" spans="1:125" hidden="1" outlineLevel="1" x14ac:dyDescent="0.2">
      <c r="A237" s="238">
        <v>41277</v>
      </c>
      <c r="B237" s="238">
        <v>41458</v>
      </c>
      <c r="C237" s="456">
        <v>0.99769246435035974</v>
      </c>
      <c r="D237" s="475">
        <v>0</v>
      </c>
      <c r="E237" s="476">
        <v>0</v>
      </c>
      <c r="F237" s="476">
        <v>0</v>
      </c>
      <c r="G237" s="476">
        <v>0</v>
      </c>
      <c r="H237" s="476">
        <v>0</v>
      </c>
      <c r="I237" s="476">
        <v>0</v>
      </c>
      <c r="J237" s="476">
        <v>0</v>
      </c>
      <c r="K237" s="476">
        <v>0</v>
      </c>
      <c r="L237" s="476">
        <v>0</v>
      </c>
      <c r="M237" s="476">
        <v>0</v>
      </c>
      <c r="N237" s="476">
        <v>0</v>
      </c>
      <c r="O237" s="476">
        <v>-1.0258648078702866</v>
      </c>
      <c r="P237" s="476">
        <v>0</v>
      </c>
      <c r="Q237" s="476">
        <v>0</v>
      </c>
      <c r="R237" s="476">
        <v>0</v>
      </c>
      <c r="S237" s="476">
        <v>1.7261234856637895</v>
      </c>
      <c r="T237" s="476">
        <v>0.28766647372705884</v>
      </c>
      <c r="U237" s="476">
        <v>0</v>
      </c>
      <c r="V237" s="476">
        <v>0</v>
      </c>
      <c r="W237" s="476">
        <v>0</v>
      </c>
      <c r="X237" s="476">
        <v>0</v>
      </c>
      <c r="Y237" s="476">
        <v>0</v>
      </c>
      <c r="Z237" s="476">
        <v>0</v>
      </c>
      <c r="AA237" s="476">
        <v>0</v>
      </c>
      <c r="AB237" s="476">
        <v>0</v>
      </c>
      <c r="AC237" s="476">
        <v>0</v>
      </c>
      <c r="AD237" s="476">
        <v>0</v>
      </c>
      <c r="AE237" s="476">
        <v>0</v>
      </c>
      <c r="AF237" s="476">
        <v>0</v>
      </c>
      <c r="AG237" s="476">
        <v>0</v>
      </c>
      <c r="AH237" s="476">
        <v>0</v>
      </c>
      <c r="AI237" s="476">
        <v>0</v>
      </c>
      <c r="AJ237" s="476">
        <v>0</v>
      </c>
      <c r="AK237" s="476">
        <v>0</v>
      </c>
      <c r="AL237" s="476">
        <v>0</v>
      </c>
      <c r="AM237" s="476">
        <v>0</v>
      </c>
      <c r="AN237" s="476">
        <v>0</v>
      </c>
      <c r="AO237" s="476">
        <v>0</v>
      </c>
      <c r="AP237" s="476">
        <v>0</v>
      </c>
      <c r="AQ237" s="476">
        <v>0</v>
      </c>
      <c r="AR237" s="476">
        <v>0</v>
      </c>
      <c r="AS237" s="476">
        <v>0</v>
      </c>
      <c r="AT237" s="476">
        <v>0</v>
      </c>
      <c r="AU237" s="476">
        <v>0</v>
      </c>
      <c r="AV237" s="476">
        <v>0</v>
      </c>
      <c r="AW237" s="476">
        <v>0</v>
      </c>
      <c r="AX237" s="476">
        <v>0</v>
      </c>
      <c r="AY237" s="476">
        <v>0</v>
      </c>
      <c r="AZ237" s="476">
        <v>0</v>
      </c>
      <c r="BA237" s="476">
        <v>0</v>
      </c>
      <c r="BB237" s="476">
        <v>0</v>
      </c>
      <c r="BC237" s="476">
        <v>0</v>
      </c>
      <c r="BD237" s="476">
        <v>0</v>
      </c>
      <c r="BE237" s="476">
        <v>0</v>
      </c>
      <c r="BF237" s="476">
        <v>0</v>
      </c>
      <c r="BG237" s="476">
        <v>0</v>
      </c>
      <c r="BH237" s="476">
        <v>0</v>
      </c>
      <c r="BI237" s="476">
        <v>0</v>
      </c>
      <c r="BJ237" s="476">
        <v>0</v>
      </c>
      <c r="BK237" s="476">
        <v>0</v>
      </c>
      <c r="BL237" s="477">
        <v>0</v>
      </c>
      <c r="BM237" s="432">
        <v>0</v>
      </c>
      <c r="BN237" s="432">
        <v>0</v>
      </c>
      <c r="BO237" s="432">
        <v>0</v>
      </c>
      <c r="BP237" s="432">
        <v>0</v>
      </c>
      <c r="BQ237" s="432">
        <v>0</v>
      </c>
      <c r="BR237" s="432">
        <v>0</v>
      </c>
      <c r="BS237" s="432">
        <v>0</v>
      </c>
      <c r="BT237" s="432">
        <v>0</v>
      </c>
      <c r="BU237" s="432">
        <v>0</v>
      </c>
      <c r="BV237" s="432">
        <v>0</v>
      </c>
      <c r="BW237" s="432">
        <v>0</v>
      </c>
      <c r="BX237" s="432">
        <v>-1.0282375025637496</v>
      </c>
      <c r="BY237" s="432">
        <v>0</v>
      </c>
      <c r="BZ237" s="432">
        <v>0</v>
      </c>
      <c r="CA237" s="432">
        <v>0</v>
      </c>
      <c r="CB237" s="432">
        <v>1.7301157895261265</v>
      </c>
      <c r="CC237" s="432">
        <v>0.28833180965676714</v>
      </c>
      <c r="CD237" s="432">
        <v>0</v>
      </c>
      <c r="CE237" s="432">
        <v>0</v>
      </c>
      <c r="CF237" s="432">
        <v>0</v>
      </c>
      <c r="CG237" s="432">
        <v>0</v>
      </c>
      <c r="CH237" s="432">
        <v>0</v>
      </c>
      <c r="CI237" s="432">
        <v>0</v>
      </c>
      <c r="CJ237" s="432">
        <v>0</v>
      </c>
      <c r="CK237" s="432">
        <v>0</v>
      </c>
      <c r="CL237" s="432">
        <v>0</v>
      </c>
      <c r="CM237" s="432">
        <v>0</v>
      </c>
      <c r="CN237" s="432">
        <v>0</v>
      </c>
      <c r="CO237" s="432">
        <v>0</v>
      </c>
      <c r="CP237" s="432">
        <v>0</v>
      </c>
      <c r="CQ237" s="432">
        <v>0</v>
      </c>
      <c r="CR237" s="432">
        <v>0</v>
      </c>
      <c r="CS237" s="432">
        <v>0</v>
      </c>
      <c r="CT237" s="432">
        <v>0</v>
      </c>
      <c r="CU237" s="432">
        <v>0</v>
      </c>
      <c r="CV237" s="432">
        <v>0</v>
      </c>
      <c r="CW237" s="432">
        <v>0</v>
      </c>
      <c r="CX237" s="432">
        <v>0</v>
      </c>
      <c r="CY237" s="432">
        <v>0</v>
      </c>
      <c r="CZ237" s="432">
        <v>0</v>
      </c>
      <c r="DA237" s="432">
        <v>0</v>
      </c>
      <c r="DB237" s="432">
        <v>0</v>
      </c>
      <c r="DC237" s="432">
        <v>0</v>
      </c>
      <c r="DD237" s="432">
        <v>0</v>
      </c>
      <c r="DE237" s="432">
        <v>0</v>
      </c>
      <c r="DF237" s="432">
        <v>0</v>
      </c>
      <c r="DG237" s="432">
        <v>0</v>
      </c>
      <c r="DH237" s="432">
        <v>0</v>
      </c>
      <c r="DI237" s="432">
        <v>0</v>
      </c>
      <c r="DJ237" s="432">
        <v>0</v>
      </c>
      <c r="DK237" s="432">
        <v>0</v>
      </c>
      <c r="DL237" s="432">
        <v>0</v>
      </c>
      <c r="DM237" s="432">
        <v>0</v>
      </c>
      <c r="DN237" s="432">
        <v>0</v>
      </c>
      <c r="DO237" s="432">
        <v>0</v>
      </c>
      <c r="DP237" s="432">
        <v>0</v>
      </c>
      <c r="DQ237" s="432">
        <v>0</v>
      </c>
      <c r="DR237" s="432">
        <v>0</v>
      </c>
      <c r="DS237" s="432">
        <v>0</v>
      </c>
      <c r="DT237" s="432">
        <v>0</v>
      </c>
      <c r="DU237" s="436">
        <v>0</v>
      </c>
    </row>
    <row r="238" spans="1:125" hidden="1" outlineLevel="1" x14ac:dyDescent="0.2">
      <c r="A238" s="238">
        <v>41309</v>
      </c>
      <c r="B238" s="238">
        <v>41491</v>
      </c>
      <c r="C238" s="456">
        <v>0.99746567069568826</v>
      </c>
      <c r="D238" s="475">
        <v>0</v>
      </c>
      <c r="E238" s="476">
        <v>0</v>
      </c>
      <c r="F238" s="476">
        <v>0</v>
      </c>
      <c r="G238" s="476">
        <v>0</v>
      </c>
      <c r="H238" s="476">
        <v>0</v>
      </c>
      <c r="I238" s="476">
        <v>0</v>
      </c>
      <c r="J238" s="476">
        <v>0</v>
      </c>
      <c r="K238" s="476">
        <v>0</v>
      </c>
      <c r="L238" s="476">
        <v>0</v>
      </c>
      <c r="M238" s="476">
        <v>0</v>
      </c>
      <c r="N238" s="476">
        <v>0</v>
      </c>
      <c r="O238" s="476">
        <v>0</v>
      </c>
      <c r="P238" s="476">
        <v>-1.1936557956004994</v>
      </c>
      <c r="Q238" s="476">
        <v>0</v>
      </c>
      <c r="R238" s="476">
        <v>0</v>
      </c>
      <c r="S238" s="476">
        <v>1.0787068447482699</v>
      </c>
      <c r="T238" s="476">
        <v>1.1026794425547337</v>
      </c>
      <c r="U238" s="476">
        <v>0</v>
      </c>
      <c r="V238" s="476">
        <v>0</v>
      </c>
      <c r="W238" s="476">
        <v>0</v>
      </c>
      <c r="X238" s="476">
        <v>0</v>
      </c>
      <c r="Y238" s="476">
        <v>0</v>
      </c>
      <c r="Z238" s="476">
        <v>0</v>
      </c>
      <c r="AA238" s="476">
        <v>0</v>
      </c>
      <c r="AB238" s="476">
        <v>0</v>
      </c>
      <c r="AC238" s="476">
        <v>0</v>
      </c>
      <c r="AD238" s="476">
        <v>0</v>
      </c>
      <c r="AE238" s="476">
        <v>0</v>
      </c>
      <c r="AF238" s="476">
        <v>0</v>
      </c>
      <c r="AG238" s="476">
        <v>0</v>
      </c>
      <c r="AH238" s="476">
        <v>0</v>
      </c>
      <c r="AI238" s="476">
        <v>0</v>
      </c>
      <c r="AJ238" s="476">
        <v>0</v>
      </c>
      <c r="AK238" s="476">
        <v>0</v>
      </c>
      <c r="AL238" s="476">
        <v>0</v>
      </c>
      <c r="AM238" s="476">
        <v>0</v>
      </c>
      <c r="AN238" s="476">
        <v>0</v>
      </c>
      <c r="AO238" s="476">
        <v>0</v>
      </c>
      <c r="AP238" s="476">
        <v>0</v>
      </c>
      <c r="AQ238" s="476">
        <v>0</v>
      </c>
      <c r="AR238" s="476">
        <v>0</v>
      </c>
      <c r="AS238" s="476">
        <v>0</v>
      </c>
      <c r="AT238" s="476">
        <v>0</v>
      </c>
      <c r="AU238" s="476">
        <v>0</v>
      </c>
      <c r="AV238" s="476">
        <v>0</v>
      </c>
      <c r="AW238" s="476">
        <v>0</v>
      </c>
      <c r="AX238" s="476">
        <v>0</v>
      </c>
      <c r="AY238" s="476">
        <v>0</v>
      </c>
      <c r="AZ238" s="476">
        <v>0</v>
      </c>
      <c r="BA238" s="476">
        <v>0</v>
      </c>
      <c r="BB238" s="476">
        <v>0</v>
      </c>
      <c r="BC238" s="476">
        <v>0</v>
      </c>
      <c r="BD238" s="476">
        <v>0</v>
      </c>
      <c r="BE238" s="476">
        <v>0</v>
      </c>
      <c r="BF238" s="476">
        <v>0</v>
      </c>
      <c r="BG238" s="476">
        <v>0</v>
      </c>
      <c r="BH238" s="476">
        <v>0</v>
      </c>
      <c r="BI238" s="476">
        <v>0</v>
      </c>
      <c r="BJ238" s="476">
        <v>0</v>
      </c>
      <c r="BK238" s="476">
        <v>0</v>
      </c>
      <c r="BL238" s="477">
        <v>0</v>
      </c>
      <c r="BM238" s="432">
        <v>0</v>
      </c>
      <c r="BN238" s="432">
        <v>0</v>
      </c>
      <c r="BO238" s="432">
        <v>0</v>
      </c>
      <c r="BP238" s="432">
        <v>0</v>
      </c>
      <c r="BQ238" s="432">
        <v>0</v>
      </c>
      <c r="BR238" s="432">
        <v>0</v>
      </c>
      <c r="BS238" s="432">
        <v>0</v>
      </c>
      <c r="BT238" s="432">
        <v>0</v>
      </c>
      <c r="BU238" s="432">
        <v>0</v>
      </c>
      <c r="BV238" s="432">
        <v>0</v>
      </c>
      <c r="BW238" s="432">
        <v>0</v>
      </c>
      <c r="BX238" s="432">
        <v>0</v>
      </c>
      <c r="BY238" s="432">
        <v>-1.1966885985840265</v>
      </c>
      <c r="BZ238" s="432">
        <v>0</v>
      </c>
      <c r="CA238" s="432">
        <v>0</v>
      </c>
      <c r="CB238" s="432">
        <v>1.0814475890643129</v>
      </c>
      <c r="CC238" s="432">
        <v>1.1054810956909058</v>
      </c>
      <c r="CD238" s="432">
        <v>0</v>
      </c>
      <c r="CE238" s="432">
        <v>0</v>
      </c>
      <c r="CF238" s="432">
        <v>0</v>
      </c>
      <c r="CG238" s="432">
        <v>0</v>
      </c>
      <c r="CH238" s="432">
        <v>0</v>
      </c>
      <c r="CI238" s="432">
        <v>0</v>
      </c>
      <c r="CJ238" s="432">
        <v>0</v>
      </c>
      <c r="CK238" s="432">
        <v>0</v>
      </c>
      <c r="CL238" s="432">
        <v>0</v>
      </c>
      <c r="CM238" s="432">
        <v>0</v>
      </c>
      <c r="CN238" s="432">
        <v>0</v>
      </c>
      <c r="CO238" s="432">
        <v>0</v>
      </c>
      <c r="CP238" s="432">
        <v>0</v>
      </c>
      <c r="CQ238" s="432">
        <v>0</v>
      </c>
      <c r="CR238" s="432">
        <v>0</v>
      </c>
      <c r="CS238" s="432">
        <v>0</v>
      </c>
      <c r="CT238" s="432">
        <v>0</v>
      </c>
      <c r="CU238" s="432">
        <v>0</v>
      </c>
      <c r="CV238" s="432">
        <v>0</v>
      </c>
      <c r="CW238" s="432">
        <v>0</v>
      </c>
      <c r="CX238" s="432">
        <v>0</v>
      </c>
      <c r="CY238" s="432">
        <v>0</v>
      </c>
      <c r="CZ238" s="432">
        <v>0</v>
      </c>
      <c r="DA238" s="432">
        <v>0</v>
      </c>
      <c r="DB238" s="432">
        <v>0</v>
      </c>
      <c r="DC238" s="432">
        <v>0</v>
      </c>
      <c r="DD238" s="432">
        <v>0</v>
      </c>
      <c r="DE238" s="432">
        <v>0</v>
      </c>
      <c r="DF238" s="432">
        <v>0</v>
      </c>
      <c r="DG238" s="432">
        <v>0</v>
      </c>
      <c r="DH238" s="432">
        <v>0</v>
      </c>
      <c r="DI238" s="432">
        <v>0</v>
      </c>
      <c r="DJ238" s="432">
        <v>0</v>
      </c>
      <c r="DK238" s="432">
        <v>0</v>
      </c>
      <c r="DL238" s="432">
        <v>0</v>
      </c>
      <c r="DM238" s="432">
        <v>0</v>
      </c>
      <c r="DN238" s="432">
        <v>0</v>
      </c>
      <c r="DO238" s="432">
        <v>0</v>
      </c>
      <c r="DP238" s="432">
        <v>0</v>
      </c>
      <c r="DQ238" s="432">
        <v>0</v>
      </c>
      <c r="DR238" s="432">
        <v>0</v>
      </c>
      <c r="DS238" s="432">
        <v>0</v>
      </c>
      <c r="DT238" s="432">
        <v>0</v>
      </c>
      <c r="DU238" s="436">
        <v>0</v>
      </c>
    </row>
    <row r="239" spans="1:125" hidden="1" outlineLevel="1" x14ac:dyDescent="0.2">
      <c r="A239" s="238">
        <v>41337</v>
      </c>
      <c r="B239" s="238">
        <v>41521</v>
      </c>
      <c r="C239" s="456">
        <v>0.9972531848585533</v>
      </c>
      <c r="D239" s="475">
        <v>0</v>
      </c>
      <c r="E239" s="476">
        <v>0</v>
      </c>
      <c r="F239" s="476">
        <v>0</v>
      </c>
      <c r="G239" s="476">
        <v>0</v>
      </c>
      <c r="H239" s="476">
        <v>0</v>
      </c>
      <c r="I239" s="476">
        <v>0</v>
      </c>
      <c r="J239" s="476">
        <v>0</v>
      </c>
      <c r="K239" s="476">
        <v>0</v>
      </c>
      <c r="L239" s="476">
        <v>0</v>
      </c>
      <c r="M239" s="476">
        <v>0</v>
      </c>
      <c r="N239" s="476">
        <v>0</v>
      </c>
      <c r="O239" s="476">
        <v>0</v>
      </c>
      <c r="P239" s="476">
        <v>0</v>
      </c>
      <c r="Q239" s="476">
        <v>-1.3307757967551275</v>
      </c>
      <c r="R239" s="476">
        <v>2.1624481390834637E-12</v>
      </c>
      <c r="S239" s="476">
        <v>0.382142030622937</v>
      </c>
      <c r="T239" s="476">
        <v>1.9363399100745917</v>
      </c>
      <c r="U239" s="476">
        <v>2.1624481390834637E-12</v>
      </c>
      <c r="V239" s="476">
        <v>2.1624481390834637E-12</v>
      </c>
      <c r="W239" s="476">
        <v>2.1624481390834637E-12</v>
      </c>
      <c r="X239" s="476">
        <v>2.1624481390834637E-12</v>
      </c>
      <c r="Y239" s="476">
        <v>2.1624481390834637E-12</v>
      </c>
      <c r="Z239" s="476">
        <v>2.1624481390834637E-12</v>
      </c>
      <c r="AA239" s="476">
        <v>2.1624481390834637E-12</v>
      </c>
      <c r="AB239" s="476">
        <v>2.1624481390834637E-12</v>
      </c>
      <c r="AC239" s="476">
        <v>2.1624481390834637E-12</v>
      </c>
      <c r="AD239" s="476">
        <v>2.1624481390834637E-12</v>
      </c>
      <c r="AE239" s="476">
        <v>2.1624481390834637E-12</v>
      </c>
      <c r="AF239" s="476">
        <v>2.1624481390834637E-12</v>
      </c>
      <c r="AG239" s="476">
        <v>2.1624481390834637E-12</v>
      </c>
      <c r="AH239" s="476">
        <v>2.1624481390834637E-12</v>
      </c>
      <c r="AI239" s="476">
        <v>2.1624481390834637E-12</v>
      </c>
      <c r="AJ239" s="476">
        <v>2.1624481390834637E-12</v>
      </c>
      <c r="AK239" s="476">
        <v>2.1624481390834637E-12</v>
      </c>
      <c r="AL239" s="476">
        <v>2.1624481390834637E-12</v>
      </c>
      <c r="AM239" s="476">
        <v>2.1624481390834637E-12</v>
      </c>
      <c r="AN239" s="476">
        <v>2.1624481390834637E-12</v>
      </c>
      <c r="AO239" s="476">
        <v>2.1624481390834637E-12</v>
      </c>
      <c r="AP239" s="476">
        <v>2.1624481390834637E-12</v>
      </c>
      <c r="AQ239" s="476">
        <v>2.1624481390834637E-12</v>
      </c>
      <c r="AR239" s="476">
        <v>2.1624481390834637E-12</v>
      </c>
      <c r="AS239" s="476">
        <v>2.1624481390834637E-12</v>
      </c>
      <c r="AT239" s="476">
        <v>2.1624481390834637E-12</v>
      </c>
      <c r="AU239" s="476">
        <v>2.1624481390834637E-12</v>
      </c>
      <c r="AV239" s="476">
        <v>2.1624481390834637E-12</v>
      </c>
      <c r="AW239" s="476">
        <v>2.1624481390834637E-12</v>
      </c>
      <c r="AX239" s="476">
        <v>2.1624481390834637E-12</v>
      </c>
      <c r="AY239" s="476">
        <v>2.1624481390834637E-12</v>
      </c>
      <c r="AZ239" s="476">
        <v>2.1624481390834637E-12</v>
      </c>
      <c r="BA239" s="476">
        <v>2.1624481390834637E-12</v>
      </c>
      <c r="BB239" s="476">
        <v>2.1624481390834637E-12</v>
      </c>
      <c r="BC239" s="476">
        <v>2.1624481390834637E-12</v>
      </c>
      <c r="BD239" s="476">
        <v>2.1624481390834637E-12</v>
      </c>
      <c r="BE239" s="476">
        <v>2.1624481390834637E-12</v>
      </c>
      <c r="BF239" s="476">
        <v>2.1624481390834637E-12</v>
      </c>
      <c r="BG239" s="476">
        <v>2.1624481390834637E-12</v>
      </c>
      <c r="BH239" s="476">
        <v>2.1624481390834637E-12</v>
      </c>
      <c r="BI239" s="476">
        <v>2.1624481390834637E-12</v>
      </c>
      <c r="BJ239" s="476">
        <v>2.1624481390834637E-12</v>
      </c>
      <c r="BK239" s="476">
        <v>2.1624481390834637E-12</v>
      </c>
      <c r="BL239" s="477">
        <v>2.1624481390834637E-12</v>
      </c>
      <c r="BM239" s="432">
        <v>0</v>
      </c>
      <c r="BN239" s="432">
        <v>0</v>
      </c>
      <c r="BO239" s="432">
        <v>0</v>
      </c>
      <c r="BP239" s="432">
        <v>0</v>
      </c>
      <c r="BQ239" s="432">
        <v>0</v>
      </c>
      <c r="BR239" s="432">
        <v>0</v>
      </c>
      <c r="BS239" s="432">
        <v>0</v>
      </c>
      <c r="BT239" s="432">
        <v>0</v>
      </c>
      <c r="BU239" s="432">
        <v>0</v>
      </c>
      <c r="BV239" s="432">
        <v>0</v>
      </c>
      <c r="BW239" s="432">
        <v>0</v>
      </c>
      <c r="BX239" s="432">
        <v>0</v>
      </c>
      <c r="BY239" s="432">
        <v>0</v>
      </c>
      <c r="BZ239" s="432">
        <v>-1.3344412602140547</v>
      </c>
      <c r="CA239" s="432">
        <v>2.1684043449710089E-12</v>
      </c>
      <c r="CB239" s="432">
        <v>0.3831945953395362</v>
      </c>
      <c r="CC239" s="432">
        <v>1.9416733277710565</v>
      </c>
      <c r="CD239" s="432">
        <v>2.1684043449710089E-12</v>
      </c>
      <c r="CE239" s="432">
        <v>2.1684043449710089E-12</v>
      </c>
      <c r="CF239" s="432">
        <v>2.1684043449710089E-12</v>
      </c>
      <c r="CG239" s="432">
        <v>2.1684043449710089E-12</v>
      </c>
      <c r="CH239" s="432">
        <v>2.1684043449710089E-12</v>
      </c>
      <c r="CI239" s="432">
        <v>2.1684043449710089E-12</v>
      </c>
      <c r="CJ239" s="432">
        <v>2.1684043449710089E-12</v>
      </c>
      <c r="CK239" s="432">
        <v>2.1684043449710089E-12</v>
      </c>
      <c r="CL239" s="432">
        <v>2.1684043449710089E-12</v>
      </c>
      <c r="CM239" s="432">
        <v>2.1684043449710089E-12</v>
      </c>
      <c r="CN239" s="432">
        <v>2.1684043449710089E-12</v>
      </c>
      <c r="CO239" s="432">
        <v>2.1684043449710089E-12</v>
      </c>
      <c r="CP239" s="432">
        <v>2.1684043449710089E-12</v>
      </c>
      <c r="CQ239" s="432">
        <v>2.1684043449710089E-12</v>
      </c>
      <c r="CR239" s="432">
        <v>2.1684043449710089E-12</v>
      </c>
      <c r="CS239" s="432">
        <v>2.1684043449710089E-12</v>
      </c>
      <c r="CT239" s="432">
        <v>2.1684043449710089E-12</v>
      </c>
      <c r="CU239" s="432">
        <v>2.1684043449710089E-12</v>
      </c>
      <c r="CV239" s="432">
        <v>2.1684043449710089E-12</v>
      </c>
      <c r="CW239" s="432">
        <v>2.1684043449710089E-12</v>
      </c>
      <c r="CX239" s="432">
        <v>2.1684043449710089E-12</v>
      </c>
      <c r="CY239" s="432">
        <v>2.1684043449710089E-12</v>
      </c>
      <c r="CZ239" s="432">
        <v>2.1684043449710089E-12</v>
      </c>
      <c r="DA239" s="432">
        <v>2.1684043449710089E-12</v>
      </c>
      <c r="DB239" s="432">
        <v>2.1684043449710089E-12</v>
      </c>
      <c r="DC239" s="432">
        <v>2.1684043449710089E-12</v>
      </c>
      <c r="DD239" s="432">
        <v>2.1684043449710089E-12</v>
      </c>
      <c r="DE239" s="432">
        <v>2.1684043449710089E-12</v>
      </c>
      <c r="DF239" s="432">
        <v>2.1684043449710089E-12</v>
      </c>
      <c r="DG239" s="432">
        <v>2.1684043449710089E-12</v>
      </c>
      <c r="DH239" s="432">
        <v>2.1684043449710089E-12</v>
      </c>
      <c r="DI239" s="432">
        <v>2.1684043449710089E-12</v>
      </c>
      <c r="DJ239" s="432">
        <v>2.1684043449710089E-12</v>
      </c>
      <c r="DK239" s="432">
        <v>2.1684043449710089E-12</v>
      </c>
      <c r="DL239" s="432">
        <v>2.1684043449710089E-12</v>
      </c>
      <c r="DM239" s="432">
        <v>2.1684043449710089E-12</v>
      </c>
      <c r="DN239" s="432">
        <v>2.1684043449710089E-12</v>
      </c>
      <c r="DO239" s="432">
        <v>2.1684043449710089E-12</v>
      </c>
      <c r="DP239" s="432">
        <v>2.1684043449710089E-12</v>
      </c>
      <c r="DQ239" s="432">
        <v>2.1684043449710089E-12</v>
      </c>
      <c r="DR239" s="432">
        <v>2.1684043449710089E-12</v>
      </c>
      <c r="DS239" s="432">
        <v>2.1684043449710089E-12</v>
      </c>
      <c r="DT239" s="432">
        <v>2.1684043449710089E-12</v>
      </c>
      <c r="DU239" s="436">
        <v>2.1684043449710089E-12</v>
      </c>
    </row>
    <row r="240" spans="1:125" hidden="1" outlineLevel="1" x14ac:dyDescent="0.2">
      <c r="A240" s="238">
        <v>41353</v>
      </c>
      <c r="B240" s="238">
        <v>41537</v>
      </c>
      <c r="C240" s="456">
        <v>0.99713273492694843</v>
      </c>
      <c r="D240" s="475">
        <v>0</v>
      </c>
      <c r="E240" s="476">
        <v>0</v>
      </c>
      <c r="F240" s="476">
        <v>0</v>
      </c>
      <c r="G240" s="476">
        <v>0</v>
      </c>
      <c r="H240" s="476">
        <v>0</v>
      </c>
      <c r="I240" s="476">
        <v>0</v>
      </c>
      <c r="J240" s="476">
        <v>0</v>
      </c>
      <c r="K240" s="476">
        <v>0</v>
      </c>
      <c r="L240" s="476">
        <v>0</v>
      </c>
      <c r="M240" s="476">
        <v>0</v>
      </c>
      <c r="N240" s="476">
        <v>0</v>
      </c>
      <c r="O240" s="476">
        <v>0</v>
      </c>
      <c r="P240" s="476">
        <v>0</v>
      </c>
      <c r="Q240" s="476">
        <v>0</v>
      </c>
      <c r="R240" s="476">
        <v>-1.4165087051458161</v>
      </c>
      <c r="S240" s="476">
        <v>0</v>
      </c>
      <c r="T240" s="476">
        <v>2.3775242633101379</v>
      </c>
      <c r="U240" s="476">
        <v>2.671054991870668E-2</v>
      </c>
      <c r="V240" s="476">
        <v>0</v>
      </c>
      <c r="W240" s="476">
        <v>0</v>
      </c>
      <c r="X240" s="476">
        <v>0</v>
      </c>
      <c r="Y240" s="476">
        <v>0</v>
      </c>
      <c r="Z240" s="476">
        <v>0</v>
      </c>
      <c r="AA240" s="476">
        <v>0</v>
      </c>
      <c r="AB240" s="476">
        <v>0</v>
      </c>
      <c r="AC240" s="476">
        <v>0</v>
      </c>
      <c r="AD240" s="476">
        <v>0</v>
      </c>
      <c r="AE240" s="476">
        <v>0</v>
      </c>
      <c r="AF240" s="476">
        <v>0</v>
      </c>
      <c r="AG240" s="476">
        <v>0</v>
      </c>
      <c r="AH240" s="476">
        <v>0</v>
      </c>
      <c r="AI240" s="476">
        <v>0</v>
      </c>
      <c r="AJ240" s="476">
        <v>0</v>
      </c>
      <c r="AK240" s="476">
        <v>0</v>
      </c>
      <c r="AL240" s="476">
        <v>0</v>
      </c>
      <c r="AM240" s="476">
        <v>0</v>
      </c>
      <c r="AN240" s="476">
        <v>0</v>
      </c>
      <c r="AO240" s="476">
        <v>0</v>
      </c>
      <c r="AP240" s="476">
        <v>0</v>
      </c>
      <c r="AQ240" s="476">
        <v>0</v>
      </c>
      <c r="AR240" s="476">
        <v>0</v>
      </c>
      <c r="AS240" s="476">
        <v>0</v>
      </c>
      <c r="AT240" s="476">
        <v>0</v>
      </c>
      <c r="AU240" s="476">
        <v>0</v>
      </c>
      <c r="AV240" s="476">
        <v>0</v>
      </c>
      <c r="AW240" s="476">
        <v>0</v>
      </c>
      <c r="AX240" s="476">
        <v>0</v>
      </c>
      <c r="AY240" s="476">
        <v>0</v>
      </c>
      <c r="AZ240" s="476">
        <v>0</v>
      </c>
      <c r="BA240" s="476">
        <v>0</v>
      </c>
      <c r="BB240" s="476">
        <v>0</v>
      </c>
      <c r="BC240" s="476">
        <v>0</v>
      </c>
      <c r="BD240" s="476">
        <v>0</v>
      </c>
      <c r="BE240" s="476">
        <v>0</v>
      </c>
      <c r="BF240" s="476">
        <v>0</v>
      </c>
      <c r="BG240" s="476">
        <v>0</v>
      </c>
      <c r="BH240" s="476">
        <v>0</v>
      </c>
      <c r="BI240" s="476">
        <v>0</v>
      </c>
      <c r="BJ240" s="476">
        <v>0</v>
      </c>
      <c r="BK240" s="476">
        <v>0</v>
      </c>
      <c r="BL240" s="477">
        <v>0</v>
      </c>
      <c r="BM240" s="432">
        <v>0</v>
      </c>
      <c r="BN240" s="432">
        <v>0</v>
      </c>
      <c r="BO240" s="432">
        <v>0</v>
      </c>
      <c r="BP240" s="432">
        <v>0</v>
      </c>
      <c r="BQ240" s="432">
        <v>0</v>
      </c>
      <c r="BR240" s="432">
        <v>0</v>
      </c>
      <c r="BS240" s="432">
        <v>0</v>
      </c>
      <c r="BT240" s="432">
        <v>0</v>
      </c>
      <c r="BU240" s="432">
        <v>0</v>
      </c>
      <c r="BV240" s="432">
        <v>0</v>
      </c>
      <c r="BW240" s="432">
        <v>0</v>
      </c>
      <c r="BX240" s="432">
        <v>0</v>
      </c>
      <c r="BY240" s="432">
        <v>0</v>
      </c>
      <c r="BZ240" s="432">
        <v>0</v>
      </c>
      <c r="CA240" s="432">
        <v>-1.4205818899823721</v>
      </c>
      <c r="CB240" s="432">
        <v>0</v>
      </c>
      <c r="CC240" s="432">
        <v>2.3843608579196021</v>
      </c>
      <c r="CD240" s="432">
        <v>2.6787356370025842E-2</v>
      </c>
      <c r="CE240" s="432">
        <v>0</v>
      </c>
      <c r="CF240" s="432">
        <v>0</v>
      </c>
      <c r="CG240" s="432">
        <v>0</v>
      </c>
      <c r="CH240" s="432">
        <v>0</v>
      </c>
      <c r="CI240" s="432">
        <v>0</v>
      </c>
      <c r="CJ240" s="432">
        <v>0</v>
      </c>
      <c r="CK240" s="432">
        <v>0</v>
      </c>
      <c r="CL240" s="432">
        <v>0</v>
      </c>
      <c r="CM240" s="432">
        <v>0</v>
      </c>
      <c r="CN240" s="432">
        <v>0</v>
      </c>
      <c r="CO240" s="432">
        <v>0</v>
      </c>
      <c r="CP240" s="432">
        <v>0</v>
      </c>
      <c r="CQ240" s="432">
        <v>0</v>
      </c>
      <c r="CR240" s="432">
        <v>0</v>
      </c>
      <c r="CS240" s="432">
        <v>0</v>
      </c>
      <c r="CT240" s="432">
        <v>0</v>
      </c>
      <c r="CU240" s="432">
        <v>0</v>
      </c>
      <c r="CV240" s="432">
        <v>0</v>
      </c>
      <c r="CW240" s="432">
        <v>0</v>
      </c>
      <c r="CX240" s="432">
        <v>0</v>
      </c>
      <c r="CY240" s="432">
        <v>0</v>
      </c>
      <c r="CZ240" s="432">
        <v>0</v>
      </c>
      <c r="DA240" s="432">
        <v>0</v>
      </c>
      <c r="DB240" s="432">
        <v>0</v>
      </c>
      <c r="DC240" s="432">
        <v>0</v>
      </c>
      <c r="DD240" s="432">
        <v>0</v>
      </c>
      <c r="DE240" s="432">
        <v>0</v>
      </c>
      <c r="DF240" s="432">
        <v>0</v>
      </c>
      <c r="DG240" s="432">
        <v>0</v>
      </c>
      <c r="DH240" s="432">
        <v>0</v>
      </c>
      <c r="DI240" s="432">
        <v>0</v>
      </c>
      <c r="DJ240" s="432">
        <v>0</v>
      </c>
      <c r="DK240" s="432">
        <v>0</v>
      </c>
      <c r="DL240" s="432">
        <v>0</v>
      </c>
      <c r="DM240" s="432">
        <v>0</v>
      </c>
      <c r="DN240" s="432">
        <v>0</v>
      </c>
      <c r="DO240" s="432">
        <v>0</v>
      </c>
      <c r="DP240" s="432">
        <v>0</v>
      </c>
      <c r="DQ240" s="432">
        <v>0</v>
      </c>
      <c r="DR240" s="432">
        <v>0</v>
      </c>
      <c r="DS240" s="432">
        <v>0</v>
      </c>
      <c r="DT240" s="432">
        <v>0</v>
      </c>
      <c r="DU240" s="436">
        <v>0</v>
      </c>
    </row>
    <row r="241" spans="1:125" hidden="1" outlineLevel="1" x14ac:dyDescent="0.2">
      <c r="A241" s="238">
        <v>41445</v>
      </c>
      <c r="B241" s="238">
        <v>41628</v>
      </c>
      <c r="C241" s="456">
        <v>0.99639126617491203</v>
      </c>
      <c r="D241" s="475">
        <v>0</v>
      </c>
      <c r="E241" s="476">
        <v>0</v>
      </c>
      <c r="F241" s="476">
        <v>0</v>
      </c>
      <c r="G241" s="476">
        <v>0</v>
      </c>
      <c r="H241" s="476">
        <v>0</v>
      </c>
      <c r="I241" s="476">
        <v>0</v>
      </c>
      <c r="J241" s="476">
        <v>0</v>
      </c>
      <c r="K241" s="476">
        <v>0</v>
      </c>
      <c r="L241" s="476">
        <v>0</v>
      </c>
      <c r="M241" s="476">
        <v>0</v>
      </c>
      <c r="N241" s="476">
        <v>0</v>
      </c>
      <c r="O241" s="476">
        <v>0</v>
      </c>
      <c r="P241" s="476">
        <v>0</v>
      </c>
      <c r="Q241" s="476">
        <v>0</v>
      </c>
      <c r="R241" s="476">
        <v>0</v>
      </c>
      <c r="S241" s="476">
        <v>-1.9192019205687287</v>
      </c>
      <c r="T241" s="476">
        <v>0</v>
      </c>
      <c r="U241" s="476">
        <v>2.8418730040123616</v>
      </c>
      <c r="V241" s="476">
        <v>6.4578909348244881E-2</v>
      </c>
      <c r="W241" s="476">
        <v>0</v>
      </c>
      <c r="X241" s="476">
        <v>0</v>
      </c>
      <c r="Y241" s="476">
        <v>0</v>
      </c>
      <c r="Z241" s="476">
        <v>0</v>
      </c>
      <c r="AA241" s="476">
        <v>0</v>
      </c>
      <c r="AB241" s="476">
        <v>0</v>
      </c>
      <c r="AC241" s="476">
        <v>0</v>
      </c>
      <c r="AD241" s="476">
        <v>0</v>
      </c>
      <c r="AE241" s="476">
        <v>0</v>
      </c>
      <c r="AF241" s="476">
        <v>0</v>
      </c>
      <c r="AG241" s="476">
        <v>0</v>
      </c>
      <c r="AH241" s="476">
        <v>0</v>
      </c>
      <c r="AI241" s="476">
        <v>0</v>
      </c>
      <c r="AJ241" s="476">
        <v>0</v>
      </c>
      <c r="AK241" s="476">
        <v>0</v>
      </c>
      <c r="AL241" s="476">
        <v>0</v>
      </c>
      <c r="AM241" s="476">
        <v>0</v>
      </c>
      <c r="AN241" s="476">
        <v>0</v>
      </c>
      <c r="AO241" s="476">
        <v>0</v>
      </c>
      <c r="AP241" s="476">
        <v>0</v>
      </c>
      <c r="AQ241" s="476">
        <v>0</v>
      </c>
      <c r="AR241" s="476">
        <v>0</v>
      </c>
      <c r="AS241" s="476">
        <v>0</v>
      </c>
      <c r="AT241" s="476">
        <v>0</v>
      </c>
      <c r="AU241" s="476">
        <v>0</v>
      </c>
      <c r="AV241" s="476">
        <v>0</v>
      </c>
      <c r="AW241" s="476">
        <v>0</v>
      </c>
      <c r="AX241" s="476">
        <v>0</v>
      </c>
      <c r="AY241" s="476">
        <v>0</v>
      </c>
      <c r="AZ241" s="476">
        <v>0</v>
      </c>
      <c r="BA241" s="476">
        <v>0</v>
      </c>
      <c r="BB241" s="476">
        <v>0</v>
      </c>
      <c r="BC241" s="476">
        <v>0</v>
      </c>
      <c r="BD241" s="476">
        <v>0</v>
      </c>
      <c r="BE241" s="476">
        <v>0</v>
      </c>
      <c r="BF241" s="476">
        <v>0</v>
      </c>
      <c r="BG241" s="476">
        <v>0</v>
      </c>
      <c r="BH241" s="476">
        <v>0</v>
      </c>
      <c r="BI241" s="476">
        <v>0</v>
      </c>
      <c r="BJ241" s="476">
        <v>0</v>
      </c>
      <c r="BK241" s="476">
        <v>0</v>
      </c>
      <c r="BL241" s="477">
        <v>0</v>
      </c>
      <c r="BM241" s="432">
        <v>0</v>
      </c>
      <c r="BN241" s="432">
        <v>0</v>
      </c>
      <c r="BO241" s="432">
        <v>0</v>
      </c>
      <c r="BP241" s="432">
        <v>0</v>
      </c>
      <c r="BQ241" s="432">
        <v>0</v>
      </c>
      <c r="BR241" s="432">
        <v>0</v>
      </c>
      <c r="BS241" s="432">
        <v>0</v>
      </c>
      <c r="BT241" s="432">
        <v>0</v>
      </c>
      <c r="BU241" s="432">
        <v>0</v>
      </c>
      <c r="BV241" s="432">
        <v>0</v>
      </c>
      <c r="BW241" s="432">
        <v>0</v>
      </c>
      <c r="BX241" s="432">
        <v>0</v>
      </c>
      <c r="BY241" s="432">
        <v>0</v>
      </c>
      <c r="BZ241" s="432">
        <v>0</v>
      </c>
      <c r="CA241" s="432">
        <v>0</v>
      </c>
      <c r="CB241" s="432">
        <v>-1.9261528936684009</v>
      </c>
      <c r="CC241" s="432">
        <v>0</v>
      </c>
      <c r="CD241" s="432">
        <v>2.8521657108879994</v>
      </c>
      <c r="CE241" s="432">
        <v>6.4812801497306921E-2</v>
      </c>
      <c r="CF241" s="432">
        <v>0</v>
      </c>
      <c r="CG241" s="432">
        <v>0</v>
      </c>
      <c r="CH241" s="432">
        <v>0</v>
      </c>
      <c r="CI241" s="432">
        <v>0</v>
      </c>
      <c r="CJ241" s="432">
        <v>0</v>
      </c>
      <c r="CK241" s="432">
        <v>0</v>
      </c>
      <c r="CL241" s="432">
        <v>0</v>
      </c>
      <c r="CM241" s="432">
        <v>0</v>
      </c>
      <c r="CN241" s="432">
        <v>0</v>
      </c>
      <c r="CO241" s="432">
        <v>0</v>
      </c>
      <c r="CP241" s="432">
        <v>0</v>
      </c>
      <c r="CQ241" s="432">
        <v>0</v>
      </c>
      <c r="CR241" s="432">
        <v>0</v>
      </c>
      <c r="CS241" s="432">
        <v>0</v>
      </c>
      <c r="CT241" s="432">
        <v>0</v>
      </c>
      <c r="CU241" s="432">
        <v>0</v>
      </c>
      <c r="CV241" s="432">
        <v>0</v>
      </c>
      <c r="CW241" s="432">
        <v>0</v>
      </c>
      <c r="CX241" s="432">
        <v>0</v>
      </c>
      <c r="CY241" s="432">
        <v>0</v>
      </c>
      <c r="CZ241" s="432">
        <v>0</v>
      </c>
      <c r="DA241" s="432">
        <v>0</v>
      </c>
      <c r="DB241" s="432">
        <v>0</v>
      </c>
      <c r="DC241" s="432">
        <v>0</v>
      </c>
      <c r="DD241" s="432">
        <v>0</v>
      </c>
      <c r="DE241" s="432">
        <v>0</v>
      </c>
      <c r="DF241" s="432">
        <v>0</v>
      </c>
      <c r="DG241" s="432">
        <v>0</v>
      </c>
      <c r="DH241" s="432">
        <v>0</v>
      </c>
      <c r="DI241" s="432">
        <v>0</v>
      </c>
      <c r="DJ241" s="432">
        <v>0</v>
      </c>
      <c r="DK241" s="432">
        <v>0</v>
      </c>
      <c r="DL241" s="432">
        <v>0</v>
      </c>
      <c r="DM241" s="432">
        <v>0</v>
      </c>
      <c r="DN241" s="432">
        <v>0</v>
      </c>
      <c r="DO241" s="432">
        <v>0</v>
      </c>
      <c r="DP241" s="432">
        <v>0</v>
      </c>
      <c r="DQ241" s="432">
        <v>0</v>
      </c>
      <c r="DR241" s="432">
        <v>0</v>
      </c>
      <c r="DS241" s="432">
        <v>0</v>
      </c>
      <c r="DT241" s="432">
        <v>0</v>
      </c>
      <c r="DU241" s="436">
        <v>0</v>
      </c>
    </row>
    <row r="242" spans="1:125" hidden="1" outlineLevel="1" x14ac:dyDescent="0.2">
      <c r="A242" s="238">
        <v>41536</v>
      </c>
      <c r="B242" s="238">
        <v>41717</v>
      </c>
      <c r="C242" s="456">
        <v>0.99551584156413597</v>
      </c>
      <c r="D242" s="475">
        <v>0</v>
      </c>
      <c r="E242" s="476">
        <v>0</v>
      </c>
      <c r="F242" s="476">
        <v>0</v>
      </c>
      <c r="G242" s="476">
        <v>0</v>
      </c>
      <c r="H242" s="476">
        <v>0</v>
      </c>
      <c r="I242" s="476">
        <v>0</v>
      </c>
      <c r="J242" s="476">
        <v>0</v>
      </c>
      <c r="K242" s="476">
        <v>0</v>
      </c>
      <c r="L242" s="476">
        <v>0</v>
      </c>
      <c r="M242" s="476">
        <v>0</v>
      </c>
      <c r="N242" s="476">
        <v>0</v>
      </c>
      <c r="O242" s="476">
        <v>0</v>
      </c>
      <c r="P242" s="476">
        <v>0</v>
      </c>
      <c r="Q242" s="476">
        <v>0</v>
      </c>
      <c r="R242" s="476">
        <v>0</v>
      </c>
      <c r="S242" s="476">
        <v>0</v>
      </c>
      <c r="T242" s="476">
        <v>-2.4346419153878971</v>
      </c>
      <c r="U242" s="476">
        <v>0</v>
      </c>
      <c r="V242" s="476">
        <v>3.3846923533481426</v>
      </c>
      <c r="W242" s="476">
        <v>3.6783940825442049E-2</v>
      </c>
      <c r="X242" s="476">
        <v>-2.193219770356505E-12</v>
      </c>
      <c r="Y242" s="476">
        <v>-2.193219770356505E-12</v>
      </c>
      <c r="Z242" s="476">
        <v>-2.193219770356505E-12</v>
      </c>
      <c r="AA242" s="476">
        <v>-2.193219770356505E-12</v>
      </c>
      <c r="AB242" s="476">
        <v>-2.193219770356505E-12</v>
      </c>
      <c r="AC242" s="476">
        <v>-2.193219770356505E-12</v>
      </c>
      <c r="AD242" s="476">
        <v>-2.193219770356505E-12</v>
      </c>
      <c r="AE242" s="476">
        <v>-2.193219770356505E-12</v>
      </c>
      <c r="AF242" s="476">
        <v>-2.193219770356505E-12</v>
      </c>
      <c r="AG242" s="476">
        <v>-2.193219770356505E-12</v>
      </c>
      <c r="AH242" s="476">
        <v>-2.193219770356505E-12</v>
      </c>
      <c r="AI242" s="476">
        <v>-2.193219770356505E-12</v>
      </c>
      <c r="AJ242" s="476">
        <v>-2.193219770356505E-12</v>
      </c>
      <c r="AK242" s="476">
        <v>-2.193219770356505E-12</v>
      </c>
      <c r="AL242" s="476">
        <v>-2.193219770356505E-12</v>
      </c>
      <c r="AM242" s="476">
        <v>-2.193219770356505E-12</v>
      </c>
      <c r="AN242" s="476">
        <v>-2.193219770356505E-12</v>
      </c>
      <c r="AO242" s="476">
        <v>-2.193219770356505E-12</v>
      </c>
      <c r="AP242" s="476">
        <v>-2.193219770356505E-12</v>
      </c>
      <c r="AQ242" s="476">
        <v>-2.193219770356505E-12</v>
      </c>
      <c r="AR242" s="476">
        <v>-2.193219770356505E-12</v>
      </c>
      <c r="AS242" s="476">
        <v>-2.193219770356505E-12</v>
      </c>
      <c r="AT242" s="476">
        <v>-2.193219770356505E-12</v>
      </c>
      <c r="AU242" s="476">
        <v>-2.193219770356505E-12</v>
      </c>
      <c r="AV242" s="476">
        <v>-2.193219770356505E-12</v>
      </c>
      <c r="AW242" s="476">
        <v>-2.193219770356505E-12</v>
      </c>
      <c r="AX242" s="476">
        <v>-2.193219770356505E-12</v>
      </c>
      <c r="AY242" s="476">
        <v>-2.193219770356505E-12</v>
      </c>
      <c r="AZ242" s="476">
        <v>-2.193219770356505E-12</v>
      </c>
      <c r="BA242" s="476">
        <v>-2.193219770356505E-12</v>
      </c>
      <c r="BB242" s="476">
        <v>-2.193219770356505E-12</v>
      </c>
      <c r="BC242" s="476">
        <v>-2.193219770356505E-12</v>
      </c>
      <c r="BD242" s="476">
        <v>-2.193219770356505E-12</v>
      </c>
      <c r="BE242" s="476">
        <v>-2.193219770356505E-12</v>
      </c>
      <c r="BF242" s="476">
        <v>-2.193219770356505E-12</v>
      </c>
      <c r="BG242" s="476">
        <v>-2.193219770356505E-12</v>
      </c>
      <c r="BH242" s="476">
        <v>-2.193219770356505E-12</v>
      </c>
      <c r="BI242" s="476">
        <v>-2.193219770356505E-12</v>
      </c>
      <c r="BJ242" s="476">
        <v>-2.193219770356505E-12</v>
      </c>
      <c r="BK242" s="476">
        <v>-2.193219770356505E-12</v>
      </c>
      <c r="BL242" s="477">
        <v>-2.193219770356505E-12</v>
      </c>
      <c r="BM242" s="432">
        <v>0</v>
      </c>
      <c r="BN242" s="432">
        <v>0</v>
      </c>
      <c r="BO242" s="432">
        <v>0</v>
      </c>
      <c r="BP242" s="432">
        <v>0</v>
      </c>
      <c r="BQ242" s="432">
        <v>0</v>
      </c>
      <c r="BR242" s="432">
        <v>0</v>
      </c>
      <c r="BS242" s="432">
        <v>0</v>
      </c>
      <c r="BT242" s="432">
        <v>0</v>
      </c>
      <c r="BU242" s="432">
        <v>0</v>
      </c>
      <c r="BV242" s="432">
        <v>0</v>
      </c>
      <c r="BW242" s="432">
        <v>0</v>
      </c>
      <c r="BX242" s="432">
        <v>0</v>
      </c>
      <c r="BY242" s="432">
        <v>0</v>
      </c>
      <c r="BZ242" s="432">
        <v>0</v>
      </c>
      <c r="CA242" s="432">
        <v>0</v>
      </c>
      <c r="CB242" s="432">
        <v>0</v>
      </c>
      <c r="CC242" s="432">
        <v>-2.4456084109747898</v>
      </c>
      <c r="CD242" s="432">
        <v>0</v>
      </c>
      <c r="CE242" s="432">
        <v>3.3999382149762449</v>
      </c>
      <c r="CF242" s="432">
        <v>3.6949628815195756E-2</v>
      </c>
      <c r="CG242" s="432">
        <v>-2.203098814490545E-12</v>
      </c>
      <c r="CH242" s="432">
        <v>-2.203098814490545E-12</v>
      </c>
      <c r="CI242" s="432">
        <v>-2.203098814490545E-12</v>
      </c>
      <c r="CJ242" s="432">
        <v>-2.203098814490545E-12</v>
      </c>
      <c r="CK242" s="432">
        <v>-2.203098814490545E-12</v>
      </c>
      <c r="CL242" s="432">
        <v>-2.203098814490545E-12</v>
      </c>
      <c r="CM242" s="432">
        <v>-2.203098814490545E-12</v>
      </c>
      <c r="CN242" s="432">
        <v>-2.203098814490545E-12</v>
      </c>
      <c r="CO242" s="432">
        <v>-2.203098814490545E-12</v>
      </c>
      <c r="CP242" s="432">
        <v>-2.203098814490545E-12</v>
      </c>
      <c r="CQ242" s="432">
        <v>-2.203098814490545E-12</v>
      </c>
      <c r="CR242" s="432">
        <v>-2.203098814490545E-12</v>
      </c>
      <c r="CS242" s="432">
        <v>-2.203098814490545E-12</v>
      </c>
      <c r="CT242" s="432">
        <v>-2.203098814490545E-12</v>
      </c>
      <c r="CU242" s="432">
        <v>-2.203098814490545E-12</v>
      </c>
      <c r="CV242" s="432">
        <v>-2.203098814490545E-12</v>
      </c>
      <c r="CW242" s="432">
        <v>-2.203098814490545E-12</v>
      </c>
      <c r="CX242" s="432">
        <v>-2.203098814490545E-12</v>
      </c>
      <c r="CY242" s="432">
        <v>-2.203098814490545E-12</v>
      </c>
      <c r="CZ242" s="432">
        <v>-2.203098814490545E-12</v>
      </c>
      <c r="DA242" s="432">
        <v>-2.203098814490545E-12</v>
      </c>
      <c r="DB242" s="432">
        <v>-2.203098814490545E-12</v>
      </c>
      <c r="DC242" s="432">
        <v>-2.203098814490545E-12</v>
      </c>
      <c r="DD242" s="432">
        <v>-2.203098814490545E-12</v>
      </c>
      <c r="DE242" s="432">
        <v>-2.203098814490545E-12</v>
      </c>
      <c r="DF242" s="432">
        <v>-2.203098814490545E-12</v>
      </c>
      <c r="DG242" s="432">
        <v>-2.203098814490545E-12</v>
      </c>
      <c r="DH242" s="432">
        <v>-2.203098814490545E-12</v>
      </c>
      <c r="DI242" s="432">
        <v>-2.203098814490545E-12</v>
      </c>
      <c r="DJ242" s="432">
        <v>-2.203098814490545E-12</v>
      </c>
      <c r="DK242" s="432">
        <v>-2.203098814490545E-12</v>
      </c>
      <c r="DL242" s="432">
        <v>-2.203098814490545E-12</v>
      </c>
      <c r="DM242" s="432">
        <v>-2.203098814490545E-12</v>
      </c>
      <c r="DN242" s="432">
        <v>-2.203098814490545E-12</v>
      </c>
      <c r="DO242" s="432">
        <v>-2.203098814490545E-12</v>
      </c>
      <c r="DP242" s="432">
        <v>-2.203098814490545E-12</v>
      </c>
      <c r="DQ242" s="432">
        <v>-2.203098814490545E-12</v>
      </c>
      <c r="DR242" s="432">
        <v>-2.203098814490545E-12</v>
      </c>
      <c r="DS242" s="432">
        <v>-2.203098814490545E-12</v>
      </c>
      <c r="DT242" s="432">
        <v>-2.203098814490545E-12</v>
      </c>
      <c r="DU242" s="436">
        <v>-2.203098814490545E-12</v>
      </c>
    </row>
    <row r="243" spans="1:125" hidden="1" outlineLevel="1" x14ac:dyDescent="0.2">
      <c r="A243" s="238">
        <v>41626</v>
      </c>
      <c r="B243" s="238">
        <v>41808</v>
      </c>
      <c r="C243" s="456">
        <v>0.99449558977468899</v>
      </c>
      <c r="D243" s="475">
        <v>0</v>
      </c>
      <c r="E243" s="476">
        <v>0</v>
      </c>
      <c r="F243" s="476">
        <v>0</v>
      </c>
      <c r="G243" s="476">
        <v>0</v>
      </c>
      <c r="H243" s="476">
        <v>0</v>
      </c>
      <c r="I243" s="476">
        <v>0</v>
      </c>
      <c r="J243" s="476">
        <v>0</v>
      </c>
      <c r="K243" s="476">
        <v>0</v>
      </c>
      <c r="L243" s="476">
        <v>0</v>
      </c>
      <c r="M243" s="476">
        <v>0</v>
      </c>
      <c r="N243" s="476">
        <v>0</v>
      </c>
      <c r="O243" s="476">
        <v>0</v>
      </c>
      <c r="P243" s="476">
        <v>0</v>
      </c>
      <c r="Q243" s="476">
        <v>0</v>
      </c>
      <c r="R243" s="476">
        <v>0</v>
      </c>
      <c r="S243" s="476">
        <v>0</v>
      </c>
      <c r="T243" s="476">
        <v>0</v>
      </c>
      <c r="U243" s="476">
        <v>-2.9064357139247909</v>
      </c>
      <c r="V243" s="476">
        <v>4.1850166554652325E-2</v>
      </c>
      <c r="W243" s="476">
        <v>3.8509575480817975</v>
      </c>
      <c r="X243" s="476">
        <v>-2.1909720548486927E-12</v>
      </c>
      <c r="Y243" s="476">
        <v>-2.1909720548486927E-12</v>
      </c>
      <c r="Z243" s="476">
        <v>-2.1909720548486927E-12</v>
      </c>
      <c r="AA243" s="476">
        <v>-2.1909720548486927E-12</v>
      </c>
      <c r="AB243" s="476">
        <v>-2.1909720548486927E-12</v>
      </c>
      <c r="AC243" s="476">
        <v>-2.1909720548486927E-12</v>
      </c>
      <c r="AD243" s="476">
        <v>-2.1909720548486927E-12</v>
      </c>
      <c r="AE243" s="476">
        <v>-2.1909720548486927E-12</v>
      </c>
      <c r="AF243" s="476">
        <v>-2.1909720548486927E-12</v>
      </c>
      <c r="AG243" s="476">
        <v>-2.1909720548486927E-12</v>
      </c>
      <c r="AH243" s="476">
        <v>-2.1909720548486927E-12</v>
      </c>
      <c r="AI243" s="476">
        <v>-2.1909720548486927E-12</v>
      </c>
      <c r="AJ243" s="476">
        <v>-2.1909720548486927E-12</v>
      </c>
      <c r="AK243" s="476">
        <v>-2.1909720548486927E-12</v>
      </c>
      <c r="AL243" s="476">
        <v>-2.1909720548486927E-12</v>
      </c>
      <c r="AM243" s="476">
        <v>-2.1909720548486927E-12</v>
      </c>
      <c r="AN243" s="476">
        <v>-2.1909720548486927E-12</v>
      </c>
      <c r="AO243" s="476">
        <v>-2.1909720548486927E-12</v>
      </c>
      <c r="AP243" s="476">
        <v>-2.1909720548486927E-12</v>
      </c>
      <c r="AQ243" s="476">
        <v>-2.1909720548486927E-12</v>
      </c>
      <c r="AR243" s="476">
        <v>-2.1909720548486927E-12</v>
      </c>
      <c r="AS243" s="476">
        <v>-2.1909720548486927E-12</v>
      </c>
      <c r="AT243" s="476">
        <v>-2.1909720548486927E-12</v>
      </c>
      <c r="AU243" s="476">
        <v>-2.1909720548486927E-12</v>
      </c>
      <c r="AV243" s="476">
        <v>-2.1909720548486927E-12</v>
      </c>
      <c r="AW243" s="476">
        <v>-2.1909720548486927E-12</v>
      </c>
      <c r="AX243" s="476">
        <v>-2.1909720548486927E-12</v>
      </c>
      <c r="AY243" s="476">
        <v>-2.1909720548486927E-12</v>
      </c>
      <c r="AZ243" s="476">
        <v>-2.1909720548486927E-12</v>
      </c>
      <c r="BA243" s="476">
        <v>-2.1909720548486927E-12</v>
      </c>
      <c r="BB243" s="476">
        <v>-2.1909720548486927E-12</v>
      </c>
      <c r="BC243" s="476">
        <v>-2.1909720548486927E-12</v>
      </c>
      <c r="BD243" s="476">
        <v>-2.1909720548486927E-12</v>
      </c>
      <c r="BE243" s="476">
        <v>-2.1909720548486927E-12</v>
      </c>
      <c r="BF243" s="476">
        <v>-2.1909720548486927E-12</v>
      </c>
      <c r="BG243" s="476">
        <v>-2.1909720548486927E-12</v>
      </c>
      <c r="BH243" s="476">
        <v>-2.1909720548486927E-12</v>
      </c>
      <c r="BI243" s="476">
        <v>-2.1909720548486927E-12</v>
      </c>
      <c r="BJ243" s="476">
        <v>-2.1909720548486927E-12</v>
      </c>
      <c r="BK243" s="476">
        <v>-2.1909720548486927E-12</v>
      </c>
      <c r="BL243" s="477">
        <v>-2.1909720548486927E-12</v>
      </c>
      <c r="BM243" s="432">
        <v>0</v>
      </c>
      <c r="BN243" s="432">
        <v>0</v>
      </c>
      <c r="BO243" s="432">
        <v>0</v>
      </c>
      <c r="BP243" s="432">
        <v>0</v>
      </c>
      <c r="BQ243" s="432">
        <v>0</v>
      </c>
      <c r="BR243" s="432">
        <v>0</v>
      </c>
      <c r="BS243" s="432">
        <v>0</v>
      </c>
      <c r="BT243" s="432">
        <v>0</v>
      </c>
      <c r="BU243" s="432">
        <v>0</v>
      </c>
      <c r="BV243" s="432">
        <v>0</v>
      </c>
      <c r="BW243" s="432">
        <v>0</v>
      </c>
      <c r="BX243" s="432">
        <v>0</v>
      </c>
      <c r="BY243" s="432">
        <v>0</v>
      </c>
      <c r="BZ243" s="432">
        <v>0</v>
      </c>
      <c r="CA243" s="432">
        <v>0</v>
      </c>
      <c r="CB243" s="432">
        <v>0</v>
      </c>
      <c r="CC243" s="432">
        <v>0</v>
      </c>
      <c r="CD243" s="432">
        <v>-2.9225224765282944</v>
      </c>
      <c r="CE243" s="432">
        <v>4.2081802056189929E-2</v>
      </c>
      <c r="CF243" s="432">
        <v>3.8722721223472325</v>
      </c>
      <c r="CG243" s="432">
        <v>-2.203098814490545E-12</v>
      </c>
      <c r="CH243" s="432">
        <v>-2.203098814490545E-12</v>
      </c>
      <c r="CI243" s="432">
        <v>-2.203098814490545E-12</v>
      </c>
      <c r="CJ243" s="432">
        <v>-2.203098814490545E-12</v>
      </c>
      <c r="CK243" s="432">
        <v>-2.203098814490545E-12</v>
      </c>
      <c r="CL243" s="432">
        <v>-2.203098814490545E-12</v>
      </c>
      <c r="CM243" s="432">
        <v>-2.203098814490545E-12</v>
      </c>
      <c r="CN243" s="432">
        <v>-2.203098814490545E-12</v>
      </c>
      <c r="CO243" s="432">
        <v>-2.203098814490545E-12</v>
      </c>
      <c r="CP243" s="432">
        <v>-2.203098814490545E-12</v>
      </c>
      <c r="CQ243" s="432">
        <v>-2.203098814490545E-12</v>
      </c>
      <c r="CR243" s="432">
        <v>-2.203098814490545E-12</v>
      </c>
      <c r="CS243" s="432">
        <v>-2.203098814490545E-12</v>
      </c>
      <c r="CT243" s="432">
        <v>-2.203098814490545E-12</v>
      </c>
      <c r="CU243" s="432">
        <v>-2.203098814490545E-12</v>
      </c>
      <c r="CV243" s="432">
        <v>-2.203098814490545E-12</v>
      </c>
      <c r="CW243" s="432">
        <v>-2.203098814490545E-12</v>
      </c>
      <c r="CX243" s="432">
        <v>-2.203098814490545E-12</v>
      </c>
      <c r="CY243" s="432">
        <v>-2.203098814490545E-12</v>
      </c>
      <c r="CZ243" s="432">
        <v>-2.203098814490545E-12</v>
      </c>
      <c r="DA243" s="432">
        <v>-2.203098814490545E-12</v>
      </c>
      <c r="DB243" s="432">
        <v>-2.203098814490545E-12</v>
      </c>
      <c r="DC243" s="432">
        <v>-2.203098814490545E-12</v>
      </c>
      <c r="DD243" s="432">
        <v>-2.203098814490545E-12</v>
      </c>
      <c r="DE243" s="432">
        <v>-2.203098814490545E-12</v>
      </c>
      <c r="DF243" s="432">
        <v>-2.203098814490545E-12</v>
      </c>
      <c r="DG243" s="432">
        <v>-2.203098814490545E-12</v>
      </c>
      <c r="DH243" s="432">
        <v>-2.203098814490545E-12</v>
      </c>
      <c r="DI243" s="432">
        <v>-2.203098814490545E-12</v>
      </c>
      <c r="DJ243" s="432">
        <v>-2.203098814490545E-12</v>
      </c>
      <c r="DK243" s="432">
        <v>-2.203098814490545E-12</v>
      </c>
      <c r="DL243" s="432">
        <v>-2.203098814490545E-12</v>
      </c>
      <c r="DM243" s="432">
        <v>-2.203098814490545E-12</v>
      </c>
      <c r="DN243" s="432">
        <v>-2.203098814490545E-12</v>
      </c>
      <c r="DO243" s="432">
        <v>-2.203098814490545E-12</v>
      </c>
      <c r="DP243" s="432">
        <v>-2.203098814490545E-12</v>
      </c>
      <c r="DQ243" s="432">
        <v>-2.203098814490545E-12</v>
      </c>
      <c r="DR243" s="432">
        <v>-2.203098814490545E-12</v>
      </c>
      <c r="DS243" s="432">
        <v>-2.203098814490545E-12</v>
      </c>
      <c r="DT243" s="432">
        <v>-2.203098814490545E-12</v>
      </c>
      <c r="DU243" s="436">
        <v>-2.203098814490545E-12</v>
      </c>
    </row>
    <row r="244" spans="1:125" hidden="1" outlineLevel="1" x14ac:dyDescent="0.2">
      <c r="A244" s="238">
        <v>41716</v>
      </c>
      <c r="B244" s="238">
        <v>41900</v>
      </c>
      <c r="C244" s="456">
        <v>0.99315573230573251</v>
      </c>
      <c r="D244" s="475">
        <v>0</v>
      </c>
      <c r="E244" s="476">
        <v>0</v>
      </c>
      <c r="F244" s="476">
        <v>0</v>
      </c>
      <c r="G244" s="476">
        <v>0</v>
      </c>
      <c r="H244" s="476">
        <v>0</v>
      </c>
      <c r="I244" s="476">
        <v>0</v>
      </c>
      <c r="J244" s="476">
        <v>0</v>
      </c>
      <c r="K244" s="476">
        <v>0</v>
      </c>
      <c r="L244" s="476">
        <v>0</v>
      </c>
      <c r="M244" s="476">
        <v>0</v>
      </c>
      <c r="N244" s="476">
        <v>0</v>
      </c>
      <c r="O244" s="476">
        <v>0</v>
      </c>
      <c r="P244" s="476">
        <v>0</v>
      </c>
      <c r="Q244" s="476">
        <v>0</v>
      </c>
      <c r="R244" s="476">
        <v>0</v>
      </c>
      <c r="S244" s="476">
        <v>0</v>
      </c>
      <c r="T244" s="476">
        <v>0</v>
      </c>
      <c r="U244" s="476">
        <v>0</v>
      </c>
      <c r="V244" s="476">
        <v>-3.3531975365953559</v>
      </c>
      <c r="W244" s="476">
        <v>0</v>
      </c>
      <c r="X244" s="476">
        <v>4.338939088318952</v>
      </c>
      <c r="Y244" s="476">
        <v>2.162177457985273E-12</v>
      </c>
      <c r="Z244" s="476">
        <v>2.162177457985273E-12</v>
      </c>
      <c r="AA244" s="476">
        <v>2.162177457985273E-12</v>
      </c>
      <c r="AB244" s="476">
        <v>2.162177457985273E-12</v>
      </c>
      <c r="AC244" s="476">
        <v>2.162177457985273E-12</v>
      </c>
      <c r="AD244" s="476">
        <v>2.162177457985273E-12</v>
      </c>
      <c r="AE244" s="476">
        <v>2.162177457985273E-12</v>
      </c>
      <c r="AF244" s="476">
        <v>2.162177457985273E-12</v>
      </c>
      <c r="AG244" s="476">
        <v>2.162177457985273E-12</v>
      </c>
      <c r="AH244" s="476">
        <v>2.162177457985273E-12</v>
      </c>
      <c r="AI244" s="476">
        <v>2.162177457985273E-12</v>
      </c>
      <c r="AJ244" s="476">
        <v>2.162177457985273E-12</v>
      </c>
      <c r="AK244" s="476">
        <v>2.162177457985273E-12</v>
      </c>
      <c r="AL244" s="476">
        <v>2.162177457985273E-12</v>
      </c>
      <c r="AM244" s="476">
        <v>2.162177457985273E-12</v>
      </c>
      <c r="AN244" s="476">
        <v>2.162177457985273E-12</v>
      </c>
      <c r="AO244" s="476">
        <v>2.162177457985273E-12</v>
      </c>
      <c r="AP244" s="476">
        <v>2.162177457985273E-12</v>
      </c>
      <c r="AQ244" s="476">
        <v>2.162177457985273E-12</v>
      </c>
      <c r="AR244" s="476">
        <v>2.162177457985273E-12</v>
      </c>
      <c r="AS244" s="476">
        <v>2.162177457985273E-12</v>
      </c>
      <c r="AT244" s="476">
        <v>2.162177457985273E-12</v>
      </c>
      <c r="AU244" s="476">
        <v>2.162177457985273E-12</v>
      </c>
      <c r="AV244" s="476">
        <v>2.162177457985273E-12</v>
      </c>
      <c r="AW244" s="476">
        <v>2.162177457985273E-12</v>
      </c>
      <c r="AX244" s="476">
        <v>2.162177457985273E-12</v>
      </c>
      <c r="AY244" s="476">
        <v>2.162177457985273E-12</v>
      </c>
      <c r="AZ244" s="476">
        <v>2.162177457985273E-12</v>
      </c>
      <c r="BA244" s="476">
        <v>2.162177457985273E-12</v>
      </c>
      <c r="BB244" s="476">
        <v>2.162177457985273E-12</v>
      </c>
      <c r="BC244" s="476">
        <v>2.162177457985273E-12</v>
      </c>
      <c r="BD244" s="476">
        <v>2.162177457985273E-12</v>
      </c>
      <c r="BE244" s="476">
        <v>2.162177457985273E-12</v>
      </c>
      <c r="BF244" s="476">
        <v>2.162177457985273E-12</v>
      </c>
      <c r="BG244" s="476">
        <v>2.162177457985273E-12</v>
      </c>
      <c r="BH244" s="476">
        <v>2.162177457985273E-12</v>
      </c>
      <c r="BI244" s="476">
        <v>2.162177457985273E-12</v>
      </c>
      <c r="BJ244" s="476">
        <v>2.162177457985273E-12</v>
      </c>
      <c r="BK244" s="476">
        <v>2.162177457985273E-12</v>
      </c>
      <c r="BL244" s="477">
        <v>2.162177457985273E-12</v>
      </c>
      <c r="BM244" s="432">
        <v>0</v>
      </c>
      <c r="BN244" s="432">
        <v>0</v>
      </c>
      <c r="BO244" s="432">
        <v>0</v>
      </c>
      <c r="BP244" s="432">
        <v>0</v>
      </c>
      <c r="BQ244" s="432">
        <v>0</v>
      </c>
      <c r="BR244" s="432">
        <v>0</v>
      </c>
      <c r="BS244" s="432">
        <v>0</v>
      </c>
      <c r="BT244" s="432">
        <v>0</v>
      </c>
      <c r="BU244" s="432">
        <v>0</v>
      </c>
      <c r="BV244" s="432">
        <v>0</v>
      </c>
      <c r="BW244" s="432">
        <v>0</v>
      </c>
      <c r="BX244" s="432">
        <v>0</v>
      </c>
      <c r="BY244" s="432">
        <v>0</v>
      </c>
      <c r="BZ244" s="432">
        <v>0</v>
      </c>
      <c r="CA244" s="432">
        <v>0</v>
      </c>
      <c r="CB244" s="432">
        <v>0</v>
      </c>
      <c r="CC244" s="432">
        <v>0</v>
      </c>
      <c r="CD244" s="432">
        <v>0</v>
      </c>
      <c r="CE244" s="432">
        <v>-3.3763058778410286</v>
      </c>
      <c r="CF244" s="432">
        <v>0</v>
      </c>
      <c r="CG244" s="432">
        <v>4.3688406029189144</v>
      </c>
      <c r="CH244" s="432">
        <v>2.1770779623508929E-12</v>
      </c>
      <c r="CI244" s="432">
        <v>2.1770779623508929E-12</v>
      </c>
      <c r="CJ244" s="432">
        <v>2.1770779623508929E-12</v>
      </c>
      <c r="CK244" s="432">
        <v>2.1770779623508929E-12</v>
      </c>
      <c r="CL244" s="432">
        <v>2.1770779623508929E-12</v>
      </c>
      <c r="CM244" s="432">
        <v>2.1770779623508929E-12</v>
      </c>
      <c r="CN244" s="432">
        <v>2.1770779623508929E-12</v>
      </c>
      <c r="CO244" s="432">
        <v>2.1770779623508929E-12</v>
      </c>
      <c r="CP244" s="432">
        <v>2.1770779623508929E-12</v>
      </c>
      <c r="CQ244" s="432">
        <v>2.1770779623508929E-12</v>
      </c>
      <c r="CR244" s="432">
        <v>2.1770779623508929E-12</v>
      </c>
      <c r="CS244" s="432">
        <v>2.1770779623508929E-12</v>
      </c>
      <c r="CT244" s="432">
        <v>2.1770779623508929E-12</v>
      </c>
      <c r="CU244" s="432">
        <v>2.1770779623508929E-12</v>
      </c>
      <c r="CV244" s="432">
        <v>2.1770779623508929E-12</v>
      </c>
      <c r="CW244" s="432">
        <v>2.1770779623508929E-12</v>
      </c>
      <c r="CX244" s="432">
        <v>2.1770779623508929E-12</v>
      </c>
      <c r="CY244" s="432">
        <v>2.1770779623508929E-12</v>
      </c>
      <c r="CZ244" s="432">
        <v>2.1770779623508929E-12</v>
      </c>
      <c r="DA244" s="432">
        <v>2.1770779623508929E-12</v>
      </c>
      <c r="DB244" s="432">
        <v>2.1770779623508929E-12</v>
      </c>
      <c r="DC244" s="432">
        <v>2.1770779623508929E-12</v>
      </c>
      <c r="DD244" s="432">
        <v>2.1770779623508929E-12</v>
      </c>
      <c r="DE244" s="432">
        <v>2.1770779623508929E-12</v>
      </c>
      <c r="DF244" s="432">
        <v>2.1770779623508929E-12</v>
      </c>
      <c r="DG244" s="432">
        <v>2.1770779623508929E-12</v>
      </c>
      <c r="DH244" s="432">
        <v>2.1770779623508929E-12</v>
      </c>
      <c r="DI244" s="432">
        <v>2.1770779623508929E-12</v>
      </c>
      <c r="DJ244" s="432">
        <v>2.1770779623508929E-12</v>
      </c>
      <c r="DK244" s="432">
        <v>2.1770779623508929E-12</v>
      </c>
      <c r="DL244" s="432">
        <v>2.1770779623508929E-12</v>
      </c>
      <c r="DM244" s="432">
        <v>2.1770779623508929E-12</v>
      </c>
      <c r="DN244" s="432">
        <v>2.1770779623508929E-12</v>
      </c>
      <c r="DO244" s="432">
        <v>2.1770779623508929E-12</v>
      </c>
      <c r="DP244" s="432">
        <v>2.1770779623508929E-12</v>
      </c>
      <c r="DQ244" s="432">
        <v>2.1770779623508929E-12</v>
      </c>
      <c r="DR244" s="432">
        <v>2.1770779623508929E-12</v>
      </c>
      <c r="DS244" s="432">
        <v>2.1770779623508929E-12</v>
      </c>
      <c r="DT244" s="432">
        <v>2.1770779623508929E-12</v>
      </c>
      <c r="DU244" s="436">
        <v>2.1770779623508929E-12</v>
      </c>
    </row>
    <row r="245" spans="1:125" hidden="1" outlineLevel="1" x14ac:dyDescent="0.2">
      <c r="A245" s="238">
        <v>41809</v>
      </c>
      <c r="B245" s="238">
        <v>41992</v>
      </c>
      <c r="C245" s="456">
        <v>0.99166891777987898</v>
      </c>
      <c r="D245" s="475">
        <v>0</v>
      </c>
      <c r="E245" s="476">
        <v>0</v>
      </c>
      <c r="F245" s="476">
        <v>0</v>
      </c>
      <c r="G245" s="476">
        <v>0</v>
      </c>
      <c r="H245" s="476">
        <v>0</v>
      </c>
      <c r="I245" s="476">
        <v>0</v>
      </c>
      <c r="J245" s="476">
        <v>0</v>
      </c>
      <c r="K245" s="476">
        <v>0</v>
      </c>
      <c r="L245" s="476">
        <v>0</v>
      </c>
      <c r="M245" s="476">
        <v>0</v>
      </c>
      <c r="N245" s="476">
        <v>0</v>
      </c>
      <c r="O245" s="476">
        <v>0</v>
      </c>
      <c r="P245" s="476">
        <v>0</v>
      </c>
      <c r="Q245" s="476">
        <v>0</v>
      </c>
      <c r="R245" s="476">
        <v>0</v>
      </c>
      <c r="S245" s="476">
        <v>0</v>
      </c>
      <c r="T245" s="476">
        <v>0</v>
      </c>
      <c r="U245" s="476">
        <v>0</v>
      </c>
      <c r="V245" s="476">
        <v>0</v>
      </c>
      <c r="W245" s="476">
        <v>-3.8678287568294976</v>
      </c>
      <c r="X245" s="476">
        <v>3.3025155020714991</v>
      </c>
      <c r="Y245" s="476">
        <v>1.550021850116263</v>
      </c>
      <c r="Z245" s="476">
        <v>2.1761432603676269E-12</v>
      </c>
      <c r="AA245" s="476">
        <v>2.1761432603676269E-12</v>
      </c>
      <c r="AB245" s="476">
        <v>2.1761432603676269E-12</v>
      </c>
      <c r="AC245" s="476">
        <v>2.1761432603676269E-12</v>
      </c>
      <c r="AD245" s="476">
        <v>2.1761432603676269E-12</v>
      </c>
      <c r="AE245" s="476">
        <v>2.1761432603676269E-12</v>
      </c>
      <c r="AF245" s="476">
        <v>2.1761432603676269E-12</v>
      </c>
      <c r="AG245" s="476">
        <v>2.1761432603676269E-12</v>
      </c>
      <c r="AH245" s="476">
        <v>2.1761432603676269E-12</v>
      </c>
      <c r="AI245" s="476">
        <v>2.1761432603676269E-12</v>
      </c>
      <c r="AJ245" s="476">
        <v>2.1761432603676269E-12</v>
      </c>
      <c r="AK245" s="476">
        <v>2.1761432603676269E-12</v>
      </c>
      <c r="AL245" s="476">
        <v>2.1761432603676269E-12</v>
      </c>
      <c r="AM245" s="476">
        <v>2.1761432603676269E-12</v>
      </c>
      <c r="AN245" s="476">
        <v>2.1761432603676269E-12</v>
      </c>
      <c r="AO245" s="476">
        <v>2.1761432603676269E-12</v>
      </c>
      <c r="AP245" s="476">
        <v>2.1761432603676269E-12</v>
      </c>
      <c r="AQ245" s="476">
        <v>2.1761432603676269E-12</v>
      </c>
      <c r="AR245" s="476">
        <v>2.1761432603676269E-12</v>
      </c>
      <c r="AS245" s="476">
        <v>2.1761432603676269E-12</v>
      </c>
      <c r="AT245" s="476">
        <v>2.1761432603676269E-12</v>
      </c>
      <c r="AU245" s="476">
        <v>2.1761432603676269E-12</v>
      </c>
      <c r="AV245" s="476">
        <v>2.1761432603676269E-12</v>
      </c>
      <c r="AW245" s="476">
        <v>2.1761432603676269E-12</v>
      </c>
      <c r="AX245" s="476">
        <v>2.1761432603676269E-12</v>
      </c>
      <c r="AY245" s="476">
        <v>2.1761432603676269E-12</v>
      </c>
      <c r="AZ245" s="476">
        <v>2.1761432603676269E-12</v>
      </c>
      <c r="BA245" s="476">
        <v>2.1761432603676269E-12</v>
      </c>
      <c r="BB245" s="476">
        <v>2.1761432603676269E-12</v>
      </c>
      <c r="BC245" s="476">
        <v>2.1761432603676269E-12</v>
      </c>
      <c r="BD245" s="476">
        <v>2.1761432603676269E-12</v>
      </c>
      <c r="BE245" s="476">
        <v>2.1761432603676269E-12</v>
      </c>
      <c r="BF245" s="476">
        <v>2.1761432603676269E-12</v>
      </c>
      <c r="BG245" s="476">
        <v>2.1761432603676269E-12</v>
      </c>
      <c r="BH245" s="476">
        <v>2.1761432603676269E-12</v>
      </c>
      <c r="BI245" s="476">
        <v>2.1761432603676269E-12</v>
      </c>
      <c r="BJ245" s="476">
        <v>2.1761432603676269E-12</v>
      </c>
      <c r="BK245" s="476">
        <v>2.1761432603676269E-12</v>
      </c>
      <c r="BL245" s="477">
        <v>2.1761432603676269E-12</v>
      </c>
      <c r="BM245" s="432">
        <v>0</v>
      </c>
      <c r="BN245" s="432">
        <v>0</v>
      </c>
      <c r="BO245" s="432">
        <v>0</v>
      </c>
      <c r="BP245" s="432">
        <v>0</v>
      </c>
      <c r="BQ245" s="432">
        <v>0</v>
      </c>
      <c r="BR245" s="432">
        <v>0</v>
      </c>
      <c r="BS245" s="432">
        <v>0</v>
      </c>
      <c r="BT245" s="432">
        <v>0</v>
      </c>
      <c r="BU245" s="432">
        <v>0</v>
      </c>
      <c r="BV245" s="432">
        <v>0</v>
      </c>
      <c r="BW245" s="432">
        <v>0</v>
      </c>
      <c r="BX245" s="432">
        <v>0</v>
      </c>
      <c r="BY245" s="432">
        <v>0</v>
      </c>
      <c r="BZ245" s="432">
        <v>0</v>
      </c>
      <c r="CA245" s="432">
        <v>0</v>
      </c>
      <c r="CB245" s="432">
        <v>0</v>
      </c>
      <c r="CC245" s="432">
        <v>0</v>
      </c>
      <c r="CD245" s="432">
        <v>0</v>
      </c>
      <c r="CE245" s="432">
        <v>0</v>
      </c>
      <c r="CF245" s="432">
        <v>-3.9003226656419625</v>
      </c>
      <c r="CG245" s="432">
        <v>3.3302601733904091</v>
      </c>
      <c r="CH245" s="432">
        <v>1.5630436956584353</v>
      </c>
      <c r="CI245" s="432">
        <v>2.194425197110661E-12</v>
      </c>
      <c r="CJ245" s="432">
        <v>2.194425197110661E-12</v>
      </c>
      <c r="CK245" s="432">
        <v>2.194425197110661E-12</v>
      </c>
      <c r="CL245" s="432">
        <v>2.194425197110661E-12</v>
      </c>
      <c r="CM245" s="432">
        <v>2.194425197110661E-12</v>
      </c>
      <c r="CN245" s="432">
        <v>2.194425197110661E-12</v>
      </c>
      <c r="CO245" s="432">
        <v>2.194425197110661E-12</v>
      </c>
      <c r="CP245" s="432">
        <v>2.194425197110661E-12</v>
      </c>
      <c r="CQ245" s="432">
        <v>2.194425197110661E-12</v>
      </c>
      <c r="CR245" s="432">
        <v>2.194425197110661E-12</v>
      </c>
      <c r="CS245" s="432">
        <v>2.194425197110661E-12</v>
      </c>
      <c r="CT245" s="432">
        <v>2.194425197110661E-12</v>
      </c>
      <c r="CU245" s="432">
        <v>2.194425197110661E-12</v>
      </c>
      <c r="CV245" s="432">
        <v>2.194425197110661E-12</v>
      </c>
      <c r="CW245" s="432">
        <v>2.194425197110661E-12</v>
      </c>
      <c r="CX245" s="432">
        <v>2.194425197110661E-12</v>
      </c>
      <c r="CY245" s="432">
        <v>2.194425197110661E-12</v>
      </c>
      <c r="CZ245" s="432">
        <v>2.194425197110661E-12</v>
      </c>
      <c r="DA245" s="432">
        <v>2.194425197110661E-12</v>
      </c>
      <c r="DB245" s="432">
        <v>2.194425197110661E-12</v>
      </c>
      <c r="DC245" s="432">
        <v>2.194425197110661E-12</v>
      </c>
      <c r="DD245" s="432">
        <v>2.194425197110661E-12</v>
      </c>
      <c r="DE245" s="432">
        <v>2.194425197110661E-12</v>
      </c>
      <c r="DF245" s="432">
        <v>2.194425197110661E-12</v>
      </c>
      <c r="DG245" s="432">
        <v>2.194425197110661E-12</v>
      </c>
      <c r="DH245" s="432">
        <v>2.194425197110661E-12</v>
      </c>
      <c r="DI245" s="432">
        <v>2.194425197110661E-12</v>
      </c>
      <c r="DJ245" s="432">
        <v>2.194425197110661E-12</v>
      </c>
      <c r="DK245" s="432">
        <v>2.194425197110661E-12</v>
      </c>
      <c r="DL245" s="432">
        <v>2.194425197110661E-12</v>
      </c>
      <c r="DM245" s="432">
        <v>2.194425197110661E-12</v>
      </c>
      <c r="DN245" s="432">
        <v>2.194425197110661E-12</v>
      </c>
      <c r="DO245" s="432">
        <v>2.194425197110661E-12</v>
      </c>
      <c r="DP245" s="432">
        <v>2.194425197110661E-12</v>
      </c>
      <c r="DQ245" s="432">
        <v>2.194425197110661E-12</v>
      </c>
      <c r="DR245" s="432">
        <v>2.194425197110661E-12</v>
      </c>
      <c r="DS245" s="432">
        <v>2.194425197110661E-12</v>
      </c>
      <c r="DT245" s="432">
        <v>2.194425197110661E-12</v>
      </c>
      <c r="DU245" s="436">
        <v>2.194425197110661E-12</v>
      </c>
    </row>
    <row r="246" spans="1:125" hidden="1" outlineLevel="1" x14ac:dyDescent="0.2">
      <c r="A246" s="238">
        <v>41900</v>
      </c>
      <c r="B246" s="238">
        <v>42081</v>
      </c>
      <c r="C246" s="456">
        <v>0.99006256419130434</v>
      </c>
      <c r="D246" s="475">
        <v>0</v>
      </c>
      <c r="E246" s="476">
        <v>0</v>
      </c>
      <c r="F246" s="476">
        <v>0</v>
      </c>
      <c r="G246" s="476">
        <v>0</v>
      </c>
      <c r="H246" s="476">
        <v>0</v>
      </c>
      <c r="I246" s="476">
        <v>0</v>
      </c>
      <c r="J246" s="476">
        <v>0</v>
      </c>
      <c r="K246" s="476">
        <v>0</v>
      </c>
      <c r="L246" s="476">
        <v>0</v>
      </c>
      <c r="M246" s="476">
        <v>0</v>
      </c>
      <c r="N246" s="476">
        <v>0</v>
      </c>
      <c r="O246" s="476">
        <v>0</v>
      </c>
      <c r="P246" s="476">
        <v>0</v>
      </c>
      <c r="Q246" s="476">
        <v>0</v>
      </c>
      <c r="R246" s="476">
        <v>0</v>
      </c>
      <c r="S246" s="476">
        <v>0</v>
      </c>
      <c r="T246" s="476">
        <v>0</v>
      </c>
      <c r="U246" s="476">
        <v>0</v>
      </c>
      <c r="V246" s="476">
        <v>0</v>
      </c>
      <c r="W246" s="476">
        <v>0</v>
      </c>
      <c r="X246" s="476">
        <v>-2.4004298095520746</v>
      </c>
      <c r="Y246" s="476">
        <v>3.3834117250816549</v>
      </c>
      <c r="Z246" s="476">
        <v>-2.1726182375773893E-12</v>
      </c>
      <c r="AA246" s="476">
        <v>-2.1726182375773893E-12</v>
      </c>
      <c r="AB246" s="476">
        <v>-2.1726182375773893E-12</v>
      </c>
      <c r="AC246" s="476">
        <v>-2.1726182375773893E-12</v>
      </c>
      <c r="AD246" s="476">
        <v>-2.1726182375773893E-12</v>
      </c>
      <c r="AE246" s="476">
        <v>-2.1726182375773893E-12</v>
      </c>
      <c r="AF246" s="476">
        <v>-2.1726182375773893E-12</v>
      </c>
      <c r="AG246" s="476">
        <v>-2.1726182375773893E-12</v>
      </c>
      <c r="AH246" s="476">
        <v>-2.1726182375773893E-12</v>
      </c>
      <c r="AI246" s="476">
        <v>-2.1726182375773893E-12</v>
      </c>
      <c r="AJ246" s="476">
        <v>-2.1726182375773893E-12</v>
      </c>
      <c r="AK246" s="476">
        <v>-2.1726182375773893E-12</v>
      </c>
      <c r="AL246" s="476">
        <v>-2.1726182375773893E-12</v>
      </c>
      <c r="AM246" s="476">
        <v>-2.1726182375773893E-12</v>
      </c>
      <c r="AN246" s="476">
        <v>-2.1726182375773893E-12</v>
      </c>
      <c r="AO246" s="476">
        <v>-2.1726182375773893E-12</v>
      </c>
      <c r="AP246" s="476">
        <v>-2.1726182375773893E-12</v>
      </c>
      <c r="AQ246" s="476">
        <v>-2.1726182375773893E-12</v>
      </c>
      <c r="AR246" s="476">
        <v>-2.1726182375773893E-12</v>
      </c>
      <c r="AS246" s="476">
        <v>-2.1726182375773893E-12</v>
      </c>
      <c r="AT246" s="476">
        <v>-2.1726182375773893E-12</v>
      </c>
      <c r="AU246" s="476">
        <v>-2.1726182375773893E-12</v>
      </c>
      <c r="AV246" s="476">
        <v>-2.1726182375773893E-12</v>
      </c>
      <c r="AW246" s="476">
        <v>-2.1726182375773893E-12</v>
      </c>
      <c r="AX246" s="476">
        <v>-2.1726182375773893E-12</v>
      </c>
      <c r="AY246" s="476">
        <v>-2.1726182375773893E-12</v>
      </c>
      <c r="AZ246" s="476">
        <v>-2.1726182375773893E-12</v>
      </c>
      <c r="BA246" s="476">
        <v>-2.1726182375773893E-12</v>
      </c>
      <c r="BB246" s="476">
        <v>-2.1726182375773893E-12</v>
      </c>
      <c r="BC246" s="476">
        <v>-2.1726182375773893E-12</v>
      </c>
      <c r="BD246" s="476">
        <v>-2.1726182375773893E-12</v>
      </c>
      <c r="BE246" s="476">
        <v>-2.1726182375773893E-12</v>
      </c>
      <c r="BF246" s="476">
        <v>-2.1726182375773893E-12</v>
      </c>
      <c r="BG246" s="476">
        <v>-2.1726182375773893E-12</v>
      </c>
      <c r="BH246" s="476">
        <v>-2.1726182375773893E-12</v>
      </c>
      <c r="BI246" s="476">
        <v>-2.1726182375773893E-12</v>
      </c>
      <c r="BJ246" s="476">
        <v>-2.1726182375773893E-12</v>
      </c>
      <c r="BK246" s="476">
        <v>-2.1726182375773893E-12</v>
      </c>
      <c r="BL246" s="477">
        <v>-2.1726182375773893E-12</v>
      </c>
      <c r="BM246" s="432">
        <v>0</v>
      </c>
      <c r="BN246" s="432">
        <v>0</v>
      </c>
      <c r="BO246" s="432">
        <v>0</v>
      </c>
      <c r="BP246" s="432">
        <v>0</v>
      </c>
      <c r="BQ246" s="432">
        <v>0</v>
      </c>
      <c r="BR246" s="432">
        <v>0</v>
      </c>
      <c r="BS246" s="432">
        <v>0</v>
      </c>
      <c r="BT246" s="432">
        <v>0</v>
      </c>
      <c r="BU246" s="432">
        <v>0</v>
      </c>
      <c r="BV246" s="432">
        <v>0</v>
      </c>
      <c r="BW246" s="432">
        <v>0</v>
      </c>
      <c r="BX246" s="432">
        <v>0</v>
      </c>
      <c r="BY246" s="432">
        <v>0</v>
      </c>
      <c r="BZ246" s="432">
        <v>0</v>
      </c>
      <c r="CA246" s="432">
        <v>0</v>
      </c>
      <c r="CB246" s="432">
        <v>0</v>
      </c>
      <c r="CC246" s="432">
        <v>0</v>
      </c>
      <c r="CD246" s="432">
        <v>0</v>
      </c>
      <c r="CE246" s="432">
        <v>0</v>
      </c>
      <c r="CF246" s="432">
        <v>0</v>
      </c>
      <c r="CG246" s="432">
        <v>-2.4245233547566523</v>
      </c>
      <c r="CH246" s="432">
        <v>3.4173716363523639</v>
      </c>
      <c r="CI246" s="432">
        <v>-2.194425197110661E-12</v>
      </c>
      <c r="CJ246" s="432">
        <v>-2.194425197110661E-12</v>
      </c>
      <c r="CK246" s="432">
        <v>-2.194425197110661E-12</v>
      </c>
      <c r="CL246" s="432">
        <v>-2.194425197110661E-12</v>
      </c>
      <c r="CM246" s="432">
        <v>-2.194425197110661E-12</v>
      </c>
      <c r="CN246" s="432">
        <v>-2.194425197110661E-12</v>
      </c>
      <c r="CO246" s="432">
        <v>-2.194425197110661E-12</v>
      </c>
      <c r="CP246" s="432">
        <v>-2.194425197110661E-12</v>
      </c>
      <c r="CQ246" s="432">
        <v>-2.194425197110661E-12</v>
      </c>
      <c r="CR246" s="432">
        <v>-2.194425197110661E-12</v>
      </c>
      <c r="CS246" s="432">
        <v>-2.194425197110661E-12</v>
      </c>
      <c r="CT246" s="432">
        <v>-2.194425197110661E-12</v>
      </c>
      <c r="CU246" s="432">
        <v>-2.194425197110661E-12</v>
      </c>
      <c r="CV246" s="432">
        <v>-2.194425197110661E-12</v>
      </c>
      <c r="CW246" s="432">
        <v>-2.194425197110661E-12</v>
      </c>
      <c r="CX246" s="432">
        <v>-2.194425197110661E-12</v>
      </c>
      <c r="CY246" s="432">
        <v>-2.194425197110661E-12</v>
      </c>
      <c r="CZ246" s="432">
        <v>-2.194425197110661E-12</v>
      </c>
      <c r="DA246" s="432">
        <v>-2.194425197110661E-12</v>
      </c>
      <c r="DB246" s="432">
        <v>-2.194425197110661E-12</v>
      </c>
      <c r="DC246" s="432">
        <v>-2.194425197110661E-12</v>
      </c>
      <c r="DD246" s="432">
        <v>-2.194425197110661E-12</v>
      </c>
      <c r="DE246" s="432">
        <v>-2.194425197110661E-12</v>
      </c>
      <c r="DF246" s="432">
        <v>-2.194425197110661E-12</v>
      </c>
      <c r="DG246" s="432">
        <v>-2.194425197110661E-12</v>
      </c>
      <c r="DH246" s="432">
        <v>-2.194425197110661E-12</v>
      </c>
      <c r="DI246" s="432">
        <v>-2.194425197110661E-12</v>
      </c>
      <c r="DJ246" s="432">
        <v>-2.194425197110661E-12</v>
      </c>
      <c r="DK246" s="432">
        <v>-2.194425197110661E-12</v>
      </c>
      <c r="DL246" s="432">
        <v>-2.194425197110661E-12</v>
      </c>
      <c r="DM246" s="432">
        <v>-2.194425197110661E-12</v>
      </c>
      <c r="DN246" s="432">
        <v>-2.194425197110661E-12</v>
      </c>
      <c r="DO246" s="432">
        <v>-2.194425197110661E-12</v>
      </c>
      <c r="DP246" s="432">
        <v>-2.194425197110661E-12</v>
      </c>
      <c r="DQ246" s="432">
        <v>-2.194425197110661E-12</v>
      </c>
      <c r="DR246" s="432">
        <v>-2.194425197110661E-12</v>
      </c>
      <c r="DS246" s="432">
        <v>-2.194425197110661E-12</v>
      </c>
      <c r="DT246" s="432">
        <v>-2.194425197110661E-12</v>
      </c>
      <c r="DU246" s="436">
        <v>-2.194425197110661E-12</v>
      </c>
    </row>
    <row r="247" spans="1:125" hidden="1" outlineLevel="1" x14ac:dyDescent="0.2">
      <c r="A247" s="238">
        <v>42188</v>
      </c>
      <c r="B247" s="238">
        <v>42373</v>
      </c>
      <c r="C247" s="456">
        <v>0.98279784910781209</v>
      </c>
      <c r="D247" s="475">
        <v>0</v>
      </c>
      <c r="E247" s="476">
        <v>0</v>
      </c>
      <c r="F247" s="476">
        <v>0</v>
      </c>
      <c r="G247" s="476">
        <v>0</v>
      </c>
      <c r="H247" s="476">
        <v>0</v>
      </c>
      <c r="I247" s="476">
        <v>0</v>
      </c>
      <c r="J247" s="476">
        <v>0</v>
      </c>
      <c r="K247" s="476">
        <v>0</v>
      </c>
      <c r="L247" s="476">
        <v>0</v>
      </c>
      <c r="M247" s="476">
        <v>0</v>
      </c>
      <c r="N247" s="476">
        <v>0</v>
      </c>
      <c r="O247" s="476">
        <v>0</v>
      </c>
      <c r="P247" s="476">
        <v>0</v>
      </c>
      <c r="Q247" s="476">
        <v>0</v>
      </c>
      <c r="R247" s="476">
        <v>0</v>
      </c>
      <c r="S247" s="476">
        <v>0</v>
      </c>
      <c r="T247" s="476">
        <v>0</v>
      </c>
      <c r="U247" s="476">
        <v>0</v>
      </c>
      <c r="V247" s="476">
        <v>0</v>
      </c>
      <c r="W247" s="476">
        <v>0</v>
      </c>
      <c r="X247" s="476">
        <v>0</v>
      </c>
      <c r="Y247" s="476">
        <v>-2.4402947819390604</v>
      </c>
      <c r="Z247" s="476">
        <v>3.4179837496011323</v>
      </c>
      <c r="AA247" s="476">
        <v>0</v>
      </c>
      <c r="AB247" s="476">
        <v>0</v>
      </c>
      <c r="AC247" s="476">
        <v>0</v>
      </c>
      <c r="AD247" s="476">
        <v>0</v>
      </c>
      <c r="AE247" s="476">
        <v>0</v>
      </c>
      <c r="AF247" s="476">
        <v>0</v>
      </c>
      <c r="AG247" s="476">
        <v>0</v>
      </c>
      <c r="AH247" s="476">
        <v>0</v>
      </c>
      <c r="AI247" s="476">
        <v>0</v>
      </c>
      <c r="AJ247" s="476">
        <v>0</v>
      </c>
      <c r="AK247" s="476">
        <v>0</v>
      </c>
      <c r="AL247" s="476">
        <v>0</v>
      </c>
      <c r="AM247" s="476">
        <v>0</v>
      </c>
      <c r="AN247" s="476">
        <v>0</v>
      </c>
      <c r="AO247" s="476">
        <v>0</v>
      </c>
      <c r="AP247" s="476">
        <v>0</v>
      </c>
      <c r="AQ247" s="476">
        <v>0</v>
      </c>
      <c r="AR247" s="476">
        <v>0</v>
      </c>
      <c r="AS247" s="476">
        <v>0</v>
      </c>
      <c r="AT247" s="476">
        <v>0</v>
      </c>
      <c r="AU247" s="476">
        <v>0</v>
      </c>
      <c r="AV247" s="476">
        <v>0</v>
      </c>
      <c r="AW247" s="476">
        <v>0</v>
      </c>
      <c r="AX247" s="476">
        <v>0</v>
      </c>
      <c r="AY247" s="476">
        <v>0</v>
      </c>
      <c r="AZ247" s="476">
        <v>0</v>
      </c>
      <c r="BA247" s="476">
        <v>0</v>
      </c>
      <c r="BB247" s="476">
        <v>0</v>
      </c>
      <c r="BC247" s="476">
        <v>0</v>
      </c>
      <c r="BD247" s="476">
        <v>0</v>
      </c>
      <c r="BE247" s="476">
        <v>0</v>
      </c>
      <c r="BF247" s="476">
        <v>0</v>
      </c>
      <c r="BG247" s="476">
        <v>0</v>
      </c>
      <c r="BH247" s="476">
        <v>0</v>
      </c>
      <c r="BI247" s="476">
        <v>0</v>
      </c>
      <c r="BJ247" s="476">
        <v>0</v>
      </c>
      <c r="BK247" s="476">
        <v>0</v>
      </c>
      <c r="BL247" s="477">
        <v>0</v>
      </c>
      <c r="BM247" s="432">
        <v>0</v>
      </c>
      <c r="BN247" s="432">
        <v>0</v>
      </c>
      <c r="BO247" s="432">
        <v>0</v>
      </c>
      <c r="BP247" s="432">
        <v>0</v>
      </c>
      <c r="BQ247" s="432">
        <v>0</v>
      </c>
      <c r="BR247" s="432">
        <v>0</v>
      </c>
      <c r="BS247" s="432">
        <v>0</v>
      </c>
      <c r="BT247" s="432">
        <v>0</v>
      </c>
      <c r="BU247" s="432">
        <v>0</v>
      </c>
      <c r="BV247" s="432">
        <v>0</v>
      </c>
      <c r="BW247" s="432">
        <v>0</v>
      </c>
      <c r="BX247" s="432">
        <v>0</v>
      </c>
      <c r="BY247" s="432">
        <v>0</v>
      </c>
      <c r="BZ247" s="432">
        <v>0</v>
      </c>
      <c r="CA247" s="432">
        <v>0</v>
      </c>
      <c r="CB247" s="432">
        <v>0</v>
      </c>
      <c r="CC247" s="432">
        <v>0</v>
      </c>
      <c r="CD247" s="432">
        <v>0</v>
      </c>
      <c r="CE247" s="432">
        <v>0</v>
      </c>
      <c r="CF247" s="432">
        <v>0</v>
      </c>
      <c r="CG247" s="432">
        <v>0</v>
      </c>
      <c r="CH247" s="432">
        <v>-2.4830078577749939</v>
      </c>
      <c r="CI247" s="432">
        <v>3.4778095543289922</v>
      </c>
      <c r="CJ247" s="432">
        <v>0</v>
      </c>
      <c r="CK247" s="432">
        <v>0</v>
      </c>
      <c r="CL247" s="432">
        <v>0</v>
      </c>
      <c r="CM247" s="432">
        <v>0</v>
      </c>
      <c r="CN247" s="432">
        <v>0</v>
      </c>
      <c r="CO247" s="432">
        <v>0</v>
      </c>
      <c r="CP247" s="432">
        <v>0</v>
      </c>
      <c r="CQ247" s="432">
        <v>0</v>
      </c>
      <c r="CR247" s="432">
        <v>0</v>
      </c>
      <c r="CS247" s="432">
        <v>0</v>
      </c>
      <c r="CT247" s="432">
        <v>0</v>
      </c>
      <c r="CU247" s="432">
        <v>0</v>
      </c>
      <c r="CV247" s="432">
        <v>0</v>
      </c>
      <c r="CW247" s="432">
        <v>0</v>
      </c>
      <c r="CX247" s="432">
        <v>0</v>
      </c>
      <c r="CY247" s="432">
        <v>0</v>
      </c>
      <c r="CZ247" s="432">
        <v>0</v>
      </c>
      <c r="DA247" s="432">
        <v>0</v>
      </c>
      <c r="DB247" s="432">
        <v>0</v>
      </c>
      <c r="DC247" s="432">
        <v>0</v>
      </c>
      <c r="DD247" s="432">
        <v>0</v>
      </c>
      <c r="DE247" s="432">
        <v>0</v>
      </c>
      <c r="DF247" s="432">
        <v>0</v>
      </c>
      <c r="DG247" s="432">
        <v>0</v>
      </c>
      <c r="DH247" s="432">
        <v>0</v>
      </c>
      <c r="DI247" s="432">
        <v>0</v>
      </c>
      <c r="DJ247" s="432">
        <v>0</v>
      </c>
      <c r="DK247" s="432">
        <v>0</v>
      </c>
      <c r="DL247" s="432">
        <v>0</v>
      </c>
      <c r="DM247" s="432">
        <v>0</v>
      </c>
      <c r="DN247" s="432">
        <v>0</v>
      </c>
      <c r="DO247" s="432">
        <v>0</v>
      </c>
      <c r="DP247" s="432">
        <v>0</v>
      </c>
      <c r="DQ247" s="432">
        <v>0</v>
      </c>
      <c r="DR247" s="432">
        <v>0</v>
      </c>
      <c r="DS247" s="432">
        <v>0</v>
      </c>
      <c r="DT247" s="432">
        <v>0</v>
      </c>
      <c r="DU247" s="436">
        <v>0</v>
      </c>
    </row>
    <row r="248" spans="1:125" hidden="1" outlineLevel="1" x14ac:dyDescent="0.2">
      <c r="A248" s="238">
        <v>42555</v>
      </c>
      <c r="B248" s="238">
        <v>42739</v>
      </c>
      <c r="C248" s="456">
        <v>0.96897957164445669</v>
      </c>
      <c r="D248" s="475">
        <v>0</v>
      </c>
      <c r="E248" s="476">
        <v>0</v>
      </c>
      <c r="F248" s="476">
        <v>0</v>
      </c>
      <c r="G248" s="476">
        <v>0</v>
      </c>
      <c r="H248" s="476">
        <v>0</v>
      </c>
      <c r="I248" s="476">
        <v>0</v>
      </c>
      <c r="J248" s="476">
        <v>0</v>
      </c>
      <c r="K248" s="476">
        <v>0</v>
      </c>
      <c r="L248" s="476">
        <v>0</v>
      </c>
      <c r="M248" s="476">
        <v>0</v>
      </c>
      <c r="N248" s="476">
        <v>0</v>
      </c>
      <c r="O248" s="476">
        <v>0</v>
      </c>
      <c r="P248" s="476">
        <v>0</v>
      </c>
      <c r="Q248" s="476">
        <v>0</v>
      </c>
      <c r="R248" s="476">
        <v>0</v>
      </c>
      <c r="S248" s="476">
        <v>0</v>
      </c>
      <c r="T248" s="476">
        <v>0</v>
      </c>
      <c r="U248" s="476">
        <v>0</v>
      </c>
      <c r="V248" s="476">
        <v>0</v>
      </c>
      <c r="W248" s="476">
        <v>0</v>
      </c>
      <c r="X248" s="476">
        <v>0</v>
      </c>
      <c r="Y248" s="476">
        <v>0</v>
      </c>
      <c r="Z248" s="476">
        <v>-3.4096006554469702</v>
      </c>
      <c r="AA248" s="476">
        <v>4.3764611954593793</v>
      </c>
      <c r="AB248" s="476">
        <v>-2.1011395133419869E-12</v>
      </c>
      <c r="AC248" s="476">
        <v>-2.1011395133419869E-12</v>
      </c>
      <c r="AD248" s="476">
        <v>-2.1011395133419869E-12</v>
      </c>
      <c r="AE248" s="476">
        <v>-2.1011395133419869E-12</v>
      </c>
      <c r="AF248" s="476">
        <v>-2.1011395133419869E-12</v>
      </c>
      <c r="AG248" s="476">
        <v>-2.1011395133419869E-12</v>
      </c>
      <c r="AH248" s="476">
        <v>-2.1011395133419869E-12</v>
      </c>
      <c r="AI248" s="476">
        <v>-2.1011395133419869E-12</v>
      </c>
      <c r="AJ248" s="476">
        <v>-2.1011395133419869E-12</v>
      </c>
      <c r="AK248" s="476">
        <v>-2.1011395133419869E-12</v>
      </c>
      <c r="AL248" s="476">
        <v>-2.1011395133419869E-12</v>
      </c>
      <c r="AM248" s="476">
        <v>-2.1011395133419869E-12</v>
      </c>
      <c r="AN248" s="476">
        <v>-2.1011395133419869E-12</v>
      </c>
      <c r="AO248" s="476">
        <v>-2.1011395133419869E-12</v>
      </c>
      <c r="AP248" s="476">
        <v>-2.1011395133419869E-12</v>
      </c>
      <c r="AQ248" s="476">
        <v>-2.1011395133419869E-12</v>
      </c>
      <c r="AR248" s="476">
        <v>-2.1011395133419869E-12</v>
      </c>
      <c r="AS248" s="476">
        <v>-2.1011395133419869E-12</v>
      </c>
      <c r="AT248" s="476">
        <v>-2.1011395133419869E-12</v>
      </c>
      <c r="AU248" s="476">
        <v>-2.1011395133419869E-12</v>
      </c>
      <c r="AV248" s="476">
        <v>-2.1011395133419869E-12</v>
      </c>
      <c r="AW248" s="476">
        <v>-2.1011395133419869E-12</v>
      </c>
      <c r="AX248" s="476">
        <v>-2.1011395133419869E-12</v>
      </c>
      <c r="AY248" s="476">
        <v>-2.1011395133419869E-12</v>
      </c>
      <c r="AZ248" s="476">
        <v>-2.1011395133419869E-12</v>
      </c>
      <c r="BA248" s="476">
        <v>-2.1011395133419869E-12</v>
      </c>
      <c r="BB248" s="476">
        <v>-2.1011395133419869E-12</v>
      </c>
      <c r="BC248" s="476">
        <v>-2.1011395133419869E-12</v>
      </c>
      <c r="BD248" s="476">
        <v>-2.1011395133419869E-12</v>
      </c>
      <c r="BE248" s="476">
        <v>-2.1011395133419869E-12</v>
      </c>
      <c r="BF248" s="476">
        <v>-2.1011395133419869E-12</v>
      </c>
      <c r="BG248" s="476">
        <v>-2.1011395133419869E-12</v>
      </c>
      <c r="BH248" s="476">
        <v>-2.1011395133419869E-12</v>
      </c>
      <c r="BI248" s="476">
        <v>-2.1011395133419869E-12</v>
      </c>
      <c r="BJ248" s="476">
        <v>-2.1011395133419869E-12</v>
      </c>
      <c r="BK248" s="476">
        <v>-2.1011395133419869E-12</v>
      </c>
      <c r="BL248" s="477">
        <v>-2.1011395133419869E-12</v>
      </c>
      <c r="BM248" s="432">
        <v>0</v>
      </c>
      <c r="BN248" s="432">
        <v>0</v>
      </c>
      <c r="BO248" s="432">
        <v>0</v>
      </c>
      <c r="BP248" s="432">
        <v>0</v>
      </c>
      <c r="BQ248" s="432">
        <v>0</v>
      </c>
      <c r="BR248" s="432">
        <v>0</v>
      </c>
      <c r="BS248" s="432">
        <v>0</v>
      </c>
      <c r="BT248" s="432">
        <v>0</v>
      </c>
      <c r="BU248" s="432">
        <v>0</v>
      </c>
      <c r="BV248" s="432">
        <v>0</v>
      </c>
      <c r="BW248" s="432">
        <v>0</v>
      </c>
      <c r="BX248" s="432">
        <v>0</v>
      </c>
      <c r="BY248" s="432">
        <v>0</v>
      </c>
      <c r="BZ248" s="432">
        <v>0</v>
      </c>
      <c r="CA248" s="432">
        <v>0</v>
      </c>
      <c r="CB248" s="432">
        <v>0</v>
      </c>
      <c r="CC248" s="432">
        <v>0</v>
      </c>
      <c r="CD248" s="432">
        <v>0</v>
      </c>
      <c r="CE248" s="432">
        <v>0</v>
      </c>
      <c r="CF248" s="432">
        <v>0</v>
      </c>
      <c r="CG248" s="432">
        <v>0</v>
      </c>
      <c r="CH248" s="432">
        <v>0</v>
      </c>
      <c r="CI248" s="432">
        <v>-3.5187539089813131</v>
      </c>
      <c r="CJ248" s="432">
        <v>4.5165670397282787</v>
      </c>
      <c r="CK248" s="432">
        <v>-2.1684043449710089E-12</v>
      </c>
      <c r="CL248" s="432">
        <v>-2.1684043449710089E-12</v>
      </c>
      <c r="CM248" s="432">
        <v>-2.1684043449710089E-12</v>
      </c>
      <c r="CN248" s="432">
        <v>-2.1684043449710089E-12</v>
      </c>
      <c r="CO248" s="432">
        <v>-2.1684043449710089E-12</v>
      </c>
      <c r="CP248" s="432">
        <v>-2.1684043449710089E-12</v>
      </c>
      <c r="CQ248" s="432">
        <v>-2.1684043449710089E-12</v>
      </c>
      <c r="CR248" s="432">
        <v>-2.1684043449710089E-12</v>
      </c>
      <c r="CS248" s="432">
        <v>-2.1684043449710089E-12</v>
      </c>
      <c r="CT248" s="432">
        <v>-2.1684043449710089E-12</v>
      </c>
      <c r="CU248" s="432">
        <v>-2.1684043449710089E-12</v>
      </c>
      <c r="CV248" s="432">
        <v>-2.1684043449710089E-12</v>
      </c>
      <c r="CW248" s="432">
        <v>-2.1684043449710089E-12</v>
      </c>
      <c r="CX248" s="432">
        <v>-2.1684043449710089E-12</v>
      </c>
      <c r="CY248" s="432">
        <v>-2.1684043449710089E-12</v>
      </c>
      <c r="CZ248" s="432">
        <v>-2.1684043449710089E-12</v>
      </c>
      <c r="DA248" s="432">
        <v>-2.1684043449710089E-12</v>
      </c>
      <c r="DB248" s="432">
        <v>-2.1684043449710089E-12</v>
      </c>
      <c r="DC248" s="432">
        <v>-2.1684043449710089E-12</v>
      </c>
      <c r="DD248" s="432">
        <v>-2.1684043449710089E-12</v>
      </c>
      <c r="DE248" s="432">
        <v>-2.1684043449710089E-12</v>
      </c>
      <c r="DF248" s="432">
        <v>-2.1684043449710089E-12</v>
      </c>
      <c r="DG248" s="432">
        <v>-2.1684043449710089E-12</v>
      </c>
      <c r="DH248" s="432">
        <v>-2.1684043449710089E-12</v>
      </c>
      <c r="DI248" s="432">
        <v>-2.1684043449710089E-12</v>
      </c>
      <c r="DJ248" s="432">
        <v>-2.1684043449710089E-12</v>
      </c>
      <c r="DK248" s="432">
        <v>-2.1684043449710089E-12</v>
      </c>
      <c r="DL248" s="432">
        <v>-2.1684043449710089E-12</v>
      </c>
      <c r="DM248" s="432">
        <v>-2.1684043449710089E-12</v>
      </c>
      <c r="DN248" s="432">
        <v>-2.1684043449710089E-12</v>
      </c>
      <c r="DO248" s="432">
        <v>-2.1684043449710089E-12</v>
      </c>
      <c r="DP248" s="432">
        <v>-2.1684043449710089E-12</v>
      </c>
      <c r="DQ248" s="432">
        <v>-2.1684043449710089E-12</v>
      </c>
      <c r="DR248" s="432">
        <v>-2.1684043449710089E-12</v>
      </c>
      <c r="DS248" s="432">
        <v>-2.1684043449710089E-12</v>
      </c>
      <c r="DT248" s="432">
        <v>-2.1684043449710089E-12</v>
      </c>
      <c r="DU248" s="436">
        <v>-2.1684043449710089E-12</v>
      </c>
    </row>
    <row r="249" spans="1:125" hidden="1" outlineLevel="1" x14ac:dyDescent="0.2">
      <c r="A249" s="238">
        <v>42919</v>
      </c>
      <c r="B249" s="238">
        <v>43103</v>
      </c>
      <c r="C249" s="456">
        <v>0.95096442295565453</v>
      </c>
      <c r="D249" s="475">
        <v>0</v>
      </c>
      <c r="E249" s="476">
        <v>0</v>
      </c>
      <c r="F249" s="476">
        <v>0</v>
      </c>
      <c r="G249" s="476">
        <v>0</v>
      </c>
      <c r="H249" s="476">
        <v>0</v>
      </c>
      <c r="I249" s="476">
        <v>0</v>
      </c>
      <c r="J249" s="476">
        <v>0</v>
      </c>
      <c r="K249" s="476">
        <v>0</v>
      </c>
      <c r="L249" s="476">
        <v>0</v>
      </c>
      <c r="M249" s="476">
        <v>0</v>
      </c>
      <c r="N249" s="476">
        <v>0</v>
      </c>
      <c r="O249" s="476">
        <v>0</v>
      </c>
      <c r="P249" s="476">
        <v>0</v>
      </c>
      <c r="Q249" s="476">
        <v>0</v>
      </c>
      <c r="R249" s="476">
        <v>0</v>
      </c>
      <c r="S249" s="476">
        <v>0</v>
      </c>
      <c r="T249" s="476">
        <v>0</v>
      </c>
      <c r="U249" s="476">
        <v>0</v>
      </c>
      <c r="V249" s="476">
        <v>0</v>
      </c>
      <c r="W249" s="476">
        <v>0</v>
      </c>
      <c r="X249" s="476">
        <v>0</v>
      </c>
      <c r="Y249" s="476">
        <v>0</v>
      </c>
      <c r="Z249" s="476">
        <v>0</v>
      </c>
      <c r="AA249" s="476">
        <v>-4.2860736623431048</v>
      </c>
      <c r="AB249" s="476">
        <v>5.2374290763899429</v>
      </c>
      <c r="AC249" s="476">
        <v>2.0290821804634913E-12</v>
      </c>
      <c r="AD249" s="476">
        <v>2.0290821804634913E-12</v>
      </c>
      <c r="AE249" s="476">
        <v>2.0290821804634913E-12</v>
      </c>
      <c r="AF249" s="476">
        <v>2.0290821804634913E-12</v>
      </c>
      <c r="AG249" s="476">
        <v>2.0290821804634913E-12</v>
      </c>
      <c r="AH249" s="476">
        <v>2.0290821804634913E-12</v>
      </c>
      <c r="AI249" s="476">
        <v>2.0290821804634913E-12</v>
      </c>
      <c r="AJ249" s="476">
        <v>2.0290821804634913E-12</v>
      </c>
      <c r="AK249" s="476">
        <v>2.0290821804634913E-12</v>
      </c>
      <c r="AL249" s="476">
        <v>2.0290821804634913E-12</v>
      </c>
      <c r="AM249" s="476">
        <v>2.0290821804634913E-12</v>
      </c>
      <c r="AN249" s="476">
        <v>2.0290821804634913E-12</v>
      </c>
      <c r="AO249" s="476">
        <v>2.0290821804634913E-12</v>
      </c>
      <c r="AP249" s="476">
        <v>2.0290821804634913E-12</v>
      </c>
      <c r="AQ249" s="476">
        <v>2.0290821804634913E-12</v>
      </c>
      <c r="AR249" s="476">
        <v>2.0290821804634913E-12</v>
      </c>
      <c r="AS249" s="476">
        <v>2.0290821804634913E-12</v>
      </c>
      <c r="AT249" s="476">
        <v>2.0290821804634913E-12</v>
      </c>
      <c r="AU249" s="476">
        <v>2.0290821804634913E-12</v>
      </c>
      <c r="AV249" s="476">
        <v>2.0290821804634913E-12</v>
      </c>
      <c r="AW249" s="476">
        <v>2.0290821804634913E-12</v>
      </c>
      <c r="AX249" s="476">
        <v>2.0290821804634913E-12</v>
      </c>
      <c r="AY249" s="476">
        <v>2.0290821804634913E-12</v>
      </c>
      <c r="AZ249" s="476">
        <v>2.0290821804634913E-12</v>
      </c>
      <c r="BA249" s="476">
        <v>2.0290821804634913E-12</v>
      </c>
      <c r="BB249" s="476">
        <v>2.0290821804634913E-12</v>
      </c>
      <c r="BC249" s="476">
        <v>2.0290821804634913E-12</v>
      </c>
      <c r="BD249" s="476">
        <v>2.0290821804634913E-12</v>
      </c>
      <c r="BE249" s="476">
        <v>2.0290821804634913E-12</v>
      </c>
      <c r="BF249" s="476">
        <v>2.0290821804634913E-12</v>
      </c>
      <c r="BG249" s="476">
        <v>2.0290821804634913E-12</v>
      </c>
      <c r="BH249" s="476">
        <v>2.0290821804634913E-12</v>
      </c>
      <c r="BI249" s="476">
        <v>2.0290821804634913E-12</v>
      </c>
      <c r="BJ249" s="476">
        <v>2.0290821804634913E-12</v>
      </c>
      <c r="BK249" s="476">
        <v>2.0290821804634913E-12</v>
      </c>
      <c r="BL249" s="477">
        <v>2.0290821804634913E-12</v>
      </c>
      <c r="BM249" s="432">
        <v>0</v>
      </c>
      <c r="BN249" s="432">
        <v>0</v>
      </c>
      <c r="BO249" s="432">
        <v>0</v>
      </c>
      <c r="BP249" s="432">
        <v>0</v>
      </c>
      <c r="BQ249" s="432">
        <v>0</v>
      </c>
      <c r="BR249" s="432">
        <v>0</v>
      </c>
      <c r="BS249" s="432">
        <v>0</v>
      </c>
      <c r="BT249" s="432">
        <v>0</v>
      </c>
      <c r="BU249" s="432">
        <v>0</v>
      </c>
      <c r="BV249" s="432">
        <v>0</v>
      </c>
      <c r="BW249" s="432">
        <v>0</v>
      </c>
      <c r="BX249" s="432">
        <v>0</v>
      </c>
      <c r="BY249" s="432">
        <v>0</v>
      </c>
      <c r="BZ249" s="432">
        <v>0</v>
      </c>
      <c r="CA249" s="432">
        <v>0</v>
      </c>
      <c r="CB249" s="432">
        <v>0</v>
      </c>
      <c r="CC249" s="432">
        <v>0</v>
      </c>
      <c r="CD249" s="432">
        <v>0</v>
      </c>
      <c r="CE249" s="432">
        <v>0</v>
      </c>
      <c r="CF249" s="432">
        <v>0</v>
      </c>
      <c r="CG249" s="432">
        <v>0</v>
      </c>
      <c r="CH249" s="432">
        <v>0</v>
      </c>
      <c r="CI249" s="432">
        <v>0</v>
      </c>
      <c r="CJ249" s="432">
        <v>-4.5070809789305581</v>
      </c>
      <c r="CK249" s="432">
        <v>5.5074921311059137</v>
      </c>
      <c r="CL249" s="432">
        <v>2.1337098754514727E-12</v>
      </c>
      <c r="CM249" s="432">
        <v>2.1337098754514727E-12</v>
      </c>
      <c r="CN249" s="432">
        <v>2.1337098754514727E-12</v>
      </c>
      <c r="CO249" s="432">
        <v>2.1337098754514727E-12</v>
      </c>
      <c r="CP249" s="432">
        <v>2.1337098754514727E-12</v>
      </c>
      <c r="CQ249" s="432">
        <v>2.1337098754514727E-12</v>
      </c>
      <c r="CR249" s="432">
        <v>2.1337098754514727E-12</v>
      </c>
      <c r="CS249" s="432">
        <v>2.1337098754514727E-12</v>
      </c>
      <c r="CT249" s="432">
        <v>2.1337098754514727E-12</v>
      </c>
      <c r="CU249" s="432">
        <v>2.1337098754514727E-12</v>
      </c>
      <c r="CV249" s="432">
        <v>2.1337098754514727E-12</v>
      </c>
      <c r="CW249" s="432">
        <v>2.1337098754514727E-12</v>
      </c>
      <c r="CX249" s="432">
        <v>2.1337098754514727E-12</v>
      </c>
      <c r="CY249" s="432">
        <v>2.1337098754514727E-12</v>
      </c>
      <c r="CZ249" s="432">
        <v>2.1337098754514727E-12</v>
      </c>
      <c r="DA249" s="432">
        <v>2.1337098754514727E-12</v>
      </c>
      <c r="DB249" s="432">
        <v>2.1337098754514727E-12</v>
      </c>
      <c r="DC249" s="432">
        <v>2.1337098754514727E-12</v>
      </c>
      <c r="DD249" s="432">
        <v>2.1337098754514727E-12</v>
      </c>
      <c r="DE249" s="432">
        <v>2.1337098754514727E-12</v>
      </c>
      <c r="DF249" s="432">
        <v>2.1337098754514727E-12</v>
      </c>
      <c r="DG249" s="432">
        <v>2.1337098754514727E-12</v>
      </c>
      <c r="DH249" s="432">
        <v>2.1337098754514727E-12</v>
      </c>
      <c r="DI249" s="432">
        <v>2.1337098754514727E-12</v>
      </c>
      <c r="DJ249" s="432">
        <v>2.1337098754514727E-12</v>
      </c>
      <c r="DK249" s="432">
        <v>2.1337098754514727E-12</v>
      </c>
      <c r="DL249" s="432">
        <v>2.1337098754514727E-12</v>
      </c>
      <c r="DM249" s="432">
        <v>2.1337098754514727E-12</v>
      </c>
      <c r="DN249" s="432">
        <v>2.1337098754514727E-12</v>
      </c>
      <c r="DO249" s="432">
        <v>2.1337098754514727E-12</v>
      </c>
      <c r="DP249" s="432">
        <v>2.1337098754514727E-12</v>
      </c>
      <c r="DQ249" s="432">
        <v>2.1337098754514727E-12</v>
      </c>
      <c r="DR249" s="432">
        <v>2.1337098754514727E-12</v>
      </c>
      <c r="DS249" s="432">
        <v>2.1337098754514727E-12</v>
      </c>
      <c r="DT249" s="432">
        <v>2.1337098754514727E-12</v>
      </c>
      <c r="DU249" s="436">
        <v>2.1337098754514727E-12</v>
      </c>
    </row>
    <row r="250" spans="1:125" hidden="1" outlineLevel="1" x14ac:dyDescent="0.2">
      <c r="A250" s="238">
        <v>43284</v>
      </c>
      <c r="B250" s="238">
        <v>43468</v>
      </c>
      <c r="C250" s="456">
        <v>0.93034126786378002</v>
      </c>
      <c r="D250" s="475">
        <v>0</v>
      </c>
      <c r="E250" s="476">
        <v>0</v>
      </c>
      <c r="F250" s="476">
        <v>0</v>
      </c>
      <c r="G250" s="476">
        <v>0</v>
      </c>
      <c r="H250" s="476">
        <v>0</v>
      </c>
      <c r="I250" s="476">
        <v>0</v>
      </c>
      <c r="J250" s="476">
        <v>0</v>
      </c>
      <c r="K250" s="476">
        <v>0</v>
      </c>
      <c r="L250" s="476">
        <v>0</v>
      </c>
      <c r="M250" s="476">
        <v>0</v>
      </c>
      <c r="N250" s="476">
        <v>0</v>
      </c>
      <c r="O250" s="476">
        <v>0</v>
      </c>
      <c r="P250" s="476">
        <v>0</v>
      </c>
      <c r="Q250" s="476">
        <v>0</v>
      </c>
      <c r="R250" s="476">
        <v>0</v>
      </c>
      <c r="S250" s="476">
        <v>0</v>
      </c>
      <c r="T250" s="476">
        <v>0</v>
      </c>
      <c r="U250" s="476">
        <v>0</v>
      </c>
      <c r="V250" s="476">
        <v>0</v>
      </c>
      <c r="W250" s="476">
        <v>0</v>
      </c>
      <c r="X250" s="476">
        <v>0</v>
      </c>
      <c r="Y250" s="476">
        <v>0</v>
      </c>
      <c r="Z250" s="476">
        <v>0</v>
      </c>
      <c r="AA250" s="476">
        <v>0</v>
      </c>
      <c r="AB250" s="476">
        <v>-5.1260955275912945</v>
      </c>
      <c r="AC250" s="476">
        <v>6.0587798368233727</v>
      </c>
      <c r="AD250" s="476">
        <v>0</v>
      </c>
      <c r="AE250" s="476">
        <v>0</v>
      </c>
      <c r="AF250" s="476">
        <v>0</v>
      </c>
      <c r="AG250" s="476">
        <v>0</v>
      </c>
      <c r="AH250" s="476">
        <v>0</v>
      </c>
      <c r="AI250" s="476">
        <v>0</v>
      </c>
      <c r="AJ250" s="476">
        <v>0</v>
      </c>
      <c r="AK250" s="476">
        <v>0</v>
      </c>
      <c r="AL250" s="476">
        <v>0</v>
      </c>
      <c r="AM250" s="476">
        <v>0</v>
      </c>
      <c r="AN250" s="476">
        <v>0</v>
      </c>
      <c r="AO250" s="476">
        <v>0</v>
      </c>
      <c r="AP250" s="476">
        <v>0</v>
      </c>
      <c r="AQ250" s="476">
        <v>0</v>
      </c>
      <c r="AR250" s="476">
        <v>0</v>
      </c>
      <c r="AS250" s="476">
        <v>0</v>
      </c>
      <c r="AT250" s="476">
        <v>0</v>
      </c>
      <c r="AU250" s="476">
        <v>0</v>
      </c>
      <c r="AV250" s="476">
        <v>0</v>
      </c>
      <c r="AW250" s="476">
        <v>0</v>
      </c>
      <c r="AX250" s="476">
        <v>0</v>
      </c>
      <c r="AY250" s="476">
        <v>0</v>
      </c>
      <c r="AZ250" s="476">
        <v>0</v>
      </c>
      <c r="BA250" s="476">
        <v>0</v>
      </c>
      <c r="BB250" s="476">
        <v>0</v>
      </c>
      <c r="BC250" s="476">
        <v>0</v>
      </c>
      <c r="BD250" s="476">
        <v>0</v>
      </c>
      <c r="BE250" s="476">
        <v>0</v>
      </c>
      <c r="BF250" s="476">
        <v>0</v>
      </c>
      <c r="BG250" s="476">
        <v>0</v>
      </c>
      <c r="BH250" s="476">
        <v>0</v>
      </c>
      <c r="BI250" s="476">
        <v>0</v>
      </c>
      <c r="BJ250" s="476">
        <v>0</v>
      </c>
      <c r="BK250" s="476">
        <v>0</v>
      </c>
      <c r="BL250" s="477">
        <v>0</v>
      </c>
      <c r="BM250" s="432">
        <v>0</v>
      </c>
      <c r="BN250" s="432">
        <v>0</v>
      </c>
      <c r="BO250" s="432">
        <v>0</v>
      </c>
      <c r="BP250" s="432">
        <v>0</v>
      </c>
      <c r="BQ250" s="432">
        <v>0</v>
      </c>
      <c r="BR250" s="432">
        <v>0</v>
      </c>
      <c r="BS250" s="432">
        <v>0</v>
      </c>
      <c r="BT250" s="432">
        <v>0</v>
      </c>
      <c r="BU250" s="432">
        <v>0</v>
      </c>
      <c r="BV250" s="432">
        <v>0</v>
      </c>
      <c r="BW250" s="432">
        <v>0</v>
      </c>
      <c r="BX250" s="432">
        <v>0</v>
      </c>
      <c r="BY250" s="432">
        <v>0</v>
      </c>
      <c r="BZ250" s="432">
        <v>0</v>
      </c>
      <c r="CA250" s="432">
        <v>0</v>
      </c>
      <c r="CB250" s="432">
        <v>0</v>
      </c>
      <c r="CC250" s="432">
        <v>0</v>
      </c>
      <c r="CD250" s="432">
        <v>0</v>
      </c>
      <c r="CE250" s="432">
        <v>0</v>
      </c>
      <c r="CF250" s="432">
        <v>0</v>
      </c>
      <c r="CG250" s="432">
        <v>0</v>
      </c>
      <c r="CH250" s="432">
        <v>0</v>
      </c>
      <c r="CI250" s="432">
        <v>0</v>
      </c>
      <c r="CJ250" s="432">
        <v>0</v>
      </c>
      <c r="CK250" s="432">
        <v>-5.5099087879458164</v>
      </c>
      <c r="CL250" s="432">
        <v>6.5124272631002924</v>
      </c>
      <c r="CM250" s="432">
        <v>0</v>
      </c>
      <c r="CN250" s="432">
        <v>0</v>
      </c>
      <c r="CO250" s="432">
        <v>0</v>
      </c>
      <c r="CP250" s="432">
        <v>0</v>
      </c>
      <c r="CQ250" s="432">
        <v>0</v>
      </c>
      <c r="CR250" s="432">
        <v>0</v>
      </c>
      <c r="CS250" s="432">
        <v>0</v>
      </c>
      <c r="CT250" s="432">
        <v>0</v>
      </c>
      <c r="CU250" s="432">
        <v>0</v>
      </c>
      <c r="CV250" s="432">
        <v>0</v>
      </c>
      <c r="CW250" s="432">
        <v>0</v>
      </c>
      <c r="CX250" s="432">
        <v>0</v>
      </c>
      <c r="CY250" s="432">
        <v>0</v>
      </c>
      <c r="CZ250" s="432">
        <v>0</v>
      </c>
      <c r="DA250" s="432">
        <v>0</v>
      </c>
      <c r="DB250" s="432">
        <v>0</v>
      </c>
      <c r="DC250" s="432">
        <v>0</v>
      </c>
      <c r="DD250" s="432">
        <v>0</v>
      </c>
      <c r="DE250" s="432">
        <v>0</v>
      </c>
      <c r="DF250" s="432">
        <v>0</v>
      </c>
      <c r="DG250" s="432">
        <v>0</v>
      </c>
      <c r="DH250" s="432">
        <v>0</v>
      </c>
      <c r="DI250" s="432">
        <v>0</v>
      </c>
      <c r="DJ250" s="432">
        <v>0</v>
      </c>
      <c r="DK250" s="432">
        <v>0</v>
      </c>
      <c r="DL250" s="432">
        <v>0</v>
      </c>
      <c r="DM250" s="432">
        <v>0</v>
      </c>
      <c r="DN250" s="432">
        <v>0</v>
      </c>
      <c r="DO250" s="432">
        <v>0</v>
      </c>
      <c r="DP250" s="432">
        <v>0</v>
      </c>
      <c r="DQ250" s="432">
        <v>0</v>
      </c>
      <c r="DR250" s="432">
        <v>0</v>
      </c>
      <c r="DS250" s="432">
        <v>0</v>
      </c>
      <c r="DT250" s="432">
        <v>0</v>
      </c>
      <c r="DU250" s="436">
        <v>0</v>
      </c>
    </row>
    <row r="251" spans="1:125" hidden="1" outlineLevel="1" x14ac:dyDescent="0.2">
      <c r="A251" s="238">
        <v>43649</v>
      </c>
      <c r="B251" s="238">
        <v>43833</v>
      </c>
      <c r="C251" s="456">
        <v>0.90832126327323082</v>
      </c>
      <c r="D251" s="475">
        <v>0</v>
      </c>
      <c r="E251" s="476">
        <v>0</v>
      </c>
      <c r="F251" s="476">
        <v>0</v>
      </c>
      <c r="G251" s="476">
        <v>0</v>
      </c>
      <c r="H251" s="476">
        <v>0</v>
      </c>
      <c r="I251" s="476">
        <v>0</v>
      </c>
      <c r="J251" s="476">
        <v>0</v>
      </c>
      <c r="K251" s="476">
        <v>0</v>
      </c>
      <c r="L251" s="476">
        <v>0</v>
      </c>
      <c r="M251" s="476">
        <v>0</v>
      </c>
      <c r="N251" s="476">
        <v>0</v>
      </c>
      <c r="O251" s="476">
        <v>0</v>
      </c>
      <c r="P251" s="476">
        <v>0</v>
      </c>
      <c r="Q251" s="476">
        <v>0</v>
      </c>
      <c r="R251" s="476">
        <v>0</v>
      </c>
      <c r="S251" s="476">
        <v>0</v>
      </c>
      <c r="T251" s="476">
        <v>0</v>
      </c>
      <c r="U251" s="476">
        <v>0</v>
      </c>
      <c r="V251" s="476">
        <v>0</v>
      </c>
      <c r="W251" s="476">
        <v>0</v>
      </c>
      <c r="X251" s="476">
        <v>0</v>
      </c>
      <c r="Y251" s="476">
        <v>0</v>
      </c>
      <c r="Z251" s="476">
        <v>0</v>
      </c>
      <c r="AA251" s="476">
        <v>0</v>
      </c>
      <c r="AB251" s="476">
        <v>0</v>
      </c>
      <c r="AC251" s="476">
        <v>-5.8970181337108754</v>
      </c>
      <c r="AD251" s="476">
        <v>6.8094354567194753</v>
      </c>
      <c r="AE251" s="476">
        <v>0</v>
      </c>
      <c r="AF251" s="476">
        <v>0</v>
      </c>
      <c r="AG251" s="476">
        <v>0</v>
      </c>
      <c r="AH251" s="476">
        <v>0</v>
      </c>
      <c r="AI251" s="476">
        <v>0</v>
      </c>
      <c r="AJ251" s="476">
        <v>0</v>
      </c>
      <c r="AK251" s="476">
        <v>0</v>
      </c>
      <c r="AL251" s="476">
        <v>0</v>
      </c>
      <c r="AM251" s="476">
        <v>0</v>
      </c>
      <c r="AN251" s="476">
        <v>0</v>
      </c>
      <c r="AO251" s="476">
        <v>0</v>
      </c>
      <c r="AP251" s="476">
        <v>0</v>
      </c>
      <c r="AQ251" s="476">
        <v>0</v>
      </c>
      <c r="AR251" s="476">
        <v>0</v>
      </c>
      <c r="AS251" s="476">
        <v>0</v>
      </c>
      <c r="AT251" s="476">
        <v>0</v>
      </c>
      <c r="AU251" s="476">
        <v>0</v>
      </c>
      <c r="AV251" s="476">
        <v>0</v>
      </c>
      <c r="AW251" s="476">
        <v>0</v>
      </c>
      <c r="AX251" s="476">
        <v>0</v>
      </c>
      <c r="AY251" s="476">
        <v>0</v>
      </c>
      <c r="AZ251" s="476">
        <v>0</v>
      </c>
      <c r="BA251" s="476">
        <v>0</v>
      </c>
      <c r="BB251" s="476">
        <v>0</v>
      </c>
      <c r="BC251" s="476">
        <v>0</v>
      </c>
      <c r="BD251" s="476">
        <v>0</v>
      </c>
      <c r="BE251" s="476">
        <v>0</v>
      </c>
      <c r="BF251" s="476">
        <v>0</v>
      </c>
      <c r="BG251" s="476">
        <v>0</v>
      </c>
      <c r="BH251" s="476">
        <v>0</v>
      </c>
      <c r="BI251" s="476">
        <v>0</v>
      </c>
      <c r="BJ251" s="476">
        <v>0</v>
      </c>
      <c r="BK251" s="476">
        <v>0</v>
      </c>
      <c r="BL251" s="477">
        <v>0</v>
      </c>
      <c r="BM251" s="432">
        <v>0</v>
      </c>
      <c r="BN251" s="432">
        <v>0</v>
      </c>
      <c r="BO251" s="432">
        <v>0</v>
      </c>
      <c r="BP251" s="432">
        <v>0</v>
      </c>
      <c r="BQ251" s="432">
        <v>0</v>
      </c>
      <c r="BR251" s="432">
        <v>0</v>
      </c>
      <c r="BS251" s="432">
        <v>0</v>
      </c>
      <c r="BT251" s="432">
        <v>0</v>
      </c>
      <c r="BU251" s="432">
        <v>0</v>
      </c>
      <c r="BV251" s="432">
        <v>0</v>
      </c>
      <c r="BW251" s="432">
        <v>0</v>
      </c>
      <c r="BX251" s="432">
        <v>0</v>
      </c>
      <c r="BY251" s="432">
        <v>0</v>
      </c>
      <c r="BZ251" s="432">
        <v>0</v>
      </c>
      <c r="CA251" s="432">
        <v>0</v>
      </c>
      <c r="CB251" s="432">
        <v>0</v>
      </c>
      <c r="CC251" s="432">
        <v>0</v>
      </c>
      <c r="CD251" s="432">
        <v>0</v>
      </c>
      <c r="CE251" s="432">
        <v>0</v>
      </c>
      <c r="CF251" s="432">
        <v>0</v>
      </c>
      <c r="CG251" s="432">
        <v>0</v>
      </c>
      <c r="CH251" s="432">
        <v>0</v>
      </c>
      <c r="CI251" s="432">
        <v>0</v>
      </c>
      <c r="CJ251" s="432">
        <v>0</v>
      </c>
      <c r="CK251" s="432">
        <v>0</v>
      </c>
      <c r="CL251" s="432">
        <v>-6.4922163249381093</v>
      </c>
      <c r="CM251" s="432">
        <v>7.4967258084226298</v>
      </c>
      <c r="CN251" s="432">
        <v>0</v>
      </c>
      <c r="CO251" s="432">
        <v>0</v>
      </c>
      <c r="CP251" s="432">
        <v>0</v>
      </c>
      <c r="CQ251" s="432">
        <v>0</v>
      </c>
      <c r="CR251" s="432">
        <v>0</v>
      </c>
      <c r="CS251" s="432">
        <v>0</v>
      </c>
      <c r="CT251" s="432">
        <v>0</v>
      </c>
      <c r="CU251" s="432">
        <v>0</v>
      </c>
      <c r="CV251" s="432">
        <v>0</v>
      </c>
      <c r="CW251" s="432">
        <v>0</v>
      </c>
      <c r="CX251" s="432">
        <v>0</v>
      </c>
      <c r="CY251" s="432">
        <v>0</v>
      </c>
      <c r="CZ251" s="432">
        <v>0</v>
      </c>
      <c r="DA251" s="432">
        <v>0</v>
      </c>
      <c r="DB251" s="432">
        <v>0</v>
      </c>
      <c r="DC251" s="432">
        <v>0</v>
      </c>
      <c r="DD251" s="432">
        <v>0</v>
      </c>
      <c r="DE251" s="432">
        <v>0</v>
      </c>
      <c r="DF251" s="432">
        <v>0</v>
      </c>
      <c r="DG251" s="432">
        <v>0</v>
      </c>
      <c r="DH251" s="432">
        <v>0</v>
      </c>
      <c r="DI251" s="432">
        <v>0</v>
      </c>
      <c r="DJ251" s="432">
        <v>0</v>
      </c>
      <c r="DK251" s="432">
        <v>0</v>
      </c>
      <c r="DL251" s="432">
        <v>0</v>
      </c>
      <c r="DM251" s="432">
        <v>0</v>
      </c>
      <c r="DN251" s="432">
        <v>0</v>
      </c>
      <c r="DO251" s="432">
        <v>0</v>
      </c>
      <c r="DP251" s="432">
        <v>0</v>
      </c>
      <c r="DQ251" s="432">
        <v>0</v>
      </c>
      <c r="DR251" s="432">
        <v>0</v>
      </c>
      <c r="DS251" s="432">
        <v>0</v>
      </c>
      <c r="DT251" s="432">
        <v>0</v>
      </c>
      <c r="DU251" s="436">
        <v>0</v>
      </c>
    </row>
    <row r="252" spans="1:125" hidden="1" outlineLevel="1" x14ac:dyDescent="0.2">
      <c r="A252" s="238">
        <v>44015</v>
      </c>
      <c r="B252" s="238">
        <v>44200</v>
      </c>
      <c r="C252" s="456">
        <v>0.8854123120093691</v>
      </c>
      <c r="D252" s="475">
        <v>0</v>
      </c>
      <c r="E252" s="476">
        <v>0</v>
      </c>
      <c r="F252" s="476">
        <v>0</v>
      </c>
      <c r="G252" s="476">
        <v>0</v>
      </c>
      <c r="H252" s="476">
        <v>0</v>
      </c>
      <c r="I252" s="476">
        <v>0</v>
      </c>
      <c r="J252" s="476">
        <v>0</v>
      </c>
      <c r="K252" s="476">
        <v>0</v>
      </c>
      <c r="L252" s="476">
        <v>0</v>
      </c>
      <c r="M252" s="476">
        <v>0</v>
      </c>
      <c r="N252" s="476">
        <v>0</v>
      </c>
      <c r="O252" s="476">
        <v>0</v>
      </c>
      <c r="P252" s="476">
        <v>0</v>
      </c>
      <c r="Q252" s="476">
        <v>0</v>
      </c>
      <c r="R252" s="476">
        <v>0</v>
      </c>
      <c r="S252" s="476">
        <v>0</v>
      </c>
      <c r="T252" s="476">
        <v>0</v>
      </c>
      <c r="U252" s="476">
        <v>0</v>
      </c>
      <c r="V252" s="476">
        <v>0</v>
      </c>
      <c r="W252" s="476">
        <v>0</v>
      </c>
      <c r="X252" s="476">
        <v>0</v>
      </c>
      <c r="Y252" s="476">
        <v>0</v>
      </c>
      <c r="Z252" s="476">
        <v>0</v>
      </c>
      <c r="AA252" s="476">
        <v>0</v>
      </c>
      <c r="AB252" s="476">
        <v>0</v>
      </c>
      <c r="AC252" s="476">
        <v>0</v>
      </c>
      <c r="AD252" s="476">
        <v>-6.6192056042329188</v>
      </c>
      <c r="AE252" s="476">
        <v>7.5105709589018428</v>
      </c>
      <c r="AF252" s="476">
        <v>0</v>
      </c>
      <c r="AG252" s="476">
        <v>0</v>
      </c>
      <c r="AH252" s="476">
        <v>0</v>
      </c>
      <c r="AI252" s="476">
        <v>0</v>
      </c>
      <c r="AJ252" s="476">
        <v>0</v>
      </c>
      <c r="AK252" s="476">
        <v>0</v>
      </c>
      <c r="AL252" s="476">
        <v>0</v>
      </c>
      <c r="AM252" s="476">
        <v>0</v>
      </c>
      <c r="AN252" s="476">
        <v>0</v>
      </c>
      <c r="AO252" s="476">
        <v>0</v>
      </c>
      <c r="AP252" s="476">
        <v>0</v>
      </c>
      <c r="AQ252" s="476">
        <v>0</v>
      </c>
      <c r="AR252" s="476">
        <v>0</v>
      </c>
      <c r="AS252" s="476">
        <v>0</v>
      </c>
      <c r="AT252" s="476">
        <v>0</v>
      </c>
      <c r="AU252" s="476">
        <v>0</v>
      </c>
      <c r="AV252" s="476">
        <v>0</v>
      </c>
      <c r="AW252" s="476">
        <v>0</v>
      </c>
      <c r="AX252" s="476">
        <v>0</v>
      </c>
      <c r="AY252" s="476">
        <v>0</v>
      </c>
      <c r="AZ252" s="476">
        <v>0</v>
      </c>
      <c r="BA252" s="476">
        <v>0</v>
      </c>
      <c r="BB252" s="476">
        <v>0</v>
      </c>
      <c r="BC252" s="476">
        <v>0</v>
      </c>
      <c r="BD252" s="476">
        <v>0</v>
      </c>
      <c r="BE252" s="476">
        <v>0</v>
      </c>
      <c r="BF252" s="476">
        <v>0</v>
      </c>
      <c r="BG252" s="476">
        <v>0</v>
      </c>
      <c r="BH252" s="476">
        <v>0</v>
      </c>
      <c r="BI252" s="476">
        <v>0</v>
      </c>
      <c r="BJ252" s="476">
        <v>0</v>
      </c>
      <c r="BK252" s="476">
        <v>0</v>
      </c>
      <c r="BL252" s="477">
        <v>0</v>
      </c>
      <c r="BM252" s="432">
        <v>0</v>
      </c>
      <c r="BN252" s="432">
        <v>0</v>
      </c>
      <c r="BO252" s="432">
        <v>0</v>
      </c>
      <c r="BP252" s="432">
        <v>0</v>
      </c>
      <c r="BQ252" s="432">
        <v>0</v>
      </c>
      <c r="BR252" s="432">
        <v>0</v>
      </c>
      <c r="BS252" s="432">
        <v>0</v>
      </c>
      <c r="BT252" s="432">
        <v>0</v>
      </c>
      <c r="BU252" s="432">
        <v>0</v>
      </c>
      <c r="BV252" s="432">
        <v>0</v>
      </c>
      <c r="BW252" s="432">
        <v>0</v>
      </c>
      <c r="BX252" s="432">
        <v>0</v>
      </c>
      <c r="BY252" s="432">
        <v>0</v>
      </c>
      <c r="BZ252" s="432">
        <v>0</v>
      </c>
      <c r="CA252" s="432">
        <v>0</v>
      </c>
      <c r="CB252" s="432">
        <v>0</v>
      </c>
      <c r="CC252" s="432">
        <v>0</v>
      </c>
      <c r="CD252" s="432">
        <v>0</v>
      </c>
      <c r="CE252" s="432">
        <v>0</v>
      </c>
      <c r="CF252" s="432">
        <v>0</v>
      </c>
      <c r="CG252" s="432">
        <v>0</v>
      </c>
      <c r="CH252" s="432">
        <v>0</v>
      </c>
      <c r="CI252" s="432">
        <v>0</v>
      </c>
      <c r="CJ252" s="432">
        <v>0</v>
      </c>
      <c r="CK252" s="432">
        <v>0</v>
      </c>
      <c r="CL252" s="432">
        <v>0</v>
      </c>
      <c r="CM252" s="432">
        <v>-7.4758454501397047</v>
      </c>
      <c r="CN252" s="432">
        <v>8.4825689196225778</v>
      </c>
      <c r="CO252" s="432">
        <v>0</v>
      </c>
      <c r="CP252" s="432">
        <v>0</v>
      </c>
      <c r="CQ252" s="432">
        <v>0</v>
      </c>
      <c r="CR252" s="432">
        <v>0</v>
      </c>
      <c r="CS252" s="432">
        <v>0</v>
      </c>
      <c r="CT252" s="432">
        <v>0</v>
      </c>
      <c r="CU252" s="432">
        <v>0</v>
      </c>
      <c r="CV252" s="432">
        <v>0</v>
      </c>
      <c r="CW252" s="432">
        <v>0</v>
      </c>
      <c r="CX252" s="432">
        <v>0</v>
      </c>
      <c r="CY252" s="432">
        <v>0</v>
      </c>
      <c r="CZ252" s="432">
        <v>0</v>
      </c>
      <c r="DA252" s="432">
        <v>0</v>
      </c>
      <c r="DB252" s="432">
        <v>0</v>
      </c>
      <c r="DC252" s="432">
        <v>0</v>
      </c>
      <c r="DD252" s="432">
        <v>0</v>
      </c>
      <c r="DE252" s="432">
        <v>0</v>
      </c>
      <c r="DF252" s="432">
        <v>0</v>
      </c>
      <c r="DG252" s="432">
        <v>0</v>
      </c>
      <c r="DH252" s="432">
        <v>0</v>
      </c>
      <c r="DI252" s="432">
        <v>0</v>
      </c>
      <c r="DJ252" s="432">
        <v>0</v>
      </c>
      <c r="DK252" s="432">
        <v>0</v>
      </c>
      <c r="DL252" s="432">
        <v>0</v>
      </c>
      <c r="DM252" s="432">
        <v>0</v>
      </c>
      <c r="DN252" s="432">
        <v>0</v>
      </c>
      <c r="DO252" s="432">
        <v>0</v>
      </c>
      <c r="DP252" s="432">
        <v>0</v>
      </c>
      <c r="DQ252" s="432">
        <v>0</v>
      </c>
      <c r="DR252" s="432">
        <v>0</v>
      </c>
      <c r="DS252" s="432">
        <v>0</v>
      </c>
      <c r="DT252" s="432">
        <v>0</v>
      </c>
      <c r="DU252" s="436">
        <v>0</v>
      </c>
    </row>
    <row r="253" spans="1:125" hidden="1" outlineLevel="1" x14ac:dyDescent="0.2">
      <c r="A253" s="238">
        <v>44382</v>
      </c>
      <c r="B253" s="238">
        <v>44566</v>
      </c>
      <c r="C253" s="456">
        <v>0.86176925873040233</v>
      </c>
      <c r="D253" s="475">
        <v>0</v>
      </c>
      <c r="E253" s="476">
        <v>0</v>
      </c>
      <c r="F253" s="476">
        <v>0</v>
      </c>
      <c r="G253" s="476">
        <v>0</v>
      </c>
      <c r="H253" s="476">
        <v>0</v>
      </c>
      <c r="I253" s="476">
        <v>0</v>
      </c>
      <c r="J253" s="476">
        <v>0</v>
      </c>
      <c r="K253" s="476">
        <v>0</v>
      </c>
      <c r="L253" s="476">
        <v>0</v>
      </c>
      <c r="M253" s="476">
        <v>0</v>
      </c>
      <c r="N253" s="476">
        <v>0</v>
      </c>
      <c r="O253" s="476">
        <v>0</v>
      </c>
      <c r="P253" s="476">
        <v>0</v>
      </c>
      <c r="Q253" s="476">
        <v>0</v>
      </c>
      <c r="R253" s="476">
        <v>0</v>
      </c>
      <c r="S253" s="476">
        <v>0</v>
      </c>
      <c r="T253" s="476">
        <v>0</v>
      </c>
      <c r="U253" s="476">
        <v>0</v>
      </c>
      <c r="V253" s="476">
        <v>0</v>
      </c>
      <c r="W253" s="476">
        <v>0</v>
      </c>
      <c r="X253" s="476">
        <v>0</v>
      </c>
      <c r="Y253" s="476">
        <v>0</v>
      </c>
      <c r="Z253" s="476">
        <v>0</v>
      </c>
      <c r="AA253" s="476">
        <v>0</v>
      </c>
      <c r="AB253" s="476">
        <v>0</v>
      </c>
      <c r="AC253" s="476">
        <v>0</v>
      </c>
      <c r="AD253" s="476">
        <v>0</v>
      </c>
      <c r="AE253" s="476">
        <v>-7.3727185638536499</v>
      </c>
      <c r="AF253" s="476">
        <v>8.2423222961489309</v>
      </c>
      <c r="AG253" s="476">
        <v>0</v>
      </c>
      <c r="AH253" s="476">
        <v>0</v>
      </c>
      <c r="AI253" s="476">
        <v>0</v>
      </c>
      <c r="AJ253" s="476">
        <v>0</v>
      </c>
      <c r="AK253" s="476">
        <v>0</v>
      </c>
      <c r="AL253" s="476">
        <v>0</v>
      </c>
      <c r="AM253" s="476">
        <v>0</v>
      </c>
      <c r="AN253" s="476">
        <v>0</v>
      </c>
      <c r="AO253" s="476">
        <v>0</v>
      </c>
      <c r="AP253" s="476">
        <v>0</v>
      </c>
      <c r="AQ253" s="476">
        <v>0</v>
      </c>
      <c r="AR253" s="476">
        <v>0</v>
      </c>
      <c r="AS253" s="476">
        <v>0</v>
      </c>
      <c r="AT253" s="476">
        <v>0</v>
      </c>
      <c r="AU253" s="476">
        <v>0</v>
      </c>
      <c r="AV253" s="476">
        <v>0</v>
      </c>
      <c r="AW253" s="476">
        <v>0</v>
      </c>
      <c r="AX253" s="476">
        <v>0</v>
      </c>
      <c r="AY253" s="476">
        <v>0</v>
      </c>
      <c r="AZ253" s="476">
        <v>0</v>
      </c>
      <c r="BA253" s="476">
        <v>0</v>
      </c>
      <c r="BB253" s="476">
        <v>0</v>
      </c>
      <c r="BC253" s="476">
        <v>0</v>
      </c>
      <c r="BD253" s="476">
        <v>0</v>
      </c>
      <c r="BE253" s="476">
        <v>0</v>
      </c>
      <c r="BF253" s="476">
        <v>0</v>
      </c>
      <c r="BG253" s="476">
        <v>0</v>
      </c>
      <c r="BH253" s="476">
        <v>0</v>
      </c>
      <c r="BI253" s="476">
        <v>0</v>
      </c>
      <c r="BJ253" s="476">
        <v>0</v>
      </c>
      <c r="BK253" s="476">
        <v>0</v>
      </c>
      <c r="BL253" s="477">
        <v>0</v>
      </c>
      <c r="BM253" s="432">
        <v>0</v>
      </c>
      <c r="BN253" s="432">
        <v>0</v>
      </c>
      <c r="BO253" s="432">
        <v>0</v>
      </c>
      <c r="BP253" s="432">
        <v>0</v>
      </c>
      <c r="BQ253" s="432">
        <v>0</v>
      </c>
      <c r="BR253" s="432">
        <v>0</v>
      </c>
      <c r="BS253" s="432">
        <v>0</v>
      </c>
      <c r="BT253" s="432">
        <v>0</v>
      </c>
      <c r="BU253" s="432">
        <v>0</v>
      </c>
      <c r="BV253" s="432">
        <v>0</v>
      </c>
      <c r="BW253" s="432">
        <v>0</v>
      </c>
      <c r="BX253" s="432">
        <v>0</v>
      </c>
      <c r="BY253" s="432">
        <v>0</v>
      </c>
      <c r="BZ253" s="432">
        <v>0</v>
      </c>
      <c r="CA253" s="432">
        <v>0</v>
      </c>
      <c r="CB253" s="432">
        <v>0</v>
      </c>
      <c r="CC253" s="432">
        <v>0</v>
      </c>
      <c r="CD253" s="432">
        <v>0</v>
      </c>
      <c r="CE253" s="432">
        <v>0</v>
      </c>
      <c r="CF253" s="432">
        <v>0</v>
      </c>
      <c r="CG253" s="432">
        <v>0</v>
      </c>
      <c r="CH253" s="432">
        <v>0</v>
      </c>
      <c r="CI253" s="432">
        <v>0</v>
      </c>
      <c r="CJ253" s="432">
        <v>0</v>
      </c>
      <c r="CK253" s="432">
        <v>0</v>
      </c>
      <c r="CL253" s="432">
        <v>0</v>
      </c>
      <c r="CM253" s="432">
        <v>0</v>
      </c>
      <c r="CN253" s="432">
        <v>-8.5553278782715854</v>
      </c>
      <c r="CO253" s="432">
        <v>9.5644190282348838</v>
      </c>
      <c r="CP253" s="432">
        <v>0</v>
      </c>
      <c r="CQ253" s="432">
        <v>0</v>
      </c>
      <c r="CR253" s="432">
        <v>0</v>
      </c>
      <c r="CS253" s="432">
        <v>0</v>
      </c>
      <c r="CT253" s="432">
        <v>0</v>
      </c>
      <c r="CU253" s="432">
        <v>0</v>
      </c>
      <c r="CV253" s="432">
        <v>0</v>
      </c>
      <c r="CW253" s="432">
        <v>0</v>
      </c>
      <c r="CX253" s="432">
        <v>0</v>
      </c>
      <c r="CY253" s="432">
        <v>0</v>
      </c>
      <c r="CZ253" s="432">
        <v>0</v>
      </c>
      <c r="DA253" s="432">
        <v>0</v>
      </c>
      <c r="DB253" s="432">
        <v>0</v>
      </c>
      <c r="DC253" s="432">
        <v>0</v>
      </c>
      <c r="DD253" s="432">
        <v>0</v>
      </c>
      <c r="DE253" s="432">
        <v>0</v>
      </c>
      <c r="DF253" s="432">
        <v>0</v>
      </c>
      <c r="DG253" s="432">
        <v>0</v>
      </c>
      <c r="DH253" s="432">
        <v>0</v>
      </c>
      <c r="DI253" s="432">
        <v>0</v>
      </c>
      <c r="DJ253" s="432">
        <v>0</v>
      </c>
      <c r="DK253" s="432">
        <v>0</v>
      </c>
      <c r="DL253" s="432">
        <v>0</v>
      </c>
      <c r="DM253" s="432">
        <v>0</v>
      </c>
      <c r="DN253" s="432">
        <v>0</v>
      </c>
      <c r="DO253" s="432">
        <v>0</v>
      </c>
      <c r="DP253" s="432">
        <v>0</v>
      </c>
      <c r="DQ253" s="432">
        <v>0</v>
      </c>
      <c r="DR253" s="432">
        <v>0</v>
      </c>
      <c r="DS253" s="432">
        <v>0</v>
      </c>
      <c r="DT253" s="432">
        <v>0</v>
      </c>
      <c r="DU253" s="436">
        <v>0</v>
      </c>
    </row>
    <row r="254" spans="1:125" hidden="1" outlineLevel="1" x14ac:dyDescent="0.2">
      <c r="A254" s="238">
        <v>44746</v>
      </c>
      <c r="B254" s="238">
        <v>44930</v>
      </c>
      <c r="C254" s="456">
        <v>0.83757800626328716</v>
      </c>
      <c r="D254" s="475">
        <v>0</v>
      </c>
      <c r="E254" s="476">
        <v>0</v>
      </c>
      <c r="F254" s="476">
        <v>0</v>
      </c>
      <c r="G254" s="476">
        <v>0</v>
      </c>
      <c r="H254" s="476">
        <v>0</v>
      </c>
      <c r="I254" s="476">
        <v>0</v>
      </c>
      <c r="J254" s="476">
        <v>0</v>
      </c>
      <c r="K254" s="476">
        <v>0</v>
      </c>
      <c r="L254" s="476">
        <v>0</v>
      </c>
      <c r="M254" s="476">
        <v>0</v>
      </c>
      <c r="N254" s="476">
        <v>0</v>
      </c>
      <c r="O254" s="476">
        <v>0</v>
      </c>
      <c r="P254" s="476">
        <v>0</v>
      </c>
      <c r="Q254" s="476">
        <v>0</v>
      </c>
      <c r="R254" s="476">
        <v>0</v>
      </c>
      <c r="S254" s="476">
        <v>0</v>
      </c>
      <c r="T254" s="476">
        <v>0</v>
      </c>
      <c r="U254" s="476">
        <v>0</v>
      </c>
      <c r="V254" s="476">
        <v>0</v>
      </c>
      <c r="W254" s="476">
        <v>0</v>
      </c>
      <c r="X254" s="476">
        <v>0</v>
      </c>
      <c r="Y254" s="476">
        <v>0</v>
      </c>
      <c r="Z254" s="476">
        <v>0</v>
      </c>
      <c r="AA254" s="476">
        <v>0</v>
      </c>
      <c r="AB254" s="476">
        <v>0</v>
      </c>
      <c r="AC254" s="476">
        <v>0</v>
      </c>
      <c r="AD254" s="476">
        <v>0</v>
      </c>
      <c r="AE254" s="476">
        <v>0</v>
      </c>
      <c r="AF254" s="476">
        <v>-8.0073266723943206</v>
      </c>
      <c r="AG254" s="476">
        <v>8.854566753937867</v>
      </c>
      <c r="AH254" s="476">
        <v>0</v>
      </c>
      <c r="AI254" s="476">
        <v>0</v>
      </c>
      <c r="AJ254" s="476">
        <v>0</v>
      </c>
      <c r="AK254" s="476">
        <v>0</v>
      </c>
      <c r="AL254" s="476">
        <v>0</v>
      </c>
      <c r="AM254" s="476">
        <v>0</v>
      </c>
      <c r="AN254" s="476">
        <v>0</v>
      </c>
      <c r="AO254" s="476">
        <v>0</v>
      </c>
      <c r="AP254" s="476">
        <v>0</v>
      </c>
      <c r="AQ254" s="476">
        <v>0</v>
      </c>
      <c r="AR254" s="476">
        <v>0</v>
      </c>
      <c r="AS254" s="476">
        <v>0</v>
      </c>
      <c r="AT254" s="476">
        <v>0</v>
      </c>
      <c r="AU254" s="476">
        <v>0</v>
      </c>
      <c r="AV254" s="476">
        <v>0</v>
      </c>
      <c r="AW254" s="476">
        <v>0</v>
      </c>
      <c r="AX254" s="476">
        <v>0</v>
      </c>
      <c r="AY254" s="476">
        <v>0</v>
      </c>
      <c r="AZ254" s="476">
        <v>0</v>
      </c>
      <c r="BA254" s="476">
        <v>0</v>
      </c>
      <c r="BB254" s="476">
        <v>0</v>
      </c>
      <c r="BC254" s="476">
        <v>0</v>
      </c>
      <c r="BD254" s="476">
        <v>0</v>
      </c>
      <c r="BE254" s="476">
        <v>0</v>
      </c>
      <c r="BF254" s="476">
        <v>0</v>
      </c>
      <c r="BG254" s="476">
        <v>0</v>
      </c>
      <c r="BH254" s="476">
        <v>0</v>
      </c>
      <c r="BI254" s="476">
        <v>0</v>
      </c>
      <c r="BJ254" s="476">
        <v>0</v>
      </c>
      <c r="BK254" s="476">
        <v>0</v>
      </c>
      <c r="BL254" s="477">
        <v>0</v>
      </c>
      <c r="BM254" s="432">
        <v>0</v>
      </c>
      <c r="BN254" s="432">
        <v>0</v>
      </c>
      <c r="BO254" s="432">
        <v>0</v>
      </c>
      <c r="BP254" s="432">
        <v>0</v>
      </c>
      <c r="BQ254" s="432">
        <v>0</v>
      </c>
      <c r="BR254" s="432">
        <v>0</v>
      </c>
      <c r="BS254" s="432">
        <v>0</v>
      </c>
      <c r="BT254" s="432">
        <v>0</v>
      </c>
      <c r="BU254" s="432">
        <v>0</v>
      </c>
      <c r="BV254" s="432">
        <v>0</v>
      </c>
      <c r="BW254" s="432">
        <v>0</v>
      </c>
      <c r="BX254" s="432">
        <v>0</v>
      </c>
      <c r="BY254" s="432">
        <v>0</v>
      </c>
      <c r="BZ254" s="432">
        <v>0</v>
      </c>
      <c r="CA254" s="432">
        <v>0</v>
      </c>
      <c r="CB254" s="432">
        <v>0</v>
      </c>
      <c r="CC254" s="432">
        <v>0</v>
      </c>
      <c r="CD254" s="432">
        <v>0</v>
      </c>
      <c r="CE254" s="432">
        <v>0</v>
      </c>
      <c r="CF254" s="432">
        <v>0</v>
      </c>
      <c r="CG254" s="432">
        <v>0</v>
      </c>
      <c r="CH254" s="432">
        <v>0</v>
      </c>
      <c r="CI254" s="432">
        <v>0</v>
      </c>
      <c r="CJ254" s="432">
        <v>0</v>
      </c>
      <c r="CK254" s="432">
        <v>0</v>
      </c>
      <c r="CL254" s="432">
        <v>0</v>
      </c>
      <c r="CM254" s="432">
        <v>0</v>
      </c>
      <c r="CN254" s="432">
        <v>0</v>
      </c>
      <c r="CO254" s="432">
        <v>-9.5600966268415473</v>
      </c>
      <c r="CP254" s="432">
        <v>10.571632358687427</v>
      </c>
      <c r="CQ254" s="432">
        <v>0</v>
      </c>
      <c r="CR254" s="432">
        <v>0</v>
      </c>
      <c r="CS254" s="432">
        <v>0</v>
      </c>
      <c r="CT254" s="432">
        <v>0</v>
      </c>
      <c r="CU254" s="432">
        <v>0</v>
      </c>
      <c r="CV254" s="432">
        <v>0</v>
      </c>
      <c r="CW254" s="432">
        <v>0</v>
      </c>
      <c r="CX254" s="432">
        <v>0</v>
      </c>
      <c r="CY254" s="432">
        <v>0</v>
      </c>
      <c r="CZ254" s="432">
        <v>0</v>
      </c>
      <c r="DA254" s="432">
        <v>0</v>
      </c>
      <c r="DB254" s="432">
        <v>0</v>
      </c>
      <c r="DC254" s="432">
        <v>0</v>
      </c>
      <c r="DD254" s="432">
        <v>0</v>
      </c>
      <c r="DE254" s="432">
        <v>0</v>
      </c>
      <c r="DF254" s="432">
        <v>0</v>
      </c>
      <c r="DG254" s="432">
        <v>0</v>
      </c>
      <c r="DH254" s="432">
        <v>0</v>
      </c>
      <c r="DI254" s="432">
        <v>0</v>
      </c>
      <c r="DJ254" s="432">
        <v>0</v>
      </c>
      <c r="DK254" s="432">
        <v>0</v>
      </c>
      <c r="DL254" s="432">
        <v>0</v>
      </c>
      <c r="DM254" s="432">
        <v>0</v>
      </c>
      <c r="DN254" s="432">
        <v>0</v>
      </c>
      <c r="DO254" s="432">
        <v>0</v>
      </c>
      <c r="DP254" s="432">
        <v>0</v>
      </c>
      <c r="DQ254" s="432">
        <v>0</v>
      </c>
      <c r="DR254" s="432">
        <v>0</v>
      </c>
      <c r="DS254" s="432">
        <v>0</v>
      </c>
      <c r="DT254" s="432">
        <v>0</v>
      </c>
      <c r="DU254" s="436">
        <v>0</v>
      </c>
    </row>
    <row r="255" spans="1:125" hidden="1" outlineLevel="1" x14ac:dyDescent="0.2">
      <c r="A255" s="238">
        <v>45110</v>
      </c>
      <c r="B255" s="238">
        <v>45294</v>
      </c>
      <c r="C255" s="456">
        <v>0.81361733650326618</v>
      </c>
      <c r="D255" s="475">
        <v>0</v>
      </c>
      <c r="E255" s="476">
        <v>0</v>
      </c>
      <c r="F255" s="476">
        <v>0</v>
      </c>
      <c r="G255" s="476">
        <v>0</v>
      </c>
      <c r="H255" s="476">
        <v>0</v>
      </c>
      <c r="I255" s="476">
        <v>0</v>
      </c>
      <c r="J255" s="476">
        <v>0</v>
      </c>
      <c r="K255" s="476">
        <v>0</v>
      </c>
      <c r="L255" s="476">
        <v>0</v>
      </c>
      <c r="M255" s="476">
        <v>0</v>
      </c>
      <c r="N255" s="476">
        <v>0</v>
      </c>
      <c r="O255" s="476">
        <v>0</v>
      </c>
      <c r="P255" s="476">
        <v>0</v>
      </c>
      <c r="Q255" s="476">
        <v>0</v>
      </c>
      <c r="R255" s="476">
        <v>0</v>
      </c>
      <c r="S255" s="476">
        <v>0</v>
      </c>
      <c r="T255" s="476">
        <v>0</v>
      </c>
      <c r="U255" s="476">
        <v>0</v>
      </c>
      <c r="V255" s="476">
        <v>0</v>
      </c>
      <c r="W255" s="476">
        <v>0</v>
      </c>
      <c r="X255" s="476">
        <v>0</v>
      </c>
      <c r="Y255" s="476">
        <v>0</v>
      </c>
      <c r="Z255" s="476">
        <v>0</v>
      </c>
      <c r="AA255" s="476">
        <v>0</v>
      </c>
      <c r="AB255" s="476">
        <v>0</v>
      </c>
      <c r="AC255" s="476">
        <v>0</v>
      </c>
      <c r="AD255" s="476">
        <v>0</v>
      </c>
      <c r="AE255" s="476">
        <v>0</v>
      </c>
      <c r="AF255" s="476">
        <v>0</v>
      </c>
      <c r="AG255" s="476">
        <v>-8.5421934756893361</v>
      </c>
      <c r="AH255" s="476">
        <v>9.3669557297570787</v>
      </c>
      <c r="AI255" s="476">
        <v>0</v>
      </c>
      <c r="AJ255" s="476">
        <v>0</v>
      </c>
      <c r="AK255" s="476">
        <v>0</v>
      </c>
      <c r="AL255" s="476">
        <v>0</v>
      </c>
      <c r="AM255" s="476">
        <v>0</v>
      </c>
      <c r="AN255" s="476">
        <v>0</v>
      </c>
      <c r="AO255" s="476">
        <v>0</v>
      </c>
      <c r="AP255" s="476">
        <v>0</v>
      </c>
      <c r="AQ255" s="476">
        <v>0</v>
      </c>
      <c r="AR255" s="476">
        <v>0</v>
      </c>
      <c r="AS255" s="476">
        <v>0</v>
      </c>
      <c r="AT255" s="476">
        <v>0</v>
      </c>
      <c r="AU255" s="476">
        <v>0</v>
      </c>
      <c r="AV255" s="476">
        <v>0</v>
      </c>
      <c r="AW255" s="476">
        <v>0</v>
      </c>
      <c r="AX255" s="476">
        <v>0</v>
      </c>
      <c r="AY255" s="476">
        <v>0</v>
      </c>
      <c r="AZ255" s="476">
        <v>0</v>
      </c>
      <c r="BA255" s="476">
        <v>0</v>
      </c>
      <c r="BB255" s="476">
        <v>0</v>
      </c>
      <c r="BC255" s="476">
        <v>0</v>
      </c>
      <c r="BD255" s="476">
        <v>0</v>
      </c>
      <c r="BE255" s="476">
        <v>0</v>
      </c>
      <c r="BF255" s="476">
        <v>0</v>
      </c>
      <c r="BG255" s="476">
        <v>0</v>
      </c>
      <c r="BH255" s="476">
        <v>0</v>
      </c>
      <c r="BI255" s="476">
        <v>0</v>
      </c>
      <c r="BJ255" s="476">
        <v>0</v>
      </c>
      <c r="BK255" s="476">
        <v>0</v>
      </c>
      <c r="BL255" s="477">
        <v>0</v>
      </c>
      <c r="BM255" s="432">
        <v>0</v>
      </c>
      <c r="BN255" s="432">
        <v>0</v>
      </c>
      <c r="BO255" s="432">
        <v>0</v>
      </c>
      <c r="BP255" s="432">
        <v>0</v>
      </c>
      <c r="BQ255" s="432">
        <v>0</v>
      </c>
      <c r="BR255" s="432">
        <v>0</v>
      </c>
      <c r="BS255" s="432">
        <v>0</v>
      </c>
      <c r="BT255" s="432">
        <v>0</v>
      </c>
      <c r="BU255" s="432">
        <v>0</v>
      </c>
      <c r="BV255" s="432">
        <v>0</v>
      </c>
      <c r="BW255" s="432">
        <v>0</v>
      </c>
      <c r="BX255" s="432">
        <v>0</v>
      </c>
      <c r="BY255" s="432">
        <v>0</v>
      </c>
      <c r="BZ255" s="432">
        <v>0</v>
      </c>
      <c r="CA255" s="432">
        <v>0</v>
      </c>
      <c r="CB255" s="432">
        <v>0</v>
      </c>
      <c r="CC255" s="432">
        <v>0</v>
      </c>
      <c r="CD255" s="432">
        <v>0</v>
      </c>
      <c r="CE255" s="432">
        <v>0</v>
      </c>
      <c r="CF255" s="432">
        <v>0</v>
      </c>
      <c r="CG255" s="432">
        <v>0</v>
      </c>
      <c r="CH255" s="432">
        <v>0</v>
      </c>
      <c r="CI255" s="432">
        <v>0</v>
      </c>
      <c r="CJ255" s="432">
        <v>0</v>
      </c>
      <c r="CK255" s="432">
        <v>0</v>
      </c>
      <c r="CL255" s="432">
        <v>0</v>
      </c>
      <c r="CM255" s="432">
        <v>0</v>
      </c>
      <c r="CN255" s="432">
        <v>0</v>
      </c>
      <c r="CO255" s="432">
        <v>0</v>
      </c>
      <c r="CP255" s="432">
        <v>-10.499030800402622</v>
      </c>
      <c r="CQ255" s="432">
        <v>11.512728784779865</v>
      </c>
      <c r="CR255" s="432">
        <v>0</v>
      </c>
      <c r="CS255" s="432">
        <v>0</v>
      </c>
      <c r="CT255" s="432">
        <v>0</v>
      </c>
      <c r="CU255" s="432">
        <v>0</v>
      </c>
      <c r="CV255" s="432">
        <v>0</v>
      </c>
      <c r="CW255" s="432">
        <v>0</v>
      </c>
      <c r="CX255" s="432">
        <v>0</v>
      </c>
      <c r="CY255" s="432">
        <v>0</v>
      </c>
      <c r="CZ255" s="432">
        <v>0</v>
      </c>
      <c r="DA255" s="432">
        <v>0</v>
      </c>
      <c r="DB255" s="432">
        <v>0</v>
      </c>
      <c r="DC255" s="432">
        <v>0</v>
      </c>
      <c r="DD255" s="432">
        <v>0</v>
      </c>
      <c r="DE255" s="432">
        <v>0</v>
      </c>
      <c r="DF255" s="432">
        <v>0</v>
      </c>
      <c r="DG255" s="432">
        <v>0</v>
      </c>
      <c r="DH255" s="432">
        <v>0</v>
      </c>
      <c r="DI255" s="432">
        <v>0</v>
      </c>
      <c r="DJ255" s="432">
        <v>0</v>
      </c>
      <c r="DK255" s="432">
        <v>0</v>
      </c>
      <c r="DL255" s="432">
        <v>0</v>
      </c>
      <c r="DM255" s="432">
        <v>0</v>
      </c>
      <c r="DN255" s="432">
        <v>0</v>
      </c>
      <c r="DO255" s="432">
        <v>0</v>
      </c>
      <c r="DP255" s="432">
        <v>0</v>
      </c>
      <c r="DQ255" s="432">
        <v>0</v>
      </c>
      <c r="DR255" s="432">
        <v>0</v>
      </c>
      <c r="DS255" s="432">
        <v>0</v>
      </c>
      <c r="DT255" s="432">
        <v>0</v>
      </c>
      <c r="DU255" s="436">
        <v>0</v>
      </c>
    </row>
    <row r="256" spans="1:125" hidden="1" outlineLevel="1" x14ac:dyDescent="0.2">
      <c r="A256" s="238">
        <v>45476</v>
      </c>
      <c r="B256" s="238">
        <v>45660</v>
      </c>
      <c r="C256" s="456">
        <v>0.79043243894687043</v>
      </c>
      <c r="D256" s="475">
        <v>0</v>
      </c>
      <c r="E256" s="476">
        <v>0</v>
      </c>
      <c r="F256" s="476">
        <v>0</v>
      </c>
      <c r="G256" s="476">
        <v>0</v>
      </c>
      <c r="H256" s="476">
        <v>0</v>
      </c>
      <c r="I256" s="476">
        <v>0</v>
      </c>
      <c r="J256" s="476">
        <v>0</v>
      </c>
      <c r="K256" s="476">
        <v>0</v>
      </c>
      <c r="L256" s="476">
        <v>0</v>
      </c>
      <c r="M256" s="476">
        <v>0</v>
      </c>
      <c r="N256" s="476">
        <v>0</v>
      </c>
      <c r="O256" s="476">
        <v>0</v>
      </c>
      <c r="P256" s="476">
        <v>0</v>
      </c>
      <c r="Q256" s="476">
        <v>0</v>
      </c>
      <c r="R256" s="476">
        <v>0</v>
      </c>
      <c r="S256" s="476">
        <v>0</v>
      </c>
      <c r="T256" s="476">
        <v>0</v>
      </c>
      <c r="U256" s="476">
        <v>0</v>
      </c>
      <c r="V256" s="476">
        <v>0</v>
      </c>
      <c r="W256" s="476">
        <v>0</v>
      </c>
      <c r="X256" s="476">
        <v>0</v>
      </c>
      <c r="Y256" s="476">
        <v>0</v>
      </c>
      <c r="Z256" s="476">
        <v>0</v>
      </c>
      <c r="AA256" s="476">
        <v>0</v>
      </c>
      <c r="AB256" s="476">
        <v>0</v>
      </c>
      <c r="AC256" s="476">
        <v>0</v>
      </c>
      <c r="AD256" s="476">
        <v>0</v>
      </c>
      <c r="AE256" s="476">
        <v>0</v>
      </c>
      <c r="AF256" s="476">
        <v>0</v>
      </c>
      <c r="AG256" s="476">
        <v>0</v>
      </c>
      <c r="AH256" s="476">
        <v>-9.1147341400411346</v>
      </c>
      <c r="AI256" s="476">
        <v>9.9177331648710982</v>
      </c>
      <c r="AJ256" s="476">
        <v>0</v>
      </c>
      <c r="AK256" s="476">
        <v>0</v>
      </c>
      <c r="AL256" s="476">
        <v>0</v>
      </c>
      <c r="AM256" s="476">
        <v>0</v>
      </c>
      <c r="AN256" s="476">
        <v>0</v>
      </c>
      <c r="AO256" s="476">
        <v>0</v>
      </c>
      <c r="AP256" s="476">
        <v>0</v>
      </c>
      <c r="AQ256" s="476">
        <v>0</v>
      </c>
      <c r="AR256" s="476">
        <v>0</v>
      </c>
      <c r="AS256" s="476">
        <v>0</v>
      </c>
      <c r="AT256" s="476">
        <v>0</v>
      </c>
      <c r="AU256" s="476">
        <v>0</v>
      </c>
      <c r="AV256" s="476">
        <v>0</v>
      </c>
      <c r="AW256" s="476">
        <v>0</v>
      </c>
      <c r="AX256" s="476">
        <v>0</v>
      </c>
      <c r="AY256" s="476">
        <v>0</v>
      </c>
      <c r="AZ256" s="476">
        <v>0</v>
      </c>
      <c r="BA256" s="476">
        <v>0</v>
      </c>
      <c r="BB256" s="476">
        <v>0</v>
      </c>
      <c r="BC256" s="476">
        <v>0</v>
      </c>
      <c r="BD256" s="476">
        <v>0</v>
      </c>
      <c r="BE256" s="476">
        <v>0</v>
      </c>
      <c r="BF256" s="476">
        <v>0</v>
      </c>
      <c r="BG256" s="476">
        <v>0</v>
      </c>
      <c r="BH256" s="476">
        <v>0</v>
      </c>
      <c r="BI256" s="476">
        <v>0</v>
      </c>
      <c r="BJ256" s="476">
        <v>0</v>
      </c>
      <c r="BK256" s="476">
        <v>0</v>
      </c>
      <c r="BL256" s="477">
        <v>0</v>
      </c>
      <c r="BM256" s="432">
        <v>0</v>
      </c>
      <c r="BN256" s="432">
        <v>0</v>
      </c>
      <c r="BO256" s="432">
        <v>0</v>
      </c>
      <c r="BP256" s="432">
        <v>0</v>
      </c>
      <c r="BQ256" s="432">
        <v>0</v>
      </c>
      <c r="BR256" s="432">
        <v>0</v>
      </c>
      <c r="BS256" s="432">
        <v>0</v>
      </c>
      <c r="BT256" s="432">
        <v>0</v>
      </c>
      <c r="BU256" s="432">
        <v>0</v>
      </c>
      <c r="BV256" s="432">
        <v>0</v>
      </c>
      <c r="BW256" s="432">
        <v>0</v>
      </c>
      <c r="BX256" s="432">
        <v>0</v>
      </c>
      <c r="BY256" s="432">
        <v>0</v>
      </c>
      <c r="BZ256" s="432">
        <v>0</v>
      </c>
      <c r="CA256" s="432">
        <v>0</v>
      </c>
      <c r="CB256" s="432">
        <v>0</v>
      </c>
      <c r="CC256" s="432">
        <v>0</v>
      </c>
      <c r="CD256" s="432">
        <v>0</v>
      </c>
      <c r="CE256" s="432">
        <v>0</v>
      </c>
      <c r="CF256" s="432">
        <v>0</v>
      </c>
      <c r="CG256" s="432">
        <v>0</v>
      </c>
      <c r="CH256" s="432">
        <v>0</v>
      </c>
      <c r="CI256" s="432">
        <v>0</v>
      </c>
      <c r="CJ256" s="432">
        <v>0</v>
      </c>
      <c r="CK256" s="432">
        <v>0</v>
      </c>
      <c r="CL256" s="432">
        <v>0</v>
      </c>
      <c r="CM256" s="432">
        <v>0</v>
      </c>
      <c r="CN256" s="432">
        <v>0</v>
      </c>
      <c r="CO256" s="432">
        <v>0</v>
      </c>
      <c r="CP256" s="432">
        <v>0</v>
      </c>
      <c r="CQ256" s="432">
        <v>-11.531326007046365</v>
      </c>
      <c r="CR256" s="432">
        <v>12.547224375159693</v>
      </c>
      <c r="CS256" s="432">
        <v>0</v>
      </c>
      <c r="CT256" s="432">
        <v>0</v>
      </c>
      <c r="CU256" s="432">
        <v>0</v>
      </c>
      <c r="CV256" s="432">
        <v>0</v>
      </c>
      <c r="CW256" s="432">
        <v>0</v>
      </c>
      <c r="CX256" s="432">
        <v>0</v>
      </c>
      <c r="CY256" s="432">
        <v>0</v>
      </c>
      <c r="CZ256" s="432">
        <v>0</v>
      </c>
      <c r="DA256" s="432">
        <v>0</v>
      </c>
      <c r="DB256" s="432">
        <v>0</v>
      </c>
      <c r="DC256" s="432">
        <v>0</v>
      </c>
      <c r="DD256" s="432">
        <v>0</v>
      </c>
      <c r="DE256" s="432">
        <v>0</v>
      </c>
      <c r="DF256" s="432">
        <v>0</v>
      </c>
      <c r="DG256" s="432">
        <v>0</v>
      </c>
      <c r="DH256" s="432">
        <v>0</v>
      </c>
      <c r="DI256" s="432">
        <v>0</v>
      </c>
      <c r="DJ256" s="432">
        <v>0</v>
      </c>
      <c r="DK256" s="432">
        <v>0</v>
      </c>
      <c r="DL256" s="432">
        <v>0</v>
      </c>
      <c r="DM256" s="432">
        <v>0</v>
      </c>
      <c r="DN256" s="432">
        <v>0</v>
      </c>
      <c r="DO256" s="432">
        <v>0</v>
      </c>
      <c r="DP256" s="432">
        <v>0</v>
      </c>
      <c r="DQ256" s="432">
        <v>0</v>
      </c>
      <c r="DR256" s="432">
        <v>0</v>
      </c>
      <c r="DS256" s="432">
        <v>0</v>
      </c>
      <c r="DT256" s="432">
        <v>0</v>
      </c>
      <c r="DU256" s="436">
        <v>0</v>
      </c>
    </row>
    <row r="257" spans="1:125" hidden="1" outlineLevel="1" x14ac:dyDescent="0.2">
      <c r="A257" s="238">
        <v>45841</v>
      </c>
      <c r="B257" s="238">
        <v>46027</v>
      </c>
      <c r="C257" s="456">
        <v>0.76819404577637806</v>
      </c>
      <c r="D257" s="475">
        <v>0</v>
      </c>
      <c r="E257" s="476">
        <v>0</v>
      </c>
      <c r="F257" s="476">
        <v>0</v>
      </c>
      <c r="G257" s="476">
        <v>0</v>
      </c>
      <c r="H257" s="476">
        <v>0</v>
      </c>
      <c r="I257" s="476">
        <v>0</v>
      </c>
      <c r="J257" s="476">
        <v>0</v>
      </c>
      <c r="K257" s="476">
        <v>0</v>
      </c>
      <c r="L257" s="476">
        <v>0</v>
      </c>
      <c r="M257" s="476">
        <v>0</v>
      </c>
      <c r="N257" s="476">
        <v>0</v>
      </c>
      <c r="O257" s="476">
        <v>0</v>
      </c>
      <c r="P257" s="476">
        <v>0</v>
      </c>
      <c r="Q257" s="476">
        <v>0</v>
      </c>
      <c r="R257" s="476">
        <v>0</v>
      </c>
      <c r="S257" s="476">
        <v>0</v>
      </c>
      <c r="T257" s="476">
        <v>0</v>
      </c>
      <c r="U257" s="476">
        <v>0</v>
      </c>
      <c r="V257" s="476">
        <v>0</v>
      </c>
      <c r="W257" s="476">
        <v>0</v>
      </c>
      <c r="X257" s="476">
        <v>0</v>
      </c>
      <c r="Y257" s="476">
        <v>0</v>
      </c>
      <c r="Z257" s="476">
        <v>0</v>
      </c>
      <c r="AA257" s="476">
        <v>0</v>
      </c>
      <c r="AB257" s="476">
        <v>0</v>
      </c>
      <c r="AC257" s="476">
        <v>0</v>
      </c>
      <c r="AD257" s="476">
        <v>0</v>
      </c>
      <c r="AE257" s="476">
        <v>0</v>
      </c>
      <c r="AF257" s="476">
        <v>0</v>
      </c>
      <c r="AG257" s="476">
        <v>0</v>
      </c>
      <c r="AH257" s="476">
        <v>0</v>
      </c>
      <c r="AI257" s="476">
        <v>-9.6276986763453021</v>
      </c>
      <c r="AJ257" s="476">
        <v>10.409960037326783</v>
      </c>
      <c r="AK257" s="476">
        <v>0</v>
      </c>
      <c r="AL257" s="476">
        <v>0</v>
      </c>
      <c r="AM257" s="476">
        <v>0</v>
      </c>
      <c r="AN257" s="476">
        <v>0</v>
      </c>
      <c r="AO257" s="476">
        <v>0</v>
      </c>
      <c r="AP257" s="476">
        <v>0</v>
      </c>
      <c r="AQ257" s="476">
        <v>0</v>
      </c>
      <c r="AR257" s="476">
        <v>0</v>
      </c>
      <c r="AS257" s="476">
        <v>0</v>
      </c>
      <c r="AT257" s="476">
        <v>0</v>
      </c>
      <c r="AU257" s="476">
        <v>0</v>
      </c>
      <c r="AV257" s="476">
        <v>0</v>
      </c>
      <c r="AW257" s="476">
        <v>0</v>
      </c>
      <c r="AX257" s="476">
        <v>0</v>
      </c>
      <c r="AY257" s="476">
        <v>0</v>
      </c>
      <c r="AZ257" s="476">
        <v>0</v>
      </c>
      <c r="BA257" s="476">
        <v>0</v>
      </c>
      <c r="BB257" s="476">
        <v>0</v>
      </c>
      <c r="BC257" s="476">
        <v>0</v>
      </c>
      <c r="BD257" s="476">
        <v>0</v>
      </c>
      <c r="BE257" s="476">
        <v>0</v>
      </c>
      <c r="BF257" s="476">
        <v>0</v>
      </c>
      <c r="BG257" s="476">
        <v>0</v>
      </c>
      <c r="BH257" s="476">
        <v>0</v>
      </c>
      <c r="BI257" s="476">
        <v>0</v>
      </c>
      <c r="BJ257" s="476">
        <v>0</v>
      </c>
      <c r="BK257" s="476">
        <v>0</v>
      </c>
      <c r="BL257" s="477">
        <v>0</v>
      </c>
      <c r="BM257" s="432">
        <v>0</v>
      </c>
      <c r="BN257" s="432">
        <v>0</v>
      </c>
      <c r="BO257" s="432">
        <v>0</v>
      </c>
      <c r="BP257" s="432">
        <v>0</v>
      </c>
      <c r="BQ257" s="432">
        <v>0</v>
      </c>
      <c r="BR257" s="432">
        <v>0</v>
      </c>
      <c r="BS257" s="432">
        <v>0</v>
      </c>
      <c r="BT257" s="432">
        <v>0</v>
      </c>
      <c r="BU257" s="432">
        <v>0</v>
      </c>
      <c r="BV257" s="432">
        <v>0</v>
      </c>
      <c r="BW257" s="432">
        <v>0</v>
      </c>
      <c r="BX257" s="432">
        <v>0</v>
      </c>
      <c r="BY257" s="432">
        <v>0</v>
      </c>
      <c r="BZ257" s="432">
        <v>0</v>
      </c>
      <c r="CA257" s="432">
        <v>0</v>
      </c>
      <c r="CB257" s="432">
        <v>0</v>
      </c>
      <c r="CC257" s="432">
        <v>0</v>
      </c>
      <c r="CD257" s="432">
        <v>0</v>
      </c>
      <c r="CE257" s="432">
        <v>0</v>
      </c>
      <c r="CF257" s="432">
        <v>0</v>
      </c>
      <c r="CG257" s="432">
        <v>0</v>
      </c>
      <c r="CH257" s="432">
        <v>0</v>
      </c>
      <c r="CI257" s="432">
        <v>0</v>
      </c>
      <c r="CJ257" s="432">
        <v>0</v>
      </c>
      <c r="CK257" s="432">
        <v>0</v>
      </c>
      <c r="CL257" s="432">
        <v>0</v>
      </c>
      <c r="CM257" s="432">
        <v>0</v>
      </c>
      <c r="CN257" s="432">
        <v>0</v>
      </c>
      <c r="CO257" s="432">
        <v>0</v>
      </c>
      <c r="CP257" s="432">
        <v>0</v>
      </c>
      <c r="CQ257" s="432">
        <v>0</v>
      </c>
      <c r="CR257" s="432">
        <v>-12.532899375202829</v>
      </c>
      <c r="CS257" s="432">
        <v>13.551211565049192</v>
      </c>
      <c r="CT257" s="432">
        <v>0</v>
      </c>
      <c r="CU257" s="432">
        <v>0</v>
      </c>
      <c r="CV257" s="432">
        <v>0</v>
      </c>
      <c r="CW257" s="432">
        <v>0</v>
      </c>
      <c r="CX257" s="432">
        <v>0</v>
      </c>
      <c r="CY257" s="432">
        <v>0</v>
      </c>
      <c r="CZ257" s="432">
        <v>0</v>
      </c>
      <c r="DA257" s="432">
        <v>0</v>
      </c>
      <c r="DB257" s="432">
        <v>0</v>
      </c>
      <c r="DC257" s="432">
        <v>0</v>
      </c>
      <c r="DD257" s="432">
        <v>0</v>
      </c>
      <c r="DE257" s="432">
        <v>0</v>
      </c>
      <c r="DF257" s="432">
        <v>0</v>
      </c>
      <c r="DG257" s="432">
        <v>0</v>
      </c>
      <c r="DH257" s="432">
        <v>0</v>
      </c>
      <c r="DI257" s="432">
        <v>0</v>
      </c>
      <c r="DJ257" s="432">
        <v>0</v>
      </c>
      <c r="DK257" s="432">
        <v>0</v>
      </c>
      <c r="DL257" s="432">
        <v>0</v>
      </c>
      <c r="DM257" s="432">
        <v>0</v>
      </c>
      <c r="DN257" s="432">
        <v>0</v>
      </c>
      <c r="DO257" s="432">
        <v>0</v>
      </c>
      <c r="DP257" s="432">
        <v>0</v>
      </c>
      <c r="DQ257" s="432">
        <v>0</v>
      </c>
      <c r="DR257" s="432">
        <v>0</v>
      </c>
      <c r="DS257" s="432">
        <v>0</v>
      </c>
      <c r="DT257" s="432">
        <v>0</v>
      </c>
      <c r="DU257" s="436">
        <v>0</v>
      </c>
    </row>
    <row r="258" spans="1:125" hidden="1" outlineLevel="1" x14ac:dyDescent="0.2">
      <c r="A258" s="238">
        <v>46206</v>
      </c>
      <c r="B258" s="238">
        <v>46391</v>
      </c>
      <c r="C258" s="456">
        <v>0.74751994916355424</v>
      </c>
      <c r="D258" s="475">
        <v>0</v>
      </c>
      <c r="E258" s="476">
        <v>0</v>
      </c>
      <c r="F258" s="476">
        <v>0</v>
      </c>
      <c r="G258" s="476">
        <v>0</v>
      </c>
      <c r="H258" s="476">
        <v>0</v>
      </c>
      <c r="I258" s="476">
        <v>0</v>
      </c>
      <c r="J258" s="476">
        <v>0</v>
      </c>
      <c r="K258" s="476">
        <v>0</v>
      </c>
      <c r="L258" s="476">
        <v>0</v>
      </c>
      <c r="M258" s="476">
        <v>0</v>
      </c>
      <c r="N258" s="476">
        <v>0</v>
      </c>
      <c r="O258" s="476">
        <v>0</v>
      </c>
      <c r="P258" s="476">
        <v>0</v>
      </c>
      <c r="Q258" s="476">
        <v>0</v>
      </c>
      <c r="R258" s="476">
        <v>0</v>
      </c>
      <c r="S258" s="476">
        <v>0</v>
      </c>
      <c r="T258" s="476">
        <v>0</v>
      </c>
      <c r="U258" s="476">
        <v>0</v>
      </c>
      <c r="V258" s="476">
        <v>0</v>
      </c>
      <c r="W258" s="476">
        <v>0</v>
      </c>
      <c r="X258" s="476">
        <v>0</v>
      </c>
      <c r="Y258" s="476">
        <v>0</v>
      </c>
      <c r="Z258" s="476">
        <v>0</v>
      </c>
      <c r="AA258" s="476">
        <v>0</v>
      </c>
      <c r="AB258" s="476">
        <v>0</v>
      </c>
      <c r="AC258" s="476">
        <v>0</v>
      </c>
      <c r="AD258" s="476">
        <v>0</v>
      </c>
      <c r="AE258" s="476">
        <v>0</v>
      </c>
      <c r="AF258" s="476">
        <v>0</v>
      </c>
      <c r="AG258" s="476">
        <v>0</v>
      </c>
      <c r="AH258" s="476">
        <v>0</v>
      </c>
      <c r="AI258" s="476">
        <v>0</v>
      </c>
      <c r="AJ258" s="476">
        <v>-10.04640951825043</v>
      </c>
      <c r="AK258" s="476">
        <v>10.808799248918138</v>
      </c>
      <c r="AL258" s="476">
        <v>0</v>
      </c>
      <c r="AM258" s="476">
        <v>0</v>
      </c>
      <c r="AN258" s="476">
        <v>0</v>
      </c>
      <c r="AO258" s="476">
        <v>0</v>
      </c>
      <c r="AP258" s="476">
        <v>0</v>
      </c>
      <c r="AQ258" s="476">
        <v>0</v>
      </c>
      <c r="AR258" s="476">
        <v>0</v>
      </c>
      <c r="AS258" s="476">
        <v>0</v>
      </c>
      <c r="AT258" s="476">
        <v>0</v>
      </c>
      <c r="AU258" s="476">
        <v>0</v>
      </c>
      <c r="AV258" s="476">
        <v>0</v>
      </c>
      <c r="AW258" s="476">
        <v>0</v>
      </c>
      <c r="AX258" s="476">
        <v>0</v>
      </c>
      <c r="AY258" s="476">
        <v>0</v>
      </c>
      <c r="AZ258" s="476">
        <v>0</v>
      </c>
      <c r="BA258" s="476">
        <v>0</v>
      </c>
      <c r="BB258" s="476">
        <v>0</v>
      </c>
      <c r="BC258" s="476">
        <v>0</v>
      </c>
      <c r="BD258" s="476">
        <v>0</v>
      </c>
      <c r="BE258" s="476">
        <v>0</v>
      </c>
      <c r="BF258" s="476">
        <v>0</v>
      </c>
      <c r="BG258" s="476">
        <v>0</v>
      </c>
      <c r="BH258" s="476">
        <v>0</v>
      </c>
      <c r="BI258" s="476">
        <v>0</v>
      </c>
      <c r="BJ258" s="476">
        <v>0</v>
      </c>
      <c r="BK258" s="476">
        <v>0</v>
      </c>
      <c r="BL258" s="477">
        <v>0</v>
      </c>
      <c r="BM258" s="432">
        <v>0</v>
      </c>
      <c r="BN258" s="432">
        <v>0</v>
      </c>
      <c r="BO258" s="432">
        <v>0</v>
      </c>
      <c r="BP258" s="432">
        <v>0</v>
      </c>
      <c r="BQ258" s="432">
        <v>0</v>
      </c>
      <c r="BR258" s="432">
        <v>0</v>
      </c>
      <c r="BS258" s="432">
        <v>0</v>
      </c>
      <c r="BT258" s="432">
        <v>0</v>
      </c>
      <c r="BU258" s="432">
        <v>0</v>
      </c>
      <c r="BV258" s="432">
        <v>0</v>
      </c>
      <c r="BW258" s="432">
        <v>0</v>
      </c>
      <c r="BX258" s="432">
        <v>0</v>
      </c>
      <c r="BY258" s="432">
        <v>0</v>
      </c>
      <c r="BZ258" s="432">
        <v>0</v>
      </c>
      <c r="CA258" s="432">
        <v>0</v>
      </c>
      <c r="CB258" s="432">
        <v>0</v>
      </c>
      <c r="CC258" s="432">
        <v>0</v>
      </c>
      <c r="CD258" s="432">
        <v>0</v>
      </c>
      <c r="CE258" s="432">
        <v>0</v>
      </c>
      <c r="CF258" s="432">
        <v>0</v>
      </c>
      <c r="CG258" s="432">
        <v>0</v>
      </c>
      <c r="CH258" s="432">
        <v>0</v>
      </c>
      <c r="CI258" s="432">
        <v>0</v>
      </c>
      <c r="CJ258" s="432">
        <v>0</v>
      </c>
      <c r="CK258" s="432">
        <v>0</v>
      </c>
      <c r="CL258" s="432">
        <v>0</v>
      </c>
      <c r="CM258" s="432">
        <v>0</v>
      </c>
      <c r="CN258" s="432">
        <v>0</v>
      </c>
      <c r="CO258" s="432">
        <v>0</v>
      </c>
      <c r="CP258" s="432">
        <v>0</v>
      </c>
      <c r="CQ258" s="432">
        <v>0</v>
      </c>
      <c r="CR258" s="432">
        <v>0</v>
      </c>
      <c r="CS258" s="432">
        <v>-13.439654058051524</v>
      </c>
      <c r="CT258" s="432">
        <v>14.459546211459326</v>
      </c>
      <c r="CU258" s="432">
        <v>0</v>
      </c>
      <c r="CV258" s="432">
        <v>0</v>
      </c>
      <c r="CW258" s="432">
        <v>0</v>
      </c>
      <c r="CX258" s="432">
        <v>0</v>
      </c>
      <c r="CY258" s="432">
        <v>0</v>
      </c>
      <c r="CZ258" s="432">
        <v>0</v>
      </c>
      <c r="DA258" s="432">
        <v>0</v>
      </c>
      <c r="DB258" s="432">
        <v>0</v>
      </c>
      <c r="DC258" s="432">
        <v>0</v>
      </c>
      <c r="DD258" s="432">
        <v>0</v>
      </c>
      <c r="DE258" s="432">
        <v>0</v>
      </c>
      <c r="DF258" s="432">
        <v>0</v>
      </c>
      <c r="DG258" s="432">
        <v>0</v>
      </c>
      <c r="DH258" s="432">
        <v>0</v>
      </c>
      <c r="DI258" s="432">
        <v>0</v>
      </c>
      <c r="DJ258" s="432">
        <v>0</v>
      </c>
      <c r="DK258" s="432">
        <v>0</v>
      </c>
      <c r="DL258" s="432">
        <v>0</v>
      </c>
      <c r="DM258" s="432">
        <v>0</v>
      </c>
      <c r="DN258" s="432">
        <v>0</v>
      </c>
      <c r="DO258" s="432">
        <v>0</v>
      </c>
      <c r="DP258" s="432">
        <v>0</v>
      </c>
      <c r="DQ258" s="432">
        <v>0</v>
      </c>
      <c r="DR258" s="432">
        <v>0</v>
      </c>
      <c r="DS258" s="432">
        <v>0</v>
      </c>
      <c r="DT258" s="432">
        <v>0</v>
      </c>
      <c r="DU258" s="436">
        <v>0</v>
      </c>
    </row>
    <row r="259" spans="1:125" hidden="1" outlineLevel="1" x14ac:dyDescent="0.2">
      <c r="A259" s="238">
        <v>46573</v>
      </c>
      <c r="B259" s="238">
        <v>46757</v>
      </c>
      <c r="C259" s="456">
        <v>0.72854566524808362</v>
      </c>
      <c r="D259" s="475">
        <v>0</v>
      </c>
      <c r="E259" s="476">
        <v>0</v>
      </c>
      <c r="F259" s="476">
        <v>0</v>
      </c>
      <c r="G259" s="476">
        <v>0</v>
      </c>
      <c r="H259" s="476">
        <v>0</v>
      </c>
      <c r="I259" s="476">
        <v>0</v>
      </c>
      <c r="J259" s="476">
        <v>0</v>
      </c>
      <c r="K259" s="476">
        <v>0</v>
      </c>
      <c r="L259" s="476">
        <v>0</v>
      </c>
      <c r="M259" s="476">
        <v>0</v>
      </c>
      <c r="N259" s="476">
        <v>0</v>
      </c>
      <c r="O259" s="476">
        <v>0</v>
      </c>
      <c r="P259" s="476">
        <v>0</v>
      </c>
      <c r="Q259" s="476">
        <v>0</v>
      </c>
      <c r="R259" s="476">
        <v>0</v>
      </c>
      <c r="S259" s="476">
        <v>0</v>
      </c>
      <c r="T259" s="476">
        <v>0</v>
      </c>
      <c r="U259" s="476">
        <v>0</v>
      </c>
      <c r="V259" s="476">
        <v>0</v>
      </c>
      <c r="W259" s="476">
        <v>0</v>
      </c>
      <c r="X259" s="476">
        <v>0</v>
      </c>
      <c r="Y259" s="476">
        <v>0</v>
      </c>
      <c r="Z259" s="476">
        <v>0</v>
      </c>
      <c r="AA259" s="476">
        <v>0</v>
      </c>
      <c r="AB259" s="476">
        <v>0</v>
      </c>
      <c r="AC259" s="476">
        <v>0</v>
      </c>
      <c r="AD259" s="476">
        <v>0</v>
      </c>
      <c r="AE259" s="476">
        <v>0</v>
      </c>
      <c r="AF259" s="476">
        <v>0</v>
      </c>
      <c r="AG259" s="476">
        <v>0</v>
      </c>
      <c r="AH259" s="476">
        <v>0</v>
      </c>
      <c r="AI259" s="476">
        <v>0</v>
      </c>
      <c r="AJ259" s="476">
        <v>0</v>
      </c>
      <c r="AK259" s="476">
        <v>-10.599282553824741</v>
      </c>
      <c r="AL259" s="476">
        <v>11.343908766023841</v>
      </c>
      <c r="AM259" s="476">
        <v>0</v>
      </c>
      <c r="AN259" s="476">
        <v>0</v>
      </c>
      <c r="AO259" s="476">
        <v>0</v>
      </c>
      <c r="AP259" s="476">
        <v>0</v>
      </c>
      <c r="AQ259" s="476">
        <v>0</v>
      </c>
      <c r="AR259" s="476">
        <v>0</v>
      </c>
      <c r="AS259" s="476">
        <v>0</v>
      </c>
      <c r="AT259" s="476">
        <v>0</v>
      </c>
      <c r="AU259" s="476">
        <v>0</v>
      </c>
      <c r="AV259" s="476">
        <v>0</v>
      </c>
      <c r="AW259" s="476">
        <v>0</v>
      </c>
      <c r="AX259" s="476">
        <v>0</v>
      </c>
      <c r="AY259" s="476">
        <v>0</v>
      </c>
      <c r="AZ259" s="476">
        <v>0</v>
      </c>
      <c r="BA259" s="476">
        <v>0</v>
      </c>
      <c r="BB259" s="476">
        <v>0</v>
      </c>
      <c r="BC259" s="476">
        <v>0</v>
      </c>
      <c r="BD259" s="476">
        <v>0</v>
      </c>
      <c r="BE259" s="476">
        <v>0</v>
      </c>
      <c r="BF259" s="476">
        <v>0</v>
      </c>
      <c r="BG259" s="476">
        <v>0</v>
      </c>
      <c r="BH259" s="476">
        <v>0</v>
      </c>
      <c r="BI259" s="476">
        <v>0</v>
      </c>
      <c r="BJ259" s="476">
        <v>0</v>
      </c>
      <c r="BK259" s="476">
        <v>0</v>
      </c>
      <c r="BL259" s="477">
        <v>0</v>
      </c>
      <c r="BM259" s="432">
        <v>0</v>
      </c>
      <c r="BN259" s="432">
        <v>0</v>
      </c>
      <c r="BO259" s="432">
        <v>0</v>
      </c>
      <c r="BP259" s="432">
        <v>0</v>
      </c>
      <c r="BQ259" s="432">
        <v>0</v>
      </c>
      <c r="BR259" s="432">
        <v>0</v>
      </c>
      <c r="BS259" s="432">
        <v>0</v>
      </c>
      <c r="BT259" s="432">
        <v>0</v>
      </c>
      <c r="BU259" s="432">
        <v>0</v>
      </c>
      <c r="BV259" s="432">
        <v>0</v>
      </c>
      <c r="BW259" s="432">
        <v>0</v>
      </c>
      <c r="BX259" s="432">
        <v>0</v>
      </c>
      <c r="BY259" s="432">
        <v>0</v>
      </c>
      <c r="BZ259" s="432">
        <v>0</v>
      </c>
      <c r="CA259" s="432">
        <v>0</v>
      </c>
      <c r="CB259" s="432">
        <v>0</v>
      </c>
      <c r="CC259" s="432">
        <v>0</v>
      </c>
      <c r="CD259" s="432">
        <v>0</v>
      </c>
      <c r="CE259" s="432">
        <v>0</v>
      </c>
      <c r="CF259" s="432">
        <v>0</v>
      </c>
      <c r="CG259" s="432">
        <v>0</v>
      </c>
      <c r="CH259" s="432">
        <v>0</v>
      </c>
      <c r="CI259" s="432">
        <v>0</v>
      </c>
      <c r="CJ259" s="432">
        <v>0</v>
      </c>
      <c r="CK259" s="432">
        <v>0</v>
      </c>
      <c r="CL259" s="432">
        <v>0</v>
      </c>
      <c r="CM259" s="432">
        <v>0</v>
      </c>
      <c r="CN259" s="432">
        <v>0</v>
      </c>
      <c r="CO259" s="432">
        <v>0</v>
      </c>
      <c r="CP259" s="432">
        <v>0</v>
      </c>
      <c r="CQ259" s="432">
        <v>0</v>
      </c>
      <c r="CR259" s="432">
        <v>0</v>
      </c>
      <c r="CS259" s="432">
        <v>0</v>
      </c>
      <c r="CT259" s="432">
        <v>-14.548549335223186</v>
      </c>
      <c r="CU259" s="432">
        <v>15.57062145467714</v>
      </c>
      <c r="CV259" s="432">
        <v>0</v>
      </c>
      <c r="CW259" s="432">
        <v>0</v>
      </c>
      <c r="CX259" s="432">
        <v>0</v>
      </c>
      <c r="CY259" s="432">
        <v>0</v>
      </c>
      <c r="CZ259" s="432">
        <v>0</v>
      </c>
      <c r="DA259" s="432">
        <v>0</v>
      </c>
      <c r="DB259" s="432">
        <v>0</v>
      </c>
      <c r="DC259" s="432">
        <v>0</v>
      </c>
      <c r="DD259" s="432">
        <v>0</v>
      </c>
      <c r="DE259" s="432">
        <v>0</v>
      </c>
      <c r="DF259" s="432">
        <v>0</v>
      </c>
      <c r="DG259" s="432">
        <v>0</v>
      </c>
      <c r="DH259" s="432">
        <v>0</v>
      </c>
      <c r="DI259" s="432">
        <v>0</v>
      </c>
      <c r="DJ259" s="432">
        <v>0</v>
      </c>
      <c r="DK259" s="432">
        <v>0</v>
      </c>
      <c r="DL259" s="432">
        <v>0</v>
      </c>
      <c r="DM259" s="432">
        <v>0</v>
      </c>
      <c r="DN259" s="432">
        <v>0</v>
      </c>
      <c r="DO259" s="432">
        <v>0</v>
      </c>
      <c r="DP259" s="432">
        <v>0</v>
      </c>
      <c r="DQ259" s="432">
        <v>0</v>
      </c>
      <c r="DR259" s="432">
        <v>0</v>
      </c>
      <c r="DS259" s="432">
        <v>0</v>
      </c>
      <c r="DT259" s="432">
        <v>0</v>
      </c>
      <c r="DU259" s="436">
        <v>0</v>
      </c>
    </row>
    <row r="260" spans="1:125" hidden="1" outlineLevel="1" x14ac:dyDescent="0.2">
      <c r="A260" s="238">
        <v>46937</v>
      </c>
      <c r="B260" s="238">
        <v>47121</v>
      </c>
      <c r="C260" s="456">
        <v>0.71140292644416181</v>
      </c>
      <c r="D260" s="475">
        <v>0</v>
      </c>
      <c r="E260" s="476">
        <v>0</v>
      </c>
      <c r="F260" s="476">
        <v>0</v>
      </c>
      <c r="G260" s="476">
        <v>0</v>
      </c>
      <c r="H260" s="476">
        <v>0</v>
      </c>
      <c r="I260" s="476">
        <v>0</v>
      </c>
      <c r="J260" s="476">
        <v>0</v>
      </c>
      <c r="K260" s="476">
        <v>0</v>
      </c>
      <c r="L260" s="476">
        <v>0</v>
      </c>
      <c r="M260" s="476">
        <v>0</v>
      </c>
      <c r="N260" s="476">
        <v>0</v>
      </c>
      <c r="O260" s="476">
        <v>0</v>
      </c>
      <c r="P260" s="476">
        <v>0</v>
      </c>
      <c r="Q260" s="476">
        <v>0</v>
      </c>
      <c r="R260" s="476">
        <v>0</v>
      </c>
      <c r="S260" s="476">
        <v>0</v>
      </c>
      <c r="T260" s="476">
        <v>0</v>
      </c>
      <c r="U260" s="476">
        <v>0</v>
      </c>
      <c r="V260" s="476">
        <v>0</v>
      </c>
      <c r="W260" s="476">
        <v>0</v>
      </c>
      <c r="X260" s="476">
        <v>0</v>
      </c>
      <c r="Y260" s="476">
        <v>0</v>
      </c>
      <c r="Z260" s="476">
        <v>0</v>
      </c>
      <c r="AA260" s="476">
        <v>0</v>
      </c>
      <c r="AB260" s="476">
        <v>0</v>
      </c>
      <c r="AC260" s="476">
        <v>0</v>
      </c>
      <c r="AD260" s="476">
        <v>0</v>
      </c>
      <c r="AE260" s="476">
        <v>0</v>
      </c>
      <c r="AF260" s="476">
        <v>0</v>
      </c>
      <c r="AG260" s="476">
        <v>0</v>
      </c>
      <c r="AH260" s="476">
        <v>0</v>
      </c>
      <c r="AI260" s="476">
        <v>0</v>
      </c>
      <c r="AJ260" s="476">
        <v>0</v>
      </c>
      <c r="AK260" s="476">
        <v>0</v>
      </c>
      <c r="AL260" s="476">
        <v>-11.018856700440965</v>
      </c>
      <c r="AM260" s="476">
        <v>11.74752514633899</v>
      </c>
      <c r="AN260" s="476">
        <v>0</v>
      </c>
      <c r="AO260" s="476">
        <v>0</v>
      </c>
      <c r="AP260" s="476">
        <v>0</v>
      </c>
      <c r="AQ260" s="476">
        <v>0</v>
      </c>
      <c r="AR260" s="476">
        <v>0</v>
      </c>
      <c r="AS260" s="476">
        <v>0</v>
      </c>
      <c r="AT260" s="476">
        <v>0</v>
      </c>
      <c r="AU260" s="476">
        <v>0</v>
      </c>
      <c r="AV260" s="476">
        <v>0</v>
      </c>
      <c r="AW260" s="476">
        <v>0</v>
      </c>
      <c r="AX260" s="476">
        <v>0</v>
      </c>
      <c r="AY260" s="476">
        <v>0</v>
      </c>
      <c r="AZ260" s="476">
        <v>0</v>
      </c>
      <c r="BA260" s="476">
        <v>0</v>
      </c>
      <c r="BB260" s="476">
        <v>0</v>
      </c>
      <c r="BC260" s="476">
        <v>0</v>
      </c>
      <c r="BD260" s="476">
        <v>0</v>
      </c>
      <c r="BE260" s="476">
        <v>0</v>
      </c>
      <c r="BF260" s="476">
        <v>0</v>
      </c>
      <c r="BG260" s="476">
        <v>0</v>
      </c>
      <c r="BH260" s="476">
        <v>0</v>
      </c>
      <c r="BI260" s="476">
        <v>0</v>
      </c>
      <c r="BJ260" s="476">
        <v>0</v>
      </c>
      <c r="BK260" s="476">
        <v>0</v>
      </c>
      <c r="BL260" s="477">
        <v>0</v>
      </c>
      <c r="BM260" s="432">
        <v>0</v>
      </c>
      <c r="BN260" s="432">
        <v>0</v>
      </c>
      <c r="BO260" s="432">
        <v>0</v>
      </c>
      <c r="BP260" s="432">
        <v>0</v>
      </c>
      <c r="BQ260" s="432">
        <v>0</v>
      </c>
      <c r="BR260" s="432">
        <v>0</v>
      </c>
      <c r="BS260" s="432">
        <v>0</v>
      </c>
      <c r="BT260" s="432">
        <v>0</v>
      </c>
      <c r="BU260" s="432">
        <v>0</v>
      </c>
      <c r="BV260" s="432">
        <v>0</v>
      </c>
      <c r="BW260" s="432">
        <v>0</v>
      </c>
      <c r="BX260" s="432">
        <v>0</v>
      </c>
      <c r="BY260" s="432">
        <v>0</v>
      </c>
      <c r="BZ260" s="432">
        <v>0</v>
      </c>
      <c r="CA260" s="432">
        <v>0</v>
      </c>
      <c r="CB260" s="432">
        <v>0</v>
      </c>
      <c r="CC260" s="432">
        <v>0</v>
      </c>
      <c r="CD260" s="432">
        <v>0</v>
      </c>
      <c r="CE260" s="432">
        <v>0</v>
      </c>
      <c r="CF260" s="432">
        <v>0</v>
      </c>
      <c r="CG260" s="432">
        <v>0</v>
      </c>
      <c r="CH260" s="432">
        <v>0</v>
      </c>
      <c r="CI260" s="432">
        <v>0</v>
      </c>
      <c r="CJ260" s="432">
        <v>0</v>
      </c>
      <c r="CK260" s="432">
        <v>0</v>
      </c>
      <c r="CL260" s="432">
        <v>0</v>
      </c>
      <c r="CM260" s="432">
        <v>0</v>
      </c>
      <c r="CN260" s="432">
        <v>0</v>
      </c>
      <c r="CO260" s="432">
        <v>0</v>
      </c>
      <c r="CP260" s="432">
        <v>0</v>
      </c>
      <c r="CQ260" s="432">
        <v>0</v>
      </c>
      <c r="CR260" s="432">
        <v>0</v>
      </c>
      <c r="CS260" s="432">
        <v>0</v>
      </c>
      <c r="CT260" s="432">
        <v>0</v>
      </c>
      <c r="CU260" s="432">
        <v>-15.488911123147929</v>
      </c>
      <c r="CV260" s="432">
        <v>16.513180800446225</v>
      </c>
      <c r="CW260" s="432">
        <v>0</v>
      </c>
      <c r="CX260" s="432">
        <v>0</v>
      </c>
      <c r="CY260" s="432">
        <v>0</v>
      </c>
      <c r="CZ260" s="432">
        <v>0</v>
      </c>
      <c r="DA260" s="432">
        <v>0</v>
      </c>
      <c r="DB260" s="432">
        <v>0</v>
      </c>
      <c r="DC260" s="432">
        <v>0</v>
      </c>
      <c r="DD260" s="432">
        <v>0</v>
      </c>
      <c r="DE260" s="432">
        <v>0</v>
      </c>
      <c r="DF260" s="432">
        <v>0</v>
      </c>
      <c r="DG260" s="432">
        <v>0</v>
      </c>
      <c r="DH260" s="432">
        <v>0</v>
      </c>
      <c r="DI260" s="432">
        <v>0</v>
      </c>
      <c r="DJ260" s="432">
        <v>0</v>
      </c>
      <c r="DK260" s="432">
        <v>0</v>
      </c>
      <c r="DL260" s="432">
        <v>0</v>
      </c>
      <c r="DM260" s="432">
        <v>0</v>
      </c>
      <c r="DN260" s="432">
        <v>0</v>
      </c>
      <c r="DO260" s="432">
        <v>0</v>
      </c>
      <c r="DP260" s="432">
        <v>0</v>
      </c>
      <c r="DQ260" s="432">
        <v>0</v>
      </c>
      <c r="DR260" s="432">
        <v>0</v>
      </c>
      <c r="DS260" s="432">
        <v>0</v>
      </c>
      <c r="DT260" s="432">
        <v>0</v>
      </c>
      <c r="DU260" s="436">
        <v>0</v>
      </c>
    </row>
    <row r="261" spans="1:125" hidden="1" outlineLevel="1" x14ac:dyDescent="0.2">
      <c r="A261" s="238">
        <v>47302</v>
      </c>
      <c r="B261" s="238">
        <v>47486</v>
      </c>
      <c r="C261" s="456">
        <v>0.69568871088238926</v>
      </c>
      <c r="D261" s="475">
        <v>0</v>
      </c>
      <c r="E261" s="476">
        <v>0</v>
      </c>
      <c r="F261" s="476">
        <v>0</v>
      </c>
      <c r="G261" s="476">
        <v>0</v>
      </c>
      <c r="H261" s="476">
        <v>0</v>
      </c>
      <c r="I261" s="476">
        <v>0</v>
      </c>
      <c r="J261" s="476">
        <v>0</v>
      </c>
      <c r="K261" s="476">
        <v>0</v>
      </c>
      <c r="L261" s="476">
        <v>0</v>
      </c>
      <c r="M261" s="476">
        <v>0</v>
      </c>
      <c r="N261" s="476">
        <v>0</v>
      </c>
      <c r="O261" s="476">
        <v>0</v>
      </c>
      <c r="P261" s="476">
        <v>0</v>
      </c>
      <c r="Q261" s="476">
        <v>0</v>
      </c>
      <c r="R261" s="476">
        <v>0</v>
      </c>
      <c r="S261" s="476">
        <v>0</v>
      </c>
      <c r="T261" s="476">
        <v>0</v>
      </c>
      <c r="U261" s="476">
        <v>0</v>
      </c>
      <c r="V261" s="476">
        <v>0</v>
      </c>
      <c r="W261" s="476">
        <v>0</v>
      </c>
      <c r="X261" s="476">
        <v>0</v>
      </c>
      <c r="Y261" s="476">
        <v>0</v>
      </c>
      <c r="Z261" s="476">
        <v>0</v>
      </c>
      <c r="AA261" s="476">
        <v>0</v>
      </c>
      <c r="AB261" s="476">
        <v>0</v>
      </c>
      <c r="AC261" s="476">
        <v>0</v>
      </c>
      <c r="AD261" s="476">
        <v>0</v>
      </c>
      <c r="AE261" s="476">
        <v>0</v>
      </c>
      <c r="AF261" s="476">
        <v>0</v>
      </c>
      <c r="AG261" s="476">
        <v>0</v>
      </c>
      <c r="AH261" s="476">
        <v>0</v>
      </c>
      <c r="AI261" s="476">
        <v>0</v>
      </c>
      <c r="AJ261" s="476">
        <v>0</v>
      </c>
      <c r="AK261" s="476">
        <v>0</v>
      </c>
      <c r="AL261" s="476">
        <v>0</v>
      </c>
      <c r="AM261" s="476">
        <v>-11.462414687438464</v>
      </c>
      <c r="AN261" s="476">
        <v>12.176897460306188</v>
      </c>
      <c r="AO261" s="476">
        <v>0</v>
      </c>
      <c r="AP261" s="476">
        <v>0</v>
      </c>
      <c r="AQ261" s="476">
        <v>0</v>
      </c>
      <c r="AR261" s="476">
        <v>0</v>
      </c>
      <c r="AS261" s="476">
        <v>0</v>
      </c>
      <c r="AT261" s="476">
        <v>0</v>
      </c>
      <c r="AU261" s="476">
        <v>0</v>
      </c>
      <c r="AV261" s="476">
        <v>0</v>
      </c>
      <c r="AW261" s="476">
        <v>0</v>
      </c>
      <c r="AX261" s="476">
        <v>0</v>
      </c>
      <c r="AY261" s="476">
        <v>0</v>
      </c>
      <c r="AZ261" s="476">
        <v>0</v>
      </c>
      <c r="BA261" s="476">
        <v>0</v>
      </c>
      <c r="BB261" s="476">
        <v>0</v>
      </c>
      <c r="BC261" s="476">
        <v>0</v>
      </c>
      <c r="BD261" s="476">
        <v>0</v>
      </c>
      <c r="BE261" s="476">
        <v>0</v>
      </c>
      <c r="BF261" s="476">
        <v>0</v>
      </c>
      <c r="BG261" s="476">
        <v>0</v>
      </c>
      <c r="BH261" s="476">
        <v>0</v>
      </c>
      <c r="BI261" s="476">
        <v>0</v>
      </c>
      <c r="BJ261" s="476">
        <v>0</v>
      </c>
      <c r="BK261" s="476">
        <v>0</v>
      </c>
      <c r="BL261" s="477">
        <v>0</v>
      </c>
      <c r="BM261" s="432">
        <v>0</v>
      </c>
      <c r="BN261" s="432">
        <v>0</v>
      </c>
      <c r="BO261" s="432">
        <v>0</v>
      </c>
      <c r="BP261" s="432">
        <v>0</v>
      </c>
      <c r="BQ261" s="432">
        <v>0</v>
      </c>
      <c r="BR261" s="432">
        <v>0</v>
      </c>
      <c r="BS261" s="432">
        <v>0</v>
      </c>
      <c r="BT261" s="432">
        <v>0</v>
      </c>
      <c r="BU261" s="432">
        <v>0</v>
      </c>
      <c r="BV261" s="432">
        <v>0</v>
      </c>
      <c r="BW261" s="432">
        <v>0</v>
      </c>
      <c r="BX261" s="432">
        <v>0</v>
      </c>
      <c r="BY261" s="432">
        <v>0</v>
      </c>
      <c r="BZ261" s="432">
        <v>0</v>
      </c>
      <c r="CA261" s="432">
        <v>0</v>
      </c>
      <c r="CB261" s="432">
        <v>0</v>
      </c>
      <c r="CC261" s="432">
        <v>0</v>
      </c>
      <c r="CD261" s="432">
        <v>0</v>
      </c>
      <c r="CE261" s="432">
        <v>0</v>
      </c>
      <c r="CF261" s="432">
        <v>0</v>
      </c>
      <c r="CG261" s="432">
        <v>0</v>
      </c>
      <c r="CH261" s="432">
        <v>0</v>
      </c>
      <c r="CI261" s="432">
        <v>0</v>
      </c>
      <c r="CJ261" s="432">
        <v>0</v>
      </c>
      <c r="CK261" s="432">
        <v>0</v>
      </c>
      <c r="CL261" s="432">
        <v>0</v>
      </c>
      <c r="CM261" s="432">
        <v>0</v>
      </c>
      <c r="CN261" s="432">
        <v>0</v>
      </c>
      <c r="CO261" s="432">
        <v>0</v>
      </c>
      <c r="CP261" s="432">
        <v>0</v>
      </c>
      <c r="CQ261" s="432">
        <v>0</v>
      </c>
      <c r="CR261" s="432">
        <v>0</v>
      </c>
      <c r="CS261" s="432">
        <v>0</v>
      </c>
      <c r="CT261" s="432">
        <v>0</v>
      </c>
      <c r="CU261" s="432">
        <v>0</v>
      </c>
      <c r="CV261" s="432">
        <v>-16.476355743792226</v>
      </c>
      <c r="CW261" s="432">
        <v>17.50337078901482</v>
      </c>
      <c r="CX261" s="432">
        <v>0</v>
      </c>
      <c r="CY261" s="432">
        <v>0</v>
      </c>
      <c r="CZ261" s="432">
        <v>0</v>
      </c>
      <c r="DA261" s="432">
        <v>0</v>
      </c>
      <c r="DB261" s="432">
        <v>0</v>
      </c>
      <c r="DC261" s="432">
        <v>0</v>
      </c>
      <c r="DD261" s="432">
        <v>0</v>
      </c>
      <c r="DE261" s="432">
        <v>0</v>
      </c>
      <c r="DF261" s="432">
        <v>0</v>
      </c>
      <c r="DG261" s="432">
        <v>0</v>
      </c>
      <c r="DH261" s="432">
        <v>0</v>
      </c>
      <c r="DI261" s="432">
        <v>0</v>
      </c>
      <c r="DJ261" s="432">
        <v>0</v>
      </c>
      <c r="DK261" s="432">
        <v>0</v>
      </c>
      <c r="DL261" s="432">
        <v>0</v>
      </c>
      <c r="DM261" s="432">
        <v>0</v>
      </c>
      <c r="DN261" s="432">
        <v>0</v>
      </c>
      <c r="DO261" s="432">
        <v>0</v>
      </c>
      <c r="DP261" s="432">
        <v>0</v>
      </c>
      <c r="DQ261" s="432">
        <v>0</v>
      </c>
      <c r="DR261" s="432">
        <v>0</v>
      </c>
      <c r="DS261" s="432">
        <v>0</v>
      </c>
      <c r="DT261" s="432">
        <v>0</v>
      </c>
      <c r="DU261" s="436">
        <v>0</v>
      </c>
    </row>
    <row r="262" spans="1:125" hidden="1" outlineLevel="1" x14ac:dyDescent="0.2">
      <c r="A262" s="238">
        <v>47667</v>
      </c>
      <c r="B262" s="238">
        <v>47851</v>
      </c>
      <c r="C262" s="456">
        <v>0.68102740043405929</v>
      </c>
      <c r="D262" s="475">
        <v>0</v>
      </c>
      <c r="E262" s="476">
        <v>0</v>
      </c>
      <c r="F262" s="476">
        <v>0</v>
      </c>
      <c r="G262" s="476">
        <v>0</v>
      </c>
      <c r="H262" s="476">
        <v>0</v>
      </c>
      <c r="I262" s="476">
        <v>0</v>
      </c>
      <c r="J262" s="476">
        <v>0</v>
      </c>
      <c r="K262" s="476">
        <v>0</v>
      </c>
      <c r="L262" s="476">
        <v>0</v>
      </c>
      <c r="M262" s="476">
        <v>0</v>
      </c>
      <c r="N262" s="476">
        <v>0</v>
      </c>
      <c r="O262" s="476">
        <v>0</v>
      </c>
      <c r="P262" s="476">
        <v>0</v>
      </c>
      <c r="Q262" s="476">
        <v>0</v>
      </c>
      <c r="R262" s="476">
        <v>0</v>
      </c>
      <c r="S262" s="476">
        <v>0</v>
      </c>
      <c r="T262" s="476">
        <v>0</v>
      </c>
      <c r="U262" s="476">
        <v>0</v>
      </c>
      <c r="V262" s="476">
        <v>0</v>
      </c>
      <c r="W262" s="476">
        <v>0</v>
      </c>
      <c r="X262" s="476">
        <v>0</v>
      </c>
      <c r="Y262" s="476">
        <v>0</v>
      </c>
      <c r="Z262" s="476">
        <v>0</v>
      </c>
      <c r="AA262" s="476">
        <v>0</v>
      </c>
      <c r="AB262" s="476">
        <v>0</v>
      </c>
      <c r="AC262" s="476">
        <v>0</v>
      </c>
      <c r="AD262" s="476">
        <v>0</v>
      </c>
      <c r="AE262" s="476">
        <v>0</v>
      </c>
      <c r="AF262" s="476">
        <v>0</v>
      </c>
      <c r="AG262" s="476">
        <v>0</v>
      </c>
      <c r="AH262" s="476">
        <v>0</v>
      </c>
      <c r="AI262" s="476">
        <v>0</v>
      </c>
      <c r="AJ262" s="476">
        <v>0</v>
      </c>
      <c r="AK262" s="476">
        <v>0</v>
      </c>
      <c r="AL262" s="476">
        <v>0</v>
      </c>
      <c r="AM262" s="476">
        <v>0</v>
      </c>
      <c r="AN262" s="476">
        <v>-11.895012551937757</v>
      </c>
      <c r="AO262" s="476">
        <v>12.596590810135044</v>
      </c>
      <c r="AP262" s="476">
        <v>0</v>
      </c>
      <c r="AQ262" s="476">
        <v>0</v>
      </c>
      <c r="AR262" s="476">
        <v>0</v>
      </c>
      <c r="AS262" s="476">
        <v>0</v>
      </c>
      <c r="AT262" s="476">
        <v>0</v>
      </c>
      <c r="AU262" s="476">
        <v>0</v>
      </c>
      <c r="AV262" s="476">
        <v>0</v>
      </c>
      <c r="AW262" s="476">
        <v>0</v>
      </c>
      <c r="AX262" s="476">
        <v>0</v>
      </c>
      <c r="AY262" s="476">
        <v>0</v>
      </c>
      <c r="AZ262" s="476">
        <v>0</v>
      </c>
      <c r="BA262" s="476">
        <v>0</v>
      </c>
      <c r="BB262" s="476">
        <v>0</v>
      </c>
      <c r="BC262" s="476">
        <v>0</v>
      </c>
      <c r="BD262" s="476">
        <v>0</v>
      </c>
      <c r="BE262" s="476">
        <v>0</v>
      </c>
      <c r="BF262" s="476">
        <v>0</v>
      </c>
      <c r="BG262" s="476">
        <v>0</v>
      </c>
      <c r="BH262" s="476">
        <v>0</v>
      </c>
      <c r="BI262" s="476">
        <v>0</v>
      </c>
      <c r="BJ262" s="476">
        <v>0</v>
      </c>
      <c r="BK262" s="476">
        <v>0</v>
      </c>
      <c r="BL262" s="477">
        <v>0</v>
      </c>
      <c r="BM262" s="432">
        <v>0</v>
      </c>
      <c r="BN262" s="432">
        <v>0</v>
      </c>
      <c r="BO262" s="432">
        <v>0</v>
      </c>
      <c r="BP262" s="432">
        <v>0</v>
      </c>
      <c r="BQ262" s="432">
        <v>0</v>
      </c>
      <c r="BR262" s="432">
        <v>0</v>
      </c>
      <c r="BS262" s="432">
        <v>0</v>
      </c>
      <c r="BT262" s="432">
        <v>0</v>
      </c>
      <c r="BU262" s="432">
        <v>0</v>
      </c>
      <c r="BV262" s="432">
        <v>0</v>
      </c>
      <c r="BW262" s="432">
        <v>0</v>
      </c>
      <c r="BX262" s="432">
        <v>0</v>
      </c>
      <c r="BY262" s="432">
        <v>0</v>
      </c>
      <c r="BZ262" s="432">
        <v>0</v>
      </c>
      <c r="CA262" s="432">
        <v>0</v>
      </c>
      <c r="CB262" s="432">
        <v>0</v>
      </c>
      <c r="CC262" s="432">
        <v>0</v>
      </c>
      <c r="CD262" s="432">
        <v>0</v>
      </c>
      <c r="CE262" s="432">
        <v>0</v>
      </c>
      <c r="CF262" s="432">
        <v>0</v>
      </c>
      <c r="CG262" s="432">
        <v>0</v>
      </c>
      <c r="CH262" s="432">
        <v>0</v>
      </c>
      <c r="CI262" s="432">
        <v>0</v>
      </c>
      <c r="CJ262" s="432">
        <v>0</v>
      </c>
      <c r="CK262" s="432">
        <v>0</v>
      </c>
      <c r="CL262" s="432">
        <v>0</v>
      </c>
      <c r="CM262" s="432">
        <v>0</v>
      </c>
      <c r="CN262" s="432">
        <v>0</v>
      </c>
      <c r="CO262" s="432">
        <v>0</v>
      </c>
      <c r="CP262" s="432">
        <v>0</v>
      </c>
      <c r="CQ262" s="432">
        <v>0</v>
      </c>
      <c r="CR262" s="432">
        <v>0</v>
      </c>
      <c r="CS262" s="432">
        <v>0</v>
      </c>
      <c r="CT262" s="432">
        <v>0</v>
      </c>
      <c r="CU262" s="432">
        <v>0</v>
      </c>
      <c r="CV262" s="432">
        <v>0</v>
      </c>
      <c r="CW262" s="432">
        <v>-17.466276018198911</v>
      </c>
      <c r="CX262" s="432">
        <v>18.496452275057489</v>
      </c>
      <c r="CY262" s="432">
        <v>0</v>
      </c>
      <c r="CZ262" s="432">
        <v>0</v>
      </c>
      <c r="DA262" s="432">
        <v>0</v>
      </c>
      <c r="DB262" s="432">
        <v>0</v>
      </c>
      <c r="DC262" s="432">
        <v>0</v>
      </c>
      <c r="DD262" s="432">
        <v>0</v>
      </c>
      <c r="DE262" s="432">
        <v>0</v>
      </c>
      <c r="DF262" s="432">
        <v>0</v>
      </c>
      <c r="DG262" s="432">
        <v>0</v>
      </c>
      <c r="DH262" s="432">
        <v>0</v>
      </c>
      <c r="DI262" s="432">
        <v>0</v>
      </c>
      <c r="DJ262" s="432">
        <v>0</v>
      </c>
      <c r="DK262" s="432">
        <v>0</v>
      </c>
      <c r="DL262" s="432">
        <v>0</v>
      </c>
      <c r="DM262" s="432">
        <v>0</v>
      </c>
      <c r="DN262" s="432">
        <v>0</v>
      </c>
      <c r="DO262" s="432">
        <v>0</v>
      </c>
      <c r="DP262" s="432">
        <v>0</v>
      </c>
      <c r="DQ262" s="432">
        <v>0</v>
      </c>
      <c r="DR262" s="432">
        <v>0</v>
      </c>
      <c r="DS262" s="432">
        <v>0</v>
      </c>
      <c r="DT262" s="432">
        <v>0</v>
      </c>
      <c r="DU262" s="436">
        <v>0</v>
      </c>
    </row>
    <row r="263" spans="1:125" hidden="1" outlineLevel="1" x14ac:dyDescent="0.2">
      <c r="A263" s="238">
        <v>48032</v>
      </c>
      <c r="B263" s="238">
        <v>48218</v>
      </c>
      <c r="C263" s="456">
        <v>0.66718252241599807</v>
      </c>
      <c r="D263" s="475">
        <v>0</v>
      </c>
      <c r="E263" s="476">
        <v>0</v>
      </c>
      <c r="F263" s="476">
        <v>0</v>
      </c>
      <c r="G263" s="476">
        <v>0</v>
      </c>
      <c r="H263" s="476">
        <v>0</v>
      </c>
      <c r="I263" s="476">
        <v>0</v>
      </c>
      <c r="J263" s="476">
        <v>0</v>
      </c>
      <c r="K263" s="476">
        <v>0</v>
      </c>
      <c r="L263" s="476">
        <v>0</v>
      </c>
      <c r="M263" s="476">
        <v>0</v>
      </c>
      <c r="N263" s="476">
        <v>0</v>
      </c>
      <c r="O263" s="476">
        <v>0</v>
      </c>
      <c r="P263" s="476">
        <v>0</v>
      </c>
      <c r="Q263" s="476">
        <v>0</v>
      </c>
      <c r="R263" s="476">
        <v>0</v>
      </c>
      <c r="S263" s="476">
        <v>0</v>
      </c>
      <c r="T263" s="476">
        <v>0</v>
      </c>
      <c r="U263" s="476">
        <v>0</v>
      </c>
      <c r="V263" s="476">
        <v>0</v>
      </c>
      <c r="W263" s="476">
        <v>0</v>
      </c>
      <c r="X263" s="476">
        <v>0</v>
      </c>
      <c r="Y263" s="476">
        <v>0</v>
      </c>
      <c r="Z263" s="476">
        <v>0</v>
      </c>
      <c r="AA263" s="476">
        <v>0</v>
      </c>
      <c r="AB263" s="476">
        <v>0</v>
      </c>
      <c r="AC263" s="476">
        <v>0</v>
      </c>
      <c r="AD263" s="476">
        <v>0</v>
      </c>
      <c r="AE263" s="476">
        <v>0</v>
      </c>
      <c r="AF263" s="476">
        <v>0</v>
      </c>
      <c r="AG263" s="476">
        <v>0</v>
      </c>
      <c r="AH263" s="476">
        <v>0</v>
      </c>
      <c r="AI263" s="476">
        <v>0</v>
      </c>
      <c r="AJ263" s="476">
        <v>0</v>
      </c>
      <c r="AK263" s="476">
        <v>0</v>
      </c>
      <c r="AL263" s="476">
        <v>0</v>
      </c>
      <c r="AM263" s="476">
        <v>0</v>
      </c>
      <c r="AN263" s="476">
        <v>0</v>
      </c>
      <c r="AO263" s="476">
        <v>-12.214978248588769</v>
      </c>
      <c r="AP263" s="476">
        <v>12.904634701617336</v>
      </c>
      <c r="AQ263" s="476">
        <v>0</v>
      </c>
      <c r="AR263" s="476">
        <v>0</v>
      </c>
      <c r="AS263" s="476">
        <v>0</v>
      </c>
      <c r="AT263" s="476">
        <v>0</v>
      </c>
      <c r="AU263" s="476">
        <v>0</v>
      </c>
      <c r="AV263" s="476">
        <v>0</v>
      </c>
      <c r="AW263" s="476">
        <v>0</v>
      </c>
      <c r="AX263" s="476">
        <v>0</v>
      </c>
      <c r="AY263" s="476">
        <v>0</v>
      </c>
      <c r="AZ263" s="476">
        <v>0</v>
      </c>
      <c r="BA263" s="476">
        <v>0</v>
      </c>
      <c r="BB263" s="476">
        <v>0</v>
      </c>
      <c r="BC263" s="476">
        <v>0</v>
      </c>
      <c r="BD263" s="476">
        <v>0</v>
      </c>
      <c r="BE263" s="476">
        <v>0</v>
      </c>
      <c r="BF263" s="476">
        <v>0</v>
      </c>
      <c r="BG263" s="476">
        <v>0</v>
      </c>
      <c r="BH263" s="476">
        <v>0</v>
      </c>
      <c r="BI263" s="476">
        <v>0</v>
      </c>
      <c r="BJ263" s="476">
        <v>0</v>
      </c>
      <c r="BK263" s="476">
        <v>0</v>
      </c>
      <c r="BL263" s="477">
        <v>0</v>
      </c>
      <c r="BM263" s="432">
        <v>0</v>
      </c>
      <c r="BN263" s="432">
        <v>0</v>
      </c>
      <c r="BO263" s="432">
        <v>0</v>
      </c>
      <c r="BP263" s="432">
        <v>0</v>
      </c>
      <c r="BQ263" s="432">
        <v>0</v>
      </c>
      <c r="BR263" s="432">
        <v>0</v>
      </c>
      <c r="BS263" s="432">
        <v>0</v>
      </c>
      <c r="BT263" s="432">
        <v>0</v>
      </c>
      <c r="BU263" s="432">
        <v>0</v>
      </c>
      <c r="BV263" s="432">
        <v>0</v>
      </c>
      <c r="BW263" s="432">
        <v>0</v>
      </c>
      <c r="BX263" s="432">
        <v>0</v>
      </c>
      <c r="BY263" s="432">
        <v>0</v>
      </c>
      <c r="BZ263" s="432">
        <v>0</v>
      </c>
      <c r="CA263" s="432">
        <v>0</v>
      </c>
      <c r="CB263" s="432">
        <v>0</v>
      </c>
      <c r="CC263" s="432">
        <v>0</v>
      </c>
      <c r="CD263" s="432">
        <v>0</v>
      </c>
      <c r="CE263" s="432">
        <v>0</v>
      </c>
      <c r="CF263" s="432">
        <v>0</v>
      </c>
      <c r="CG263" s="432">
        <v>0</v>
      </c>
      <c r="CH263" s="432">
        <v>0</v>
      </c>
      <c r="CI263" s="432">
        <v>0</v>
      </c>
      <c r="CJ263" s="432">
        <v>0</v>
      </c>
      <c r="CK263" s="432">
        <v>0</v>
      </c>
      <c r="CL263" s="432">
        <v>0</v>
      </c>
      <c r="CM263" s="432">
        <v>0</v>
      </c>
      <c r="CN263" s="432">
        <v>0</v>
      </c>
      <c r="CO263" s="432">
        <v>0</v>
      </c>
      <c r="CP263" s="432">
        <v>0</v>
      </c>
      <c r="CQ263" s="432">
        <v>0</v>
      </c>
      <c r="CR263" s="432">
        <v>0</v>
      </c>
      <c r="CS263" s="432">
        <v>0</v>
      </c>
      <c r="CT263" s="432">
        <v>0</v>
      </c>
      <c r="CU263" s="432">
        <v>0</v>
      </c>
      <c r="CV263" s="432">
        <v>0</v>
      </c>
      <c r="CW263" s="432">
        <v>0</v>
      </c>
      <c r="CX263" s="432">
        <v>-18.308300709610844</v>
      </c>
      <c r="CY263" s="432">
        <v>19.341985540758976</v>
      </c>
      <c r="CZ263" s="432">
        <v>0</v>
      </c>
      <c r="DA263" s="432">
        <v>0</v>
      </c>
      <c r="DB263" s="432">
        <v>0</v>
      </c>
      <c r="DC263" s="432">
        <v>0</v>
      </c>
      <c r="DD263" s="432">
        <v>0</v>
      </c>
      <c r="DE263" s="432">
        <v>0</v>
      </c>
      <c r="DF263" s="432">
        <v>0</v>
      </c>
      <c r="DG263" s="432">
        <v>0</v>
      </c>
      <c r="DH263" s="432">
        <v>0</v>
      </c>
      <c r="DI263" s="432">
        <v>0</v>
      </c>
      <c r="DJ263" s="432">
        <v>0</v>
      </c>
      <c r="DK263" s="432">
        <v>0</v>
      </c>
      <c r="DL263" s="432">
        <v>0</v>
      </c>
      <c r="DM263" s="432">
        <v>0</v>
      </c>
      <c r="DN263" s="432">
        <v>0</v>
      </c>
      <c r="DO263" s="432">
        <v>0</v>
      </c>
      <c r="DP263" s="432">
        <v>0</v>
      </c>
      <c r="DQ263" s="432">
        <v>0</v>
      </c>
      <c r="DR263" s="432">
        <v>0</v>
      </c>
      <c r="DS263" s="432">
        <v>0</v>
      </c>
      <c r="DT263" s="432">
        <v>0</v>
      </c>
      <c r="DU263" s="436">
        <v>0</v>
      </c>
    </row>
    <row r="264" spans="1:125" hidden="1" outlineLevel="1" x14ac:dyDescent="0.2">
      <c r="A264" s="238">
        <v>48400</v>
      </c>
      <c r="B264" s="238">
        <v>48584</v>
      </c>
      <c r="C264" s="456">
        <v>0.65386674065696615</v>
      </c>
      <c r="D264" s="475">
        <v>0</v>
      </c>
      <c r="E264" s="476">
        <v>0</v>
      </c>
      <c r="F264" s="476">
        <v>0</v>
      </c>
      <c r="G264" s="476">
        <v>0</v>
      </c>
      <c r="H264" s="476">
        <v>0</v>
      </c>
      <c r="I264" s="476">
        <v>0</v>
      </c>
      <c r="J264" s="476">
        <v>0</v>
      </c>
      <c r="K264" s="476">
        <v>0</v>
      </c>
      <c r="L264" s="476">
        <v>0</v>
      </c>
      <c r="M264" s="476">
        <v>0</v>
      </c>
      <c r="N264" s="476">
        <v>0</v>
      </c>
      <c r="O264" s="476">
        <v>0</v>
      </c>
      <c r="P264" s="476">
        <v>0</v>
      </c>
      <c r="Q264" s="476">
        <v>0</v>
      </c>
      <c r="R264" s="476">
        <v>0</v>
      </c>
      <c r="S264" s="476">
        <v>0</v>
      </c>
      <c r="T264" s="476">
        <v>0</v>
      </c>
      <c r="U264" s="476">
        <v>0</v>
      </c>
      <c r="V264" s="476">
        <v>0</v>
      </c>
      <c r="W264" s="476">
        <v>0</v>
      </c>
      <c r="X264" s="476">
        <v>0</v>
      </c>
      <c r="Y264" s="476">
        <v>0</v>
      </c>
      <c r="Z264" s="476">
        <v>0</v>
      </c>
      <c r="AA264" s="476">
        <v>0</v>
      </c>
      <c r="AB264" s="476">
        <v>0</v>
      </c>
      <c r="AC264" s="476">
        <v>0</v>
      </c>
      <c r="AD264" s="476">
        <v>0</v>
      </c>
      <c r="AE264" s="476">
        <v>0</v>
      </c>
      <c r="AF264" s="476">
        <v>0</v>
      </c>
      <c r="AG264" s="476">
        <v>0</v>
      </c>
      <c r="AH264" s="476">
        <v>0</v>
      </c>
      <c r="AI264" s="476">
        <v>0</v>
      </c>
      <c r="AJ264" s="476">
        <v>0</v>
      </c>
      <c r="AK264" s="476">
        <v>0</v>
      </c>
      <c r="AL264" s="476">
        <v>0</v>
      </c>
      <c r="AM264" s="476">
        <v>0</v>
      </c>
      <c r="AN264" s="476">
        <v>0</v>
      </c>
      <c r="AO264" s="476">
        <v>0</v>
      </c>
      <c r="AP264" s="476">
        <v>-12.763263553232308</v>
      </c>
      <c r="AQ264" s="476">
        <v>13.441961372563524</v>
      </c>
      <c r="AR264" s="476">
        <v>0</v>
      </c>
      <c r="AS264" s="476">
        <v>0</v>
      </c>
      <c r="AT264" s="476">
        <v>0</v>
      </c>
      <c r="AU264" s="476">
        <v>0</v>
      </c>
      <c r="AV264" s="476">
        <v>0</v>
      </c>
      <c r="AW264" s="476">
        <v>0</v>
      </c>
      <c r="AX264" s="476">
        <v>0</v>
      </c>
      <c r="AY264" s="476">
        <v>0</v>
      </c>
      <c r="AZ264" s="476">
        <v>0</v>
      </c>
      <c r="BA264" s="476">
        <v>0</v>
      </c>
      <c r="BB264" s="476">
        <v>0</v>
      </c>
      <c r="BC264" s="476">
        <v>0</v>
      </c>
      <c r="BD264" s="476">
        <v>0</v>
      </c>
      <c r="BE264" s="476">
        <v>0</v>
      </c>
      <c r="BF264" s="476">
        <v>0</v>
      </c>
      <c r="BG264" s="476">
        <v>0</v>
      </c>
      <c r="BH264" s="476">
        <v>0</v>
      </c>
      <c r="BI264" s="476">
        <v>0</v>
      </c>
      <c r="BJ264" s="476">
        <v>0</v>
      </c>
      <c r="BK264" s="476">
        <v>0</v>
      </c>
      <c r="BL264" s="477">
        <v>0</v>
      </c>
      <c r="BM264" s="432">
        <v>0</v>
      </c>
      <c r="BN264" s="432">
        <v>0</v>
      </c>
      <c r="BO264" s="432">
        <v>0</v>
      </c>
      <c r="BP264" s="432">
        <v>0</v>
      </c>
      <c r="BQ264" s="432">
        <v>0</v>
      </c>
      <c r="BR264" s="432">
        <v>0</v>
      </c>
      <c r="BS264" s="432">
        <v>0</v>
      </c>
      <c r="BT264" s="432">
        <v>0</v>
      </c>
      <c r="BU264" s="432">
        <v>0</v>
      </c>
      <c r="BV264" s="432">
        <v>0</v>
      </c>
      <c r="BW264" s="432">
        <v>0</v>
      </c>
      <c r="BX264" s="432">
        <v>0</v>
      </c>
      <c r="BY264" s="432">
        <v>0</v>
      </c>
      <c r="BZ264" s="432">
        <v>0</v>
      </c>
      <c r="CA264" s="432">
        <v>0</v>
      </c>
      <c r="CB264" s="432">
        <v>0</v>
      </c>
      <c r="CC264" s="432">
        <v>0</v>
      </c>
      <c r="CD264" s="432">
        <v>0</v>
      </c>
      <c r="CE264" s="432">
        <v>0</v>
      </c>
      <c r="CF264" s="432">
        <v>0</v>
      </c>
      <c r="CG264" s="432">
        <v>0</v>
      </c>
      <c r="CH264" s="432">
        <v>0</v>
      </c>
      <c r="CI264" s="432">
        <v>0</v>
      </c>
      <c r="CJ264" s="432">
        <v>0</v>
      </c>
      <c r="CK264" s="432">
        <v>0</v>
      </c>
      <c r="CL264" s="432">
        <v>0</v>
      </c>
      <c r="CM264" s="432">
        <v>0</v>
      </c>
      <c r="CN264" s="432">
        <v>0</v>
      </c>
      <c r="CO264" s="432">
        <v>0</v>
      </c>
      <c r="CP264" s="432">
        <v>0</v>
      </c>
      <c r="CQ264" s="432">
        <v>0</v>
      </c>
      <c r="CR264" s="432">
        <v>0</v>
      </c>
      <c r="CS264" s="432">
        <v>0</v>
      </c>
      <c r="CT264" s="432">
        <v>0</v>
      </c>
      <c r="CU264" s="432">
        <v>0</v>
      </c>
      <c r="CV264" s="432">
        <v>0</v>
      </c>
      <c r="CW264" s="432">
        <v>0</v>
      </c>
      <c r="CX264" s="432">
        <v>0</v>
      </c>
      <c r="CY264" s="432">
        <v>-19.519670843647049</v>
      </c>
      <c r="CZ264" s="432">
        <v>20.557646591808364</v>
      </c>
      <c r="DA264" s="432">
        <v>0</v>
      </c>
      <c r="DB264" s="432">
        <v>0</v>
      </c>
      <c r="DC264" s="432">
        <v>0</v>
      </c>
      <c r="DD264" s="432">
        <v>0</v>
      </c>
      <c r="DE264" s="432">
        <v>0</v>
      </c>
      <c r="DF264" s="432">
        <v>0</v>
      </c>
      <c r="DG264" s="432">
        <v>0</v>
      </c>
      <c r="DH264" s="432">
        <v>0</v>
      </c>
      <c r="DI264" s="432">
        <v>0</v>
      </c>
      <c r="DJ264" s="432">
        <v>0</v>
      </c>
      <c r="DK264" s="432">
        <v>0</v>
      </c>
      <c r="DL264" s="432">
        <v>0</v>
      </c>
      <c r="DM264" s="432">
        <v>0</v>
      </c>
      <c r="DN264" s="432">
        <v>0</v>
      </c>
      <c r="DO264" s="432">
        <v>0</v>
      </c>
      <c r="DP264" s="432">
        <v>0</v>
      </c>
      <c r="DQ264" s="432">
        <v>0</v>
      </c>
      <c r="DR264" s="432">
        <v>0</v>
      </c>
      <c r="DS264" s="432">
        <v>0</v>
      </c>
      <c r="DT264" s="432">
        <v>0</v>
      </c>
      <c r="DU264" s="436">
        <v>0</v>
      </c>
    </row>
    <row r="265" spans="1:125" hidden="1" outlineLevel="1" x14ac:dyDescent="0.2">
      <c r="A265" s="238">
        <v>48764</v>
      </c>
      <c r="B265" s="238">
        <v>48948</v>
      </c>
      <c r="C265" s="456">
        <v>0.64064543374562044</v>
      </c>
      <c r="D265" s="475">
        <v>0</v>
      </c>
      <c r="E265" s="476">
        <v>0</v>
      </c>
      <c r="F265" s="476">
        <v>0</v>
      </c>
      <c r="G265" s="476">
        <v>0</v>
      </c>
      <c r="H265" s="476">
        <v>0</v>
      </c>
      <c r="I265" s="476">
        <v>0</v>
      </c>
      <c r="J265" s="476">
        <v>0</v>
      </c>
      <c r="K265" s="476">
        <v>0</v>
      </c>
      <c r="L265" s="476">
        <v>0</v>
      </c>
      <c r="M265" s="476">
        <v>0</v>
      </c>
      <c r="N265" s="476">
        <v>0</v>
      </c>
      <c r="O265" s="476">
        <v>0</v>
      </c>
      <c r="P265" s="476">
        <v>0</v>
      </c>
      <c r="Q265" s="476">
        <v>0</v>
      </c>
      <c r="R265" s="476">
        <v>0</v>
      </c>
      <c r="S265" s="476">
        <v>0</v>
      </c>
      <c r="T265" s="476">
        <v>0</v>
      </c>
      <c r="U265" s="476">
        <v>0</v>
      </c>
      <c r="V265" s="476">
        <v>0</v>
      </c>
      <c r="W265" s="476">
        <v>0</v>
      </c>
      <c r="X265" s="476">
        <v>0</v>
      </c>
      <c r="Y265" s="476">
        <v>0</v>
      </c>
      <c r="Z265" s="476">
        <v>0</v>
      </c>
      <c r="AA265" s="476">
        <v>0</v>
      </c>
      <c r="AB265" s="476">
        <v>0</v>
      </c>
      <c r="AC265" s="476">
        <v>0</v>
      </c>
      <c r="AD265" s="476">
        <v>0</v>
      </c>
      <c r="AE265" s="476">
        <v>0</v>
      </c>
      <c r="AF265" s="476">
        <v>0</v>
      </c>
      <c r="AG265" s="476">
        <v>0</v>
      </c>
      <c r="AH265" s="476">
        <v>0</v>
      </c>
      <c r="AI265" s="476">
        <v>0</v>
      </c>
      <c r="AJ265" s="476">
        <v>0</v>
      </c>
      <c r="AK265" s="476">
        <v>0</v>
      </c>
      <c r="AL265" s="476">
        <v>0</v>
      </c>
      <c r="AM265" s="476">
        <v>0</v>
      </c>
      <c r="AN265" s="476">
        <v>0</v>
      </c>
      <c r="AO265" s="476">
        <v>0</v>
      </c>
      <c r="AP265" s="476">
        <v>0</v>
      </c>
      <c r="AQ265" s="476">
        <v>-13.143291105151366</v>
      </c>
      <c r="AR265" s="476">
        <v>13.810941015285108</v>
      </c>
      <c r="AS265" s="476">
        <v>0</v>
      </c>
      <c r="AT265" s="476">
        <v>0</v>
      </c>
      <c r="AU265" s="476">
        <v>0</v>
      </c>
      <c r="AV265" s="476">
        <v>0</v>
      </c>
      <c r="AW265" s="476">
        <v>0</v>
      </c>
      <c r="AX265" s="476">
        <v>0</v>
      </c>
      <c r="AY265" s="476">
        <v>0</v>
      </c>
      <c r="AZ265" s="476">
        <v>0</v>
      </c>
      <c r="BA265" s="476">
        <v>0</v>
      </c>
      <c r="BB265" s="476">
        <v>0</v>
      </c>
      <c r="BC265" s="476">
        <v>0</v>
      </c>
      <c r="BD265" s="476">
        <v>0</v>
      </c>
      <c r="BE265" s="476">
        <v>0</v>
      </c>
      <c r="BF265" s="476">
        <v>0</v>
      </c>
      <c r="BG265" s="476">
        <v>0</v>
      </c>
      <c r="BH265" s="476">
        <v>0</v>
      </c>
      <c r="BI265" s="476">
        <v>0</v>
      </c>
      <c r="BJ265" s="476">
        <v>0</v>
      </c>
      <c r="BK265" s="476">
        <v>0</v>
      </c>
      <c r="BL265" s="477">
        <v>0</v>
      </c>
      <c r="BM265" s="432">
        <v>0</v>
      </c>
      <c r="BN265" s="432">
        <v>0</v>
      </c>
      <c r="BO265" s="432">
        <v>0</v>
      </c>
      <c r="BP265" s="432">
        <v>0</v>
      </c>
      <c r="BQ265" s="432">
        <v>0</v>
      </c>
      <c r="BR265" s="432">
        <v>0</v>
      </c>
      <c r="BS265" s="432">
        <v>0</v>
      </c>
      <c r="BT265" s="432">
        <v>0</v>
      </c>
      <c r="BU265" s="432">
        <v>0</v>
      </c>
      <c r="BV265" s="432">
        <v>0</v>
      </c>
      <c r="BW265" s="432">
        <v>0</v>
      </c>
      <c r="BX265" s="432">
        <v>0</v>
      </c>
      <c r="BY265" s="432">
        <v>0</v>
      </c>
      <c r="BZ265" s="432">
        <v>0</v>
      </c>
      <c r="CA265" s="432">
        <v>0</v>
      </c>
      <c r="CB265" s="432">
        <v>0</v>
      </c>
      <c r="CC265" s="432">
        <v>0</v>
      </c>
      <c r="CD265" s="432">
        <v>0</v>
      </c>
      <c r="CE265" s="432">
        <v>0</v>
      </c>
      <c r="CF265" s="432">
        <v>0</v>
      </c>
      <c r="CG265" s="432">
        <v>0</v>
      </c>
      <c r="CH265" s="432">
        <v>0</v>
      </c>
      <c r="CI265" s="432">
        <v>0</v>
      </c>
      <c r="CJ265" s="432">
        <v>0</v>
      </c>
      <c r="CK265" s="432">
        <v>0</v>
      </c>
      <c r="CL265" s="432">
        <v>0</v>
      </c>
      <c r="CM265" s="432">
        <v>0</v>
      </c>
      <c r="CN265" s="432">
        <v>0</v>
      </c>
      <c r="CO265" s="432">
        <v>0</v>
      </c>
      <c r="CP265" s="432">
        <v>0</v>
      </c>
      <c r="CQ265" s="432">
        <v>0</v>
      </c>
      <c r="CR265" s="432">
        <v>0</v>
      </c>
      <c r="CS265" s="432">
        <v>0</v>
      </c>
      <c r="CT265" s="432">
        <v>0</v>
      </c>
      <c r="CU265" s="432">
        <v>0</v>
      </c>
      <c r="CV265" s="432">
        <v>0</v>
      </c>
      <c r="CW265" s="432">
        <v>0</v>
      </c>
      <c r="CX265" s="432">
        <v>0</v>
      </c>
      <c r="CY265" s="432">
        <v>0</v>
      </c>
      <c r="CZ265" s="432">
        <v>-20.515702466350742</v>
      </c>
      <c r="DA265" s="432">
        <v>21.557854450842751</v>
      </c>
      <c r="DB265" s="432">
        <v>0</v>
      </c>
      <c r="DC265" s="432">
        <v>0</v>
      </c>
      <c r="DD265" s="432">
        <v>0</v>
      </c>
      <c r="DE265" s="432">
        <v>0</v>
      </c>
      <c r="DF265" s="432">
        <v>0</v>
      </c>
      <c r="DG265" s="432">
        <v>0</v>
      </c>
      <c r="DH265" s="432">
        <v>0</v>
      </c>
      <c r="DI265" s="432">
        <v>0</v>
      </c>
      <c r="DJ265" s="432">
        <v>0</v>
      </c>
      <c r="DK265" s="432">
        <v>0</v>
      </c>
      <c r="DL265" s="432">
        <v>0</v>
      </c>
      <c r="DM265" s="432">
        <v>0</v>
      </c>
      <c r="DN265" s="432">
        <v>0</v>
      </c>
      <c r="DO265" s="432">
        <v>0</v>
      </c>
      <c r="DP265" s="432">
        <v>0</v>
      </c>
      <c r="DQ265" s="432">
        <v>0</v>
      </c>
      <c r="DR265" s="432">
        <v>0</v>
      </c>
      <c r="DS265" s="432">
        <v>0</v>
      </c>
      <c r="DT265" s="432">
        <v>0</v>
      </c>
      <c r="DU265" s="436">
        <v>0</v>
      </c>
    </row>
    <row r="266" spans="1:125" hidden="1" outlineLevel="1" x14ac:dyDescent="0.2">
      <c r="A266" s="238">
        <v>49128</v>
      </c>
      <c r="B266" s="238">
        <v>49312</v>
      </c>
      <c r="C266" s="456">
        <v>0.62759110727661926</v>
      </c>
      <c r="D266" s="475">
        <v>0</v>
      </c>
      <c r="E266" s="476">
        <v>0</v>
      </c>
      <c r="F266" s="476">
        <v>0</v>
      </c>
      <c r="G266" s="476">
        <v>0</v>
      </c>
      <c r="H266" s="476">
        <v>0</v>
      </c>
      <c r="I266" s="476">
        <v>0</v>
      </c>
      <c r="J266" s="476">
        <v>0</v>
      </c>
      <c r="K266" s="476">
        <v>0</v>
      </c>
      <c r="L266" s="476">
        <v>0</v>
      </c>
      <c r="M266" s="476">
        <v>0</v>
      </c>
      <c r="N266" s="476">
        <v>0</v>
      </c>
      <c r="O266" s="476">
        <v>0</v>
      </c>
      <c r="P266" s="476">
        <v>0</v>
      </c>
      <c r="Q266" s="476">
        <v>0</v>
      </c>
      <c r="R266" s="476">
        <v>0</v>
      </c>
      <c r="S266" s="476">
        <v>0</v>
      </c>
      <c r="T266" s="476">
        <v>0</v>
      </c>
      <c r="U266" s="476">
        <v>0</v>
      </c>
      <c r="V266" s="476">
        <v>0</v>
      </c>
      <c r="W266" s="476">
        <v>0</v>
      </c>
      <c r="X266" s="476">
        <v>0</v>
      </c>
      <c r="Y266" s="476">
        <v>0</v>
      </c>
      <c r="Z266" s="476">
        <v>0</v>
      </c>
      <c r="AA266" s="476">
        <v>0</v>
      </c>
      <c r="AB266" s="476">
        <v>0</v>
      </c>
      <c r="AC266" s="476">
        <v>0</v>
      </c>
      <c r="AD266" s="476">
        <v>0</v>
      </c>
      <c r="AE266" s="476">
        <v>0</v>
      </c>
      <c r="AF266" s="476">
        <v>0</v>
      </c>
      <c r="AG266" s="476">
        <v>0</v>
      </c>
      <c r="AH266" s="476">
        <v>0</v>
      </c>
      <c r="AI266" s="476">
        <v>0</v>
      </c>
      <c r="AJ266" s="476">
        <v>0</v>
      </c>
      <c r="AK266" s="476">
        <v>0</v>
      </c>
      <c r="AL266" s="476">
        <v>0</v>
      </c>
      <c r="AM266" s="476">
        <v>0</v>
      </c>
      <c r="AN266" s="476">
        <v>0</v>
      </c>
      <c r="AO266" s="476">
        <v>0</v>
      </c>
      <c r="AP266" s="476">
        <v>0</v>
      </c>
      <c r="AQ266" s="476">
        <v>0</v>
      </c>
      <c r="AR266" s="476">
        <v>-13.461376757814451</v>
      </c>
      <c r="AS266" s="476">
        <v>14.117971922162337</v>
      </c>
      <c r="AT266" s="476">
        <v>0</v>
      </c>
      <c r="AU266" s="476">
        <v>0</v>
      </c>
      <c r="AV266" s="476">
        <v>0</v>
      </c>
      <c r="AW266" s="476">
        <v>0</v>
      </c>
      <c r="AX266" s="476">
        <v>0</v>
      </c>
      <c r="AY266" s="476">
        <v>0</v>
      </c>
      <c r="AZ266" s="476">
        <v>0</v>
      </c>
      <c r="BA266" s="476">
        <v>0</v>
      </c>
      <c r="BB266" s="476">
        <v>0</v>
      </c>
      <c r="BC266" s="476">
        <v>0</v>
      </c>
      <c r="BD266" s="476">
        <v>0</v>
      </c>
      <c r="BE266" s="476">
        <v>0</v>
      </c>
      <c r="BF266" s="476">
        <v>0</v>
      </c>
      <c r="BG266" s="476">
        <v>0</v>
      </c>
      <c r="BH266" s="476">
        <v>0</v>
      </c>
      <c r="BI266" s="476">
        <v>0</v>
      </c>
      <c r="BJ266" s="476">
        <v>0</v>
      </c>
      <c r="BK266" s="476">
        <v>0</v>
      </c>
      <c r="BL266" s="477">
        <v>0</v>
      </c>
      <c r="BM266" s="432">
        <v>0</v>
      </c>
      <c r="BN266" s="432">
        <v>0</v>
      </c>
      <c r="BO266" s="432">
        <v>0</v>
      </c>
      <c r="BP266" s="432">
        <v>0</v>
      </c>
      <c r="BQ266" s="432">
        <v>0</v>
      </c>
      <c r="BR266" s="432">
        <v>0</v>
      </c>
      <c r="BS266" s="432">
        <v>0</v>
      </c>
      <c r="BT266" s="432">
        <v>0</v>
      </c>
      <c r="BU266" s="432">
        <v>0</v>
      </c>
      <c r="BV266" s="432">
        <v>0</v>
      </c>
      <c r="BW266" s="432">
        <v>0</v>
      </c>
      <c r="BX266" s="432">
        <v>0</v>
      </c>
      <c r="BY266" s="432">
        <v>0</v>
      </c>
      <c r="BZ266" s="432">
        <v>0</v>
      </c>
      <c r="CA266" s="432">
        <v>0</v>
      </c>
      <c r="CB266" s="432">
        <v>0</v>
      </c>
      <c r="CC266" s="432">
        <v>0</v>
      </c>
      <c r="CD266" s="432">
        <v>0</v>
      </c>
      <c r="CE266" s="432">
        <v>0</v>
      </c>
      <c r="CF266" s="432">
        <v>0</v>
      </c>
      <c r="CG266" s="432">
        <v>0</v>
      </c>
      <c r="CH266" s="432">
        <v>0</v>
      </c>
      <c r="CI266" s="432">
        <v>0</v>
      </c>
      <c r="CJ266" s="432">
        <v>0</v>
      </c>
      <c r="CK266" s="432">
        <v>0</v>
      </c>
      <c r="CL266" s="432">
        <v>0</v>
      </c>
      <c r="CM266" s="432">
        <v>0</v>
      </c>
      <c r="CN266" s="432">
        <v>0</v>
      </c>
      <c r="CO266" s="432">
        <v>0</v>
      </c>
      <c r="CP266" s="432">
        <v>0</v>
      </c>
      <c r="CQ266" s="432">
        <v>0</v>
      </c>
      <c r="CR266" s="432">
        <v>0</v>
      </c>
      <c r="CS266" s="432">
        <v>0</v>
      </c>
      <c r="CT266" s="432">
        <v>0</v>
      </c>
      <c r="CU266" s="432">
        <v>0</v>
      </c>
      <c r="CV266" s="432">
        <v>0</v>
      </c>
      <c r="CW266" s="432">
        <v>0</v>
      </c>
      <c r="CX266" s="432">
        <v>0</v>
      </c>
      <c r="CY266" s="432">
        <v>0</v>
      </c>
      <c r="CZ266" s="432">
        <v>0</v>
      </c>
      <c r="DA266" s="432">
        <v>-21.449278999871435</v>
      </c>
      <c r="DB266" s="432">
        <v>22.495493894784666</v>
      </c>
      <c r="DC266" s="432">
        <v>0</v>
      </c>
      <c r="DD266" s="432">
        <v>0</v>
      </c>
      <c r="DE266" s="432">
        <v>0</v>
      </c>
      <c r="DF266" s="432">
        <v>0</v>
      </c>
      <c r="DG266" s="432">
        <v>0</v>
      </c>
      <c r="DH266" s="432">
        <v>0</v>
      </c>
      <c r="DI266" s="432">
        <v>0</v>
      </c>
      <c r="DJ266" s="432">
        <v>0</v>
      </c>
      <c r="DK266" s="432">
        <v>0</v>
      </c>
      <c r="DL266" s="432">
        <v>0</v>
      </c>
      <c r="DM266" s="432">
        <v>0</v>
      </c>
      <c r="DN266" s="432">
        <v>0</v>
      </c>
      <c r="DO266" s="432">
        <v>0</v>
      </c>
      <c r="DP266" s="432">
        <v>0</v>
      </c>
      <c r="DQ266" s="432">
        <v>0</v>
      </c>
      <c r="DR266" s="432">
        <v>0</v>
      </c>
      <c r="DS266" s="432">
        <v>0</v>
      </c>
      <c r="DT266" s="432">
        <v>0</v>
      </c>
      <c r="DU266" s="436">
        <v>0</v>
      </c>
    </row>
    <row r="267" spans="1:125" hidden="1" outlineLevel="1" x14ac:dyDescent="0.2">
      <c r="A267" s="238">
        <v>49493</v>
      </c>
      <c r="B267" s="238">
        <v>49677</v>
      </c>
      <c r="C267" s="456">
        <v>0.6146394740580069</v>
      </c>
      <c r="D267" s="475">
        <v>0</v>
      </c>
      <c r="E267" s="476">
        <v>0</v>
      </c>
      <c r="F267" s="476">
        <v>0</v>
      </c>
      <c r="G267" s="476">
        <v>0</v>
      </c>
      <c r="H267" s="476">
        <v>0</v>
      </c>
      <c r="I267" s="476">
        <v>0</v>
      </c>
      <c r="J267" s="476">
        <v>0</v>
      </c>
      <c r="K267" s="476">
        <v>0</v>
      </c>
      <c r="L267" s="476">
        <v>0</v>
      </c>
      <c r="M267" s="476">
        <v>0</v>
      </c>
      <c r="N267" s="476">
        <v>0</v>
      </c>
      <c r="O267" s="476">
        <v>0</v>
      </c>
      <c r="P267" s="476">
        <v>0</v>
      </c>
      <c r="Q267" s="476">
        <v>0</v>
      </c>
      <c r="R267" s="476">
        <v>0</v>
      </c>
      <c r="S267" s="476">
        <v>0</v>
      </c>
      <c r="T267" s="476">
        <v>0</v>
      </c>
      <c r="U267" s="476">
        <v>0</v>
      </c>
      <c r="V267" s="476">
        <v>0</v>
      </c>
      <c r="W267" s="476">
        <v>0</v>
      </c>
      <c r="X267" s="476">
        <v>0</v>
      </c>
      <c r="Y267" s="476">
        <v>0</v>
      </c>
      <c r="Z267" s="476">
        <v>0</v>
      </c>
      <c r="AA267" s="476">
        <v>0</v>
      </c>
      <c r="AB267" s="476">
        <v>0</v>
      </c>
      <c r="AC267" s="476">
        <v>0</v>
      </c>
      <c r="AD267" s="476">
        <v>0</v>
      </c>
      <c r="AE267" s="476">
        <v>0</v>
      </c>
      <c r="AF267" s="476">
        <v>0</v>
      </c>
      <c r="AG267" s="476">
        <v>0</v>
      </c>
      <c r="AH267" s="476">
        <v>0</v>
      </c>
      <c r="AI267" s="476">
        <v>0</v>
      </c>
      <c r="AJ267" s="476">
        <v>0</v>
      </c>
      <c r="AK267" s="476">
        <v>0</v>
      </c>
      <c r="AL267" s="476">
        <v>0</v>
      </c>
      <c r="AM267" s="476">
        <v>0</v>
      </c>
      <c r="AN267" s="476">
        <v>0</v>
      </c>
      <c r="AO267" s="476">
        <v>0</v>
      </c>
      <c r="AP267" s="476">
        <v>0</v>
      </c>
      <c r="AQ267" s="476">
        <v>0</v>
      </c>
      <c r="AR267" s="476">
        <v>0</v>
      </c>
      <c r="AS267" s="476">
        <v>-13.75531343983725</v>
      </c>
      <c r="AT267" s="476">
        <v>14.400931837877051</v>
      </c>
      <c r="AU267" s="476">
        <v>0</v>
      </c>
      <c r="AV267" s="476">
        <v>0</v>
      </c>
      <c r="AW267" s="476">
        <v>0</v>
      </c>
      <c r="AX267" s="476">
        <v>0</v>
      </c>
      <c r="AY267" s="476">
        <v>0</v>
      </c>
      <c r="AZ267" s="476">
        <v>0</v>
      </c>
      <c r="BA267" s="476">
        <v>0</v>
      </c>
      <c r="BB267" s="476">
        <v>0</v>
      </c>
      <c r="BC267" s="476">
        <v>0</v>
      </c>
      <c r="BD267" s="476">
        <v>0</v>
      </c>
      <c r="BE267" s="476">
        <v>0</v>
      </c>
      <c r="BF267" s="476">
        <v>0</v>
      </c>
      <c r="BG267" s="476">
        <v>0</v>
      </c>
      <c r="BH267" s="476">
        <v>0</v>
      </c>
      <c r="BI267" s="476">
        <v>0</v>
      </c>
      <c r="BJ267" s="476">
        <v>0</v>
      </c>
      <c r="BK267" s="476">
        <v>0</v>
      </c>
      <c r="BL267" s="477">
        <v>0</v>
      </c>
      <c r="BM267" s="432">
        <v>0</v>
      </c>
      <c r="BN267" s="432">
        <v>0</v>
      </c>
      <c r="BO267" s="432">
        <v>0</v>
      </c>
      <c r="BP267" s="432">
        <v>0</v>
      </c>
      <c r="BQ267" s="432">
        <v>0</v>
      </c>
      <c r="BR267" s="432">
        <v>0</v>
      </c>
      <c r="BS267" s="432">
        <v>0</v>
      </c>
      <c r="BT267" s="432">
        <v>0</v>
      </c>
      <c r="BU267" s="432">
        <v>0</v>
      </c>
      <c r="BV267" s="432">
        <v>0</v>
      </c>
      <c r="BW267" s="432">
        <v>0</v>
      </c>
      <c r="BX267" s="432">
        <v>0</v>
      </c>
      <c r="BY267" s="432">
        <v>0</v>
      </c>
      <c r="BZ267" s="432">
        <v>0</v>
      </c>
      <c r="CA267" s="432">
        <v>0</v>
      </c>
      <c r="CB267" s="432">
        <v>0</v>
      </c>
      <c r="CC267" s="432">
        <v>0</v>
      </c>
      <c r="CD267" s="432">
        <v>0</v>
      </c>
      <c r="CE267" s="432">
        <v>0</v>
      </c>
      <c r="CF267" s="432">
        <v>0</v>
      </c>
      <c r="CG267" s="432">
        <v>0</v>
      </c>
      <c r="CH267" s="432">
        <v>0</v>
      </c>
      <c r="CI267" s="432">
        <v>0</v>
      </c>
      <c r="CJ267" s="432">
        <v>0</v>
      </c>
      <c r="CK267" s="432">
        <v>0</v>
      </c>
      <c r="CL267" s="432">
        <v>0</v>
      </c>
      <c r="CM267" s="432">
        <v>0</v>
      </c>
      <c r="CN267" s="432">
        <v>0</v>
      </c>
      <c r="CO267" s="432">
        <v>0</v>
      </c>
      <c r="CP267" s="432">
        <v>0</v>
      </c>
      <c r="CQ267" s="432">
        <v>0</v>
      </c>
      <c r="CR267" s="432">
        <v>0</v>
      </c>
      <c r="CS267" s="432">
        <v>0</v>
      </c>
      <c r="CT267" s="432">
        <v>0</v>
      </c>
      <c r="CU267" s="432">
        <v>0</v>
      </c>
      <c r="CV267" s="432">
        <v>0</v>
      </c>
      <c r="CW267" s="432">
        <v>0</v>
      </c>
      <c r="CX267" s="432">
        <v>0</v>
      </c>
      <c r="CY267" s="432">
        <v>0</v>
      </c>
      <c r="CZ267" s="432">
        <v>0</v>
      </c>
      <c r="DA267" s="432">
        <v>0</v>
      </c>
      <c r="DB267" s="432">
        <v>-22.379482640483786</v>
      </c>
      <c r="DC267" s="432">
        <v>23.429884421185022</v>
      </c>
      <c r="DD267" s="432">
        <v>0</v>
      </c>
      <c r="DE267" s="432">
        <v>0</v>
      </c>
      <c r="DF267" s="432">
        <v>0</v>
      </c>
      <c r="DG267" s="432">
        <v>0</v>
      </c>
      <c r="DH267" s="432">
        <v>0</v>
      </c>
      <c r="DI267" s="432">
        <v>0</v>
      </c>
      <c r="DJ267" s="432">
        <v>0</v>
      </c>
      <c r="DK267" s="432">
        <v>0</v>
      </c>
      <c r="DL267" s="432">
        <v>0</v>
      </c>
      <c r="DM267" s="432">
        <v>0</v>
      </c>
      <c r="DN267" s="432">
        <v>0</v>
      </c>
      <c r="DO267" s="432">
        <v>0</v>
      </c>
      <c r="DP267" s="432">
        <v>0</v>
      </c>
      <c r="DQ267" s="432">
        <v>0</v>
      </c>
      <c r="DR267" s="432">
        <v>0</v>
      </c>
      <c r="DS267" s="432">
        <v>0</v>
      </c>
      <c r="DT267" s="432">
        <v>0</v>
      </c>
      <c r="DU267" s="436">
        <v>0</v>
      </c>
    </row>
    <row r="268" spans="1:125" hidden="1" outlineLevel="1" x14ac:dyDescent="0.2">
      <c r="A268" s="238">
        <v>49859</v>
      </c>
      <c r="B268" s="238">
        <v>50045</v>
      </c>
      <c r="C268" s="456">
        <v>0.60169130813529326</v>
      </c>
      <c r="D268" s="475">
        <v>0</v>
      </c>
      <c r="E268" s="476">
        <v>0</v>
      </c>
      <c r="F268" s="476">
        <v>0</v>
      </c>
      <c r="G268" s="476">
        <v>0</v>
      </c>
      <c r="H268" s="476">
        <v>0</v>
      </c>
      <c r="I268" s="476">
        <v>0</v>
      </c>
      <c r="J268" s="476">
        <v>0</v>
      </c>
      <c r="K268" s="476">
        <v>0</v>
      </c>
      <c r="L268" s="476">
        <v>0</v>
      </c>
      <c r="M268" s="476">
        <v>0</v>
      </c>
      <c r="N268" s="476">
        <v>0</v>
      </c>
      <c r="O268" s="476">
        <v>0</v>
      </c>
      <c r="P268" s="476">
        <v>0</v>
      </c>
      <c r="Q268" s="476">
        <v>0</v>
      </c>
      <c r="R268" s="476">
        <v>0</v>
      </c>
      <c r="S268" s="476">
        <v>0</v>
      </c>
      <c r="T268" s="476">
        <v>0</v>
      </c>
      <c r="U268" s="476">
        <v>0</v>
      </c>
      <c r="V268" s="476">
        <v>0</v>
      </c>
      <c r="W268" s="476">
        <v>0</v>
      </c>
      <c r="X268" s="476">
        <v>0</v>
      </c>
      <c r="Y268" s="476">
        <v>0</v>
      </c>
      <c r="Z268" s="476">
        <v>0</v>
      </c>
      <c r="AA268" s="476">
        <v>0</v>
      </c>
      <c r="AB268" s="476">
        <v>0</v>
      </c>
      <c r="AC268" s="476">
        <v>0</v>
      </c>
      <c r="AD268" s="476">
        <v>0</v>
      </c>
      <c r="AE268" s="476">
        <v>0</v>
      </c>
      <c r="AF268" s="476">
        <v>0</v>
      </c>
      <c r="AG268" s="476">
        <v>0</v>
      </c>
      <c r="AH268" s="476">
        <v>0</v>
      </c>
      <c r="AI268" s="476">
        <v>0</v>
      </c>
      <c r="AJ268" s="476">
        <v>0</v>
      </c>
      <c r="AK268" s="476">
        <v>0</v>
      </c>
      <c r="AL268" s="476">
        <v>0</v>
      </c>
      <c r="AM268" s="476">
        <v>0</v>
      </c>
      <c r="AN268" s="476">
        <v>0</v>
      </c>
      <c r="AO268" s="476">
        <v>0</v>
      </c>
      <c r="AP268" s="476">
        <v>0</v>
      </c>
      <c r="AQ268" s="476">
        <v>0</v>
      </c>
      <c r="AR268" s="476">
        <v>0</v>
      </c>
      <c r="AS268" s="476">
        <v>0</v>
      </c>
      <c r="AT268" s="476">
        <v>-14.107926578434734</v>
      </c>
      <c r="AU268" s="476">
        <v>14.74339492734517</v>
      </c>
      <c r="AV268" s="476">
        <v>0</v>
      </c>
      <c r="AW268" s="476">
        <v>0</v>
      </c>
      <c r="AX268" s="476">
        <v>0</v>
      </c>
      <c r="AY268" s="476">
        <v>0</v>
      </c>
      <c r="AZ268" s="476">
        <v>0</v>
      </c>
      <c r="BA268" s="476">
        <v>0</v>
      </c>
      <c r="BB268" s="476">
        <v>0</v>
      </c>
      <c r="BC268" s="476">
        <v>0</v>
      </c>
      <c r="BD268" s="476">
        <v>0</v>
      </c>
      <c r="BE268" s="476">
        <v>0</v>
      </c>
      <c r="BF268" s="476">
        <v>0</v>
      </c>
      <c r="BG268" s="476">
        <v>0</v>
      </c>
      <c r="BH268" s="476">
        <v>0</v>
      </c>
      <c r="BI268" s="476">
        <v>0</v>
      </c>
      <c r="BJ268" s="476">
        <v>0</v>
      </c>
      <c r="BK268" s="476">
        <v>0</v>
      </c>
      <c r="BL268" s="477">
        <v>0</v>
      </c>
      <c r="BM268" s="432">
        <v>0</v>
      </c>
      <c r="BN268" s="432">
        <v>0</v>
      </c>
      <c r="BO268" s="432">
        <v>0</v>
      </c>
      <c r="BP268" s="432">
        <v>0</v>
      </c>
      <c r="BQ268" s="432">
        <v>0</v>
      </c>
      <c r="BR268" s="432">
        <v>0</v>
      </c>
      <c r="BS268" s="432">
        <v>0</v>
      </c>
      <c r="BT268" s="432">
        <v>0</v>
      </c>
      <c r="BU268" s="432">
        <v>0</v>
      </c>
      <c r="BV268" s="432">
        <v>0</v>
      </c>
      <c r="BW268" s="432">
        <v>0</v>
      </c>
      <c r="BX268" s="432">
        <v>0</v>
      </c>
      <c r="BY268" s="432">
        <v>0</v>
      </c>
      <c r="BZ268" s="432">
        <v>0</v>
      </c>
      <c r="CA268" s="432">
        <v>0</v>
      </c>
      <c r="CB268" s="432">
        <v>0</v>
      </c>
      <c r="CC268" s="432">
        <v>0</v>
      </c>
      <c r="CD268" s="432">
        <v>0</v>
      </c>
      <c r="CE268" s="432">
        <v>0</v>
      </c>
      <c r="CF268" s="432">
        <v>0</v>
      </c>
      <c r="CG268" s="432">
        <v>0</v>
      </c>
      <c r="CH268" s="432">
        <v>0</v>
      </c>
      <c r="CI268" s="432">
        <v>0</v>
      </c>
      <c r="CJ268" s="432">
        <v>0</v>
      </c>
      <c r="CK268" s="432">
        <v>0</v>
      </c>
      <c r="CL268" s="432">
        <v>0</v>
      </c>
      <c r="CM268" s="432">
        <v>0</v>
      </c>
      <c r="CN268" s="432">
        <v>0</v>
      </c>
      <c r="CO268" s="432">
        <v>0</v>
      </c>
      <c r="CP268" s="432">
        <v>0</v>
      </c>
      <c r="CQ268" s="432">
        <v>0</v>
      </c>
      <c r="CR268" s="432">
        <v>0</v>
      </c>
      <c r="CS268" s="432">
        <v>0</v>
      </c>
      <c r="CT268" s="432">
        <v>0</v>
      </c>
      <c r="CU268" s="432">
        <v>0</v>
      </c>
      <c r="CV268" s="432">
        <v>0</v>
      </c>
      <c r="CW268" s="432">
        <v>0</v>
      </c>
      <c r="CX268" s="432">
        <v>0</v>
      </c>
      <c r="CY268" s="432">
        <v>0</v>
      </c>
      <c r="CZ268" s="432">
        <v>0</v>
      </c>
      <c r="DA268" s="432">
        <v>0</v>
      </c>
      <c r="DB268" s="432">
        <v>0</v>
      </c>
      <c r="DC268" s="432">
        <v>-23.447117130803719</v>
      </c>
      <c r="DD268" s="432">
        <v>24.503253957642421</v>
      </c>
      <c r="DE268" s="432">
        <v>0</v>
      </c>
      <c r="DF268" s="432">
        <v>0</v>
      </c>
      <c r="DG268" s="432">
        <v>0</v>
      </c>
      <c r="DH268" s="432">
        <v>0</v>
      </c>
      <c r="DI268" s="432">
        <v>0</v>
      </c>
      <c r="DJ268" s="432">
        <v>0</v>
      </c>
      <c r="DK268" s="432">
        <v>0</v>
      </c>
      <c r="DL268" s="432">
        <v>0</v>
      </c>
      <c r="DM268" s="432">
        <v>0</v>
      </c>
      <c r="DN268" s="432">
        <v>0</v>
      </c>
      <c r="DO268" s="432">
        <v>0</v>
      </c>
      <c r="DP268" s="432">
        <v>0</v>
      </c>
      <c r="DQ268" s="432">
        <v>0</v>
      </c>
      <c r="DR268" s="432">
        <v>0</v>
      </c>
      <c r="DS268" s="432">
        <v>0</v>
      </c>
      <c r="DT268" s="432">
        <v>0</v>
      </c>
      <c r="DU268" s="436">
        <v>0</v>
      </c>
    </row>
    <row r="269" spans="1:125" hidden="1" outlineLevel="1" x14ac:dyDescent="0.2">
      <c r="A269" s="238">
        <v>50224</v>
      </c>
      <c r="B269" s="238">
        <v>50409</v>
      </c>
      <c r="C269" s="456">
        <v>0.58921897765321296</v>
      </c>
      <c r="D269" s="475">
        <v>0</v>
      </c>
      <c r="E269" s="476">
        <v>0</v>
      </c>
      <c r="F269" s="476">
        <v>0</v>
      </c>
      <c r="G269" s="476">
        <v>0</v>
      </c>
      <c r="H269" s="476">
        <v>0</v>
      </c>
      <c r="I269" s="476">
        <v>0</v>
      </c>
      <c r="J269" s="476">
        <v>0</v>
      </c>
      <c r="K269" s="476">
        <v>0</v>
      </c>
      <c r="L269" s="476">
        <v>0</v>
      </c>
      <c r="M269" s="476">
        <v>0</v>
      </c>
      <c r="N269" s="476">
        <v>0</v>
      </c>
      <c r="O269" s="476">
        <v>0</v>
      </c>
      <c r="P269" s="476">
        <v>0</v>
      </c>
      <c r="Q269" s="476">
        <v>0</v>
      </c>
      <c r="R269" s="476">
        <v>0</v>
      </c>
      <c r="S269" s="476">
        <v>0</v>
      </c>
      <c r="T269" s="476">
        <v>0</v>
      </c>
      <c r="U269" s="476">
        <v>0</v>
      </c>
      <c r="V269" s="476">
        <v>0</v>
      </c>
      <c r="W269" s="476">
        <v>0</v>
      </c>
      <c r="X269" s="476">
        <v>0</v>
      </c>
      <c r="Y269" s="476">
        <v>0</v>
      </c>
      <c r="Z269" s="476">
        <v>0</v>
      </c>
      <c r="AA269" s="476">
        <v>0</v>
      </c>
      <c r="AB269" s="476">
        <v>0</v>
      </c>
      <c r="AC269" s="476">
        <v>0</v>
      </c>
      <c r="AD269" s="476">
        <v>0</v>
      </c>
      <c r="AE269" s="476">
        <v>0</v>
      </c>
      <c r="AF269" s="476">
        <v>0</v>
      </c>
      <c r="AG269" s="476">
        <v>0</v>
      </c>
      <c r="AH269" s="476">
        <v>0</v>
      </c>
      <c r="AI269" s="476">
        <v>0</v>
      </c>
      <c r="AJ269" s="476">
        <v>0</v>
      </c>
      <c r="AK269" s="476">
        <v>0</v>
      </c>
      <c r="AL269" s="476">
        <v>0</v>
      </c>
      <c r="AM269" s="476">
        <v>0</v>
      </c>
      <c r="AN269" s="476">
        <v>0</v>
      </c>
      <c r="AO269" s="476">
        <v>0</v>
      </c>
      <c r="AP269" s="476">
        <v>0</v>
      </c>
      <c r="AQ269" s="476">
        <v>0</v>
      </c>
      <c r="AR269" s="476">
        <v>0</v>
      </c>
      <c r="AS269" s="476">
        <v>0</v>
      </c>
      <c r="AT269" s="476">
        <v>0</v>
      </c>
      <c r="AU269" s="476">
        <v>-14.316277726521573</v>
      </c>
      <c r="AV269" s="476">
        <v>14.940785917122884</v>
      </c>
      <c r="AW269" s="476">
        <v>0</v>
      </c>
      <c r="AX269" s="476">
        <v>0</v>
      </c>
      <c r="AY269" s="476">
        <v>0</v>
      </c>
      <c r="AZ269" s="476">
        <v>0</v>
      </c>
      <c r="BA269" s="476">
        <v>0</v>
      </c>
      <c r="BB269" s="476">
        <v>0</v>
      </c>
      <c r="BC269" s="476">
        <v>0</v>
      </c>
      <c r="BD269" s="476">
        <v>0</v>
      </c>
      <c r="BE269" s="476">
        <v>0</v>
      </c>
      <c r="BF269" s="476">
        <v>0</v>
      </c>
      <c r="BG269" s="476">
        <v>0</v>
      </c>
      <c r="BH269" s="476">
        <v>0</v>
      </c>
      <c r="BI269" s="476">
        <v>0</v>
      </c>
      <c r="BJ269" s="476">
        <v>0</v>
      </c>
      <c r="BK269" s="476">
        <v>0</v>
      </c>
      <c r="BL269" s="477">
        <v>0</v>
      </c>
      <c r="BM269" s="432">
        <v>0</v>
      </c>
      <c r="BN269" s="432">
        <v>0</v>
      </c>
      <c r="BO269" s="432">
        <v>0</v>
      </c>
      <c r="BP269" s="432">
        <v>0</v>
      </c>
      <c r="BQ269" s="432">
        <v>0</v>
      </c>
      <c r="BR269" s="432">
        <v>0</v>
      </c>
      <c r="BS269" s="432">
        <v>0</v>
      </c>
      <c r="BT269" s="432">
        <v>0</v>
      </c>
      <c r="BU269" s="432">
        <v>0</v>
      </c>
      <c r="BV269" s="432">
        <v>0</v>
      </c>
      <c r="BW269" s="432">
        <v>0</v>
      </c>
      <c r="BX269" s="432">
        <v>0</v>
      </c>
      <c r="BY269" s="432">
        <v>0</v>
      </c>
      <c r="BZ269" s="432">
        <v>0</v>
      </c>
      <c r="CA269" s="432">
        <v>0</v>
      </c>
      <c r="CB269" s="432">
        <v>0</v>
      </c>
      <c r="CC269" s="432">
        <v>0</v>
      </c>
      <c r="CD269" s="432">
        <v>0</v>
      </c>
      <c r="CE269" s="432">
        <v>0</v>
      </c>
      <c r="CF269" s="432">
        <v>0</v>
      </c>
      <c r="CG269" s="432">
        <v>0</v>
      </c>
      <c r="CH269" s="432">
        <v>0</v>
      </c>
      <c r="CI269" s="432">
        <v>0</v>
      </c>
      <c r="CJ269" s="432">
        <v>0</v>
      </c>
      <c r="CK269" s="432">
        <v>0</v>
      </c>
      <c r="CL269" s="432">
        <v>0</v>
      </c>
      <c r="CM269" s="432">
        <v>0</v>
      </c>
      <c r="CN269" s="432">
        <v>0</v>
      </c>
      <c r="CO269" s="432">
        <v>0</v>
      </c>
      <c r="CP269" s="432">
        <v>0</v>
      </c>
      <c r="CQ269" s="432">
        <v>0</v>
      </c>
      <c r="CR269" s="432">
        <v>0</v>
      </c>
      <c r="CS269" s="432">
        <v>0</v>
      </c>
      <c r="CT269" s="432">
        <v>0</v>
      </c>
      <c r="CU269" s="432">
        <v>0</v>
      </c>
      <c r="CV269" s="432">
        <v>0</v>
      </c>
      <c r="CW269" s="432">
        <v>0</v>
      </c>
      <c r="CX269" s="432">
        <v>0</v>
      </c>
      <c r="CY269" s="432">
        <v>0</v>
      </c>
      <c r="CZ269" s="432">
        <v>0</v>
      </c>
      <c r="DA269" s="432">
        <v>0</v>
      </c>
      <c r="DB269" s="432">
        <v>0</v>
      </c>
      <c r="DC269" s="432">
        <v>0</v>
      </c>
      <c r="DD269" s="432">
        <v>-24.297041116261315</v>
      </c>
      <c r="DE269" s="432">
        <v>25.356932623979976</v>
      </c>
      <c r="DF269" s="432">
        <v>0</v>
      </c>
      <c r="DG269" s="432">
        <v>0</v>
      </c>
      <c r="DH269" s="432">
        <v>0</v>
      </c>
      <c r="DI269" s="432">
        <v>0</v>
      </c>
      <c r="DJ269" s="432">
        <v>0</v>
      </c>
      <c r="DK269" s="432">
        <v>0</v>
      </c>
      <c r="DL269" s="432">
        <v>0</v>
      </c>
      <c r="DM269" s="432">
        <v>0</v>
      </c>
      <c r="DN269" s="432">
        <v>0</v>
      </c>
      <c r="DO269" s="432">
        <v>0</v>
      </c>
      <c r="DP269" s="432">
        <v>0</v>
      </c>
      <c r="DQ269" s="432">
        <v>0</v>
      </c>
      <c r="DR269" s="432">
        <v>0</v>
      </c>
      <c r="DS269" s="432">
        <v>0</v>
      </c>
      <c r="DT269" s="432">
        <v>0</v>
      </c>
      <c r="DU269" s="436">
        <v>0</v>
      </c>
    </row>
    <row r="270" spans="1:125" hidden="1" outlineLevel="1" x14ac:dyDescent="0.2">
      <c r="A270" s="238">
        <v>50591</v>
      </c>
      <c r="B270" s="238">
        <v>50775</v>
      </c>
      <c r="C270" s="456">
        <v>0.57712998383035585</v>
      </c>
      <c r="D270" s="475">
        <v>0</v>
      </c>
      <c r="E270" s="476">
        <v>0</v>
      </c>
      <c r="F270" s="476">
        <v>0</v>
      </c>
      <c r="G270" s="476">
        <v>0</v>
      </c>
      <c r="H270" s="476">
        <v>0</v>
      </c>
      <c r="I270" s="476">
        <v>0</v>
      </c>
      <c r="J270" s="476">
        <v>0</v>
      </c>
      <c r="K270" s="476">
        <v>0</v>
      </c>
      <c r="L270" s="476">
        <v>0</v>
      </c>
      <c r="M270" s="476">
        <v>0</v>
      </c>
      <c r="N270" s="476">
        <v>0</v>
      </c>
      <c r="O270" s="476">
        <v>0</v>
      </c>
      <c r="P270" s="476">
        <v>0</v>
      </c>
      <c r="Q270" s="476">
        <v>0</v>
      </c>
      <c r="R270" s="476">
        <v>0</v>
      </c>
      <c r="S270" s="476">
        <v>0</v>
      </c>
      <c r="T270" s="476">
        <v>0</v>
      </c>
      <c r="U270" s="476">
        <v>0</v>
      </c>
      <c r="V270" s="476">
        <v>0</v>
      </c>
      <c r="W270" s="476">
        <v>0</v>
      </c>
      <c r="X270" s="476">
        <v>0</v>
      </c>
      <c r="Y270" s="476">
        <v>0</v>
      </c>
      <c r="Z270" s="476">
        <v>0</v>
      </c>
      <c r="AA270" s="476">
        <v>0</v>
      </c>
      <c r="AB270" s="476">
        <v>0</v>
      </c>
      <c r="AC270" s="476">
        <v>0</v>
      </c>
      <c r="AD270" s="476">
        <v>0</v>
      </c>
      <c r="AE270" s="476">
        <v>0</v>
      </c>
      <c r="AF270" s="476">
        <v>0</v>
      </c>
      <c r="AG270" s="476">
        <v>0</v>
      </c>
      <c r="AH270" s="476">
        <v>0</v>
      </c>
      <c r="AI270" s="476">
        <v>0</v>
      </c>
      <c r="AJ270" s="476">
        <v>0</v>
      </c>
      <c r="AK270" s="476">
        <v>0</v>
      </c>
      <c r="AL270" s="476">
        <v>0</v>
      </c>
      <c r="AM270" s="476">
        <v>0</v>
      </c>
      <c r="AN270" s="476">
        <v>0</v>
      </c>
      <c r="AO270" s="476">
        <v>0</v>
      </c>
      <c r="AP270" s="476">
        <v>0</v>
      </c>
      <c r="AQ270" s="476">
        <v>0</v>
      </c>
      <c r="AR270" s="476">
        <v>0</v>
      </c>
      <c r="AS270" s="476">
        <v>0</v>
      </c>
      <c r="AT270" s="476">
        <v>0</v>
      </c>
      <c r="AU270" s="476">
        <v>0</v>
      </c>
      <c r="AV270" s="476">
        <v>-14.718404881686309</v>
      </c>
      <c r="AW270" s="476">
        <v>15.333432278648848</v>
      </c>
      <c r="AX270" s="476">
        <v>0</v>
      </c>
      <c r="AY270" s="476">
        <v>0</v>
      </c>
      <c r="AZ270" s="476">
        <v>0</v>
      </c>
      <c r="BA270" s="476">
        <v>0</v>
      </c>
      <c r="BB270" s="476">
        <v>0</v>
      </c>
      <c r="BC270" s="476">
        <v>0</v>
      </c>
      <c r="BD270" s="476">
        <v>0</v>
      </c>
      <c r="BE270" s="476">
        <v>0</v>
      </c>
      <c r="BF270" s="476">
        <v>0</v>
      </c>
      <c r="BG270" s="476">
        <v>0</v>
      </c>
      <c r="BH270" s="476">
        <v>0</v>
      </c>
      <c r="BI270" s="476">
        <v>0</v>
      </c>
      <c r="BJ270" s="476">
        <v>0</v>
      </c>
      <c r="BK270" s="476">
        <v>0</v>
      </c>
      <c r="BL270" s="477">
        <v>0</v>
      </c>
      <c r="BM270" s="432">
        <v>0</v>
      </c>
      <c r="BN270" s="432">
        <v>0</v>
      </c>
      <c r="BO270" s="432">
        <v>0</v>
      </c>
      <c r="BP270" s="432">
        <v>0</v>
      </c>
      <c r="BQ270" s="432">
        <v>0</v>
      </c>
      <c r="BR270" s="432">
        <v>0</v>
      </c>
      <c r="BS270" s="432">
        <v>0</v>
      </c>
      <c r="BT270" s="432">
        <v>0</v>
      </c>
      <c r="BU270" s="432">
        <v>0</v>
      </c>
      <c r="BV270" s="432">
        <v>0</v>
      </c>
      <c r="BW270" s="432">
        <v>0</v>
      </c>
      <c r="BX270" s="432">
        <v>0</v>
      </c>
      <c r="BY270" s="432">
        <v>0</v>
      </c>
      <c r="BZ270" s="432">
        <v>0</v>
      </c>
      <c r="CA270" s="432">
        <v>0</v>
      </c>
      <c r="CB270" s="432">
        <v>0</v>
      </c>
      <c r="CC270" s="432">
        <v>0</v>
      </c>
      <c r="CD270" s="432">
        <v>0</v>
      </c>
      <c r="CE270" s="432">
        <v>0</v>
      </c>
      <c r="CF270" s="432">
        <v>0</v>
      </c>
      <c r="CG270" s="432">
        <v>0</v>
      </c>
      <c r="CH270" s="432">
        <v>0</v>
      </c>
      <c r="CI270" s="432">
        <v>0</v>
      </c>
      <c r="CJ270" s="432">
        <v>0</v>
      </c>
      <c r="CK270" s="432">
        <v>0</v>
      </c>
      <c r="CL270" s="432">
        <v>0</v>
      </c>
      <c r="CM270" s="432">
        <v>0</v>
      </c>
      <c r="CN270" s="432">
        <v>0</v>
      </c>
      <c r="CO270" s="432">
        <v>0</v>
      </c>
      <c r="CP270" s="432">
        <v>0</v>
      </c>
      <c r="CQ270" s="432">
        <v>0</v>
      </c>
      <c r="CR270" s="432">
        <v>0</v>
      </c>
      <c r="CS270" s="432">
        <v>0</v>
      </c>
      <c r="CT270" s="432">
        <v>0</v>
      </c>
      <c r="CU270" s="432">
        <v>0</v>
      </c>
      <c r="CV270" s="432">
        <v>0</v>
      </c>
      <c r="CW270" s="432">
        <v>0</v>
      </c>
      <c r="CX270" s="432">
        <v>0</v>
      </c>
      <c r="CY270" s="432">
        <v>0</v>
      </c>
      <c r="CZ270" s="432">
        <v>0</v>
      </c>
      <c r="DA270" s="432">
        <v>0</v>
      </c>
      <c r="DB270" s="432">
        <v>0</v>
      </c>
      <c r="DC270" s="432">
        <v>0</v>
      </c>
      <c r="DD270" s="432">
        <v>0</v>
      </c>
      <c r="DE270" s="432">
        <v>-25.502755521384767</v>
      </c>
      <c r="DF270" s="432">
        <v>26.56842082070029</v>
      </c>
      <c r="DG270" s="432">
        <v>0</v>
      </c>
      <c r="DH270" s="432">
        <v>0</v>
      </c>
      <c r="DI270" s="432">
        <v>0</v>
      </c>
      <c r="DJ270" s="432">
        <v>0</v>
      </c>
      <c r="DK270" s="432">
        <v>0</v>
      </c>
      <c r="DL270" s="432">
        <v>0</v>
      </c>
      <c r="DM270" s="432">
        <v>0</v>
      </c>
      <c r="DN270" s="432">
        <v>0</v>
      </c>
      <c r="DO270" s="432">
        <v>0</v>
      </c>
      <c r="DP270" s="432">
        <v>0</v>
      </c>
      <c r="DQ270" s="432">
        <v>0</v>
      </c>
      <c r="DR270" s="432">
        <v>0</v>
      </c>
      <c r="DS270" s="432">
        <v>0</v>
      </c>
      <c r="DT270" s="432">
        <v>0</v>
      </c>
      <c r="DU270" s="436">
        <v>0</v>
      </c>
    </row>
    <row r="271" spans="1:125" hidden="1" outlineLevel="1" x14ac:dyDescent="0.2">
      <c r="A271" s="238">
        <v>50955</v>
      </c>
      <c r="B271" s="238">
        <v>51139</v>
      </c>
      <c r="C271" s="456">
        <v>0.56541739993669649</v>
      </c>
      <c r="D271" s="475">
        <v>0</v>
      </c>
      <c r="E271" s="476">
        <v>0</v>
      </c>
      <c r="F271" s="476">
        <v>0</v>
      </c>
      <c r="G271" s="476">
        <v>0</v>
      </c>
      <c r="H271" s="476">
        <v>0</v>
      </c>
      <c r="I271" s="476">
        <v>0</v>
      </c>
      <c r="J271" s="476">
        <v>0</v>
      </c>
      <c r="K271" s="476">
        <v>0</v>
      </c>
      <c r="L271" s="476">
        <v>0</v>
      </c>
      <c r="M271" s="476">
        <v>0</v>
      </c>
      <c r="N271" s="476">
        <v>0</v>
      </c>
      <c r="O271" s="476">
        <v>0</v>
      </c>
      <c r="P271" s="476">
        <v>0</v>
      </c>
      <c r="Q271" s="476">
        <v>0</v>
      </c>
      <c r="R271" s="476">
        <v>0</v>
      </c>
      <c r="S271" s="476">
        <v>0</v>
      </c>
      <c r="T271" s="476">
        <v>0</v>
      </c>
      <c r="U271" s="476">
        <v>0</v>
      </c>
      <c r="V271" s="476">
        <v>0</v>
      </c>
      <c r="W271" s="476">
        <v>0</v>
      </c>
      <c r="X271" s="476">
        <v>0</v>
      </c>
      <c r="Y271" s="476">
        <v>0</v>
      </c>
      <c r="Z271" s="476">
        <v>0</v>
      </c>
      <c r="AA271" s="476">
        <v>0</v>
      </c>
      <c r="AB271" s="476">
        <v>0</v>
      </c>
      <c r="AC271" s="476">
        <v>0</v>
      </c>
      <c r="AD271" s="476">
        <v>0</v>
      </c>
      <c r="AE271" s="476">
        <v>0</v>
      </c>
      <c r="AF271" s="476">
        <v>0</v>
      </c>
      <c r="AG271" s="476">
        <v>0</v>
      </c>
      <c r="AH271" s="476">
        <v>0</v>
      </c>
      <c r="AI271" s="476">
        <v>0</v>
      </c>
      <c r="AJ271" s="476">
        <v>0</v>
      </c>
      <c r="AK271" s="476">
        <v>0</v>
      </c>
      <c r="AL271" s="476">
        <v>0</v>
      </c>
      <c r="AM271" s="476">
        <v>0</v>
      </c>
      <c r="AN271" s="476">
        <v>0</v>
      </c>
      <c r="AO271" s="476">
        <v>0</v>
      </c>
      <c r="AP271" s="476">
        <v>0</v>
      </c>
      <c r="AQ271" s="476">
        <v>0</v>
      </c>
      <c r="AR271" s="476">
        <v>0</v>
      </c>
      <c r="AS271" s="476">
        <v>0</v>
      </c>
      <c r="AT271" s="476">
        <v>0</v>
      </c>
      <c r="AU271" s="476">
        <v>0</v>
      </c>
      <c r="AV271" s="476">
        <v>0</v>
      </c>
      <c r="AW271" s="476">
        <v>-14.939858124984072</v>
      </c>
      <c r="AX271" s="476">
        <v>15.54521211238152</v>
      </c>
      <c r="AY271" s="476">
        <v>0</v>
      </c>
      <c r="AZ271" s="476">
        <v>0</v>
      </c>
      <c r="BA271" s="476">
        <v>0</v>
      </c>
      <c r="BB271" s="476">
        <v>0</v>
      </c>
      <c r="BC271" s="476">
        <v>0</v>
      </c>
      <c r="BD271" s="476">
        <v>0</v>
      </c>
      <c r="BE271" s="476">
        <v>0</v>
      </c>
      <c r="BF271" s="476">
        <v>0</v>
      </c>
      <c r="BG271" s="476">
        <v>0</v>
      </c>
      <c r="BH271" s="476">
        <v>0</v>
      </c>
      <c r="BI271" s="476">
        <v>0</v>
      </c>
      <c r="BJ271" s="476">
        <v>0</v>
      </c>
      <c r="BK271" s="476">
        <v>0</v>
      </c>
      <c r="BL271" s="477">
        <v>0</v>
      </c>
      <c r="BM271" s="432">
        <v>0</v>
      </c>
      <c r="BN271" s="432">
        <v>0</v>
      </c>
      <c r="BO271" s="432">
        <v>0</v>
      </c>
      <c r="BP271" s="432">
        <v>0</v>
      </c>
      <c r="BQ271" s="432">
        <v>0</v>
      </c>
      <c r="BR271" s="432">
        <v>0</v>
      </c>
      <c r="BS271" s="432">
        <v>0</v>
      </c>
      <c r="BT271" s="432">
        <v>0</v>
      </c>
      <c r="BU271" s="432">
        <v>0</v>
      </c>
      <c r="BV271" s="432">
        <v>0</v>
      </c>
      <c r="BW271" s="432">
        <v>0</v>
      </c>
      <c r="BX271" s="432">
        <v>0</v>
      </c>
      <c r="BY271" s="432">
        <v>0</v>
      </c>
      <c r="BZ271" s="432">
        <v>0</v>
      </c>
      <c r="CA271" s="432">
        <v>0</v>
      </c>
      <c r="CB271" s="432">
        <v>0</v>
      </c>
      <c r="CC271" s="432">
        <v>0</v>
      </c>
      <c r="CD271" s="432">
        <v>0</v>
      </c>
      <c r="CE271" s="432">
        <v>0</v>
      </c>
      <c r="CF271" s="432">
        <v>0</v>
      </c>
      <c r="CG271" s="432">
        <v>0</v>
      </c>
      <c r="CH271" s="432">
        <v>0</v>
      </c>
      <c r="CI271" s="432">
        <v>0</v>
      </c>
      <c r="CJ271" s="432">
        <v>0</v>
      </c>
      <c r="CK271" s="432">
        <v>0</v>
      </c>
      <c r="CL271" s="432">
        <v>0</v>
      </c>
      <c r="CM271" s="432">
        <v>0</v>
      </c>
      <c r="CN271" s="432">
        <v>0</v>
      </c>
      <c r="CO271" s="432">
        <v>0</v>
      </c>
      <c r="CP271" s="432">
        <v>0</v>
      </c>
      <c r="CQ271" s="432">
        <v>0</v>
      </c>
      <c r="CR271" s="432">
        <v>0</v>
      </c>
      <c r="CS271" s="432">
        <v>0</v>
      </c>
      <c r="CT271" s="432">
        <v>0</v>
      </c>
      <c r="CU271" s="432">
        <v>0</v>
      </c>
      <c r="CV271" s="432">
        <v>0</v>
      </c>
      <c r="CW271" s="432">
        <v>0</v>
      </c>
      <c r="CX271" s="432">
        <v>0</v>
      </c>
      <c r="CY271" s="432">
        <v>0</v>
      </c>
      <c r="CZ271" s="432">
        <v>0</v>
      </c>
      <c r="DA271" s="432">
        <v>0</v>
      </c>
      <c r="DB271" s="432">
        <v>0</v>
      </c>
      <c r="DC271" s="432">
        <v>0</v>
      </c>
      <c r="DD271" s="432">
        <v>0</v>
      </c>
      <c r="DE271" s="432">
        <v>0</v>
      </c>
      <c r="DF271" s="432">
        <v>-26.422706705978136</v>
      </c>
      <c r="DG271" s="432">
        <v>27.493338751375436</v>
      </c>
      <c r="DH271" s="432">
        <v>0</v>
      </c>
      <c r="DI271" s="432">
        <v>0</v>
      </c>
      <c r="DJ271" s="432">
        <v>0</v>
      </c>
      <c r="DK271" s="432">
        <v>0</v>
      </c>
      <c r="DL271" s="432">
        <v>0</v>
      </c>
      <c r="DM271" s="432">
        <v>0</v>
      </c>
      <c r="DN271" s="432">
        <v>0</v>
      </c>
      <c r="DO271" s="432">
        <v>0</v>
      </c>
      <c r="DP271" s="432">
        <v>0</v>
      </c>
      <c r="DQ271" s="432">
        <v>0</v>
      </c>
      <c r="DR271" s="432">
        <v>0</v>
      </c>
      <c r="DS271" s="432">
        <v>0</v>
      </c>
      <c r="DT271" s="432">
        <v>0</v>
      </c>
      <c r="DU271" s="436">
        <v>0</v>
      </c>
    </row>
    <row r="272" spans="1:125" hidden="1" outlineLevel="1" x14ac:dyDescent="0.2">
      <c r="A272" s="238">
        <v>51320</v>
      </c>
      <c r="B272" s="238">
        <v>51504</v>
      </c>
      <c r="C272" s="456">
        <v>0.55401082346005559</v>
      </c>
      <c r="D272" s="475">
        <v>0</v>
      </c>
      <c r="E272" s="476">
        <v>0</v>
      </c>
      <c r="F272" s="476">
        <v>0</v>
      </c>
      <c r="G272" s="476">
        <v>0</v>
      </c>
      <c r="H272" s="476">
        <v>0</v>
      </c>
      <c r="I272" s="476">
        <v>0</v>
      </c>
      <c r="J272" s="476">
        <v>0</v>
      </c>
      <c r="K272" s="476">
        <v>0</v>
      </c>
      <c r="L272" s="476">
        <v>0</v>
      </c>
      <c r="M272" s="476">
        <v>0</v>
      </c>
      <c r="N272" s="476">
        <v>0</v>
      </c>
      <c r="O272" s="476">
        <v>0</v>
      </c>
      <c r="P272" s="476">
        <v>0</v>
      </c>
      <c r="Q272" s="476">
        <v>0</v>
      </c>
      <c r="R272" s="476">
        <v>0</v>
      </c>
      <c r="S272" s="476">
        <v>0</v>
      </c>
      <c r="T272" s="476">
        <v>0</v>
      </c>
      <c r="U272" s="476">
        <v>0</v>
      </c>
      <c r="V272" s="476">
        <v>0</v>
      </c>
      <c r="W272" s="476">
        <v>0</v>
      </c>
      <c r="X272" s="476">
        <v>0</v>
      </c>
      <c r="Y272" s="476">
        <v>0</v>
      </c>
      <c r="Z272" s="476">
        <v>0</v>
      </c>
      <c r="AA272" s="476">
        <v>0</v>
      </c>
      <c r="AB272" s="476">
        <v>0</v>
      </c>
      <c r="AC272" s="476">
        <v>0</v>
      </c>
      <c r="AD272" s="476">
        <v>0</v>
      </c>
      <c r="AE272" s="476">
        <v>0</v>
      </c>
      <c r="AF272" s="476">
        <v>0</v>
      </c>
      <c r="AG272" s="476">
        <v>0</v>
      </c>
      <c r="AH272" s="476">
        <v>0</v>
      </c>
      <c r="AI272" s="476">
        <v>0</v>
      </c>
      <c r="AJ272" s="476">
        <v>0</v>
      </c>
      <c r="AK272" s="476">
        <v>0</v>
      </c>
      <c r="AL272" s="476">
        <v>0</v>
      </c>
      <c r="AM272" s="476">
        <v>0</v>
      </c>
      <c r="AN272" s="476">
        <v>0</v>
      </c>
      <c r="AO272" s="476">
        <v>0</v>
      </c>
      <c r="AP272" s="476">
        <v>0</v>
      </c>
      <c r="AQ272" s="476">
        <v>0</v>
      </c>
      <c r="AR272" s="476">
        <v>0</v>
      </c>
      <c r="AS272" s="476">
        <v>0</v>
      </c>
      <c r="AT272" s="476">
        <v>0</v>
      </c>
      <c r="AU272" s="476">
        <v>0</v>
      </c>
      <c r="AV272" s="476">
        <v>0</v>
      </c>
      <c r="AW272" s="476">
        <v>0</v>
      </c>
      <c r="AX272" s="476">
        <v>-15.190971527477091</v>
      </c>
      <c r="AY272" s="476">
        <v>15.787242913774904</v>
      </c>
      <c r="AZ272" s="476">
        <v>0</v>
      </c>
      <c r="BA272" s="476">
        <v>0</v>
      </c>
      <c r="BB272" s="476">
        <v>0</v>
      </c>
      <c r="BC272" s="476">
        <v>0</v>
      </c>
      <c r="BD272" s="476">
        <v>0</v>
      </c>
      <c r="BE272" s="476">
        <v>0</v>
      </c>
      <c r="BF272" s="476">
        <v>0</v>
      </c>
      <c r="BG272" s="476">
        <v>0</v>
      </c>
      <c r="BH272" s="476">
        <v>0</v>
      </c>
      <c r="BI272" s="476">
        <v>0</v>
      </c>
      <c r="BJ272" s="476">
        <v>0</v>
      </c>
      <c r="BK272" s="476">
        <v>0</v>
      </c>
      <c r="BL272" s="477">
        <v>0</v>
      </c>
      <c r="BM272" s="432">
        <v>0</v>
      </c>
      <c r="BN272" s="432">
        <v>0</v>
      </c>
      <c r="BO272" s="432">
        <v>0</v>
      </c>
      <c r="BP272" s="432">
        <v>0</v>
      </c>
      <c r="BQ272" s="432">
        <v>0</v>
      </c>
      <c r="BR272" s="432">
        <v>0</v>
      </c>
      <c r="BS272" s="432">
        <v>0</v>
      </c>
      <c r="BT272" s="432">
        <v>0</v>
      </c>
      <c r="BU272" s="432">
        <v>0</v>
      </c>
      <c r="BV272" s="432">
        <v>0</v>
      </c>
      <c r="BW272" s="432">
        <v>0</v>
      </c>
      <c r="BX272" s="432">
        <v>0</v>
      </c>
      <c r="BY272" s="432">
        <v>0</v>
      </c>
      <c r="BZ272" s="432">
        <v>0</v>
      </c>
      <c r="CA272" s="432">
        <v>0</v>
      </c>
      <c r="CB272" s="432">
        <v>0</v>
      </c>
      <c r="CC272" s="432">
        <v>0</v>
      </c>
      <c r="CD272" s="432">
        <v>0</v>
      </c>
      <c r="CE272" s="432">
        <v>0</v>
      </c>
      <c r="CF272" s="432">
        <v>0</v>
      </c>
      <c r="CG272" s="432">
        <v>0</v>
      </c>
      <c r="CH272" s="432">
        <v>0</v>
      </c>
      <c r="CI272" s="432">
        <v>0</v>
      </c>
      <c r="CJ272" s="432">
        <v>0</v>
      </c>
      <c r="CK272" s="432">
        <v>0</v>
      </c>
      <c r="CL272" s="432">
        <v>0</v>
      </c>
      <c r="CM272" s="432">
        <v>0</v>
      </c>
      <c r="CN272" s="432">
        <v>0</v>
      </c>
      <c r="CO272" s="432">
        <v>0</v>
      </c>
      <c r="CP272" s="432">
        <v>0</v>
      </c>
      <c r="CQ272" s="432">
        <v>0</v>
      </c>
      <c r="CR272" s="432">
        <v>0</v>
      </c>
      <c r="CS272" s="432">
        <v>0</v>
      </c>
      <c r="CT272" s="432">
        <v>0</v>
      </c>
      <c r="CU272" s="432">
        <v>0</v>
      </c>
      <c r="CV272" s="432">
        <v>0</v>
      </c>
      <c r="CW272" s="432">
        <v>0</v>
      </c>
      <c r="CX272" s="432">
        <v>0</v>
      </c>
      <c r="CY272" s="432">
        <v>0</v>
      </c>
      <c r="CZ272" s="432">
        <v>0</v>
      </c>
      <c r="DA272" s="432">
        <v>0</v>
      </c>
      <c r="DB272" s="432">
        <v>0</v>
      </c>
      <c r="DC272" s="432">
        <v>0</v>
      </c>
      <c r="DD272" s="432">
        <v>0</v>
      </c>
      <c r="DE272" s="432">
        <v>0</v>
      </c>
      <c r="DF272" s="432">
        <v>0</v>
      </c>
      <c r="DG272" s="432">
        <v>-27.419990520406081</v>
      </c>
      <c r="DH272" s="432">
        <v>28.496271634507462</v>
      </c>
      <c r="DI272" s="432">
        <v>0</v>
      </c>
      <c r="DJ272" s="432">
        <v>0</v>
      </c>
      <c r="DK272" s="432">
        <v>0</v>
      </c>
      <c r="DL272" s="432">
        <v>0</v>
      </c>
      <c r="DM272" s="432">
        <v>0</v>
      </c>
      <c r="DN272" s="432">
        <v>0</v>
      </c>
      <c r="DO272" s="432">
        <v>0</v>
      </c>
      <c r="DP272" s="432">
        <v>0</v>
      </c>
      <c r="DQ272" s="432">
        <v>0</v>
      </c>
      <c r="DR272" s="432">
        <v>0</v>
      </c>
      <c r="DS272" s="432">
        <v>0</v>
      </c>
      <c r="DT272" s="432">
        <v>0</v>
      </c>
      <c r="DU272" s="436">
        <v>0</v>
      </c>
    </row>
    <row r="273" spans="1:125" hidden="1" outlineLevel="1" x14ac:dyDescent="0.2">
      <c r="A273" s="238">
        <v>51685</v>
      </c>
      <c r="B273" s="238">
        <v>51869</v>
      </c>
      <c r="C273" s="456">
        <v>0.54302219687306275</v>
      </c>
      <c r="D273" s="475">
        <v>0</v>
      </c>
      <c r="E273" s="476">
        <v>0</v>
      </c>
      <c r="F273" s="476">
        <v>0</v>
      </c>
      <c r="G273" s="476">
        <v>0</v>
      </c>
      <c r="H273" s="476">
        <v>0</v>
      </c>
      <c r="I273" s="476">
        <v>0</v>
      </c>
      <c r="J273" s="476">
        <v>0</v>
      </c>
      <c r="K273" s="476">
        <v>0</v>
      </c>
      <c r="L273" s="476">
        <v>0</v>
      </c>
      <c r="M273" s="476">
        <v>0</v>
      </c>
      <c r="N273" s="476">
        <v>0</v>
      </c>
      <c r="O273" s="476">
        <v>0</v>
      </c>
      <c r="P273" s="476">
        <v>0</v>
      </c>
      <c r="Q273" s="476">
        <v>0</v>
      </c>
      <c r="R273" s="476">
        <v>0</v>
      </c>
      <c r="S273" s="476">
        <v>0</v>
      </c>
      <c r="T273" s="476">
        <v>0</v>
      </c>
      <c r="U273" s="476">
        <v>0</v>
      </c>
      <c r="V273" s="476">
        <v>0</v>
      </c>
      <c r="W273" s="476">
        <v>0</v>
      </c>
      <c r="X273" s="476">
        <v>0</v>
      </c>
      <c r="Y273" s="476">
        <v>0</v>
      </c>
      <c r="Z273" s="476">
        <v>0</v>
      </c>
      <c r="AA273" s="476">
        <v>0</v>
      </c>
      <c r="AB273" s="476">
        <v>0</v>
      </c>
      <c r="AC273" s="476">
        <v>0</v>
      </c>
      <c r="AD273" s="476">
        <v>0</v>
      </c>
      <c r="AE273" s="476">
        <v>0</v>
      </c>
      <c r="AF273" s="476">
        <v>0</v>
      </c>
      <c r="AG273" s="476">
        <v>0</v>
      </c>
      <c r="AH273" s="476">
        <v>0</v>
      </c>
      <c r="AI273" s="476">
        <v>0</v>
      </c>
      <c r="AJ273" s="476">
        <v>0</v>
      </c>
      <c r="AK273" s="476">
        <v>0</v>
      </c>
      <c r="AL273" s="476">
        <v>0</v>
      </c>
      <c r="AM273" s="476">
        <v>0</v>
      </c>
      <c r="AN273" s="476">
        <v>0</v>
      </c>
      <c r="AO273" s="476">
        <v>0</v>
      </c>
      <c r="AP273" s="476">
        <v>0</v>
      </c>
      <c r="AQ273" s="476">
        <v>0</v>
      </c>
      <c r="AR273" s="476">
        <v>0</v>
      </c>
      <c r="AS273" s="476">
        <v>0</v>
      </c>
      <c r="AT273" s="476">
        <v>0</v>
      </c>
      <c r="AU273" s="476">
        <v>0</v>
      </c>
      <c r="AV273" s="476">
        <v>0</v>
      </c>
      <c r="AW273" s="476">
        <v>0</v>
      </c>
      <c r="AX273" s="476">
        <v>0</v>
      </c>
      <c r="AY273" s="476">
        <v>-15.432405777010578</v>
      </c>
      <c r="AZ273" s="476">
        <v>16.020070999521298</v>
      </c>
      <c r="BA273" s="476">
        <v>0</v>
      </c>
      <c r="BB273" s="476">
        <v>0</v>
      </c>
      <c r="BC273" s="476">
        <v>0</v>
      </c>
      <c r="BD273" s="476">
        <v>0</v>
      </c>
      <c r="BE273" s="476">
        <v>0</v>
      </c>
      <c r="BF273" s="476">
        <v>0</v>
      </c>
      <c r="BG273" s="476">
        <v>0</v>
      </c>
      <c r="BH273" s="476">
        <v>0</v>
      </c>
      <c r="BI273" s="476">
        <v>0</v>
      </c>
      <c r="BJ273" s="476">
        <v>0</v>
      </c>
      <c r="BK273" s="476">
        <v>0</v>
      </c>
      <c r="BL273" s="477">
        <v>0</v>
      </c>
      <c r="BM273" s="432">
        <v>0</v>
      </c>
      <c r="BN273" s="432">
        <v>0</v>
      </c>
      <c r="BO273" s="432">
        <v>0</v>
      </c>
      <c r="BP273" s="432">
        <v>0</v>
      </c>
      <c r="BQ273" s="432">
        <v>0</v>
      </c>
      <c r="BR273" s="432">
        <v>0</v>
      </c>
      <c r="BS273" s="432">
        <v>0</v>
      </c>
      <c r="BT273" s="432">
        <v>0</v>
      </c>
      <c r="BU273" s="432">
        <v>0</v>
      </c>
      <c r="BV273" s="432">
        <v>0</v>
      </c>
      <c r="BW273" s="432">
        <v>0</v>
      </c>
      <c r="BX273" s="432">
        <v>0</v>
      </c>
      <c r="BY273" s="432">
        <v>0</v>
      </c>
      <c r="BZ273" s="432">
        <v>0</v>
      </c>
      <c r="CA273" s="432">
        <v>0</v>
      </c>
      <c r="CB273" s="432">
        <v>0</v>
      </c>
      <c r="CC273" s="432">
        <v>0</v>
      </c>
      <c r="CD273" s="432">
        <v>0</v>
      </c>
      <c r="CE273" s="432">
        <v>0</v>
      </c>
      <c r="CF273" s="432">
        <v>0</v>
      </c>
      <c r="CG273" s="432">
        <v>0</v>
      </c>
      <c r="CH273" s="432">
        <v>0</v>
      </c>
      <c r="CI273" s="432">
        <v>0</v>
      </c>
      <c r="CJ273" s="432">
        <v>0</v>
      </c>
      <c r="CK273" s="432">
        <v>0</v>
      </c>
      <c r="CL273" s="432">
        <v>0</v>
      </c>
      <c r="CM273" s="432">
        <v>0</v>
      </c>
      <c r="CN273" s="432">
        <v>0</v>
      </c>
      <c r="CO273" s="432">
        <v>0</v>
      </c>
      <c r="CP273" s="432">
        <v>0</v>
      </c>
      <c r="CQ273" s="432">
        <v>0</v>
      </c>
      <c r="CR273" s="432">
        <v>0</v>
      </c>
      <c r="CS273" s="432">
        <v>0</v>
      </c>
      <c r="CT273" s="432">
        <v>0</v>
      </c>
      <c r="CU273" s="432">
        <v>0</v>
      </c>
      <c r="CV273" s="432">
        <v>0</v>
      </c>
      <c r="CW273" s="432">
        <v>0</v>
      </c>
      <c r="CX273" s="432">
        <v>0</v>
      </c>
      <c r="CY273" s="432">
        <v>0</v>
      </c>
      <c r="CZ273" s="432">
        <v>0</v>
      </c>
      <c r="DA273" s="432">
        <v>0</v>
      </c>
      <c r="DB273" s="432">
        <v>0</v>
      </c>
      <c r="DC273" s="432">
        <v>0</v>
      </c>
      <c r="DD273" s="432">
        <v>0</v>
      </c>
      <c r="DE273" s="432">
        <v>0</v>
      </c>
      <c r="DF273" s="432">
        <v>0</v>
      </c>
      <c r="DG273" s="432">
        <v>0</v>
      </c>
      <c r="DH273" s="432">
        <v>-28.419475052542037</v>
      </c>
      <c r="DI273" s="432">
        <v>29.501687208683592</v>
      </c>
      <c r="DJ273" s="432">
        <v>0</v>
      </c>
      <c r="DK273" s="432">
        <v>0</v>
      </c>
      <c r="DL273" s="432">
        <v>0</v>
      </c>
      <c r="DM273" s="432">
        <v>0</v>
      </c>
      <c r="DN273" s="432">
        <v>0</v>
      </c>
      <c r="DO273" s="432">
        <v>0</v>
      </c>
      <c r="DP273" s="432">
        <v>0</v>
      </c>
      <c r="DQ273" s="432">
        <v>0</v>
      </c>
      <c r="DR273" s="432">
        <v>0</v>
      </c>
      <c r="DS273" s="432">
        <v>0</v>
      </c>
      <c r="DT273" s="432">
        <v>0</v>
      </c>
      <c r="DU273" s="436">
        <v>0</v>
      </c>
    </row>
    <row r="274" spans="1:125" hidden="1" outlineLevel="1" x14ac:dyDescent="0.2">
      <c r="A274" s="238">
        <v>52050</v>
      </c>
      <c r="B274" s="238">
        <v>52236</v>
      </c>
      <c r="C274" s="456">
        <v>0.53169462120031952</v>
      </c>
      <c r="D274" s="475">
        <v>0</v>
      </c>
      <c r="E274" s="476">
        <v>0</v>
      </c>
      <c r="F274" s="476">
        <v>0</v>
      </c>
      <c r="G274" s="476">
        <v>0</v>
      </c>
      <c r="H274" s="476">
        <v>0</v>
      </c>
      <c r="I274" s="476">
        <v>0</v>
      </c>
      <c r="J274" s="476">
        <v>0</v>
      </c>
      <c r="K274" s="476">
        <v>0</v>
      </c>
      <c r="L274" s="476">
        <v>0</v>
      </c>
      <c r="M274" s="476">
        <v>0</v>
      </c>
      <c r="N274" s="476">
        <v>0</v>
      </c>
      <c r="O274" s="476">
        <v>0</v>
      </c>
      <c r="P274" s="476">
        <v>0</v>
      </c>
      <c r="Q274" s="476">
        <v>0</v>
      </c>
      <c r="R274" s="476">
        <v>0</v>
      </c>
      <c r="S274" s="476">
        <v>0</v>
      </c>
      <c r="T274" s="476">
        <v>0</v>
      </c>
      <c r="U274" s="476">
        <v>0</v>
      </c>
      <c r="V274" s="476">
        <v>0</v>
      </c>
      <c r="W274" s="476">
        <v>0</v>
      </c>
      <c r="X274" s="476">
        <v>0</v>
      </c>
      <c r="Y274" s="476">
        <v>0</v>
      </c>
      <c r="Z274" s="476">
        <v>0</v>
      </c>
      <c r="AA274" s="476">
        <v>0</v>
      </c>
      <c r="AB274" s="476">
        <v>0</v>
      </c>
      <c r="AC274" s="476">
        <v>0</v>
      </c>
      <c r="AD274" s="476">
        <v>0</v>
      </c>
      <c r="AE274" s="476">
        <v>0</v>
      </c>
      <c r="AF274" s="476">
        <v>0</v>
      </c>
      <c r="AG274" s="476">
        <v>0</v>
      </c>
      <c r="AH274" s="476">
        <v>0</v>
      </c>
      <c r="AI274" s="476">
        <v>0</v>
      </c>
      <c r="AJ274" s="476">
        <v>0</v>
      </c>
      <c r="AK274" s="476">
        <v>0</v>
      </c>
      <c r="AL274" s="476">
        <v>0</v>
      </c>
      <c r="AM274" s="476">
        <v>0</v>
      </c>
      <c r="AN274" s="476">
        <v>0</v>
      </c>
      <c r="AO274" s="476">
        <v>0</v>
      </c>
      <c r="AP274" s="476">
        <v>0</v>
      </c>
      <c r="AQ274" s="476">
        <v>0</v>
      </c>
      <c r="AR274" s="476">
        <v>0</v>
      </c>
      <c r="AS274" s="476">
        <v>0</v>
      </c>
      <c r="AT274" s="476">
        <v>0</v>
      </c>
      <c r="AU274" s="476">
        <v>0</v>
      </c>
      <c r="AV274" s="476">
        <v>0</v>
      </c>
      <c r="AW274" s="476">
        <v>0</v>
      </c>
      <c r="AX274" s="476">
        <v>0</v>
      </c>
      <c r="AY274" s="476">
        <v>0</v>
      </c>
      <c r="AZ274" s="476">
        <v>-15.647512146516757</v>
      </c>
      <c r="BA274" s="476">
        <v>16.226827182314988</v>
      </c>
      <c r="BB274" s="476">
        <v>0</v>
      </c>
      <c r="BC274" s="476">
        <v>0</v>
      </c>
      <c r="BD274" s="476">
        <v>0</v>
      </c>
      <c r="BE274" s="476">
        <v>0</v>
      </c>
      <c r="BF274" s="476">
        <v>0</v>
      </c>
      <c r="BG274" s="476">
        <v>0</v>
      </c>
      <c r="BH274" s="476">
        <v>0</v>
      </c>
      <c r="BI274" s="476">
        <v>0</v>
      </c>
      <c r="BJ274" s="476">
        <v>0</v>
      </c>
      <c r="BK274" s="476">
        <v>0</v>
      </c>
      <c r="BL274" s="477">
        <v>0</v>
      </c>
      <c r="BM274" s="432">
        <v>0</v>
      </c>
      <c r="BN274" s="432">
        <v>0</v>
      </c>
      <c r="BO274" s="432">
        <v>0</v>
      </c>
      <c r="BP274" s="432">
        <v>0</v>
      </c>
      <c r="BQ274" s="432">
        <v>0</v>
      </c>
      <c r="BR274" s="432">
        <v>0</v>
      </c>
      <c r="BS274" s="432">
        <v>0</v>
      </c>
      <c r="BT274" s="432">
        <v>0</v>
      </c>
      <c r="BU274" s="432">
        <v>0</v>
      </c>
      <c r="BV274" s="432">
        <v>0</v>
      </c>
      <c r="BW274" s="432">
        <v>0</v>
      </c>
      <c r="BX274" s="432">
        <v>0</v>
      </c>
      <c r="BY274" s="432">
        <v>0</v>
      </c>
      <c r="BZ274" s="432">
        <v>0</v>
      </c>
      <c r="CA274" s="432">
        <v>0</v>
      </c>
      <c r="CB274" s="432">
        <v>0</v>
      </c>
      <c r="CC274" s="432">
        <v>0</v>
      </c>
      <c r="CD274" s="432">
        <v>0</v>
      </c>
      <c r="CE274" s="432">
        <v>0</v>
      </c>
      <c r="CF274" s="432">
        <v>0</v>
      </c>
      <c r="CG274" s="432">
        <v>0</v>
      </c>
      <c r="CH274" s="432">
        <v>0</v>
      </c>
      <c r="CI274" s="432">
        <v>0</v>
      </c>
      <c r="CJ274" s="432">
        <v>0</v>
      </c>
      <c r="CK274" s="432">
        <v>0</v>
      </c>
      <c r="CL274" s="432">
        <v>0</v>
      </c>
      <c r="CM274" s="432">
        <v>0</v>
      </c>
      <c r="CN274" s="432">
        <v>0</v>
      </c>
      <c r="CO274" s="432">
        <v>0</v>
      </c>
      <c r="CP274" s="432">
        <v>0</v>
      </c>
      <c r="CQ274" s="432">
        <v>0</v>
      </c>
      <c r="CR274" s="432">
        <v>0</v>
      </c>
      <c r="CS274" s="432">
        <v>0</v>
      </c>
      <c r="CT274" s="432">
        <v>0</v>
      </c>
      <c r="CU274" s="432">
        <v>0</v>
      </c>
      <c r="CV274" s="432">
        <v>0</v>
      </c>
      <c r="CW274" s="432">
        <v>0</v>
      </c>
      <c r="CX274" s="432">
        <v>0</v>
      </c>
      <c r="CY274" s="432">
        <v>0</v>
      </c>
      <c r="CZ274" s="432">
        <v>0</v>
      </c>
      <c r="DA274" s="432">
        <v>0</v>
      </c>
      <c r="DB274" s="432">
        <v>0</v>
      </c>
      <c r="DC274" s="432">
        <v>0</v>
      </c>
      <c r="DD274" s="432">
        <v>0</v>
      </c>
      <c r="DE274" s="432">
        <v>0</v>
      </c>
      <c r="DF274" s="432">
        <v>0</v>
      </c>
      <c r="DG274" s="432">
        <v>0</v>
      </c>
      <c r="DH274" s="432">
        <v>0</v>
      </c>
      <c r="DI274" s="432">
        <v>-29.429509952897288</v>
      </c>
      <c r="DJ274" s="432">
        <v>30.519073421661385</v>
      </c>
      <c r="DK274" s="432">
        <v>0</v>
      </c>
      <c r="DL274" s="432">
        <v>0</v>
      </c>
      <c r="DM274" s="432">
        <v>0</v>
      </c>
      <c r="DN274" s="432">
        <v>0</v>
      </c>
      <c r="DO274" s="432">
        <v>0</v>
      </c>
      <c r="DP274" s="432">
        <v>0</v>
      </c>
      <c r="DQ274" s="432">
        <v>0</v>
      </c>
      <c r="DR274" s="432">
        <v>0</v>
      </c>
      <c r="DS274" s="432">
        <v>0</v>
      </c>
      <c r="DT274" s="432">
        <v>0</v>
      </c>
      <c r="DU274" s="436">
        <v>0</v>
      </c>
    </row>
    <row r="275" spans="1:125" hidden="1" outlineLevel="1" x14ac:dyDescent="0.2">
      <c r="A275" s="238">
        <v>52415</v>
      </c>
      <c r="B275" s="238">
        <v>52600</v>
      </c>
      <c r="C275" s="456">
        <v>0.52021129669472954</v>
      </c>
      <c r="D275" s="475">
        <v>0</v>
      </c>
      <c r="E275" s="476">
        <v>0</v>
      </c>
      <c r="F275" s="476">
        <v>0</v>
      </c>
      <c r="G275" s="476">
        <v>0</v>
      </c>
      <c r="H275" s="476">
        <v>0</v>
      </c>
      <c r="I275" s="476">
        <v>0</v>
      </c>
      <c r="J275" s="476">
        <v>0</v>
      </c>
      <c r="K275" s="476">
        <v>0</v>
      </c>
      <c r="L275" s="476">
        <v>0</v>
      </c>
      <c r="M275" s="476">
        <v>0</v>
      </c>
      <c r="N275" s="476">
        <v>0</v>
      </c>
      <c r="O275" s="476">
        <v>0</v>
      </c>
      <c r="P275" s="476">
        <v>0</v>
      </c>
      <c r="Q275" s="476">
        <v>0</v>
      </c>
      <c r="R275" s="476">
        <v>0</v>
      </c>
      <c r="S275" s="476">
        <v>0</v>
      </c>
      <c r="T275" s="476">
        <v>0</v>
      </c>
      <c r="U275" s="476">
        <v>0</v>
      </c>
      <c r="V275" s="476">
        <v>0</v>
      </c>
      <c r="W275" s="476">
        <v>0</v>
      </c>
      <c r="X275" s="476">
        <v>0</v>
      </c>
      <c r="Y275" s="476">
        <v>0</v>
      </c>
      <c r="Z275" s="476">
        <v>0</v>
      </c>
      <c r="AA275" s="476">
        <v>0</v>
      </c>
      <c r="AB275" s="476">
        <v>0</v>
      </c>
      <c r="AC275" s="476">
        <v>0</v>
      </c>
      <c r="AD275" s="476">
        <v>0</v>
      </c>
      <c r="AE275" s="476">
        <v>0</v>
      </c>
      <c r="AF275" s="476">
        <v>0</v>
      </c>
      <c r="AG275" s="476">
        <v>0</v>
      </c>
      <c r="AH275" s="476">
        <v>0</v>
      </c>
      <c r="AI275" s="476">
        <v>0</v>
      </c>
      <c r="AJ275" s="476">
        <v>0</v>
      </c>
      <c r="AK275" s="476">
        <v>0</v>
      </c>
      <c r="AL275" s="476">
        <v>0</v>
      </c>
      <c r="AM275" s="476">
        <v>0</v>
      </c>
      <c r="AN275" s="476">
        <v>0</v>
      </c>
      <c r="AO275" s="476">
        <v>0</v>
      </c>
      <c r="AP275" s="476">
        <v>0</v>
      </c>
      <c r="AQ275" s="476">
        <v>0</v>
      </c>
      <c r="AR275" s="476">
        <v>0</v>
      </c>
      <c r="AS275" s="476">
        <v>0</v>
      </c>
      <c r="AT275" s="476">
        <v>0</v>
      </c>
      <c r="AU275" s="476">
        <v>0</v>
      </c>
      <c r="AV275" s="476">
        <v>0</v>
      </c>
      <c r="AW275" s="476">
        <v>0</v>
      </c>
      <c r="AX275" s="476">
        <v>0</v>
      </c>
      <c r="AY275" s="476">
        <v>0</v>
      </c>
      <c r="AZ275" s="476">
        <v>0</v>
      </c>
      <c r="BA275" s="476">
        <v>-15.739777198032899</v>
      </c>
      <c r="BB275" s="476">
        <v>16.309076133975498</v>
      </c>
      <c r="BC275" s="476">
        <v>0</v>
      </c>
      <c r="BD275" s="476">
        <v>0</v>
      </c>
      <c r="BE275" s="476">
        <v>0</v>
      </c>
      <c r="BF275" s="476">
        <v>0</v>
      </c>
      <c r="BG275" s="476">
        <v>0</v>
      </c>
      <c r="BH275" s="476">
        <v>0</v>
      </c>
      <c r="BI275" s="476">
        <v>0</v>
      </c>
      <c r="BJ275" s="476">
        <v>0</v>
      </c>
      <c r="BK275" s="476">
        <v>0</v>
      </c>
      <c r="BL275" s="477">
        <v>0</v>
      </c>
      <c r="BM275" s="432">
        <v>0</v>
      </c>
      <c r="BN275" s="432">
        <v>0</v>
      </c>
      <c r="BO275" s="432">
        <v>0</v>
      </c>
      <c r="BP275" s="432">
        <v>0</v>
      </c>
      <c r="BQ275" s="432">
        <v>0</v>
      </c>
      <c r="BR275" s="432">
        <v>0</v>
      </c>
      <c r="BS275" s="432">
        <v>0</v>
      </c>
      <c r="BT275" s="432">
        <v>0</v>
      </c>
      <c r="BU275" s="432">
        <v>0</v>
      </c>
      <c r="BV275" s="432">
        <v>0</v>
      </c>
      <c r="BW275" s="432">
        <v>0</v>
      </c>
      <c r="BX275" s="432">
        <v>0</v>
      </c>
      <c r="BY275" s="432">
        <v>0</v>
      </c>
      <c r="BZ275" s="432">
        <v>0</v>
      </c>
      <c r="CA275" s="432">
        <v>0</v>
      </c>
      <c r="CB275" s="432">
        <v>0</v>
      </c>
      <c r="CC275" s="432">
        <v>0</v>
      </c>
      <c r="CD275" s="432">
        <v>0</v>
      </c>
      <c r="CE275" s="432">
        <v>0</v>
      </c>
      <c r="CF275" s="432">
        <v>0</v>
      </c>
      <c r="CG275" s="432">
        <v>0</v>
      </c>
      <c r="CH275" s="432">
        <v>0</v>
      </c>
      <c r="CI275" s="432">
        <v>0</v>
      </c>
      <c r="CJ275" s="432">
        <v>0</v>
      </c>
      <c r="CK275" s="432">
        <v>0</v>
      </c>
      <c r="CL275" s="432">
        <v>0</v>
      </c>
      <c r="CM275" s="432">
        <v>0</v>
      </c>
      <c r="CN275" s="432">
        <v>0</v>
      </c>
      <c r="CO275" s="432">
        <v>0</v>
      </c>
      <c r="CP275" s="432">
        <v>0</v>
      </c>
      <c r="CQ275" s="432">
        <v>0</v>
      </c>
      <c r="CR275" s="432">
        <v>0</v>
      </c>
      <c r="CS275" s="432">
        <v>0</v>
      </c>
      <c r="CT275" s="432">
        <v>0</v>
      </c>
      <c r="CU275" s="432">
        <v>0</v>
      </c>
      <c r="CV275" s="432">
        <v>0</v>
      </c>
      <c r="CW275" s="432">
        <v>0</v>
      </c>
      <c r="CX275" s="432">
        <v>0</v>
      </c>
      <c r="CY275" s="432">
        <v>0</v>
      </c>
      <c r="CZ275" s="432">
        <v>0</v>
      </c>
      <c r="DA275" s="432">
        <v>0</v>
      </c>
      <c r="DB275" s="432">
        <v>0</v>
      </c>
      <c r="DC275" s="432">
        <v>0</v>
      </c>
      <c r="DD275" s="432">
        <v>0</v>
      </c>
      <c r="DE275" s="432">
        <v>0</v>
      </c>
      <c r="DF275" s="432">
        <v>0</v>
      </c>
      <c r="DG275" s="432">
        <v>0</v>
      </c>
      <c r="DH275" s="432">
        <v>0</v>
      </c>
      <c r="DI275" s="432">
        <v>0</v>
      </c>
      <c r="DJ275" s="432">
        <v>-30.256507880622433</v>
      </c>
      <c r="DK275" s="432">
        <v>31.350868844253476</v>
      </c>
      <c r="DL275" s="432">
        <v>0</v>
      </c>
      <c r="DM275" s="432">
        <v>0</v>
      </c>
      <c r="DN275" s="432">
        <v>0</v>
      </c>
      <c r="DO275" s="432">
        <v>0</v>
      </c>
      <c r="DP275" s="432">
        <v>0</v>
      </c>
      <c r="DQ275" s="432">
        <v>0</v>
      </c>
      <c r="DR275" s="432">
        <v>0</v>
      </c>
      <c r="DS275" s="432">
        <v>0</v>
      </c>
      <c r="DT275" s="432">
        <v>0</v>
      </c>
      <c r="DU275" s="436">
        <v>0</v>
      </c>
    </row>
    <row r="276" spans="1:125" hidden="1" outlineLevel="1" x14ac:dyDescent="0.2">
      <c r="A276" s="238">
        <v>52782</v>
      </c>
      <c r="B276" s="238">
        <v>52966</v>
      </c>
      <c r="C276" s="456">
        <v>0.50865876356276329</v>
      </c>
      <c r="D276" s="475">
        <v>0</v>
      </c>
      <c r="E276" s="476">
        <v>0</v>
      </c>
      <c r="F276" s="476">
        <v>0</v>
      </c>
      <c r="G276" s="476">
        <v>0</v>
      </c>
      <c r="H276" s="476">
        <v>0</v>
      </c>
      <c r="I276" s="476">
        <v>0</v>
      </c>
      <c r="J276" s="476">
        <v>0</v>
      </c>
      <c r="K276" s="476">
        <v>0</v>
      </c>
      <c r="L276" s="476">
        <v>0</v>
      </c>
      <c r="M276" s="476">
        <v>0</v>
      </c>
      <c r="N276" s="476">
        <v>0</v>
      </c>
      <c r="O276" s="476">
        <v>0</v>
      </c>
      <c r="P276" s="476">
        <v>0</v>
      </c>
      <c r="Q276" s="476">
        <v>0</v>
      </c>
      <c r="R276" s="476">
        <v>0</v>
      </c>
      <c r="S276" s="476">
        <v>0</v>
      </c>
      <c r="T276" s="476">
        <v>0</v>
      </c>
      <c r="U276" s="476">
        <v>0</v>
      </c>
      <c r="V276" s="476">
        <v>0</v>
      </c>
      <c r="W276" s="476">
        <v>0</v>
      </c>
      <c r="X276" s="476">
        <v>0</v>
      </c>
      <c r="Y276" s="476">
        <v>0</v>
      </c>
      <c r="Z276" s="476">
        <v>0</v>
      </c>
      <c r="AA276" s="476">
        <v>0</v>
      </c>
      <c r="AB276" s="476">
        <v>0</v>
      </c>
      <c r="AC276" s="476">
        <v>0</v>
      </c>
      <c r="AD276" s="476">
        <v>0</v>
      </c>
      <c r="AE276" s="476">
        <v>0</v>
      </c>
      <c r="AF276" s="476">
        <v>0</v>
      </c>
      <c r="AG276" s="476">
        <v>0</v>
      </c>
      <c r="AH276" s="476">
        <v>0</v>
      </c>
      <c r="AI276" s="476">
        <v>0</v>
      </c>
      <c r="AJ276" s="476">
        <v>0</v>
      </c>
      <c r="AK276" s="476">
        <v>0</v>
      </c>
      <c r="AL276" s="476">
        <v>0</v>
      </c>
      <c r="AM276" s="476">
        <v>0</v>
      </c>
      <c r="AN276" s="476">
        <v>0</v>
      </c>
      <c r="AO276" s="476">
        <v>0</v>
      </c>
      <c r="AP276" s="476">
        <v>0</v>
      </c>
      <c r="AQ276" s="476">
        <v>0</v>
      </c>
      <c r="AR276" s="476">
        <v>0</v>
      </c>
      <c r="AS276" s="476">
        <v>0</v>
      </c>
      <c r="AT276" s="476">
        <v>0</v>
      </c>
      <c r="AU276" s="476">
        <v>0</v>
      </c>
      <c r="AV276" s="476">
        <v>0</v>
      </c>
      <c r="AW276" s="476">
        <v>0</v>
      </c>
      <c r="AX276" s="476">
        <v>0</v>
      </c>
      <c r="AY276" s="476">
        <v>0</v>
      </c>
      <c r="AZ276" s="476">
        <v>0</v>
      </c>
      <c r="BA276" s="476">
        <v>0</v>
      </c>
      <c r="BB276" s="476">
        <v>-16.032763926888769</v>
      </c>
      <c r="BC276" s="476">
        <v>16.593327318705175</v>
      </c>
      <c r="BD276" s="476">
        <v>0</v>
      </c>
      <c r="BE276" s="476">
        <v>0</v>
      </c>
      <c r="BF276" s="476">
        <v>0</v>
      </c>
      <c r="BG276" s="476">
        <v>0</v>
      </c>
      <c r="BH276" s="476">
        <v>0</v>
      </c>
      <c r="BI276" s="476">
        <v>0</v>
      </c>
      <c r="BJ276" s="476">
        <v>0</v>
      </c>
      <c r="BK276" s="476">
        <v>0</v>
      </c>
      <c r="BL276" s="477">
        <v>0</v>
      </c>
      <c r="BM276" s="432">
        <v>0</v>
      </c>
      <c r="BN276" s="432">
        <v>0</v>
      </c>
      <c r="BO276" s="432">
        <v>0</v>
      </c>
      <c r="BP276" s="432">
        <v>0</v>
      </c>
      <c r="BQ276" s="432">
        <v>0</v>
      </c>
      <c r="BR276" s="432">
        <v>0</v>
      </c>
      <c r="BS276" s="432">
        <v>0</v>
      </c>
      <c r="BT276" s="432">
        <v>0</v>
      </c>
      <c r="BU276" s="432">
        <v>0</v>
      </c>
      <c r="BV276" s="432">
        <v>0</v>
      </c>
      <c r="BW276" s="432">
        <v>0</v>
      </c>
      <c r="BX276" s="432">
        <v>0</v>
      </c>
      <c r="BY276" s="432">
        <v>0</v>
      </c>
      <c r="BZ276" s="432">
        <v>0</v>
      </c>
      <c r="CA276" s="432">
        <v>0</v>
      </c>
      <c r="CB276" s="432">
        <v>0</v>
      </c>
      <c r="CC276" s="432">
        <v>0</v>
      </c>
      <c r="CD276" s="432">
        <v>0</v>
      </c>
      <c r="CE276" s="432">
        <v>0</v>
      </c>
      <c r="CF276" s="432">
        <v>0</v>
      </c>
      <c r="CG276" s="432">
        <v>0</v>
      </c>
      <c r="CH276" s="432">
        <v>0</v>
      </c>
      <c r="CI276" s="432">
        <v>0</v>
      </c>
      <c r="CJ276" s="432">
        <v>0</v>
      </c>
      <c r="CK276" s="432">
        <v>0</v>
      </c>
      <c r="CL276" s="432">
        <v>0</v>
      </c>
      <c r="CM276" s="432">
        <v>0</v>
      </c>
      <c r="CN276" s="432">
        <v>0</v>
      </c>
      <c r="CO276" s="432">
        <v>0</v>
      </c>
      <c r="CP276" s="432">
        <v>0</v>
      </c>
      <c r="CQ276" s="432">
        <v>0</v>
      </c>
      <c r="CR276" s="432">
        <v>0</v>
      </c>
      <c r="CS276" s="432">
        <v>0</v>
      </c>
      <c r="CT276" s="432">
        <v>0</v>
      </c>
      <c r="CU276" s="432">
        <v>0</v>
      </c>
      <c r="CV276" s="432">
        <v>0</v>
      </c>
      <c r="CW276" s="432">
        <v>0</v>
      </c>
      <c r="CX276" s="432">
        <v>0</v>
      </c>
      <c r="CY276" s="432">
        <v>0</v>
      </c>
      <c r="CZ276" s="432">
        <v>0</v>
      </c>
      <c r="DA276" s="432">
        <v>0</v>
      </c>
      <c r="DB276" s="432">
        <v>0</v>
      </c>
      <c r="DC276" s="432">
        <v>0</v>
      </c>
      <c r="DD276" s="432">
        <v>0</v>
      </c>
      <c r="DE276" s="432">
        <v>0</v>
      </c>
      <c r="DF276" s="432">
        <v>0</v>
      </c>
      <c r="DG276" s="432">
        <v>0</v>
      </c>
      <c r="DH276" s="432">
        <v>0</v>
      </c>
      <c r="DI276" s="432">
        <v>0</v>
      </c>
      <c r="DJ276" s="432">
        <v>0</v>
      </c>
      <c r="DK276" s="432">
        <v>-31.519684856290677</v>
      </c>
      <c r="DL276" s="432">
        <v>32.621726995287929</v>
      </c>
      <c r="DM276" s="432">
        <v>0</v>
      </c>
      <c r="DN276" s="432">
        <v>0</v>
      </c>
      <c r="DO276" s="432">
        <v>0</v>
      </c>
      <c r="DP276" s="432">
        <v>0</v>
      </c>
      <c r="DQ276" s="432">
        <v>0</v>
      </c>
      <c r="DR276" s="432">
        <v>0</v>
      </c>
      <c r="DS276" s="432">
        <v>0</v>
      </c>
      <c r="DT276" s="432">
        <v>0</v>
      </c>
      <c r="DU276" s="436">
        <v>0</v>
      </c>
    </row>
    <row r="277" spans="1:125" hidden="1" outlineLevel="1" x14ac:dyDescent="0.2">
      <c r="A277" s="238">
        <v>53146</v>
      </c>
      <c r="B277" s="238">
        <v>53330</v>
      </c>
      <c r="C277" s="456">
        <v>0.49722832792956312</v>
      </c>
      <c r="D277" s="475">
        <v>0</v>
      </c>
      <c r="E277" s="476">
        <v>0</v>
      </c>
      <c r="F277" s="476">
        <v>0</v>
      </c>
      <c r="G277" s="476">
        <v>0</v>
      </c>
      <c r="H277" s="476">
        <v>0</v>
      </c>
      <c r="I277" s="476">
        <v>0</v>
      </c>
      <c r="J277" s="476">
        <v>0</v>
      </c>
      <c r="K277" s="476">
        <v>0</v>
      </c>
      <c r="L277" s="476">
        <v>0</v>
      </c>
      <c r="M277" s="476">
        <v>0</v>
      </c>
      <c r="N277" s="476">
        <v>0</v>
      </c>
      <c r="O277" s="476">
        <v>0</v>
      </c>
      <c r="P277" s="476">
        <v>0</v>
      </c>
      <c r="Q277" s="476">
        <v>0</v>
      </c>
      <c r="R277" s="476">
        <v>0</v>
      </c>
      <c r="S277" s="476">
        <v>0</v>
      </c>
      <c r="T277" s="476">
        <v>0</v>
      </c>
      <c r="U277" s="476">
        <v>0</v>
      </c>
      <c r="V277" s="476">
        <v>0</v>
      </c>
      <c r="W277" s="476">
        <v>0</v>
      </c>
      <c r="X277" s="476">
        <v>0</v>
      </c>
      <c r="Y277" s="476">
        <v>0</v>
      </c>
      <c r="Z277" s="476">
        <v>0</v>
      </c>
      <c r="AA277" s="476">
        <v>0</v>
      </c>
      <c r="AB277" s="476">
        <v>0</v>
      </c>
      <c r="AC277" s="476">
        <v>0</v>
      </c>
      <c r="AD277" s="476">
        <v>0</v>
      </c>
      <c r="AE277" s="476">
        <v>0</v>
      </c>
      <c r="AF277" s="476">
        <v>0</v>
      </c>
      <c r="AG277" s="476">
        <v>0</v>
      </c>
      <c r="AH277" s="476">
        <v>0</v>
      </c>
      <c r="AI277" s="476">
        <v>0</v>
      </c>
      <c r="AJ277" s="476">
        <v>0</v>
      </c>
      <c r="AK277" s="476">
        <v>0</v>
      </c>
      <c r="AL277" s="476">
        <v>0</v>
      </c>
      <c r="AM277" s="476">
        <v>0</v>
      </c>
      <c r="AN277" s="476">
        <v>0</v>
      </c>
      <c r="AO277" s="476">
        <v>0</v>
      </c>
      <c r="AP277" s="476">
        <v>0</v>
      </c>
      <c r="AQ277" s="476">
        <v>0</v>
      </c>
      <c r="AR277" s="476">
        <v>0</v>
      </c>
      <c r="AS277" s="476">
        <v>0</v>
      </c>
      <c r="AT277" s="476">
        <v>0</v>
      </c>
      <c r="AU277" s="476">
        <v>0</v>
      </c>
      <c r="AV277" s="476">
        <v>0</v>
      </c>
      <c r="AW277" s="476">
        <v>0</v>
      </c>
      <c r="AX277" s="476">
        <v>0</v>
      </c>
      <c r="AY277" s="476">
        <v>0</v>
      </c>
      <c r="AZ277" s="476">
        <v>0</v>
      </c>
      <c r="BA277" s="476">
        <v>0</v>
      </c>
      <c r="BB277" s="476">
        <v>0</v>
      </c>
      <c r="BC277" s="476">
        <v>-16.125294159857631</v>
      </c>
      <c r="BD277" s="476">
        <v>16.676347555864105</v>
      </c>
      <c r="BE277" s="476">
        <v>1.0695665301913333E-12</v>
      </c>
      <c r="BF277" s="476">
        <v>1.0695665301913333E-12</v>
      </c>
      <c r="BG277" s="476">
        <v>1.0695665301913333E-12</v>
      </c>
      <c r="BH277" s="476">
        <v>1.0695665301913333E-12</v>
      </c>
      <c r="BI277" s="476">
        <v>1.0695665301913333E-12</v>
      </c>
      <c r="BJ277" s="476">
        <v>1.0695665301913333E-12</v>
      </c>
      <c r="BK277" s="476">
        <v>1.0695665301913333E-12</v>
      </c>
      <c r="BL277" s="477">
        <v>1.0695665301913333E-12</v>
      </c>
      <c r="BM277" s="432">
        <v>0</v>
      </c>
      <c r="BN277" s="432">
        <v>0</v>
      </c>
      <c r="BO277" s="432">
        <v>0</v>
      </c>
      <c r="BP277" s="432">
        <v>0</v>
      </c>
      <c r="BQ277" s="432">
        <v>0</v>
      </c>
      <c r="BR277" s="432">
        <v>0</v>
      </c>
      <c r="BS277" s="432">
        <v>0</v>
      </c>
      <c r="BT277" s="432">
        <v>0</v>
      </c>
      <c r="BU277" s="432">
        <v>0</v>
      </c>
      <c r="BV277" s="432">
        <v>0</v>
      </c>
      <c r="BW277" s="432">
        <v>0</v>
      </c>
      <c r="BX277" s="432">
        <v>0</v>
      </c>
      <c r="BY277" s="432">
        <v>0</v>
      </c>
      <c r="BZ277" s="432">
        <v>0</v>
      </c>
      <c r="CA277" s="432">
        <v>0</v>
      </c>
      <c r="CB277" s="432">
        <v>0</v>
      </c>
      <c r="CC277" s="432">
        <v>0</v>
      </c>
      <c r="CD277" s="432">
        <v>0</v>
      </c>
      <c r="CE277" s="432">
        <v>0</v>
      </c>
      <c r="CF277" s="432">
        <v>0</v>
      </c>
      <c r="CG277" s="432">
        <v>0</v>
      </c>
      <c r="CH277" s="432">
        <v>0</v>
      </c>
      <c r="CI277" s="432">
        <v>0</v>
      </c>
      <c r="CJ277" s="432">
        <v>0</v>
      </c>
      <c r="CK277" s="432">
        <v>0</v>
      </c>
      <c r="CL277" s="432">
        <v>0</v>
      </c>
      <c r="CM277" s="432">
        <v>0</v>
      </c>
      <c r="CN277" s="432">
        <v>0</v>
      </c>
      <c r="CO277" s="432">
        <v>0</v>
      </c>
      <c r="CP277" s="432">
        <v>0</v>
      </c>
      <c r="CQ277" s="432">
        <v>0</v>
      </c>
      <c r="CR277" s="432">
        <v>0</v>
      </c>
      <c r="CS277" s="432">
        <v>0</v>
      </c>
      <c r="CT277" s="432">
        <v>0</v>
      </c>
      <c r="CU277" s="432">
        <v>0</v>
      </c>
      <c r="CV277" s="432">
        <v>0</v>
      </c>
      <c r="CW277" s="432">
        <v>0</v>
      </c>
      <c r="CX277" s="432">
        <v>0</v>
      </c>
      <c r="CY277" s="432">
        <v>0</v>
      </c>
      <c r="CZ277" s="432">
        <v>0</v>
      </c>
      <c r="DA277" s="432">
        <v>0</v>
      </c>
      <c r="DB277" s="432">
        <v>0</v>
      </c>
      <c r="DC277" s="432">
        <v>0</v>
      </c>
      <c r="DD277" s="432">
        <v>0</v>
      </c>
      <c r="DE277" s="432">
        <v>0</v>
      </c>
      <c r="DF277" s="432">
        <v>0</v>
      </c>
      <c r="DG277" s="432">
        <v>0</v>
      </c>
      <c r="DH277" s="432">
        <v>0</v>
      </c>
      <c r="DI277" s="432">
        <v>0</v>
      </c>
      <c r="DJ277" s="432">
        <v>0</v>
      </c>
      <c r="DK277" s="432">
        <v>0</v>
      </c>
      <c r="DL277" s="432">
        <v>-32.430360971191334</v>
      </c>
      <c r="DM277" s="432">
        <v>33.538611175480852</v>
      </c>
      <c r="DN277" s="432">
        <v>2.1510571102112408E-12</v>
      </c>
      <c r="DO277" s="432">
        <v>2.1510571102112408E-12</v>
      </c>
      <c r="DP277" s="432">
        <v>2.1510571102112408E-12</v>
      </c>
      <c r="DQ277" s="432">
        <v>2.1510571102112408E-12</v>
      </c>
      <c r="DR277" s="432">
        <v>2.1510571102112408E-12</v>
      </c>
      <c r="DS277" s="432">
        <v>2.1510571102112408E-12</v>
      </c>
      <c r="DT277" s="432">
        <v>2.1510571102112408E-12</v>
      </c>
      <c r="DU277" s="436">
        <v>2.1510571102112408E-12</v>
      </c>
    </row>
    <row r="278" spans="1:125" hidden="1" outlineLevel="1" x14ac:dyDescent="0.2">
      <c r="A278" s="238">
        <v>53511</v>
      </c>
      <c r="B278" s="238">
        <v>53695</v>
      </c>
      <c r="C278" s="456">
        <v>0.48588554590529331</v>
      </c>
      <c r="D278" s="475">
        <v>0</v>
      </c>
      <c r="E278" s="476">
        <v>0</v>
      </c>
      <c r="F278" s="476">
        <v>0</v>
      </c>
      <c r="G278" s="476">
        <v>0</v>
      </c>
      <c r="H278" s="476">
        <v>0</v>
      </c>
      <c r="I278" s="476">
        <v>0</v>
      </c>
      <c r="J278" s="476">
        <v>0</v>
      </c>
      <c r="K278" s="476">
        <v>0</v>
      </c>
      <c r="L278" s="476">
        <v>0</v>
      </c>
      <c r="M278" s="476">
        <v>0</v>
      </c>
      <c r="N278" s="476">
        <v>0</v>
      </c>
      <c r="O278" s="476">
        <v>0</v>
      </c>
      <c r="P278" s="476">
        <v>0</v>
      </c>
      <c r="Q278" s="476">
        <v>0</v>
      </c>
      <c r="R278" s="476">
        <v>0</v>
      </c>
      <c r="S278" s="476">
        <v>0</v>
      </c>
      <c r="T278" s="476">
        <v>0</v>
      </c>
      <c r="U278" s="476">
        <v>0</v>
      </c>
      <c r="V278" s="476">
        <v>0</v>
      </c>
      <c r="W278" s="476">
        <v>0</v>
      </c>
      <c r="X278" s="476">
        <v>0</v>
      </c>
      <c r="Y278" s="476">
        <v>0</v>
      </c>
      <c r="Z278" s="476">
        <v>0</v>
      </c>
      <c r="AA278" s="476">
        <v>0</v>
      </c>
      <c r="AB278" s="476">
        <v>0</v>
      </c>
      <c r="AC278" s="476">
        <v>0</v>
      </c>
      <c r="AD278" s="476">
        <v>0</v>
      </c>
      <c r="AE278" s="476">
        <v>0</v>
      </c>
      <c r="AF278" s="476">
        <v>0</v>
      </c>
      <c r="AG278" s="476">
        <v>0</v>
      </c>
      <c r="AH278" s="476">
        <v>0</v>
      </c>
      <c r="AI278" s="476">
        <v>0</v>
      </c>
      <c r="AJ278" s="476">
        <v>0</v>
      </c>
      <c r="AK278" s="476">
        <v>0</v>
      </c>
      <c r="AL278" s="476">
        <v>0</v>
      </c>
      <c r="AM278" s="476">
        <v>0</v>
      </c>
      <c r="AN278" s="476">
        <v>0</v>
      </c>
      <c r="AO278" s="476">
        <v>0</v>
      </c>
      <c r="AP278" s="476">
        <v>0</v>
      </c>
      <c r="AQ278" s="476">
        <v>0</v>
      </c>
      <c r="AR278" s="476">
        <v>0</v>
      </c>
      <c r="AS278" s="476">
        <v>0</v>
      </c>
      <c r="AT278" s="476">
        <v>0</v>
      </c>
      <c r="AU278" s="476">
        <v>0</v>
      </c>
      <c r="AV278" s="476">
        <v>0</v>
      </c>
      <c r="AW278" s="476">
        <v>0</v>
      </c>
      <c r="AX278" s="476">
        <v>0</v>
      </c>
      <c r="AY278" s="476">
        <v>0</v>
      </c>
      <c r="AZ278" s="476">
        <v>0</v>
      </c>
      <c r="BA278" s="476">
        <v>0</v>
      </c>
      <c r="BB278" s="476">
        <v>0</v>
      </c>
      <c r="BC278" s="476">
        <v>0</v>
      </c>
      <c r="BD278" s="476">
        <v>-16.244482099060399</v>
      </c>
      <c r="BE278" s="476">
        <v>16.786364316904944</v>
      </c>
      <c r="BF278" s="476">
        <v>0</v>
      </c>
      <c r="BG278" s="476">
        <v>0</v>
      </c>
      <c r="BH278" s="476">
        <v>0</v>
      </c>
      <c r="BI278" s="476">
        <v>0</v>
      </c>
      <c r="BJ278" s="476">
        <v>0</v>
      </c>
      <c r="BK278" s="476">
        <v>0</v>
      </c>
      <c r="BL278" s="477">
        <v>0</v>
      </c>
      <c r="BM278" s="432">
        <v>0</v>
      </c>
      <c r="BN278" s="432">
        <v>0</v>
      </c>
      <c r="BO278" s="432">
        <v>0</v>
      </c>
      <c r="BP278" s="432">
        <v>0</v>
      </c>
      <c r="BQ278" s="432">
        <v>0</v>
      </c>
      <c r="BR278" s="432">
        <v>0</v>
      </c>
      <c r="BS278" s="432">
        <v>0</v>
      </c>
      <c r="BT278" s="432">
        <v>0</v>
      </c>
      <c r="BU278" s="432">
        <v>0</v>
      </c>
      <c r="BV278" s="432">
        <v>0</v>
      </c>
      <c r="BW278" s="432">
        <v>0</v>
      </c>
      <c r="BX278" s="432">
        <v>0</v>
      </c>
      <c r="BY278" s="432">
        <v>0</v>
      </c>
      <c r="BZ278" s="432">
        <v>0</v>
      </c>
      <c r="CA278" s="432">
        <v>0</v>
      </c>
      <c r="CB278" s="432">
        <v>0</v>
      </c>
      <c r="CC278" s="432">
        <v>0</v>
      </c>
      <c r="CD278" s="432">
        <v>0</v>
      </c>
      <c r="CE278" s="432">
        <v>0</v>
      </c>
      <c r="CF278" s="432">
        <v>0</v>
      </c>
      <c r="CG278" s="432">
        <v>0</v>
      </c>
      <c r="CH278" s="432">
        <v>0</v>
      </c>
      <c r="CI278" s="432">
        <v>0</v>
      </c>
      <c r="CJ278" s="432">
        <v>0</v>
      </c>
      <c r="CK278" s="432">
        <v>0</v>
      </c>
      <c r="CL278" s="432">
        <v>0</v>
      </c>
      <c r="CM278" s="432">
        <v>0</v>
      </c>
      <c r="CN278" s="432">
        <v>0</v>
      </c>
      <c r="CO278" s="432">
        <v>0</v>
      </c>
      <c r="CP278" s="432">
        <v>0</v>
      </c>
      <c r="CQ278" s="432">
        <v>0</v>
      </c>
      <c r="CR278" s="432">
        <v>0</v>
      </c>
      <c r="CS278" s="432">
        <v>0</v>
      </c>
      <c r="CT278" s="432">
        <v>0</v>
      </c>
      <c r="CU278" s="432">
        <v>0</v>
      </c>
      <c r="CV278" s="432">
        <v>0</v>
      </c>
      <c r="CW278" s="432">
        <v>0</v>
      </c>
      <c r="CX278" s="432">
        <v>0</v>
      </c>
      <c r="CY278" s="432">
        <v>0</v>
      </c>
      <c r="CZ278" s="432">
        <v>0</v>
      </c>
      <c r="DA278" s="432">
        <v>0</v>
      </c>
      <c r="DB278" s="432">
        <v>0</v>
      </c>
      <c r="DC278" s="432">
        <v>0</v>
      </c>
      <c r="DD278" s="432">
        <v>0</v>
      </c>
      <c r="DE278" s="432">
        <v>0</v>
      </c>
      <c r="DF278" s="432">
        <v>0</v>
      </c>
      <c r="DG278" s="432">
        <v>0</v>
      </c>
      <c r="DH278" s="432">
        <v>0</v>
      </c>
      <c r="DI278" s="432">
        <v>0</v>
      </c>
      <c r="DJ278" s="432">
        <v>0</v>
      </c>
      <c r="DK278" s="432">
        <v>0</v>
      </c>
      <c r="DL278" s="432">
        <v>0</v>
      </c>
      <c r="DM278" s="432">
        <v>-33.432733770242059</v>
      </c>
      <c r="DN278" s="432">
        <v>34.547980400670056</v>
      </c>
      <c r="DO278" s="432">
        <v>0</v>
      </c>
      <c r="DP278" s="432">
        <v>0</v>
      </c>
      <c r="DQ278" s="432">
        <v>0</v>
      </c>
      <c r="DR278" s="432">
        <v>0</v>
      </c>
      <c r="DS278" s="432">
        <v>0</v>
      </c>
      <c r="DT278" s="432">
        <v>0</v>
      </c>
      <c r="DU278" s="436">
        <v>0</v>
      </c>
    </row>
    <row r="279" spans="1:125" hidden="1" outlineLevel="1" x14ac:dyDescent="0.2">
      <c r="A279" s="238">
        <v>53876</v>
      </c>
      <c r="B279" s="238">
        <v>54060</v>
      </c>
      <c r="C279" s="456">
        <v>0.47468548730629606</v>
      </c>
      <c r="D279" s="475">
        <v>0</v>
      </c>
      <c r="E279" s="476">
        <v>0</v>
      </c>
      <c r="F279" s="476">
        <v>0</v>
      </c>
      <c r="G279" s="476">
        <v>0</v>
      </c>
      <c r="H279" s="476">
        <v>0</v>
      </c>
      <c r="I279" s="476">
        <v>0</v>
      </c>
      <c r="J279" s="476">
        <v>0</v>
      </c>
      <c r="K279" s="476">
        <v>0</v>
      </c>
      <c r="L279" s="476">
        <v>0</v>
      </c>
      <c r="M279" s="476">
        <v>0</v>
      </c>
      <c r="N279" s="476">
        <v>0</v>
      </c>
      <c r="O279" s="476">
        <v>0</v>
      </c>
      <c r="P279" s="476">
        <v>0</v>
      </c>
      <c r="Q279" s="476">
        <v>0</v>
      </c>
      <c r="R279" s="476">
        <v>0</v>
      </c>
      <c r="S279" s="476">
        <v>0</v>
      </c>
      <c r="T279" s="476">
        <v>0</v>
      </c>
      <c r="U279" s="476">
        <v>0</v>
      </c>
      <c r="V279" s="476">
        <v>0</v>
      </c>
      <c r="W279" s="476">
        <v>0</v>
      </c>
      <c r="X279" s="476">
        <v>0</v>
      </c>
      <c r="Y279" s="476">
        <v>0</v>
      </c>
      <c r="Z279" s="476">
        <v>0</v>
      </c>
      <c r="AA279" s="476">
        <v>0</v>
      </c>
      <c r="AB279" s="476">
        <v>0</v>
      </c>
      <c r="AC279" s="476">
        <v>0</v>
      </c>
      <c r="AD279" s="476">
        <v>0</v>
      </c>
      <c r="AE279" s="476">
        <v>0</v>
      </c>
      <c r="AF279" s="476">
        <v>0</v>
      </c>
      <c r="AG279" s="476">
        <v>0</v>
      </c>
      <c r="AH279" s="476">
        <v>0</v>
      </c>
      <c r="AI279" s="476">
        <v>0</v>
      </c>
      <c r="AJ279" s="476">
        <v>0</v>
      </c>
      <c r="AK279" s="476">
        <v>0</v>
      </c>
      <c r="AL279" s="476">
        <v>0</v>
      </c>
      <c r="AM279" s="476">
        <v>0</v>
      </c>
      <c r="AN279" s="476">
        <v>0</v>
      </c>
      <c r="AO279" s="476">
        <v>0</v>
      </c>
      <c r="AP279" s="476">
        <v>0</v>
      </c>
      <c r="AQ279" s="476">
        <v>0</v>
      </c>
      <c r="AR279" s="476">
        <v>0</v>
      </c>
      <c r="AS279" s="476">
        <v>0</v>
      </c>
      <c r="AT279" s="476">
        <v>0</v>
      </c>
      <c r="AU279" s="476">
        <v>0</v>
      </c>
      <c r="AV279" s="476">
        <v>0</v>
      </c>
      <c r="AW279" s="476">
        <v>0</v>
      </c>
      <c r="AX279" s="476">
        <v>0</v>
      </c>
      <c r="AY279" s="476">
        <v>0</v>
      </c>
      <c r="AZ279" s="476">
        <v>0</v>
      </c>
      <c r="BA279" s="476">
        <v>0</v>
      </c>
      <c r="BB279" s="476">
        <v>0</v>
      </c>
      <c r="BC279" s="476">
        <v>0</v>
      </c>
      <c r="BD279" s="476">
        <v>0</v>
      </c>
      <c r="BE279" s="476">
        <v>-16.299872821851181</v>
      </c>
      <c r="BF279" s="476">
        <v>16.832349115995598</v>
      </c>
      <c r="BG279" s="476">
        <v>0</v>
      </c>
      <c r="BH279" s="476">
        <v>0</v>
      </c>
      <c r="BI279" s="476">
        <v>0</v>
      </c>
      <c r="BJ279" s="476">
        <v>0</v>
      </c>
      <c r="BK279" s="476">
        <v>0</v>
      </c>
      <c r="BL279" s="477">
        <v>0</v>
      </c>
      <c r="BM279" s="432">
        <v>0</v>
      </c>
      <c r="BN279" s="432">
        <v>0</v>
      </c>
      <c r="BO279" s="432">
        <v>0</v>
      </c>
      <c r="BP279" s="432">
        <v>0</v>
      </c>
      <c r="BQ279" s="432">
        <v>0</v>
      </c>
      <c r="BR279" s="432">
        <v>0</v>
      </c>
      <c r="BS279" s="432">
        <v>0</v>
      </c>
      <c r="BT279" s="432">
        <v>0</v>
      </c>
      <c r="BU279" s="432">
        <v>0</v>
      </c>
      <c r="BV279" s="432">
        <v>0</v>
      </c>
      <c r="BW279" s="432">
        <v>0</v>
      </c>
      <c r="BX279" s="432">
        <v>0</v>
      </c>
      <c r="BY279" s="432">
        <v>0</v>
      </c>
      <c r="BZ279" s="432">
        <v>0</v>
      </c>
      <c r="CA279" s="432">
        <v>0</v>
      </c>
      <c r="CB279" s="432">
        <v>0</v>
      </c>
      <c r="CC279" s="432">
        <v>0</v>
      </c>
      <c r="CD279" s="432">
        <v>0</v>
      </c>
      <c r="CE279" s="432">
        <v>0</v>
      </c>
      <c r="CF279" s="432">
        <v>0</v>
      </c>
      <c r="CG279" s="432">
        <v>0</v>
      </c>
      <c r="CH279" s="432">
        <v>0</v>
      </c>
      <c r="CI279" s="432">
        <v>0</v>
      </c>
      <c r="CJ279" s="432">
        <v>0</v>
      </c>
      <c r="CK279" s="432">
        <v>0</v>
      </c>
      <c r="CL279" s="432">
        <v>0</v>
      </c>
      <c r="CM279" s="432">
        <v>0</v>
      </c>
      <c r="CN279" s="432">
        <v>0</v>
      </c>
      <c r="CO279" s="432">
        <v>0</v>
      </c>
      <c r="CP279" s="432">
        <v>0</v>
      </c>
      <c r="CQ279" s="432">
        <v>0</v>
      </c>
      <c r="CR279" s="432">
        <v>0</v>
      </c>
      <c r="CS279" s="432">
        <v>0</v>
      </c>
      <c r="CT279" s="432">
        <v>0</v>
      </c>
      <c r="CU279" s="432">
        <v>0</v>
      </c>
      <c r="CV279" s="432">
        <v>0</v>
      </c>
      <c r="CW279" s="432">
        <v>0</v>
      </c>
      <c r="CX279" s="432">
        <v>0</v>
      </c>
      <c r="CY279" s="432">
        <v>0</v>
      </c>
      <c r="CZ279" s="432">
        <v>0</v>
      </c>
      <c r="DA279" s="432">
        <v>0</v>
      </c>
      <c r="DB279" s="432">
        <v>0</v>
      </c>
      <c r="DC279" s="432">
        <v>0</v>
      </c>
      <c r="DD279" s="432">
        <v>0</v>
      </c>
      <c r="DE279" s="432">
        <v>0</v>
      </c>
      <c r="DF279" s="432">
        <v>0</v>
      </c>
      <c r="DG279" s="432">
        <v>0</v>
      </c>
      <c r="DH279" s="432">
        <v>0</v>
      </c>
      <c r="DI279" s="432">
        <v>0</v>
      </c>
      <c r="DJ279" s="432">
        <v>0</v>
      </c>
      <c r="DK279" s="432">
        <v>0</v>
      </c>
      <c r="DL279" s="432">
        <v>0</v>
      </c>
      <c r="DM279" s="432">
        <v>0</v>
      </c>
      <c r="DN279" s="432">
        <v>-34.338258189329281</v>
      </c>
      <c r="DO279" s="432">
        <v>35.460003657399234</v>
      </c>
      <c r="DP279" s="432">
        <v>0</v>
      </c>
      <c r="DQ279" s="432">
        <v>0</v>
      </c>
      <c r="DR279" s="432">
        <v>0</v>
      </c>
      <c r="DS279" s="432">
        <v>0</v>
      </c>
      <c r="DT279" s="432">
        <v>0</v>
      </c>
      <c r="DU279" s="436">
        <v>0</v>
      </c>
    </row>
    <row r="280" spans="1:125" hidden="1" outlineLevel="1" x14ac:dyDescent="0.2">
      <c r="A280" s="238">
        <v>54242</v>
      </c>
      <c r="B280" s="238">
        <v>54427</v>
      </c>
      <c r="C280" s="456">
        <v>0.46345444063043856</v>
      </c>
      <c r="D280" s="475">
        <v>0</v>
      </c>
      <c r="E280" s="476">
        <v>0</v>
      </c>
      <c r="F280" s="476">
        <v>0</v>
      </c>
      <c r="G280" s="476">
        <v>0</v>
      </c>
      <c r="H280" s="476">
        <v>0</v>
      </c>
      <c r="I280" s="476">
        <v>0</v>
      </c>
      <c r="J280" s="476">
        <v>0</v>
      </c>
      <c r="K280" s="476">
        <v>0</v>
      </c>
      <c r="L280" s="476">
        <v>0</v>
      </c>
      <c r="M280" s="476">
        <v>0</v>
      </c>
      <c r="N280" s="476">
        <v>0</v>
      </c>
      <c r="O280" s="476">
        <v>0</v>
      </c>
      <c r="P280" s="476">
        <v>0</v>
      </c>
      <c r="Q280" s="476">
        <v>0</v>
      </c>
      <c r="R280" s="476">
        <v>0</v>
      </c>
      <c r="S280" s="476">
        <v>0</v>
      </c>
      <c r="T280" s="476">
        <v>0</v>
      </c>
      <c r="U280" s="476">
        <v>0</v>
      </c>
      <c r="V280" s="476">
        <v>0</v>
      </c>
      <c r="W280" s="476">
        <v>0</v>
      </c>
      <c r="X280" s="476">
        <v>0</v>
      </c>
      <c r="Y280" s="476">
        <v>0</v>
      </c>
      <c r="Z280" s="476">
        <v>0</v>
      </c>
      <c r="AA280" s="476">
        <v>0</v>
      </c>
      <c r="AB280" s="476">
        <v>0</v>
      </c>
      <c r="AC280" s="476">
        <v>0</v>
      </c>
      <c r="AD280" s="476">
        <v>0</v>
      </c>
      <c r="AE280" s="476">
        <v>0</v>
      </c>
      <c r="AF280" s="476">
        <v>0</v>
      </c>
      <c r="AG280" s="476">
        <v>0</v>
      </c>
      <c r="AH280" s="476">
        <v>0</v>
      </c>
      <c r="AI280" s="476">
        <v>0</v>
      </c>
      <c r="AJ280" s="476">
        <v>0</v>
      </c>
      <c r="AK280" s="476">
        <v>0</v>
      </c>
      <c r="AL280" s="476">
        <v>0</v>
      </c>
      <c r="AM280" s="476">
        <v>0</v>
      </c>
      <c r="AN280" s="476">
        <v>0</v>
      </c>
      <c r="AO280" s="476">
        <v>0</v>
      </c>
      <c r="AP280" s="476">
        <v>0</v>
      </c>
      <c r="AQ280" s="476">
        <v>0</v>
      </c>
      <c r="AR280" s="476">
        <v>0</v>
      </c>
      <c r="AS280" s="476">
        <v>0</v>
      </c>
      <c r="AT280" s="476">
        <v>0</v>
      </c>
      <c r="AU280" s="476">
        <v>0</v>
      </c>
      <c r="AV280" s="476">
        <v>0</v>
      </c>
      <c r="AW280" s="476">
        <v>0</v>
      </c>
      <c r="AX280" s="476">
        <v>0</v>
      </c>
      <c r="AY280" s="476">
        <v>0</v>
      </c>
      <c r="AZ280" s="476">
        <v>0</v>
      </c>
      <c r="BA280" s="476">
        <v>0</v>
      </c>
      <c r="BB280" s="476">
        <v>0</v>
      </c>
      <c r="BC280" s="476">
        <v>0</v>
      </c>
      <c r="BD280" s="476">
        <v>0</v>
      </c>
      <c r="BE280" s="476">
        <v>0</v>
      </c>
      <c r="BF280" s="476">
        <v>-16.334529862560871</v>
      </c>
      <c r="BG280" s="476">
        <v>16.857838391385211</v>
      </c>
      <c r="BH280" s="476">
        <v>-1.0129962757412246E-12</v>
      </c>
      <c r="BI280" s="476">
        <v>-1.0129962757412246E-12</v>
      </c>
      <c r="BJ280" s="476">
        <v>-1.0129962757412246E-12</v>
      </c>
      <c r="BK280" s="476">
        <v>-1.0129962757412246E-12</v>
      </c>
      <c r="BL280" s="477">
        <v>-1.0129962757412246E-12</v>
      </c>
      <c r="BM280" s="432">
        <v>0</v>
      </c>
      <c r="BN280" s="432">
        <v>0</v>
      </c>
      <c r="BO280" s="432">
        <v>0</v>
      </c>
      <c r="BP280" s="432">
        <v>0</v>
      </c>
      <c r="BQ280" s="432">
        <v>0</v>
      </c>
      <c r="BR280" s="432">
        <v>0</v>
      </c>
      <c r="BS280" s="432">
        <v>0</v>
      </c>
      <c r="BT280" s="432">
        <v>0</v>
      </c>
      <c r="BU280" s="432">
        <v>0</v>
      </c>
      <c r="BV280" s="432">
        <v>0</v>
      </c>
      <c r="BW280" s="432">
        <v>0</v>
      </c>
      <c r="BX280" s="432">
        <v>0</v>
      </c>
      <c r="BY280" s="432">
        <v>0</v>
      </c>
      <c r="BZ280" s="432">
        <v>0</v>
      </c>
      <c r="CA280" s="432">
        <v>0</v>
      </c>
      <c r="CB280" s="432">
        <v>0</v>
      </c>
      <c r="CC280" s="432">
        <v>0</v>
      </c>
      <c r="CD280" s="432">
        <v>0</v>
      </c>
      <c r="CE280" s="432">
        <v>0</v>
      </c>
      <c r="CF280" s="432">
        <v>0</v>
      </c>
      <c r="CG280" s="432">
        <v>0</v>
      </c>
      <c r="CH280" s="432">
        <v>0</v>
      </c>
      <c r="CI280" s="432">
        <v>0</v>
      </c>
      <c r="CJ280" s="432">
        <v>0</v>
      </c>
      <c r="CK280" s="432">
        <v>0</v>
      </c>
      <c r="CL280" s="432">
        <v>0</v>
      </c>
      <c r="CM280" s="432">
        <v>0</v>
      </c>
      <c r="CN280" s="432">
        <v>0</v>
      </c>
      <c r="CO280" s="432">
        <v>0</v>
      </c>
      <c r="CP280" s="432">
        <v>0</v>
      </c>
      <c r="CQ280" s="432">
        <v>0</v>
      </c>
      <c r="CR280" s="432">
        <v>0</v>
      </c>
      <c r="CS280" s="432">
        <v>0</v>
      </c>
      <c r="CT280" s="432">
        <v>0</v>
      </c>
      <c r="CU280" s="432">
        <v>0</v>
      </c>
      <c r="CV280" s="432">
        <v>0</v>
      </c>
      <c r="CW280" s="432">
        <v>0</v>
      </c>
      <c r="CX280" s="432">
        <v>0</v>
      </c>
      <c r="CY280" s="432">
        <v>0</v>
      </c>
      <c r="CZ280" s="432">
        <v>0</v>
      </c>
      <c r="DA280" s="432">
        <v>0</v>
      </c>
      <c r="DB280" s="432">
        <v>0</v>
      </c>
      <c r="DC280" s="432">
        <v>0</v>
      </c>
      <c r="DD280" s="432">
        <v>0</v>
      </c>
      <c r="DE280" s="432">
        <v>0</v>
      </c>
      <c r="DF280" s="432">
        <v>0</v>
      </c>
      <c r="DG280" s="432">
        <v>0</v>
      </c>
      <c r="DH280" s="432">
        <v>0</v>
      </c>
      <c r="DI280" s="432">
        <v>0</v>
      </c>
      <c r="DJ280" s="432">
        <v>0</v>
      </c>
      <c r="DK280" s="432">
        <v>0</v>
      </c>
      <c r="DL280" s="432">
        <v>0</v>
      </c>
      <c r="DM280" s="432">
        <v>0</v>
      </c>
      <c r="DN280" s="432">
        <v>0</v>
      </c>
      <c r="DO280" s="432">
        <v>-35.245168522586511</v>
      </c>
      <c r="DP280" s="432">
        <v>36.374316250920891</v>
      </c>
      <c r="DQ280" s="432">
        <v>-2.1857515797307769E-12</v>
      </c>
      <c r="DR280" s="432">
        <v>-2.1857515797307769E-12</v>
      </c>
      <c r="DS280" s="432">
        <v>-2.1857515797307769E-12</v>
      </c>
      <c r="DT280" s="432">
        <v>-2.1857515797307769E-12</v>
      </c>
      <c r="DU280" s="436">
        <v>-2.1857515797307769E-12</v>
      </c>
    </row>
    <row r="281" spans="1:125" hidden="1" outlineLevel="1" x14ac:dyDescent="0.2">
      <c r="A281" s="238">
        <v>54609</v>
      </c>
      <c r="B281" s="238">
        <v>54793</v>
      </c>
      <c r="C281" s="456">
        <v>0.45235551431042731</v>
      </c>
      <c r="D281" s="475">
        <v>0</v>
      </c>
      <c r="E281" s="476">
        <v>0</v>
      </c>
      <c r="F281" s="476">
        <v>0</v>
      </c>
      <c r="G281" s="476">
        <v>0</v>
      </c>
      <c r="H281" s="476">
        <v>0</v>
      </c>
      <c r="I281" s="476">
        <v>0</v>
      </c>
      <c r="J281" s="476">
        <v>0</v>
      </c>
      <c r="K281" s="476">
        <v>0</v>
      </c>
      <c r="L281" s="476">
        <v>0</v>
      </c>
      <c r="M281" s="476">
        <v>0</v>
      </c>
      <c r="N281" s="476">
        <v>0</v>
      </c>
      <c r="O281" s="476">
        <v>0</v>
      </c>
      <c r="P281" s="476">
        <v>0</v>
      </c>
      <c r="Q281" s="476">
        <v>0</v>
      </c>
      <c r="R281" s="476">
        <v>0</v>
      </c>
      <c r="S281" s="476">
        <v>0</v>
      </c>
      <c r="T281" s="476">
        <v>0</v>
      </c>
      <c r="U281" s="476">
        <v>0</v>
      </c>
      <c r="V281" s="476">
        <v>0</v>
      </c>
      <c r="W281" s="476">
        <v>0</v>
      </c>
      <c r="X281" s="476">
        <v>0</v>
      </c>
      <c r="Y281" s="476">
        <v>0</v>
      </c>
      <c r="Z281" s="476">
        <v>0</v>
      </c>
      <c r="AA281" s="476">
        <v>0</v>
      </c>
      <c r="AB281" s="476">
        <v>0</v>
      </c>
      <c r="AC281" s="476">
        <v>0</v>
      </c>
      <c r="AD281" s="476">
        <v>0</v>
      </c>
      <c r="AE281" s="476">
        <v>0</v>
      </c>
      <c r="AF281" s="476">
        <v>0</v>
      </c>
      <c r="AG281" s="476">
        <v>0</v>
      </c>
      <c r="AH281" s="476">
        <v>0</v>
      </c>
      <c r="AI281" s="476">
        <v>0</v>
      </c>
      <c r="AJ281" s="476">
        <v>0</v>
      </c>
      <c r="AK281" s="476">
        <v>0</v>
      </c>
      <c r="AL281" s="476">
        <v>0</v>
      </c>
      <c r="AM281" s="476">
        <v>0</v>
      </c>
      <c r="AN281" s="476">
        <v>0</v>
      </c>
      <c r="AO281" s="476">
        <v>0</v>
      </c>
      <c r="AP281" s="476">
        <v>0</v>
      </c>
      <c r="AQ281" s="476">
        <v>0</v>
      </c>
      <c r="AR281" s="476">
        <v>0</v>
      </c>
      <c r="AS281" s="476">
        <v>0</v>
      </c>
      <c r="AT281" s="476">
        <v>0</v>
      </c>
      <c r="AU281" s="476">
        <v>0</v>
      </c>
      <c r="AV281" s="476">
        <v>0</v>
      </c>
      <c r="AW281" s="476">
        <v>0</v>
      </c>
      <c r="AX281" s="476">
        <v>0</v>
      </c>
      <c r="AY281" s="476">
        <v>0</v>
      </c>
      <c r="AZ281" s="476">
        <v>0</v>
      </c>
      <c r="BA281" s="476">
        <v>0</v>
      </c>
      <c r="BB281" s="476">
        <v>0</v>
      </c>
      <c r="BC281" s="476">
        <v>0</v>
      </c>
      <c r="BD281" s="476">
        <v>0</v>
      </c>
      <c r="BE281" s="476">
        <v>0</v>
      </c>
      <c r="BF281" s="476">
        <v>0</v>
      </c>
      <c r="BG281" s="476">
        <v>-16.531760469315589</v>
      </c>
      <c r="BH281" s="476">
        <v>17.046578816845162</v>
      </c>
      <c r="BI281" s="476">
        <v>9.7304254540070729E-13</v>
      </c>
      <c r="BJ281" s="476">
        <v>9.7304254540070729E-13</v>
      </c>
      <c r="BK281" s="476">
        <v>9.7304254540070729E-13</v>
      </c>
      <c r="BL281" s="477">
        <v>9.7304254540070729E-13</v>
      </c>
      <c r="BM281" s="432">
        <v>0</v>
      </c>
      <c r="BN281" s="432">
        <v>0</v>
      </c>
      <c r="BO281" s="432">
        <v>0</v>
      </c>
      <c r="BP281" s="432">
        <v>0</v>
      </c>
      <c r="BQ281" s="432">
        <v>0</v>
      </c>
      <c r="BR281" s="432">
        <v>0</v>
      </c>
      <c r="BS281" s="432">
        <v>0</v>
      </c>
      <c r="BT281" s="432">
        <v>0</v>
      </c>
      <c r="BU281" s="432">
        <v>0</v>
      </c>
      <c r="BV281" s="432">
        <v>0</v>
      </c>
      <c r="BW281" s="432">
        <v>0</v>
      </c>
      <c r="BX281" s="432">
        <v>0</v>
      </c>
      <c r="BY281" s="432">
        <v>0</v>
      </c>
      <c r="BZ281" s="432">
        <v>0</v>
      </c>
      <c r="CA281" s="432">
        <v>0</v>
      </c>
      <c r="CB281" s="432">
        <v>0</v>
      </c>
      <c r="CC281" s="432">
        <v>0</v>
      </c>
      <c r="CD281" s="432">
        <v>0</v>
      </c>
      <c r="CE281" s="432">
        <v>0</v>
      </c>
      <c r="CF281" s="432">
        <v>0</v>
      </c>
      <c r="CG281" s="432">
        <v>0</v>
      </c>
      <c r="CH281" s="432">
        <v>0</v>
      </c>
      <c r="CI281" s="432">
        <v>0</v>
      </c>
      <c r="CJ281" s="432">
        <v>0</v>
      </c>
      <c r="CK281" s="432">
        <v>0</v>
      </c>
      <c r="CL281" s="432">
        <v>0</v>
      </c>
      <c r="CM281" s="432">
        <v>0</v>
      </c>
      <c r="CN281" s="432">
        <v>0</v>
      </c>
      <c r="CO281" s="432">
        <v>0</v>
      </c>
      <c r="CP281" s="432">
        <v>0</v>
      </c>
      <c r="CQ281" s="432">
        <v>0</v>
      </c>
      <c r="CR281" s="432">
        <v>0</v>
      </c>
      <c r="CS281" s="432">
        <v>0</v>
      </c>
      <c r="CT281" s="432">
        <v>0</v>
      </c>
      <c r="CU281" s="432">
        <v>0</v>
      </c>
      <c r="CV281" s="432">
        <v>0</v>
      </c>
      <c r="CW281" s="432">
        <v>0</v>
      </c>
      <c r="CX281" s="432">
        <v>0</v>
      </c>
      <c r="CY281" s="432">
        <v>0</v>
      </c>
      <c r="CZ281" s="432">
        <v>0</v>
      </c>
      <c r="DA281" s="432">
        <v>0</v>
      </c>
      <c r="DB281" s="432">
        <v>0</v>
      </c>
      <c r="DC281" s="432">
        <v>0</v>
      </c>
      <c r="DD281" s="432">
        <v>0</v>
      </c>
      <c r="DE281" s="432">
        <v>0</v>
      </c>
      <c r="DF281" s="432">
        <v>0</v>
      </c>
      <c r="DG281" s="432">
        <v>0</v>
      </c>
      <c r="DH281" s="432">
        <v>0</v>
      </c>
      <c r="DI281" s="432">
        <v>0</v>
      </c>
      <c r="DJ281" s="432">
        <v>0</v>
      </c>
      <c r="DK281" s="432">
        <v>0</v>
      </c>
      <c r="DL281" s="432">
        <v>0</v>
      </c>
      <c r="DM281" s="432">
        <v>0</v>
      </c>
      <c r="DN281" s="432">
        <v>0</v>
      </c>
      <c r="DO281" s="432">
        <v>0</v>
      </c>
      <c r="DP281" s="432">
        <v>-36.545946598035123</v>
      </c>
      <c r="DQ281" s="432">
        <v>37.684030099270572</v>
      </c>
      <c r="DR281" s="432">
        <v>2.1510571102112408E-12</v>
      </c>
      <c r="DS281" s="432">
        <v>2.1510571102112408E-12</v>
      </c>
      <c r="DT281" s="432">
        <v>2.1510571102112408E-12</v>
      </c>
      <c r="DU281" s="436">
        <v>2.1510571102112408E-12</v>
      </c>
    </row>
    <row r="282" spans="1:125" hidden="1" outlineLevel="1" x14ac:dyDescent="0.2">
      <c r="A282" s="238">
        <v>54973</v>
      </c>
      <c r="B282" s="238">
        <v>55157</v>
      </c>
      <c r="C282" s="456">
        <v>0.44151182418044954</v>
      </c>
      <c r="D282" s="475">
        <v>0</v>
      </c>
      <c r="E282" s="476">
        <v>0</v>
      </c>
      <c r="F282" s="476">
        <v>0</v>
      </c>
      <c r="G282" s="476">
        <v>0</v>
      </c>
      <c r="H282" s="476">
        <v>0</v>
      </c>
      <c r="I282" s="476">
        <v>0</v>
      </c>
      <c r="J282" s="476">
        <v>0</v>
      </c>
      <c r="K282" s="476">
        <v>0</v>
      </c>
      <c r="L282" s="476">
        <v>0</v>
      </c>
      <c r="M282" s="476">
        <v>0</v>
      </c>
      <c r="N282" s="476">
        <v>0</v>
      </c>
      <c r="O282" s="476">
        <v>0</v>
      </c>
      <c r="P282" s="476">
        <v>0</v>
      </c>
      <c r="Q282" s="476">
        <v>0</v>
      </c>
      <c r="R282" s="476">
        <v>0</v>
      </c>
      <c r="S282" s="476">
        <v>0</v>
      </c>
      <c r="T282" s="476">
        <v>0</v>
      </c>
      <c r="U282" s="476">
        <v>0</v>
      </c>
      <c r="V282" s="476">
        <v>0</v>
      </c>
      <c r="W282" s="476">
        <v>0</v>
      </c>
      <c r="X282" s="476">
        <v>0</v>
      </c>
      <c r="Y282" s="476">
        <v>0</v>
      </c>
      <c r="Z282" s="476">
        <v>0</v>
      </c>
      <c r="AA282" s="476">
        <v>0</v>
      </c>
      <c r="AB282" s="476">
        <v>0</v>
      </c>
      <c r="AC282" s="476">
        <v>0</v>
      </c>
      <c r="AD282" s="476">
        <v>0</v>
      </c>
      <c r="AE282" s="476">
        <v>0</v>
      </c>
      <c r="AF282" s="476">
        <v>0</v>
      </c>
      <c r="AG282" s="476">
        <v>0</v>
      </c>
      <c r="AH282" s="476">
        <v>0</v>
      </c>
      <c r="AI282" s="476">
        <v>0</v>
      </c>
      <c r="AJ282" s="476">
        <v>0</v>
      </c>
      <c r="AK282" s="476">
        <v>0</v>
      </c>
      <c r="AL282" s="476">
        <v>0</v>
      </c>
      <c r="AM282" s="476">
        <v>0</v>
      </c>
      <c r="AN282" s="476">
        <v>0</v>
      </c>
      <c r="AO282" s="476">
        <v>0</v>
      </c>
      <c r="AP282" s="476">
        <v>0</v>
      </c>
      <c r="AQ282" s="476">
        <v>0</v>
      </c>
      <c r="AR282" s="476">
        <v>0</v>
      </c>
      <c r="AS282" s="476">
        <v>0</v>
      </c>
      <c r="AT282" s="476">
        <v>0</v>
      </c>
      <c r="AU282" s="476">
        <v>0</v>
      </c>
      <c r="AV282" s="476">
        <v>0</v>
      </c>
      <c r="AW282" s="476">
        <v>0</v>
      </c>
      <c r="AX282" s="476">
        <v>0</v>
      </c>
      <c r="AY282" s="476">
        <v>0</v>
      </c>
      <c r="AZ282" s="476">
        <v>0</v>
      </c>
      <c r="BA282" s="476">
        <v>0</v>
      </c>
      <c r="BB282" s="476">
        <v>0</v>
      </c>
      <c r="BC282" s="476">
        <v>0</v>
      </c>
      <c r="BD282" s="476">
        <v>0</v>
      </c>
      <c r="BE282" s="476">
        <v>0</v>
      </c>
      <c r="BF282" s="476">
        <v>0</v>
      </c>
      <c r="BG282" s="476">
        <v>0</v>
      </c>
      <c r="BH282" s="476">
        <v>-16.575802396155044</v>
      </c>
      <c r="BI282" s="476">
        <v>17.081655686380138</v>
      </c>
      <c r="BJ282" s="476">
        <v>-9.4971714864569116E-13</v>
      </c>
      <c r="BK282" s="476">
        <v>-9.4971714864569116E-13</v>
      </c>
      <c r="BL282" s="477">
        <v>-9.4971714864569116E-13</v>
      </c>
      <c r="BM282" s="432">
        <v>0</v>
      </c>
      <c r="BN282" s="432">
        <v>0</v>
      </c>
      <c r="BO282" s="432">
        <v>0</v>
      </c>
      <c r="BP282" s="432">
        <v>0</v>
      </c>
      <c r="BQ282" s="432">
        <v>0</v>
      </c>
      <c r="BR282" s="432">
        <v>0</v>
      </c>
      <c r="BS282" s="432">
        <v>0</v>
      </c>
      <c r="BT282" s="432">
        <v>0</v>
      </c>
      <c r="BU282" s="432">
        <v>0</v>
      </c>
      <c r="BV282" s="432">
        <v>0</v>
      </c>
      <c r="BW282" s="432">
        <v>0</v>
      </c>
      <c r="BX282" s="432">
        <v>0</v>
      </c>
      <c r="BY282" s="432">
        <v>0</v>
      </c>
      <c r="BZ282" s="432">
        <v>0</v>
      </c>
      <c r="CA282" s="432">
        <v>0</v>
      </c>
      <c r="CB282" s="432">
        <v>0</v>
      </c>
      <c r="CC282" s="432">
        <v>0</v>
      </c>
      <c r="CD282" s="432">
        <v>0</v>
      </c>
      <c r="CE282" s="432">
        <v>0</v>
      </c>
      <c r="CF282" s="432">
        <v>0</v>
      </c>
      <c r="CG282" s="432">
        <v>0</v>
      </c>
      <c r="CH282" s="432">
        <v>0</v>
      </c>
      <c r="CI282" s="432">
        <v>0</v>
      </c>
      <c r="CJ282" s="432">
        <v>0</v>
      </c>
      <c r="CK282" s="432">
        <v>0</v>
      </c>
      <c r="CL282" s="432">
        <v>0</v>
      </c>
      <c r="CM282" s="432">
        <v>0</v>
      </c>
      <c r="CN282" s="432">
        <v>0</v>
      </c>
      <c r="CO282" s="432">
        <v>0</v>
      </c>
      <c r="CP282" s="432">
        <v>0</v>
      </c>
      <c r="CQ282" s="432">
        <v>0</v>
      </c>
      <c r="CR282" s="432">
        <v>0</v>
      </c>
      <c r="CS282" s="432">
        <v>0</v>
      </c>
      <c r="CT282" s="432">
        <v>0</v>
      </c>
      <c r="CU282" s="432">
        <v>0</v>
      </c>
      <c r="CV282" s="432">
        <v>0</v>
      </c>
      <c r="CW282" s="432">
        <v>0</v>
      </c>
      <c r="CX282" s="432">
        <v>0</v>
      </c>
      <c r="CY282" s="432">
        <v>0</v>
      </c>
      <c r="CZ282" s="432">
        <v>0</v>
      </c>
      <c r="DA282" s="432">
        <v>0</v>
      </c>
      <c r="DB282" s="432">
        <v>0</v>
      </c>
      <c r="DC282" s="432">
        <v>0</v>
      </c>
      <c r="DD282" s="432">
        <v>0</v>
      </c>
      <c r="DE282" s="432">
        <v>0</v>
      </c>
      <c r="DF282" s="432">
        <v>0</v>
      </c>
      <c r="DG282" s="432">
        <v>0</v>
      </c>
      <c r="DH282" s="432">
        <v>0</v>
      </c>
      <c r="DI282" s="432">
        <v>0</v>
      </c>
      <c r="DJ282" s="432">
        <v>0</v>
      </c>
      <c r="DK282" s="432">
        <v>0</v>
      </c>
      <c r="DL282" s="432">
        <v>0</v>
      </c>
      <c r="DM282" s="432">
        <v>0</v>
      </c>
      <c r="DN282" s="432">
        <v>0</v>
      </c>
      <c r="DO282" s="432">
        <v>0</v>
      </c>
      <c r="DP282" s="432">
        <v>0</v>
      </c>
      <c r="DQ282" s="432">
        <v>-37.543280810029621</v>
      </c>
      <c r="DR282" s="432">
        <v>38.68901069204145</v>
      </c>
      <c r="DS282" s="432">
        <v>-2.1510571102112408E-12</v>
      </c>
      <c r="DT282" s="432">
        <v>-2.1510571102112408E-12</v>
      </c>
      <c r="DU282" s="436">
        <v>-2.1510571102112408E-12</v>
      </c>
    </row>
    <row r="283" spans="1:125" hidden="1" outlineLevel="1" x14ac:dyDescent="0.2">
      <c r="A283" s="238">
        <v>55337</v>
      </c>
      <c r="B283" s="238">
        <v>55521</v>
      </c>
      <c r="C283" s="456">
        <v>0.43094689918747298</v>
      </c>
      <c r="D283" s="475">
        <v>0</v>
      </c>
      <c r="E283" s="476">
        <v>0</v>
      </c>
      <c r="F283" s="476">
        <v>0</v>
      </c>
      <c r="G283" s="476">
        <v>0</v>
      </c>
      <c r="H283" s="476">
        <v>0</v>
      </c>
      <c r="I283" s="476">
        <v>0</v>
      </c>
      <c r="J283" s="476">
        <v>0</v>
      </c>
      <c r="K283" s="476">
        <v>0</v>
      </c>
      <c r="L283" s="476">
        <v>0</v>
      </c>
      <c r="M283" s="476">
        <v>0</v>
      </c>
      <c r="N283" s="476">
        <v>0</v>
      </c>
      <c r="O283" s="476">
        <v>0</v>
      </c>
      <c r="P283" s="476">
        <v>0</v>
      </c>
      <c r="Q283" s="476">
        <v>0</v>
      </c>
      <c r="R283" s="476">
        <v>0</v>
      </c>
      <c r="S283" s="476">
        <v>0</v>
      </c>
      <c r="T283" s="476">
        <v>0</v>
      </c>
      <c r="U283" s="476">
        <v>0</v>
      </c>
      <c r="V283" s="476">
        <v>0</v>
      </c>
      <c r="W283" s="476">
        <v>0</v>
      </c>
      <c r="X283" s="476">
        <v>0</v>
      </c>
      <c r="Y283" s="476">
        <v>0</v>
      </c>
      <c r="Z283" s="476">
        <v>0</v>
      </c>
      <c r="AA283" s="476">
        <v>0</v>
      </c>
      <c r="AB283" s="476">
        <v>0</v>
      </c>
      <c r="AC283" s="476">
        <v>0</v>
      </c>
      <c r="AD283" s="476">
        <v>0</v>
      </c>
      <c r="AE283" s="476">
        <v>0</v>
      </c>
      <c r="AF283" s="476">
        <v>0</v>
      </c>
      <c r="AG283" s="476">
        <v>0</v>
      </c>
      <c r="AH283" s="476">
        <v>0</v>
      </c>
      <c r="AI283" s="476">
        <v>0</v>
      </c>
      <c r="AJ283" s="476">
        <v>0</v>
      </c>
      <c r="AK283" s="476">
        <v>0</v>
      </c>
      <c r="AL283" s="476">
        <v>0</v>
      </c>
      <c r="AM283" s="476">
        <v>0</v>
      </c>
      <c r="AN283" s="476">
        <v>0</v>
      </c>
      <c r="AO283" s="476">
        <v>0</v>
      </c>
      <c r="AP283" s="476">
        <v>0</v>
      </c>
      <c r="AQ283" s="476">
        <v>0</v>
      </c>
      <c r="AR283" s="476">
        <v>0</v>
      </c>
      <c r="AS283" s="476">
        <v>0</v>
      </c>
      <c r="AT283" s="476">
        <v>0</v>
      </c>
      <c r="AU283" s="476">
        <v>0</v>
      </c>
      <c r="AV283" s="476">
        <v>0</v>
      </c>
      <c r="AW283" s="476">
        <v>0</v>
      </c>
      <c r="AX283" s="476">
        <v>0</v>
      </c>
      <c r="AY283" s="476">
        <v>0</v>
      </c>
      <c r="AZ283" s="476">
        <v>0</v>
      </c>
      <c r="BA283" s="476">
        <v>0</v>
      </c>
      <c r="BB283" s="476">
        <v>0</v>
      </c>
      <c r="BC283" s="476">
        <v>0</v>
      </c>
      <c r="BD283" s="476">
        <v>0</v>
      </c>
      <c r="BE283" s="476">
        <v>0</v>
      </c>
      <c r="BF283" s="476">
        <v>0</v>
      </c>
      <c r="BG283" s="476">
        <v>0</v>
      </c>
      <c r="BH283" s="476">
        <v>0</v>
      </c>
      <c r="BI283" s="476">
        <v>-16.515271964479165</v>
      </c>
      <c r="BJ283" s="476">
        <v>17.011645737384843</v>
      </c>
      <c r="BK283" s="476">
        <v>-9.4194286567909901E-13</v>
      </c>
      <c r="BL283" s="477">
        <v>-9.4194286567909901E-13</v>
      </c>
      <c r="BM283" s="432">
        <v>0</v>
      </c>
      <c r="BN283" s="432">
        <v>0</v>
      </c>
      <c r="BO283" s="432">
        <v>0</v>
      </c>
      <c r="BP283" s="432">
        <v>0</v>
      </c>
      <c r="BQ283" s="432">
        <v>0</v>
      </c>
      <c r="BR283" s="432">
        <v>0</v>
      </c>
      <c r="BS283" s="432">
        <v>0</v>
      </c>
      <c r="BT283" s="432">
        <v>0</v>
      </c>
      <c r="BU283" s="432">
        <v>0</v>
      </c>
      <c r="BV283" s="432">
        <v>0</v>
      </c>
      <c r="BW283" s="432">
        <v>0</v>
      </c>
      <c r="BX283" s="432">
        <v>0</v>
      </c>
      <c r="BY283" s="432">
        <v>0</v>
      </c>
      <c r="BZ283" s="432">
        <v>0</v>
      </c>
      <c r="CA283" s="432">
        <v>0</v>
      </c>
      <c r="CB283" s="432">
        <v>0</v>
      </c>
      <c r="CC283" s="432">
        <v>0</v>
      </c>
      <c r="CD283" s="432">
        <v>0</v>
      </c>
      <c r="CE283" s="432">
        <v>0</v>
      </c>
      <c r="CF283" s="432">
        <v>0</v>
      </c>
      <c r="CG283" s="432">
        <v>0</v>
      </c>
      <c r="CH283" s="432">
        <v>0</v>
      </c>
      <c r="CI283" s="432">
        <v>0</v>
      </c>
      <c r="CJ283" s="432">
        <v>0</v>
      </c>
      <c r="CK283" s="432">
        <v>0</v>
      </c>
      <c r="CL283" s="432">
        <v>0</v>
      </c>
      <c r="CM283" s="432">
        <v>0</v>
      </c>
      <c r="CN283" s="432">
        <v>0</v>
      </c>
      <c r="CO283" s="432">
        <v>0</v>
      </c>
      <c r="CP283" s="432">
        <v>0</v>
      </c>
      <c r="CQ283" s="432">
        <v>0</v>
      </c>
      <c r="CR283" s="432">
        <v>0</v>
      </c>
      <c r="CS283" s="432">
        <v>0</v>
      </c>
      <c r="CT283" s="432">
        <v>0</v>
      </c>
      <c r="CU283" s="432">
        <v>0</v>
      </c>
      <c r="CV283" s="432">
        <v>0</v>
      </c>
      <c r="CW283" s="432">
        <v>0</v>
      </c>
      <c r="CX283" s="432">
        <v>0</v>
      </c>
      <c r="CY283" s="432">
        <v>0</v>
      </c>
      <c r="CZ283" s="432">
        <v>0</v>
      </c>
      <c r="DA283" s="432">
        <v>0</v>
      </c>
      <c r="DB283" s="432">
        <v>0</v>
      </c>
      <c r="DC283" s="432">
        <v>0</v>
      </c>
      <c r="DD283" s="432">
        <v>0</v>
      </c>
      <c r="DE283" s="432">
        <v>0</v>
      </c>
      <c r="DF283" s="432">
        <v>0</v>
      </c>
      <c r="DG283" s="432">
        <v>0</v>
      </c>
      <c r="DH283" s="432">
        <v>0</v>
      </c>
      <c r="DI283" s="432">
        <v>0</v>
      </c>
      <c r="DJ283" s="432">
        <v>0</v>
      </c>
      <c r="DK283" s="432">
        <v>0</v>
      </c>
      <c r="DL283" s="432">
        <v>0</v>
      </c>
      <c r="DM283" s="432">
        <v>0</v>
      </c>
      <c r="DN283" s="432">
        <v>0</v>
      </c>
      <c r="DO283" s="432">
        <v>0</v>
      </c>
      <c r="DP283" s="432">
        <v>0</v>
      </c>
      <c r="DQ283" s="432">
        <v>0</v>
      </c>
      <c r="DR283" s="432">
        <v>-38.32321800114542</v>
      </c>
      <c r="DS283" s="432">
        <v>39.475039197310338</v>
      </c>
      <c r="DT283" s="432">
        <v>-2.1857515797307769E-12</v>
      </c>
      <c r="DU283" s="436">
        <v>-2.1857515797307769E-12</v>
      </c>
    </row>
    <row r="284" spans="1:125" hidden="1" outlineLevel="1" x14ac:dyDescent="0.2">
      <c r="A284" s="238">
        <v>55703</v>
      </c>
      <c r="B284" s="238">
        <v>55887</v>
      </c>
      <c r="C284" s="456">
        <v>0.42066503038251429</v>
      </c>
      <c r="D284" s="475">
        <v>0</v>
      </c>
      <c r="E284" s="476">
        <v>0</v>
      </c>
      <c r="F284" s="476">
        <v>0</v>
      </c>
      <c r="G284" s="476">
        <v>0</v>
      </c>
      <c r="H284" s="476">
        <v>0</v>
      </c>
      <c r="I284" s="476">
        <v>0</v>
      </c>
      <c r="J284" s="476">
        <v>0</v>
      </c>
      <c r="K284" s="476">
        <v>0</v>
      </c>
      <c r="L284" s="476">
        <v>0</v>
      </c>
      <c r="M284" s="476">
        <v>0</v>
      </c>
      <c r="N284" s="476">
        <v>0</v>
      </c>
      <c r="O284" s="476">
        <v>0</v>
      </c>
      <c r="P284" s="476">
        <v>0</v>
      </c>
      <c r="Q284" s="476">
        <v>0</v>
      </c>
      <c r="R284" s="476">
        <v>0</v>
      </c>
      <c r="S284" s="476">
        <v>0</v>
      </c>
      <c r="T284" s="476">
        <v>0</v>
      </c>
      <c r="U284" s="476">
        <v>0</v>
      </c>
      <c r="V284" s="476">
        <v>0</v>
      </c>
      <c r="W284" s="476">
        <v>0</v>
      </c>
      <c r="X284" s="476">
        <v>0</v>
      </c>
      <c r="Y284" s="476">
        <v>0</v>
      </c>
      <c r="Z284" s="476">
        <v>0</v>
      </c>
      <c r="AA284" s="476">
        <v>0</v>
      </c>
      <c r="AB284" s="476">
        <v>0</v>
      </c>
      <c r="AC284" s="476">
        <v>0</v>
      </c>
      <c r="AD284" s="476">
        <v>0</v>
      </c>
      <c r="AE284" s="476">
        <v>0</v>
      </c>
      <c r="AF284" s="476">
        <v>0</v>
      </c>
      <c r="AG284" s="476">
        <v>0</v>
      </c>
      <c r="AH284" s="476">
        <v>0</v>
      </c>
      <c r="AI284" s="476">
        <v>0</v>
      </c>
      <c r="AJ284" s="476">
        <v>0</v>
      </c>
      <c r="AK284" s="476">
        <v>0</v>
      </c>
      <c r="AL284" s="476">
        <v>0</v>
      </c>
      <c r="AM284" s="476">
        <v>0</v>
      </c>
      <c r="AN284" s="476">
        <v>0</v>
      </c>
      <c r="AO284" s="476">
        <v>0</v>
      </c>
      <c r="AP284" s="476">
        <v>0</v>
      </c>
      <c r="AQ284" s="476">
        <v>0</v>
      </c>
      <c r="AR284" s="476">
        <v>0</v>
      </c>
      <c r="AS284" s="476">
        <v>0</v>
      </c>
      <c r="AT284" s="476">
        <v>0</v>
      </c>
      <c r="AU284" s="476">
        <v>0</v>
      </c>
      <c r="AV284" s="476">
        <v>0</v>
      </c>
      <c r="AW284" s="476">
        <v>0</v>
      </c>
      <c r="AX284" s="476">
        <v>0</v>
      </c>
      <c r="AY284" s="476">
        <v>0</v>
      </c>
      <c r="AZ284" s="476">
        <v>0</v>
      </c>
      <c r="BA284" s="476">
        <v>0</v>
      </c>
      <c r="BB284" s="476">
        <v>0</v>
      </c>
      <c r="BC284" s="476">
        <v>0</v>
      </c>
      <c r="BD284" s="476">
        <v>0</v>
      </c>
      <c r="BE284" s="476">
        <v>0</v>
      </c>
      <c r="BF284" s="476">
        <v>0</v>
      </c>
      <c r="BG284" s="476">
        <v>0</v>
      </c>
      <c r="BH284" s="476">
        <v>0</v>
      </c>
      <c r="BI284" s="476">
        <v>0</v>
      </c>
      <c r="BJ284" s="476">
        <v>-1.2821584721892434</v>
      </c>
      <c r="BK284" s="476">
        <v>1.7028689334759184</v>
      </c>
      <c r="BL284" s="477">
        <v>0</v>
      </c>
      <c r="BM284" s="432">
        <v>0</v>
      </c>
      <c r="BN284" s="432">
        <v>0</v>
      </c>
      <c r="BO284" s="432">
        <v>0</v>
      </c>
      <c r="BP284" s="432">
        <v>0</v>
      </c>
      <c r="BQ284" s="432">
        <v>0</v>
      </c>
      <c r="BR284" s="432">
        <v>0</v>
      </c>
      <c r="BS284" s="432">
        <v>0</v>
      </c>
      <c r="BT284" s="432">
        <v>0</v>
      </c>
      <c r="BU284" s="432">
        <v>0</v>
      </c>
      <c r="BV284" s="432">
        <v>0</v>
      </c>
      <c r="BW284" s="432">
        <v>0</v>
      </c>
      <c r="BX284" s="432">
        <v>0</v>
      </c>
      <c r="BY284" s="432">
        <v>0</v>
      </c>
      <c r="BZ284" s="432">
        <v>0</v>
      </c>
      <c r="CA284" s="432">
        <v>0</v>
      </c>
      <c r="CB284" s="432">
        <v>0</v>
      </c>
      <c r="CC284" s="432">
        <v>0</v>
      </c>
      <c r="CD284" s="432">
        <v>0</v>
      </c>
      <c r="CE284" s="432">
        <v>0</v>
      </c>
      <c r="CF284" s="432">
        <v>0</v>
      </c>
      <c r="CG284" s="432">
        <v>0</v>
      </c>
      <c r="CH284" s="432">
        <v>0</v>
      </c>
      <c r="CI284" s="432">
        <v>0</v>
      </c>
      <c r="CJ284" s="432">
        <v>0</v>
      </c>
      <c r="CK284" s="432">
        <v>0</v>
      </c>
      <c r="CL284" s="432">
        <v>0</v>
      </c>
      <c r="CM284" s="432">
        <v>0</v>
      </c>
      <c r="CN284" s="432">
        <v>0</v>
      </c>
      <c r="CO284" s="432">
        <v>0</v>
      </c>
      <c r="CP284" s="432">
        <v>0</v>
      </c>
      <c r="CQ284" s="432">
        <v>0</v>
      </c>
      <c r="CR284" s="432">
        <v>0</v>
      </c>
      <c r="CS284" s="432">
        <v>0</v>
      </c>
      <c r="CT284" s="432">
        <v>0</v>
      </c>
      <c r="CU284" s="432">
        <v>0</v>
      </c>
      <c r="CV284" s="432">
        <v>0</v>
      </c>
      <c r="CW284" s="432">
        <v>0</v>
      </c>
      <c r="CX284" s="432">
        <v>0</v>
      </c>
      <c r="CY284" s="432">
        <v>0</v>
      </c>
      <c r="CZ284" s="432">
        <v>0</v>
      </c>
      <c r="DA284" s="432">
        <v>0</v>
      </c>
      <c r="DB284" s="432">
        <v>0</v>
      </c>
      <c r="DC284" s="432">
        <v>0</v>
      </c>
      <c r="DD284" s="432">
        <v>0</v>
      </c>
      <c r="DE284" s="432">
        <v>0</v>
      </c>
      <c r="DF284" s="432">
        <v>0</v>
      </c>
      <c r="DG284" s="432">
        <v>0</v>
      </c>
      <c r="DH284" s="432">
        <v>0</v>
      </c>
      <c r="DI284" s="432">
        <v>0</v>
      </c>
      <c r="DJ284" s="432">
        <v>0</v>
      </c>
      <c r="DK284" s="432">
        <v>0</v>
      </c>
      <c r="DL284" s="432">
        <v>0</v>
      </c>
      <c r="DM284" s="432">
        <v>0</v>
      </c>
      <c r="DN284" s="432">
        <v>0</v>
      </c>
      <c r="DO284" s="432">
        <v>0</v>
      </c>
      <c r="DP284" s="432">
        <v>0</v>
      </c>
      <c r="DQ284" s="432">
        <v>0</v>
      </c>
      <c r="DR284" s="432">
        <v>0</v>
      </c>
      <c r="DS284" s="432">
        <v>-3.0479321540546542</v>
      </c>
      <c r="DT284" s="432">
        <v>4.0480401518697313</v>
      </c>
      <c r="DU284" s="436">
        <v>0</v>
      </c>
    </row>
    <row r="285" spans="1:125" hidden="1" outlineLevel="1" x14ac:dyDescent="0.2">
      <c r="A285" s="238">
        <v>59355</v>
      </c>
      <c r="B285" s="238">
        <v>59539</v>
      </c>
      <c r="C285" s="456">
        <v>0.3307228003173448</v>
      </c>
      <c r="D285" s="475">
        <v>0</v>
      </c>
      <c r="E285" s="476">
        <v>0</v>
      </c>
      <c r="F285" s="476">
        <v>0</v>
      </c>
      <c r="G285" s="476">
        <v>0</v>
      </c>
      <c r="H285" s="476">
        <v>0</v>
      </c>
      <c r="I285" s="476">
        <v>0</v>
      </c>
      <c r="J285" s="476">
        <v>0</v>
      </c>
      <c r="K285" s="476">
        <v>0</v>
      </c>
      <c r="L285" s="476">
        <v>0</v>
      </c>
      <c r="M285" s="476">
        <v>0</v>
      </c>
      <c r="N285" s="476">
        <v>0</v>
      </c>
      <c r="O285" s="476">
        <v>0</v>
      </c>
      <c r="P285" s="476">
        <v>0</v>
      </c>
      <c r="Q285" s="476">
        <v>0</v>
      </c>
      <c r="R285" s="476">
        <v>0</v>
      </c>
      <c r="S285" s="476">
        <v>0</v>
      </c>
      <c r="T285" s="476">
        <v>0</v>
      </c>
      <c r="U285" s="476">
        <v>0</v>
      </c>
      <c r="V285" s="476">
        <v>0</v>
      </c>
      <c r="W285" s="476">
        <v>0</v>
      </c>
      <c r="X285" s="476">
        <v>0</v>
      </c>
      <c r="Y285" s="476">
        <v>0</v>
      </c>
      <c r="Z285" s="476">
        <v>0</v>
      </c>
      <c r="AA285" s="476">
        <v>0</v>
      </c>
      <c r="AB285" s="476">
        <v>0</v>
      </c>
      <c r="AC285" s="476">
        <v>0</v>
      </c>
      <c r="AD285" s="476">
        <v>0</v>
      </c>
      <c r="AE285" s="476">
        <v>0</v>
      </c>
      <c r="AF285" s="476">
        <v>0</v>
      </c>
      <c r="AG285" s="476">
        <v>0</v>
      </c>
      <c r="AH285" s="476">
        <v>0</v>
      </c>
      <c r="AI285" s="476">
        <v>0</v>
      </c>
      <c r="AJ285" s="476">
        <v>0</v>
      </c>
      <c r="AK285" s="476">
        <v>0</v>
      </c>
      <c r="AL285" s="476">
        <v>0</v>
      </c>
      <c r="AM285" s="476">
        <v>0</v>
      </c>
      <c r="AN285" s="476">
        <v>0</v>
      </c>
      <c r="AO285" s="476">
        <v>0</v>
      </c>
      <c r="AP285" s="476">
        <v>0</v>
      </c>
      <c r="AQ285" s="476">
        <v>0</v>
      </c>
      <c r="AR285" s="476">
        <v>0</v>
      </c>
      <c r="AS285" s="476">
        <v>0</v>
      </c>
      <c r="AT285" s="476">
        <v>0</v>
      </c>
      <c r="AU285" s="476">
        <v>0</v>
      </c>
      <c r="AV285" s="476">
        <v>0</v>
      </c>
      <c r="AW285" s="476">
        <v>0</v>
      </c>
      <c r="AX285" s="476">
        <v>0</v>
      </c>
      <c r="AY285" s="476">
        <v>0</v>
      </c>
      <c r="AZ285" s="476">
        <v>0</v>
      </c>
      <c r="BA285" s="476">
        <v>0</v>
      </c>
      <c r="BB285" s="476">
        <v>0</v>
      </c>
      <c r="BC285" s="476">
        <v>0</v>
      </c>
      <c r="BD285" s="476">
        <v>0</v>
      </c>
      <c r="BE285" s="476">
        <v>0</v>
      </c>
      <c r="BF285" s="476">
        <v>0</v>
      </c>
      <c r="BG285" s="476">
        <v>0</v>
      </c>
      <c r="BH285" s="476">
        <v>0</v>
      </c>
      <c r="BI285" s="476">
        <v>0</v>
      </c>
      <c r="BJ285" s="476">
        <v>0</v>
      </c>
      <c r="BK285" s="476">
        <v>-1.3376925275085021</v>
      </c>
      <c r="BL285" s="477">
        <v>1.6688125086402268</v>
      </c>
      <c r="BM285" s="432">
        <v>0</v>
      </c>
      <c r="BN285" s="432">
        <v>0</v>
      </c>
      <c r="BO285" s="432">
        <v>0</v>
      </c>
      <c r="BP285" s="432">
        <v>0</v>
      </c>
      <c r="BQ285" s="432">
        <v>0</v>
      </c>
      <c r="BR285" s="432">
        <v>0</v>
      </c>
      <c r="BS285" s="432">
        <v>0</v>
      </c>
      <c r="BT285" s="432">
        <v>0</v>
      </c>
      <c r="BU285" s="432">
        <v>0</v>
      </c>
      <c r="BV285" s="432">
        <v>0</v>
      </c>
      <c r="BW285" s="432">
        <v>0</v>
      </c>
      <c r="BX285" s="432">
        <v>0</v>
      </c>
      <c r="BY285" s="432">
        <v>0</v>
      </c>
      <c r="BZ285" s="432">
        <v>0</v>
      </c>
      <c r="CA285" s="432">
        <v>0</v>
      </c>
      <c r="CB285" s="432">
        <v>0</v>
      </c>
      <c r="CC285" s="432">
        <v>0</v>
      </c>
      <c r="CD285" s="432">
        <v>0</v>
      </c>
      <c r="CE285" s="432">
        <v>0</v>
      </c>
      <c r="CF285" s="432">
        <v>0</v>
      </c>
      <c r="CG285" s="432">
        <v>0</v>
      </c>
      <c r="CH285" s="432">
        <v>0</v>
      </c>
      <c r="CI285" s="432">
        <v>0</v>
      </c>
      <c r="CJ285" s="432">
        <v>0</v>
      </c>
      <c r="CK285" s="432">
        <v>0</v>
      </c>
      <c r="CL285" s="432">
        <v>0</v>
      </c>
      <c r="CM285" s="432">
        <v>0</v>
      </c>
      <c r="CN285" s="432">
        <v>0</v>
      </c>
      <c r="CO285" s="432">
        <v>0</v>
      </c>
      <c r="CP285" s="432">
        <v>0</v>
      </c>
      <c r="CQ285" s="432">
        <v>0</v>
      </c>
      <c r="CR285" s="432">
        <v>0</v>
      </c>
      <c r="CS285" s="432">
        <v>0</v>
      </c>
      <c r="CT285" s="432">
        <v>0</v>
      </c>
      <c r="CU285" s="432">
        <v>0</v>
      </c>
      <c r="CV285" s="432">
        <v>0</v>
      </c>
      <c r="CW285" s="432">
        <v>0</v>
      </c>
      <c r="CX285" s="432">
        <v>0</v>
      </c>
      <c r="CY285" s="432">
        <v>0</v>
      </c>
      <c r="CZ285" s="432">
        <v>0</v>
      </c>
      <c r="DA285" s="432">
        <v>0</v>
      </c>
      <c r="DB285" s="432">
        <v>0</v>
      </c>
      <c r="DC285" s="432">
        <v>0</v>
      </c>
      <c r="DD285" s="432">
        <v>0</v>
      </c>
      <c r="DE285" s="432">
        <v>0</v>
      </c>
      <c r="DF285" s="432">
        <v>0</v>
      </c>
      <c r="DG285" s="432">
        <v>0</v>
      </c>
      <c r="DH285" s="432">
        <v>0</v>
      </c>
      <c r="DI285" s="432">
        <v>0</v>
      </c>
      <c r="DJ285" s="432">
        <v>0</v>
      </c>
      <c r="DK285" s="432">
        <v>0</v>
      </c>
      <c r="DL285" s="432">
        <v>0</v>
      </c>
      <c r="DM285" s="432">
        <v>0</v>
      </c>
      <c r="DN285" s="432">
        <v>0</v>
      </c>
      <c r="DO285" s="432">
        <v>0</v>
      </c>
      <c r="DP285" s="432">
        <v>0</v>
      </c>
      <c r="DQ285" s="432">
        <v>0</v>
      </c>
      <c r="DR285" s="432">
        <v>0</v>
      </c>
      <c r="DS285" s="432">
        <v>0</v>
      </c>
      <c r="DT285" s="432">
        <v>-4.0447544778434397</v>
      </c>
      <c r="DU285" s="436">
        <v>5.0459554256281063</v>
      </c>
    </row>
    <row r="286" spans="1:125" ht="13.5" hidden="1" outlineLevel="1" thickBot="1" x14ac:dyDescent="0.25">
      <c r="A286" s="240">
        <v>63009</v>
      </c>
      <c r="B286" s="240">
        <v>63193</v>
      </c>
      <c r="C286" s="471">
        <v>0.25853142690092862</v>
      </c>
      <c r="D286" s="478">
        <v>0</v>
      </c>
      <c r="E286" s="479">
        <v>0</v>
      </c>
      <c r="F286" s="479">
        <v>0</v>
      </c>
      <c r="G286" s="479">
        <v>0</v>
      </c>
      <c r="H286" s="479">
        <v>0</v>
      </c>
      <c r="I286" s="479">
        <v>0</v>
      </c>
      <c r="J286" s="479">
        <v>0</v>
      </c>
      <c r="K286" s="479">
        <v>0</v>
      </c>
      <c r="L286" s="479">
        <v>0</v>
      </c>
      <c r="M286" s="479">
        <v>0</v>
      </c>
      <c r="N286" s="479">
        <v>0</v>
      </c>
      <c r="O286" s="479">
        <v>0</v>
      </c>
      <c r="P286" s="479">
        <v>0</v>
      </c>
      <c r="Q286" s="479">
        <v>0</v>
      </c>
      <c r="R286" s="479">
        <v>0</v>
      </c>
      <c r="S286" s="479">
        <v>0</v>
      </c>
      <c r="T286" s="479">
        <v>0</v>
      </c>
      <c r="U286" s="479">
        <v>0</v>
      </c>
      <c r="V286" s="479">
        <v>0</v>
      </c>
      <c r="W286" s="479">
        <v>0</v>
      </c>
      <c r="X286" s="479">
        <v>0</v>
      </c>
      <c r="Y286" s="479">
        <v>0</v>
      </c>
      <c r="Z286" s="479">
        <v>0</v>
      </c>
      <c r="AA286" s="479">
        <v>0</v>
      </c>
      <c r="AB286" s="479">
        <v>0</v>
      </c>
      <c r="AC286" s="479">
        <v>0</v>
      </c>
      <c r="AD286" s="479">
        <v>0</v>
      </c>
      <c r="AE286" s="479">
        <v>0</v>
      </c>
      <c r="AF286" s="479">
        <v>0</v>
      </c>
      <c r="AG286" s="479">
        <v>0</v>
      </c>
      <c r="AH286" s="479">
        <v>0</v>
      </c>
      <c r="AI286" s="479">
        <v>0</v>
      </c>
      <c r="AJ286" s="479">
        <v>0</v>
      </c>
      <c r="AK286" s="479">
        <v>0</v>
      </c>
      <c r="AL286" s="479">
        <v>0</v>
      </c>
      <c r="AM286" s="479">
        <v>0</v>
      </c>
      <c r="AN286" s="479">
        <v>0</v>
      </c>
      <c r="AO286" s="479">
        <v>0</v>
      </c>
      <c r="AP286" s="479">
        <v>0</v>
      </c>
      <c r="AQ286" s="479">
        <v>0</v>
      </c>
      <c r="AR286" s="479">
        <v>0</v>
      </c>
      <c r="AS286" s="479">
        <v>0</v>
      </c>
      <c r="AT286" s="479">
        <v>0</v>
      </c>
      <c r="AU286" s="479">
        <v>0</v>
      </c>
      <c r="AV286" s="479">
        <v>0</v>
      </c>
      <c r="AW286" s="479">
        <v>0</v>
      </c>
      <c r="AX286" s="479">
        <v>0</v>
      </c>
      <c r="AY286" s="479">
        <v>0</v>
      </c>
      <c r="AZ286" s="479">
        <v>0</v>
      </c>
      <c r="BA286" s="479">
        <v>0</v>
      </c>
      <c r="BB286" s="479">
        <v>0</v>
      </c>
      <c r="BC286" s="479">
        <v>0</v>
      </c>
      <c r="BD286" s="479">
        <v>0</v>
      </c>
      <c r="BE286" s="479">
        <v>0</v>
      </c>
      <c r="BF286" s="479">
        <v>0</v>
      </c>
      <c r="BG286" s="479">
        <v>0</v>
      </c>
      <c r="BH286" s="479">
        <v>0</v>
      </c>
      <c r="BI286" s="479">
        <v>0</v>
      </c>
      <c r="BJ286" s="479">
        <v>0</v>
      </c>
      <c r="BK286" s="479">
        <v>0</v>
      </c>
      <c r="BL286" s="480">
        <v>0.25811285230221792</v>
      </c>
      <c r="BM286" s="438">
        <v>0</v>
      </c>
      <c r="BN286" s="438">
        <v>0</v>
      </c>
      <c r="BO286" s="438">
        <v>0</v>
      </c>
      <c r="BP286" s="438">
        <v>0</v>
      </c>
      <c r="BQ286" s="438">
        <v>0</v>
      </c>
      <c r="BR286" s="438">
        <v>0</v>
      </c>
      <c r="BS286" s="438">
        <v>0</v>
      </c>
      <c r="BT286" s="438">
        <v>0</v>
      </c>
      <c r="BU286" s="438">
        <v>0</v>
      </c>
      <c r="BV286" s="438">
        <v>0</v>
      </c>
      <c r="BW286" s="438">
        <v>0</v>
      </c>
      <c r="BX286" s="438">
        <v>0</v>
      </c>
      <c r="BY286" s="438">
        <v>0</v>
      </c>
      <c r="BZ286" s="438">
        <v>0</v>
      </c>
      <c r="CA286" s="438">
        <v>0</v>
      </c>
      <c r="CB286" s="438">
        <v>0</v>
      </c>
      <c r="CC286" s="438">
        <v>0</v>
      </c>
      <c r="CD286" s="438">
        <v>0</v>
      </c>
      <c r="CE286" s="438">
        <v>0</v>
      </c>
      <c r="CF286" s="438">
        <v>0</v>
      </c>
      <c r="CG286" s="438">
        <v>0</v>
      </c>
      <c r="CH286" s="438">
        <v>0</v>
      </c>
      <c r="CI286" s="438">
        <v>0</v>
      </c>
      <c r="CJ286" s="438">
        <v>0</v>
      </c>
      <c r="CK286" s="438">
        <v>0</v>
      </c>
      <c r="CL286" s="438">
        <v>0</v>
      </c>
      <c r="CM286" s="438">
        <v>0</v>
      </c>
      <c r="CN286" s="438">
        <v>0</v>
      </c>
      <c r="CO286" s="438">
        <v>0</v>
      </c>
      <c r="CP286" s="438">
        <v>0</v>
      </c>
      <c r="CQ286" s="438">
        <v>0</v>
      </c>
      <c r="CR286" s="438">
        <v>0</v>
      </c>
      <c r="CS286" s="438">
        <v>0</v>
      </c>
      <c r="CT286" s="438">
        <v>0</v>
      </c>
      <c r="CU286" s="438">
        <v>0</v>
      </c>
      <c r="CV286" s="438">
        <v>0</v>
      </c>
      <c r="CW286" s="438">
        <v>0</v>
      </c>
      <c r="CX286" s="438">
        <v>0</v>
      </c>
      <c r="CY286" s="438">
        <v>0</v>
      </c>
      <c r="CZ286" s="438">
        <v>0</v>
      </c>
      <c r="DA286" s="438">
        <v>0</v>
      </c>
      <c r="DB286" s="438">
        <v>0</v>
      </c>
      <c r="DC286" s="438">
        <v>0</v>
      </c>
      <c r="DD286" s="438">
        <v>0</v>
      </c>
      <c r="DE286" s="438">
        <v>0</v>
      </c>
      <c r="DF286" s="438">
        <v>0</v>
      </c>
      <c r="DG286" s="438">
        <v>0</v>
      </c>
      <c r="DH286" s="438">
        <v>0</v>
      </c>
      <c r="DI286" s="438">
        <v>0</v>
      </c>
      <c r="DJ286" s="438">
        <v>0</v>
      </c>
      <c r="DK286" s="438">
        <v>0</v>
      </c>
      <c r="DL286" s="438">
        <v>0</v>
      </c>
      <c r="DM286" s="438">
        <v>0</v>
      </c>
      <c r="DN286" s="438">
        <v>0</v>
      </c>
      <c r="DO286" s="438">
        <v>0</v>
      </c>
      <c r="DP286" s="438">
        <v>0</v>
      </c>
      <c r="DQ286" s="438">
        <v>0</v>
      </c>
      <c r="DR286" s="438">
        <v>0</v>
      </c>
      <c r="DS286" s="438">
        <v>0</v>
      </c>
      <c r="DT286" s="438">
        <v>0</v>
      </c>
      <c r="DU286" s="439">
        <v>0.99838095273859639</v>
      </c>
    </row>
    <row r="287" spans="1:125" collapsed="1" x14ac:dyDescent="0.2"/>
    <row r="289" spans="2:64" ht="13.5" thickBot="1" x14ac:dyDescent="0.25">
      <c r="B289" s="389"/>
    </row>
    <row r="290" spans="2:64" ht="13.5" thickBot="1" x14ac:dyDescent="0.25">
      <c r="B290" s="389"/>
      <c r="C290" s="503" t="s">
        <v>297</v>
      </c>
      <c r="D290" s="494"/>
      <c r="E290" s="494"/>
      <c r="F290" s="494"/>
      <c r="G290" s="494"/>
      <c r="H290" s="494"/>
      <c r="I290" s="494"/>
      <c r="J290" s="494"/>
      <c r="K290" s="494"/>
      <c r="L290" s="494"/>
      <c r="M290" s="495"/>
      <c r="N290" s="494"/>
      <c r="O290" s="494"/>
      <c r="P290" s="494"/>
      <c r="Q290" s="496"/>
      <c r="R290" s="494"/>
      <c r="S290" s="494"/>
      <c r="T290" s="494"/>
      <c r="U290" s="494"/>
      <c r="V290" s="494"/>
      <c r="W290" s="494"/>
      <c r="X290" s="494"/>
      <c r="Y290" s="494"/>
      <c r="Z290" s="494"/>
      <c r="AA290" s="494"/>
      <c r="AB290" s="494"/>
      <c r="AC290" s="494"/>
      <c r="AD290" s="494"/>
      <c r="AE290" s="494"/>
      <c r="AF290" s="494"/>
      <c r="AG290" s="494"/>
      <c r="AH290" s="494"/>
      <c r="AI290" s="494"/>
      <c r="AJ290" s="494"/>
      <c r="AK290" s="494"/>
      <c r="AL290" s="494"/>
      <c r="AM290" s="494"/>
      <c r="AN290" s="494"/>
      <c r="AO290" s="494"/>
      <c r="AP290" s="494"/>
      <c r="AQ290" s="494"/>
      <c r="AR290" s="494"/>
      <c r="AS290" s="494"/>
      <c r="AT290" s="494"/>
      <c r="AU290" s="494"/>
      <c r="AV290" s="494"/>
      <c r="AW290" s="494"/>
      <c r="AX290" s="494"/>
      <c r="AY290" s="494"/>
      <c r="AZ290" s="494"/>
      <c r="BA290" s="494"/>
      <c r="BB290" s="494"/>
      <c r="BC290" s="494"/>
      <c r="BD290" s="494"/>
      <c r="BE290" s="494"/>
      <c r="BF290" s="494"/>
      <c r="BG290" s="494"/>
      <c r="BH290" s="494"/>
      <c r="BI290" s="494"/>
      <c r="BJ290" s="494"/>
      <c r="BK290" s="494"/>
      <c r="BL290" s="497"/>
    </row>
    <row r="291" spans="2:64" ht="13.5" thickBot="1" x14ac:dyDescent="0.25">
      <c r="B291" s="389"/>
      <c r="C291" s="504" t="s">
        <v>92</v>
      </c>
      <c r="D291" s="401" t="s">
        <v>94</v>
      </c>
      <c r="E291" s="401" t="s">
        <v>96</v>
      </c>
      <c r="F291" s="401" t="s">
        <v>98</v>
      </c>
      <c r="G291" s="401" t="s">
        <v>100</v>
      </c>
      <c r="H291" s="401" t="s">
        <v>103</v>
      </c>
      <c r="I291" s="401" t="s">
        <v>105</v>
      </c>
      <c r="J291" s="401" t="s">
        <v>108</v>
      </c>
      <c r="K291" s="401" t="s">
        <v>111</v>
      </c>
      <c r="L291" s="401" t="s">
        <v>114</v>
      </c>
      <c r="M291" s="401" t="s">
        <v>118</v>
      </c>
      <c r="N291" s="401" t="s">
        <v>121</v>
      </c>
      <c r="O291" s="401" t="s">
        <v>125</v>
      </c>
      <c r="P291" s="401" t="s">
        <v>127</v>
      </c>
      <c r="Q291" s="401" t="s">
        <v>129</v>
      </c>
      <c r="R291" s="401" t="s">
        <v>194</v>
      </c>
      <c r="S291" s="401" t="s">
        <v>195</v>
      </c>
      <c r="T291" s="401" t="s">
        <v>196</v>
      </c>
      <c r="U291" s="401" t="s">
        <v>197</v>
      </c>
      <c r="V291" s="401" t="s">
        <v>198</v>
      </c>
      <c r="W291" s="401" t="s">
        <v>199</v>
      </c>
      <c r="X291" s="401" t="s">
        <v>200</v>
      </c>
      <c r="Y291" s="401" t="s">
        <v>201</v>
      </c>
      <c r="Z291" s="401" t="s">
        <v>202</v>
      </c>
      <c r="AA291" s="401" t="s">
        <v>203</v>
      </c>
      <c r="AB291" s="401" t="s">
        <v>204</v>
      </c>
      <c r="AC291" s="401" t="s">
        <v>205</v>
      </c>
      <c r="AD291" s="401" t="s">
        <v>206</v>
      </c>
      <c r="AE291" s="401" t="s">
        <v>207</v>
      </c>
      <c r="AF291" s="401" t="s">
        <v>33</v>
      </c>
      <c r="AG291" s="401" t="s">
        <v>55</v>
      </c>
      <c r="AH291" s="401" t="s">
        <v>57</v>
      </c>
      <c r="AI291" s="401" t="s">
        <v>34</v>
      </c>
      <c r="AJ291" s="401" t="s">
        <v>58</v>
      </c>
      <c r="AK291" s="401" t="s">
        <v>35</v>
      </c>
      <c r="AL291" s="401" t="s">
        <v>37</v>
      </c>
      <c r="AM291" s="401" t="s">
        <v>39</v>
      </c>
      <c r="AN291" s="401" t="s">
        <v>41</v>
      </c>
      <c r="AO291" s="401" t="s">
        <v>59</v>
      </c>
      <c r="AP291" s="401" t="s">
        <v>60</v>
      </c>
      <c r="AQ291" s="401" t="s">
        <v>61</v>
      </c>
      <c r="AR291" s="401" t="s">
        <v>62</v>
      </c>
      <c r="AS291" s="401" t="s">
        <v>43</v>
      </c>
      <c r="AT291" s="401" t="s">
        <v>63</v>
      </c>
      <c r="AU291" s="401" t="s">
        <v>64</v>
      </c>
      <c r="AV291" s="401" t="s">
        <v>65</v>
      </c>
      <c r="AW291" s="401" t="s">
        <v>66</v>
      </c>
      <c r="AX291" s="401" t="s">
        <v>45</v>
      </c>
      <c r="AY291" s="401" t="s">
        <v>67</v>
      </c>
      <c r="AZ291" s="401" t="s">
        <v>68</v>
      </c>
      <c r="BA291" s="401" t="s">
        <v>69</v>
      </c>
      <c r="BB291" s="401" t="s">
        <v>70</v>
      </c>
      <c r="BC291" s="401" t="s">
        <v>47</v>
      </c>
      <c r="BD291" s="401" t="s">
        <v>71</v>
      </c>
      <c r="BE291" s="401" t="s">
        <v>72</v>
      </c>
      <c r="BF291" s="401" t="s">
        <v>73</v>
      </c>
      <c r="BG291" s="401" t="s">
        <v>74</v>
      </c>
      <c r="BH291" s="401" t="s">
        <v>49</v>
      </c>
      <c r="BI291" s="401" t="s">
        <v>150</v>
      </c>
      <c r="BJ291" s="401" t="s">
        <v>76</v>
      </c>
      <c r="BK291" s="401" t="s">
        <v>77</v>
      </c>
      <c r="BL291" s="401" t="s">
        <v>78</v>
      </c>
    </row>
    <row r="292" spans="2:64" hidden="1" outlineLevel="1" x14ac:dyDescent="0.2">
      <c r="B292" s="502">
        <v>41092</v>
      </c>
      <c r="C292" s="395">
        <v>0</v>
      </c>
      <c r="D292" s="396">
        <v>0</v>
      </c>
      <c r="E292" s="396">
        <v>0</v>
      </c>
      <c r="F292" s="396">
        <v>0</v>
      </c>
      <c r="G292" s="396">
        <v>0</v>
      </c>
      <c r="H292" s="396">
        <v>0</v>
      </c>
      <c r="I292" s="396">
        <v>0</v>
      </c>
      <c r="J292" s="396">
        <v>0</v>
      </c>
      <c r="K292" s="396">
        <v>0</v>
      </c>
      <c r="L292" s="396">
        <v>0</v>
      </c>
      <c r="M292" s="396">
        <v>0</v>
      </c>
      <c r="N292" s="396">
        <v>0</v>
      </c>
      <c r="O292" s="396">
        <v>0</v>
      </c>
      <c r="P292" s="396">
        <v>0</v>
      </c>
      <c r="Q292" s="396">
        <v>0</v>
      </c>
      <c r="R292" s="396">
        <v>0</v>
      </c>
      <c r="S292" s="396">
        <v>0</v>
      </c>
      <c r="T292" s="396">
        <v>0</v>
      </c>
      <c r="U292" s="396">
        <v>0</v>
      </c>
      <c r="V292" s="396">
        <v>0</v>
      </c>
      <c r="W292" s="396">
        <v>0</v>
      </c>
      <c r="X292" s="396">
        <v>0</v>
      </c>
      <c r="Y292" s="396">
        <v>0</v>
      </c>
      <c r="Z292" s="396">
        <v>0</v>
      </c>
      <c r="AA292" s="396">
        <v>0</v>
      </c>
      <c r="AB292" s="396">
        <v>0</v>
      </c>
      <c r="AC292" s="396">
        <v>0</v>
      </c>
      <c r="AD292" s="396">
        <v>0</v>
      </c>
      <c r="AE292" s="396">
        <v>0</v>
      </c>
      <c r="AF292" s="396">
        <v>0</v>
      </c>
      <c r="AG292" s="396">
        <v>0</v>
      </c>
      <c r="AH292" s="396">
        <v>0</v>
      </c>
      <c r="AI292" s="396">
        <v>0</v>
      </c>
      <c r="AJ292" s="396">
        <v>0</v>
      </c>
      <c r="AK292" s="396">
        <v>0</v>
      </c>
      <c r="AL292" s="396">
        <v>0</v>
      </c>
      <c r="AM292" s="396">
        <v>0</v>
      </c>
      <c r="AN292" s="396">
        <v>0</v>
      </c>
      <c r="AO292" s="396">
        <v>0</v>
      </c>
      <c r="AP292" s="396">
        <v>0</v>
      </c>
      <c r="AQ292" s="396">
        <v>0</v>
      </c>
      <c r="AR292" s="396">
        <v>0</v>
      </c>
      <c r="AS292" s="396">
        <v>0</v>
      </c>
      <c r="AT292" s="396">
        <v>0</v>
      </c>
      <c r="AU292" s="396">
        <v>0</v>
      </c>
      <c r="AV292" s="396">
        <v>0</v>
      </c>
      <c r="AW292" s="396">
        <v>0</v>
      </c>
      <c r="AX292" s="396">
        <v>0</v>
      </c>
      <c r="AY292" s="396">
        <v>0</v>
      </c>
      <c r="AZ292" s="396">
        <v>0</v>
      </c>
      <c r="BA292" s="396">
        <v>0</v>
      </c>
      <c r="BB292" s="396">
        <v>0</v>
      </c>
      <c r="BC292" s="396">
        <v>0</v>
      </c>
      <c r="BD292" s="396">
        <v>0</v>
      </c>
      <c r="BE292" s="396">
        <v>0</v>
      </c>
      <c r="BF292" s="396">
        <v>0</v>
      </c>
      <c r="BG292" s="396">
        <v>0</v>
      </c>
      <c r="BH292" s="396">
        <v>0</v>
      </c>
      <c r="BI292" s="396">
        <v>0</v>
      </c>
      <c r="BJ292" s="396">
        <v>0</v>
      </c>
      <c r="BK292" s="396">
        <v>0</v>
      </c>
      <c r="BL292" s="396">
        <v>0</v>
      </c>
    </row>
    <row r="293" spans="2:64" hidden="1" outlineLevel="1" x14ac:dyDescent="0.2">
      <c r="B293" s="502">
        <v>41093</v>
      </c>
      <c r="C293" s="397">
        <v>0</v>
      </c>
      <c r="D293" s="398">
        <v>0</v>
      </c>
      <c r="E293" s="398">
        <v>0</v>
      </c>
      <c r="F293" s="398">
        <v>0</v>
      </c>
      <c r="G293" s="398">
        <v>0</v>
      </c>
      <c r="H293" s="398">
        <v>0</v>
      </c>
      <c r="I293" s="398">
        <v>0</v>
      </c>
      <c r="J293" s="398">
        <v>0</v>
      </c>
      <c r="K293" s="398">
        <v>0</v>
      </c>
      <c r="L293" s="398">
        <v>0</v>
      </c>
      <c r="M293" s="398">
        <v>0</v>
      </c>
      <c r="N293" s="398">
        <v>0</v>
      </c>
      <c r="O293" s="398">
        <v>0</v>
      </c>
      <c r="P293" s="398">
        <v>0</v>
      </c>
      <c r="Q293" s="398">
        <v>0</v>
      </c>
      <c r="R293" s="398">
        <v>0</v>
      </c>
      <c r="S293" s="398">
        <v>0</v>
      </c>
      <c r="T293" s="398">
        <v>0</v>
      </c>
      <c r="U293" s="398">
        <v>0</v>
      </c>
      <c r="V293" s="398">
        <v>0</v>
      </c>
      <c r="W293" s="398">
        <v>0</v>
      </c>
      <c r="X293" s="398">
        <v>0</v>
      </c>
      <c r="Y293" s="398">
        <v>0</v>
      </c>
      <c r="Z293" s="398">
        <v>0</v>
      </c>
      <c r="AA293" s="398">
        <v>0</v>
      </c>
      <c r="AB293" s="398">
        <v>0</v>
      </c>
      <c r="AC293" s="398">
        <v>0</v>
      </c>
      <c r="AD293" s="398">
        <v>0</v>
      </c>
      <c r="AE293" s="398">
        <v>0</v>
      </c>
      <c r="AF293" s="398">
        <v>0</v>
      </c>
      <c r="AG293" s="398">
        <v>0</v>
      </c>
      <c r="AH293" s="398">
        <v>0</v>
      </c>
      <c r="AI293" s="398">
        <v>0</v>
      </c>
      <c r="AJ293" s="398">
        <v>0</v>
      </c>
      <c r="AK293" s="398">
        <v>0</v>
      </c>
      <c r="AL293" s="398">
        <v>0</v>
      </c>
      <c r="AM293" s="398">
        <v>0</v>
      </c>
      <c r="AN293" s="398">
        <v>0</v>
      </c>
      <c r="AO293" s="398">
        <v>0</v>
      </c>
      <c r="AP293" s="398">
        <v>0</v>
      </c>
      <c r="AQ293" s="398">
        <v>0</v>
      </c>
      <c r="AR293" s="398">
        <v>0</v>
      </c>
      <c r="AS293" s="398">
        <v>0</v>
      </c>
      <c r="AT293" s="398">
        <v>0</v>
      </c>
      <c r="AU293" s="398">
        <v>0</v>
      </c>
      <c r="AV293" s="398">
        <v>0</v>
      </c>
      <c r="AW293" s="398">
        <v>0</v>
      </c>
      <c r="AX293" s="398">
        <v>0</v>
      </c>
      <c r="AY293" s="398">
        <v>0</v>
      </c>
      <c r="AZ293" s="398">
        <v>0</v>
      </c>
      <c r="BA293" s="398">
        <v>0</v>
      </c>
      <c r="BB293" s="398">
        <v>0</v>
      </c>
      <c r="BC293" s="398">
        <v>0</v>
      </c>
      <c r="BD293" s="398">
        <v>0</v>
      </c>
      <c r="BE293" s="398">
        <v>0</v>
      </c>
      <c r="BF293" s="398">
        <v>0</v>
      </c>
      <c r="BG293" s="398">
        <v>0</v>
      </c>
      <c r="BH293" s="398">
        <v>0</v>
      </c>
      <c r="BI293" s="398">
        <v>0</v>
      </c>
      <c r="BJ293" s="398">
        <v>0</v>
      </c>
      <c r="BK293" s="398">
        <v>0</v>
      </c>
      <c r="BL293" s="398">
        <v>0</v>
      </c>
    </row>
    <row r="294" spans="2:64" hidden="1" outlineLevel="1" x14ac:dyDescent="0.2">
      <c r="B294" s="502">
        <v>41094</v>
      </c>
      <c r="C294" s="397">
        <v>0</v>
      </c>
      <c r="D294" s="398">
        <v>0</v>
      </c>
      <c r="E294" s="398">
        <v>0</v>
      </c>
      <c r="F294" s="398">
        <v>0</v>
      </c>
      <c r="G294" s="398">
        <v>0</v>
      </c>
      <c r="H294" s="398">
        <v>0</v>
      </c>
      <c r="I294" s="398">
        <v>0</v>
      </c>
      <c r="J294" s="398">
        <v>0</v>
      </c>
      <c r="K294" s="398">
        <v>0</v>
      </c>
      <c r="L294" s="398">
        <v>0</v>
      </c>
      <c r="M294" s="398">
        <v>0</v>
      </c>
      <c r="N294" s="398">
        <v>0</v>
      </c>
      <c r="O294" s="398">
        <v>0</v>
      </c>
      <c r="P294" s="398">
        <v>0</v>
      </c>
      <c r="Q294" s="398">
        <v>0</v>
      </c>
      <c r="R294" s="398">
        <v>0</v>
      </c>
      <c r="S294" s="398">
        <v>0</v>
      </c>
      <c r="T294" s="398">
        <v>0</v>
      </c>
      <c r="U294" s="398">
        <v>0</v>
      </c>
      <c r="V294" s="398">
        <v>0</v>
      </c>
      <c r="W294" s="398">
        <v>0</v>
      </c>
      <c r="X294" s="398">
        <v>0</v>
      </c>
      <c r="Y294" s="398">
        <v>0</v>
      </c>
      <c r="Z294" s="398">
        <v>0</v>
      </c>
      <c r="AA294" s="398">
        <v>0</v>
      </c>
      <c r="AB294" s="398">
        <v>0</v>
      </c>
      <c r="AC294" s="398">
        <v>0</v>
      </c>
      <c r="AD294" s="398">
        <v>0</v>
      </c>
      <c r="AE294" s="398">
        <v>0</v>
      </c>
      <c r="AF294" s="398">
        <v>0</v>
      </c>
      <c r="AG294" s="398">
        <v>0</v>
      </c>
      <c r="AH294" s="398">
        <v>0</v>
      </c>
      <c r="AI294" s="398">
        <v>0</v>
      </c>
      <c r="AJ294" s="398">
        <v>0</v>
      </c>
      <c r="AK294" s="398">
        <v>0</v>
      </c>
      <c r="AL294" s="398">
        <v>0</v>
      </c>
      <c r="AM294" s="398">
        <v>0</v>
      </c>
      <c r="AN294" s="398">
        <v>0</v>
      </c>
      <c r="AO294" s="398">
        <v>0</v>
      </c>
      <c r="AP294" s="398">
        <v>0</v>
      </c>
      <c r="AQ294" s="398">
        <v>0</v>
      </c>
      <c r="AR294" s="398">
        <v>0</v>
      </c>
      <c r="AS294" s="398">
        <v>0</v>
      </c>
      <c r="AT294" s="398">
        <v>0</v>
      </c>
      <c r="AU294" s="398">
        <v>0</v>
      </c>
      <c r="AV294" s="398">
        <v>0</v>
      </c>
      <c r="AW294" s="398">
        <v>0</v>
      </c>
      <c r="AX294" s="398">
        <v>0</v>
      </c>
      <c r="AY294" s="398">
        <v>0</v>
      </c>
      <c r="AZ294" s="398">
        <v>0</v>
      </c>
      <c r="BA294" s="398">
        <v>0</v>
      </c>
      <c r="BB294" s="398">
        <v>0</v>
      </c>
      <c r="BC294" s="398">
        <v>0</v>
      </c>
      <c r="BD294" s="398">
        <v>0</v>
      </c>
      <c r="BE294" s="398">
        <v>0</v>
      </c>
      <c r="BF294" s="398">
        <v>0</v>
      </c>
      <c r="BG294" s="398">
        <v>0</v>
      </c>
      <c r="BH294" s="398">
        <v>0</v>
      </c>
      <c r="BI294" s="398">
        <v>0</v>
      </c>
      <c r="BJ294" s="398">
        <v>0</v>
      </c>
      <c r="BK294" s="398">
        <v>0</v>
      </c>
      <c r="BL294" s="398">
        <v>0</v>
      </c>
    </row>
    <row r="295" spans="2:64" hidden="1" outlineLevel="1" x14ac:dyDescent="0.2">
      <c r="B295" s="502">
        <v>41100</v>
      </c>
      <c r="C295" s="397">
        <v>0</v>
      </c>
      <c r="D295" s="398">
        <v>0</v>
      </c>
      <c r="E295" s="398">
        <v>0</v>
      </c>
      <c r="F295" s="398">
        <v>0</v>
      </c>
      <c r="G295" s="398">
        <v>0</v>
      </c>
      <c r="H295" s="398">
        <v>0</v>
      </c>
      <c r="I295" s="398">
        <v>0</v>
      </c>
      <c r="J295" s="398">
        <v>0</v>
      </c>
      <c r="K295" s="398">
        <v>0</v>
      </c>
      <c r="L295" s="398">
        <v>0</v>
      </c>
      <c r="M295" s="398">
        <v>0</v>
      </c>
      <c r="N295" s="398">
        <v>0</v>
      </c>
      <c r="O295" s="398">
        <v>0</v>
      </c>
      <c r="P295" s="398">
        <v>0</v>
      </c>
      <c r="Q295" s="398">
        <v>0</v>
      </c>
      <c r="R295" s="398">
        <v>0</v>
      </c>
      <c r="S295" s="398">
        <v>0</v>
      </c>
      <c r="T295" s="398">
        <v>0</v>
      </c>
      <c r="U295" s="398">
        <v>0</v>
      </c>
      <c r="V295" s="398">
        <v>0</v>
      </c>
      <c r="W295" s="398">
        <v>0</v>
      </c>
      <c r="X295" s="398">
        <v>0</v>
      </c>
      <c r="Y295" s="398">
        <v>0</v>
      </c>
      <c r="Z295" s="398">
        <v>0</v>
      </c>
      <c r="AA295" s="398">
        <v>0</v>
      </c>
      <c r="AB295" s="398">
        <v>0</v>
      </c>
      <c r="AC295" s="398">
        <v>0</v>
      </c>
      <c r="AD295" s="398">
        <v>0</v>
      </c>
      <c r="AE295" s="398">
        <v>0</v>
      </c>
      <c r="AF295" s="398">
        <v>0</v>
      </c>
      <c r="AG295" s="398">
        <v>0</v>
      </c>
      <c r="AH295" s="398">
        <v>0</v>
      </c>
      <c r="AI295" s="398">
        <v>0</v>
      </c>
      <c r="AJ295" s="398">
        <v>0</v>
      </c>
      <c r="AK295" s="398">
        <v>0</v>
      </c>
      <c r="AL295" s="398">
        <v>0</v>
      </c>
      <c r="AM295" s="398">
        <v>0</v>
      </c>
      <c r="AN295" s="398">
        <v>0</v>
      </c>
      <c r="AO295" s="398">
        <v>0</v>
      </c>
      <c r="AP295" s="398">
        <v>0</v>
      </c>
      <c r="AQ295" s="398">
        <v>0</v>
      </c>
      <c r="AR295" s="398">
        <v>0</v>
      </c>
      <c r="AS295" s="398">
        <v>0</v>
      </c>
      <c r="AT295" s="398">
        <v>0</v>
      </c>
      <c r="AU295" s="398">
        <v>0</v>
      </c>
      <c r="AV295" s="398">
        <v>0</v>
      </c>
      <c r="AW295" s="398">
        <v>0</v>
      </c>
      <c r="AX295" s="398">
        <v>0</v>
      </c>
      <c r="AY295" s="398">
        <v>0</v>
      </c>
      <c r="AZ295" s="398">
        <v>0</v>
      </c>
      <c r="BA295" s="398">
        <v>0</v>
      </c>
      <c r="BB295" s="398">
        <v>0</v>
      </c>
      <c r="BC295" s="398">
        <v>0</v>
      </c>
      <c r="BD295" s="398">
        <v>0</v>
      </c>
      <c r="BE295" s="398">
        <v>0</v>
      </c>
      <c r="BF295" s="398">
        <v>0</v>
      </c>
      <c r="BG295" s="398">
        <v>0</v>
      </c>
      <c r="BH295" s="398">
        <v>0</v>
      </c>
      <c r="BI295" s="398">
        <v>0</v>
      </c>
      <c r="BJ295" s="398">
        <v>0</v>
      </c>
      <c r="BK295" s="398">
        <v>0</v>
      </c>
      <c r="BL295" s="398">
        <v>0</v>
      </c>
    </row>
    <row r="296" spans="2:64" hidden="1" outlineLevel="1" x14ac:dyDescent="0.2">
      <c r="B296" s="502">
        <v>41107</v>
      </c>
      <c r="C296" s="397">
        <v>0</v>
      </c>
      <c r="D296" s="398">
        <v>0</v>
      </c>
      <c r="E296" s="398">
        <v>0</v>
      </c>
      <c r="F296" s="398">
        <v>0</v>
      </c>
      <c r="G296" s="398">
        <v>0</v>
      </c>
      <c r="H296" s="398">
        <v>0</v>
      </c>
      <c r="I296" s="398">
        <v>0</v>
      </c>
      <c r="J296" s="398">
        <v>0</v>
      </c>
      <c r="K296" s="398">
        <v>0</v>
      </c>
      <c r="L296" s="398">
        <v>0</v>
      </c>
      <c r="M296" s="398">
        <v>0</v>
      </c>
      <c r="N296" s="398">
        <v>0</v>
      </c>
      <c r="O296" s="398">
        <v>0</v>
      </c>
      <c r="P296" s="398">
        <v>0</v>
      </c>
      <c r="Q296" s="398">
        <v>0</v>
      </c>
      <c r="R296" s="398">
        <v>0</v>
      </c>
      <c r="S296" s="398">
        <v>0</v>
      </c>
      <c r="T296" s="398">
        <v>0</v>
      </c>
      <c r="U296" s="398">
        <v>0</v>
      </c>
      <c r="V296" s="398">
        <v>0</v>
      </c>
      <c r="W296" s="398">
        <v>0</v>
      </c>
      <c r="X296" s="398">
        <v>0</v>
      </c>
      <c r="Y296" s="398">
        <v>0</v>
      </c>
      <c r="Z296" s="398">
        <v>0</v>
      </c>
      <c r="AA296" s="398">
        <v>0</v>
      </c>
      <c r="AB296" s="398">
        <v>0</v>
      </c>
      <c r="AC296" s="398">
        <v>0</v>
      </c>
      <c r="AD296" s="398">
        <v>0</v>
      </c>
      <c r="AE296" s="398">
        <v>0</v>
      </c>
      <c r="AF296" s="398">
        <v>0</v>
      </c>
      <c r="AG296" s="398">
        <v>0</v>
      </c>
      <c r="AH296" s="398">
        <v>0</v>
      </c>
      <c r="AI296" s="398">
        <v>0</v>
      </c>
      <c r="AJ296" s="398">
        <v>0</v>
      </c>
      <c r="AK296" s="398">
        <v>0</v>
      </c>
      <c r="AL296" s="398">
        <v>0</v>
      </c>
      <c r="AM296" s="398">
        <v>0</v>
      </c>
      <c r="AN296" s="398">
        <v>0</v>
      </c>
      <c r="AO296" s="398">
        <v>0</v>
      </c>
      <c r="AP296" s="398">
        <v>0</v>
      </c>
      <c r="AQ296" s="398">
        <v>0</v>
      </c>
      <c r="AR296" s="398">
        <v>0</v>
      </c>
      <c r="AS296" s="398">
        <v>0</v>
      </c>
      <c r="AT296" s="398">
        <v>0</v>
      </c>
      <c r="AU296" s="398">
        <v>0</v>
      </c>
      <c r="AV296" s="398">
        <v>0</v>
      </c>
      <c r="AW296" s="398">
        <v>0</v>
      </c>
      <c r="AX296" s="398">
        <v>0</v>
      </c>
      <c r="AY296" s="398">
        <v>0</v>
      </c>
      <c r="AZ296" s="398">
        <v>0</v>
      </c>
      <c r="BA296" s="398">
        <v>0</v>
      </c>
      <c r="BB296" s="398">
        <v>0</v>
      </c>
      <c r="BC296" s="398">
        <v>0</v>
      </c>
      <c r="BD296" s="398">
        <v>0</v>
      </c>
      <c r="BE296" s="398">
        <v>0</v>
      </c>
      <c r="BF296" s="398">
        <v>0</v>
      </c>
      <c r="BG296" s="398">
        <v>0</v>
      </c>
      <c r="BH296" s="398">
        <v>0</v>
      </c>
      <c r="BI296" s="398">
        <v>0</v>
      </c>
      <c r="BJ296" s="398">
        <v>0</v>
      </c>
      <c r="BK296" s="398">
        <v>0</v>
      </c>
      <c r="BL296" s="398">
        <v>0</v>
      </c>
    </row>
    <row r="297" spans="2:64" hidden="1" outlineLevel="1" x14ac:dyDescent="0.2">
      <c r="B297" s="502">
        <v>41114</v>
      </c>
      <c r="C297" s="397">
        <v>0</v>
      </c>
      <c r="D297" s="398">
        <v>0</v>
      </c>
      <c r="E297" s="398">
        <v>0</v>
      </c>
      <c r="F297" s="398">
        <v>0</v>
      </c>
      <c r="G297" s="398">
        <v>0</v>
      </c>
      <c r="H297" s="398">
        <v>0</v>
      </c>
      <c r="I297" s="398">
        <v>0</v>
      </c>
      <c r="J297" s="398">
        <v>0</v>
      </c>
      <c r="K297" s="398">
        <v>0</v>
      </c>
      <c r="L297" s="398">
        <v>0</v>
      </c>
      <c r="M297" s="398">
        <v>0</v>
      </c>
      <c r="N297" s="398">
        <v>0</v>
      </c>
      <c r="O297" s="398">
        <v>0</v>
      </c>
      <c r="P297" s="398">
        <v>0</v>
      </c>
      <c r="Q297" s="398">
        <v>0</v>
      </c>
      <c r="R297" s="398">
        <v>0</v>
      </c>
      <c r="S297" s="398">
        <v>0</v>
      </c>
      <c r="T297" s="398">
        <v>0</v>
      </c>
      <c r="U297" s="398">
        <v>0</v>
      </c>
      <c r="V297" s="398">
        <v>0</v>
      </c>
      <c r="W297" s="398">
        <v>0</v>
      </c>
      <c r="X297" s="398">
        <v>0</v>
      </c>
      <c r="Y297" s="398">
        <v>0</v>
      </c>
      <c r="Z297" s="398">
        <v>0</v>
      </c>
      <c r="AA297" s="398">
        <v>0</v>
      </c>
      <c r="AB297" s="398">
        <v>0</v>
      </c>
      <c r="AC297" s="398">
        <v>0</v>
      </c>
      <c r="AD297" s="398">
        <v>0</v>
      </c>
      <c r="AE297" s="398">
        <v>0</v>
      </c>
      <c r="AF297" s="398">
        <v>0</v>
      </c>
      <c r="AG297" s="398">
        <v>0</v>
      </c>
      <c r="AH297" s="398">
        <v>0</v>
      </c>
      <c r="AI297" s="398">
        <v>0</v>
      </c>
      <c r="AJ297" s="398">
        <v>0</v>
      </c>
      <c r="AK297" s="398">
        <v>0</v>
      </c>
      <c r="AL297" s="398">
        <v>0</v>
      </c>
      <c r="AM297" s="398">
        <v>0</v>
      </c>
      <c r="AN297" s="398">
        <v>0</v>
      </c>
      <c r="AO297" s="398">
        <v>0</v>
      </c>
      <c r="AP297" s="398">
        <v>0</v>
      </c>
      <c r="AQ297" s="398">
        <v>0</v>
      </c>
      <c r="AR297" s="398">
        <v>0</v>
      </c>
      <c r="AS297" s="398">
        <v>0</v>
      </c>
      <c r="AT297" s="398">
        <v>0</v>
      </c>
      <c r="AU297" s="398">
        <v>0</v>
      </c>
      <c r="AV297" s="398">
        <v>0</v>
      </c>
      <c r="AW297" s="398">
        <v>0</v>
      </c>
      <c r="AX297" s="398">
        <v>0</v>
      </c>
      <c r="AY297" s="398">
        <v>0</v>
      </c>
      <c r="AZ297" s="398">
        <v>0</v>
      </c>
      <c r="BA297" s="398">
        <v>0</v>
      </c>
      <c r="BB297" s="398">
        <v>0</v>
      </c>
      <c r="BC297" s="398">
        <v>0</v>
      </c>
      <c r="BD297" s="398">
        <v>0</v>
      </c>
      <c r="BE297" s="398">
        <v>0</v>
      </c>
      <c r="BF297" s="398">
        <v>0</v>
      </c>
      <c r="BG297" s="398">
        <v>0</v>
      </c>
      <c r="BH297" s="398">
        <v>0</v>
      </c>
      <c r="BI297" s="398">
        <v>0</v>
      </c>
      <c r="BJ297" s="398">
        <v>0</v>
      </c>
      <c r="BK297" s="398">
        <v>0</v>
      </c>
      <c r="BL297" s="398">
        <v>0</v>
      </c>
    </row>
    <row r="298" spans="2:64" hidden="1" outlineLevel="1" x14ac:dyDescent="0.2">
      <c r="B298" s="502">
        <v>41124</v>
      </c>
      <c r="C298" s="397">
        <v>0</v>
      </c>
      <c r="D298" s="398">
        <v>0</v>
      </c>
      <c r="E298" s="398">
        <v>0</v>
      </c>
      <c r="F298" s="398">
        <v>0</v>
      </c>
      <c r="G298" s="398">
        <v>0</v>
      </c>
      <c r="H298" s="398">
        <v>0</v>
      </c>
      <c r="I298" s="398">
        <v>0</v>
      </c>
      <c r="J298" s="398">
        <v>0</v>
      </c>
      <c r="K298" s="398">
        <v>0</v>
      </c>
      <c r="L298" s="398">
        <v>0</v>
      </c>
      <c r="M298" s="398">
        <v>0</v>
      </c>
      <c r="N298" s="398">
        <v>0</v>
      </c>
      <c r="O298" s="398">
        <v>0</v>
      </c>
      <c r="P298" s="398">
        <v>0</v>
      </c>
      <c r="Q298" s="398">
        <v>0</v>
      </c>
      <c r="R298" s="398">
        <v>0</v>
      </c>
      <c r="S298" s="398">
        <v>0</v>
      </c>
      <c r="T298" s="398">
        <v>0</v>
      </c>
      <c r="U298" s="398">
        <v>0</v>
      </c>
      <c r="V298" s="398">
        <v>0</v>
      </c>
      <c r="W298" s="398">
        <v>0</v>
      </c>
      <c r="X298" s="398">
        <v>0</v>
      </c>
      <c r="Y298" s="398">
        <v>0</v>
      </c>
      <c r="Z298" s="398">
        <v>0</v>
      </c>
      <c r="AA298" s="398">
        <v>0</v>
      </c>
      <c r="AB298" s="398">
        <v>0</v>
      </c>
      <c r="AC298" s="398">
        <v>0</v>
      </c>
      <c r="AD298" s="398">
        <v>0</v>
      </c>
      <c r="AE298" s="398">
        <v>0</v>
      </c>
      <c r="AF298" s="398">
        <v>0</v>
      </c>
      <c r="AG298" s="398">
        <v>0</v>
      </c>
      <c r="AH298" s="398">
        <v>0</v>
      </c>
      <c r="AI298" s="398">
        <v>0</v>
      </c>
      <c r="AJ298" s="398">
        <v>0</v>
      </c>
      <c r="AK298" s="398">
        <v>0</v>
      </c>
      <c r="AL298" s="398">
        <v>0</v>
      </c>
      <c r="AM298" s="398">
        <v>0</v>
      </c>
      <c r="AN298" s="398">
        <v>0</v>
      </c>
      <c r="AO298" s="398">
        <v>0</v>
      </c>
      <c r="AP298" s="398">
        <v>0</v>
      </c>
      <c r="AQ298" s="398">
        <v>0</v>
      </c>
      <c r="AR298" s="398">
        <v>0</v>
      </c>
      <c r="AS298" s="398">
        <v>0</v>
      </c>
      <c r="AT298" s="398">
        <v>0</v>
      </c>
      <c r="AU298" s="398">
        <v>0</v>
      </c>
      <c r="AV298" s="398">
        <v>0</v>
      </c>
      <c r="AW298" s="398">
        <v>0</v>
      </c>
      <c r="AX298" s="398">
        <v>0</v>
      </c>
      <c r="AY298" s="398">
        <v>0</v>
      </c>
      <c r="AZ298" s="398">
        <v>0</v>
      </c>
      <c r="BA298" s="398">
        <v>0</v>
      </c>
      <c r="BB298" s="398">
        <v>0</v>
      </c>
      <c r="BC298" s="398">
        <v>0</v>
      </c>
      <c r="BD298" s="398">
        <v>0</v>
      </c>
      <c r="BE298" s="398">
        <v>0</v>
      </c>
      <c r="BF298" s="398">
        <v>0</v>
      </c>
      <c r="BG298" s="398">
        <v>0</v>
      </c>
      <c r="BH298" s="398">
        <v>0</v>
      </c>
      <c r="BI298" s="398">
        <v>0</v>
      </c>
      <c r="BJ298" s="398">
        <v>0</v>
      </c>
      <c r="BK298" s="398">
        <v>0</v>
      </c>
      <c r="BL298" s="398">
        <v>0</v>
      </c>
    </row>
    <row r="299" spans="2:64" hidden="1" outlineLevel="1" x14ac:dyDescent="0.2">
      <c r="B299" s="502">
        <v>41155</v>
      </c>
      <c r="C299" s="397">
        <v>0</v>
      </c>
      <c r="D299" s="398">
        <v>0</v>
      </c>
      <c r="E299" s="398">
        <v>0</v>
      </c>
      <c r="F299" s="398">
        <v>0</v>
      </c>
      <c r="G299" s="398">
        <v>0</v>
      </c>
      <c r="H299" s="398">
        <v>0</v>
      </c>
      <c r="I299" s="398">
        <v>0</v>
      </c>
      <c r="J299" s="398">
        <v>0</v>
      </c>
      <c r="K299" s="398">
        <v>0</v>
      </c>
      <c r="L299" s="398">
        <v>0</v>
      </c>
      <c r="M299" s="398">
        <v>0</v>
      </c>
      <c r="N299" s="398">
        <v>0</v>
      </c>
      <c r="O299" s="398">
        <v>0</v>
      </c>
      <c r="P299" s="398">
        <v>0</v>
      </c>
      <c r="Q299" s="398">
        <v>0</v>
      </c>
      <c r="R299" s="398">
        <v>0</v>
      </c>
      <c r="S299" s="398">
        <v>0</v>
      </c>
      <c r="T299" s="398">
        <v>0</v>
      </c>
      <c r="U299" s="398">
        <v>0</v>
      </c>
      <c r="V299" s="398">
        <v>0</v>
      </c>
      <c r="W299" s="398">
        <v>0</v>
      </c>
      <c r="X299" s="398">
        <v>0</v>
      </c>
      <c r="Y299" s="398">
        <v>0</v>
      </c>
      <c r="Z299" s="398">
        <v>0</v>
      </c>
      <c r="AA299" s="398">
        <v>0</v>
      </c>
      <c r="AB299" s="398">
        <v>0</v>
      </c>
      <c r="AC299" s="398">
        <v>0</v>
      </c>
      <c r="AD299" s="398">
        <v>0</v>
      </c>
      <c r="AE299" s="398">
        <v>0</v>
      </c>
      <c r="AF299" s="398">
        <v>0</v>
      </c>
      <c r="AG299" s="398">
        <v>0</v>
      </c>
      <c r="AH299" s="398">
        <v>0</v>
      </c>
      <c r="AI299" s="398">
        <v>0</v>
      </c>
      <c r="AJ299" s="398">
        <v>0</v>
      </c>
      <c r="AK299" s="398">
        <v>0</v>
      </c>
      <c r="AL299" s="398">
        <v>0</v>
      </c>
      <c r="AM299" s="398">
        <v>0</v>
      </c>
      <c r="AN299" s="398">
        <v>0</v>
      </c>
      <c r="AO299" s="398">
        <v>0</v>
      </c>
      <c r="AP299" s="398">
        <v>0</v>
      </c>
      <c r="AQ299" s="398">
        <v>0</v>
      </c>
      <c r="AR299" s="398">
        <v>0</v>
      </c>
      <c r="AS299" s="398">
        <v>0</v>
      </c>
      <c r="AT299" s="398">
        <v>0</v>
      </c>
      <c r="AU299" s="398">
        <v>0</v>
      </c>
      <c r="AV299" s="398">
        <v>0</v>
      </c>
      <c r="AW299" s="398">
        <v>0</v>
      </c>
      <c r="AX299" s="398">
        <v>0</v>
      </c>
      <c r="AY299" s="398">
        <v>0</v>
      </c>
      <c r="AZ299" s="398">
        <v>0</v>
      </c>
      <c r="BA299" s="398">
        <v>0</v>
      </c>
      <c r="BB299" s="398">
        <v>0</v>
      </c>
      <c r="BC299" s="398">
        <v>0</v>
      </c>
      <c r="BD299" s="398">
        <v>0</v>
      </c>
      <c r="BE299" s="398">
        <v>0</v>
      </c>
      <c r="BF299" s="398">
        <v>0</v>
      </c>
      <c r="BG299" s="398">
        <v>0</v>
      </c>
      <c r="BH299" s="398">
        <v>0</v>
      </c>
      <c r="BI299" s="398">
        <v>0</v>
      </c>
      <c r="BJ299" s="398">
        <v>0</v>
      </c>
      <c r="BK299" s="398">
        <v>0</v>
      </c>
      <c r="BL299" s="398">
        <v>0</v>
      </c>
    </row>
    <row r="300" spans="2:64" hidden="1" outlineLevel="1" x14ac:dyDescent="0.2">
      <c r="B300" s="502">
        <v>41185</v>
      </c>
      <c r="C300" s="397">
        <v>0</v>
      </c>
      <c r="D300" s="398">
        <v>0</v>
      </c>
      <c r="E300" s="398">
        <v>0</v>
      </c>
      <c r="F300" s="398">
        <v>0</v>
      </c>
      <c r="G300" s="398">
        <v>0</v>
      </c>
      <c r="H300" s="398">
        <v>0</v>
      </c>
      <c r="I300" s="398">
        <v>0</v>
      </c>
      <c r="J300" s="398">
        <v>0</v>
      </c>
      <c r="K300" s="398">
        <v>0</v>
      </c>
      <c r="L300" s="398">
        <v>0</v>
      </c>
      <c r="M300" s="398">
        <v>0</v>
      </c>
      <c r="N300" s="398">
        <v>0</v>
      </c>
      <c r="O300" s="398">
        <v>0</v>
      </c>
      <c r="P300" s="398">
        <v>0</v>
      </c>
      <c r="Q300" s="398">
        <v>0</v>
      </c>
      <c r="R300" s="398">
        <v>0</v>
      </c>
      <c r="S300" s="398">
        <v>0</v>
      </c>
      <c r="T300" s="398">
        <v>0</v>
      </c>
      <c r="U300" s="398">
        <v>0</v>
      </c>
      <c r="V300" s="398">
        <v>0</v>
      </c>
      <c r="W300" s="398">
        <v>0</v>
      </c>
      <c r="X300" s="398">
        <v>0</v>
      </c>
      <c r="Y300" s="398">
        <v>0</v>
      </c>
      <c r="Z300" s="398">
        <v>0</v>
      </c>
      <c r="AA300" s="398">
        <v>0</v>
      </c>
      <c r="AB300" s="398">
        <v>0</v>
      </c>
      <c r="AC300" s="398">
        <v>0</v>
      </c>
      <c r="AD300" s="398">
        <v>0</v>
      </c>
      <c r="AE300" s="398">
        <v>0</v>
      </c>
      <c r="AF300" s="398">
        <v>0</v>
      </c>
      <c r="AG300" s="398">
        <v>0</v>
      </c>
      <c r="AH300" s="398">
        <v>0</v>
      </c>
      <c r="AI300" s="398">
        <v>0</v>
      </c>
      <c r="AJ300" s="398">
        <v>0</v>
      </c>
      <c r="AK300" s="398">
        <v>0</v>
      </c>
      <c r="AL300" s="398">
        <v>0</v>
      </c>
      <c r="AM300" s="398">
        <v>0</v>
      </c>
      <c r="AN300" s="398">
        <v>0</v>
      </c>
      <c r="AO300" s="398">
        <v>0</v>
      </c>
      <c r="AP300" s="398">
        <v>0</v>
      </c>
      <c r="AQ300" s="398">
        <v>0</v>
      </c>
      <c r="AR300" s="398">
        <v>0</v>
      </c>
      <c r="AS300" s="398">
        <v>0</v>
      </c>
      <c r="AT300" s="398">
        <v>0</v>
      </c>
      <c r="AU300" s="398">
        <v>0</v>
      </c>
      <c r="AV300" s="398">
        <v>0</v>
      </c>
      <c r="AW300" s="398">
        <v>0</v>
      </c>
      <c r="AX300" s="398">
        <v>0</v>
      </c>
      <c r="AY300" s="398">
        <v>0</v>
      </c>
      <c r="AZ300" s="398">
        <v>0</v>
      </c>
      <c r="BA300" s="398">
        <v>0</v>
      </c>
      <c r="BB300" s="398">
        <v>0</v>
      </c>
      <c r="BC300" s="398">
        <v>0</v>
      </c>
      <c r="BD300" s="398">
        <v>0</v>
      </c>
      <c r="BE300" s="398">
        <v>0</v>
      </c>
      <c r="BF300" s="398">
        <v>0</v>
      </c>
      <c r="BG300" s="398">
        <v>0</v>
      </c>
      <c r="BH300" s="398">
        <v>0</v>
      </c>
      <c r="BI300" s="398">
        <v>0</v>
      </c>
      <c r="BJ300" s="398">
        <v>0</v>
      </c>
      <c r="BK300" s="398">
        <v>0</v>
      </c>
      <c r="BL300" s="398">
        <v>0</v>
      </c>
    </row>
    <row r="301" spans="2:64" hidden="1" outlineLevel="1" x14ac:dyDescent="0.2">
      <c r="B301" s="502">
        <v>41218</v>
      </c>
      <c r="C301" s="397">
        <v>0</v>
      </c>
      <c r="D301" s="398">
        <v>0</v>
      </c>
      <c r="E301" s="398">
        <v>0</v>
      </c>
      <c r="F301" s="398">
        <v>0</v>
      </c>
      <c r="G301" s="398">
        <v>0</v>
      </c>
      <c r="H301" s="398">
        <v>0</v>
      </c>
      <c r="I301" s="398">
        <v>0</v>
      </c>
      <c r="J301" s="398">
        <v>0</v>
      </c>
      <c r="K301" s="398">
        <v>0</v>
      </c>
      <c r="L301" s="398">
        <v>0</v>
      </c>
      <c r="M301" s="398">
        <v>0</v>
      </c>
      <c r="N301" s="398">
        <v>0</v>
      </c>
      <c r="O301" s="398">
        <v>0</v>
      </c>
      <c r="P301" s="398">
        <v>0</v>
      </c>
      <c r="Q301" s="398">
        <v>0</v>
      </c>
      <c r="R301" s="398">
        <v>0</v>
      </c>
      <c r="S301" s="398">
        <v>0</v>
      </c>
      <c r="T301" s="398">
        <v>0</v>
      </c>
      <c r="U301" s="398">
        <v>0</v>
      </c>
      <c r="V301" s="398">
        <v>0</v>
      </c>
      <c r="W301" s="398">
        <v>0</v>
      </c>
      <c r="X301" s="398">
        <v>0</v>
      </c>
      <c r="Y301" s="398">
        <v>0</v>
      </c>
      <c r="Z301" s="398">
        <v>0</v>
      </c>
      <c r="AA301" s="398">
        <v>0</v>
      </c>
      <c r="AB301" s="398">
        <v>0</v>
      </c>
      <c r="AC301" s="398">
        <v>0</v>
      </c>
      <c r="AD301" s="398">
        <v>0</v>
      </c>
      <c r="AE301" s="398">
        <v>0</v>
      </c>
      <c r="AF301" s="398">
        <v>0</v>
      </c>
      <c r="AG301" s="398">
        <v>0</v>
      </c>
      <c r="AH301" s="398">
        <v>0</v>
      </c>
      <c r="AI301" s="398">
        <v>0</v>
      </c>
      <c r="AJ301" s="398">
        <v>0</v>
      </c>
      <c r="AK301" s="398">
        <v>0</v>
      </c>
      <c r="AL301" s="398">
        <v>0</v>
      </c>
      <c r="AM301" s="398">
        <v>0</v>
      </c>
      <c r="AN301" s="398">
        <v>0</v>
      </c>
      <c r="AO301" s="398">
        <v>0</v>
      </c>
      <c r="AP301" s="398">
        <v>0</v>
      </c>
      <c r="AQ301" s="398">
        <v>0</v>
      </c>
      <c r="AR301" s="398">
        <v>0</v>
      </c>
      <c r="AS301" s="398">
        <v>0</v>
      </c>
      <c r="AT301" s="398">
        <v>0</v>
      </c>
      <c r="AU301" s="398">
        <v>0</v>
      </c>
      <c r="AV301" s="398">
        <v>0</v>
      </c>
      <c r="AW301" s="398">
        <v>0</v>
      </c>
      <c r="AX301" s="398">
        <v>0</v>
      </c>
      <c r="AY301" s="398">
        <v>0</v>
      </c>
      <c r="AZ301" s="398">
        <v>0</v>
      </c>
      <c r="BA301" s="398">
        <v>0</v>
      </c>
      <c r="BB301" s="398">
        <v>0</v>
      </c>
      <c r="BC301" s="398">
        <v>0</v>
      </c>
      <c r="BD301" s="398">
        <v>0</v>
      </c>
      <c r="BE301" s="398">
        <v>0</v>
      </c>
      <c r="BF301" s="398">
        <v>0</v>
      </c>
      <c r="BG301" s="398">
        <v>0</v>
      </c>
      <c r="BH301" s="398">
        <v>0</v>
      </c>
      <c r="BI301" s="398">
        <v>0</v>
      </c>
      <c r="BJ301" s="398">
        <v>0</v>
      </c>
      <c r="BK301" s="398">
        <v>0</v>
      </c>
      <c r="BL301" s="398">
        <v>0</v>
      </c>
    </row>
    <row r="302" spans="2:64" hidden="1" outlineLevel="1" x14ac:dyDescent="0.2">
      <c r="B302" s="502">
        <v>41246</v>
      </c>
      <c r="C302" s="397">
        <v>0</v>
      </c>
      <c r="D302" s="398">
        <v>0</v>
      </c>
      <c r="E302" s="398">
        <v>0</v>
      </c>
      <c r="F302" s="398">
        <v>0</v>
      </c>
      <c r="G302" s="398">
        <v>0</v>
      </c>
      <c r="H302" s="398">
        <v>0</v>
      </c>
      <c r="I302" s="398">
        <v>0</v>
      </c>
      <c r="J302" s="398">
        <v>0</v>
      </c>
      <c r="K302" s="398">
        <v>0</v>
      </c>
      <c r="L302" s="398">
        <v>0</v>
      </c>
      <c r="M302" s="398">
        <v>0</v>
      </c>
      <c r="N302" s="398">
        <v>0</v>
      </c>
      <c r="O302" s="398">
        <v>0</v>
      </c>
      <c r="P302" s="398">
        <v>0</v>
      </c>
      <c r="Q302" s="398">
        <v>0</v>
      </c>
      <c r="R302" s="398">
        <v>0</v>
      </c>
      <c r="S302" s="398">
        <v>0</v>
      </c>
      <c r="T302" s="398">
        <v>0</v>
      </c>
      <c r="U302" s="398">
        <v>0</v>
      </c>
      <c r="V302" s="398">
        <v>0</v>
      </c>
      <c r="W302" s="398">
        <v>0</v>
      </c>
      <c r="X302" s="398">
        <v>0</v>
      </c>
      <c r="Y302" s="398">
        <v>0</v>
      </c>
      <c r="Z302" s="398">
        <v>0</v>
      </c>
      <c r="AA302" s="398">
        <v>0</v>
      </c>
      <c r="AB302" s="398">
        <v>0</v>
      </c>
      <c r="AC302" s="398">
        <v>0</v>
      </c>
      <c r="AD302" s="398">
        <v>0</v>
      </c>
      <c r="AE302" s="398">
        <v>0</v>
      </c>
      <c r="AF302" s="398">
        <v>0</v>
      </c>
      <c r="AG302" s="398">
        <v>0</v>
      </c>
      <c r="AH302" s="398">
        <v>0</v>
      </c>
      <c r="AI302" s="398">
        <v>0</v>
      </c>
      <c r="AJ302" s="398">
        <v>0</v>
      </c>
      <c r="AK302" s="398">
        <v>0</v>
      </c>
      <c r="AL302" s="398">
        <v>0</v>
      </c>
      <c r="AM302" s="398">
        <v>0</v>
      </c>
      <c r="AN302" s="398">
        <v>0</v>
      </c>
      <c r="AO302" s="398">
        <v>0</v>
      </c>
      <c r="AP302" s="398">
        <v>0</v>
      </c>
      <c r="AQ302" s="398">
        <v>0</v>
      </c>
      <c r="AR302" s="398">
        <v>0</v>
      </c>
      <c r="AS302" s="398">
        <v>0</v>
      </c>
      <c r="AT302" s="398">
        <v>0</v>
      </c>
      <c r="AU302" s="398">
        <v>0</v>
      </c>
      <c r="AV302" s="398">
        <v>0</v>
      </c>
      <c r="AW302" s="398">
        <v>0</v>
      </c>
      <c r="AX302" s="398">
        <v>0</v>
      </c>
      <c r="AY302" s="398">
        <v>0</v>
      </c>
      <c r="AZ302" s="398">
        <v>0</v>
      </c>
      <c r="BA302" s="398">
        <v>0</v>
      </c>
      <c r="BB302" s="398">
        <v>0</v>
      </c>
      <c r="BC302" s="398">
        <v>0</v>
      </c>
      <c r="BD302" s="398">
        <v>0</v>
      </c>
      <c r="BE302" s="398">
        <v>0</v>
      </c>
      <c r="BF302" s="398">
        <v>0</v>
      </c>
      <c r="BG302" s="398">
        <v>0</v>
      </c>
      <c r="BH302" s="398">
        <v>0</v>
      </c>
      <c r="BI302" s="398">
        <v>0</v>
      </c>
      <c r="BJ302" s="398">
        <v>0</v>
      </c>
      <c r="BK302" s="398">
        <v>0</v>
      </c>
      <c r="BL302" s="398">
        <v>0</v>
      </c>
    </row>
    <row r="303" spans="2:64" hidden="1" outlineLevel="1" x14ac:dyDescent="0.2">
      <c r="B303" s="502">
        <v>41277</v>
      </c>
      <c r="C303" s="397">
        <v>0</v>
      </c>
      <c r="D303" s="398">
        <v>0</v>
      </c>
      <c r="E303" s="398">
        <v>0</v>
      </c>
      <c r="F303" s="398">
        <v>0</v>
      </c>
      <c r="G303" s="398">
        <v>0</v>
      </c>
      <c r="H303" s="398">
        <v>0</v>
      </c>
      <c r="I303" s="398">
        <v>0</v>
      </c>
      <c r="J303" s="398">
        <v>0</v>
      </c>
      <c r="K303" s="398">
        <v>0</v>
      </c>
      <c r="L303" s="398">
        <v>0</v>
      </c>
      <c r="M303" s="398">
        <v>0</v>
      </c>
      <c r="N303" s="398">
        <v>0</v>
      </c>
      <c r="O303" s="398">
        <v>0</v>
      </c>
      <c r="P303" s="398">
        <v>0</v>
      </c>
      <c r="Q303" s="398">
        <v>0</v>
      </c>
      <c r="R303" s="398">
        <v>0</v>
      </c>
      <c r="S303" s="398">
        <v>0</v>
      </c>
      <c r="T303" s="398">
        <v>0</v>
      </c>
      <c r="U303" s="398">
        <v>0</v>
      </c>
      <c r="V303" s="398">
        <v>0</v>
      </c>
      <c r="W303" s="398">
        <v>0</v>
      </c>
      <c r="X303" s="398">
        <v>0</v>
      </c>
      <c r="Y303" s="398">
        <v>0</v>
      </c>
      <c r="Z303" s="398">
        <v>0</v>
      </c>
      <c r="AA303" s="398">
        <v>0</v>
      </c>
      <c r="AB303" s="398">
        <v>0</v>
      </c>
      <c r="AC303" s="398">
        <v>0</v>
      </c>
      <c r="AD303" s="398">
        <v>0</v>
      </c>
      <c r="AE303" s="398">
        <v>0</v>
      </c>
      <c r="AF303" s="398">
        <v>0</v>
      </c>
      <c r="AG303" s="398">
        <v>0</v>
      </c>
      <c r="AH303" s="398">
        <v>0</v>
      </c>
      <c r="AI303" s="398">
        <v>0</v>
      </c>
      <c r="AJ303" s="398">
        <v>0</v>
      </c>
      <c r="AK303" s="398">
        <v>0</v>
      </c>
      <c r="AL303" s="398">
        <v>0</v>
      </c>
      <c r="AM303" s="398">
        <v>0</v>
      </c>
      <c r="AN303" s="398">
        <v>0</v>
      </c>
      <c r="AO303" s="398">
        <v>0</v>
      </c>
      <c r="AP303" s="398">
        <v>0</v>
      </c>
      <c r="AQ303" s="398">
        <v>0</v>
      </c>
      <c r="AR303" s="398">
        <v>0</v>
      </c>
      <c r="AS303" s="398">
        <v>0</v>
      </c>
      <c r="AT303" s="398">
        <v>0</v>
      </c>
      <c r="AU303" s="398">
        <v>0</v>
      </c>
      <c r="AV303" s="398">
        <v>0</v>
      </c>
      <c r="AW303" s="398">
        <v>0</v>
      </c>
      <c r="AX303" s="398">
        <v>0</v>
      </c>
      <c r="AY303" s="398">
        <v>0</v>
      </c>
      <c r="AZ303" s="398">
        <v>0</v>
      </c>
      <c r="BA303" s="398">
        <v>0</v>
      </c>
      <c r="BB303" s="398">
        <v>0</v>
      </c>
      <c r="BC303" s="398">
        <v>0</v>
      </c>
      <c r="BD303" s="398">
        <v>0</v>
      </c>
      <c r="BE303" s="398">
        <v>0</v>
      </c>
      <c r="BF303" s="398">
        <v>0</v>
      </c>
      <c r="BG303" s="398">
        <v>0</v>
      </c>
      <c r="BH303" s="398">
        <v>0</v>
      </c>
      <c r="BI303" s="398">
        <v>0</v>
      </c>
      <c r="BJ303" s="398">
        <v>0</v>
      </c>
      <c r="BK303" s="398">
        <v>0</v>
      </c>
      <c r="BL303" s="398">
        <v>0</v>
      </c>
    </row>
    <row r="304" spans="2:64" hidden="1" outlineLevel="1" x14ac:dyDescent="0.2">
      <c r="B304" s="502">
        <v>41309</v>
      </c>
      <c r="C304" s="397">
        <v>0</v>
      </c>
      <c r="D304" s="398">
        <v>0</v>
      </c>
      <c r="E304" s="398">
        <v>0</v>
      </c>
      <c r="F304" s="398">
        <v>0</v>
      </c>
      <c r="G304" s="398">
        <v>0</v>
      </c>
      <c r="H304" s="398">
        <v>0</v>
      </c>
      <c r="I304" s="398">
        <v>0</v>
      </c>
      <c r="J304" s="398">
        <v>0</v>
      </c>
      <c r="K304" s="398">
        <v>0</v>
      </c>
      <c r="L304" s="398">
        <v>0</v>
      </c>
      <c r="M304" s="398">
        <v>0</v>
      </c>
      <c r="N304" s="398">
        <v>0</v>
      </c>
      <c r="O304" s="398">
        <v>0</v>
      </c>
      <c r="P304" s="398">
        <v>0</v>
      </c>
      <c r="Q304" s="398">
        <v>0</v>
      </c>
      <c r="R304" s="398">
        <v>0</v>
      </c>
      <c r="S304" s="398">
        <v>0</v>
      </c>
      <c r="T304" s="398">
        <v>0</v>
      </c>
      <c r="U304" s="398">
        <v>0</v>
      </c>
      <c r="V304" s="398">
        <v>0</v>
      </c>
      <c r="W304" s="398">
        <v>0</v>
      </c>
      <c r="X304" s="398">
        <v>0</v>
      </c>
      <c r="Y304" s="398">
        <v>0</v>
      </c>
      <c r="Z304" s="398">
        <v>0</v>
      </c>
      <c r="AA304" s="398">
        <v>0</v>
      </c>
      <c r="AB304" s="398">
        <v>0</v>
      </c>
      <c r="AC304" s="398">
        <v>0</v>
      </c>
      <c r="AD304" s="398">
        <v>0</v>
      </c>
      <c r="AE304" s="398">
        <v>0</v>
      </c>
      <c r="AF304" s="398">
        <v>0</v>
      </c>
      <c r="AG304" s="398">
        <v>0</v>
      </c>
      <c r="AH304" s="398">
        <v>0</v>
      </c>
      <c r="AI304" s="398">
        <v>0</v>
      </c>
      <c r="AJ304" s="398">
        <v>0</v>
      </c>
      <c r="AK304" s="398">
        <v>0</v>
      </c>
      <c r="AL304" s="398">
        <v>0</v>
      </c>
      <c r="AM304" s="398">
        <v>0</v>
      </c>
      <c r="AN304" s="398">
        <v>0</v>
      </c>
      <c r="AO304" s="398">
        <v>0</v>
      </c>
      <c r="AP304" s="398">
        <v>0</v>
      </c>
      <c r="AQ304" s="398">
        <v>0</v>
      </c>
      <c r="AR304" s="398">
        <v>0</v>
      </c>
      <c r="AS304" s="398">
        <v>0</v>
      </c>
      <c r="AT304" s="398">
        <v>0</v>
      </c>
      <c r="AU304" s="398">
        <v>0</v>
      </c>
      <c r="AV304" s="398">
        <v>0</v>
      </c>
      <c r="AW304" s="398">
        <v>0</v>
      </c>
      <c r="AX304" s="398">
        <v>0</v>
      </c>
      <c r="AY304" s="398">
        <v>0</v>
      </c>
      <c r="AZ304" s="398">
        <v>0</v>
      </c>
      <c r="BA304" s="398">
        <v>0</v>
      </c>
      <c r="BB304" s="398">
        <v>0</v>
      </c>
      <c r="BC304" s="398">
        <v>0</v>
      </c>
      <c r="BD304" s="398">
        <v>0</v>
      </c>
      <c r="BE304" s="398">
        <v>0</v>
      </c>
      <c r="BF304" s="398">
        <v>0</v>
      </c>
      <c r="BG304" s="398">
        <v>0</v>
      </c>
      <c r="BH304" s="398">
        <v>0</v>
      </c>
      <c r="BI304" s="398">
        <v>0</v>
      </c>
      <c r="BJ304" s="398">
        <v>0</v>
      </c>
      <c r="BK304" s="398">
        <v>0</v>
      </c>
      <c r="BL304" s="398">
        <v>0</v>
      </c>
    </row>
    <row r="305" spans="2:64" hidden="1" outlineLevel="1" x14ac:dyDescent="0.2">
      <c r="B305" s="502">
        <v>41337</v>
      </c>
      <c r="C305" s="397">
        <v>0</v>
      </c>
      <c r="D305" s="398">
        <v>0</v>
      </c>
      <c r="E305" s="398">
        <v>0</v>
      </c>
      <c r="F305" s="398">
        <v>0</v>
      </c>
      <c r="G305" s="398">
        <v>0</v>
      </c>
      <c r="H305" s="398">
        <v>0</v>
      </c>
      <c r="I305" s="398">
        <v>0</v>
      </c>
      <c r="J305" s="398">
        <v>0</v>
      </c>
      <c r="K305" s="398">
        <v>0</v>
      </c>
      <c r="L305" s="398">
        <v>0</v>
      </c>
      <c r="M305" s="398">
        <v>0</v>
      </c>
      <c r="N305" s="398">
        <v>0</v>
      </c>
      <c r="O305" s="398">
        <v>0</v>
      </c>
      <c r="P305" s="398">
        <v>0</v>
      </c>
      <c r="Q305" s="398">
        <v>0</v>
      </c>
      <c r="R305" s="398">
        <v>0</v>
      </c>
      <c r="S305" s="398">
        <v>0</v>
      </c>
      <c r="T305" s="398">
        <v>0</v>
      </c>
      <c r="U305" s="398">
        <v>0</v>
      </c>
      <c r="V305" s="398">
        <v>0</v>
      </c>
      <c r="W305" s="398">
        <v>0</v>
      </c>
      <c r="X305" s="398">
        <v>0</v>
      </c>
      <c r="Y305" s="398">
        <v>0</v>
      </c>
      <c r="Z305" s="398">
        <v>0</v>
      </c>
      <c r="AA305" s="398">
        <v>0</v>
      </c>
      <c r="AB305" s="398">
        <v>0</v>
      </c>
      <c r="AC305" s="398">
        <v>0</v>
      </c>
      <c r="AD305" s="398">
        <v>0</v>
      </c>
      <c r="AE305" s="398">
        <v>0</v>
      </c>
      <c r="AF305" s="398">
        <v>0</v>
      </c>
      <c r="AG305" s="398">
        <v>0</v>
      </c>
      <c r="AH305" s="398">
        <v>0</v>
      </c>
      <c r="AI305" s="398">
        <v>0</v>
      </c>
      <c r="AJ305" s="398">
        <v>0</v>
      </c>
      <c r="AK305" s="398">
        <v>0</v>
      </c>
      <c r="AL305" s="398">
        <v>0</v>
      </c>
      <c r="AM305" s="398">
        <v>0</v>
      </c>
      <c r="AN305" s="398">
        <v>0</v>
      </c>
      <c r="AO305" s="398">
        <v>0</v>
      </c>
      <c r="AP305" s="398">
        <v>0</v>
      </c>
      <c r="AQ305" s="398">
        <v>0</v>
      </c>
      <c r="AR305" s="398">
        <v>0</v>
      </c>
      <c r="AS305" s="398">
        <v>0</v>
      </c>
      <c r="AT305" s="398">
        <v>0</v>
      </c>
      <c r="AU305" s="398">
        <v>0</v>
      </c>
      <c r="AV305" s="398">
        <v>0</v>
      </c>
      <c r="AW305" s="398">
        <v>0</v>
      </c>
      <c r="AX305" s="398">
        <v>0</v>
      </c>
      <c r="AY305" s="398">
        <v>0</v>
      </c>
      <c r="AZ305" s="398">
        <v>0</v>
      </c>
      <c r="BA305" s="398">
        <v>0</v>
      </c>
      <c r="BB305" s="398">
        <v>0</v>
      </c>
      <c r="BC305" s="398">
        <v>0</v>
      </c>
      <c r="BD305" s="398">
        <v>0</v>
      </c>
      <c r="BE305" s="398">
        <v>0</v>
      </c>
      <c r="BF305" s="398">
        <v>0</v>
      </c>
      <c r="BG305" s="398">
        <v>0</v>
      </c>
      <c r="BH305" s="398">
        <v>0</v>
      </c>
      <c r="BI305" s="398">
        <v>0</v>
      </c>
      <c r="BJ305" s="398">
        <v>0</v>
      </c>
      <c r="BK305" s="398">
        <v>0</v>
      </c>
      <c r="BL305" s="398">
        <v>0</v>
      </c>
    </row>
    <row r="306" spans="2:64" hidden="1" outlineLevel="1" x14ac:dyDescent="0.2">
      <c r="B306" s="502">
        <v>41353</v>
      </c>
      <c r="C306" s="397">
        <v>0</v>
      </c>
      <c r="D306" s="398">
        <v>0</v>
      </c>
      <c r="E306" s="398">
        <v>0</v>
      </c>
      <c r="F306" s="398">
        <v>0</v>
      </c>
      <c r="G306" s="398">
        <v>0</v>
      </c>
      <c r="H306" s="398">
        <v>0</v>
      </c>
      <c r="I306" s="398">
        <v>0</v>
      </c>
      <c r="J306" s="398">
        <v>0</v>
      </c>
      <c r="K306" s="398">
        <v>0</v>
      </c>
      <c r="L306" s="398">
        <v>0</v>
      </c>
      <c r="M306" s="398">
        <v>0</v>
      </c>
      <c r="N306" s="398">
        <v>0</v>
      </c>
      <c r="O306" s="398">
        <v>0</v>
      </c>
      <c r="P306" s="398">
        <v>0</v>
      </c>
      <c r="Q306" s="398">
        <v>0</v>
      </c>
      <c r="R306" s="398">
        <v>0</v>
      </c>
      <c r="S306" s="398">
        <v>0</v>
      </c>
      <c r="T306" s="398">
        <v>0</v>
      </c>
      <c r="U306" s="398">
        <v>0</v>
      </c>
      <c r="V306" s="398">
        <v>0</v>
      </c>
      <c r="W306" s="398">
        <v>0</v>
      </c>
      <c r="X306" s="398">
        <v>0</v>
      </c>
      <c r="Y306" s="398">
        <v>0</v>
      </c>
      <c r="Z306" s="398">
        <v>0</v>
      </c>
      <c r="AA306" s="398">
        <v>0</v>
      </c>
      <c r="AB306" s="398">
        <v>0</v>
      </c>
      <c r="AC306" s="398">
        <v>0</v>
      </c>
      <c r="AD306" s="398">
        <v>0</v>
      </c>
      <c r="AE306" s="398">
        <v>0</v>
      </c>
      <c r="AF306" s="398">
        <v>0</v>
      </c>
      <c r="AG306" s="398">
        <v>0</v>
      </c>
      <c r="AH306" s="398">
        <v>0</v>
      </c>
      <c r="AI306" s="398">
        <v>0</v>
      </c>
      <c r="AJ306" s="398">
        <v>0</v>
      </c>
      <c r="AK306" s="398">
        <v>0</v>
      </c>
      <c r="AL306" s="398">
        <v>0</v>
      </c>
      <c r="AM306" s="398">
        <v>0</v>
      </c>
      <c r="AN306" s="398">
        <v>0</v>
      </c>
      <c r="AO306" s="398">
        <v>0</v>
      </c>
      <c r="AP306" s="398">
        <v>0</v>
      </c>
      <c r="AQ306" s="398">
        <v>0</v>
      </c>
      <c r="AR306" s="398">
        <v>0</v>
      </c>
      <c r="AS306" s="398">
        <v>0</v>
      </c>
      <c r="AT306" s="398">
        <v>0</v>
      </c>
      <c r="AU306" s="398">
        <v>0</v>
      </c>
      <c r="AV306" s="398">
        <v>0</v>
      </c>
      <c r="AW306" s="398">
        <v>0</v>
      </c>
      <c r="AX306" s="398">
        <v>0</v>
      </c>
      <c r="AY306" s="398">
        <v>0</v>
      </c>
      <c r="AZ306" s="398">
        <v>0</v>
      </c>
      <c r="BA306" s="398">
        <v>0</v>
      </c>
      <c r="BB306" s="398">
        <v>0</v>
      </c>
      <c r="BC306" s="398">
        <v>0</v>
      </c>
      <c r="BD306" s="398">
        <v>0</v>
      </c>
      <c r="BE306" s="398">
        <v>0</v>
      </c>
      <c r="BF306" s="398">
        <v>0</v>
      </c>
      <c r="BG306" s="398">
        <v>0</v>
      </c>
      <c r="BH306" s="398">
        <v>0</v>
      </c>
      <c r="BI306" s="398">
        <v>0</v>
      </c>
      <c r="BJ306" s="398">
        <v>0</v>
      </c>
      <c r="BK306" s="398">
        <v>0</v>
      </c>
      <c r="BL306" s="398">
        <v>0</v>
      </c>
    </row>
    <row r="307" spans="2:64" hidden="1" outlineLevel="1" x14ac:dyDescent="0.2">
      <c r="B307" s="502">
        <v>41445</v>
      </c>
      <c r="C307" s="397">
        <v>0</v>
      </c>
      <c r="D307" s="398">
        <v>0</v>
      </c>
      <c r="E307" s="398">
        <v>0</v>
      </c>
      <c r="F307" s="398">
        <v>0</v>
      </c>
      <c r="G307" s="398">
        <v>0</v>
      </c>
      <c r="H307" s="398">
        <v>0</v>
      </c>
      <c r="I307" s="398">
        <v>0</v>
      </c>
      <c r="J307" s="398">
        <v>0</v>
      </c>
      <c r="K307" s="398">
        <v>0</v>
      </c>
      <c r="L307" s="398">
        <v>0</v>
      </c>
      <c r="M307" s="398">
        <v>0</v>
      </c>
      <c r="N307" s="398">
        <v>0</v>
      </c>
      <c r="O307" s="398">
        <v>0</v>
      </c>
      <c r="P307" s="398">
        <v>0</v>
      </c>
      <c r="Q307" s="398">
        <v>0</v>
      </c>
      <c r="R307" s="398">
        <v>0</v>
      </c>
      <c r="S307" s="398">
        <v>0</v>
      </c>
      <c r="T307" s="398">
        <v>0</v>
      </c>
      <c r="U307" s="398">
        <v>0</v>
      </c>
      <c r="V307" s="398">
        <v>0</v>
      </c>
      <c r="W307" s="398">
        <v>0</v>
      </c>
      <c r="X307" s="398">
        <v>0</v>
      </c>
      <c r="Y307" s="398">
        <v>0</v>
      </c>
      <c r="Z307" s="398">
        <v>0</v>
      </c>
      <c r="AA307" s="398">
        <v>0</v>
      </c>
      <c r="AB307" s="398">
        <v>0</v>
      </c>
      <c r="AC307" s="398">
        <v>0</v>
      </c>
      <c r="AD307" s="398">
        <v>0</v>
      </c>
      <c r="AE307" s="398">
        <v>0</v>
      </c>
      <c r="AF307" s="398">
        <v>0</v>
      </c>
      <c r="AG307" s="398">
        <v>0</v>
      </c>
      <c r="AH307" s="398">
        <v>0</v>
      </c>
      <c r="AI307" s="398">
        <v>0</v>
      </c>
      <c r="AJ307" s="398">
        <v>0</v>
      </c>
      <c r="AK307" s="398">
        <v>0</v>
      </c>
      <c r="AL307" s="398">
        <v>0</v>
      </c>
      <c r="AM307" s="398">
        <v>0</v>
      </c>
      <c r="AN307" s="398">
        <v>0</v>
      </c>
      <c r="AO307" s="398">
        <v>0</v>
      </c>
      <c r="AP307" s="398">
        <v>0</v>
      </c>
      <c r="AQ307" s="398">
        <v>0</v>
      </c>
      <c r="AR307" s="398">
        <v>0</v>
      </c>
      <c r="AS307" s="398">
        <v>0</v>
      </c>
      <c r="AT307" s="398">
        <v>0</v>
      </c>
      <c r="AU307" s="398">
        <v>0</v>
      </c>
      <c r="AV307" s="398">
        <v>0</v>
      </c>
      <c r="AW307" s="398">
        <v>0</v>
      </c>
      <c r="AX307" s="398">
        <v>0</v>
      </c>
      <c r="AY307" s="398">
        <v>0</v>
      </c>
      <c r="AZ307" s="398">
        <v>0</v>
      </c>
      <c r="BA307" s="398">
        <v>0</v>
      </c>
      <c r="BB307" s="398">
        <v>0</v>
      </c>
      <c r="BC307" s="398">
        <v>0</v>
      </c>
      <c r="BD307" s="398">
        <v>0</v>
      </c>
      <c r="BE307" s="398">
        <v>0</v>
      </c>
      <c r="BF307" s="398">
        <v>0</v>
      </c>
      <c r="BG307" s="398">
        <v>0</v>
      </c>
      <c r="BH307" s="398">
        <v>0</v>
      </c>
      <c r="BI307" s="398">
        <v>0</v>
      </c>
      <c r="BJ307" s="398">
        <v>0</v>
      </c>
      <c r="BK307" s="398">
        <v>0</v>
      </c>
      <c r="BL307" s="398">
        <v>0</v>
      </c>
    </row>
    <row r="308" spans="2:64" hidden="1" outlineLevel="1" x14ac:dyDescent="0.2">
      <c r="B308" s="502">
        <v>41536</v>
      </c>
      <c r="C308" s="397">
        <v>0</v>
      </c>
      <c r="D308" s="398">
        <v>0</v>
      </c>
      <c r="E308" s="398">
        <v>0</v>
      </c>
      <c r="F308" s="398">
        <v>0</v>
      </c>
      <c r="G308" s="398">
        <v>0</v>
      </c>
      <c r="H308" s="398">
        <v>0</v>
      </c>
      <c r="I308" s="398">
        <v>0</v>
      </c>
      <c r="J308" s="398">
        <v>0</v>
      </c>
      <c r="K308" s="398">
        <v>0</v>
      </c>
      <c r="L308" s="398">
        <v>0</v>
      </c>
      <c r="M308" s="398">
        <v>0</v>
      </c>
      <c r="N308" s="398">
        <v>0</v>
      </c>
      <c r="O308" s="398">
        <v>0</v>
      </c>
      <c r="P308" s="398">
        <v>0</v>
      </c>
      <c r="Q308" s="398">
        <v>0</v>
      </c>
      <c r="R308" s="398">
        <v>0</v>
      </c>
      <c r="S308" s="398">
        <v>0</v>
      </c>
      <c r="T308" s="398">
        <v>0</v>
      </c>
      <c r="U308" s="398">
        <v>0</v>
      </c>
      <c r="V308" s="398">
        <v>0</v>
      </c>
      <c r="W308" s="398">
        <v>0</v>
      </c>
      <c r="X308" s="398">
        <v>0</v>
      </c>
      <c r="Y308" s="398">
        <v>0</v>
      </c>
      <c r="Z308" s="398">
        <v>0</v>
      </c>
      <c r="AA308" s="398">
        <v>0</v>
      </c>
      <c r="AB308" s="398">
        <v>0</v>
      </c>
      <c r="AC308" s="398">
        <v>0</v>
      </c>
      <c r="AD308" s="398">
        <v>0</v>
      </c>
      <c r="AE308" s="398">
        <v>0</v>
      </c>
      <c r="AF308" s="398">
        <v>0</v>
      </c>
      <c r="AG308" s="398">
        <v>0</v>
      </c>
      <c r="AH308" s="398">
        <v>0</v>
      </c>
      <c r="AI308" s="398">
        <v>0</v>
      </c>
      <c r="AJ308" s="398">
        <v>0</v>
      </c>
      <c r="AK308" s="398">
        <v>0</v>
      </c>
      <c r="AL308" s="398">
        <v>0</v>
      </c>
      <c r="AM308" s="398">
        <v>0</v>
      </c>
      <c r="AN308" s="398">
        <v>0</v>
      </c>
      <c r="AO308" s="398">
        <v>0</v>
      </c>
      <c r="AP308" s="398">
        <v>0</v>
      </c>
      <c r="AQ308" s="398">
        <v>0</v>
      </c>
      <c r="AR308" s="398">
        <v>0</v>
      </c>
      <c r="AS308" s="398">
        <v>0</v>
      </c>
      <c r="AT308" s="398">
        <v>0</v>
      </c>
      <c r="AU308" s="398">
        <v>0</v>
      </c>
      <c r="AV308" s="398">
        <v>0</v>
      </c>
      <c r="AW308" s="398">
        <v>0</v>
      </c>
      <c r="AX308" s="398">
        <v>0</v>
      </c>
      <c r="AY308" s="398">
        <v>0</v>
      </c>
      <c r="AZ308" s="398">
        <v>0</v>
      </c>
      <c r="BA308" s="398">
        <v>0</v>
      </c>
      <c r="BB308" s="398">
        <v>0</v>
      </c>
      <c r="BC308" s="398">
        <v>0</v>
      </c>
      <c r="BD308" s="398">
        <v>0</v>
      </c>
      <c r="BE308" s="398">
        <v>0</v>
      </c>
      <c r="BF308" s="398">
        <v>0</v>
      </c>
      <c r="BG308" s="398">
        <v>0</v>
      </c>
      <c r="BH308" s="398">
        <v>0</v>
      </c>
      <c r="BI308" s="398">
        <v>0</v>
      </c>
      <c r="BJ308" s="398">
        <v>0</v>
      </c>
      <c r="BK308" s="398">
        <v>0</v>
      </c>
      <c r="BL308" s="398">
        <v>0</v>
      </c>
    </row>
    <row r="309" spans="2:64" hidden="1" outlineLevel="1" x14ac:dyDescent="0.2">
      <c r="B309" s="502">
        <v>41626</v>
      </c>
      <c r="C309" s="397">
        <v>0</v>
      </c>
      <c r="D309" s="398">
        <v>0</v>
      </c>
      <c r="E309" s="398">
        <v>0</v>
      </c>
      <c r="F309" s="398">
        <v>0</v>
      </c>
      <c r="G309" s="398">
        <v>0</v>
      </c>
      <c r="H309" s="398">
        <v>0</v>
      </c>
      <c r="I309" s="398">
        <v>0</v>
      </c>
      <c r="J309" s="398">
        <v>0</v>
      </c>
      <c r="K309" s="398">
        <v>0</v>
      </c>
      <c r="L309" s="398">
        <v>0</v>
      </c>
      <c r="M309" s="398">
        <v>0</v>
      </c>
      <c r="N309" s="398">
        <v>0</v>
      </c>
      <c r="O309" s="398">
        <v>0</v>
      </c>
      <c r="P309" s="398">
        <v>0</v>
      </c>
      <c r="Q309" s="398">
        <v>0</v>
      </c>
      <c r="R309" s="398">
        <v>0</v>
      </c>
      <c r="S309" s="398">
        <v>0</v>
      </c>
      <c r="T309" s="398">
        <v>0</v>
      </c>
      <c r="U309" s="398">
        <v>0</v>
      </c>
      <c r="V309" s="398">
        <v>0</v>
      </c>
      <c r="W309" s="398">
        <v>0</v>
      </c>
      <c r="X309" s="398">
        <v>0</v>
      </c>
      <c r="Y309" s="398">
        <v>0</v>
      </c>
      <c r="Z309" s="398">
        <v>0</v>
      </c>
      <c r="AA309" s="398">
        <v>0</v>
      </c>
      <c r="AB309" s="398">
        <v>0</v>
      </c>
      <c r="AC309" s="398">
        <v>0</v>
      </c>
      <c r="AD309" s="398">
        <v>0</v>
      </c>
      <c r="AE309" s="398">
        <v>0</v>
      </c>
      <c r="AF309" s="398">
        <v>0</v>
      </c>
      <c r="AG309" s="398">
        <v>0</v>
      </c>
      <c r="AH309" s="398">
        <v>0</v>
      </c>
      <c r="AI309" s="398">
        <v>0</v>
      </c>
      <c r="AJ309" s="398">
        <v>0</v>
      </c>
      <c r="AK309" s="398">
        <v>0</v>
      </c>
      <c r="AL309" s="398">
        <v>0</v>
      </c>
      <c r="AM309" s="398">
        <v>0</v>
      </c>
      <c r="AN309" s="398">
        <v>0</v>
      </c>
      <c r="AO309" s="398">
        <v>0</v>
      </c>
      <c r="AP309" s="398">
        <v>0</v>
      </c>
      <c r="AQ309" s="398">
        <v>0</v>
      </c>
      <c r="AR309" s="398">
        <v>0</v>
      </c>
      <c r="AS309" s="398">
        <v>0</v>
      </c>
      <c r="AT309" s="398">
        <v>0</v>
      </c>
      <c r="AU309" s="398">
        <v>0</v>
      </c>
      <c r="AV309" s="398">
        <v>0</v>
      </c>
      <c r="AW309" s="398">
        <v>0</v>
      </c>
      <c r="AX309" s="398">
        <v>0</v>
      </c>
      <c r="AY309" s="398">
        <v>0</v>
      </c>
      <c r="AZ309" s="398">
        <v>0</v>
      </c>
      <c r="BA309" s="398">
        <v>0</v>
      </c>
      <c r="BB309" s="398">
        <v>0</v>
      </c>
      <c r="BC309" s="398">
        <v>0</v>
      </c>
      <c r="BD309" s="398">
        <v>0</v>
      </c>
      <c r="BE309" s="398">
        <v>0</v>
      </c>
      <c r="BF309" s="398">
        <v>0</v>
      </c>
      <c r="BG309" s="398">
        <v>0</v>
      </c>
      <c r="BH309" s="398">
        <v>0</v>
      </c>
      <c r="BI309" s="398">
        <v>0</v>
      </c>
      <c r="BJ309" s="398">
        <v>0</v>
      </c>
      <c r="BK309" s="398">
        <v>0</v>
      </c>
      <c r="BL309" s="398">
        <v>0</v>
      </c>
    </row>
    <row r="310" spans="2:64" hidden="1" outlineLevel="1" x14ac:dyDescent="0.2">
      <c r="B310" s="502">
        <v>41716</v>
      </c>
      <c r="C310" s="397">
        <v>0</v>
      </c>
      <c r="D310" s="398">
        <v>0</v>
      </c>
      <c r="E310" s="398">
        <v>0</v>
      </c>
      <c r="F310" s="398">
        <v>0</v>
      </c>
      <c r="G310" s="398">
        <v>0</v>
      </c>
      <c r="H310" s="398">
        <v>0</v>
      </c>
      <c r="I310" s="398">
        <v>0</v>
      </c>
      <c r="J310" s="398">
        <v>0</v>
      </c>
      <c r="K310" s="398">
        <v>0</v>
      </c>
      <c r="L310" s="398">
        <v>0</v>
      </c>
      <c r="M310" s="398">
        <v>0</v>
      </c>
      <c r="N310" s="398">
        <v>0</v>
      </c>
      <c r="O310" s="398">
        <v>0</v>
      </c>
      <c r="P310" s="398">
        <v>0</v>
      </c>
      <c r="Q310" s="398">
        <v>0</v>
      </c>
      <c r="R310" s="398">
        <v>0</v>
      </c>
      <c r="S310" s="398">
        <v>0</v>
      </c>
      <c r="T310" s="398">
        <v>0</v>
      </c>
      <c r="U310" s="398">
        <v>0</v>
      </c>
      <c r="V310" s="398">
        <v>0</v>
      </c>
      <c r="W310" s="398">
        <v>0</v>
      </c>
      <c r="X310" s="398">
        <v>0</v>
      </c>
      <c r="Y310" s="398">
        <v>0</v>
      </c>
      <c r="Z310" s="398">
        <v>0</v>
      </c>
      <c r="AA310" s="398">
        <v>0</v>
      </c>
      <c r="AB310" s="398">
        <v>0</v>
      </c>
      <c r="AC310" s="398">
        <v>0</v>
      </c>
      <c r="AD310" s="398">
        <v>0</v>
      </c>
      <c r="AE310" s="398">
        <v>0</v>
      </c>
      <c r="AF310" s="398">
        <v>0</v>
      </c>
      <c r="AG310" s="398">
        <v>0</v>
      </c>
      <c r="AH310" s="398">
        <v>0</v>
      </c>
      <c r="AI310" s="398">
        <v>0</v>
      </c>
      <c r="AJ310" s="398">
        <v>0</v>
      </c>
      <c r="AK310" s="398">
        <v>0</v>
      </c>
      <c r="AL310" s="398">
        <v>0</v>
      </c>
      <c r="AM310" s="398">
        <v>0</v>
      </c>
      <c r="AN310" s="398">
        <v>0</v>
      </c>
      <c r="AO310" s="398">
        <v>0</v>
      </c>
      <c r="AP310" s="398">
        <v>0</v>
      </c>
      <c r="AQ310" s="398">
        <v>0</v>
      </c>
      <c r="AR310" s="398">
        <v>0</v>
      </c>
      <c r="AS310" s="398">
        <v>0</v>
      </c>
      <c r="AT310" s="398">
        <v>0</v>
      </c>
      <c r="AU310" s="398">
        <v>0</v>
      </c>
      <c r="AV310" s="398">
        <v>0</v>
      </c>
      <c r="AW310" s="398">
        <v>0</v>
      </c>
      <c r="AX310" s="398">
        <v>0</v>
      </c>
      <c r="AY310" s="398">
        <v>0</v>
      </c>
      <c r="AZ310" s="398">
        <v>0</v>
      </c>
      <c r="BA310" s="398">
        <v>0</v>
      </c>
      <c r="BB310" s="398">
        <v>0</v>
      </c>
      <c r="BC310" s="398">
        <v>0</v>
      </c>
      <c r="BD310" s="398">
        <v>0</v>
      </c>
      <c r="BE310" s="398">
        <v>0</v>
      </c>
      <c r="BF310" s="398">
        <v>0</v>
      </c>
      <c r="BG310" s="398">
        <v>0</v>
      </c>
      <c r="BH310" s="398">
        <v>0</v>
      </c>
      <c r="BI310" s="398">
        <v>0</v>
      </c>
      <c r="BJ310" s="398">
        <v>0</v>
      </c>
      <c r="BK310" s="398">
        <v>0</v>
      </c>
      <c r="BL310" s="398">
        <v>0</v>
      </c>
    </row>
    <row r="311" spans="2:64" hidden="1" outlineLevel="1" x14ac:dyDescent="0.2">
      <c r="B311" s="502">
        <v>41809</v>
      </c>
      <c r="C311" s="397">
        <v>0</v>
      </c>
      <c r="D311" s="398">
        <v>0</v>
      </c>
      <c r="E311" s="398">
        <v>0</v>
      </c>
      <c r="F311" s="398">
        <v>0</v>
      </c>
      <c r="G311" s="398">
        <v>0</v>
      </c>
      <c r="H311" s="398">
        <v>0</v>
      </c>
      <c r="I311" s="398">
        <v>0</v>
      </c>
      <c r="J311" s="398">
        <v>0</v>
      </c>
      <c r="K311" s="398">
        <v>0</v>
      </c>
      <c r="L311" s="398">
        <v>0</v>
      </c>
      <c r="M311" s="398">
        <v>0</v>
      </c>
      <c r="N311" s="398">
        <v>0</v>
      </c>
      <c r="O311" s="398">
        <v>0</v>
      </c>
      <c r="P311" s="398">
        <v>0</v>
      </c>
      <c r="Q311" s="398">
        <v>0</v>
      </c>
      <c r="R311" s="398">
        <v>0</v>
      </c>
      <c r="S311" s="398">
        <v>0</v>
      </c>
      <c r="T311" s="398">
        <v>0</v>
      </c>
      <c r="U311" s="398">
        <v>0</v>
      </c>
      <c r="V311" s="398">
        <v>0</v>
      </c>
      <c r="W311" s="398">
        <v>0</v>
      </c>
      <c r="X311" s="398">
        <v>0</v>
      </c>
      <c r="Y311" s="398">
        <v>0</v>
      </c>
      <c r="Z311" s="398">
        <v>0</v>
      </c>
      <c r="AA311" s="398">
        <v>0</v>
      </c>
      <c r="AB311" s="398">
        <v>0</v>
      </c>
      <c r="AC311" s="398">
        <v>0</v>
      </c>
      <c r="AD311" s="398">
        <v>0</v>
      </c>
      <c r="AE311" s="398">
        <v>0</v>
      </c>
      <c r="AF311" s="398">
        <v>0</v>
      </c>
      <c r="AG311" s="398">
        <v>0</v>
      </c>
      <c r="AH311" s="398">
        <v>0</v>
      </c>
      <c r="AI311" s="398">
        <v>0</v>
      </c>
      <c r="AJ311" s="398">
        <v>0</v>
      </c>
      <c r="AK311" s="398">
        <v>0</v>
      </c>
      <c r="AL311" s="398">
        <v>0</v>
      </c>
      <c r="AM311" s="398">
        <v>0</v>
      </c>
      <c r="AN311" s="398">
        <v>0</v>
      </c>
      <c r="AO311" s="398">
        <v>0</v>
      </c>
      <c r="AP311" s="398">
        <v>0</v>
      </c>
      <c r="AQ311" s="398">
        <v>0</v>
      </c>
      <c r="AR311" s="398">
        <v>0</v>
      </c>
      <c r="AS311" s="398">
        <v>0</v>
      </c>
      <c r="AT311" s="398">
        <v>0</v>
      </c>
      <c r="AU311" s="398">
        <v>0</v>
      </c>
      <c r="AV311" s="398">
        <v>0</v>
      </c>
      <c r="AW311" s="398">
        <v>0</v>
      </c>
      <c r="AX311" s="398">
        <v>0</v>
      </c>
      <c r="AY311" s="398">
        <v>0</v>
      </c>
      <c r="AZ311" s="398">
        <v>0</v>
      </c>
      <c r="BA311" s="398">
        <v>0</v>
      </c>
      <c r="BB311" s="398">
        <v>0</v>
      </c>
      <c r="BC311" s="398">
        <v>0</v>
      </c>
      <c r="BD311" s="398">
        <v>0</v>
      </c>
      <c r="BE311" s="398">
        <v>0</v>
      </c>
      <c r="BF311" s="398">
        <v>0</v>
      </c>
      <c r="BG311" s="398">
        <v>0</v>
      </c>
      <c r="BH311" s="398">
        <v>0</v>
      </c>
      <c r="BI311" s="398">
        <v>0</v>
      </c>
      <c r="BJ311" s="398">
        <v>0</v>
      </c>
      <c r="BK311" s="398">
        <v>0</v>
      </c>
      <c r="BL311" s="398">
        <v>0</v>
      </c>
    </row>
    <row r="312" spans="2:64" hidden="1" outlineLevel="1" x14ac:dyDescent="0.2">
      <c r="B312" s="502">
        <v>41900</v>
      </c>
      <c r="C312" s="397">
        <v>0</v>
      </c>
      <c r="D312" s="398">
        <v>0</v>
      </c>
      <c r="E312" s="398">
        <v>0</v>
      </c>
      <c r="F312" s="398">
        <v>0</v>
      </c>
      <c r="G312" s="398">
        <v>0</v>
      </c>
      <c r="H312" s="398">
        <v>0</v>
      </c>
      <c r="I312" s="398">
        <v>0</v>
      </c>
      <c r="J312" s="398">
        <v>0</v>
      </c>
      <c r="K312" s="398">
        <v>0</v>
      </c>
      <c r="L312" s="398">
        <v>0</v>
      </c>
      <c r="M312" s="398">
        <v>0</v>
      </c>
      <c r="N312" s="398">
        <v>0</v>
      </c>
      <c r="O312" s="398">
        <v>0</v>
      </c>
      <c r="P312" s="398">
        <v>0</v>
      </c>
      <c r="Q312" s="398">
        <v>0</v>
      </c>
      <c r="R312" s="398">
        <v>0</v>
      </c>
      <c r="S312" s="398">
        <v>0</v>
      </c>
      <c r="T312" s="398">
        <v>0</v>
      </c>
      <c r="U312" s="398">
        <v>0</v>
      </c>
      <c r="V312" s="398">
        <v>0</v>
      </c>
      <c r="W312" s="398">
        <v>0</v>
      </c>
      <c r="X312" s="398">
        <v>0</v>
      </c>
      <c r="Y312" s="398">
        <v>0</v>
      </c>
      <c r="Z312" s="398">
        <v>0</v>
      </c>
      <c r="AA312" s="398">
        <v>0</v>
      </c>
      <c r="AB312" s="398">
        <v>0</v>
      </c>
      <c r="AC312" s="398">
        <v>0</v>
      </c>
      <c r="AD312" s="398">
        <v>0</v>
      </c>
      <c r="AE312" s="398">
        <v>0</v>
      </c>
      <c r="AF312" s="398">
        <v>0</v>
      </c>
      <c r="AG312" s="398">
        <v>0</v>
      </c>
      <c r="AH312" s="398">
        <v>0</v>
      </c>
      <c r="AI312" s="398">
        <v>0</v>
      </c>
      <c r="AJ312" s="398">
        <v>0</v>
      </c>
      <c r="AK312" s="398">
        <v>0</v>
      </c>
      <c r="AL312" s="398">
        <v>0</v>
      </c>
      <c r="AM312" s="398">
        <v>0</v>
      </c>
      <c r="AN312" s="398">
        <v>0</v>
      </c>
      <c r="AO312" s="398">
        <v>0</v>
      </c>
      <c r="AP312" s="398">
        <v>0</v>
      </c>
      <c r="AQ312" s="398">
        <v>0</v>
      </c>
      <c r="AR312" s="398">
        <v>0</v>
      </c>
      <c r="AS312" s="398">
        <v>0</v>
      </c>
      <c r="AT312" s="398">
        <v>0</v>
      </c>
      <c r="AU312" s="398">
        <v>0</v>
      </c>
      <c r="AV312" s="398">
        <v>0</v>
      </c>
      <c r="AW312" s="398">
        <v>0</v>
      </c>
      <c r="AX312" s="398">
        <v>0</v>
      </c>
      <c r="AY312" s="398">
        <v>0</v>
      </c>
      <c r="AZ312" s="398">
        <v>0</v>
      </c>
      <c r="BA312" s="398">
        <v>0</v>
      </c>
      <c r="BB312" s="398">
        <v>0</v>
      </c>
      <c r="BC312" s="398">
        <v>0</v>
      </c>
      <c r="BD312" s="398">
        <v>0</v>
      </c>
      <c r="BE312" s="398">
        <v>0</v>
      </c>
      <c r="BF312" s="398">
        <v>0</v>
      </c>
      <c r="BG312" s="398">
        <v>0</v>
      </c>
      <c r="BH312" s="398">
        <v>0</v>
      </c>
      <c r="BI312" s="398">
        <v>0</v>
      </c>
      <c r="BJ312" s="398">
        <v>0</v>
      </c>
      <c r="BK312" s="398">
        <v>0</v>
      </c>
      <c r="BL312" s="398">
        <v>0</v>
      </c>
    </row>
    <row r="313" spans="2:64" hidden="1" outlineLevel="1" x14ac:dyDescent="0.2">
      <c r="B313" s="502">
        <v>42188</v>
      </c>
      <c r="C313" s="397">
        <v>-1.9081958235744878E-13</v>
      </c>
      <c r="D313" s="398">
        <v>-1.9081958235744878E-13</v>
      </c>
      <c r="E313" s="398">
        <v>0</v>
      </c>
      <c r="F313" s="398">
        <v>0</v>
      </c>
      <c r="G313" s="398">
        <v>0</v>
      </c>
      <c r="H313" s="398">
        <v>0</v>
      </c>
      <c r="I313" s="398">
        <v>0</v>
      </c>
      <c r="J313" s="398">
        <v>0</v>
      </c>
      <c r="K313" s="398">
        <v>0</v>
      </c>
      <c r="L313" s="398">
        <v>0</v>
      </c>
      <c r="M313" s="398">
        <v>0</v>
      </c>
      <c r="N313" s="398">
        <v>8.1690515254216611E-4</v>
      </c>
      <c r="O313" s="398">
        <v>0</v>
      </c>
      <c r="P313" s="398">
        <v>0</v>
      </c>
      <c r="Q313" s="398">
        <v>0</v>
      </c>
      <c r="R313" s="398">
        <v>0</v>
      </c>
      <c r="S313" s="398">
        <v>4.5142691321164996E-6</v>
      </c>
      <c r="T313" s="398">
        <v>-1.9519418865271421E-3</v>
      </c>
      <c r="U313" s="398">
        <v>0</v>
      </c>
      <c r="V313" s="398">
        <v>0</v>
      </c>
      <c r="W313" s="398">
        <v>0</v>
      </c>
      <c r="X313" s="398">
        <v>0</v>
      </c>
      <c r="Y313" s="398">
        <v>0</v>
      </c>
      <c r="Z313" s="398">
        <v>2.061451987956861E-3</v>
      </c>
      <c r="AA313" s="398">
        <v>0</v>
      </c>
      <c r="AB313" s="398">
        <v>0</v>
      </c>
      <c r="AC313" s="398">
        <v>0</v>
      </c>
      <c r="AD313" s="398">
        <v>0</v>
      </c>
      <c r="AE313" s="398">
        <v>-5.9620920015920897E-3</v>
      </c>
      <c r="AF313" s="398">
        <v>1.1135827615409155E-3</v>
      </c>
      <c r="AG313" s="398">
        <v>-7.9652490179993318E-4</v>
      </c>
      <c r="AH313" s="398">
        <v>-2.4863352383885928E-4</v>
      </c>
      <c r="AI313" s="398">
        <v>3.2211855231778497E-6</v>
      </c>
      <c r="AJ313" s="398">
        <v>0</v>
      </c>
      <c r="AK313" s="398">
        <v>0</v>
      </c>
      <c r="AL313" s="398">
        <v>0</v>
      </c>
      <c r="AM313" s="398">
        <v>0</v>
      </c>
      <c r="AN313" s="398">
        <v>0</v>
      </c>
      <c r="AO313" s="398">
        <v>0</v>
      </c>
      <c r="AP313" s="398">
        <v>0</v>
      </c>
      <c r="AQ313" s="398">
        <v>0</v>
      </c>
      <c r="AR313" s="398">
        <v>0</v>
      </c>
      <c r="AS313" s="398">
        <v>0</v>
      </c>
      <c r="AT313" s="398">
        <v>0</v>
      </c>
      <c r="AU313" s="398">
        <v>0</v>
      </c>
      <c r="AV313" s="398">
        <v>0</v>
      </c>
      <c r="AW313" s="398">
        <v>0</v>
      </c>
      <c r="AX313" s="398">
        <v>0</v>
      </c>
      <c r="AY313" s="398">
        <v>0</v>
      </c>
      <c r="AZ313" s="398">
        <v>0</v>
      </c>
      <c r="BA313" s="398">
        <v>0</v>
      </c>
      <c r="BB313" s="398">
        <v>0</v>
      </c>
      <c r="BC313" s="398">
        <v>0</v>
      </c>
      <c r="BD313" s="398">
        <v>0</v>
      </c>
      <c r="BE313" s="398">
        <v>0</v>
      </c>
      <c r="BF313" s="398">
        <v>0</v>
      </c>
      <c r="BG313" s="398">
        <v>0</v>
      </c>
      <c r="BH313" s="398">
        <v>0</v>
      </c>
      <c r="BI313" s="398">
        <v>0</v>
      </c>
      <c r="BJ313" s="398">
        <v>0</v>
      </c>
      <c r="BK313" s="398">
        <v>0</v>
      </c>
      <c r="BL313" s="398">
        <v>0</v>
      </c>
    </row>
    <row r="314" spans="2:64" hidden="1" outlineLevel="1" x14ac:dyDescent="0.2">
      <c r="B314" s="502">
        <v>42555</v>
      </c>
      <c r="C314" s="397">
        <v>-2.9490299091605721E-13</v>
      </c>
      <c r="D314" s="398">
        <v>-2.9490299091605721E-13</v>
      </c>
      <c r="E314" s="398">
        <v>0</v>
      </c>
      <c r="F314" s="398">
        <v>0</v>
      </c>
      <c r="G314" s="398">
        <v>0</v>
      </c>
      <c r="H314" s="398">
        <v>0</v>
      </c>
      <c r="I314" s="398">
        <v>0</v>
      </c>
      <c r="J314" s="398">
        <v>0</v>
      </c>
      <c r="K314" s="398">
        <v>0</v>
      </c>
      <c r="L314" s="398">
        <v>0</v>
      </c>
      <c r="M314" s="398">
        <v>0</v>
      </c>
      <c r="N314" s="398">
        <v>6.1232771976157951E-4</v>
      </c>
      <c r="O314" s="398">
        <v>0</v>
      </c>
      <c r="P314" s="398">
        <v>0</v>
      </c>
      <c r="Q314" s="398">
        <v>0</v>
      </c>
      <c r="R314" s="398">
        <v>0</v>
      </c>
      <c r="S314" s="398">
        <v>3.3837614654697035E-6</v>
      </c>
      <c r="T314" s="398">
        <v>-1.877957174333672E-3</v>
      </c>
      <c r="U314" s="398">
        <v>0</v>
      </c>
      <c r="V314" s="398">
        <v>0</v>
      </c>
      <c r="W314" s="398">
        <v>0</v>
      </c>
      <c r="X314" s="398">
        <v>0</v>
      </c>
      <c r="Y314" s="398">
        <v>0</v>
      </c>
      <c r="Z314" s="398">
        <v>1.5452028808565776E-3</v>
      </c>
      <c r="AA314" s="398">
        <v>0</v>
      </c>
      <c r="AB314" s="398">
        <v>0</v>
      </c>
      <c r="AC314" s="398">
        <v>0</v>
      </c>
      <c r="AD314" s="398">
        <v>0</v>
      </c>
      <c r="AE314" s="398">
        <v>-4.469006221179822E-3</v>
      </c>
      <c r="AF314" s="398">
        <v>-3.9447746466060585E-4</v>
      </c>
      <c r="AG314" s="398">
        <v>1.9055541763610129E-3</v>
      </c>
      <c r="AH314" s="398">
        <v>8.8938974037063023E-4</v>
      </c>
      <c r="AI314" s="398">
        <v>-3.9329424651908529E-4</v>
      </c>
      <c r="AJ314" s="398">
        <v>0</v>
      </c>
      <c r="AK314" s="398">
        <v>0</v>
      </c>
      <c r="AL314" s="398">
        <v>0</v>
      </c>
      <c r="AM314" s="398">
        <v>0</v>
      </c>
      <c r="AN314" s="398">
        <v>0</v>
      </c>
      <c r="AO314" s="398">
        <v>0</v>
      </c>
      <c r="AP314" s="398">
        <v>0</v>
      </c>
      <c r="AQ314" s="398">
        <v>0</v>
      </c>
      <c r="AR314" s="398">
        <v>0</v>
      </c>
      <c r="AS314" s="398">
        <v>0</v>
      </c>
      <c r="AT314" s="398">
        <v>0</v>
      </c>
      <c r="AU314" s="398">
        <v>0</v>
      </c>
      <c r="AV314" s="398">
        <v>0</v>
      </c>
      <c r="AW314" s="398">
        <v>0</v>
      </c>
      <c r="AX314" s="398">
        <v>0</v>
      </c>
      <c r="AY314" s="398">
        <v>0</v>
      </c>
      <c r="AZ314" s="398">
        <v>0</v>
      </c>
      <c r="BA314" s="398">
        <v>0</v>
      </c>
      <c r="BB314" s="398">
        <v>0</v>
      </c>
      <c r="BC314" s="398">
        <v>0</v>
      </c>
      <c r="BD314" s="398">
        <v>0</v>
      </c>
      <c r="BE314" s="398">
        <v>0</v>
      </c>
      <c r="BF314" s="398">
        <v>0</v>
      </c>
      <c r="BG314" s="398">
        <v>0</v>
      </c>
      <c r="BH314" s="398">
        <v>0</v>
      </c>
      <c r="BI314" s="398">
        <v>0</v>
      </c>
      <c r="BJ314" s="398">
        <v>0</v>
      </c>
      <c r="BK314" s="398">
        <v>0</v>
      </c>
      <c r="BL314" s="398">
        <v>0</v>
      </c>
    </row>
    <row r="315" spans="2:64" hidden="1" outlineLevel="1" x14ac:dyDescent="0.2">
      <c r="B315" s="502">
        <v>42919</v>
      </c>
      <c r="C315" s="397">
        <v>-3.4694469519536142E-13</v>
      </c>
      <c r="D315" s="398">
        <v>-2.3418766925686896E-13</v>
      </c>
      <c r="E315" s="398">
        <v>0</v>
      </c>
      <c r="F315" s="398">
        <v>0</v>
      </c>
      <c r="G315" s="398">
        <v>0</v>
      </c>
      <c r="H315" s="398">
        <v>0</v>
      </c>
      <c r="I315" s="398">
        <v>0</v>
      </c>
      <c r="J315" s="398">
        <v>0</v>
      </c>
      <c r="K315" s="398">
        <v>0</v>
      </c>
      <c r="L315" s="398">
        <v>0</v>
      </c>
      <c r="M315" s="398">
        <v>0</v>
      </c>
      <c r="N315" s="398">
        <v>4.9051592156124091E-4</v>
      </c>
      <c r="O315" s="398">
        <v>0</v>
      </c>
      <c r="P315" s="398">
        <v>0</v>
      </c>
      <c r="Q315" s="398">
        <v>0</v>
      </c>
      <c r="R315" s="398">
        <v>0</v>
      </c>
      <c r="S315" s="398">
        <v>2.7106218138117644E-6</v>
      </c>
      <c r="T315" s="398">
        <v>-1.902196241718862E-3</v>
      </c>
      <c r="U315" s="398">
        <v>0</v>
      </c>
      <c r="V315" s="398">
        <v>0</v>
      </c>
      <c r="W315" s="398">
        <v>0</v>
      </c>
      <c r="X315" s="398">
        <v>0</v>
      </c>
      <c r="Y315" s="398">
        <v>0</v>
      </c>
      <c r="Z315" s="398">
        <v>1.2378120248929259E-3</v>
      </c>
      <c r="AA315" s="398">
        <v>0</v>
      </c>
      <c r="AB315" s="398">
        <v>0</v>
      </c>
      <c r="AC315" s="398">
        <v>0</v>
      </c>
      <c r="AD315" s="398">
        <v>0</v>
      </c>
      <c r="AE315" s="398">
        <v>-3.5799762691454684E-3</v>
      </c>
      <c r="AF315" s="398">
        <v>-1.1121056229818765E-3</v>
      </c>
      <c r="AG315" s="398">
        <v>-2.0401673766178019E-4</v>
      </c>
      <c r="AH315" s="398">
        <v>4.078293086486745E-3</v>
      </c>
      <c r="AI315" s="398">
        <v>2.8000080792497939E-3</v>
      </c>
      <c r="AJ315" s="398">
        <v>-6.0182669832896385E-4</v>
      </c>
      <c r="AK315" s="398">
        <v>0</v>
      </c>
      <c r="AL315" s="398">
        <v>0</v>
      </c>
      <c r="AM315" s="398">
        <v>0</v>
      </c>
      <c r="AN315" s="398">
        <v>0</v>
      </c>
      <c r="AO315" s="398">
        <v>0</v>
      </c>
      <c r="AP315" s="398">
        <v>0</v>
      </c>
      <c r="AQ315" s="398">
        <v>0</v>
      </c>
      <c r="AR315" s="398">
        <v>0</v>
      </c>
      <c r="AS315" s="398">
        <v>0</v>
      </c>
      <c r="AT315" s="398">
        <v>0</v>
      </c>
      <c r="AU315" s="398">
        <v>0</v>
      </c>
      <c r="AV315" s="398">
        <v>0</v>
      </c>
      <c r="AW315" s="398">
        <v>0</v>
      </c>
      <c r="AX315" s="398">
        <v>0</v>
      </c>
      <c r="AY315" s="398">
        <v>0</v>
      </c>
      <c r="AZ315" s="398">
        <v>0</v>
      </c>
      <c r="BA315" s="398">
        <v>0</v>
      </c>
      <c r="BB315" s="398">
        <v>0</v>
      </c>
      <c r="BC315" s="398">
        <v>0</v>
      </c>
      <c r="BD315" s="398">
        <v>0</v>
      </c>
      <c r="BE315" s="398">
        <v>0</v>
      </c>
      <c r="BF315" s="398">
        <v>0</v>
      </c>
      <c r="BG315" s="398">
        <v>0</v>
      </c>
      <c r="BH315" s="398">
        <v>0</v>
      </c>
      <c r="BI315" s="398">
        <v>0</v>
      </c>
      <c r="BJ315" s="398">
        <v>0</v>
      </c>
      <c r="BK315" s="398">
        <v>0</v>
      </c>
      <c r="BL315" s="398">
        <v>0</v>
      </c>
    </row>
    <row r="316" spans="2:64" hidden="1" outlineLevel="1" x14ac:dyDescent="0.2">
      <c r="B316" s="502">
        <v>43284</v>
      </c>
      <c r="C316" s="397">
        <v>-2.0816681711721685E-13</v>
      </c>
      <c r="D316" s="398">
        <v>-2.0816681711721685E-13</v>
      </c>
      <c r="E316" s="398">
        <v>0</v>
      </c>
      <c r="F316" s="398">
        <v>0</v>
      </c>
      <c r="G316" s="398">
        <v>0</v>
      </c>
      <c r="H316" s="398">
        <v>0</v>
      </c>
      <c r="I316" s="398">
        <v>0</v>
      </c>
      <c r="J316" s="398">
        <v>0</v>
      </c>
      <c r="K316" s="398">
        <v>0</v>
      </c>
      <c r="L316" s="398">
        <v>0</v>
      </c>
      <c r="M316" s="398">
        <v>0</v>
      </c>
      <c r="N316" s="398">
        <v>4.0891604766342404E-4</v>
      </c>
      <c r="O316" s="398">
        <v>0</v>
      </c>
      <c r="P316" s="398">
        <v>0</v>
      </c>
      <c r="Q316" s="398">
        <v>0</v>
      </c>
      <c r="R316" s="398">
        <v>0</v>
      </c>
      <c r="S316" s="398">
        <v>2.2596959026177643E-6</v>
      </c>
      <c r="T316" s="398">
        <v>-1.9106771609843365E-3</v>
      </c>
      <c r="U316" s="398">
        <v>0</v>
      </c>
      <c r="V316" s="398">
        <v>0</v>
      </c>
      <c r="W316" s="398">
        <v>0</v>
      </c>
      <c r="X316" s="398">
        <v>0</v>
      </c>
      <c r="Y316" s="398">
        <v>0</v>
      </c>
      <c r="Z316" s="398">
        <v>1.0318955582806072E-3</v>
      </c>
      <c r="AA316" s="398">
        <v>0</v>
      </c>
      <c r="AB316" s="398">
        <v>0</v>
      </c>
      <c r="AC316" s="398">
        <v>0</v>
      </c>
      <c r="AD316" s="398">
        <v>0</v>
      </c>
      <c r="AE316" s="398">
        <v>-2.9844286025381556E-3</v>
      </c>
      <c r="AF316" s="398">
        <v>-1.5773118111281348E-3</v>
      </c>
      <c r="AG316" s="398">
        <v>-1.1454914752417195E-3</v>
      </c>
      <c r="AH316" s="398">
        <v>1.4789458341237655E-3</v>
      </c>
      <c r="AI316" s="398">
        <v>6.5863830245056071E-3</v>
      </c>
      <c r="AJ316" s="398">
        <v>3.7008031589496476E-3</v>
      </c>
      <c r="AK316" s="398">
        <v>-7.7371510643665931E-4</v>
      </c>
      <c r="AL316" s="398">
        <v>0</v>
      </c>
      <c r="AM316" s="398">
        <v>0</v>
      </c>
      <c r="AN316" s="398">
        <v>0</v>
      </c>
      <c r="AO316" s="398">
        <v>0</v>
      </c>
      <c r="AP316" s="398">
        <v>0</v>
      </c>
      <c r="AQ316" s="398">
        <v>0</v>
      </c>
      <c r="AR316" s="398">
        <v>0</v>
      </c>
      <c r="AS316" s="398">
        <v>0</v>
      </c>
      <c r="AT316" s="398">
        <v>0</v>
      </c>
      <c r="AU316" s="398">
        <v>0</v>
      </c>
      <c r="AV316" s="398">
        <v>0</v>
      </c>
      <c r="AW316" s="398">
        <v>0</v>
      </c>
      <c r="AX316" s="398">
        <v>0</v>
      </c>
      <c r="AY316" s="398">
        <v>0</v>
      </c>
      <c r="AZ316" s="398">
        <v>0</v>
      </c>
      <c r="BA316" s="398">
        <v>0</v>
      </c>
      <c r="BB316" s="398">
        <v>0</v>
      </c>
      <c r="BC316" s="398">
        <v>0</v>
      </c>
      <c r="BD316" s="398">
        <v>0</v>
      </c>
      <c r="BE316" s="398">
        <v>0</v>
      </c>
      <c r="BF316" s="398">
        <v>0</v>
      </c>
      <c r="BG316" s="398">
        <v>0</v>
      </c>
      <c r="BH316" s="398">
        <v>0</v>
      </c>
      <c r="BI316" s="398">
        <v>0</v>
      </c>
      <c r="BJ316" s="398">
        <v>0</v>
      </c>
      <c r="BK316" s="398">
        <v>0</v>
      </c>
      <c r="BL316" s="398">
        <v>0</v>
      </c>
    </row>
    <row r="317" spans="2:64" hidden="1" outlineLevel="1" x14ac:dyDescent="0.2">
      <c r="B317" s="502">
        <v>43649</v>
      </c>
      <c r="C317" s="397">
        <v>-2.6020852139652106E-13</v>
      </c>
      <c r="D317" s="398">
        <v>-3.4694469519536142E-13</v>
      </c>
      <c r="E317" s="398">
        <v>0</v>
      </c>
      <c r="F317" s="398">
        <v>0</v>
      </c>
      <c r="G317" s="398">
        <v>0</v>
      </c>
      <c r="H317" s="398">
        <v>0</v>
      </c>
      <c r="I317" s="398">
        <v>0</v>
      </c>
      <c r="J317" s="398">
        <v>0</v>
      </c>
      <c r="K317" s="398">
        <v>0</v>
      </c>
      <c r="L317" s="398">
        <v>0</v>
      </c>
      <c r="M317" s="398">
        <v>0</v>
      </c>
      <c r="N317" s="398">
        <v>3.5059046180063724E-4</v>
      </c>
      <c r="O317" s="398">
        <v>0</v>
      </c>
      <c r="P317" s="398">
        <v>0</v>
      </c>
      <c r="Q317" s="398">
        <v>0</v>
      </c>
      <c r="R317" s="398">
        <v>0</v>
      </c>
      <c r="S317" s="398">
        <v>1.9373849399761944E-6</v>
      </c>
      <c r="T317" s="398">
        <v>-1.8829115972472665E-3</v>
      </c>
      <c r="U317" s="398">
        <v>0</v>
      </c>
      <c r="V317" s="398">
        <v>0</v>
      </c>
      <c r="W317" s="398">
        <v>0</v>
      </c>
      <c r="X317" s="398">
        <v>0</v>
      </c>
      <c r="Y317" s="398">
        <v>0</v>
      </c>
      <c r="Z317" s="398">
        <v>8.8471152581010015E-4</v>
      </c>
      <c r="AA317" s="398">
        <v>0</v>
      </c>
      <c r="AB317" s="398">
        <v>0</v>
      </c>
      <c r="AC317" s="398">
        <v>0</v>
      </c>
      <c r="AD317" s="398">
        <v>0</v>
      </c>
      <c r="AE317" s="398">
        <v>-2.5587457587114559E-3</v>
      </c>
      <c r="AF317" s="398">
        <v>-1.8421361709479445E-3</v>
      </c>
      <c r="AG317" s="398">
        <v>-1.716883598623653E-3</v>
      </c>
      <c r="AH317" s="398">
        <v>2.8429005038965727E-4</v>
      </c>
      <c r="AI317" s="398">
        <v>3.7601518256685784E-3</v>
      </c>
      <c r="AJ317" s="398">
        <v>8.1858145000932026E-3</v>
      </c>
      <c r="AK317" s="398">
        <v>3.6203723501222751E-3</v>
      </c>
      <c r="AL317" s="398">
        <v>-8.7184510610960331E-4</v>
      </c>
      <c r="AM317" s="398">
        <v>0</v>
      </c>
      <c r="AN317" s="398">
        <v>0</v>
      </c>
      <c r="AO317" s="398">
        <v>0</v>
      </c>
      <c r="AP317" s="398">
        <v>0</v>
      </c>
      <c r="AQ317" s="398">
        <v>0</v>
      </c>
      <c r="AR317" s="398">
        <v>0</v>
      </c>
      <c r="AS317" s="398">
        <v>0</v>
      </c>
      <c r="AT317" s="398">
        <v>0</v>
      </c>
      <c r="AU317" s="398">
        <v>0</v>
      </c>
      <c r="AV317" s="398">
        <v>0</v>
      </c>
      <c r="AW317" s="398">
        <v>0</v>
      </c>
      <c r="AX317" s="398">
        <v>0</v>
      </c>
      <c r="AY317" s="398">
        <v>0</v>
      </c>
      <c r="AZ317" s="398">
        <v>0</v>
      </c>
      <c r="BA317" s="398">
        <v>0</v>
      </c>
      <c r="BB317" s="398">
        <v>0</v>
      </c>
      <c r="BC317" s="398">
        <v>0</v>
      </c>
      <c r="BD317" s="398">
        <v>0</v>
      </c>
      <c r="BE317" s="398">
        <v>0</v>
      </c>
      <c r="BF317" s="398">
        <v>0</v>
      </c>
      <c r="BG317" s="398">
        <v>0</v>
      </c>
      <c r="BH317" s="398">
        <v>0</v>
      </c>
      <c r="BI317" s="398">
        <v>0</v>
      </c>
      <c r="BJ317" s="398">
        <v>0</v>
      </c>
      <c r="BK317" s="398">
        <v>0</v>
      </c>
      <c r="BL317" s="398">
        <v>0</v>
      </c>
    </row>
    <row r="318" spans="2:64" hidden="1" outlineLevel="1" x14ac:dyDescent="0.2">
      <c r="B318" s="502">
        <v>44015</v>
      </c>
      <c r="C318" s="397">
        <v>-3.1225022567582528E-13</v>
      </c>
      <c r="D318" s="398">
        <v>-1.5612511283791264E-13</v>
      </c>
      <c r="E318" s="398">
        <v>0</v>
      </c>
      <c r="F318" s="398">
        <v>0</v>
      </c>
      <c r="G318" s="398">
        <v>0</v>
      </c>
      <c r="H318" s="398">
        <v>0</v>
      </c>
      <c r="I318" s="398">
        <v>0</v>
      </c>
      <c r="J318" s="398">
        <v>0</v>
      </c>
      <c r="K318" s="398">
        <v>0</v>
      </c>
      <c r="L318" s="398">
        <v>0</v>
      </c>
      <c r="M318" s="398">
        <v>0</v>
      </c>
      <c r="N318" s="398">
        <v>3.0672025365732769E-4</v>
      </c>
      <c r="O318" s="398">
        <v>0</v>
      </c>
      <c r="P318" s="398">
        <v>0</v>
      </c>
      <c r="Q318" s="398">
        <v>0</v>
      </c>
      <c r="R318" s="398">
        <v>0</v>
      </c>
      <c r="S318" s="398">
        <v>1.6949554086653773E-6</v>
      </c>
      <c r="T318" s="398">
        <v>-1.8358804583507027E-3</v>
      </c>
      <c r="U318" s="398">
        <v>0</v>
      </c>
      <c r="V318" s="398">
        <v>0</v>
      </c>
      <c r="W318" s="398">
        <v>0</v>
      </c>
      <c r="X318" s="398">
        <v>0</v>
      </c>
      <c r="Y318" s="398">
        <v>0</v>
      </c>
      <c r="Z318" s="398">
        <v>7.7400549367348526E-4</v>
      </c>
      <c r="AA318" s="398">
        <v>0</v>
      </c>
      <c r="AB318" s="398">
        <v>0</v>
      </c>
      <c r="AC318" s="398">
        <v>0</v>
      </c>
      <c r="AD318" s="398">
        <v>0</v>
      </c>
      <c r="AE318" s="398">
        <v>-2.2385638895165705E-3</v>
      </c>
      <c r="AF318" s="398">
        <v>-1.9890029050347036E-3</v>
      </c>
      <c r="AG318" s="398">
        <v>-2.0681686152025647E-3</v>
      </c>
      <c r="AH318" s="398">
        <v>-5.0921835897249634E-4</v>
      </c>
      <c r="AI318" s="398">
        <v>2.3482598442321756E-3</v>
      </c>
      <c r="AJ318" s="398">
        <v>5.3068678379161738E-3</v>
      </c>
      <c r="AK318" s="398">
        <v>8.8709454772878393E-3</v>
      </c>
      <c r="AL318" s="398">
        <v>3.3789972471963414E-3</v>
      </c>
      <c r="AM318" s="398">
        <v>-9.3060489765595111E-4</v>
      </c>
      <c r="AN318" s="398">
        <v>0</v>
      </c>
      <c r="AO318" s="398">
        <v>0</v>
      </c>
      <c r="AP318" s="398">
        <v>0</v>
      </c>
      <c r="AQ318" s="398">
        <v>0</v>
      </c>
      <c r="AR318" s="398">
        <v>0</v>
      </c>
      <c r="AS318" s="398">
        <v>0</v>
      </c>
      <c r="AT318" s="398">
        <v>0</v>
      </c>
      <c r="AU318" s="398">
        <v>0</v>
      </c>
      <c r="AV318" s="398">
        <v>0</v>
      </c>
      <c r="AW318" s="398">
        <v>0</v>
      </c>
      <c r="AX318" s="398">
        <v>0</v>
      </c>
      <c r="AY318" s="398">
        <v>0</v>
      </c>
      <c r="AZ318" s="398">
        <v>0</v>
      </c>
      <c r="BA318" s="398">
        <v>0</v>
      </c>
      <c r="BB318" s="398">
        <v>0</v>
      </c>
      <c r="BC318" s="398">
        <v>0</v>
      </c>
      <c r="BD318" s="398">
        <v>0</v>
      </c>
      <c r="BE318" s="398">
        <v>0</v>
      </c>
      <c r="BF318" s="398">
        <v>0</v>
      </c>
      <c r="BG318" s="398">
        <v>0</v>
      </c>
      <c r="BH318" s="398">
        <v>0</v>
      </c>
      <c r="BI318" s="398">
        <v>0</v>
      </c>
      <c r="BJ318" s="398">
        <v>0</v>
      </c>
      <c r="BK318" s="398">
        <v>0</v>
      </c>
      <c r="BL318" s="398">
        <v>0</v>
      </c>
    </row>
    <row r="319" spans="2:64" hidden="1" outlineLevel="1" x14ac:dyDescent="0.2">
      <c r="B319" s="502">
        <v>44382</v>
      </c>
      <c r="C319" s="397">
        <v>-2.2551405187698492E-13</v>
      </c>
      <c r="D319" s="398">
        <v>-1.5612511283791264E-13</v>
      </c>
      <c r="E319" s="398">
        <v>0</v>
      </c>
      <c r="F319" s="398">
        <v>0</v>
      </c>
      <c r="G319" s="398">
        <v>0</v>
      </c>
      <c r="H319" s="398">
        <v>0</v>
      </c>
      <c r="I319" s="398">
        <v>0</v>
      </c>
      <c r="J319" s="398">
        <v>0</v>
      </c>
      <c r="K319" s="398">
        <v>0</v>
      </c>
      <c r="L319" s="398">
        <v>0</v>
      </c>
      <c r="M319" s="398">
        <v>0</v>
      </c>
      <c r="N319" s="398">
        <v>2.7252449295508963E-4</v>
      </c>
      <c r="O319" s="398">
        <v>0</v>
      </c>
      <c r="P319" s="398">
        <v>0</v>
      </c>
      <c r="Q319" s="398">
        <v>0</v>
      </c>
      <c r="R319" s="398">
        <v>0</v>
      </c>
      <c r="S319" s="398">
        <v>1.5059875915768295E-6</v>
      </c>
      <c r="T319" s="398">
        <v>-1.7810783804056429E-3</v>
      </c>
      <c r="U319" s="398">
        <v>0</v>
      </c>
      <c r="V319" s="398">
        <v>0</v>
      </c>
      <c r="W319" s="398">
        <v>0</v>
      </c>
      <c r="X319" s="398">
        <v>0</v>
      </c>
      <c r="Y319" s="398">
        <v>0</v>
      </c>
      <c r="Z319" s="398">
        <v>6.8771283339916223E-4</v>
      </c>
      <c r="AA319" s="398">
        <v>0</v>
      </c>
      <c r="AB319" s="398">
        <v>0</v>
      </c>
      <c r="AC319" s="398">
        <v>0</v>
      </c>
      <c r="AD319" s="398">
        <v>0</v>
      </c>
      <c r="AE319" s="398">
        <v>-1.9889899070639483E-3</v>
      </c>
      <c r="AF319" s="398">
        <v>-2.0671764124763348E-3</v>
      </c>
      <c r="AG319" s="398">
        <v>-2.2875228607166509E-3</v>
      </c>
      <c r="AH319" s="398">
        <v>-1.0548383858229038E-3</v>
      </c>
      <c r="AI319" s="398">
        <v>1.338289549752264E-3</v>
      </c>
      <c r="AJ319" s="398">
        <v>3.8143132560092274E-3</v>
      </c>
      <c r="AK319" s="398">
        <v>6.0429878111570301E-3</v>
      </c>
      <c r="AL319" s="398">
        <v>9.3761111539039654E-3</v>
      </c>
      <c r="AM319" s="398">
        <v>3.1085356837559641E-3</v>
      </c>
      <c r="AN319" s="398">
        <v>-9.8210091671949162E-4</v>
      </c>
      <c r="AO319" s="398">
        <v>0</v>
      </c>
      <c r="AP319" s="398">
        <v>0</v>
      </c>
      <c r="AQ319" s="398">
        <v>0</v>
      </c>
      <c r="AR319" s="398">
        <v>0</v>
      </c>
      <c r="AS319" s="398">
        <v>0</v>
      </c>
      <c r="AT319" s="398">
        <v>0</v>
      </c>
      <c r="AU319" s="398">
        <v>0</v>
      </c>
      <c r="AV319" s="398">
        <v>0</v>
      </c>
      <c r="AW319" s="398">
        <v>0</v>
      </c>
      <c r="AX319" s="398">
        <v>0</v>
      </c>
      <c r="AY319" s="398">
        <v>0</v>
      </c>
      <c r="AZ319" s="398">
        <v>0</v>
      </c>
      <c r="BA319" s="398">
        <v>0</v>
      </c>
      <c r="BB319" s="398">
        <v>0</v>
      </c>
      <c r="BC319" s="398">
        <v>0</v>
      </c>
      <c r="BD319" s="398">
        <v>0</v>
      </c>
      <c r="BE319" s="398">
        <v>0</v>
      </c>
      <c r="BF319" s="398">
        <v>0</v>
      </c>
      <c r="BG319" s="398">
        <v>0</v>
      </c>
      <c r="BH319" s="398">
        <v>0</v>
      </c>
      <c r="BI319" s="398">
        <v>0</v>
      </c>
      <c r="BJ319" s="398">
        <v>0</v>
      </c>
      <c r="BK319" s="398">
        <v>0</v>
      </c>
      <c r="BL319" s="398">
        <v>0</v>
      </c>
    </row>
    <row r="320" spans="2:64" hidden="1" outlineLevel="1" x14ac:dyDescent="0.2">
      <c r="B320" s="502">
        <v>44746</v>
      </c>
      <c r="C320" s="397">
        <v>-2.7755575615628914E-13</v>
      </c>
      <c r="D320" s="398">
        <v>-6.9388939039072284E-14</v>
      </c>
      <c r="E320" s="398">
        <v>0</v>
      </c>
      <c r="F320" s="398">
        <v>0</v>
      </c>
      <c r="G320" s="398">
        <v>0</v>
      </c>
      <c r="H320" s="398">
        <v>0</v>
      </c>
      <c r="I320" s="398">
        <v>0</v>
      </c>
      <c r="J320" s="398">
        <v>0</v>
      </c>
      <c r="K320" s="398">
        <v>0</v>
      </c>
      <c r="L320" s="398">
        <v>0</v>
      </c>
      <c r="M320" s="398">
        <v>0</v>
      </c>
      <c r="N320" s="398">
        <v>2.453969442234305E-4</v>
      </c>
      <c r="O320" s="398">
        <v>0</v>
      </c>
      <c r="P320" s="398">
        <v>0</v>
      </c>
      <c r="Q320" s="398">
        <v>0</v>
      </c>
      <c r="R320" s="398">
        <v>0</v>
      </c>
      <c r="S320" s="398">
        <v>1.3560789990929578E-6</v>
      </c>
      <c r="T320" s="398">
        <v>-1.7278413635621326E-3</v>
      </c>
      <c r="U320" s="398">
        <v>0</v>
      </c>
      <c r="V320" s="398">
        <v>0</v>
      </c>
      <c r="W320" s="398">
        <v>0</v>
      </c>
      <c r="X320" s="398">
        <v>0</v>
      </c>
      <c r="Y320" s="398">
        <v>0</v>
      </c>
      <c r="Z320" s="398">
        <v>6.1925673536938897E-4</v>
      </c>
      <c r="AA320" s="398">
        <v>0</v>
      </c>
      <c r="AB320" s="398">
        <v>0</v>
      </c>
      <c r="AC320" s="398">
        <v>0</v>
      </c>
      <c r="AD320" s="398">
        <v>0</v>
      </c>
      <c r="AE320" s="398">
        <v>-1.7910024895616272E-3</v>
      </c>
      <c r="AF320" s="398">
        <v>-2.1096555579552811E-3</v>
      </c>
      <c r="AG320" s="398">
        <v>-2.4322298676840437E-3</v>
      </c>
      <c r="AH320" s="398">
        <v>-1.4484558825966776E-3</v>
      </c>
      <c r="AI320" s="398">
        <v>5.8581174305558092E-4</v>
      </c>
      <c r="AJ320" s="398">
        <v>2.688949721444539E-3</v>
      </c>
      <c r="AK320" s="398">
        <v>4.5700970350247283E-3</v>
      </c>
      <c r="AL320" s="398">
        <v>6.5899218064380261E-3</v>
      </c>
      <c r="AM320" s="398">
        <v>9.750739553785609E-3</v>
      </c>
      <c r="AN320" s="398">
        <v>3.016796043791431E-3</v>
      </c>
      <c r="AO320" s="398">
        <v>-1.0231867357199387E-3</v>
      </c>
      <c r="AP320" s="398">
        <v>0</v>
      </c>
      <c r="AQ320" s="398">
        <v>0</v>
      </c>
      <c r="AR320" s="398">
        <v>0</v>
      </c>
      <c r="AS320" s="398">
        <v>0</v>
      </c>
      <c r="AT320" s="398">
        <v>0</v>
      </c>
      <c r="AU320" s="398">
        <v>0</v>
      </c>
      <c r="AV320" s="398">
        <v>0</v>
      </c>
      <c r="AW320" s="398">
        <v>0</v>
      </c>
      <c r="AX320" s="398">
        <v>0</v>
      </c>
      <c r="AY320" s="398">
        <v>0</v>
      </c>
      <c r="AZ320" s="398">
        <v>0</v>
      </c>
      <c r="BA320" s="398">
        <v>0</v>
      </c>
      <c r="BB320" s="398">
        <v>0</v>
      </c>
      <c r="BC320" s="398">
        <v>0</v>
      </c>
      <c r="BD320" s="398">
        <v>0</v>
      </c>
      <c r="BE320" s="398">
        <v>0</v>
      </c>
      <c r="BF320" s="398">
        <v>0</v>
      </c>
      <c r="BG320" s="398">
        <v>0</v>
      </c>
      <c r="BH320" s="398">
        <v>0</v>
      </c>
      <c r="BI320" s="398">
        <v>0</v>
      </c>
      <c r="BJ320" s="398">
        <v>0</v>
      </c>
      <c r="BK320" s="398">
        <v>0</v>
      </c>
      <c r="BL320" s="398">
        <v>0</v>
      </c>
    </row>
    <row r="321" spans="2:64" hidden="1" outlineLevel="1" x14ac:dyDescent="0.2">
      <c r="B321" s="502">
        <v>45110</v>
      </c>
      <c r="C321" s="397">
        <v>-2.4286128663675299E-13</v>
      </c>
      <c r="D321" s="398">
        <v>6.9388939039072284E-14</v>
      </c>
      <c r="E321" s="398">
        <v>0</v>
      </c>
      <c r="F321" s="398">
        <v>0</v>
      </c>
      <c r="G321" s="398">
        <v>0</v>
      </c>
      <c r="H321" s="398">
        <v>0</v>
      </c>
      <c r="I321" s="398">
        <v>0</v>
      </c>
      <c r="J321" s="398">
        <v>0</v>
      </c>
      <c r="K321" s="398">
        <v>0</v>
      </c>
      <c r="L321" s="398">
        <v>0</v>
      </c>
      <c r="M321" s="398">
        <v>0</v>
      </c>
      <c r="N321" s="398">
        <v>2.2317808797203686E-4</v>
      </c>
      <c r="O321" s="398">
        <v>0</v>
      </c>
      <c r="P321" s="398">
        <v>0</v>
      </c>
      <c r="Q321" s="398">
        <v>0</v>
      </c>
      <c r="R321" s="398">
        <v>0</v>
      </c>
      <c r="S321" s="398">
        <v>1.233296312297405E-6</v>
      </c>
      <c r="T321" s="398">
        <v>-1.6762213999113595E-3</v>
      </c>
      <c r="U321" s="398">
        <v>0</v>
      </c>
      <c r="V321" s="398">
        <v>0</v>
      </c>
      <c r="W321" s="398">
        <v>0</v>
      </c>
      <c r="X321" s="398">
        <v>0</v>
      </c>
      <c r="Y321" s="398">
        <v>0</v>
      </c>
      <c r="Z321" s="398">
        <v>5.6318767363214284E-4</v>
      </c>
      <c r="AA321" s="398">
        <v>0</v>
      </c>
      <c r="AB321" s="398">
        <v>0</v>
      </c>
      <c r="AC321" s="398">
        <v>0</v>
      </c>
      <c r="AD321" s="398">
        <v>0</v>
      </c>
      <c r="AE321" s="398">
        <v>-1.6288406211838191E-3</v>
      </c>
      <c r="AF321" s="398">
        <v>-2.1284068104678033E-3</v>
      </c>
      <c r="AG321" s="398">
        <v>-2.5266878446797425E-3</v>
      </c>
      <c r="AH321" s="398">
        <v>-1.7386414101656922E-3</v>
      </c>
      <c r="AI321" s="398">
        <v>9.5093156612935381E-6</v>
      </c>
      <c r="AJ321" s="398">
        <v>1.8154040723993015E-3</v>
      </c>
      <c r="AK321" s="398">
        <v>3.4200302935667726E-3</v>
      </c>
      <c r="AL321" s="398">
        <v>5.1491413602562652E-3</v>
      </c>
      <c r="AM321" s="398">
        <v>7.0012728027070426E-3</v>
      </c>
      <c r="AN321" s="398">
        <v>1.0188612833573335E-2</v>
      </c>
      <c r="AO321" s="398">
        <v>3.0343360592037516E-3</v>
      </c>
      <c r="AP321" s="398">
        <v>-1.1164824753953639E-3</v>
      </c>
      <c r="AQ321" s="398">
        <v>0</v>
      </c>
      <c r="AR321" s="398">
        <v>0</v>
      </c>
      <c r="AS321" s="398">
        <v>0</v>
      </c>
      <c r="AT321" s="398">
        <v>0</v>
      </c>
      <c r="AU321" s="398">
        <v>0</v>
      </c>
      <c r="AV321" s="398">
        <v>0</v>
      </c>
      <c r="AW321" s="398">
        <v>0</v>
      </c>
      <c r="AX321" s="398">
        <v>0</v>
      </c>
      <c r="AY321" s="398">
        <v>0</v>
      </c>
      <c r="AZ321" s="398">
        <v>0</v>
      </c>
      <c r="BA321" s="398">
        <v>0</v>
      </c>
      <c r="BB321" s="398">
        <v>0</v>
      </c>
      <c r="BC321" s="398">
        <v>0</v>
      </c>
      <c r="BD321" s="398">
        <v>0</v>
      </c>
      <c r="BE321" s="398">
        <v>0</v>
      </c>
      <c r="BF321" s="398">
        <v>0</v>
      </c>
      <c r="BG321" s="398">
        <v>0</v>
      </c>
      <c r="BH321" s="398">
        <v>0</v>
      </c>
      <c r="BI321" s="398">
        <v>0</v>
      </c>
      <c r="BJ321" s="398">
        <v>0</v>
      </c>
      <c r="BK321" s="398">
        <v>0</v>
      </c>
      <c r="BL321" s="398">
        <v>0</v>
      </c>
    </row>
    <row r="322" spans="2:64" hidden="1" outlineLevel="1" x14ac:dyDescent="0.2">
      <c r="B322" s="502">
        <v>45476</v>
      </c>
      <c r="C322" s="397">
        <v>-2.4286128663675299E-13</v>
      </c>
      <c r="D322" s="398">
        <v>6.9388939039072284E-14</v>
      </c>
      <c r="E322" s="398">
        <v>0</v>
      </c>
      <c r="F322" s="398">
        <v>0</v>
      </c>
      <c r="G322" s="398">
        <v>0</v>
      </c>
      <c r="H322" s="398">
        <v>0</v>
      </c>
      <c r="I322" s="398">
        <v>0</v>
      </c>
      <c r="J322" s="398">
        <v>0</v>
      </c>
      <c r="K322" s="398">
        <v>0</v>
      </c>
      <c r="L322" s="398">
        <v>0</v>
      </c>
      <c r="M322" s="398">
        <v>0</v>
      </c>
      <c r="N322" s="398">
        <v>2.0455320484322193E-4</v>
      </c>
      <c r="O322" s="398">
        <v>0</v>
      </c>
      <c r="P322" s="398">
        <v>0</v>
      </c>
      <c r="Q322" s="398">
        <v>0</v>
      </c>
      <c r="R322" s="398">
        <v>0</v>
      </c>
      <c r="S322" s="398">
        <v>1.1303740755919112E-6</v>
      </c>
      <c r="T322" s="398">
        <v>-1.6223937971196478E-3</v>
      </c>
      <c r="U322" s="398">
        <v>0</v>
      </c>
      <c r="V322" s="398">
        <v>0</v>
      </c>
      <c r="W322" s="398">
        <v>0</v>
      </c>
      <c r="X322" s="398">
        <v>0</v>
      </c>
      <c r="Y322" s="398">
        <v>0</v>
      </c>
      <c r="Z322" s="398">
        <v>5.1618796712699089E-4</v>
      </c>
      <c r="AA322" s="398">
        <v>0</v>
      </c>
      <c r="AB322" s="398">
        <v>0</v>
      </c>
      <c r="AC322" s="398">
        <v>0</v>
      </c>
      <c r="AD322" s="398">
        <v>0</v>
      </c>
      <c r="AE322" s="398">
        <v>-1.4929089684097285E-3</v>
      </c>
      <c r="AF322" s="398">
        <v>-2.1229983311089884E-3</v>
      </c>
      <c r="AG322" s="398">
        <v>-2.5741737586133795E-3</v>
      </c>
      <c r="AH322" s="398">
        <v>-1.9394631797786666E-3</v>
      </c>
      <c r="AI322" s="398">
        <v>-4.2087343176538949E-4</v>
      </c>
      <c r="AJ322" s="398">
        <v>1.1466169885961108E-3</v>
      </c>
      <c r="AK322" s="398">
        <v>2.5301463060442564E-3</v>
      </c>
      <c r="AL322" s="398">
        <v>4.026409218642335E-3</v>
      </c>
      <c r="AM322" s="398">
        <v>5.6302670999389126E-3</v>
      </c>
      <c r="AN322" s="398">
        <v>7.5410603363364193E-3</v>
      </c>
      <c r="AO322" s="398">
        <v>1.0593106751482367E-2</v>
      </c>
      <c r="AP322" s="398">
        <v>2.5687945406568935E-3</v>
      </c>
      <c r="AQ322" s="398">
        <v>-1.1647838591213877E-3</v>
      </c>
      <c r="AR322" s="398">
        <v>0</v>
      </c>
      <c r="AS322" s="398">
        <v>0</v>
      </c>
      <c r="AT322" s="398">
        <v>0</v>
      </c>
      <c r="AU322" s="398">
        <v>0</v>
      </c>
      <c r="AV322" s="398">
        <v>0</v>
      </c>
      <c r="AW322" s="398">
        <v>0</v>
      </c>
      <c r="AX322" s="398">
        <v>0</v>
      </c>
      <c r="AY322" s="398">
        <v>0</v>
      </c>
      <c r="AZ322" s="398">
        <v>0</v>
      </c>
      <c r="BA322" s="398">
        <v>0</v>
      </c>
      <c r="BB322" s="398">
        <v>0</v>
      </c>
      <c r="BC322" s="398">
        <v>0</v>
      </c>
      <c r="BD322" s="398">
        <v>0</v>
      </c>
      <c r="BE322" s="398">
        <v>0</v>
      </c>
      <c r="BF322" s="398">
        <v>0</v>
      </c>
      <c r="BG322" s="398">
        <v>0</v>
      </c>
      <c r="BH322" s="398">
        <v>0</v>
      </c>
      <c r="BI322" s="398">
        <v>0</v>
      </c>
      <c r="BJ322" s="398">
        <v>0</v>
      </c>
      <c r="BK322" s="398">
        <v>0</v>
      </c>
      <c r="BL322" s="398">
        <v>0</v>
      </c>
    </row>
    <row r="323" spans="2:64" hidden="1" outlineLevel="1" x14ac:dyDescent="0.2">
      <c r="B323" s="502">
        <v>45841</v>
      </c>
      <c r="C323" s="397">
        <v>-1.5612511283791264E-13</v>
      </c>
      <c r="D323" s="398">
        <v>0</v>
      </c>
      <c r="E323" s="398">
        <v>0</v>
      </c>
      <c r="F323" s="398">
        <v>0</v>
      </c>
      <c r="G323" s="398">
        <v>0</v>
      </c>
      <c r="H323" s="398">
        <v>0</v>
      </c>
      <c r="I323" s="398">
        <v>0</v>
      </c>
      <c r="J323" s="398">
        <v>0</v>
      </c>
      <c r="K323" s="398">
        <v>0</v>
      </c>
      <c r="L323" s="398">
        <v>0</v>
      </c>
      <c r="M323" s="398">
        <v>0</v>
      </c>
      <c r="N323" s="398">
        <v>1.8883728412563694E-4</v>
      </c>
      <c r="O323" s="398">
        <v>0</v>
      </c>
      <c r="P323" s="398">
        <v>0</v>
      </c>
      <c r="Q323" s="398">
        <v>0</v>
      </c>
      <c r="R323" s="398">
        <v>0</v>
      </c>
      <c r="S323" s="398">
        <v>1.043526758059965E-6</v>
      </c>
      <c r="T323" s="398">
        <v>-1.5631590475836954E-3</v>
      </c>
      <c r="U323" s="398">
        <v>0</v>
      </c>
      <c r="V323" s="398">
        <v>0</v>
      </c>
      <c r="W323" s="398">
        <v>0</v>
      </c>
      <c r="X323" s="398">
        <v>0</v>
      </c>
      <c r="Y323" s="398">
        <v>0</v>
      </c>
      <c r="Z323" s="398">
        <v>4.7652899839642493E-4</v>
      </c>
      <c r="AA323" s="398">
        <v>0</v>
      </c>
      <c r="AB323" s="398">
        <v>0</v>
      </c>
      <c r="AC323" s="398">
        <v>0</v>
      </c>
      <c r="AD323" s="398">
        <v>0</v>
      </c>
      <c r="AE323" s="398">
        <v>-1.3782080577999511E-3</v>
      </c>
      <c r="AF323" s="398">
        <v>-2.0907903217071144E-3</v>
      </c>
      <c r="AG323" s="398">
        <v>-2.5727724778205896E-3</v>
      </c>
      <c r="AH323" s="398">
        <v>-2.0533978855111212E-3</v>
      </c>
      <c r="AI323" s="398">
        <v>-7.1507693721190035E-4</v>
      </c>
      <c r="AJ323" s="398">
        <v>6.6532241717667806E-4</v>
      </c>
      <c r="AK323" s="398">
        <v>1.8762828025119249E-3</v>
      </c>
      <c r="AL323" s="398">
        <v>3.1902670361363961E-3</v>
      </c>
      <c r="AM323" s="398">
        <v>4.5996837655729039E-3</v>
      </c>
      <c r="AN323" s="398">
        <v>6.3002230973885354E-3</v>
      </c>
      <c r="AO323" s="398">
        <v>8.1210630741186673E-3</v>
      </c>
      <c r="AP323" s="398">
        <v>1.0359560087304376E-2</v>
      </c>
      <c r="AQ323" s="398">
        <v>1.4099038760095883E-3</v>
      </c>
      <c r="AR323" s="398">
        <v>-1.1612833157939595E-3</v>
      </c>
      <c r="AS323" s="398">
        <v>0</v>
      </c>
      <c r="AT323" s="398">
        <v>0</v>
      </c>
      <c r="AU323" s="398">
        <v>0</v>
      </c>
      <c r="AV323" s="398">
        <v>0</v>
      </c>
      <c r="AW323" s="398">
        <v>0</v>
      </c>
      <c r="AX323" s="398">
        <v>0</v>
      </c>
      <c r="AY323" s="398">
        <v>0</v>
      </c>
      <c r="AZ323" s="398">
        <v>0</v>
      </c>
      <c r="BA323" s="398">
        <v>0</v>
      </c>
      <c r="BB323" s="398">
        <v>0</v>
      </c>
      <c r="BC323" s="398">
        <v>0</v>
      </c>
      <c r="BD323" s="398">
        <v>0</v>
      </c>
      <c r="BE323" s="398">
        <v>0</v>
      </c>
      <c r="BF323" s="398">
        <v>0</v>
      </c>
      <c r="BG323" s="398">
        <v>0</v>
      </c>
      <c r="BH323" s="398">
        <v>0</v>
      </c>
      <c r="BI323" s="398">
        <v>0</v>
      </c>
      <c r="BJ323" s="398">
        <v>0</v>
      </c>
      <c r="BK323" s="398">
        <v>0</v>
      </c>
      <c r="BL323" s="398">
        <v>0</v>
      </c>
    </row>
    <row r="324" spans="2:64" hidden="1" outlineLevel="1" x14ac:dyDescent="0.2">
      <c r="B324" s="502">
        <v>46206</v>
      </c>
      <c r="C324" s="397">
        <v>-2.2551405187698492E-13</v>
      </c>
      <c r="D324" s="398">
        <v>0</v>
      </c>
      <c r="E324" s="398">
        <v>0</v>
      </c>
      <c r="F324" s="398">
        <v>0</v>
      </c>
      <c r="G324" s="398">
        <v>0</v>
      </c>
      <c r="H324" s="398">
        <v>0</v>
      </c>
      <c r="I324" s="398">
        <v>0</v>
      </c>
      <c r="J324" s="398">
        <v>0</v>
      </c>
      <c r="K324" s="398">
        <v>0</v>
      </c>
      <c r="L324" s="398">
        <v>0</v>
      </c>
      <c r="M324" s="398">
        <v>0</v>
      </c>
      <c r="N324" s="398">
        <v>1.75353373557674E-4</v>
      </c>
      <c r="O324" s="398">
        <v>0</v>
      </c>
      <c r="P324" s="398">
        <v>0</v>
      </c>
      <c r="Q324" s="398">
        <v>0</v>
      </c>
      <c r="R324" s="398">
        <v>0</v>
      </c>
      <c r="S324" s="398">
        <v>9.6901374077584812E-7</v>
      </c>
      <c r="T324" s="398">
        <v>-1.4988822177701422E-3</v>
      </c>
      <c r="U324" s="398">
        <v>0</v>
      </c>
      <c r="V324" s="398">
        <v>0</v>
      </c>
      <c r="W324" s="398">
        <v>0</v>
      </c>
      <c r="X324" s="398">
        <v>0</v>
      </c>
      <c r="Y324" s="398">
        <v>0</v>
      </c>
      <c r="Z324" s="398">
        <v>4.4250248493193922E-4</v>
      </c>
      <c r="AA324" s="398">
        <v>0</v>
      </c>
      <c r="AB324" s="398">
        <v>0</v>
      </c>
      <c r="AC324" s="398">
        <v>0</v>
      </c>
      <c r="AD324" s="398">
        <v>0</v>
      </c>
      <c r="AE324" s="398">
        <v>-1.279797226198115E-3</v>
      </c>
      <c r="AF324" s="398">
        <v>-2.0362318882936881E-3</v>
      </c>
      <c r="AG324" s="398">
        <v>-2.5311792040128012E-3</v>
      </c>
      <c r="AH324" s="398">
        <v>-2.0970716778194454E-3</v>
      </c>
      <c r="AI324" s="398">
        <v>-9.0033296052879908E-4</v>
      </c>
      <c r="AJ324" s="398">
        <v>3.3325747947690609E-4</v>
      </c>
      <c r="AK324" s="398">
        <v>1.4097886973617191E-3</v>
      </c>
      <c r="AL324" s="398">
        <v>2.5812208521297508E-3</v>
      </c>
      <c r="AM324" s="398">
        <v>3.8384674837764476E-3</v>
      </c>
      <c r="AN324" s="398">
        <v>5.3716633942151037E-3</v>
      </c>
      <c r="AO324" s="398">
        <v>7.0122994642526915E-3</v>
      </c>
      <c r="AP324" s="398">
        <v>8.1014123284178785E-3</v>
      </c>
      <c r="AQ324" s="398">
        <v>9.3839365407528963E-3</v>
      </c>
      <c r="AR324" s="398">
        <v>4.2665816175208038E-5</v>
      </c>
      <c r="AS324" s="398">
        <v>-1.1911400141922934E-3</v>
      </c>
      <c r="AT324" s="398">
        <v>9.1799761021971182E-6</v>
      </c>
      <c r="AU324" s="398">
        <v>0</v>
      </c>
      <c r="AV324" s="398">
        <v>0</v>
      </c>
      <c r="AW324" s="398">
        <v>0</v>
      </c>
      <c r="AX324" s="398">
        <v>0</v>
      </c>
      <c r="AY324" s="398">
        <v>0</v>
      </c>
      <c r="AZ324" s="398">
        <v>0</v>
      </c>
      <c r="BA324" s="398">
        <v>0</v>
      </c>
      <c r="BB324" s="398">
        <v>0</v>
      </c>
      <c r="BC324" s="398">
        <v>0</v>
      </c>
      <c r="BD324" s="398">
        <v>0</v>
      </c>
      <c r="BE324" s="398">
        <v>0</v>
      </c>
      <c r="BF324" s="398">
        <v>0</v>
      </c>
      <c r="BG324" s="398">
        <v>0</v>
      </c>
      <c r="BH324" s="398">
        <v>0</v>
      </c>
      <c r="BI324" s="398">
        <v>0</v>
      </c>
      <c r="BJ324" s="398">
        <v>0</v>
      </c>
      <c r="BK324" s="398">
        <v>0</v>
      </c>
      <c r="BL324" s="398">
        <v>0</v>
      </c>
    </row>
    <row r="325" spans="2:64" hidden="1" outlineLevel="1" x14ac:dyDescent="0.2">
      <c r="B325" s="502">
        <v>46573</v>
      </c>
      <c r="C325" s="397">
        <v>-1.0408340855860843E-13</v>
      </c>
      <c r="D325" s="398">
        <v>1.0408340855860843E-13</v>
      </c>
      <c r="E325" s="398">
        <v>0</v>
      </c>
      <c r="F325" s="398">
        <v>0</v>
      </c>
      <c r="G325" s="398">
        <v>0</v>
      </c>
      <c r="H325" s="398">
        <v>0</v>
      </c>
      <c r="I325" s="398">
        <v>0</v>
      </c>
      <c r="J325" s="398">
        <v>0</v>
      </c>
      <c r="K325" s="398">
        <v>0</v>
      </c>
      <c r="L325" s="398">
        <v>0</v>
      </c>
      <c r="M325" s="398">
        <v>0</v>
      </c>
      <c r="N325" s="398">
        <v>1.6361581207935405E-4</v>
      </c>
      <c r="O325" s="398">
        <v>0</v>
      </c>
      <c r="P325" s="398">
        <v>0</v>
      </c>
      <c r="Q325" s="398">
        <v>0</v>
      </c>
      <c r="R325" s="398">
        <v>0</v>
      </c>
      <c r="S325" s="398">
        <v>9.0415130243881592E-7</v>
      </c>
      <c r="T325" s="398">
        <v>-1.4293589999103684E-3</v>
      </c>
      <c r="U325" s="398">
        <v>0</v>
      </c>
      <c r="V325" s="398">
        <v>0</v>
      </c>
      <c r="W325" s="398">
        <v>0</v>
      </c>
      <c r="X325" s="398">
        <v>0</v>
      </c>
      <c r="Y325" s="398">
        <v>0</v>
      </c>
      <c r="Z325" s="398">
        <v>4.128828659348549E-4</v>
      </c>
      <c r="AA325" s="398">
        <v>0</v>
      </c>
      <c r="AB325" s="398">
        <v>0</v>
      </c>
      <c r="AC325" s="398">
        <v>0</v>
      </c>
      <c r="AD325" s="398">
        <v>0</v>
      </c>
      <c r="AE325" s="398">
        <v>-1.1941319300219633E-3</v>
      </c>
      <c r="AF325" s="398">
        <v>-1.9615819625388997E-3</v>
      </c>
      <c r="AG325" s="398">
        <v>-2.4542324963613971E-3</v>
      </c>
      <c r="AH325" s="398">
        <v>-2.0805387599374947E-3</v>
      </c>
      <c r="AI325" s="398">
        <v>-9.9385090272102738E-4</v>
      </c>
      <c r="AJ325" s="398">
        <v>1.2577390226531371E-4</v>
      </c>
      <c r="AK325" s="398">
        <v>1.0990353134510134E-3</v>
      </c>
      <c r="AL325" s="398">
        <v>2.1603423549024225E-3</v>
      </c>
      <c r="AM325" s="398">
        <v>3.2999036613488852E-3</v>
      </c>
      <c r="AN325" s="398">
        <v>4.7005921933497563E-3</v>
      </c>
      <c r="AO325" s="398">
        <v>6.1987504202699883E-3</v>
      </c>
      <c r="AP325" s="398">
        <v>7.1803437812385795E-3</v>
      </c>
      <c r="AQ325" s="398">
        <v>7.4512957419503589E-3</v>
      </c>
      <c r="AR325" s="398">
        <v>7.9339437781406064E-3</v>
      </c>
      <c r="AS325" s="398">
        <v>-1.6972862998919369E-3</v>
      </c>
      <c r="AT325" s="398">
        <v>-1.1308332638522434E-3</v>
      </c>
      <c r="AU325" s="398">
        <v>0</v>
      </c>
      <c r="AV325" s="398">
        <v>0</v>
      </c>
      <c r="AW325" s="398">
        <v>0</v>
      </c>
      <c r="AX325" s="398">
        <v>0</v>
      </c>
      <c r="AY325" s="398">
        <v>0</v>
      </c>
      <c r="AZ325" s="398">
        <v>0</v>
      </c>
      <c r="BA325" s="398">
        <v>0</v>
      </c>
      <c r="BB325" s="398">
        <v>0</v>
      </c>
      <c r="BC325" s="398">
        <v>0</v>
      </c>
      <c r="BD325" s="398">
        <v>0</v>
      </c>
      <c r="BE325" s="398">
        <v>0</v>
      </c>
      <c r="BF325" s="398">
        <v>0</v>
      </c>
      <c r="BG325" s="398">
        <v>0</v>
      </c>
      <c r="BH325" s="398">
        <v>0</v>
      </c>
      <c r="BI325" s="398">
        <v>0</v>
      </c>
      <c r="BJ325" s="398">
        <v>0</v>
      </c>
      <c r="BK325" s="398">
        <v>0</v>
      </c>
      <c r="BL325" s="398">
        <v>0</v>
      </c>
    </row>
    <row r="326" spans="2:64" hidden="1" outlineLevel="1" x14ac:dyDescent="0.2">
      <c r="B326" s="502">
        <v>46937</v>
      </c>
      <c r="C326" s="397">
        <v>-5.2041704279304213E-14</v>
      </c>
      <c r="D326" s="398">
        <v>1.0408340855860843E-13</v>
      </c>
      <c r="E326" s="398">
        <v>0</v>
      </c>
      <c r="F326" s="398">
        <v>0</v>
      </c>
      <c r="G326" s="398">
        <v>0</v>
      </c>
      <c r="H326" s="398">
        <v>0</v>
      </c>
      <c r="I326" s="398">
        <v>0</v>
      </c>
      <c r="J326" s="398">
        <v>0</v>
      </c>
      <c r="K326" s="398">
        <v>0</v>
      </c>
      <c r="L326" s="398">
        <v>0</v>
      </c>
      <c r="M326" s="398">
        <v>0</v>
      </c>
      <c r="N326" s="398">
        <v>1.5343161323053134E-4</v>
      </c>
      <c r="O326" s="398">
        <v>0</v>
      </c>
      <c r="P326" s="398">
        <v>0</v>
      </c>
      <c r="Q326" s="398">
        <v>0</v>
      </c>
      <c r="R326" s="398">
        <v>0</v>
      </c>
      <c r="S326" s="398">
        <v>8.4787274423625547E-7</v>
      </c>
      <c r="T326" s="398">
        <v>-1.3569730134520286E-3</v>
      </c>
      <c r="U326" s="398">
        <v>0</v>
      </c>
      <c r="V326" s="398">
        <v>0</v>
      </c>
      <c r="W326" s="398">
        <v>0</v>
      </c>
      <c r="X326" s="398">
        <v>0</v>
      </c>
      <c r="Y326" s="398">
        <v>0</v>
      </c>
      <c r="Z326" s="398">
        <v>3.8718314169378099E-4</v>
      </c>
      <c r="AA326" s="398">
        <v>0</v>
      </c>
      <c r="AB326" s="398">
        <v>0</v>
      </c>
      <c r="AC326" s="398">
        <v>0</v>
      </c>
      <c r="AD326" s="398">
        <v>0</v>
      </c>
      <c r="AE326" s="398">
        <v>-1.1198036793495791E-3</v>
      </c>
      <c r="AF326" s="398">
        <v>-1.8726705695512602E-3</v>
      </c>
      <c r="AG326" s="398">
        <v>-2.3512543709941491E-3</v>
      </c>
      <c r="AH326" s="398">
        <v>-2.0177012896582802E-3</v>
      </c>
      <c r="AI326" s="398">
        <v>-1.0147731769639956E-3</v>
      </c>
      <c r="AJ326" s="398">
        <v>1.8261537698682773E-5</v>
      </c>
      <c r="AK326" s="398">
        <v>9.1414159155561725E-4</v>
      </c>
      <c r="AL326" s="398">
        <v>1.8923147391929074E-3</v>
      </c>
      <c r="AM326" s="398">
        <v>2.9428964974480276E-3</v>
      </c>
      <c r="AN326" s="398">
        <v>4.2403145578476242E-3</v>
      </c>
      <c r="AO326" s="398">
        <v>5.6276395563222004E-3</v>
      </c>
      <c r="AP326" s="398">
        <v>6.5294966115382602E-3</v>
      </c>
      <c r="AQ326" s="398">
        <v>6.7653831645198004E-3</v>
      </c>
      <c r="AR326" s="398">
        <v>6.3683151664030435E-3</v>
      </c>
      <c r="AS326" s="398">
        <v>5.9874012958878453E-3</v>
      </c>
      <c r="AT326" s="398">
        <v>-3.6174079207952625E-3</v>
      </c>
      <c r="AU326" s="398">
        <v>-1.0227033362189553E-3</v>
      </c>
      <c r="AV326" s="398">
        <v>0</v>
      </c>
      <c r="AW326" s="398">
        <v>0</v>
      </c>
      <c r="AX326" s="398">
        <v>0</v>
      </c>
      <c r="AY326" s="398">
        <v>0</v>
      </c>
      <c r="AZ326" s="398">
        <v>0</v>
      </c>
      <c r="BA326" s="398">
        <v>0</v>
      </c>
      <c r="BB326" s="398">
        <v>0</v>
      </c>
      <c r="BC326" s="398">
        <v>0</v>
      </c>
      <c r="BD326" s="398">
        <v>0</v>
      </c>
      <c r="BE326" s="398">
        <v>0</v>
      </c>
      <c r="BF326" s="398">
        <v>0</v>
      </c>
      <c r="BG326" s="398">
        <v>0</v>
      </c>
      <c r="BH326" s="398">
        <v>0</v>
      </c>
      <c r="BI326" s="398">
        <v>0</v>
      </c>
      <c r="BJ326" s="398">
        <v>0</v>
      </c>
      <c r="BK326" s="398">
        <v>0</v>
      </c>
      <c r="BL326" s="398">
        <v>0</v>
      </c>
    </row>
    <row r="327" spans="2:64" hidden="1" outlineLevel="1" x14ac:dyDescent="0.2">
      <c r="B327" s="502">
        <v>47302</v>
      </c>
      <c r="C327" s="397">
        <v>-5.2041704279304213E-14</v>
      </c>
      <c r="D327" s="398">
        <v>1.3877787807814457E-13</v>
      </c>
      <c r="E327" s="398">
        <v>0</v>
      </c>
      <c r="F327" s="398">
        <v>0</v>
      </c>
      <c r="G327" s="398">
        <v>0</v>
      </c>
      <c r="H327" s="398">
        <v>0</v>
      </c>
      <c r="I327" s="398">
        <v>0</v>
      </c>
      <c r="J327" s="398">
        <v>0</v>
      </c>
      <c r="K327" s="398">
        <v>0</v>
      </c>
      <c r="L327" s="398">
        <v>0</v>
      </c>
      <c r="M327" s="398">
        <v>0</v>
      </c>
      <c r="N327" s="398">
        <v>1.44416331445546E-4</v>
      </c>
      <c r="O327" s="398">
        <v>0</v>
      </c>
      <c r="P327" s="398">
        <v>0</v>
      </c>
      <c r="Q327" s="398">
        <v>0</v>
      </c>
      <c r="R327" s="398">
        <v>0</v>
      </c>
      <c r="S327" s="398">
        <v>7.9805379318842462E-7</v>
      </c>
      <c r="T327" s="398">
        <v>-1.2838336721152088E-3</v>
      </c>
      <c r="U327" s="398">
        <v>0</v>
      </c>
      <c r="V327" s="398">
        <v>0</v>
      </c>
      <c r="W327" s="398">
        <v>0</v>
      </c>
      <c r="X327" s="398">
        <v>0</v>
      </c>
      <c r="Y327" s="398">
        <v>0</v>
      </c>
      <c r="Z327" s="398">
        <v>3.6443316819151361E-4</v>
      </c>
      <c r="AA327" s="398">
        <v>0</v>
      </c>
      <c r="AB327" s="398">
        <v>0</v>
      </c>
      <c r="AC327" s="398">
        <v>0</v>
      </c>
      <c r="AD327" s="398">
        <v>0</v>
      </c>
      <c r="AE327" s="398">
        <v>-1.0540066405946569E-3</v>
      </c>
      <c r="AF327" s="398">
        <v>-1.7758307004935026E-3</v>
      </c>
      <c r="AG327" s="398">
        <v>-2.2328929034920453E-3</v>
      </c>
      <c r="AH327" s="398">
        <v>-1.9256496743176588E-3</v>
      </c>
      <c r="AI327" s="398">
        <v>-9.8805975559321246E-4</v>
      </c>
      <c r="AJ327" s="398">
        <v>-2.2442428904839717E-5</v>
      </c>
      <c r="AK327" s="398">
        <v>8.1411824569971314E-4</v>
      </c>
      <c r="AL327" s="398">
        <v>1.7280284180139216E-3</v>
      </c>
      <c r="AM327" s="398">
        <v>2.7097051959537599E-3</v>
      </c>
      <c r="AN327" s="398">
        <v>3.9244950689708291E-3</v>
      </c>
      <c r="AO327" s="398">
        <v>5.2233144826399625E-3</v>
      </c>
      <c r="AP327" s="398">
        <v>6.0647708464284245E-3</v>
      </c>
      <c r="AQ327" s="398">
        <v>6.2795615531074933E-3</v>
      </c>
      <c r="AR327" s="398">
        <v>5.8984049853064158E-3</v>
      </c>
      <c r="AS327" s="398">
        <v>4.7086111821387222E-3</v>
      </c>
      <c r="AT327" s="398">
        <v>3.9774362093659976E-3</v>
      </c>
      <c r="AU327" s="398">
        <v>-5.2334097542378055E-3</v>
      </c>
      <c r="AV327" s="398">
        <v>-9.7227257028417724E-4</v>
      </c>
      <c r="AW327" s="398">
        <v>0</v>
      </c>
      <c r="AX327" s="398">
        <v>0</v>
      </c>
      <c r="AY327" s="398">
        <v>0</v>
      </c>
      <c r="AZ327" s="398">
        <v>0</v>
      </c>
      <c r="BA327" s="398">
        <v>0</v>
      </c>
      <c r="BB327" s="398">
        <v>0</v>
      </c>
      <c r="BC327" s="398">
        <v>0</v>
      </c>
      <c r="BD327" s="398">
        <v>0</v>
      </c>
      <c r="BE327" s="398">
        <v>0</v>
      </c>
      <c r="BF327" s="398">
        <v>0</v>
      </c>
      <c r="BG327" s="398">
        <v>0</v>
      </c>
      <c r="BH327" s="398">
        <v>0</v>
      </c>
      <c r="BI327" s="398">
        <v>0</v>
      </c>
      <c r="BJ327" s="398">
        <v>0</v>
      </c>
      <c r="BK327" s="398">
        <v>0</v>
      </c>
      <c r="BL327" s="398">
        <v>0</v>
      </c>
    </row>
    <row r="328" spans="2:64" hidden="1" outlineLevel="1" x14ac:dyDescent="0.2">
      <c r="B328" s="502">
        <v>47667</v>
      </c>
      <c r="C328" s="397">
        <v>-1.9081958235744878E-13</v>
      </c>
      <c r="D328" s="398">
        <v>8.6736173798840355E-14</v>
      </c>
      <c r="E328" s="398">
        <v>0</v>
      </c>
      <c r="F328" s="398">
        <v>0</v>
      </c>
      <c r="G328" s="398">
        <v>0</v>
      </c>
      <c r="H328" s="398">
        <v>0</v>
      </c>
      <c r="I328" s="398">
        <v>0</v>
      </c>
      <c r="J328" s="398">
        <v>0</v>
      </c>
      <c r="K328" s="398">
        <v>0</v>
      </c>
      <c r="L328" s="398">
        <v>0</v>
      </c>
      <c r="M328" s="398">
        <v>0</v>
      </c>
      <c r="N328" s="398">
        <v>1.3640175535942212E-4</v>
      </c>
      <c r="O328" s="398">
        <v>0</v>
      </c>
      <c r="P328" s="398">
        <v>0</v>
      </c>
      <c r="Q328" s="398">
        <v>0</v>
      </c>
      <c r="R328" s="398">
        <v>0</v>
      </c>
      <c r="S328" s="398">
        <v>7.5376468955390408E-7</v>
      </c>
      <c r="T328" s="398">
        <v>-1.2134481261125152E-3</v>
      </c>
      <c r="U328" s="398">
        <v>0</v>
      </c>
      <c r="V328" s="398">
        <v>0</v>
      </c>
      <c r="W328" s="398">
        <v>0</v>
      </c>
      <c r="X328" s="398">
        <v>0</v>
      </c>
      <c r="Y328" s="398">
        <v>0</v>
      </c>
      <c r="Z328" s="398">
        <v>3.442084655497224E-4</v>
      </c>
      <c r="AA328" s="398">
        <v>0</v>
      </c>
      <c r="AB328" s="398">
        <v>0</v>
      </c>
      <c r="AC328" s="398">
        <v>0</v>
      </c>
      <c r="AD328" s="398">
        <v>0</v>
      </c>
      <c r="AE328" s="398">
        <v>-9.9551314268475632E-4</v>
      </c>
      <c r="AF328" s="398">
        <v>-1.6790046076034515E-3</v>
      </c>
      <c r="AG328" s="398">
        <v>-2.1115647842219476E-3</v>
      </c>
      <c r="AH328" s="398">
        <v>-1.8222501318825024E-3</v>
      </c>
      <c r="AI328" s="398">
        <v>-9.3753156635636992E-4</v>
      </c>
      <c r="AJ328" s="398">
        <v>-2.6381381367651668E-5</v>
      </c>
      <c r="AK328" s="398">
        <v>7.6287944345346248E-4</v>
      </c>
      <c r="AL328" s="398">
        <v>1.6251834212763216E-3</v>
      </c>
      <c r="AM328" s="398">
        <v>2.5514416579844323E-3</v>
      </c>
      <c r="AN328" s="398">
        <v>3.6979786045832075E-3</v>
      </c>
      <c r="AO328" s="398">
        <v>4.9238039477074447E-3</v>
      </c>
      <c r="AP328" s="398">
        <v>5.7175938662605563E-3</v>
      </c>
      <c r="AQ328" s="398">
        <v>5.9195173176401772E-3</v>
      </c>
      <c r="AR328" s="398">
        <v>5.5585429604987358E-3</v>
      </c>
      <c r="AS328" s="398">
        <v>4.4337090638127408E-3</v>
      </c>
      <c r="AT328" s="398">
        <v>2.9278935226306757E-3</v>
      </c>
      <c r="AU328" s="398">
        <v>2.2991873019524711E-3</v>
      </c>
      <c r="AV328" s="398">
        <v>-6.4307240083168182E-3</v>
      </c>
      <c r="AW328" s="398">
        <v>-8.995989407914462E-4</v>
      </c>
      <c r="AX328" s="398">
        <v>0</v>
      </c>
      <c r="AY328" s="398">
        <v>0</v>
      </c>
      <c r="AZ328" s="398">
        <v>0</v>
      </c>
      <c r="BA328" s="398">
        <v>0</v>
      </c>
      <c r="BB328" s="398">
        <v>0</v>
      </c>
      <c r="BC328" s="398">
        <v>0</v>
      </c>
      <c r="BD328" s="398">
        <v>0</v>
      </c>
      <c r="BE328" s="398">
        <v>0</v>
      </c>
      <c r="BF328" s="398">
        <v>0</v>
      </c>
      <c r="BG328" s="398">
        <v>0</v>
      </c>
      <c r="BH328" s="398">
        <v>0</v>
      </c>
      <c r="BI328" s="398">
        <v>0</v>
      </c>
      <c r="BJ328" s="398">
        <v>0</v>
      </c>
      <c r="BK328" s="398">
        <v>0</v>
      </c>
      <c r="BL328" s="398">
        <v>0</v>
      </c>
    </row>
    <row r="329" spans="2:64" hidden="1" outlineLevel="1" x14ac:dyDescent="0.2">
      <c r="B329" s="502">
        <v>48032</v>
      </c>
      <c r="C329" s="397">
        <v>-1.7347234759768071E-13</v>
      </c>
      <c r="D329" s="398">
        <v>1.3877787807814457E-13</v>
      </c>
      <c r="E329" s="398">
        <v>0</v>
      </c>
      <c r="F329" s="398">
        <v>0</v>
      </c>
      <c r="G329" s="398">
        <v>0</v>
      </c>
      <c r="H329" s="398">
        <v>0</v>
      </c>
      <c r="I329" s="398">
        <v>0</v>
      </c>
      <c r="J329" s="398">
        <v>0</v>
      </c>
      <c r="K329" s="398">
        <v>0</v>
      </c>
      <c r="L329" s="398">
        <v>0</v>
      </c>
      <c r="M329" s="398">
        <v>0</v>
      </c>
      <c r="N329" s="398">
        <v>1.2922999819559022E-4</v>
      </c>
      <c r="O329" s="398">
        <v>0</v>
      </c>
      <c r="P329" s="398">
        <v>0</v>
      </c>
      <c r="Q329" s="398">
        <v>0</v>
      </c>
      <c r="R329" s="398">
        <v>0</v>
      </c>
      <c r="S329" s="398">
        <v>7.1413314498003366E-7</v>
      </c>
      <c r="T329" s="398">
        <v>-1.1476710352030517E-3</v>
      </c>
      <c r="U329" s="398">
        <v>0</v>
      </c>
      <c r="V329" s="398">
        <v>0</v>
      </c>
      <c r="W329" s="398">
        <v>0</v>
      </c>
      <c r="X329" s="398">
        <v>0</v>
      </c>
      <c r="Y329" s="398">
        <v>0</v>
      </c>
      <c r="Z329" s="398">
        <v>3.2611060811829629E-4</v>
      </c>
      <c r="AA329" s="398">
        <v>0</v>
      </c>
      <c r="AB329" s="398">
        <v>0</v>
      </c>
      <c r="AC329" s="398">
        <v>0</v>
      </c>
      <c r="AD329" s="398">
        <v>0</v>
      </c>
      <c r="AE329" s="398">
        <v>-9.4317086545350759E-4</v>
      </c>
      <c r="AF329" s="398">
        <v>-1.5867709834971322E-3</v>
      </c>
      <c r="AG329" s="398">
        <v>-1.9946100489505458E-3</v>
      </c>
      <c r="AH329" s="398">
        <v>-1.7184951161056117E-3</v>
      </c>
      <c r="AI329" s="398">
        <v>-8.7837303278104351E-4</v>
      </c>
      <c r="AJ329" s="398">
        <v>-1.3115684233122593E-5</v>
      </c>
      <c r="AK329" s="398">
        <v>7.3664930653680183E-4</v>
      </c>
      <c r="AL329" s="398">
        <v>1.5556502300055619E-3</v>
      </c>
      <c r="AM329" s="398">
        <v>2.4353573060617584E-3</v>
      </c>
      <c r="AN329" s="398">
        <v>3.5235282164723658E-3</v>
      </c>
      <c r="AO329" s="398">
        <v>4.6869968883464508E-3</v>
      </c>
      <c r="AP329" s="398">
        <v>5.4412728314225112E-3</v>
      </c>
      <c r="AQ329" s="398">
        <v>5.6347471315797149E-3</v>
      </c>
      <c r="AR329" s="398">
        <v>5.2949759602599622E-3</v>
      </c>
      <c r="AS329" s="398">
        <v>4.2317336589568766E-3</v>
      </c>
      <c r="AT329" s="398">
        <v>2.8070768576075877E-3</v>
      </c>
      <c r="AU329" s="398">
        <v>1.3772625352855006E-3</v>
      </c>
      <c r="AV329" s="398">
        <v>1.0858960881182655E-3</v>
      </c>
      <c r="AW329" s="398">
        <v>-7.1061479111310388E-3</v>
      </c>
      <c r="AX329" s="398">
        <v>-8.7032039923842786E-4</v>
      </c>
      <c r="AY329" s="398">
        <v>0</v>
      </c>
      <c r="AZ329" s="398">
        <v>0</v>
      </c>
      <c r="BA329" s="398">
        <v>0</v>
      </c>
      <c r="BB329" s="398">
        <v>0</v>
      </c>
      <c r="BC329" s="398">
        <v>0</v>
      </c>
      <c r="BD329" s="398">
        <v>0</v>
      </c>
      <c r="BE329" s="398">
        <v>0</v>
      </c>
      <c r="BF329" s="398">
        <v>0</v>
      </c>
      <c r="BG329" s="398">
        <v>0</v>
      </c>
      <c r="BH329" s="398">
        <v>0</v>
      </c>
      <c r="BI329" s="398">
        <v>0</v>
      </c>
      <c r="BJ329" s="398">
        <v>0</v>
      </c>
      <c r="BK329" s="398">
        <v>0</v>
      </c>
      <c r="BL329" s="398">
        <v>0</v>
      </c>
    </row>
    <row r="330" spans="2:64" hidden="1" outlineLevel="1" x14ac:dyDescent="0.2">
      <c r="B330" s="502">
        <v>48400</v>
      </c>
      <c r="C330" s="397">
        <v>-2.7755575615628914E-13</v>
      </c>
      <c r="D330" s="398">
        <v>8.6736173798840355E-14</v>
      </c>
      <c r="E330" s="398">
        <v>0</v>
      </c>
      <c r="F330" s="398">
        <v>0</v>
      </c>
      <c r="G330" s="398">
        <v>0</v>
      </c>
      <c r="H330" s="398">
        <v>0</v>
      </c>
      <c r="I330" s="398">
        <v>0</v>
      </c>
      <c r="J330" s="398">
        <v>0</v>
      </c>
      <c r="K330" s="398">
        <v>0</v>
      </c>
      <c r="L330" s="398">
        <v>0</v>
      </c>
      <c r="M330" s="398">
        <v>0</v>
      </c>
      <c r="N330" s="398">
        <v>1.2272435448087982E-4</v>
      </c>
      <c r="O330" s="398">
        <v>0</v>
      </c>
      <c r="P330" s="398">
        <v>0</v>
      </c>
      <c r="Q330" s="398">
        <v>0</v>
      </c>
      <c r="R330" s="398">
        <v>0</v>
      </c>
      <c r="S330" s="398">
        <v>6.781824407608994E-7</v>
      </c>
      <c r="T330" s="398">
        <v>-1.0873770002299554E-3</v>
      </c>
      <c r="U330" s="398">
        <v>0</v>
      </c>
      <c r="V330" s="398">
        <v>0</v>
      </c>
      <c r="W330" s="398">
        <v>0</v>
      </c>
      <c r="X330" s="398">
        <v>0</v>
      </c>
      <c r="Y330" s="398">
        <v>0</v>
      </c>
      <c r="Z330" s="398">
        <v>3.0969368125521868E-4</v>
      </c>
      <c r="AA330" s="398">
        <v>0</v>
      </c>
      <c r="AB330" s="398">
        <v>0</v>
      </c>
      <c r="AC330" s="398">
        <v>0</v>
      </c>
      <c r="AD330" s="398">
        <v>0</v>
      </c>
      <c r="AE330" s="398">
        <v>-8.9569014368601207E-4</v>
      </c>
      <c r="AF330" s="398">
        <v>-1.5018506675963661E-3</v>
      </c>
      <c r="AG330" s="398">
        <v>-1.8866378581096355E-3</v>
      </c>
      <c r="AH330" s="398">
        <v>-1.6218591973420071E-3</v>
      </c>
      <c r="AI330" s="398">
        <v>-8.2158263000134402E-4</v>
      </c>
      <c r="AJ330" s="398">
        <v>2.6826596152829119E-6</v>
      </c>
      <c r="AK330" s="398">
        <v>7.1725472214345665E-4</v>
      </c>
      <c r="AL330" s="398">
        <v>1.4976192679733158E-3</v>
      </c>
      <c r="AM330" s="398">
        <v>2.3357806053572738E-3</v>
      </c>
      <c r="AN330" s="398">
        <v>3.3716140068230926E-3</v>
      </c>
      <c r="AO330" s="398">
        <v>4.4791816826081354E-3</v>
      </c>
      <c r="AP330" s="398">
        <v>5.1983174181174929E-3</v>
      </c>
      <c r="AQ330" s="398">
        <v>5.3848148623587833E-3</v>
      </c>
      <c r="AR330" s="398">
        <v>5.0649823272845562E-3</v>
      </c>
      <c r="AS330" s="398">
        <v>4.0583874572237832E-3</v>
      </c>
      <c r="AT330" s="398">
        <v>2.7079799609121269E-3</v>
      </c>
      <c r="AU330" s="398">
        <v>1.3533597880040216E-3</v>
      </c>
      <c r="AV330" s="398">
        <v>2.2394941874906427E-4</v>
      </c>
      <c r="AW330" s="398">
        <v>5.1127629666428143E-4</v>
      </c>
      <c r="AX330" s="398">
        <v>-7.4056297919185277E-3</v>
      </c>
      <c r="AY330" s="398">
        <v>-8.3574245962961258E-4</v>
      </c>
      <c r="AZ330" s="398">
        <v>0</v>
      </c>
      <c r="BA330" s="398">
        <v>0</v>
      </c>
      <c r="BB330" s="398">
        <v>0</v>
      </c>
      <c r="BC330" s="398">
        <v>0</v>
      </c>
      <c r="BD330" s="398">
        <v>0</v>
      </c>
      <c r="BE330" s="398">
        <v>0</v>
      </c>
      <c r="BF330" s="398">
        <v>0</v>
      </c>
      <c r="BG330" s="398">
        <v>0</v>
      </c>
      <c r="BH330" s="398">
        <v>0</v>
      </c>
      <c r="BI330" s="398">
        <v>0</v>
      </c>
      <c r="BJ330" s="398">
        <v>0</v>
      </c>
      <c r="BK330" s="398">
        <v>0</v>
      </c>
      <c r="BL330" s="398">
        <v>0</v>
      </c>
    </row>
    <row r="331" spans="2:64" hidden="1" outlineLevel="1" x14ac:dyDescent="0.2">
      <c r="B331" s="502">
        <v>48764</v>
      </c>
      <c r="C331" s="397">
        <v>-2.0816681711721685E-13</v>
      </c>
      <c r="D331" s="398">
        <v>8.6736173798840355E-14</v>
      </c>
      <c r="E331" s="398">
        <v>0</v>
      </c>
      <c r="F331" s="398">
        <v>0</v>
      </c>
      <c r="G331" s="398">
        <v>0</v>
      </c>
      <c r="H331" s="398">
        <v>0</v>
      </c>
      <c r="I331" s="398">
        <v>0</v>
      </c>
      <c r="J331" s="398">
        <v>0</v>
      </c>
      <c r="K331" s="398">
        <v>0</v>
      </c>
      <c r="L331" s="398">
        <v>0</v>
      </c>
      <c r="M331" s="398">
        <v>0</v>
      </c>
      <c r="N331" s="398">
        <v>1.1690399259745021E-4</v>
      </c>
      <c r="O331" s="398">
        <v>0</v>
      </c>
      <c r="P331" s="398">
        <v>0</v>
      </c>
      <c r="Q331" s="398">
        <v>0</v>
      </c>
      <c r="R331" s="398">
        <v>0</v>
      </c>
      <c r="S331" s="398">
        <v>6.4601884605663962E-7</v>
      </c>
      <c r="T331" s="398">
        <v>-1.0336268795041459E-3</v>
      </c>
      <c r="U331" s="398">
        <v>0</v>
      </c>
      <c r="V331" s="398">
        <v>0</v>
      </c>
      <c r="W331" s="398">
        <v>0</v>
      </c>
      <c r="X331" s="398">
        <v>0</v>
      </c>
      <c r="Y331" s="398">
        <v>0</v>
      </c>
      <c r="Z331" s="398">
        <v>2.9500605635418564E-4</v>
      </c>
      <c r="AA331" s="398">
        <v>0</v>
      </c>
      <c r="AB331" s="398">
        <v>0</v>
      </c>
      <c r="AC331" s="398">
        <v>0</v>
      </c>
      <c r="AD331" s="398">
        <v>0</v>
      </c>
      <c r="AE331" s="398">
        <v>-8.5321087577028276E-4</v>
      </c>
      <c r="AF331" s="398">
        <v>-1.4262612807632025E-3</v>
      </c>
      <c r="AG331" s="398">
        <v>-1.7906177163760917E-3</v>
      </c>
      <c r="AH331" s="398">
        <v>-1.5361773521294086E-3</v>
      </c>
      <c r="AI331" s="398">
        <v>-7.717365103042384E-4</v>
      </c>
      <c r="AJ331" s="398">
        <v>1.5658261406231722E-5</v>
      </c>
      <c r="AK331" s="398">
        <v>6.9854922110645923E-4</v>
      </c>
      <c r="AL331" s="398">
        <v>1.4441488655272949E-3</v>
      </c>
      <c r="AM331" s="398">
        <v>2.2449308850237826E-3</v>
      </c>
      <c r="AN331" s="398">
        <v>3.2337528789450065E-3</v>
      </c>
      <c r="AO331" s="398">
        <v>4.2911036359297161E-3</v>
      </c>
      <c r="AP331" s="398">
        <v>4.9785842254519708E-3</v>
      </c>
      <c r="AQ331" s="398">
        <v>5.1586280647684946E-3</v>
      </c>
      <c r="AR331" s="398">
        <v>4.8564169972606375E-3</v>
      </c>
      <c r="AS331" s="398">
        <v>3.9002635560808629E-3</v>
      </c>
      <c r="AT331" s="398">
        <v>2.6160908593933496E-3</v>
      </c>
      <c r="AU331" s="398">
        <v>1.3284978181600515E-3</v>
      </c>
      <c r="AV331" s="398">
        <v>2.5531644501711193E-4</v>
      </c>
      <c r="AW331" s="398">
        <v>-3.7315150662117769E-4</v>
      </c>
      <c r="AX331" s="398">
        <v>3.0959407145564333E-4</v>
      </c>
      <c r="AY331" s="398">
        <v>-7.437554459376744E-3</v>
      </c>
      <c r="AZ331" s="398">
        <v>-8.033239070823206E-4</v>
      </c>
      <c r="BA331" s="398">
        <v>0</v>
      </c>
      <c r="BB331" s="398">
        <v>0</v>
      </c>
      <c r="BC331" s="398">
        <v>0</v>
      </c>
      <c r="BD331" s="398">
        <v>0</v>
      </c>
      <c r="BE331" s="398">
        <v>0</v>
      </c>
      <c r="BF331" s="398">
        <v>0</v>
      </c>
      <c r="BG331" s="398">
        <v>0</v>
      </c>
      <c r="BH331" s="398">
        <v>0</v>
      </c>
      <c r="BI331" s="398">
        <v>0</v>
      </c>
      <c r="BJ331" s="398">
        <v>0</v>
      </c>
      <c r="BK331" s="398">
        <v>0</v>
      </c>
      <c r="BL331" s="398">
        <v>0</v>
      </c>
    </row>
    <row r="332" spans="2:64" hidden="1" outlineLevel="1" x14ac:dyDescent="0.2">
      <c r="B332" s="502">
        <v>49128</v>
      </c>
      <c r="C332" s="397">
        <v>-1.214306433183765E-13</v>
      </c>
      <c r="D332" s="398">
        <v>3.4694469519536142E-14</v>
      </c>
      <c r="E332" s="398">
        <v>0</v>
      </c>
      <c r="F332" s="398">
        <v>0</v>
      </c>
      <c r="G332" s="398">
        <v>0</v>
      </c>
      <c r="H332" s="398">
        <v>0</v>
      </c>
      <c r="I332" s="398">
        <v>0</v>
      </c>
      <c r="J332" s="398">
        <v>0</v>
      </c>
      <c r="K332" s="398">
        <v>0</v>
      </c>
      <c r="L332" s="398">
        <v>0</v>
      </c>
      <c r="M332" s="398">
        <v>0</v>
      </c>
      <c r="N332" s="398">
        <v>1.1161037233309301E-4</v>
      </c>
      <c r="O332" s="398">
        <v>0</v>
      </c>
      <c r="P332" s="398">
        <v>0</v>
      </c>
      <c r="Q332" s="398">
        <v>0</v>
      </c>
      <c r="R332" s="398">
        <v>0</v>
      </c>
      <c r="S332" s="398">
        <v>6.1676596121995608E-7</v>
      </c>
      <c r="T332" s="398">
        <v>-9.8509238002919552E-4</v>
      </c>
      <c r="U332" s="398">
        <v>0</v>
      </c>
      <c r="V332" s="398">
        <v>0</v>
      </c>
      <c r="W332" s="398">
        <v>0</v>
      </c>
      <c r="X332" s="398">
        <v>0</v>
      </c>
      <c r="Y332" s="398">
        <v>0</v>
      </c>
      <c r="Z332" s="398">
        <v>2.8164765837265793E-4</v>
      </c>
      <c r="AA332" s="398">
        <v>0</v>
      </c>
      <c r="AB332" s="398">
        <v>0</v>
      </c>
      <c r="AC332" s="398">
        <v>0</v>
      </c>
      <c r="AD332" s="398">
        <v>0</v>
      </c>
      <c r="AE332" s="398">
        <v>-8.1457597255960024E-4</v>
      </c>
      <c r="AF332" s="398">
        <v>-1.3582156072056151E-3</v>
      </c>
      <c r="AG332" s="398">
        <v>-1.7043418145887279E-3</v>
      </c>
      <c r="AH332" s="398">
        <v>-1.4596616593025302E-3</v>
      </c>
      <c r="AI332" s="398">
        <v>-7.2815482143884225E-4</v>
      </c>
      <c r="AJ332" s="398">
        <v>2.5348275214942539E-5</v>
      </c>
      <c r="AK332" s="398">
        <v>6.7906941790193964E-4</v>
      </c>
      <c r="AL332" s="398">
        <v>1.3926887605306137E-3</v>
      </c>
      <c r="AM332" s="398">
        <v>2.1590920312557216E-3</v>
      </c>
      <c r="AN332" s="398">
        <v>3.104816455774817E-3</v>
      </c>
      <c r="AO332" s="398">
        <v>4.1161225496078035E-3</v>
      </c>
      <c r="AP332" s="398">
        <v>4.7744180297661087E-3</v>
      </c>
      <c r="AQ332" s="398">
        <v>4.9482068437481375E-3</v>
      </c>
      <c r="AR332" s="398">
        <v>4.661627246646538E-3</v>
      </c>
      <c r="AS332" s="398">
        <v>3.7509148508724222E-3</v>
      </c>
      <c r="AT332" s="398">
        <v>2.5266300554029064E-3</v>
      </c>
      <c r="AU332" s="398">
        <v>1.2995496463316658E-3</v>
      </c>
      <c r="AV332" s="398">
        <v>2.7707909862340063E-4</v>
      </c>
      <c r="AW332" s="398">
        <v>-3.2077160242241498E-4</v>
      </c>
      <c r="AX332" s="398">
        <v>-6.0667223536481352E-4</v>
      </c>
      <c r="AY332" s="398">
        <v>3.4081580758960062E-4</v>
      </c>
      <c r="AZ332" s="398">
        <v>-7.3120202330814732E-3</v>
      </c>
      <c r="BA332" s="398">
        <v>-8.2526127846357933E-4</v>
      </c>
      <c r="BB332" s="398">
        <v>0</v>
      </c>
      <c r="BC332" s="398">
        <v>0</v>
      </c>
      <c r="BD332" s="398">
        <v>0</v>
      </c>
      <c r="BE332" s="398">
        <v>0</v>
      </c>
      <c r="BF332" s="398">
        <v>0</v>
      </c>
      <c r="BG332" s="398">
        <v>0</v>
      </c>
      <c r="BH332" s="398">
        <v>0</v>
      </c>
      <c r="BI332" s="398">
        <v>0</v>
      </c>
      <c r="BJ332" s="398">
        <v>0</v>
      </c>
      <c r="BK332" s="398">
        <v>0</v>
      </c>
      <c r="BL332" s="398">
        <v>0</v>
      </c>
    </row>
    <row r="333" spans="2:64" hidden="1" outlineLevel="1" x14ac:dyDescent="0.2">
      <c r="B333" s="502">
        <v>49493</v>
      </c>
      <c r="C333" s="397">
        <v>-8.6736173798840355E-14</v>
      </c>
      <c r="D333" s="398">
        <v>5.2041704279304213E-14</v>
      </c>
      <c r="E333" s="398">
        <v>0</v>
      </c>
      <c r="F333" s="398">
        <v>0</v>
      </c>
      <c r="G333" s="398">
        <v>0</v>
      </c>
      <c r="H333" s="398">
        <v>0</v>
      </c>
      <c r="I333" s="398">
        <v>0</v>
      </c>
      <c r="J333" s="398">
        <v>0</v>
      </c>
      <c r="K333" s="398">
        <v>0</v>
      </c>
      <c r="L333" s="398">
        <v>0</v>
      </c>
      <c r="M333" s="398">
        <v>0</v>
      </c>
      <c r="N333" s="398">
        <v>1.0676239264179044E-4</v>
      </c>
      <c r="O333" s="398">
        <v>0</v>
      </c>
      <c r="P333" s="398">
        <v>0</v>
      </c>
      <c r="Q333" s="398">
        <v>0</v>
      </c>
      <c r="R333" s="398">
        <v>0</v>
      </c>
      <c r="S333" s="398">
        <v>5.8997572452423874E-7</v>
      </c>
      <c r="T333" s="398">
        <v>-9.4073224828072899E-4</v>
      </c>
      <c r="U333" s="398">
        <v>0</v>
      </c>
      <c r="V333" s="398">
        <v>0</v>
      </c>
      <c r="W333" s="398">
        <v>0</v>
      </c>
      <c r="X333" s="398">
        <v>0</v>
      </c>
      <c r="Y333" s="398">
        <v>0</v>
      </c>
      <c r="Z333" s="398">
        <v>2.6941383004727704E-4</v>
      </c>
      <c r="AA333" s="398">
        <v>0</v>
      </c>
      <c r="AB333" s="398">
        <v>0</v>
      </c>
      <c r="AC333" s="398">
        <v>0</v>
      </c>
      <c r="AD333" s="398">
        <v>0</v>
      </c>
      <c r="AE333" s="398">
        <v>-7.791935279811979E-4</v>
      </c>
      <c r="AF333" s="398">
        <v>-1.2960754557610199E-3</v>
      </c>
      <c r="AG333" s="398">
        <v>-1.6255947296768547E-3</v>
      </c>
      <c r="AH333" s="398">
        <v>-1.3899432268864309E-3</v>
      </c>
      <c r="AI333" s="398">
        <v>-6.8868389586571044E-4</v>
      </c>
      <c r="AJ333" s="398">
        <v>3.3690476745201758E-5</v>
      </c>
      <c r="AK333" s="398">
        <v>6.6060777183588049E-4</v>
      </c>
      <c r="AL333" s="398">
        <v>1.3448479228156396E-3</v>
      </c>
      <c r="AM333" s="398">
        <v>2.0796702751048335E-3</v>
      </c>
      <c r="AN333" s="398">
        <v>2.9858394207972483E-3</v>
      </c>
      <c r="AO333" s="398">
        <v>3.9548832581060012E-3</v>
      </c>
      <c r="AP333" s="398">
        <v>4.5863510762453319E-3</v>
      </c>
      <c r="AQ333" s="398">
        <v>4.7543143050915448E-3</v>
      </c>
      <c r="AR333" s="398">
        <v>4.4819506428601941E-3</v>
      </c>
      <c r="AS333" s="398">
        <v>3.6127441270170091E-3</v>
      </c>
      <c r="AT333" s="398">
        <v>2.4432167198933097E-3</v>
      </c>
      <c r="AU333" s="398">
        <v>1.2714416863963962E-3</v>
      </c>
      <c r="AV333" s="398">
        <v>2.9530467324928589E-4</v>
      </c>
      <c r="AW333" s="398">
        <v>-2.7461674429254956E-4</v>
      </c>
      <c r="AX333" s="398">
        <v>-5.4586611888604586E-4</v>
      </c>
      <c r="AY333" s="398">
        <v>-5.9084401813833121E-4</v>
      </c>
      <c r="AZ333" s="398">
        <v>5.2920046971285939E-4</v>
      </c>
      <c r="BA333" s="398">
        <v>-7.3898280732349886E-3</v>
      </c>
      <c r="BB333" s="398">
        <v>-8.2222553545244215E-4</v>
      </c>
      <c r="BC333" s="398">
        <v>0</v>
      </c>
      <c r="BD333" s="398">
        <v>0</v>
      </c>
      <c r="BE333" s="398">
        <v>0</v>
      </c>
      <c r="BF333" s="398">
        <v>0</v>
      </c>
      <c r="BG333" s="398">
        <v>0</v>
      </c>
      <c r="BH333" s="398">
        <v>0</v>
      </c>
      <c r="BI333" s="398">
        <v>0</v>
      </c>
      <c r="BJ333" s="398">
        <v>0</v>
      </c>
      <c r="BK333" s="398">
        <v>0</v>
      </c>
      <c r="BL333" s="398">
        <v>0</v>
      </c>
    </row>
    <row r="334" spans="2:64" hidden="1" outlineLevel="1" x14ac:dyDescent="0.2">
      <c r="B334" s="502">
        <v>49859</v>
      </c>
      <c r="C334" s="397">
        <v>-1.5612511283791264E-13</v>
      </c>
      <c r="D334" s="398">
        <v>-1.7347234759768071E-14</v>
      </c>
      <c r="E334" s="398">
        <v>0</v>
      </c>
      <c r="F334" s="398">
        <v>0</v>
      </c>
      <c r="G334" s="398">
        <v>0</v>
      </c>
      <c r="H334" s="398">
        <v>0</v>
      </c>
      <c r="I334" s="398">
        <v>0</v>
      </c>
      <c r="J334" s="398">
        <v>0</v>
      </c>
      <c r="K334" s="398">
        <v>0</v>
      </c>
      <c r="L334" s="398">
        <v>0</v>
      </c>
      <c r="M334" s="398">
        <v>0</v>
      </c>
      <c r="N334" s="398">
        <v>1.0230636275643246E-4</v>
      </c>
      <c r="O334" s="398">
        <v>0</v>
      </c>
      <c r="P334" s="398">
        <v>0</v>
      </c>
      <c r="Q334" s="398">
        <v>0</v>
      </c>
      <c r="R334" s="398">
        <v>0</v>
      </c>
      <c r="S334" s="398">
        <v>5.6535139417168701E-7</v>
      </c>
      <c r="T334" s="398">
        <v>-8.9998737880583879E-4</v>
      </c>
      <c r="U334" s="398">
        <v>0</v>
      </c>
      <c r="V334" s="398">
        <v>0</v>
      </c>
      <c r="W334" s="398">
        <v>0</v>
      </c>
      <c r="X334" s="398">
        <v>0</v>
      </c>
      <c r="Y334" s="398">
        <v>0</v>
      </c>
      <c r="Z334" s="398">
        <v>2.5816908333364808E-4</v>
      </c>
      <c r="AA334" s="398">
        <v>0</v>
      </c>
      <c r="AB334" s="398">
        <v>0</v>
      </c>
      <c r="AC334" s="398">
        <v>0</v>
      </c>
      <c r="AD334" s="398">
        <v>0</v>
      </c>
      <c r="AE334" s="398">
        <v>-7.4667168652869931E-4</v>
      </c>
      <c r="AF334" s="398">
        <v>-1.2390169103725091E-3</v>
      </c>
      <c r="AG334" s="398">
        <v>-1.5533007447117442E-3</v>
      </c>
      <c r="AH334" s="398">
        <v>-1.3259772400561753E-3</v>
      </c>
      <c r="AI334" s="398">
        <v>-6.5254803517308946E-4</v>
      </c>
      <c r="AJ334" s="398">
        <v>4.1184931350718434E-5</v>
      </c>
      <c r="AK334" s="398">
        <v>6.434362102847313E-4</v>
      </c>
      <c r="AL334" s="398">
        <v>1.3006428394718439E-3</v>
      </c>
      <c r="AM334" s="398">
        <v>2.0064060529852157E-3</v>
      </c>
      <c r="AN334" s="398">
        <v>2.8761899300254468E-3</v>
      </c>
      <c r="AO334" s="398">
        <v>3.8063577697394768E-3</v>
      </c>
      <c r="AP334" s="398">
        <v>4.4131346319149778E-3</v>
      </c>
      <c r="AQ334" s="398">
        <v>4.5757114821957934E-3</v>
      </c>
      <c r="AR334" s="398">
        <v>4.316381981041284E-3</v>
      </c>
      <c r="AS334" s="398">
        <v>3.4852899279472216E-3</v>
      </c>
      <c r="AT334" s="398">
        <v>2.3660641247300052E-3</v>
      </c>
      <c r="AU334" s="398">
        <v>1.2450861312449102E-3</v>
      </c>
      <c r="AV334" s="398">
        <v>3.1150142508831746E-4</v>
      </c>
      <c r="AW334" s="398">
        <v>-2.3278471867130279E-4</v>
      </c>
      <c r="AX334" s="398">
        <v>-4.9060809704723485E-4</v>
      </c>
      <c r="AY334" s="398">
        <v>-5.3208572667676202E-4</v>
      </c>
      <c r="AZ334" s="398">
        <v>-4.4336087813220959E-4</v>
      </c>
      <c r="BA334" s="398">
        <v>5.2696752093905896E-4</v>
      </c>
      <c r="BB334" s="398">
        <v>-7.4356706372159798E-3</v>
      </c>
      <c r="BC334" s="398">
        <v>-8.3526958795723805E-4</v>
      </c>
      <c r="BD334" s="398">
        <v>0</v>
      </c>
      <c r="BE334" s="398">
        <v>0</v>
      </c>
      <c r="BF334" s="398">
        <v>0</v>
      </c>
      <c r="BG334" s="398">
        <v>0</v>
      </c>
      <c r="BH334" s="398">
        <v>0</v>
      </c>
      <c r="BI334" s="398">
        <v>0</v>
      </c>
      <c r="BJ334" s="398">
        <v>0</v>
      </c>
      <c r="BK334" s="398">
        <v>0</v>
      </c>
      <c r="BL334" s="398">
        <v>0</v>
      </c>
    </row>
    <row r="335" spans="2:64" hidden="1" outlineLevel="1" x14ac:dyDescent="0.2">
      <c r="B335" s="502">
        <v>50224</v>
      </c>
      <c r="C335" s="397">
        <v>-2.0816681711721685E-13</v>
      </c>
      <c r="D335" s="398">
        <v>-5.2041704279304213E-14</v>
      </c>
      <c r="E335" s="398">
        <v>0</v>
      </c>
      <c r="F335" s="398">
        <v>0</v>
      </c>
      <c r="G335" s="398">
        <v>0</v>
      </c>
      <c r="H335" s="398">
        <v>0</v>
      </c>
      <c r="I335" s="398">
        <v>0</v>
      </c>
      <c r="J335" s="398">
        <v>0</v>
      </c>
      <c r="K335" s="398">
        <v>0</v>
      </c>
      <c r="L335" s="398">
        <v>0</v>
      </c>
      <c r="M335" s="398">
        <v>0</v>
      </c>
      <c r="N335" s="398">
        <v>9.8216260905475972E-5</v>
      </c>
      <c r="O335" s="398">
        <v>0</v>
      </c>
      <c r="P335" s="398">
        <v>0</v>
      </c>
      <c r="Q335" s="398">
        <v>0</v>
      </c>
      <c r="R335" s="398">
        <v>0</v>
      </c>
      <c r="S335" s="398">
        <v>5.4274921362784667E-7</v>
      </c>
      <c r="T335" s="398">
        <v>-8.6212010606823153E-4</v>
      </c>
      <c r="U335" s="398">
        <v>0</v>
      </c>
      <c r="V335" s="398">
        <v>0</v>
      </c>
      <c r="W335" s="398">
        <v>0</v>
      </c>
      <c r="X335" s="398">
        <v>0</v>
      </c>
      <c r="Y335" s="398">
        <v>0</v>
      </c>
      <c r="Z335" s="398">
        <v>2.478477521480893E-4</v>
      </c>
      <c r="AA335" s="398">
        <v>0</v>
      </c>
      <c r="AB335" s="398">
        <v>0</v>
      </c>
      <c r="AC335" s="398">
        <v>0</v>
      </c>
      <c r="AD335" s="398">
        <v>0</v>
      </c>
      <c r="AE335" s="398">
        <v>-7.1682053003410684E-4</v>
      </c>
      <c r="AF335" s="398">
        <v>-1.185706746762577E-3</v>
      </c>
      <c r="AG335" s="398">
        <v>-1.485537509497703E-3</v>
      </c>
      <c r="AH335" s="398">
        <v>-1.2653812950409737E-3</v>
      </c>
      <c r="AI335" s="398">
        <v>-6.1704165612089246E-4</v>
      </c>
      <c r="AJ335" s="398">
        <v>5.0879201581033318E-5</v>
      </c>
      <c r="AK335" s="398">
        <v>6.3096452618260912E-4</v>
      </c>
      <c r="AL335" s="398">
        <v>1.2638399667606881E-3</v>
      </c>
      <c r="AM335" s="398">
        <v>1.9434399116044498E-3</v>
      </c>
      <c r="AN335" s="398">
        <v>2.7802807522209205E-3</v>
      </c>
      <c r="AO335" s="398">
        <v>3.6752616009404215E-3</v>
      </c>
      <c r="AP335" s="398">
        <v>4.2599017131481065E-3</v>
      </c>
      <c r="AQ335" s="398">
        <v>4.4180482837788415E-3</v>
      </c>
      <c r="AR335" s="398">
        <v>4.1712096284299283E-3</v>
      </c>
      <c r="AS335" s="398">
        <v>3.3756827126987798E-3</v>
      </c>
      <c r="AT335" s="398">
        <v>2.3030983145599926E-3</v>
      </c>
      <c r="AU335" s="398">
        <v>1.2293437468349766E-3</v>
      </c>
      <c r="AV335" s="398">
        <v>3.3538961321730176E-4</v>
      </c>
      <c r="AW335" s="398">
        <v>-1.8478190104767589E-4</v>
      </c>
      <c r="AX335" s="398">
        <v>-4.2961626282519982E-4</v>
      </c>
      <c r="AY335" s="398">
        <v>-4.673675862466864E-4</v>
      </c>
      <c r="AZ335" s="398">
        <v>-3.7970218774718845E-4</v>
      </c>
      <c r="BA335" s="398">
        <v>-4.3060891869589613E-4</v>
      </c>
      <c r="BB335" s="398">
        <v>4.8785988642982558E-4</v>
      </c>
      <c r="BC335" s="398">
        <v>-7.7306993699795268E-3</v>
      </c>
      <c r="BD335" s="398">
        <v>-8.0805994775653978E-4</v>
      </c>
      <c r="BE335" s="398">
        <v>6.8444058407002295E-6</v>
      </c>
      <c r="BF335" s="398">
        <v>0</v>
      </c>
      <c r="BG335" s="398">
        <v>0</v>
      </c>
      <c r="BH335" s="398">
        <v>0</v>
      </c>
      <c r="BI335" s="398">
        <v>0</v>
      </c>
      <c r="BJ335" s="398">
        <v>0</v>
      </c>
      <c r="BK335" s="398">
        <v>0</v>
      </c>
      <c r="BL335" s="398">
        <v>0</v>
      </c>
    </row>
    <row r="336" spans="2:64" hidden="1" outlineLevel="1" x14ac:dyDescent="0.2">
      <c r="B336" s="502">
        <v>50591</v>
      </c>
      <c r="C336" s="397">
        <v>-6.9388939039072284E-14</v>
      </c>
      <c r="D336" s="398">
        <v>0</v>
      </c>
      <c r="E336" s="398">
        <v>0</v>
      </c>
      <c r="F336" s="398">
        <v>0</v>
      </c>
      <c r="G336" s="398">
        <v>0</v>
      </c>
      <c r="H336" s="398">
        <v>0</v>
      </c>
      <c r="I336" s="398">
        <v>0</v>
      </c>
      <c r="J336" s="398">
        <v>0</v>
      </c>
      <c r="K336" s="398">
        <v>0</v>
      </c>
      <c r="L336" s="398">
        <v>0</v>
      </c>
      <c r="M336" s="398">
        <v>0</v>
      </c>
      <c r="N336" s="398">
        <v>9.442242349111396E-5</v>
      </c>
      <c r="O336" s="398">
        <v>0</v>
      </c>
      <c r="P336" s="398">
        <v>0</v>
      </c>
      <c r="Q336" s="398">
        <v>0</v>
      </c>
      <c r="R336" s="398">
        <v>0</v>
      </c>
      <c r="S336" s="398">
        <v>5.2178424775339849E-7</v>
      </c>
      <c r="T336" s="398">
        <v>-8.2663640148250561E-4</v>
      </c>
      <c r="U336" s="398">
        <v>0</v>
      </c>
      <c r="V336" s="398">
        <v>0</v>
      </c>
      <c r="W336" s="398">
        <v>0</v>
      </c>
      <c r="X336" s="398">
        <v>0</v>
      </c>
      <c r="Y336" s="398">
        <v>0</v>
      </c>
      <c r="Z336" s="398">
        <v>2.3827404120949081E-4</v>
      </c>
      <c r="AA336" s="398">
        <v>0</v>
      </c>
      <c r="AB336" s="398">
        <v>0</v>
      </c>
      <c r="AC336" s="398">
        <v>0</v>
      </c>
      <c r="AD336" s="398">
        <v>0</v>
      </c>
      <c r="AE336" s="398">
        <v>-6.8913162613870593E-4</v>
      </c>
      <c r="AF336" s="398">
        <v>-1.1355390159249745E-3</v>
      </c>
      <c r="AG336" s="398">
        <v>-1.4216039724047891E-3</v>
      </c>
      <c r="AH336" s="398">
        <v>-1.2077301076753033E-3</v>
      </c>
      <c r="AI336" s="398">
        <v>-5.8231345644726984E-4</v>
      </c>
      <c r="AJ336" s="398">
        <v>6.2031143902019359E-5</v>
      </c>
      <c r="AK336" s="398">
        <v>6.2192012659570417E-4</v>
      </c>
      <c r="AL336" s="398">
        <v>1.2325967901904988E-3</v>
      </c>
      <c r="AM336" s="398">
        <v>1.88831957343219E-3</v>
      </c>
      <c r="AN336" s="398">
        <v>2.6949521132919874E-3</v>
      </c>
      <c r="AO336" s="398">
        <v>3.5576756529133446E-3</v>
      </c>
      <c r="AP336" s="398">
        <v>4.1221863912241363E-3</v>
      </c>
      <c r="AQ336" s="398">
        <v>4.2766178409703315E-3</v>
      </c>
      <c r="AR336" s="398">
        <v>4.0417696143407733E-3</v>
      </c>
      <c r="AS336" s="398">
        <v>3.2796771528252611E-3</v>
      </c>
      <c r="AT336" s="398">
        <v>2.2507166037508131E-3</v>
      </c>
      <c r="AU336" s="398">
        <v>1.2212236255582098E-3</v>
      </c>
      <c r="AV336" s="398">
        <v>3.6446878202978095E-4</v>
      </c>
      <c r="AW336" s="398">
        <v>-1.3288639091890708E-4</v>
      </c>
      <c r="AX336" s="398">
        <v>-3.6516210399212268E-4</v>
      </c>
      <c r="AY336" s="398">
        <v>-3.9906296581473932E-4</v>
      </c>
      <c r="AZ336" s="398">
        <v>-3.1190649724469055E-4</v>
      </c>
      <c r="BA336" s="398">
        <v>-3.5775107369573345E-4</v>
      </c>
      <c r="BB336" s="398">
        <v>-4.6110807566321355E-4</v>
      </c>
      <c r="BC336" s="398">
        <v>1.7328319489376409E-4</v>
      </c>
      <c r="BD336" s="398">
        <v>-7.878474706148747E-3</v>
      </c>
      <c r="BE336" s="398">
        <v>-8.4199804380527543E-4</v>
      </c>
      <c r="BF336" s="398">
        <v>0</v>
      </c>
      <c r="BG336" s="398">
        <v>0</v>
      </c>
      <c r="BH336" s="398">
        <v>0</v>
      </c>
      <c r="BI336" s="398">
        <v>0</v>
      </c>
      <c r="BJ336" s="398">
        <v>0</v>
      </c>
      <c r="BK336" s="398">
        <v>0</v>
      </c>
      <c r="BL336" s="398">
        <v>0</v>
      </c>
    </row>
    <row r="337" spans="2:64" hidden="1" outlineLevel="1" x14ac:dyDescent="0.2">
      <c r="B337" s="502">
        <v>50955</v>
      </c>
      <c r="C337" s="397">
        <v>-1.3877787807814457E-13</v>
      </c>
      <c r="D337" s="398">
        <v>-1.3877787807814457E-13</v>
      </c>
      <c r="E337" s="398">
        <v>0</v>
      </c>
      <c r="F337" s="398">
        <v>0</v>
      </c>
      <c r="G337" s="398">
        <v>0</v>
      </c>
      <c r="H337" s="398">
        <v>0</v>
      </c>
      <c r="I337" s="398">
        <v>0</v>
      </c>
      <c r="J337" s="398">
        <v>0</v>
      </c>
      <c r="K337" s="398">
        <v>0</v>
      </c>
      <c r="L337" s="398">
        <v>0</v>
      </c>
      <c r="M337" s="398">
        <v>0</v>
      </c>
      <c r="N337" s="398">
        <v>9.0938787871558402E-5</v>
      </c>
      <c r="O337" s="398">
        <v>0</v>
      </c>
      <c r="P337" s="398">
        <v>0</v>
      </c>
      <c r="Q337" s="398">
        <v>0</v>
      </c>
      <c r="R337" s="398">
        <v>0</v>
      </c>
      <c r="S337" s="398">
        <v>5.0253337949279775E-7</v>
      </c>
      <c r="T337" s="398">
        <v>-7.9396615761118117E-4</v>
      </c>
      <c r="U337" s="398">
        <v>0</v>
      </c>
      <c r="V337" s="398">
        <v>0</v>
      </c>
      <c r="W337" s="398">
        <v>0</v>
      </c>
      <c r="X337" s="398">
        <v>0</v>
      </c>
      <c r="Y337" s="398">
        <v>0</v>
      </c>
      <c r="Z337" s="398">
        <v>2.2948312188020292E-4</v>
      </c>
      <c r="AA337" s="398">
        <v>0</v>
      </c>
      <c r="AB337" s="398">
        <v>0</v>
      </c>
      <c r="AC337" s="398">
        <v>0</v>
      </c>
      <c r="AD337" s="398">
        <v>0</v>
      </c>
      <c r="AE337" s="398">
        <v>-6.6370669772608526E-4</v>
      </c>
      <c r="AF337" s="398">
        <v>-1.0892974276928424E-3</v>
      </c>
      <c r="AG337" s="398">
        <v>-1.3626342054533225E-3</v>
      </c>
      <c r="AH337" s="398">
        <v>-1.1544396008068836E-3</v>
      </c>
      <c r="AI337" s="398">
        <v>-5.4998624411661812E-4</v>
      </c>
      <c r="AJ337" s="398">
        <v>7.279933109463621E-5</v>
      </c>
      <c r="AK337" s="398">
        <v>6.1423232453408638E-4</v>
      </c>
      <c r="AL337" s="398">
        <v>1.2046157170549077E-3</v>
      </c>
      <c r="AM337" s="398">
        <v>1.8385092758789467E-3</v>
      </c>
      <c r="AN337" s="398">
        <v>2.6174886991192636E-3</v>
      </c>
      <c r="AO337" s="398">
        <v>3.4506855750744692E-3</v>
      </c>
      <c r="AP337" s="398">
        <v>3.9968115197672183E-3</v>
      </c>
      <c r="AQ337" s="398">
        <v>4.1479280546777297E-3</v>
      </c>
      <c r="AR337" s="398">
        <v>3.9241887246112273E-3</v>
      </c>
      <c r="AS337" s="398">
        <v>3.1929058728376314E-3</v>
      </c>
      <c r="AT337" s="398">
        <v>2.2040904533449091E-3</v>
      </c>
      <c r="AU337" s="398">
        <v>1.2153522559871233E-3</v>
      </c>
      <c r="AV337" s="398">
        <v>3.928625292096144E-4</v>
      </c>
      <c r="AW337" s="398">
        <v>-8.3432232234059711E-5</v>
      </c>
      <c r="AX337" s="398">
        <v>-3.0405141059411389E-4</v>
      </c>
      <c r="AY337" s="398">
        <v>-3.3432022671087136E-4</v>
      </c>
      <c r="AZ337" s="398">
        <v>-2.4751523924199104E-4</v>
      </c>
      <c r="BA337" s="398">
        <v>-2.8858693596270357E-4</v>
      </c>
      <c r="BB337" s="398">
        <v>-3.8506732994922355E-4</v>
      </c>
      <c r="BC337" s="398">
        <v>-7.5772822315245403E-4</v>
      </c>
      <c r="BD337" s="398">
        <v>1.1254941093691295E-5</v>
      </c>
      <c r="BE337" s="398">
        <v>-8.0559235461283296E-3</v>
      </c>
      <c r="BF337" s="398">
        <v>-8.0352960559609832E-4</v>
      </c>
      <c r="BG337" s="398">
        <v>0</v>
      </c>
      <c r="BH337" s="398">
        <v>0</v>
      </c>
      <c r="BI337" s="398">
        <v>0</v>
      </c>
      <c r="BJ337" s="398">
        <v>0</v>
      </c>
      <c r="BK337" s="398">
        <v>0</v>
      </c>
      <c r="BL337" s="398">
        <v>0</v>
      </c>
    </row>
    <row r="338" spans="2:64" hidden="1" outlineLevel="1" x14ac:dyDescent="0.2">
      <c r="B338" s="502">
        <v>51320</v>
      </c>
      <c r="C338" s="397">
        <v>0</v>
      </c>
      <c r="D338" s="398">
        <v>-3.4694469519536142E-14</v>
      </c>
      <c r="E338" s="398">
        <v>0</v>
      </c>
      <c r="F338" s="398">
        <v>0</v>
      </c>
      <c r="G338" s="398">
        <v>0</v>
      </c>
      <c r="H338" s="398">
        <v>0</v>
      </c>
      <c r="I338" s="398">
        <v>0</v>
      </c>
      <c r="J338" s="398">
        <v>0</v>
      </c>
      <c r="K338" s="398">
        <v>0</v>
      </c>
      <c r="L338" s="398">
        <v>0</v>
      </c>
      <c r="M338" s="398">
        <v>0</v>
      </c>
      <c r="N338" s="398">
        <v>8.7694325620613078E-5</v>
      </c>
      <c r="O338" s="398">
        <v>0</v>
      </c>
      <c r="P338" s="398">
        <v>0</v>
      </c>
      <c r="Q338" s="398">
        <v>0</v>
      </c>
      <c r="R338" s="398">
        <v>0</v>
      </c>
      <c r="S338" s="398">
        <v>4.8460428378471754E-7</v>
      </c>
      <c r="T338" s="398">
        <v>-7.6387219443904697E-4</v>
      </c>
      <c r="U338" s="398">
        <v>0</v>
      </c>
      <c r="V338" s="398">
        <v>0</v>
      </c>
      <c r="W338" s="398">
        <v>0</v>
      </c>
      <c r="X338" s="398">
        <v>0</v>
      </c>
      <c r="Y338" s="398">
        <v>0</v>
      </c>
      <c r="Z338" s="398">
        <v>2.212957537356397E-4</v>
      </c>
      <c r="AA338" s="398">
        <v>0</v>
      </c>
      <c r="AB338" s="398">
        <v>0</v>
      </c>
      <c r="AC338" s="398">
        <v>0</v>
      </c>
      <c r="AD338" s="398">
        <v>0</v>
      </c>
      <c r="AE338" s="398">
        <v>-6.4002734789098126E-4</v>
      </c>
      <c r="AF338" s="398">
        <v>-1.0468975192128027E-3</v>
      </c>
      <c r="AG338" s="398">
        <v>-1.3087135383553494E-3</v>
      </c>
      <c r="AH338" s="398">
        <v>-1.1061475528942322E-3</v>
      </c>
      <c r="AI338" s="398">
        <v>-5.2154210819846392E-4</v>
      </c>
      <c r="AJ338" s="398">
        <v>8.0824994735245737E-5</v>
      </c>
      <c r="AK338" s="398">
        <v>6.0473148606743354E-4</v>
      </c>
      <c r="AL338" s="398">
        <v>1.1758716599030716E-3</v>
      </c>
      <c r="AM338" s="398">
        <v>1.7890721246138774E-3</v>
      </c>
      <c r="AN338" s="398">
        <v>2.5419737397815168E-3</v>
      </c>
      <c r="AO338" s="398">
        <v>3.3473178372503409E-3</v>
      </c>
      <c r="AP338" s="398">
        <v>3.8759465350972355E-3</v>
      </c>
      <c r="AQ338" s="398">
        <v>4.0236101488295983E-3</v>
      </c>
      <c r="AR338" s="398">
        <v>3.8098419962231955E-3</v>
      </c>
      <c r="AS338" s="398">
        <v>3.1068403346344586E-3</v>
      </c>
      <c r="AT338" s="398">
        <v>2.1550790287733212E-3</v>
      </c>
      <c r="AU338" s="398">
        <v>1.203872133440087E-3</v>
      </c>
      <c r="AV338" s="398">
        <v>4.1288753669516121E-4</v>
      </c>
      <c r="AW338" s="398">
        <v>-4.4208659823186114E-5</v>
      </c>
      <c r="AX338" s="398">
        <v>-2.5444515569170156E-4</v>
      </c>
      <c r="AY338" s="398">
        <v>-2.816966837397572E-4</v>
      </c>
      <c r="AZ338" s="398">
        <v>-1.956584647945514E-4</v>
      </c>
      <c r="BA338" s="398">
        <v>-2.3275774356512624E-4</v>
      </c>
      <c r="BB338" s="398">
        <v>-3.2330358371371326E-4</v>
      </c>
      <c r="BC338" s="398">
        <v>-6.8023042670839473E-4</v>
      </c>
      <c r="BD338" s="398">
        <v>-9.826978017608845E-4</v>
      </c>
      <c r="BE338" s="398">
        <v>-6.3389855690931807E-5</v>
      </c>
      <c r="BF338" s="398">
        <v>-7.8643936568187356E-3</v>
      </c>
      <c r="BG338" s="398">
        <v>-8.3074334562491248E-4</v>
      </c>
      <c r="BH338" s="398">
        <v>0</v>
      </c>
      <c r="BI338" s="398">
        <v>0</v>
      </c>
      <c r="BJ338" s="398">
        <v>0</v>
      </c>
      <c r="BK338" s="398">
        <v>0</v>
      </c>
      <c r="BL338" s="398">
        <v>0</v>
      </c>
    </row>
    <row r="339" spans="2:64" hidden="1" outlineLevel="1" x14ac:dyDescent="0.2">
      <c r="B339" s="502">
        <v>51685</v>
      </c>
      <c r="C339" s="397">
        <v>0</v>
      </c>
      <c r="D339" s="398">
        <v>-1.0408340855860843E-13</v>
      </c>
      <c r="E339" s="398">
        <v>0</v>
      </c>
      <c r="F339" s="398">
        <v>0</v>
      </c>
      <c r="G339" s="398">
        <v>0</v>
      </c>
      <c r="H339" s="398">
        <v>0</v>
      </c>
      <c r="I339" s="398">
        <v>0</v>
      </c>
      <c r="J339" s="398">
        <v>0</v>
      </c>
      <c r="K339" s="398">
        <v>0</v>
      </c>
      <c r="L339" s="398">
        <v>0</v>
      </c>
      <c r="M339" s="398">
        <v>0</v>
      </c>
      <c r="N339" s="398">
        <v>8.4673257554762626E-5</v>
      </c>
      <c r="O339" s="398">
        <v>0</v>
      </c>
      <c r="P339" s="398">
        <v>0</v>
      </c>
      <c r="Q339" s="398">
        <v>0</v>
      </c>
      <c r="R339" s="398">
        <v>0</v>
      </c>
      <c r="S339" s="398">
        <v>4.6790965199661194E-7</v>
      </c>
      <c r="T339" s="398">
        <v>-7.3620718236966365E-4</v>
      </c>
      <c r="U339" s="398">
        <v>0</v>
      </c>
      <c r="V339" s="398">
        <v>0</v>
      </c>
      <c r="W339" s="398">
        <v>0</v>
      </c>
      <c r="X339" s="398">
        <v>0</v>
      </c>
      <c r="Y339" s="398">
        <v>0</v>
      </c>
      <c r="Z339" s="398">
        <v>2.1367211871375913E-4</v>
      </c>
      <c r="AA339" s="398">
        <v>0</v>
      </c>
      <c r="AB339" s="398">
        <v>0</v>
      </c>
      <c r="AC339" s="398">
        <v>0</v>
      </c>
      <c r="AD339" s="398">
        <v>0</v>
      </c>
      <c r="AE339" s="398">
        <v>-6.1797841639094075E-4</v>
      </c>
      <c r="AF339" s="398">
        <v>-1.0081311390373882E-3</v>
      </c>
      <c r="AG339" s="398">
        <v>-1.2595768166846766E-3</v>
      </c>
      <c r="AH339" s="398">
        <v>-1.0626152367396169E-3</v>
      </c>
      <c r="AI339" s="398">
        <v>-4.9683786008947184E-4</v>
      </c>
      <c r="AJ339" s="398">
        <v>8.6153014028367281E-5</v>
      </c>
      <c r="AK339" s="398">
        <v>5.9337823871477569E-4</v>
      </c>
      <c r="AL339" s="398">
        <v>1.1462325758514191E-3</v>
      </c>
      <c r="AM339" s="398">
        <v>1.7397765857476988E-3</v>
      </c>
      <c r="AN339" s="398">
        <v>2.4680498159068698E-3</v>
      </c>
      <c r="AO339" s="398">
        <v>3.2470805937621916E-3</v>
      </c>
      <c r="AP339" s="398">
        <v>3.7590154679939536E-3</v>
      </c>
      <c r="AQ339" s="398">
        <v>3.9030725508711062E-3</v>
      </c>
      <c r="AR339" s="398">
        <v>3.6981874439005746E-3</v>
      </c>
      <c r="AS339" s="398">
        <v>3.021077303738684E-3</v>
      </c>
      <c r="AT339" s="398">
        <v>2.1034601131557362E-3</v>
      </c>
      <c r="AU339" s="398">
        <v>1.1867449686668585E-3</v>
      </c>
      <c r="AV339" s="398">
        <v>4.2465992432585975E-4</v>
      </c>
      <c r="AW339" s="398">
        <v>-1.5004970842225074E-5</v>
      </c>
      <c r="AX339" s="398">
        <v>-2.1608094358943619E-4</v>
      </c>
      <c r="AY339" s="398">
        <v>-2.4091402378231819E-4</v>
      </c>
      <c r="AZ339" s="398">
        <v>-1.5606030774953372E-4</v>
      </c>
      <c r="BA339" s="398">
        <v>-1.8996692852449315E-4</v>
      </c>
      <c r="BB339" s="398">
        <v>-2.7549025297113339E-4</v>
      </c>
      <c r="BC339" s="398">
        <v>-6.1825864618864079E-4</v>
      </c>
      <c r="BD339" s="398">
        <v>-9.0813756254554123E-4</v>
      </c>
      <c r="BE339" s="398">
        <v>-1.0780422768363884E-3</v>
      </c>
      <c r="BF339" s="398">
        <v>2.1853250514736189E-4</v>
      </c>
      <c r="BG339" s="398">
        <v>-7.7458073047265152E-3</v>
      </c>
      <c r="BH339" s="398">
        <v>-8.3266431199699453E-4</v>
      </c>
      <c r="BI339" s="398">
        <v>0</v>
      </c>
      <c r="BJ339" s="398">
        <v>0</v>
      </c>
      <c r="BK339" s="398">
        <v>0</v>
      </c>
      <c r="BL339" s="398">
        <v>0</v>
      </c>
    </row>
    <row r="340" spans="2:64" hidden="1" outlineLevel="1" x14ac:dyDescent="0.2">
      <c r="B340" s="502">
        <v>52050</v>
      </c>
      <c r="C340" s="397">
        <v>1.214306433183765E-13</v>
      </c>
      <c r="D340" s="398">
        <v>-3.4694469519536142E-14</v>
      </c>
      <c r="E340" s="398">
        <v>0</v>
      </c>
      <c r="F340" s="398">
        <v>0</v>
      </c>
      <c r="G340" s="398">
        <v>0</v>
      </c>
      <c r="H340" s="398">
        <v>0</v>
      </c>
      <c r="I340" s="398">
        <v>0</v>
      </c>
      <c r="J340" s="398">
        <v>0</v>
      </c>
      <c r="K340" s="398">
        <v>0</v>
      </c>
      <c r="L340" s="398">
        <v>0</v>
      </c>
      <c r="M340" s="398">
        <v>0</v>
      </c>
      <c r="N340" s="398">
        <v>8.1853405338450091E-5</v>
      </c>
      <c r="O340" s="398">
        <v>0</v>
      </c>
      <c r="P340" s="398">
        <v>0</v>
      </c>
      <c r="Q340" s="398">
        <v>0</v>
      </c>
      <c r="R340" s="398">
        <v>0</v>
      </c>
      <c r="S340" s="398">
        <v>4.5232702999831176E-7</v>
      </c>
      <c r="T340" s="398">
        <v>-7.1106399872344905E-4</v>
      </c>
      <c r="U340" s="398">
        <v>0</v>
      </c>
      <c r="V340" s="398">
        <v>0</v>
      </c>
      <c r="W340" s="398">
        <v>0</v>
      </c>
      <c r="X340" s="398">
        <v>0</v>
      </c>
      <c r="Y340" s="398">
        <v>0</v>
      </c>
      <c r="Z340" s="398">
        <v>2.0655624983004217E-4</v>
      </c>
      <c r="AA340" s="398">
        <v>0</v>
      </c>
      <c r="AB340" s="398">
        <v>0</v>
      </c>
      <c r="AC340" s="398">
        <v>0</v>
      </c>
      <c r="AD340" s="398">
        <v>0</v>
      </c>
      <c r="AE340" s="398">
        <v>-5.9739803628250376E-4</v>
      </c>
      <c r="AF340" s="398">
        <v>-9.7330597375114292E-4</v>
      </c>
      <c r="AG340" s="398">
        <v>-1.2157518225995589E-3</v>
      </c>
      <c r="AH340" s="398">
        <v>-1.0247128310464371E-3</v>
      </c>
      <c r="AI340" s="398">
        <v>-4.7716959062846231E-4</v>
      </c>
      <c r="AJ340" s="398">
        <v>8.7043446096723986E-5</v>
      </c>
      <c r="AK340" s="398">
        <v>5.7801032859322587E-4</v>
      </c>
      <c r="AL340" s="398">
        <v>1.1130972811350393E-3</v>
      </c>
      <c r="AM340" s="398">
        <v>1.6875550510817017E-3</v>
      </c>
      <c r="AN340" s="398">
        <v>2.3921814448595036E-3</v>
      </c>
      <c r="AO340" s="398">
        <v>3.1459314216858436E-3</v>
      </c>
      <c r="AP340" s="398">
        <v>3.6415207455529897E-3</v>
      </c>
      <c r="AQ340" s="398">
        <v>3.781466368993347E-3</v>
      </c>
      <c r="AR340" s="398">
        <v>3.5841083306960286E-3</v>
      </c>
      <c r="AS340" s="398">
        <v>2.9303231976855748E-3</v>
      </c>
      <c r="AT340" s="398">
        <v>2.0438936618183412E-3</v>
      </c>
      <c r="AU340" s="398">
        <v>1.1585059181071222E-3</v>
      </c>
      <c r="AV340" s="398">
        <v>4.2256513180932709E-4</v>
      </c>
      <c r="AW340" s="398">
        <v>-1.6771339525489815E-6</v>
      </c>
      <c r="AX340" s="398">
        <v>-1.9516782081077655E-4</v>
      </c>
      <c r="AY340" s="398">
        <v>-2.1848827387940806E-4</v>
      </c>
      <c r="AZ340" s="398">
        <v>-1.3563573623628922E-4</v>
      </c>
      <c r="BA340" s="398">
        <v>-1.6752589251586847E-4</v>
      </c>
      <c r="BB340" s="398">
        <v>-2.493189311426891E-4</v>
      </c>
      <c r="BC340" s="398">
        <v>-5.7980924344711027E-4</v>
      </c>
      <c r="BD340" s="398">
        <v>-8.5902946245913769E-4</v>
      </c>
      <c r="BE340" s="398">
        <v>-1.0225161770766045E-3</v>
      </c>
      <c r="BF340" s="398">
        <v>-8.9357677767604171E-4</v>
      </c>
      <c r="BG340" s="398">
        <v>6.3954005735319952E-4</v>
      </c>
      <c r="BH340" s="398">
        <v>-8.8861238116584584E-3</v>
      </c>
      <c r="BI340" s="398">
        <v>-2.0068904860864878E-4</v>
      </c>
      <c r="BJ340" s="398">
        <v>-9.3445104085154718E-7</v>
      </c>
      <c r="BK340" s="398">
        <v>-2.6776324213440006E-9</v>
      </c>
      <c r="BL340" s="398">
        <v>-3.2057689836051395E-11</v>
      </c>
    </row>
    <row r="341" spans="2:64" hidden="1" outlineLevel="1" x14ac:dyDescent="0.2">
      <c r="B341" s="502">
        <v>52415</v>
      </c>
      <c r="C341" s="397">
        <v>1.0408340855860843E-13</v>
      </c>
      <c r="D341" s="398">
        <v>-6.9388939039072284E-14</v>
      </c>
      <c r="E341" s="398">
        <v>0</v>
      </c>
      <c r="F341" s="398">
        <v>0</v>
      </c>
      <c r="G341" s="398">
        <v>0</v>
      </c>
      <c r="H341" s="398">
        <v>0</v>
      </c>
      <c r="I341" s="398">
        <v>0</v>
      </c>
      <c r="J341" s="398">
        <v>0</v>
      </c>
      <c r="K341" s="398">
        <v>0</v>
      </c>
      <c r="L341" s="398">
        <v>0</v>
      </c>
      <c r="M341" s="398">
        <v>0</v>
      </c>
      <c r="N341" s="398">
        <v>7.9214310111375141E-5</v>
      </c>
      <c r="O341" s="398">
        <v>0</v>
      </c>
      <c r="P341" s="398">
        <v>0</v>
      </c>
      <c r="Q341" s="398">
        <v>0</v>
      </c>
      <c r="R341" s="398">
        <v>0</v>
      </c>
      <c r="S341" s="398">
        <v>4.3774326177747902E-7</v>
      </c>
      <c r="T341" s="398">
        <v>-6.883280437471051E-4</v>
      </c>
      <c r="U341" s="398">
        <v>0</v>
      </c>
      <c r="V341" s="398">
        <v>0</v>
      </c>
      <c r="W341" s="398">
        <v>0</v>
      </c>
      <c r="X341" s="398">
        <v>0</v>
      </c>
      <c r="Y341" s="398">
        <v>0</v>
      </c>
      <c r="Z341" s="398">
        <v>1.9989651923318918E-4</v>
      </c>
      <c r="AA341" s="398">
        <v>0</v>
      </c>
      <c r="AB341" s="398">
        <v>0</v>
      </c>
      <c r="AC341" s="398">
        <v>0</v>
      </c>
      <c r="AD341" s="398">
        <v>0</v>
      </c>
      <c r="AE341" s="398">
        <v>-5.7813689080879471E-4</v>
      </c>
      <c r="AF341" s="398">
        <v>-9.4230507606887781E-4</v>
      </c>
      <c r="AG341" s="398">
        <v>-1.1771241920609243E-3</v>
      </c>
      <c r="AH341" s="398">
        <v>-9.9243791218048272E-4</v>
      </c>
      <c r="AI341" s="398">
        <v>-4.6273315356532008E-4</v>
      </c>
      <c r="AJ341" s="398">
        <v>8.3095085152973258E-5</v>
      </c>
      <c r="AK341" s="398">
        <v>5.5803988114472292E-4</v>
      </c>
      <c r="AL341" s="398">
        <v>1.0756792950296357E-3</v>
      </c>
      <c r="AM341" s="398">
        <v>1.6314086284142937E-3</v>
      </c>
      <c r="AN341" s="398">
        <v>2.3131323935096648E-3</v>
      </c>
      <c r="AO341" s="398">
        <v>3.0423787696250149E-3</v>
      </c>
      <c r="AP341" s="398">
        <v>3.521776181358155E-3</v>
      </c>
      <c r="AQ341" s="398">
        <v>3.6570009814135274E-3</v>
      </c>
      <c r="AR341" s="398">
        <v>3.4657923268788249E-3</v>
      </c>
      <c r="AS341" s="398">
        <v>2.8328508323849366E-3</v>
      </c>
      <c r="AT341" s="398">
        <v>1.974810913234204E-3</v>
      </c>
      <c r="AU341" s="398">
        <v>1.117726669431357E-3</v>
      </c>
      <c r="AV341" s="398">
        <v>4.0528160886316167E-4</v>
      </c>
      <c r="AW341" s="398">
        <v>-5.5194441551942308E-6</v>
      </c>
      <c r="AX341" s="398">
        <v>-1.9304111044046723E-4</v>
      </c>
      <c r="AY341" s="398">
        <v>-2.1581843961254732E-4</v>
      </c>
      <c r="AZ341" s="398">
        <v>-1.3588769706696091E-4</v>
      </c>
      <c r="BA341" s="398">
        <v>-1.6701916729852662E-4</v>
      </c>
      <c r="BB341" s="398">
        <v>-2.4644235221971122E-4</v>
      </c>
      <c r="BC341" s="398">
        <v>-5.6653981993573521E-4</v>
      </c>
      <c r="BD341" s="398">
        <v>-8.3706274908029732E-4</v>
      </c>
      <c r="BE341" s="398">
        <v>-9.9550909102991136E-4</v>
      </c>
      <c r="BF341" s="398">
        <v>-8.7101666308361803E-4</v>
      </c>
      <c r="BG341" s="398">
        <v>2.940036996530726E-3</v>
      </c>
      <c r="BH341" s="398">
        <v>-8.5383500602990992E-3</v>
      </c>
      <c r="BI341" s="398">
        <v>-1.9527481740291841E-3</v>
      </c>
      <c r="BJ341" s="398">
        <v>2.1840929747066196E-4</v>
      </c>
      <c r="BK341" s="398">
        <v>6.2592439911690612E-7</v>
      </c>
      <c r="BL341" s="398">
        <v>7.5013606437579483E-9</v>
      </c>
    </row>
    <row r="342" spans="2:64" hidden="1" outlineLevel="1" x14ac:dyDescent="0.2">
      <c r="B342" s="502">
        <v>52782</v>
      </c>
      <c r="C342" s="397">
        <v>2.4286128663675299E-13</v>
      </c>
      <c r="D342" s="398">
        <v>3.4694469519536142E-14</v>
      </c>
      <c r="E342" s="398">
        <v>0</v>
      </c>
      <c r="F342" s="398">
        <v>0</v>
      </c>
      <c r="G342" s="398">
        <v>0</v>
      </c>
      <c r="H342" s="398">
        <v>0</v>
      </c>
      <c r="I342" s="398">
        <v>0</v>
      </c>
      <c r="J342" s="398">
        <v>0</v>
      </c>
      <c r="K342" s="398">
        <v>0</v>
      </c>
      <c r="L342" s="398">
        <v>0</v>
      </c>
      <c r="M342" s="398">
        <v>0</v>
      </c>
      <c r="N342" s="398">
        <v>7.6727845760987679E-5</v>
      </c>
      <c r="O342" s="398">
        <v>0</v>
      </c>
      <c r="P342" s="398">
        <v>0</v>
      </c>
      <c r="Q342" s="398">
        <v>0</v>
      </c>
      <c r="R342" s="398">
        <v>0</v>
      </c>
      <c r="S342" s="398">
        <v>4.2400293345790097E-7</v>
      </c>
      <c r="T342" s="398">
        <v>-6.6776717908695327E-4</v>
      </c>
      <c r="U342" s="398">
        <v>0</v>
      </c>
      <c r="V342" s="398">
        <v>0</v>
      </c>
      <c r="W342" s="398">
        <v>0</v>
      </c>
      <c r="X342" s="398">
        <v>0</v>
      </c>
      <c r="Y342" s="398">
        <v>0</v>
      </c>
      <c r="Z342" s="398">
        <v>1.9362195121525039E-4</v>
      </c>
      <c r="AA342" s="398">
        <v>0</v>
      </c>
      <c r="AB342" s="398">
        <v>0</v>
      </c>
      <c r="AC342" s="398">
        <v>0</v>
      </c>
      <c r="AD342" s="398">
        <v>0</v>
      </c>
      <c r="AE342" s="398">
        <v>-5.5998970495407807E-4</v>
      </c>
      <c r="AF342" s="398">
        <v>-9.1481840510873602E-4</v>
      </c>
      <c r="AG342" s="398">
        <v>-1.1433127803175958E-3</v>
      </c>
      <c r="AH342" s="398">
        <v>-9.654874811963754E-4</v>
      </c>
      <c r="AI342" s="398">
        <v>-4.5342545877680163E-4</v>
      </c>
      <c r="AJ342" s="398">
        <v>7.4204724673926359E-5</v>
      </c>
      <c r="AK342" s="398">
        <v>5.3318263259355403E-4</v>
      </c>
      <c r="AL342" s="398">
        <v>1.03349775938677E-3</v>
      </c>
      <c r="AM342" s="398">
        <v>1.5706459759699809E-3</v>
      </c>
      <c r="AN342" s="398">
        <v>2.2299573641457182E-3</v>
      </c>
      <c r="AO342" s="398">
        <v>2.9352054123008009E-3</v>
      </c>
      <c r="AP342" s="398">
        <v>3.398380304005244E-3</v>
      </c>
      <c r="AQ342" s="398">
        <v>3.528213695404292E-3</v>
      </c>
      <c r="AR342" s="398">
        <v>3.3418308327190505E-3</v>
      </c>
      <c r="AS342" s="398">
        <v>2.7274611499872314E-3</v>
      </c>
      <c r="AT342" s="398">
        <v>1.8953048170657072E-3</v>
      </c>
      <c r="AU342" s="398">
        <v>1.0637891567806534E-3</v>
      </c>
      <c r="AV342" s="398">
        <v>3.7242926040001456E-4</v>
      </c>
      <c r="AW342" s="398">
        <v>-2.6781439114997863E-5</v>
      </c>
      <c r="AX342" s="398">
        <v>-2.0990155774960884E-4</v>
      </c>
      <c r="AY342" s="398">
        <v>-2.3311026942085533E-4</v>
      </c>
      <c r="AZ342" s="398">
        <v>-1.570664875071015E-4</v>
      </c>
      <c r="BA342" s="398">
        <v>-1.8870338590326607E-4</v>
      </c>
      <c r="BB342" s="398">
        <v>-2.6710667231852336E-4</v>
      </c>
      <c r="BC342" s="398">
        <v>-5.7859937407228612E-4</v>
      </c>
      <c r="BD342" s="398">
        <v>-8.4231005729323849E-4</v>
      </c>
      <c r="BE342" s="398">
        <v>-9.9705230812915935E-4</v>
      </c>
      <c r="BF342" s="398">
        <v>-8.7806451515987094E-4</v>
      </c>
      <c r="BG342" s="398">
        <v>2.1840821769897323E-3</v>
      </c>
      <c r="BH342" s="398">
        <v>-5.4621074426115801E-3</v>
      </c>
      <c r="BI342" s="398">
        <v>-3.9610070523728169E-3</v>
      </c>
      <c r="BJ342" s="398">
        <v>4.7736328419659135E-4</v>
      </c>
      <c r="BK342" s="398">
        <v>1.3680189446529933E-6</v>
      </c>
      <c r="BL342" s="398">
        <v>1.6394923613161083E-8</v>
      </c>
    </row>
    <row r="343" spans="2:64" hidden="1" outlineLevel="1" x14ac:dyDescent="0.2">
      <c r="B343" s="502">
        <v>53146</v>
      </c>
      <c r="C343" s="397">
        <v>2.0816681711721685E-13</v>
      </c>
      <c r="D343" s="398">
        <v>-3.4694469519536142E-14</v>
      </c>
      <c r="E343" s="398">
        <v>0</v>
      </c>
      <c r="F343" s="398">
        <v>0</v>
      </c>
      <c r="G343" s="398">
        <v>0</v>
      </c>
      <c r="H343" s="398">
        <v>0</v>
      </c>
      <c r="I343" s="398">
        <v>0</v>
      </c>
      <c r="J343" s="398">
        <v>0</v>
      </c>
      <c r="K343" s="398">
        <v>0</v>
      </c>
      <c r="L343" s="398">
        <v>0</v>
      </c>
      <c r="M343" s="398">
        <v>0</v>
      </c>
      <c r="N343" s="398">
        <v>7.4411334542029417E-5</v>
      </c>
      <c r="O343" s="398">
        <v>0</v>
      </c>
      <c r="P343" s="398">
        <v>0</v>
      </c>
      <c r="Q343" s="398">
        <v>0</v>
      </c>
      <c r="R343" s="398">
        <v>0</v>
      </c>
      <c r="S343" s="398">
        <v>4.1120174973374723E-7</v>
      </c>
      <c r="T343" s="398">
        <v>-6.4917432637812134E-4</v>
      </c>
      <c r="U343" s="398">
        <v>0</v>
      </c>
      <c r="V343" s="398">
        <v>0</v>
      </c>
      <c r="W343" s="398">
        <v>0</v>
      </c>
      <c r="X343" s="398">
        <v>0</v>
      </c>
      <c r="Y343" s="398">
        <v>0</v>
      </c>
      <c r="Z343" s="398">
        <v>1.8777625825777688E-4</v>
      </c>
      <c r="AA343" s="398">
        <v>0</v>
      </c>
      <c r="AB343" s="398">
        <v>0</v>
      </c>
      <c r="AC343" s="398">
        <v>0</v>
      </c>
      <c r="AD343" s="398">
        <v>0</v>
      </c>
      <c r="AE343" s="398">
        <v>-5.4308290354382338E-4</v>
      </c>
      <c r="AF343" s="398">
        <v>-8.9033641827163112E-4</v>
      </c>
      <c r="AG343" s="398">
        <v>-1.1135014885144123E-3</v>
      </c>
      <c r="AH343" s="398">
        <v>-9.4264103821239953E-4</v>
      </c>
      <c r="AI343" s="398">
        <v>-4.4756261490322413E-4</v>
      </c>
      <c r="AJ343" s="398">
        <v>6.2540020454027179E-5</v>
      </c>
      <c r="AK343" s="398">
        <v>5.0607238084171557E-4</v>
      </c>
      <c r="AL343" s="398">
        <v>9.8966786758747372E-4</v>
      </c>
      <c r="AM343" s="398">
        <v>1.5088929333252621E-3</v>
      </c>
      <c r="AN343" s="398">
        <v>2.1467781210690595E-3</v>
      </c>
      <c r="AO343" s="398">
        <v>2.8290716824579121E-3</v>
      </c>
      <c r="AP343" s="398">
        <v>3.2765002267592935E-3</v>
      </c>
      <c r="AQ343" s="398">
        <v>3.4006935765475144E-3</v>
      </c>
      <c r="AR343" s="398">
        <v>3.218173508165445E-3</v>
      </c>
      <c r="AS343" s="398">
        <v>2.6204087190742631E-3</v>
      </c>
      <c r="AT343" s="398">
        <v>1.8118014332747789E-3</v>
      </c>
      <c r="AU343" s="398">
        <v>1.0033886082075338E-3</v>
      </c>
      <c r="AV343" s="398">
        <v>3.3098474530590671E-4</v>
      </c>
      <c r="AW343" s="398">
        <v>-5.8130005236439741E-5</v>
      </c>
      <c r="AX343" s="398">
        <v>-2.3794905866861282E-4</v>
      </c>
      <c r="AY343" s="398">
        <v>-2.6217643209203167E-4</v>
      </c>
      <c r="AZ343" s="398">
        <v>-1.9049579436450359E-4</v>
      </c>
      <c r="BA343" s="398">
        <v>-2.2340174743104568E-4</v>
      </c>
      <c r="BB343" s="398">
        <v>-3.0164837778665077E-4</v>
      </c>
      <c r="BC343" s="398">
        <v>-6.0590075016270228E-4</v>
      </c>
      <c r="BD343" s="398">
        <v>-8.6416882233431025E-4</v>
      </c>
      <c r="BE343" s="398">
        <v>-1.0161435708144761E-3</v>
      </c>
      <c r="BF343" s="398">
        <v>-9.0314440469654866E-4</v>
      </c>
      <c r="BG343" s="398">
        <v>1.6312177813365691E-4</v>
      </c>
      <c r="BH343" s="398">
        <v>-1.7250811651901843E-3</v>
      </c>
      <c r="BI343" s="398">
        <v>-5.1669998542454298E-3</v>
      </c>
      <c r="BJ343" s="398">
        <v>5.1680317188912417E-4</v>
      </c>
      <c r="BK343" s="398">
        <v>1.4809402835991303E-6</v>
      </c>
      <c r="BL343" s="398">
        <v>1.774821609124011E-8</v>
      </c>
    </row>
    <row r="344" spans="2:64" hidden="1" outlineLevel="1" x14ac:dyDescent="0.2">
      <c r="B344" s="502">
        <v>53511</v>
      </c>
      <c r="C344" s="397">
        <v>1.7347234759768071E-13</v>
      </c>
      <c r="D344" s="398">
        <v>3.4694469519536142E-14</v>
      </c>
      <c r="E344" s="398">
        <v>0</v>
      </c>
      <c r="F344" s="398">
        <v>0</v>
      </c>
      <c r="G344" s="398">
        <v>0</v>
      </c>
      <c r="H344" s="398">
        <v>0</v>
      </c>
      <c r="I344" s="398">
        <v>0</v>
      </c>
      <c r="J344" s="398">
        <v>0</v>
      </c>
      <c r="K344" s="398">
        <v>0</v>
      </c>
      <c r="L344" s="398">
        <v>0</v>
      </c>
      <c r="M344" s="398">
        <v>0</v>
      </c>
      <c r="N344" s="398">
        <v>7.2224693864475498E-5</v>
      </c>
      <c r="O344" s="398">
        <v>0</v>
      </c>
      <c r="P344" s="398">
        <v>0</v>
      </c>
      <c r="Q344" s="398">
        <v>0</v>
      </c>
      <c r="R344" s="398">
        <v>0</v>
      </c>
      <c r="S344" s="398">
        <v>3.9911825580607463E-7</v>
      </c>
      <c r="T344" s="398">
        <v>-6.3220704024299912E-4</v>
      </c>
      <c r="U344" s="398">
        <v>0</v>
      </c>
      <c r="V344" s="398">
        <v>0</v>
      </c>
      <c r="W344" s="398">
        <v>0</v>
      </c>
      <c r="X344" s="398">
        <v>0</v>
      </c>
      <c r="Y344" s="398">
        <v>0</v>
      </c>
      <c r="Z344" s="398">
        <v>1.8225829248597059E-4</v>
      </c>
      <c r="AA344" s="398">
        <v>0</v>
      </c>
      <c r="AB344" s="398">
        <v>0</v>
      </c>
      <c r="AC344" s="398">
        <v>0</v>
      </c>
      <c r="AD344" s="398">
        <v>0</v>
      </c>
      <c r="AE344" s="398">
        <v>-5.2712394837950427E-4</v>
      </c>
      <c r="AF344" s="398">
        <v>-8.6839401345142897E-4</v>
      </c>
      <c r="AG344" s="398">
        <v>-1.0871122502024988E-3</v>
      </c>
      <c r="AH344" s="398">
        <v>-9.2341996287340078E-4</v>
      </c>
      <c r="AI344" s="398">
        <v>-4.4493967914574495E-4</v>
      </c>
      <c r="AJ344" s="398">
        <v>4.8023764964710836E-5</v>
      </c>
      <c r="AK344" s="398">
        <v>4.7638566961008544E-4</v>
      </c>
      <c r="AL344" s="398">
        <v>9.4359813549577121E-4</v>
      </c>
      <c r="AM344" s="398">
        <v>1.4452705316032877E-3</v>
      </c>
      <c r="AN344" s="398">
        <v>2.0623650648712855E-3</v>
      </c>
      <c r="AO344" s="398">
        <v>2.7223727798453279E-3</v>
      </c>
      <c r="AP344" s="398">
        <v>3.1542818873867007E-3</v>
      </c>
      <c r="AQ344" s="398">
        <v>3.272511831260011E-3</v>
      </c>
      <c r="AR344" s="398">
        <v>3.0929817293988415E-3</v>
      </c>
      <c r="AS344" s="398">
        <v>2.510167937692237E-3</v>
      </c>
      <c r="AT344" s="398">
        <v>1.7232033034525474E-3</v>
      </c>
      <c r="AU344" s="398">
        <v>9.3585392810235923E-4</v>
      </c>
      <c r="AV344" s="398">
        <v>2.8063031473277156E-4</v>
      </c>
      <c r="AW344" s="398">
        <v>-9.968232531076815E-5</v>
      </c>
      <c r="AX344" s="398">
        <v>-2.7721438556130296E-4</v>
      </c>
      <c r="AY344" s="398">
        <v>-3.0304242846015961E-4</v>
      </c>
      <c r="AZ344" s="398">
        <v>-2.362492758714585E-4</v>
      </c>
      <c r="BA344" s="398">
        <v>-2.7118045222568332E-4</v>
      </c>
      <c r="BB344" s="398">
        <v>-3.5010192319870348E-4</v>
      </c>
      <c r="BC344" s="398">
        <v>-6.483243130718519E-4</v>
      </c>
      <c r="BD344" s="398">
        <v>-9.0239191573998623E-4</v>
      </c>
      <c r="BE344" s="398">
        <v>-1.0524626893257394E-3</v>
      </c>
      <c r="BF344" s="398">
        <v>-9.4600829399216213E-4</v>
      </c>
      <c r="BG344" s="398">
        <v>-1.6181865339359724E-3</v>
      </c>
      <c r="BH344" s="398">
        <v>1.1965522982507193E-3</v>
      </c>
      <c r="BI344" s="398">
        <v>-4.7552626039962242E-3</v>
      </c>
      <c r="BJ344" s="398">
        <v>1.6982153924413601E-4</v>
      </c>
      <c r="BK344" s="398">
        <v>4.8641125849346878E-7</v>
      </c>
      <c r="BL344" s="398">
        <v>5.8294341576115016E-9</v>
      </c>
    </row>
    <row r="345" spans="2:64" hidden="1" outlineLevel="1" x14ac:dyDescent="0.2">
      <c r="B345" s="502">
        <v>53876</v>
      </c>
      <c r="C345" s="397">
        <v>6.9388939039072284E-14</v>
      </c>
      <c r="D345" s="398">
        <v>-5.2041704279304213E-14</v>
      </c>
      <c r="E345" s="398">
        <v>0</v>
      </c>
      <c r="F345" s="398">
        <v>0</v>
      </c>
      <c r="G345" s="398">
        <v>0</v>
      </c>
      <c r="H345" s="398">
        <v>0</v>
      </c>
      <c r="I345" s="398">
        <v>0</v>
      </c>
      <c r="J345" s="398">
        <v>0</v>
      </c>
      <c r="K345" s="398">
        <v>0</v>
      </c>
      <c r="L345" s="398">
        <v>0</v>
      </c>
      <c r="M345" s="398">
        <v>0</v>
      </c>
      <c r="N345" s="398">
        <v>7.016289573641421E-5</v>
      </c>
      <c r="O345" s="398">
        <v>0</v>
      </c>
      <c r="P345" s="398">
        <v>0</v>
      </c>
      <c r="Q345" s="398">
        <v>0</v>
      </c>
      <c r="R345" s="398">
        <v>0</v>
      </c>
      <c r="S345" s="398">
        <v>3.87724661404798E-7</v>
      </c>
      <c r="T345" s="398">
        <v>-6.1672092929038191E-4</v>
      </c>
      <c r="U345" s="398">
        <v>0</v>
      </c>
      <c r="V345" s="398">
        <v>0</v>
      </c>
      <c r="W345" s="398">
        <v>0</v>
      </c>
      <c r="X345" s="398">
        <v>0</v>
      </c>
      <c r="Y345" s="398">
        <v>0</v>
      </c>
      <c r="Z345" s="398">
        <v>1.7705536549048051E-4</v>
      </c>
      <c r="AA345" s="398">
        <v>0</v>
      </c>
      <c r="AB345" s="398">
        <v>0</v>
      </c>
      <c r="AC345" s="398">
        <v>0</v>
      </c>
      <c r="AD345" s="398">
        <v>0</v>
      </c>
      <c r="AE345" s="398">
        <v>-5.1207614225334819E-4</v>
      </c>
      <c r="AF345" s="398">
        <v>-8.4872986510359238E-4</v>
      </c>
      <c r="AG345" s="398">
        <v>-1.0637680484919254E-3</v>
      </c>
      <c r="AH345" s="398">
        <v>-9.0735647703676925E-4</v>
      </c>
      <c r="AI345" s="398">
        <v>-4.4502460288045609E-4</v>
      </c>
      <c r="AJ345" s="398">
        <v>3.1255977389621492E-5</v>
      </c>
      <c r="AK345" s="398">
        <v>4.447943896188078E-4</v>
      </c>
      <c r="AL345" s="398">
        <v>8.9603123887629921E-4</v>
      </c>
      <c r="AM345" s="398">
        <v>1.3805957919249545E-3</v>
      </c>
      <c r="AN345" s="398">
        <v>1.9775896145657335E-3</v>
      </c>
      <c r="AO345" s="398">
        <v>2.6160405888070448E-3</v>
      </c>
      <c r="AP345" s="398">
        <v>3.0327398677608419E-3</v>
      </c>
      <c r="AQ345" s="398">
        <v>3.1447850136132049E-3</v>
      </c>
      <c r="AR345" s="398">
        <v>2.9674975049465147E-3</v>
      </c>
      <c r="AS345" s="398">
        <v>2.3981458309105252E-3</v>
      </c>
      <c r="AT345" s="398">
        <v>1.63107296332482E-3</v>
      </c>
      <c r="AU345" s="398">
        <v>8.6293071070719929E-4</v>
      </c>
      <c r="AV345" s="398">
        <v>2.232799080521819E-4</v>
      </c>
      <c r="AW345" s="398">
        <v>-1.4937270984352602E-4</v>
      </c>
      <c r="AX345" s="398">
        <v>-3.2547698536333769E-4</v>
      </c>
      <c r="AY345" s="398">
        <v>-3.5337572574720144E-4</v>
      </c>
      <c r="AZ345" s="398">
        <v>-2.9186669778941132E-4</v>
      </c>
      <c r="BA345" s="398">
        <v>-3.2943443415908713E-4</v>
      </c>
      <c r="BB345" s="398">
        <v>-4.0971535960818151E-4</v>
      </c>
      <c r="BC345" s="398">
        <v>-7.0295868110845094E-4</v>
      </c>
      <c r="BD345" s="398">
        <v>-9.5388898321835391E-4</v>
      </c>
      <c r="BE345" s="398">
        <v>-1.1027869460666917E-3</v>
      </c>
      <c r="BF345" s="398">
        <v>-1.0032876084260789E-3</v>
      </c>
      <c r="BG345" s="398">
        <v>-2.0050465872334389E-3</v>
      </c>
      <c r="BH345" s="398">
        <v>2.1693482418240484E-3</v>
      </c>
      <c r="BI345" s="398">
        <v>-2.3129120247343538E-3</v>
      </c>
      <c r="BJ345" s="398">
        <v>-5.9076560011972479E-4</v>
      </c>
      <c r="BK345" s="398">
        <v>-1.6932776708555863E-6</v>
      </c>
      <c r="BL345" s="398">
        <v>-2.0292673791333371E-8</v>
      </c>
    </row>
    <row r="346" spans="2:64" hidden="1" outlineLevel="1" x14ac:dyDescent="0.2">
      <c r="B346" s="502">
        <v>54242</v>
      </c>
      <c r="C346" s="397">
        <v>1.7347234759768071E-13</v>
      </c>
      <c r="D346" s="398">
        <v>-5.2041704279304213E-14</v>
      </c>
      <c r="E346" s="398">
        <v>0</v>
      </c>
      <c r="F346" s="398">
        <v>0</v>
      </c>
      <c r="G346" s="398">
        <v>0</v>
      </c>
      <c r="H346" s="398">
        <v>0</v>
      </c>
      <c r="I346" s="398">
        <v>0</v>
      </c>
      <c r="J346" s="398">
        <v>0</v>
      </c>
      <c r="K346" s="398">
        <v>0</v>
      </c>
      <c r="L346" s="398">
        <v>0</v>
      </c>
      <c r="M346" s="398">
        <v>0</v>
      </c>
      <c r="N346" s="398">
        <v>6.821035642562423E-5</v>
      </c>
      <c r="O346" s="398">
        <v>0</v>
      </c>
      <c r="P346" s="398">
        <v>0</v>
      </c>
      <c r="Q346" s="398">
        <v>0</v>
      </c>
      <c r="R346" s="398">
        <v>0</v>
      </c>
      <c r="S346" s="398">
        <v>3.7693480281486558E-7</v>
      </c>
      <c r="T346" s="398">
        <v>-6.0257059786295031E-4</v>
      </c>
      <c r="U346" s="398">
        <v>0</v>
      </c>
      <c r="V346" s="398">
        <v>0</v>
      </c>
      <c r="W346" s="398">
        <v>0</v>
      </c>
      <c r="X346" s="398">
        <v>0</v>
      </c>
      <c r="Y346" s="398">
        <v>0</v>
      </c>
      <c r="Z346" s="398">
        <v>1.7212815200950971E-4</v>
      </c>
      <c r="AA346" s="398">
        <v>0</v>
      </c>
      <c r="AB346" s="398">
        <v>0</v>
      </c>
      <c r="AC346" s="398">
        <v>0</v>
      </c>
      <c r="AD346" s="398">
        <v>0</v>
      </c>
      <c r="AE346" s="398">
        <v>-4.9782574949516767E-4</v>
      </c>
      <c r="AF346" s="398">
        <v>-8.3113861898756469E-4</v>
      </c>
      <c r="AG346" s="398">
        <v>-1.0432073428365274E-3</v>
      </c>
      <c r="AH346" s="398">
        <v>-8.9421521295290907E-4</v>
      </c>
      <c r="AI346" s="398">
        <v>-4.4767652215491061E-4</v>
      </c>
      <c r="AJ346" s="398">
        <v>1.2280314352214328E-5</v>
      </c>
      <c r="AK346" s="398">
        <v>4.1125887605131251E-4</v>
      </c>
      <c r="AL346" s="398">
        <v>8.4683595391252253E-4</v>
      </c>
      <c r="AM346" s="398">
        <v>1.314639028974357E-3</v>
      </c>
      <c r="AN346" s="398">
        <v>1.8920976531042188E-3</v>
      </c>
      <c r="AO346" s="398">
        <v>2.5095881121990626E-3</v>
      </c>
      <c r="AP346" s="398">
        <v>2.9113040762168696E-3</v>
      </c>
      <c r="AQ346" s="398">
        <v>3.0169273879110392E-3</v>
      </c>
      <c r="AR346" s="398">
        <v>2.8411839492203939E-3</v>
      </c>
      <c r="AS346" s="398">
        <v>2.2839424065890235E-3</v>
      </c>
      <c r="AT346" s="398">
        <v>1.5351892405229828E-3</v>
      </c>
      <c r="AU346" s="398">
        <v>7.8457914911428395E-4</v>
      </c>
      <c r="AV346" s="398">
        <v>1.5904608236319562E-4</v>
      </c>
      <c r="AW346" s="398">
        <v>-2.0699532636558882E-4</v>
      </c>
      <c r="AX346" s="398">
        <v>-3.8247995971796289E-4</v>
      </c>
      <c r="AY346" s="398">
        <v>-4.1290398834423203E-4</v>
      </c>
      <c r="AZ346" s="398">
        <v>-3.5707828568987132E-4</v>
      </c>
      <c r="BA346" s="398">
        <v>-3.9787363168009016E-4</v>
      </c>
      <c r="BB346" s="398">
        <v>-4.801689358971406E-4</v>
      </c>
      <c r="BC346" s="398">
        <v>-7.694073411376734E-4</v>
      </c>
      <c r="BD346" s="398">
        <v>-1.0181942509263076E-3</v>
      </c>
      <c r="BE346" s="398">
        <v>-1.16660727042181E-3</v>
      </c>
      <c r="BF346" s="398">
        <v>-1.0744825216027487E-3</v>
      </c>
      <c r="BG346" s="398">
        <v>-1.911668395752214E-3</v>
      </c>
      <c r="BH346" s="398">
        <v>1.8807287052377553E-3</v>
      </c>
      <c r="BI346" s="398">
        <v>1.7676148293156724E-3</v>
      </c>
      <c r="BJ346" s="398">
        <v>-1.9273893141560916E-3</v>
      </c>
      <c r="BK346" s="398">
        <v>1.1484551773119356E-4</v>
      </c>
      <c r="BL346" s="398">
        <v>1.3764750103617551E-6</v>
      </c>
    </row>
    <row r="347" spans="2:64" hidden="1" outlineLevel="1" x14ac:dyDescent="0.2">
      <c r="B347" s="502">
        <v>54609</v>
      </c>
      <c r="C347" s="397">
        <v>2.2551405187698492E-13</v>
      </c>
      <c r="D347" s="398">
        <v>1.7347234759768071E-14</v>
      </c>
      <c r="E347" s="398">
        <v>0</v>
      </c>
      <c r="F347" s="398">
        <v>0</v>
      </c>
      <c r="G347" s="398">
        <v>0</v>
      </c>
      <c r="H347" s="398">
        <v>0</v>
      </c>
      <c r="I347" s="398">
        <v>0</v>
      </c>
      <c r="J347" s="398">
        <v>0</v>
      </c>
      <c r="K347" s="398">
        <v>0</v>
      </c>
      <c r="L347" s="398">
        <v>0</v>
      </c>
      <c r="M347" s="398">
        <v>0</v>
      </c>
      <c r="N347" s="398">
        <v>6.6358635062574445E-5</v>
      </c>
      <c r="O347" s="398">
        <v>0</v>
      </c>
      <c r="P347" s="398">
        <v>0</v>
      </c>
      <c r="Q347" s="398">
        <v>0</v>
      </c>
      <c r="R347" s="398">
        <v>0</v>
      </c>
      <c r="S347" s="398">
        <v>3.6670205066924311E-7</v>
      </c>
      <c r="T347" s="398">
        <v>-5.8937225292862716E-4</v>
      </c>
      <c r="U347" s="398">
        <v>0</v>
      </c>
      <c r="V347" s="398">
        <v>0</v>
      </c>
      <c r="W347" s="398">
        <v>0</v>
      </c>
      <c r="X347" s="398">
        <v>0</v>
      </c>
      <c r="Y347" s="398">
        <v>0</v>
      </c>
      <c r="Z347" s="398">
        <v>1.6745535163370517E-4</v>
      </c>
      <c r="AA347" s="398">
        <v>0</v>
      </c>
      <c r="AB347" s="398">
        <v>0</v>
      </c>
      <c r="AC347" s="398">
        <v>0</v>
      </c>
      <c r="AD347" s="398">
        <v>0</v>
      </c>
      <c r="AE347" s="398">
        <v>-4.8431116577221656E-4</v>
      </c>
      <c r="AF347" s="398">
        <v>-8.1489862243516731E-4</v>
      </c>
      <c r="AG347" s="398">
        <v>-1.0243727457948104E-3</v>
      </c>
      <c r="AH347" s="398">
        <v>-8.8264240322849519E-4</v>
      </c>
      <c r="AI347" s="398">
        <v>-4.5129642738117592E-4</v>
      </c>
      <c r="AJ347" s="398">
        <v>-7.0460227930002617E-6</v>
      </c>
      <c r="AK347" s="398">
        <v>3.7790023443839971E-4</v>
      </c>
      <c r="AL347" s="398">
        <v>7.9839796395669849E-4</v>
      </c>
      <c r="AM347" s="398">
        <v>1.2500644332689992E-3</v>
      </c>
      <c r="AN347" s="398">
        <v>1.8087818454658178E-3</v>
      </c>
      <c r="AO347" s="398">
        <v>2.4061594206502279E-3</v>
      </c>
      <c r="AP347" s="398">
        <v>2.7934165699496083E-3</v>
      </c>
      <c r="AQ347" s="398">
        <v>2.8927071222401013E-3</v>
      </c>
      <c r="AR347" s="398">
        <v>2.7181789505510701E-3</v>
      </c>
      <c r="AS347" s="398">
        <v>2.1721478554552476E-3</v>
      </c>
      <c r="AT347" s="398">
        <v>1.4405456919518167E-3</v>
      </c>
      <c r="AU347" s="398">
        <v>7.0628035506864473E-4</v>
      </c>
      <c r="AV347" s="398">
        <v>9.3865438217238806E-5</v>
      </c>
      <c r="AW347" s="398">
        <v>-2.661823610833336E-4</v>
      </c>
      <c r="AX347" s="398">
        <v>-4.4139431731177181E-4</v>
      </c>
      <c r="AY347" s="398">
        <v>-4.744554836511039E-4</v>
      </c>
      <c r="AZ347" s="398">
        <v>-4.2431149378796551E-4</v>
      </c>
      <c r="BA347" s="398">
        <v>-4.6848178135439067E-4</v>
      </c>
      <c r="BB347" s="398">
        <v>-5.5300009627057278E-4</v>
      </c>
      <c r="BC347" s="398">
        <v>-8.3874529349658999E-4</v>
      </c>
      <c r="BD347" s="398">
        <v>-1.0858550966719172E-3</v>
      </c>
      <c r="BE347" s="398">
        <v>-1.2340770787211408E-3</v>
      </c>
      <c r="BF347" s="398">
        <v>-1.1492850791883225E-3</v>
      </c>
      <c r="BG347" s="398">
        <v>-1.8085339002944789E-3</v>
      </c>
      <c r="BH347" s="398">
        <v>1.104844899960794E-3</v>
      </c>
      <c r="BI347" s="398">
        <v>5.9853482899281663E-3</v>
      </c>
      <c r="BJ347" s="398">
        <v>-2.8933811600101444E-3</v>
      </c>
      <c r="BK347" s="398">
        <v>2.0493758088116487E-4</v>
      </c>
      <c r="BL347" s="398">
        <v>2.4560862718625565E-6</v>
      </c>
    </row>
    <row r="348" spans="2:64" hidden="1" outlineLevel="1" x14ac:dyDescent="0.2">
      <c r="B348" s="502">
        <v>54973</v>
      </c>
      <c r="C348" s="397">
        <v>2.0816681711721685E-13</v>
      </c>
      <c r="D348" s="398">
        <v>6.9388939039072284E-14</v>
      </c>
      <c r="E348" s="398">
        <v>0</v>
      </c>
      <c r="F348" s="398">
        <v>0</v>
      </c>
      <c r="G348" s="398">
        <v>0</v>
      </c>
      <c r="H348" s="398">
        <v>0</v>
      </c>
      <c r="I348" s="398">
        <v>0</v>
      </c>
      <c r="J348" s="398">
        <v>0</v>
      </c>
      <c r="K348" s="398">
        <v>0</v>
      </c>
      <c r="L348" s="398">
        <v>0</v>
      </c>
      <c r="M348" s="398">
        <v>0</v>
      </c>
      <c r="N348" s="398">
        <v>6.4618882172212677E-5</v>
      </c>
      <c r="O348" s="398">
        <v>0</v>
      </c>
      <c r="P348" s="398">
        <v>0</v>
      </c>
      <c r="Q348" s="398">
        <v>0</v>
      </c>
      <c r="R348" s="398">
        <v>0</v>
      </c>
      <c r="S348" s="398">
        <v>3.5708807438750156E-7</v>
      </c>
      <c r="T348" s="398">
        <v>-5.7713202397668972E-4</v>
      </c>
      <c r="U348" s="398">
        <v>0</v>
      </c>
      <c r="V348" s="398">
        <v>0</v>
      </c>
      <c r="W348" s="398">
        <v>0</v>
      </c>
      <c r="X348" s="398">
        <v>0</v>
      </c>
      <c r="Y348" s="398">
        <v>0</v>
      </c>
      <c r="Z348" s="398">
        <v>1.6306510261868135E-4</v>
      </c>
      <c r="AA348" s="398">
        <v>0</v>
      </c>
      <c r="AB348" s="398">
        <v>0</v>
      </c>
      <c r="AC348" s="398">
        <v>0</v>
      </c>
      <c r="AD348" s="398">
        <v>0</v>
      </c>
      <c r="AE348" s="398">
        <v>-4.7161377145568673E-4</v>
      </c>
      <c r="AF348" s="398">
        <v>-7.9996089067183029E-4</v>
      </c>
      <c r="AG348" s="398">
        <v>-1.0071574871144129E-3</v>
      </c>
      <c r="AH348" s="398">
        <v>-8.724128963688571E-4</v>
      </c>
      <c r="AI348" s="398">
        <v>-4.5549638467284881E-4</v>
      </c>
      <c r="AJ348" s="398">
        <v>-2.6165777843034643E-5</v>
      </c>
      <c r="AK348" s="398">
        <v>3.4543452620897086E-4</v>
      </c>
      <c r="AL348" s="398">
        <v>7.5159963560181287E-4</v>
      </c>
      <c r="AM348" s="398">
        <v>1.1879313725933482E-3</v>
      </c>
      <c r="AN348" s="398">
        <v>1.7288855538519221E-3</v>
      </c>
      <c r="AO348" s="398">
        <v>2.3071967460153164E-3</v>
      </c>
      <c r="AP348" s="398">
        <v>2.680689063609687E-3</v>
      </c>
      <c r="AQ348" s="398">
        <v>2.7738545729447117E-3</v>
      </c>
      <c r="AR348" s="398">
        <v>2.6002880846275056E-3</v>
      </c>
      <c r="AS348" s="398">
        <v>2.0645911765100611E-3</v>
      </c>
      <c r="AT348" s="398">
        <v>1.3489416617398775E-3</v>
      </c>
      <c r="AU348" s="398">
        <v>6.2982893549862196E-4</v>
      </c>
      <c r="AV348" s="398">
        <v>2.9543268127013578E-5</v>
      </c>
      <c r="AW348" s="398">
        <v>-3.2507307637374971E-4</v>
      </c>
      <c r="AX348" s="398">
        <v>-5.0025680785326099E-4</v>
      </c>
      <c r="AY348" s="398">
        <v>-5.3597059741783415E-4</v>
      </c>
      <c r="AZ348" s="398">
        <v>-4.9137578552946315E-4</v>
      </c>
      <c r="BA348" s="398">
        <v>-5.3894397278320127E-4</v>
      </c>
      <c r="BB348" s="398">
        <v>-6.2577720073495047E-4</v>
      </c>
      <c r="BC348" s="398">
        <v>-9.0846063728958204E-4</v>
      </c>
      <c r="BD348" s="398">
        <v>-1.1542518690323134E-3</v>
      </c>
      <c r="BE348" s="398">
        <v>-1.3024887853679834E-3</v>
      </c>
      <c r="BF348" s="398">
        <v>-1.2248315124641085E-3</v>
      </c>
      <c r="BG348" s="398">
        <v>-1.7060184140556267E-3</v>
      </c>
      <c r="BH348" s="398">
        <v>2.1486575810247821E-4</v>
      </c>
      <c r="BI348" s="398">
        <v>9.2918665300055492E-3</v>
      </c>
      <c r="BJ348" s="398">
        <v>-2.5874847449890159E-3</v>
      </c>
      <c r="BK348" s="398">
        <v>1.2304893761902469E-4</v>
      </c>
      <c r="BL348" s="398">
        <v>1.4740565018600549E-6</v>
      </c>
    </row>
    <row r="349" spans="2:64" hidden="1" outlineLevel="1" x14ac:dyDescent="0.2">
      <c r="B349" s="502">
        <v>55337</v>
      </c>
      <c r="C349" s="397">
        <v>2.0816681711721685E-13</v>
      </c>
      <c r="D349" s="398">
        <v>-5.2041704279304213E-14</v>
      </c>
      <c r="E349" s="398">
        <v>0</v>
      </c>
      <c r="F349" s="398">
        <v>0</v>
      </c>
      <c r="G349" s="398">
        <v>0</v>
      </c>
      <c r="H349" s="398">
        <v>0</v>
      </c>
      <c r="I349" s="398">
        <v>0</v>
      </c>
      <c r="J349" s="398">
        <v>0</v>
      </c>
      <c r="K349" s="398">
        <v>0</v>
      </c>
      <c r="L349" s="398">
        <v>0</v>
      </c>
      <c r="M349" s="398">
        <v>0</v>
      </c>
      <c r="N349" s="398">
        <v>6.2967964419013978E-5</v>
      </c>
      <c r="O349" s="398">
        <v>0</v>
      </c>
      <c r="P349" s="398">
        <v>0</v>
      </c>
      <c r="Q349" s="398">
        <v>0</v>
      </c>
      <c r="R349" s="398">
        <v>0</v>
      </c>
      <c r="S349" s="398">
        <v>3.4796499015499194E-7</v>
      </c>
      <c r="T349" s="398">
        <v>-5.6554512998033268E-4</v>
      </c>
      <c r="U349" s="398">
        <v>0</v>
      </c>
      <c r="V349" s="398">
        <v>0</v>
      </c>
      <c r="W349" s="398">
        <v>0</v>
      </c>
      <c r="X349" s="398">
        <v>0</v>
      </c>
      <c r="Y349" s="398">
        <v>0</v>
      </c>
      <c r="Z349" s="398">
        <v>1.5889902811941359E-4</v>
      </c>
      <c r="AA349" s="398">
        <v>0</v>
      </c>
      <c r="AB349" s="398">
        <v>0</v>
      </c>
      <c r="AC349" s="398">
        <v>0</v>
      </c>
      <c r="AD349" s="398">
        <v>0</v>
      </c>
      <c r="AE349" s="398">
        <v>-4.5956473028116451E-4</v>
      </c>
      <c r="AF349" s="398">
        <v>-7.8584259089603536E-4</v>
      </c>
      <c r="AG349" s="398">
        <v>-9.9090630463136153E-4</v>
      </c>
      <c r="AH349" s="398">
        <v>-8.6281971491131149E-4</v>
      </c>
      <c r="AI349" s="398">
        <v>-4.5962328153528742E-4</v>
      </c>
      <c r="AJ349" s="398">
        <v>-4.4479500794364357E-5</v>
      </c>
      <c r="AK349" s="398">
        <v>3.1442762457936646E-4</v>
      </c>
      <c r="AL349" s="398">
        <v>7.0696256123520262E-4</v>
      </c>
      <c r="AM349" s="398">
        <v>1.1287120095515579E-3</v>
      </c>
      <c r="AN349" s="398">
        <v>1.6527825004788999E-3</v>
      </c>
      <c r="AO349" s="398">
        <v>2.2129708484447397E-3</v>
      </c>
      <c r="AP349" s="398">
        <v>2.5733690161774958E-3</v>
      </c>
      <c r="AQ349" s="398">
        <v>2.6606914987556407E-3</v>
      </c>
      <c r="AR349" s="398">
        <v>2.4880057157387891E-3</v>
      </c>
      <c r="AS349" s="398">
        <v>1.9620802102666979E-3</v>
      </c>
      <c r="AT349" s="398">
        <v>1.2615398659217292E-3</v>
      </c>
      <c r="AU349" s="398">
        <v>5.5677030676853922E-4</v>
      </c>
      <c r="AV349" s="398">
        <v>-3.2040083468298786E-5</v>
      </c>
      <c r="AW349" s="398">
        <v>-3.8153766057993921E-4</v>
      </c>
      <c r="AX349" s="398">
        <v>-5.5673535202110935E-4</v>
      </c>
      <c r="AY349" s="398">
        <v>-5.9499688924088967E-4</v>
      </c>
      <c r="AZ349" s="398">
        <v>-5.5570524777268093E-4</v>
      </c>
      <c r="BA349" s="398">
        <v>-6.0653800188978368E-4</v>
      </c>
      <c r="BB349" s="398">
        <v>-6.9560846423233347E-4</v>
      </c>
      <c r="BC349" s="398">
        <v>-9.7542498573091607E-4</v>
      </c>
      <c r="BD349" s="398">
        <v>-1.2200104623077968E-3</v>
      </c>
      <c r="BE349" s="398">
        <v>-1.3682959760195901E-3</v>
      </c>
      <c r="BF349" s="398">
        <v>-1.2974530690101904E-3</v>
      </c>
      <c r="BG349" s="398">
        <v>-1.6108030349674951E-3</v>
      </c>
      <c r="BH349" s="398">
        <v>-5.3260453025325005E-4</v>
      </c>
      <c r="BI349" s="398">
        <v>1.1148747397406872E-2</v>
      </c>
      <c r="BJ349" s="398">
        <v>-6.8601788701105892E-4</v>
      </c>
      <c r="BK349" s="398">
        <v>-1.781862841825077E-4</v>
      </c>
      <c r="BL349" s="398">
        <v>-2.1369258272618818E-6</v>
      </c>
    </row>
    <row r="350" spans="2:64" hidden="1" outlineLevel="1" x14ac:dyDescent="0.2">
      <c r="B350" s="502">
        <v>55703</v>
      </c>
      <c r="C350" s="397">
        <v>2.2551405187698492E-13</v>
      </c>
      <c r="D350" s="398">
        <v>-6.9388939039072284E-14</v>
      </c>
      <c r="E350" s="398">
        <v>0</v>
      </c>
      <c r="F350" s="398">
        <v>0</v>
      </c>
      <c r="G350" s="398">
        <v>0</v>
      </c>
      <c r="H350" s="398">
        <v>0</v>
      </c>
      <c r="I350" s="398">
        <v>0</v>
      </c>
      <c r="J350" s="398">
        <v>0</v>
      </c>
      <c r="K350" s="398">
        <v>0</v>
      </c>
      <c r="L350" s="398">
        <v>0</v>
      </c>
      <c r="M350" s="398">
        <v>0</v>
      </c>
      <c r="N350" s="398">
        <v>6.1390844699471536E-5</v>
      </c>
      <c r="O350" s="398">
        <v>0</v>
      </c>
      <c r="P350" s="398">
        <v>0</v>
      </c>
      <c r="Q350" s="398">
        <v>0</v>
      </c>
      <c r="R350" s="398">
        <v>0</v>
      </c>
      <c r="S350" s="398">
        <v>3.3924973941168446E-7</v>
      </c>
      <c r="T350" s="398">
        <v>-5.5447287969356829E-4</v>
      </c>
      <c r="U350" s="398">
        <v>0</v>
      </c>
      <c r="V350" s="398">
        <v>0</v>
      </c>
      <c r="W350" s="398">
        <v>0</v>
      </c>
      <c r="X350" s="398">
        <v>0</v>
      </c>
      <c r="Y350" s="398">
        <v>0</v>
      </c>
      <c r="Z350" s="398">
        <v>1.5491918237825475E-4</v>
      </c>
      <c r="AA350" s="398">
        <v>0</v>
      </c>
      <c r="AB350" s="398">
        <v>0</v>
      </c>
      <c r="AC350" s="398">
        <v>0</v>
      </c>
      <c r="AD350" s="398">
        <v>0</v>
      </c>
      <c r="AE350" s="398">
        <v>-4.4805429668531849E-4</v>
      </c>
      <c r="AF350" s="398">
        <v>-7.7234878288062747E-4</v>
      </c>
      <c r="AG350" s="398">
        <v>-9.753716480320751E-4</v>
      </c>
      <c r="AH350" s="398">
        <v>-8.5364219066727531E-4</v>
      </c>
      <c r="AI350" s="398">
        <v>-4.6354920294616742E-4</v>
      </c>
      <c r="AJ350" s="398">
        <v>-6.1954708099887235E-5</v>
      </c>
      <c r="AK350" s="398">
        <v>2.848299893859485E-4</v>
      </c>
      <c r="AL350" s="398">
        <v>6.6434721281496967E-4</v>
      </c>
      <c r="AM350" s="398">
        <v>1.0721700520119337E-3</v>
      </c>
      <c r="AN350" s="398">
        <v>1.5801147710582664E-3</v>
      </c>
      <c r="AO350" s="398">
        <v>2.1229938939465454E-3</v>
      </c>
      <c r="AP350" s="398">
        <v>2.4708866265370222E-3</v>
      </c>
      <c r="AQ350" s="398">
        <v>2.552631226913904E-3</v>
      </c>
      <c r="AR350" s="398">
        <v>2.3807905017055042E-3</v>
      </c>
      <c r="AS350" s="398">
        <v>1.8642037155278124E-3</v>
      </c>
      <c r="AT350" s="398">
        <v>1.178100019361833E-3</v>
      </c>
      <c r="AU350" s="398">
        <v>4.8703711686901019E-4</v>
      </c>
      <c r="AV350" s="398">
        <v>-9.0806912336760526E-5</v>
      </c>
      <c r="AW350" s="398">
        <v>-4.3541040987971069E-4</v>
      </c>
      <c r="AX350" s="398">
        <v>-6.1061722836028287E-4</v>
      </c>
      <c r="AY350" s="398">
        <v>-6.5130852537620409E-4</v>
      </c>
      <c r="AZ350" s="398">
        <v>-6.1707863504775751E-4</v>
      </c>
      <c r="BA350" s="398">
        <v>-6.7102532570403883E-4</v>
      </c>
      <c r="BB350" s="398">
        <v>-7.6222893101440814E-4</v>
      </c>
      <c r="BC350" s="398">
        <v>-1.0393015581998399E-3</v>
      </c>
      <c r="BD350" s="398">
        <v>-1.2827298456752345E-3</v>
      </c>
      <c r="BE350" s="398">
        <v>-1.4310577911395839E-3</v>
      </c>
      <c r="BF350" s="398">
        <v>-1.3667202321439309E-3</v>
      </c>
      <c r="BG350" s="398">
        <v>-1.5257225546676245E-3</v>
      </c>
      <c r="BH350" s="398">
        <v>-1.0066368323451147E-3</v>
      </c>
      <c r="BI350" s="398">
        <v>1.1372755206757318E-2</v>
      </c>
      <c r="BJ350" s="398">
        <v>2.869478067536041E-3</v>
      </c>
      <c r="BK350" s="398">
        <v>-6.8206693565678322E-4</v>
      </c>
      <c r="BL350" s="398">
        <v>-8.1761226261578557E-6</v>
      </c>
    </row>
    <row r="351" spans="2:64" hidden="1" outlineLevel="1" x14ac:dyDescent="0.2">
      <c r="B351" s="502">
        <v>59355</v>
      </c>
      <c r="C351" s="397">
        <v>1.5612511283791264E-13</v>
      </c>
      <c r="D351" s="398">
        <v>-2.7755575615628914E-13</v>
      </c>
      <c r="E351" s="398">
        <v>0</v>
      </c>
      <c r="F351" s="398">
        <v>0</v>
      </c>
      <c r="G351" s="398">
        <v>0</v>
      </c>
      <c r="H351" s="398">
        <v>0</v>
      </c>
      <c r="I351" s="398">
        <v>0</v>
      </c>
      <c r="J351" s="398">
        <v>0</v>
      </c>
      <c r="K351" s="398">
        <v>0</v>
      </c>
      <c r="L351" s="398">
        <v>0</v>
      </c>
      <c r="M351" s="398">
        <v>0</v>
      </c>
      <c r="N351" s="398">
        <v>4.9018474869433337E-5</v>
      </c>
      <c r="O351" s="398">
        <v>0</v>
      </c>
      <c r="P351" s="398">
        <v>0</v>
      </c>
      <c r="Q351" s="398">
        <v>0</v>
      </c>
      <c r="R351" s="398">
        <v>0</v>
      </c>
      <c r="S351" s="398">
        <v>2.7087927387259292E-7</v>
      </c>
      <c r="T351" s="398">
        <v>-4.6247456879713877E-4</v>
      </c>
      <c r="U351" s="398">
        <v>0</v>
      </c>
      <c r="V351" s="398">
        <v>0</v>
      </c>
      <c r="W351" s="398">
        <v>0</v>
      </c>
      <c r="X351" s="398">
        <v>0</v>
      </c>
      <c r="Y351" s="398">
        <v>0</v>
      </c>
      <c r="Z351" s="398">
        <v>1.2369763069744466E-4</v>
      </c>
      <c r="AA351" s="398">
        <v>0</v>
      </c>
      <c r="AB351" s="398">
        <v>0</v>
      </c>
      <c r="AC351" s="398">
        <v>0</v>
      </c>
      <c r="AD351" s="398">
        <v>0</v>
      </c>
      <c r="AE351" s="398">
        <v>-3.5775592235193221E-4</v>
      </c>
      <c r="AF351" s="398">
        <v>-6.5621030963247673E-4</v>
      </c>
      <c r="AG351" s="398">
        <v>-8.3808103627097674E-4</v>
      </c>
      <c r="AH351" s="398">
        <v>-7.6099443913069109E-4</v>
      </c>
      <c r="AI351" s="398">
        <v>-4.6870239510735101E-4</v>
      </c>
      <c r="AJ351" s="398">
        <v>-1.6816564465602091E-4</v>
      </c>
      <c r="AK351" s="398">
        <v>8.8724388530581066E-5</v>
      </c>
      <c r="AL351" s="398">
        <v>3.7140594299697738E-4</v>
      </c>
      <c r="AM351" s="398">
        <v>6.7556867216697625E-4</v>
      </c>
      <c r="AN351" s="398">
        <v>1.0619909727137278E-3</v>
      </c>
      <c r="AO351" s="398">
        <v>1.4745270553173651E-3</v>
      </c>
      <c r="AP351" s="398">
        <v>1.7300866705406703E-3</v>
      </c>
      <c r="AQ351" s="398">
        <v>1.7737140746605651E-3</v>
      </c>
      <c r="AR351" s="398">
        <v>1.6142839612785786E-3</v>
      </c>
      <c r="AS351" s="398">
        <v>1.1773277113803771E-3</v>
      </c>
      <c r="AT351" s="398">
        <v>6.0963269607819393E-4</v>
      </c>
      <c r="AU351" s="398">
        <v>3.2661743639555985E-5</v>
      </c>
      <c r="AV351" s="398">
        <v>-4.5287069391428125E-4</v>
      </c>
      <c r="AW351" s="398">
        <v>-7.5266894238035231E-4</v>
      </c>
      <c r="AX351" s="398">
        <v>-9.206546492356027E-4</v>
      </c>
      <c r="AY351" s="398">
        <v>-9.7476723174075297E-4</v>
      </c>
      <c r="AZ351" s="398">
        <v>-9.7347246244897101E-4</v>
      </c>
      <c r="BA351" s="398">
        <v>-1.0445595246405537E-3</v>
      </c>
      <c r="BB351" s="398">
        <v>-1.1452619952910525E-3</v>
      </c>
      <c r="BC351" s="398">
        <v>-1.3937107423700468E-3</v>
      </c>
      <c r="BD351" s="398">
        <v>-1.6198062285574522E-3</v>
      </c>
      <c r="BE351" s="398">
        <v>-1.7622273208381389E-3</v>
      </c>
      <c r="BF351" s="398">
        <v>-1.7410802810938208E-3</v>
      </c>
      <c r="BG351" s="398">
        <v>-9.4472612358065255E-4</v>
      </c>
      <c r="BH351" s="398">
        <v>-3.4166542523146604E-3</v>
      </c>
      <c r="BI351" s="398">
        <v>2.3107240788682037E-3</v>
      </c>
      <c r="BJ351" s="398">
        <v>2.1606894042309338E-2</v>
      </c>
      <c r="BK351" s="398">
        <v>1.2301766491619459E-2</v>
      </c>
      <c r="BL351" s="398">
        <v>-2.0208464138193882E-3</v>
      </c>
    </row>
    <row r="352" spans="2:64" hidden="1" outlineLevel="1" x14ac:dyDescent="0.2">
      <c r="B352" s="502">
        <v>63009</v>
      </c>
      <c r="C352" s="397">
        <v>0</v>
      </c>
      <c r="D352" s="398">
        <v>-1.7347234759768071E-14</v>
      </c>
      <c r="E352" s="398">
        <v>0</v>
      </c>
      <c r="F352" s="398">
        <v>0</v>
      </c>
      <c r="G352" s="398">
        <v>0</v>
      </c>
      <c r="H352" s="398">
        <v>0</v>
      </c>
      <c r="I352" s="398">
        <v>0</v>
      </c>
      <c r="J352" s="398">
        <v>0</v>
      </c>
      <c r="K352" s="398">
        <v>0</v>
      </c>
      <c r="L352" s="398">
        <v>0</v>
      </c>
      <c r="M352" s="398">
        <v>0</v>
      </c>
      <c r="N352" s="398">
        <v>4.0791395469752523E-5</v>
      </c>
      <c r="O352" s="398">
        <v>0</v>
      </c>
      <c r="P352" s="398">
        <v>0</v>
      </c>
      <c r="Q352" s="398">
        <v>0</v>
      </c>
      <c r="R352" s="398">
        <v>0</v>
      </c>
      <c r="S352" s="398">
        <v>2.2541581448654036E-7</v>
      </c>
      <c r="T352" s="398">
        <v>-4.0160138744041451E-4</v>
      </c>
      <c r="U352" s="398">
        <v>0</v>
      </c>
      <c r="V352" s="398">
        <v>0</v>
      </c>
      <c r="W352" s="398">
        <v>0</v>
      </c>
      <c r="X352" s="398">
        <v>0</v>
      </c>
      <c r="Y352" s="398">
        <v>0</v>
      </c>
      <c r="Z352" s="398">
        <v>1.029366782610841E-4</v>
      </c>
      <c r="AA352" s="398">
        <v>0</v>
      </c>
      <c r="AB352" s="398">
        <v>0</v>
      </c>
      <c r="AC352" s="398">
        <v>0</v>
      </c>
      <c r="AD352" s="398">
        <v>0</v>
      </c>
      <c r="AE352" s="398">
        <v>-2.9771149262849961E-4</v>
      </c>
      <c r="AF352" s="398">
        <v>-5.7958694978793579E-4</v>
      </c>
      <c r="AG352" s="398">
        <v>-7.4769431068419379E-4</v>
      </c>
      <c r="AH352" s="398">
        <v>-7.0060511381947466E-4</v>
      </c>
      <c r="AI352" s="398">
        <v>-4.7363477024067735E-4</v>
      </c>
      <c r="AJ352" s="398">
        <v>-2.4060420702673446E-4</v>
      </c>
      <c r="AK352" s="398">
        <v>-4.3795691673925718E-5</v>
      </c>
      <c r="AL352" s="398">
        <v>1.7417435846031615E-4</v>
      </c>
      <c r="AM352" s="398">
        <v>4.0908923564647592E-4</v>
      </c>
      <c r="AN352" s="398">
        <v>7.1441153281365244E-4</v>
      </c>
      <c r="AO352" s="398">
        <v>1.0399555340316613E-3</v>
      </c>
      <c r="AP352" s="398">
        <v>1.2337652105162689E-3</v>
      </c>
      <c r="AQ352" s="398">
        <v>1.2517289300732759E-3</v>
      </c>
      <c r="AR352" s="398">
        <v>1.1002119816930223E-3</v>
      </c>
      <c r="AS352" s="398">
        <v>7.1583315188611385E-4</v>
      </c>
      <c r="AT352" s="398">
        <v>2.2655349152245208E-4</v>
      </c>
      <c r="AU352" s="398">
        <v>-2.7491880537702795E-4</v>
      </c>
      <c r="AV352" s="398">
        <v>-6.9943678822695365E-4</v>
      </c>
      <c r="AW352" s="398">
        <v>-9.6981782979344011E-4</v>
      </c>
      <c r="AX352" s="398">
        <v>-1.1334503888064951E-3</v>
      </c>
      <c r="AY352" s="398">
        <v>-1.1967986928047847E-3</v>
      </c>
      <c r="AZ352" s="398">
        <v>-1.2178018916550459E-3</v>
      </c>
      <c r="BA352" s="398">
        <v>-1.3007139507657806E-3</v>
      </c>
      <c r="BB352" s="398">
        <v>-1.4081816752595233E-3</v>
      </c>
      <c r="BC352" s="398">
        <v>-1.6379895265497546E-3</v>
      </c>
      <c r="BD352" s="398">
        <v>-1.8530431548750836E-3</v>
      </c>
      <c r="BE352" s="398">
        <v>-1.9919036669570345E-3</v>
      </c>
      <c r="BF352" s="398">
        <v>-1.9999639024742555E-3</v>
      </c>
      <c r="BG352" s="398">
        <v>-5.539849147993825E-4</v>
      </c>
      <c r="BH352" s="398">
        <v>-5.0677555962254373E-3</v>
      </c>
      <c r="BI352" s="398">
        <v>-1.371312103818495E-3</v>
      </c>
      <c r="BJ352" s="398">
        <v>8.6671117693719324E-3</v>
      </c>
      <c r="BK352" s="398">
        <v>3.4331839915396206E-2</v>
      </c>
      <c r="BL352" s="398">
        <v>1.0543439487552264E-2</v>
      </c>
    </row>
    <row r="353" spans="1:65" collapsed="1" x14ac:dyDescent="0.2">
      <c r="B353" s="389"/>
    </row>
    <row r="355" spans="1:65" ht="13.5" thickBot="1" x14ac:dyDescent="0.25"/>
    <row r="356" spans="1:65" ht="13.5" thickBot="1" x14ac:dyDescent="0.25">
      <c r="C356" s="495" t="s">
        <v>298</v>
      </c>
      <c r="D356" s="494"/>
      <c r="E356" s="494"/>
      <c r="F356" s="494"/>
      <c r="G356" s="494"/>
      <c r="H356" s="494"/>
      <c r="I356" s="494"/>
      <c r="J356" s="494"/>
      <c r="K356" s="494"/>
      <c r="L356" s="494"/>
      <c r="M356" s="495"/>
      <c r="N356" s="494"/>
      <c r="O356" s="494"/>
      <c r="P356" s="494"/>
      <c r="Q356" s="496"/>
      <c r="R356" s="494"/>
      <c r="S356" s="494"/>
      <c r="T356" s="494"/>
      <c r="U356" s="494"/>
      <c r="V356" s="494"/>
      <c r="W356" s="494"/>
      <c r="X356" s="494"/>
      <c r="Y356" s="494"/>
      <c r="Z356" s="494"/>
      <c r="AA356" s="494"/>
      <c r="AB356" s="494"/>
      <c r="AC356" s="494"/>
      <c r="AD356" s="494"/>
      <c r="AE356" s="494"/>
      <c r="AF356" s="494"/>
      <c r="AG356" s="494"/>
      <c r="AH356" s="494"/>
      <c r="AI356" s="494"/>
      <c r="AJ356" s="494"/>
      <c r="AK356" s="494"/>
      <c r="AL356" s="494"/>
      <c r="AM356" s="494"/>
      <c r="AN356" s="494"/>
      <c r="AO356" s="494"/>
      <c r="AP356" s="494"/>
      <c r="AQ356" s="494"/>
      <c r="AR356" s="494"/>
      <c r="AS356" s="494"/>
      <c r="AT356" s="494"/>
      <c r="AU356" s="494"/>
      <c r="AV356" s="494"/>
      <c r="AW356" s="494"/>
      <c r="AX356" s="494"/>
      <c r="AY356" s="494"/>
      <c r="AZ356" s="494"/>
      <c r="BA356" s="494"/>
      <c r="BB356" s="494"/>
      <c r="BC356" s="494"/>
      <c r="BD356" s="494"/>
      <c r="BE356" s="494"/>
      <c r="BF356" s="494"/>
      <c r="BG356" s="494"/>
      <c r="BH356" s="494"/>
      <c r="BI356" s="494"/>
      <c r="BJ356" s="494"/>
      <c r="BK356" s="494"/>
      <c r="BL356" s="497"/>
    </row>
    <row r="357" spans="1:65" ht="13.5" thickBot="1" x14ac:dyDescent="0.25">
      <c r="A357" s="483" t="s">
        <v>282</v>
      </c>
      <c r="B357" s="498" t="s">
        <v>283</v>
      </c>
      <c r="C357" s="400" t="s">
        <v>92</v>
      </c>
      <c r="D357" s="401" t="s">
        <v>94</v>
      </c>
      <c r="E357" s="401" t="s">
        <v>96</v>
      </c>
      <c r="F357" s="401" t="s">
        <v>98</v>
      </c>
      <c r="G357" s="401" t="s">
        <v>100</v>
      </c>
      <c r="H357" s="401" t="s">
        <v>103</v>
      </c>
      <c r="I357" s="401" t="s">
        <v>105</v>
      </c>
      <c r="J357" s="401" t="s">
        <v>108</v>
      </c>
      <c r="K357" s="401" t="s">
        <v>111</v>
      </c>
      <c r="L357" s="401" t="s">
        <v>114</v>
      </c>
      <c r="M357" s="401" t="s">
        <v>118</v>
      </c>
      <c r="N357" s="401" t="s">
        <v>121</v>
      </c>
      <c r="O357" s="401" t="s">
        <v>125</v>
      </c>
      <c r="P357" s="401" t="s">
        <v>127</v>
      </c>
      <c r="Q357" s="401" t="s">
        <v>129</v>
      </c>
      <c r="R357" s="401" t="s">
        <v>194</v>
      </c>
      <c r="S357" s="401" t="s">
        <v>195</v>
      </c>
      <c r="T357" s="401" t="s">
        <v>196</v>
      </c>
      <c r="U357" s="401" t="s">
        <v>197</v>
      </c>
      <c r="V357" s="401" t="s">
        <v>198</v>
      </c>
      <c r="W357" s="401" t="s">
        <v>199</v>
      </c>
      <c r="X357" s="401" t="s">
        <v>200</v>
      </c>
      <c r="Y357" s="401" t="s">
        <v>201</v>
      </c>
      <c r="Z357" s="401" t="s">
        <v>202</v>
      </c>
      <c r="AA357" s="401" t="s">
        <v>203</v>
      </c>
      <c r="AB357" s="401" t="s">
        <v>204</v>
      </c>
      <c r="AC357" s="401" t="s">
        <v>205</v>
      </c>
      <c r="AD357" s="401" t="s">
        <v>206</v>
      </c>
      <c r="AE357" s="401" t="s">
        <v>207</v>
      </c>
      <c r="AF357" s="401" t="s">
        <v>33</v>
      </c>
      <c r="AG357" s="401" t="s">
        <v>55</v>
      </c>
      <c r="AH357" s="401" t="s">
        <v>57</v>
      </c>
      <c r="AI357" s="401" t="s">
        <v>34</v>
      </c>
      <c r="AJ357" s="401" t="s">
        <v>58</v>
      </c>
      <c r="AK357" s="401" t="s">
        <v>35</v>
      </c>
      <c r="AL357" s="401" t="s">
        <v>37</v>
      </c>
      <c r="AM357" s="401" t="s">
        <v>39</v>
      </c>
      <c r="AN357" s="401" t="s">
        <v>41</v>
      </c>
      <c r="AO357" s="401" t="s">
        <v>59</v>
      </c>
      <c r="AP357" s="401" t="s">
        <v>60</v>
      </c>
      <c r="AQ357" s="401" t="s">
        <v>61</v>
      </c>
      <c r="AR357" s="401" t="s">
        <v>62</v>
      </c>
      <c r="AS357" s="401" t="s">
        <v>43</v>
      </c>
      <c r="AT357" s="401" t="s">
        <v>63</v>
      </c>
      <c r="AU357" s="401" t="s">
        <v>64</v>
      </c>
      <c r="AV357" s="401" t="s">
        <v>65</v>
      </c>
      <c r="AW357" s="401" t="s">
        <v>66</v>
      </c>
      <c r="AX357" s="401" t="s">
        <v>45</v>
      </c>
      <c r="AY357" s="401" t="s">
        <v>67</v>
      </c>
      <c r="AZ357" s="401" t="s">
        <v>68</v>
      </c>
      <c r="BA357" s="401" t="s">
        <v>69</v>
      </c>
      <c r="BB357" s="401" t="s">
        <v>70</v>
      </c>
      <c r="BC357" s="401" t="s">
        <v>47</v>
      </c>
      <c r="BD357" s="401" t="s">
        <v>71</v>
      </c>
      <c r="BE357" s="401" t="s">
        <v>72</v>
      </c>
      <c r="BF357" s="401" t="s">
        <v>73</v>
      </c>
      <c r="BG357" s="401" t="s">
        <v>74</v>
      </c>
      <c r="BH357" s="401" t="s">
        <v>49</v>
      </c>
      <c r="BI357" s="401" t="s">
        <v>150</v>
      </c>
      <c r="BJ357" s="401" t="s">
        <v>76</v>
      </c>
      <c r="BK357" s="401" t="s">
        <v>77</v>
      </c>
      <c r="BL357" s="401" t="s">
        <v>78</v>
      </c>
      <c r="BM357" s="296">
        <v>60</v>
      </c>
    </row>
    <row r="358" spans="1:65" hidden="1" outlineLevel="1" x14ac:dyDescent="0.2">
      <c r="A358" s="244">
        <v>41089</v>
      </c>
      <c r="B358" s="244">
        <v>41274</v>
      </c>
      <c r="C358" s="253">
        <f t="array" ref="C358:BL419">MMULT(D225:BL286,C292:BL352)</f>
        <v>0</v>
      </c>
      <c r="D358" s="254">
        <v>0</v>
      </c>
      <c r="E358" s="254">
        <v>0</v>
      </c>
      <c r="F358" s="254">
        <v>0</v>
      </c>
      <c r="G358" s="254">
        <v>0</v>
      </c>
      <c r="H358" s="254">
        <v>0</v>
      </c>
      <c r="I358" s="254">
        <v>0</v>
      </c>
      <c r="J358" s="254">
        <v>0</v>
      </c>
      <c r="K358" s="254">
        <v>0</v>
      </c>
      <c r="L358" s="254">
        <v>0</v>
      </c>
      <c r="M358" s="254">
        <v>0</v>
      </c>
      <c r="N358" s="254">
        <v>0</v>
      </c>
      <c r="O358" s="254">
        <v>0</v>
      </c>
      <c r="P358" s="254">
        <v>0</v>
      </c>
      <c r="Q358" s="254">
        <v>0</v>
      </c>
      <c r="R358" s="254">
        <v>0</v>
      </c>
      <c r="S358" s="254">
        <v>0</v>
      </c>
      <c r="T358" s="254">
        <v>0</v>
      </c>
      <c r="U358" s="254">
        <v>0</v>
      </c>
      <c r="V358" s="254">
        <v>0</v>
      </c>
      <c r="W358" s="254">
        <v>0</v>
      </c>
      <c r="X358" s="254">
        <v>0</v>
      </c>
      <c r="Y358" s="254">
        <v>0</v>
      </c>
      <c r="Z358" s="254">
        <v>0</v>
      </c>
      <c r="AA358" s="254">
        <v>0</v>
      </c>
      <c r="AB358" s="254">
        <v>0</v>
      </c>
      <c r="AC358" s="254">
        <v>0</v>
      </c>
      <c r="AD358" s="254">
        <v>0</v>
      </c>
      <c r="AE358" s="254">
        <v>0</v>
      </c>
      <c r="AF358" s="254">
        <v>0</v>
      </c>
      <c r="AG358" s="254">
        <v>0</v>
      </c>
      <c r="AH358" s="254">
        <v>0</v>
      </c>
      <c r="AI358" s="254">
        <v>0</v>
      </c>
      <c r="AJ358" s="254">
        <v>0</v>
      </c>
      <c r="AK358" s="254">
        <v>0</v>
      </c>
      <c r="AL358" s="254">
        <v>0</v>
      </c>
      <c r="AM358" s="254">
        <v>0</v>
      </c>
      <c r="AN358" s="254">
        <v>0</v>
      </c>
      <c r="AO358" s="254">
        <v>0</v>
      </c>
      <c r="AP358" s="254">
        <v>0</v>
      </c>
      <c r="AQ358" s="254">
        <v>0</v>
      </c>
      <c r="AR358" s="254">
        <v>0</v>
      </c>
      <c r="AS358" s="254">
        <v>0</v>
      </c>
      <c r="AT358" s="254">
        <v>0</v>
      </c>
      <c r="AU358" s="254">
        <v>0</v>
      </c>
      <c r="AV358" s="254">
        <v>0</v>
      </c>
      <c r="AW358" s="254">
        <v>0</v>
      </c>
      <c r="AX358" s="254">
        <v>0</v>
      </c>
      <c r="AY358" s="254">
        <v>0</v>
      </c>
      <c r="AZ358" s="254">
        <v>0</v>
      </c>
      <c r="BA358" s="254">
        <v>0</v>
      </c>
      <c r="BB358" s="254">
        <v>0</v>
      </c>
      <c r="BC358" s="254">
        <v>0</v>
      </c>
      <c r="BD358" s="254">
        <v>0</v>
      </c>
      <c r="BE358" s="254">
        <v>0</v>
      </c>
      <c r="BF358" s="254">
        <v>0</v>
      </c>
      <c r="BG358" s="254">
        <v>0</v>
      </c>
      <c r="BH358" s="254">
        <v>0</v>
      </c>
      <c r="BI358" s="254">
        <v>0</v>
      </c>
      <c r="BJ358" s="254">
        <v>0</v>
      </c>
      <c r="BK358" s="254">
        <v>0</v>
      </c>
      <c r="BL358" s="255">
        <v>0</v>
      </c>
    </row>
    <row r="359" spans="1:65" hidden="1" outlineLevel="1" x14ac:dyDescent="0.2">
      <c r="A359" s="238">
        <v>41092</v>
      </c>
      <c r="B359" s="238">
        <v>41276</v>
      </c>
      <c r="C359" s="256">
        <v>5.884562685604054E-24</v>
      </c>
      <c r="D359" s="257">
        <v>3.3383576774099933E-24</v>
      </c>
      <c r="E359" s="257">
        <v>0</v>
      </c>
      <c r="F359" s="257">
        <v>0</v>
      </c>
      <c r="G359" s="257">
        <v>0</v>
      </c>
      <c r="H359" s="257">
        <v>0</v>
      </c>
      <c r="I359" s="257">
        <v>0</v>
      </c>
      <c r="J359" s="257">
        <v>0</v>
      </c>
      <c r="K359" s="257">
        <v>0</v>
      </c>
      <c r="L359" s="257">
        <v>0</v>
      </c>
      <c r="M359" s="257">
        <v>0</v>
      </c>
      <c r="N359" s="257">
        <v>-1.5019525630821615E-14</v>
      </c>
      <c r="O359" s="257">
        <v>0</v>
      </c>
      <c r="P359" s="257">
        <v>0</v>
      </c>
      <c r="Q359" s="257">
        <v>0</v>
      </c>
      <c r="R359" s="257">
        <v>0</v>
      </c>
      <c r="S359" s="257">
        <v>-8.2998845406221166E-17</v>
      </c>
      <c r="T359" s="257">
        <v>9.6353109293890752E-14</v>
      </c>
      <c r="U359" s="257">
        <v>0</v>
      </c>
      <c r="V359" s="257">
        <v>0</v>
      </c>
      <c r="W359" s="257">
        <v>0</v>
      </c>
      <c r="X359" s="257">
        <v>0</v>
      </c>
      <c r="Y359" s="257">
        <v>0</v>
      </c>
      <c r="Z359" s="257">
        <v>-3.7901622759067541E-14</v>
      </c>
      <c r="AA359" s="257">
        <v>0</v>
      </c>
      <c r="AB359" s="257">
        <v>0</v>
      </c>
      <c r="AC359" s="257">
        <v>0</v>
      </c>
      <c r="AD359" s="257">
        <v>0</v>
      </c>
      <c r="AE359" s="257">
        <v>1.0961834857468829E-13</v>
      </c>
      <c r="AF359" s="257">
        <v>1.0915430990799181E-13</v>
      </c>
      <c r="AG359" s="257">
        <v>1.2812276267754423E-13</v>
      </c>
      <c r="AH359" s="257">
        <v>8.4015613410624321E-14</v>
      </c>
      <c r="AI359" s="257">
        <v>4.7660525258605634E-15</v>
      </c>
      <c r="AJ359" s="257">
        <v>-5.9709364674197959E-14</v>
      </c>
      <c r="AK359" s="257">
        <v>-1.0270850847237202E-13</v>
      </c>
      <c r="AL359" s="257">
        <v>-1.4297366053180087E-13</v>
      </c>
      <c r="AM359" s="257">
        <v>-1.8097318202734205E-13</v>
      </c>
      <c r="AN359" s="257">
        <v>-2.2562432108699303E-13</v>
      </c>
      <c r="AO359" s="257">
        <v>-2.6895991619622769E-13</v>
      </c>
      <c r="AP359" s="257">
        <v>-2.8535990448010466E-13</v>
      </c>
      <c r="AQ359" s="257">
        <v>-2.7176339823418143E-13</v>
      </c>
      <c r="AR359" s="257">
        <v>-2.3566237516095109E-13</v>
      </c>
      <c r="AS359" s="257">
        <v>-1.729081569060875E-13</v>
      </c>
      <c r="AT359" s="257">
        <v>-1.0291985359703299E-13</v>
      </c>
      <c r="AU359" s="257">
        <v>-4.1400825545583152E-14</v>
      </c>
      <c r="AV359" s="257">
        <v>4.3081399121370935E-15</v>
      </c>
      <c r="AW359" s="257">
        <v>2.7909611386697181E-14</v>
      </c>
      <c r="AX359" s="257">
        <v>3.7321367961085743E-14</v>
      </c>
      <c r="AY359" s="257">
        <v>3.7414408822220788E-14</v>
      </c>
      <c r="AZ359" s="257">
        <v>3.2844453022141693E-14</v>
      </c>
      <c r="BA359" s="257">
        <v>3.3842161214765457E-14</v>
      </c>
      <c r="BB359" s="257">
        <v>3.6334946155128968E-14</v>
      </c>
      <c r="BC359" s="257">
        <v>4.7173758906802371E-14</v>
      </c>
      <c r="BD359" s="257">
        <v>5.449047755483758E-14</v>
      </c>
      <c r="BE359" s="257">
        <v>5.7571265178425639E-14</v>
      </c>
      <c r="BF359" s="257">
        <v>5.1749406912907295E-14</v>
      </c>
      <c r="BG359" s="257">
        <v>3.551927754894195E-14</v>
      </c>
      <c r="BH359" s="257">
        <v>6.2846601537582105E-14</v>
      </c>
      <c r="BI359" s="257">
        <v>-4.817848677867479E-14</v>
      </c>
      <c r="BJ359" s="257">
        <v>-5.6188870581494263E-14</v>
      </c>
      <c r="BK359" s="257">
        <v>-1.0050200394229679E-13</v>
      </c>
      <c r="BL359" s="258">
        <v>-1.8521548093929657E-14</v>
      </c>
    </row>
    <row r="360" spans="1:65" hidden="1" outlineLevel="1" x14ac:dyDescent="0.2">
      <c r="A360" s="238">
        <v>41093</v>
      </c>
      <c r="B360" s="238">
        <v>41277</v>
      </c>
      <c r="C360" s="256">
        <v>0</v>
      </c>
      <c r="D360" s="257">
        <v>0</v>
      </c>
      <c r="E360" s="257">
        <v>0</v>
      </c>
      <c r="F360" s="257">
        <v>0</v>
      </c>
      <c r="G360" s="257">
        <v>0</v>
      </c>
      <c r="H360" s="257">
        <v>0</v>
      </c>
      <c r="I360" s="257">
        <v>0</v>
      </c>
      <c r="J360" s="257">
        <v>0</v>
      </c>
      <c r="K360" s="257">
        <v>0</v>
      </c>
      <c r="L360" s="257">
        <v>0</v>
      </c>
      <c r="M360" s="257">
        <v>0</v>
      </c>
      <c r="N360" s="257">
        <v>0</v>
      </c>
      <c r="O360" s="257">
        <v>0</v>
      </c>
      <c r="P360" s="257">
        <v>0</v>
      </c>
      <c r="Q360" s="257">
        <v>0</v>
      </c>
      <c r="R360" s="257">
        <v>0</v>
      </c>
      <c r="S360" s="257">
        <v>0</v>
      </c>
      <c r="T360" s="257">
        <v>0</v>
      </c>
      <c r="U360" s="257">
        <v>0</v>
      </c>
      <c r="V360" s="257">
        <v>0</v>
      </c>
      <c r="W360" s="257">
        <v>0</v>
      </c>
      <c r="X360" s="257">
        <v>0</v>
      </c>
      <c r="Y360" s="257">
        <v>0</v>
      </c>
      <c r="Z360" s="257">
        <v>0</v>
      </c>
      <c r="AA360" s="257">
        <v>0</v>
      </c>
      <c r="AB360" s="257">
        <v>0</v>
      </c>
      <c r="AC360" s="257">
        <v>0</v>
      </c>
      <c r="AD360" s="257">
        <v>0</v>
      </c>
      <c r="AE360" s="257">
        <v>0</v>
      </c>
      <c r="AF360" s="257">
        <v>0</v>
      </c>
      <c r="AG360" s="257">
        <v>0</v>
      </c>
      <c r="AH360" s="257">
        <v>0</v>
      </c>
      <c r="AI360" s="257">
        <v>0</v>
      </c>
      <c r="AJ360" s="257">
        <v>0</v>
      </c>
      <c r="AK360" s="257">
        <v>0</v>
      </c>
      <c r="AL360" s="257">
        <v>0</v>
      </c>
      <c r="AM360" s="257">
        <v>0</v>
      </c>
      <c r="AN360" s="257">
        <v>0</v>
      </c>
      <c r="AO360" s="257">
        <v>0</v>
      </c>
      <c r="AP360" s="257">
        <v>0</v>
      </c>
      <c r="AQ360" s="257">
        <v>0</v>
      </c>
      <c r="AR360" s="257">
        <v>0</v>
      </c>
      <c r="AS360" s="257">
        <v>0</v>
      </c>
      <c r="AT360" s="257">
        <v>0</v>
      </c>
      <c r="AU360" s="257">
        <v>0</v>
      </c>
      <c r="AV360" s="257">
        <v>0</v>
      </c>
      <c r="AW360" s="257">
        <v>0</v>
      </c>
      <c r="AX360" s="257">
        <v>0</v>
      </c>
      <c r="AY360" s="257">
        <v>0</v>
      </c>
      <c r="AZ360" s="257">
        <v>0</v>
      </c>
      <c r="BA360" s="257">
        <v>0</v>
      </c>
      <c r="BB360" s="257">
        <v>0</v>
      </c>
      <c r="BC360" s="257">
        <v>0</v>
      </c>
      <c r="BD360" s="257">
        <v>0</v>
      </c>
      <c r="BE360" s="257">
        <v>0</v>
      </c>
      <c r="BF360" s="257">
        <v>0</v>
      </c>
      <c r="BG360" s="257">
        <v>0</v>
      </c>
      <c r="BH360" s="257">
        <v>0</v>
      </c>
      <c r="BI360" s="257">
        <v>0</v>
      </c>
      <c r="BJ360" s="257">
        <v>0</v>
      </c>
      <c r="BK360" s="257">
        <v>0</v>
      </c>
      <c r="BL360" s="258">
        <v>0</v>
      </c>
    </row>
    <row r="361" spans="1:65" hidden="1" outlineLevel="1" x14ac:dyDescent="0.2">
      <c r="A361" s="238">
        <v>41094</v>
      </c>
      <c r="B361" s="238">
        <v>41278</v>
      </c>
      <c r="C361" s="256">
        <v>5.8376038602430689E-24</v>
      </c>
      <c r="D361" s="257">
        <v>3.3117175745609718E-24</v>
      </c>
      <c r="E361" s="257">
        <v>0</v>
      </c>
      <c r="F361" s="257">
        <v>0</v>
      </c>
      <c r="G361" s="257">
        <v>0</v>
      </c>
      <c r="H361" s="257">
        <v>0</v>
      </c>
      <c r="I361" s="257">
        <v>0</v>
      </c>
      <c r="J361" s="257">
        <v>0</v>
      </c>
      <c r="K361" s="257">
        <v>0</v>
      </c>
      <c r="L361" s="257">
        <v>0</v>
      </c>
      <c r="M361" s="257">
        <v>0</v>
      </c>
      <c r="N361" s="257">
        <v>-1.4899669777670788E-14</v>
      </c>
      <c r="O361" s="257">
        <v>0</v>
      </c>
      <c r="P361" s="257">
        <v>0</v>
      </c>
      <c r="Q361" s="257">
        <v>0</v>
      </c>
      <c r="R361" s="257">
        <v>0</v>
      </c>
      <c r="S361" s="257">
        <v>-8.2336514406480268E-17</v>
      </c>
      <c r="T361" s="257">
        <v>9.558421123399095E-14</v>
      </c>
      <c r="U361" s="257">
        <v>0</v>
      </c>
      <c r="V361" s="257">
        <v>0</v>
      </c>
      <c r="W361" s="257">
        <v>0</v>
      </c>
      <c r="X361" s="257">
        <v>0</v>
      </c>
      <c r="Y361" s="257">
        <v>0</v>
      </c>
      <c r="Z361" s="257">
        <v>-3.759916771200091E-14</v>
      </c>
      <c r="AA361" s="257">
        <v>0</v>
      </c>
      <c r="AB361" s="257">
        <v>0</v>
      </c>
      <c r="AC361" s="257">
        <v>0</v>
      </c>
      <c r="AD361" s="257">
        <v>0</v>
      </c>
      <c r="AE361" s="257">
        <v>1.0874359387122129E-13</v>
      </c>
      <c r="AF361" s="257">
        <v>1.0828325823427811E-13</v>
      </c>
      <c r="AG361" s="257">
        <v>1.2710034270195952E-13</v>
      </c>
      <c r="AH361" s="257">
        <v>8.334516859959407E-14</v>
      </c>
      <c r="AI361" s="257">
        <v>4.7280194144501481E-15</v>
      </c>
      <c r="AJ361" s="257">
        <v>-5.9232883790578447E-14</v>
      </c>
      <c r="AK361" s="257">
        <v>-1.0188889431068752E-13</v>
      </c>
      <c r="AL361" s="257">
        <v>-1.4183273035315582E-13</v>
      </c>
      <c r="AM361" s="257">
        <v>-1.7952901556946162E-13</v>
      </c>
      <c r="AN361" s="257">
        <v>-2.2382383842461364E-13</v>
      </c>
      <c r="AO361" s="257">
        <v>-2.6681361537345598E-13</v>
      </c>
      <c r="AP361" s="257">
        <v>-2.830827317086613E-13</v>
      </c>
      <c r="AQ361" s="257">
        <v>-2.6959472561753876E-13</v>
      </c>
      <c r="AR361" s="257">
        <v>-2.3378178880125245E-13</v>
      </c>
      <c r="AS361" s="257">
        <v>-1.7152834936941073E-13</v>
      </c>
      <c r="AT361" s="257">
        <v>-1.0209855290071027E-13</v>
      </c>
      <c r="AU361" s="257">
        <v>-4.1070446851283264E-14</v>
      </c>
      <c r="AV361" s="257">
        <v>4.2737609445615315E-15</v>
      </c>
      <c r="AW361" s="257">
        <v>2.7686892616072603E-14</v>
      </c>
      <c r="AX361" s="257">
        <v>3.7023543348798891E-14</v>
      </c>
      <c r="AY361" s="257">
        <v>3.7115841743622858E-14</v>
      </c>
      <c r="AZ361" s="257">
        <v>3.258235420257826E-14</v>
      </c>
      <c r="BA361" s="257">
        <v>3.3572100681259669E-14</v>
      </c>
      <c r="BB361" s="257">
        <v>3.6044993191389849E-14</v>
      </c>
      <c r="BC361" s="257">
        <v>4.6797312189437094E-14</v>
      </c>
      <c r="BD361" s="257">
        <v>5.4055643403848891E-14</v>
      </c>
      <c r="BE361" s="257">
        <v>5.7111846334279662E-14</v>
      </c>
      <c r="BF361" s="257">
        <v>5.13364465126888E-14</v>
      </c>
      <c r="BG361" s="257">
        <v>3.5235833622777376E-14</v>
      </c>
      <c r="BH361" s="257">
        <v>6.2345085495726594E-14</v>
      </c>
      <c r="BI361" s="257">
        <v>-4.7794022330308695E-14</v>
      </c>
      <c r="BJ361" s="257">
        <v>-5.5740483249786096E-14</v>
      </c>
      <c r="BK361" s="257">
        <v>-9.9699997692435421E-14</v>
      </c>
      <c r="BL361" s="258">
        <v>-1.8373746092519137E-14</v>
      </c>
    </row>
    <row r="362" spans="1:65" hidden="1" outlineLevel="1" x14ac:dyDescent="0.2">
      <c r="A362" s="238">
        <v>41100</v>
      </c>
      <c r="B362" s="238">
        <v>41284</v>
      </c>
      <c r="C362" s="256">
        <v>0</v>
      </c>
      <c r="D362" s="257">
        <v>0</v>
      </c>
      <c r="E362" s="257">
        <v>0</v>
      </c>
      <c r="F362" s="257">
        <v>0</v>
      </c>
      <c r="G362" s="257">
        <v>0</v>
      </c>
      <c r="H362" s="257">
        <v>0</v>
      </c>
      <c r="I362" s="257">
        <v>0</v>
      </c>
      <c r="J362" s="257">
        <v>0</v>
      </c>
      <c r="K362" s="257">
        <v>0</v>
      </c>
      <c r="L362" s="257">
        <v>0</v>
      </c>
      <c r="M362" s="257">
        <v>0</v>
      </c>
      <c r="N362" s="257">
        <v>0</v>
      </c>
      <c r="O362" s="257">
        <v>0</v>
      </c>
      <c r="P362" s="257">
        <v>0</v>
      </c>
      <c r="Q362" s="257">
        <v>0</v>
      </c>
      <c r="R362" s="257">
        <v>0</v>
      </c>
      <c r="S362" s="257">
        <v>0</v>
      </c>
      <c r="T362" s="257">
        <v>0</v>
      </c>
      <c r="U362" s="257">
        <v>0</v>
      </c>
      <c r="V362" s="257">
        <v>0</v>
      </c>
      <c r="W362" s="257">
        <v>0</v>
      </c>
      <c r="X362" s="257">
        <v>0</v>
      </c>
      <c r="Y362" s="257">
        <v>0</v>
      </c>
      <c r="Z362" s="257">
        <v>0</v>
      </c>
      <c r="AA362" s="257">
        <v>0</v>
      </c>
      <c r="AB362" s="257">
        <v>0</v>
      </c>
      <c r="AC362" s="257">
        <v>0</v>
      </c>
      <c r="AD362" s="257">
        <v>0</v>
      </c>
      <c r="AE362" s="257">
        <v>0</v>
      </c>
      <c r="AF362" s="257">
        <v>0</v>
      </c>
      <c r="AG362" s="257">
        <v>0</v>
      </c>
      <c r="AH362" s="257">
        <v>0</v>
      </c>
      <c r="AI362" s="257">
        <v>0</v>
      </c>
      <c r="AJ362" s="257">
        <v>0</v>
      </c>
      <c r="AK362" s="257">
        <v>0</v>
      </c>
      <c r="AL362" s="257">
        <v>0</v>
      </c>
      <c r="AM362" s="257">
        <v>0</v>
      </c>
      <c r="AN362" s="257">
        <v>0</v>
      </c>
      <c r="AO362" s="257">
        <v>0</v>
      </c>
      <c r="AP362" s="257">
        <v>0</v>
      </c>
      <c r="AQ362" s="257">
        <v>0</v>
      </c>
      <c r="AR362" s="257">
        <v>0</v>
      </c>
      <c r="AS362" s="257">
        <v>0</v>
      </c>
      <c r="AT362" s="257">
        <v>0</v>
      </c>
      <c r="AU362" s="257">
        <v>0</v>
      </c>
      <c r="AV362" s="257">
        <v>0</v>
      </c>
      <c r="AW362" s="257">
        <v>0</v>
      </c>
      <c r="AX362" s="257">
        <v>0</v>
      </c>
      <c r="AY362" s="257">
        <v>0</v>
      </c>
      <c r="AZ362" s="257">
        <v>0</v>
      </c>
      <c r="BA362" s="257">
        <v>0</v>
      </c>
      <c r="BB362" s="257">
        <v>0</v>
      </c>
      <c r="BC362" s="257">
        <v>0</v>
      </c>
      <c r="BD362" s="257">
        <v>0</v>
      </c>
      <c r="BE362" s="257">
        <v>0</v>
      </c>
      <c r="BF362" s="257">
        <v>0</v>
      </c>
      <c r="BG362" s="257">
        <v>0</v>
      </c>
      <c r="BH362" s="257">
        <v>0</v>
      </c>
      <c r="BI362" s="257">
        <v>0</v>
      </c>
      <c r="BJ362" s="257">
        <v>0</v>
      </c>
      <c r="BK362" s="257">
        <v>0</v>
      </c>
      <c r="BL362" s="258">
        <v>0</v>
      </c>
    </row>
    <row r="363" spans="1:65" hidden="1" outlineLevel="1" x14ac:dyDescent="0.2">
      <c r="A363" s="238">
        <v>41107</v>
      </c>
      <c r="B363" s="238">
        <v>41291</v>
      </c>
      <c r="C363" s="256">
        <v>0</v>
      </c>
      <c r="D363" s="257">
        <v>0</v>
      </c>
      <c r="E363" s="257">
        <v>0</v>
      </c>
      <c r="F363" s="257">
        <v>0</v>
      </c>
      <c r="G363" s="257">
        <v>0</v>
      </c>
      <c r="H363" s="257">
        <v>0</v>
      </c>
      <c r="I363" s="257">
        <v>0</v>
      </c>
      <c r="J363" s="257">
        <v>0</v>
      </c>
      <c r="K363" s="257">
        <v>0</v>
      </c>
      <c r="L363" s="257">
        <v>0</v>
      </c>
      <c r="M363" s="257">
        <v>0</v>
      </c>
      <c r="N363" s="257">
        <v>0</v>
      </c>
      <c r="O363" s="257">
        <v>0</v>
      </c>
      <c r="P363" s="257">
        <v>0</v>
      </c>
      <c r="Q363" s="257">
        <v>0</v>
      </c>
      <c r="R363" s="257">
        <v>0</v>
      </c>
      <c r="S363" s="257">
        <v>0</v>
      </c>
      <c r="T363" s="257">
        <v>0</v>
      </c>
      <c r="U363" s="257">
        <v>0</v>
      </c>
      <c r="V363" s="257">
        <v>0</v>
      </c>
      <c r="W363" s="257">
        <v>0</v>
      </c>
      <c r="X363" s="257">
        <v>0</v>
      </c>
      <c r="Y363" s="257">
        <v>0</v>
      </c>
      <c r="Z363" s="257">
        <v>0</v>
      </c>
      <c r="AA363" s="257">
        <v>0</v>
      </c>
      <c r="AB363" s="257">
        <v>0</v>
      </c>
      <c r="AC363" s="257">
        <v>0</v>
      </c>
      <c r="AD363" s="257">
        <v>0</v>
      </c>
      <c r="AE363" s="257">
        <v>0</v>
      </c>
      <c r="AF363" s="257">
        <v>0</v>
      </c>
      <c r="AG363" s="257">
        <v>0</v>
      </c>
      <c r="AH363" s="257">
        <v>0</v>
      </c>
      <c r="AI363" s="257">
        <v>0</v>
      </c>
      <c r="AJ363" s="257">
        <v>0</v>
      </c>
      <c r="AK363" s="257">
        <v>0</v>
      </c>
      <c r="AL363" s="257">
        <v>0</v>
      </c>
      <c r="AM363" s="257">
        <v>0</v>
      </c>
      <c r="AN363" s="257">
        <v>0</v>
      </c>
      <c r="AO363" s="257">
        <v>0</v>
      </c>
      <c r="AP363" s="257">
        <v>0</v>
      </c>
      <c r="AQ363" s="257">
        <v>0</v>
      </c>
      <c r="AR363" s="257">
        <v>0</v>
      </c>
      <c r="AS363" s="257">
        <v>0</v>
      </c>
      <c r="AT363" s="257">
        <v>0</v>
      </c>
      <c r="AU363" s="257">
        <v>0</v>
      </c>
      <c r="AV363" s="257">
        <v>0</v>
      </c>
      <c r="AW363" s="257">
        <v>0</v>
      </c>
      <c r="AX363" s="257">
        <v>0</v>
      </c>
      <c r="AY363" s="257">
        <v>0</v>
      </c>
      <c r="AZ363" s="257">
        <v>0</v>
      </c>
      <c r="BA363" s="257">
        <v>0</v>
      </c>
      <c r="BB363" s="257">
        <v>0</v>
      </c>
      <c r="BC363" s="257">
        <v>0</v>
      </c>
      <c r="BD363" s="257">
        <v>0</v>
      </c>
      <c r="BE363" s="257">
        <v>0</v>
      </c>
      <c r="BF363" s="257">
        <v>0</v>
      </c>
      <c r="BG363" s="257">
        <v>0</v>
      </c>
      <c r="BH363" s="257">
        <v>0</v>
      </c>
      <c r="BI363" s="257">
        <v>0</v>
      </c>
      <c r="BJ363" s="257">
        <v>0</v>
      </c>
      <c r="BK363" s="257">
        <v>0</v>
      </c>
      <c r="BL363" s="258">
        <v>0</v>
      </c>
    </row>
    <row r="364" spans="1:65" hidden="1" outlineLevel="1" x14ac:dyDescent="0.2">
      <c r="A364" s="238">
        <v>41114</v>
      </c>
      <c r="B364" s="238">
        <v>41298</v>
      </c>
      <c r="C364" s="256">
        <v>5.8603634867449732E-24</v>
      </c>
      <c r="D364" s="257">
        <v>3.3246292857495516E-24</v>
      </c>
      <c r="E364" s="257">
        <v>0</v>
      </c>
      <c r="F364" s="257">
        <v>0</v>
      </c>
      <c r="G364" s="257">
        <v>0</v>
      </c>
      <c r="H364" s="257">
        <v>0</v>
      </c>
      <c r="I364" s="257">
        <v>0</v>
      </c>
      <c r="J364" s="257">
        <v>0</v>
      </c>
      <c r="K364" s="257">
        <v>0</v>
      </c>
      <c r="L364" s="257">
        <v>0</v>
      </c>
      <c r="M364" s="257">
        <v>0</v>
      </c>
      <c r="N364" s="257">
        <v>-1.4957760550402219E-14</v>
      </c>
      <c r="O364" s="257">
        <v>0</v>
      </c>
      <c r="P364" s="257">
        <v>0</v>
      </c>
      <c r="Q364" s="257">
        <v>0</v>
      </c>
      <c r="R364" s="257">
        <v>0</v>
      </c>
      <c r="S364" s="257">
        <v>-8.265752767840205E-17</v>
      </c>
      <c r="T364" s="257">
        <v>9.5956874573136096E-14</v>
      </c>
      <c r="U364" s="257">
        <v>0</v>
      </c>
      <c r="V364" s="257">
        <v>0</v>
      </c>
      <c r="W364" s="257">
        <v>0</v>
      </c>
      <c r="X364" s="257">
        <v>0</v>
      </c>
      <c r="Y364" s="257">
        <v>0</v>
      </c>
      <c r="Z364" s="257">
        <v>-3.7745759196177404E-14</v>
      </c>
      <c r="AA364" s="257">
        <v>0</v>
      </c>
      <c r="AB364" s="257">
        <v>0</v>
      </c>
      <c r="AC364" s="257">
        <v>0</v>
      </c>
      <c r="AD364" s="257">
        <v>0</v>
      </c>
      <c r="AE364" s="257">
        <v>1.0916756295857912E-13</v>
      </c>
      <c r="AF364" s="257">
        <v>1.087054325669021E-13</v>
      </c>
      <c r="AG364" s="257">
        <v>1.2759588100798631E-13</v>
      </c>
      <c r="AH364" s="257">
        <v>8.367011440843588E-14</v>
      </c>
      <c r="AI364" s="257">
        <v>4.7464529975679575E-15</v>
      </c>
      <c r="AJ364" s="257">
        <v>-5.9463820720178169E-14</v>
      </c>
      <c r="AK364" s="257">
        <v>-1.0228613832290908E-13</v>
      </c>
      <c r="AL364" s="257">
        <v>-1.4238570723303083E-13</v>
      </c>
      <c r="AM364" s="257">
        <v>-1.802289625748491E-13</v>
      </c>
      <c r="AN364" s="257">
        <v>-2.2469648190757757E-13</v>
      </c>
      <c r="AO364" s="257">
        <v>-2.6785386722625443E-13</v>
      </c>
      <c r="AP364" s="257">
        <v>-2.841864135269338E-13</v>
      </c>
      <c r="AQ364" s="257">
        <v>-2.7064582045179539E-13</v>
      </c>
      <c r="AR364" s="257">
        <v>-2.3469325630118003E-13</v>
      </c>
      <c r="AS364" s="257">
        <v>-1.7219710340952701E-13</v>
      </c>
      <c r="AT364" s="257">
        <v>-1.0249661432900119E-13</v>
      </c>
      <c r="AU364" s="257">
        <v>-4.1230572144636507E-14</v>
      </c>
      <c r="AV364" s="257">
        <v>4.2904234665800412E-15</v>
      </c>
      <c r="AW364" s="257">
        <v>2.7794838161886653E-14</v>
      </c>
      <c r="AX364" s="257">
        <v>3.7167890591018341E-14</v>
      </c>
      <c r="AY364" s="257">
        <v>3.7260548838453617E-14</v>
      </c>
      <c r="AZ364" s="257">
        <v>3.2709386154378511E-14</v>
      </c>
      <c r="BA364" s="257">
        <v>3.3702991452658796E-14</v>
      </c>
      <c r="BB364" s="257">
        <v>3.6185525266182861E-14</v>
      </c>
      <c r="BC364" s="257">
        <v>4.6979765362386749E-14</v>
      </c>
      <c r="BD364" s="257">
        <v>5.4266395329406994E-14</v>
      </c>
      <c r="BE364" s="257">
        <v>5.7334513771557281E-14</v>
      </c>
      <c r="BF364" s="257">
        <v>5.1536596844320794E-14</v>
      </c>
      <c r="BG364" s="257">
        <v>3.5373210949491736E-14</v>
      </c>
      <c r="BH364" s="257">
        <v>6.2588156264843987E-14</v>
      </c>
      <c r="BI364" s="257">
        <v>-4.7980361472755435E-14</v>
      </c>
      <c r="BJ364" s="257">
        <v>-5.5957804022173668E-14</v>
      </c>
      <c r="BK364" s="257">
        <v>-1.0008870764330657E-13</v>
      </c>
      <c r="BL364" s="258">
        <v>-1.8445381580044168E-14</v>
      </c>
    </row>
    <row r="365" spans="1:65" hidden="1" outlineLevel="1" x14ac:dyDescent="0.2">
      <c r="A365" s="238">
        <v>41124</v>
      </c>
      <c r="B365" s="238">
        <v>41309</v>
      </c>
      <c r="C365" s="256">
        <v>0</v>
      </c>
      <c r="D365" s="257">
        <v>0</v>
      </c>
      <c r="E365" s="257">
        <v>0</v>
      </c>
      <c r="F365" s="257">
        <v>0</v>
      </c>
      <c r="G365" s="257">
        <v>0</v>
      </c>
      <c r="H365" s="257">
        <v>0</v>
      </c>
      <c r="I365" s="257">
        <v>0</v>
      </c>
      <c r="J365" s="257">
        <v>0</v>
      </c>
      <c r="K365" s="257">
        <v>0</v>
      </c>
      <c r="L365" s="257">
        <v>0</v>
      </c>
      <c r="M365" s="257">
        <v>0</v>
      </c>
      <c r="N365" s="257">
        <v>0</v>
      </c>
      <c r="O365" s="257">
        <v>0</v>
      </c>
      <c r="P365" s="257">
        <v>0</v>
      </c>
      <c r="Q365" s="257">
        <v>0</v>
      </c>
      <c r="R365" s="257">
        <v>0</v>
      </c>
      <c r="S365" s="257">
        <v>0</v>
      </c>
      <c r="T365" s="257">
        <v>0</v>
      </c>
      <c r="U365" s="257">
        <v>0</v>
      </c>
      <c r="V365" s="257">
        <v>0</v>
      </c>
      <c r="W365" s="257">
        <v>0</v>
      </c>
      <c r="X365" s="257">
        <v>0</v>
      </c>
      <c r="Y365" s="257">
        <v>0</v>
      </c>
      <c r="Z365" s="257">
        <v>0</v>
      </c>
      <c r="AA365" s="257">
        <v>0</v>
      </c>
      <c r="AB365" s="257">
        <v>0</v>
      </c>
      <c r="AC365" s="257">
        <v>0</v>
      </c>
      <c r="AD365" s="257">
        <v>0</v>
      </c>
      <c r="AE365" s="257">
        <v>0</v>
      </c>
      <c r="AF365" s="257">
        <v>0</v>
      </c>
      <c r="AG365" s="257">
        <v>0</v>
      </c>
      <c r="AH365" s="257">
        <v>0</v>
      </c>
      <c r="AI365" s="257">
        <v>0</v>
      </c>
      <c r="AJ365" s="257">
        <v>0</v>
      </c>
      <c r="AK365" s="257">
        <v>0</v>
      </c>
      <c r="AL365" s="257">
        <v>0</v>
      </c>
      <c r="AM365" s="257">
        <v>0</v>
      </c>
      <c r="AN365" s="257">
        <v>0</v>
      </c>
      <c r="AO365" s="257">
        <v>0</v>
      </c>
      <c r="AP365" s="257">
        <v>0</v>
      </c>
      <c r="AQ365" s="257">
        <v>0</v>
      </c>
      <c r="AR365" s="257">
        <v>0</v>
      </c>
      <c r="AS365" s="257">
        <v>0</v>
      </c>
      <c r="AT365" s="257">
        <v>0</v>
      </c>
      <c r="AU365" s="257">
        <v>0</v>
      </c>
      <c r="AV365" s="257">
        <v>0</v>
      </c>
      <c r="AW365" s="257">
        <v>0</v>
      </c>
      <c r="AX365" s="257">
        <v>0</v>
      </c>
      <c r="AY365" s="257">
        <v>0</v>
      </c>
      <c r="AZ365" s="257">
        <v>0</v>
      </c>
      <c r="BA365" s="257">
        <v>0</v>
      </c>
      <c r="BB365" s="257">
        <v>0</v>
      </c>
      <c r="BC365" s="257">
        <v>0</v>
      </c>
      <c r="BD365" s="257">
        <v>0</v>
      </c>
      <c r="BE365" s="257">
        <v>0</v>
      </c>
      <c r="BF365" s="257">
        <v>0</v>
      </c>
      <c r="BG365" s="257">
        <v>0</v>
      </c>
      <c r="BH365" s="257">
        <v>0</v>
      </c>
      <c r="BI365" s="257">
        <v>0</v>
      </c>
      <c r="BJ365" s="257">
        <v>0</v>
      </c>
      <c r="BK365" s="257">
        <v>0</v>
      </c>
      <c r="BL365" s="258">
        <v>0</v>
      </c>
    </row>
    <row r="366" spans="1:65" hidden="1" outlineLevel="1" x14ac:dyDescent="0.2">
      <c r="A366" s="238">
        <v>41155</v>
      </c>
      <c r="B366" s="238">
        <v>41337</v>
      </c>
      <c r="C366" s="256">
        <v>0</v>
      </c>
      <c r="D366" s="257">
        <v>0</v>
      </c>
      <c r="E366" s="257">
        <v>0</v>
      </c>
      <c r="F366" s="257">
        <v>0</v>
      </c>
      <c r="G366" s="257">
        <v>0</v>
      </c>
      <c r="H366" s="257">
        <v>0</v>
      </c>
      <c r="I366" s="257">
        <v>0</v>
      </c>
      <c r="J366" s="257">
        <v>0</v>
      </c>
      <c r="K366" s="257">
        <v>0</v>
      </c>
      <c r="L366" s="257">
        <v>0</v>
      </c>
      <c r="M366" s="257">
        <v>0</v>
      </c>
      <c r="N366" s="257">
        <v>0</v>
      </c>
      <c r="O366" s="257">
        <v>0</v>
      </c>
      <c r="P366" s="257">
        <v>0</v>
      </c>
      <c r="Q366" s="257">
        <v>0</v>
      </c>
      <c r="R366" s="257">
        <v>0</v>
      </c>
      <c r="S366" s="257">
        <v>0</v>
      </c>
      <c r="T366" s="257">
        <v>0</v>
      </c>
      <c r="U366" s="257">
        <v>0</v>
      </c>
      <c r="V366" s="257">
        <v>0</v>
      </c>
      <c r="W366" s="257">
        <v>0</v>
      </c>
      <c r="X366" s="257">
        <v>0</v>
      </c>
      <c r="Y366" s="257">
        <v>0</v>
      </c>
      <c r="Z366" s="257">
        <v>0</v>
      </c>
      <c r="AA366" s="257">
        <v>0</v>
      </c>
      <c r="AB366" s="257">
        <v>0</v>
      </c>
      <c r="AC366" s="257">
        <v>0</v>
      </c>
      <c r="AD366" s="257">
        <v>0</v>
      </c>
      <c r="AE366" s="257">
        <v>0</v>
      </c>
      <c r="AF366" s="257">
        <v>0</v>
      </c>
      <c r="AG366" s="257">
        <v>0</v>
      </c>
      <c r="AH366" s="257">
        <v>0</v>
      </c>
      <c r="AI366" s="257">
        <v>0</v>
      </c>
      <c r="AJ366" s="257">
        <v>0</v>
      </c>
      <c r="AK366" s="257">
        <v>0</v>
      </c>
      <c r="AL366" s="257">
        <v>0</v>
      </c>
      <c r="AM366" s="257">
        <v>0</v>
      </c>
      <c r="AN366" s="257">
        <v>0</v>
      </c>
      <c r="AO366" s="257">
        <v>0</v>
      </c>
      <c r="AP366" s="257">
        <v>0</v>
      </c>
      <c r="AQ366" s="257">
        <v>0</v>
      </c>
      <c r="AR366" s="257">
        <v>0</v>
      </c>
      <c r="AS366" s="257">
        <v>0</v>
      </c>
      <c r="AT366" s="257">
        <v>0</v>
      </c>
      <c r="AU366" s="257">
        <v>0</v>
      </c>
      <c r="AV366" s="257">
        <v>0</v>
      </c>
      <c r="AW366" s="257">
        <v>0</v>
      </c>
      <c r="AX366" s="257">
        <v>0</v>
      </c>
      <c r="AY366" s="257">
        <v>0</v>
      </c>
      <c r="AZ366" s="257">
        <v>0</v>
      </c>
      <c r="BA366" s="257">
        <v>0</v>
      </c>
      <c r="BB366" s="257">
        <v>0</v>
      </c>
      <c r="BC366" s="257">
        <v>0</v>
      </c>
      <c r="BD366" s="257">
        <v>0</v>
      </c>
      <c r="BE366" s="257">
        <v>0</v>
      </c>
      <c r="BF366" s="257">
        <v>0</v>
      </c>
      <c r="BG366" s="257">
        <v>0</v>
      </c>
      <c r="BH366" s="257">
        <v>0</v>
      </c>
      <c r="BI366" s="257">
        <v>0</v>
      </c>
      <c r="BJ366" s="257">
        <v>0</v>
      </c>
      <c r="BK366" s="257">
        <v>0</v>
      </c>
      <c r="BL366" s="258">
        <v>0</v>
      </c>
    </row>
    <row r="367" spans="1:65" hidden="1" outlineLevel="1" x14ac:dyDescent="0.2">
      <c r="A367" s="238">
        <v>41185</v>
      </c>
      <c r="B367" s="238">
        <v>41367</v>
      </c>
      <c r="C367" s="256">
        <v>0</v>
      </c>
      <c r="D367" s="257">
        <v>0</v>
      </c>
      <c r="E367" s="257">
        <v>0</v>
      </c>
      <c r="F367" s="257">
        <v>0</v>
      </c>
      <c r="G367" s="257">
        <v>0</v>
      </c>
      <c r="H367" s="257">
        <v>0</v>
      </c>
      <c r="I367" s="257">
        <v>0</v>
      </c>
      <c r="J367" s="257">
        <v>0</v>
      </c>
      <c r="K367" s="257">
        <v>0</v>
      </c>
      <c r="L367" s="257">
        <v>0</v>
      </c>
      <c r="M367" s="257">
        <v>0</v>
      </c>
      <c r="N367" s="257">
        <v>0</v>
      </c>
      <c r="O367" s="257">
        <v>0</v>
      </c>
      <c r="P367" s="257">
        <v>0</v>
      </c>
      <c r="Q367" s="257">
        <v>0</v>
      </c>
      <c r="R367" s="257">
        <v>0</v>
      </c>
      <c r="S367" s="257">
        <v>0</v>
      </c>
      <c r="T367" s="257">
        <v>0</v>
      </c>
      <c r="U367" s="257">
        <v>0</v>
      </c>
      <c r="V367" s="257">
        <v>0</v>
      </c>
      <c r="W367" s="257">
        <v>0</v>
      </c>
      <c r="X367" s="257">
        <v>0</v>
      </c>
      <c r="Y367" s="257">
        <v>0</v>
      </c>
      <c r="Z367" s="257">
        <v>0</v>
      </c>
      <c r="AA367" s="257">
        <v>0</v>
      </c>
      <c r="AB367" s="257">
        <v>0</v>
      </c>
      <c r="AC367" s="257">
        <v>0</v>
      </c>
      <c r="AD367" s="257">
        <v>0</v>
      </c>
      <c r="AE367" s="257">
        <v>0</v>
      </c>
      <c r="AF367" s="257">
        <v>0</v>
      </c>
      <c r="AG367" s="257">
        <v>0</v>
      </c>
      <c r="AH367" s="257">
        <v>0</v>
      </c>
      <c r="AI367" s="257">
        <v>0</v>
      </c>
      <c r="AJ367" s="257">
        <v>0</v>
      </c>
      <c r="AK367" s="257">
        <v>0</v>
      </c>
      <c r="AL367" s="257">
        <v>0</v>
      </c>
      <c r="AM367" s="257">
        <v>0</v>
      </c>
      <c r="AN367" s="257">
        <v>0</v>
      </c>
      <c r="AO367" s="257">
        <v>0</v>
      </c>
      <c r="AP367" s="257">
        <v>0</v>
      </c>
      <c r="AQ367" s="257">
        <v>0</v>
      </c>
      <c r="AR367" s="257">
        <v>0</v>
      </c>
      <c r="AS367" s="257">
        <v>0</v>
      </c>
      <c r="AT367" s="257">
        <v>0</v>
      </c>
      <c r="AU367" s="257">
        <v>0</v>
      </c>
      <c r="AV367" s="257">
        <v>0</v>
      </c>
      <c r="AW367" s="257">
        <v>0</v>
      </c>
      <c r="AX367" s="257">
        <v>0</v>
      </c>
      <c r="AY367" s="257">
        <v>0</v>
      </c>
      <c r="AZ367" s="257">
        <v>0</v>
      </c>
      <c r="BA367" s="257">
        <v>0</v>
      </c>
      <c r="BB367" s="257">
        <v>0</v>
      </c>
      <c r="BC367" s="257">
        <v>0</v>
      </c>
      <c r="BD367" s="257">
        <v>0</v>
      </c>
      <c r="BE367" s="257">
        <v>0</v>
      </c>
      <c r="BF367" s="257">
        <v>0</v>
      </c>
      <c r="BG367" s="257">
        <v>0</v>
      </c>
      <c r="BH367" s="257">
        <v>0</v>
      </c>
      <c r="BI367" s="257">
        <v>0</v>
      </c>
      <c r="BJ367" s="257">
        <v>0</v>
      </c>
      <c r="BK367" s="257">
        <v>0</v>
      </c>
      <c r="BL367" s="258">
        <v>0</v>
      </c>
    </row>
    <row r="368" spans="1:65" hidden="1" outlineLevel="1" x14ac:dyDescent="0.2">
      <c r="A368" s="238">
        <v>41218</v>
      </c>
      <c r="B368" s="238">
        <v>41400</v>
      </c>
      <c r="C368" s="256">
        <v>0</v>
      </c>
      <c r="D368" s="257">
        <v>0</v>
      </c>
      <c r="E368" s="257">
        <v>0</v>
      </c>
      <c r="F368" s="257">
        <v>0</v>
      </c>
      <c r="G368" s="257">
        <v>0</v>
      </c>
      <c r="H368" s="257">
        <v>0</v>
      </c>
      <c r="I368" s="257">
        <v>0</v>
      </c>
      <c r="J368" s="257">
        <v>0</v>
      </c>
      <c r="K368" s="257">
        <v>0</v>
      </c>
      <c r="L368" s="257">
        <v>0</v>
      </c>
      <c r="M368" s="257">
        <v>0</v>
      </c>
      <c r="N368" s="257">
        <v>0</v>
      </c>
      <c r="O368" s="257">
        <v>0</v>
      </c>
      <c r="P368" s="257">
        <v>0</v>
      </c>
      <c r="Q368" s="257">
        <v>0</v>
      </c>
      <c r="R368" s="257">
        <v>0</v>
      </c>
      <c r="S368" s="257">
        <v>0</v>
      </c>
      <c r="T368" s="257">
        <v>0</v>
      </c>
      <c r="U368" s="257">
        <v>0</v>
      </c>
      <c r="V368" s="257">
        <v>0</v>
      </c>
      <c r="W368" s="257">
        <v>0</v>
      </c>
      <c r="X368" s="257">
        <v>0</v>
      </c>
      <c r="Y368" s="257">
        <v>0</v>
      </c>
      <c r="Z368" s="257">
        <v>0</v>
      </c>
      <c r="AA368" s="257">
        <v>0</v>
      </c>
      <c r="AB368" s="257">
        <v>0</v>
      </c>
      <c r="AC368" s="257">
        <v>0</v>
      </c>
      <c r="AD368" s="257">
        <v>0</v>
      </c>
      <c r="AE368" s="257">
        <v>0</v>
      </c>
      <c r="AF368" s="257">
        <v>0</v>
      </c>
      <c r="AG368" s="257">
        <v>0</v>
      </c>
      <c r="AH368" s="257">
        <v>0</v>
      </c>
      <c r="AI368" s="257">
        <v>0</v>
      </c>
      <c r="AJ368" s="257">
        <v>0</v>
      </c>
      <c r="AK368" s="257">
        <v>0</v>
      </c>
      <c r="AL368" s="257">
        <v>0</v>
      </c>
      <c r="AM368" s="257">
        <v>0</v>
      </c>
      <c r="AN368" s="257">
        <v>0</v>
      </c>
      <c r="AO368" s="257">
        <v>0</v>
      </c>
      <c r="AP368" s="257">
        <v>0</v>
      </c>
      <c r="AQ368" s="257">
        <v>0</v>
      </c>
      <c r="AR368" s="257">
        <v>0</v>
      </c>
      <c r="AS368" s="257">
        <v>0</v>
      </c>
      <c r="AT368" s="257">
        <v>0</v>
      </c>
      <c r="AU368" s="257">
        <v>0</v>
      </c>
      <c r="AV368" s="257">
        <v>0</v>
      </c>
      <c r="AW368" s="257">
        <v>0</v>
      </c>
      <c r="AX368" s="257">
        <v>0</v>
      </c>
      <c r="AY368" s="257">
        <v>0</v>
      </c>
      <c r="AZ368" s="257">
        <v>0</v>
      </c>
      <c r="BA368" s="257">
        <v>0</v>
      </c>
      <c r="BB368" s="257">
        <v>0</v>
      </c>
      <c r="BC368" s="257">
        <v>0</v>
      </c>
      <c r="BD368" s="257">
        <v>0</v>
      </c>
      <c r="BE368" s="257">
        <v>0</v>
      </c>
      <c r="BF368" s="257">
        <v>0</v>
      </c>
      <c r="BG368" s="257">
        <v>0</v>
      </c>
      <c r="BH368" s="257">
        <v>0</v>
      </c>
      <c r="BI368" s="257">
        <v>0</v>
      </c>
      <c r="BJ368" s="257">
        <v>0</v>
      </c>
      <c r="BK368" s="257">
        <v>0</v>
      </c>
      <c r="BL368" s="258">
        <v>0</v>
      </c>
    </row>
    <row r="369" spans="1:64" hidden="1" outlineLevel="1" x14ac:dyDescent="0.2">
      <c r="A369" s="238">
        <v>41246</v>
      </c>
      <c r="B369" s="238">
        <v>41428</v>
      </c>
      <c r="C369" s="256">
        <v>-5.9141737714262393E-24</v>
      </c>
      <c r="D369" s="257">
        <v>-3.3551562741745029E-24</v>
      </c>
      <c r="E369" s="257">
        <v>0</v>
      </c>
      <c r="F369" s="257">
        <v>0</v>
      </c>
      <c r="G369" s="257">
        <v>0</v>
      </c>
      <c r="H369" s="257">
        <v>0</v>
      </c>
      <c r="I369" s="257">
        <v>0</v>
      </c>
      <c r="J369" s="257">
        <v>0</v>
      </c>
      <c r="K369" s="257">
        <v>0</v>
      </c>
      <c r="L369" s="257">
        <v>0</v>
      </c>
      <c r="M369" s="257">
        <v>0</v>
      </c>
      <c r="N369" s="257">
        <v>1.509510379800655E-14</v>
      </c>
      <c r="O369" s="257">
        <v>0</v>
      </c>
      <c r="P369" s="257">
        <v>0</v>
      </c>
      <c r="Q369" s="257">
        <v>0</v>
      </c>
      <c r="R369" s="257">
        <v>0</v>
      </c>
      <c r="S369" s="257">
        <v>8.3416495122227807E-17</v>
      </c>
      <c r="T369" s="257">
        <v>-9.683795758950258E-14</v>
      </c>
      <c r="U369" s="257">
        <v>0</v>
      </c>
      <c r="V369" s="257">
        <v>0</v>
      </c>
      <c r="W369" s="257">
        <v>0</v>
      </c>
      <c r="X369" s="257">
        <v>0</v>
      </c>
      <c r="Y369" s="257">
        <v>0</v>
      </c>
      <c r="Z369" s="257">
        <v>3.8092343508302549E-14</v>
      </c>
      <c r="AA369" s="257">
        <v>0</v>
      </c>
      <c r="AB369" s="257">
        <v>0</v>
      </c>
      <c r="AC369" s="257">
        <v>0</v>
      </c>
      <c r="AD369" s="257">
        <v>0</v>
      </c>
      <c r="AE369" s="257">
        <v>-1.1016994747859195E-13</v>
      </c>
      <c r="AF369" s="257">
        <v>-1.0970357377197513E-13</v>
      </c>
      <c r="AG369" s="257">
        <v>-1.2876747568751888E-13</v>
      </c>
      <c r="AH369" s="257">
        <v>-8.4438379497421532E-14</v>
      </c>
      <c r="AI369" s="257">
        <v>-4.7900352749476923E-15</v>
      </c>
      <c r="AJ369" s="257">
        <v>6.0009821856187232E-14</v>
      </c>
      <c r="AK369" s="257">
        <v>1.0322533710034881E-13</v>
      </c>
      <c r="AL369" s="257">
        <v>1.4369310317495198E-13</v>
      </c>
      <c r="AM369" s="257">
        <v>1.8188383804561091E-13</v>
      </c>
      <c r="AN369" s="257">
        <v>2.2675966138196924E-13</v>
      </c>
      <c r="AO369" s="257">
        <v>2.7031332095826692E-13</v>
      </c>
      <c r="AP369" s="257">
        <v>2.8679583388951391E-13</v>
      </c>
      <c r="AQ369" s="257">
        <v>2.7313091010182255E-13</v>
      </c>
      <c r="AR369" s="257">
        <v>2.3684822688669152E-13</v>
      </c>
      <c r="AS369" s="257">
        <v>1.7377822976401245E-13</v>
      </c>
      <c r="AT369" s="257">
        <v>1.0343774571246991E-13</v>
      </c>
      <c r="AU369" s="257">
        <v>4.1609154263252975E-14</v>
      </c>
      <c r="AV369" s="257">
        <v>-4.3298184475674915E-15</v>
      </c>
      <c r="AW369" s="257">
        <v>-2.805005239177936E-14</v>
      </c>
      <c r="AX369" s="257">
        <v>-3.7509168871491662E-14</v>
      </c>
      <c r="AY369" s="257">
        <v>-3.760267791370849E-14</v>
      </c>
      <c r="AZ369" s="257">
        <v>-3.3009726122146328E-14</v>
      </c>
      <c r="BA369" s="257">
        <v>-3.4012454776696618E-14</v>
      </c>
      <c r="BB369" s="257">
        <v>-3.6517783396641605E-14</v>
      </c>
      <c r="BC369" s="257">
        <v>-4.7411136992171679E-14</v>
      </c>
      <c r="BD369" s="257">
        <v>-5.4764673326651772E-14</v>
      </c>
      <c r="BE369" s="257">
        <v>-5.7860963455964698E-14</v>
      </c>
      <c r="BF369" s="257">
        <v>-5.2009809632907913E-14</v>
      </c>
      <c r="BG369" s="257">
        <v>-3.5698010350687226E-14</v>
      </c>
      <c r="BH369" s="257">
        <v>-6.3162845277548509E-14</v>
      </c>
      <c r="BI369" s="257">
        <v>4.8420920648956508E-14</v>
      </c>
      <c r="BJ369" s="257">
        <v>5.6471612657317615E-14</v>
      </c>
      <c r="BK369" s="257">
        <v>1.0100772945208146E-13</v>
      </c>
      <c r="BL369" s="258">
        <v>1.8614748418145898E-14</v>
      </c>
    </row>
    <row r="370" spans="1:64" hidden="1" outlineLevel="1" x14ac:dyDescent="0.2">
      <c r="A370" s="238">
        <v>41277</v>
      </c>
      <c r="B370" s="238">
        <v>41458</v>
      </c>
      <c r="C370" s="256">
        <v>0</v>
      </c>
      <c r="D370" s="257">
        <v>0</v>
      </c>
      <c r="E370" s="257">
        <v>0</v>
      </c>
      <c r="F370" s="257">
        <v>0</v>
      </c>
      <c r="G370" s="257">
        <v>0</v>
      </c>
      <c r="H370" s="257">
        <v>0</v>
      </c>
      <c r="I370" s="257">
        <v>0</v>
      </c>
      <c r="J370" s="257">
        <v>0</v>
      </c>
      <c r="K370" s="257">
        <v>0</v>
      </c>
      <c r="L370" s="257">
        <v>0</v>
      </c>
      <c r="M370" s="257">
        <v>0</v>
      </c>
      <c r="N370" s="257">
        <v>0</v>
      </c>
      <c r="O370" s="257">
        <v>0</v>
      </c>
      <c r="P370" s="257">
        <v>0</v>
      </c>
      <c r="Q370" s="257">
        <v>0</v>
      </c>
      <c r="R370" s="257">
        <v>0</v>
      </c>
      <c r="S370" s="257">
        <v>0</v>
      </c>
      <c r="T370" s="257">
        <v>0</v>
      </c>
      <c r="U370" s="257">
        <v>0</v>
      </c>
      <c r="V370" s="257">
        <v>0</v>
      </c>
      <c r="W370" s="257">
        <v>0</v>
      </c>
      <c r="X370" s="257">
        <v>0</v>
      </c>
      <c r="Y370" s="257">
        <v>0</v>
      </c>
      <c r="Z370" s="257">
        <v>0</v>
      </c>
      <c r="AA370" s="257">
        <v>0</v>
      </c>
      <c r="AB370" s="257">
        <v>0</v>
      </c>
      <c r="AC370" s="257">
        <v>0</v>
      </c>
      <c r="AD370" s="257">
        <v>0</v>
      </c>
      <c r="AE370" s="257">
        <v>0</v>
      </c>
      <c r="AF370" s="257">
        <v>0</v>
      </c>
      <c r="AG370" s="257">
        <v>0</v>
      </c>
      <c r="AH370" s="257">
        <v>0</v>
      </c>
      <c r="AI370" s="257">
        <v>0</v>
      </c>
      <c r="AJ370" s="257">
        <v>0</v>
      </c>
      <c r="AK370" s="257">
        <v>0</v>
      </c>
      <c r="AL370" s="257">
        <v>0</v>
      </c>
      <c r="AM370" s="257">
        <v>0</v>
      </c>
      <c r="AN370" s="257">
        <v>0</v>
      </c>
      <c r="AO370" s="257">
        <v>0</v>
      </c>
      <c r="AP370" s="257">
        <v>0</v>
      </c>
      <c r="AQ370" s="257">
        <v>0</v>
      </c>
      <c r="AR370" s="257">
        <v>0</v>
      </c>
      <c r="AS370" s="257">
        <v>0</v>
      </c>
      <c r="AT370" s="257">
        <v>0</v>
      </c>
      <c r="AU370" s="257">
        <v>0</v>
      </c>
      <c r="AV370" s="257">
        <v>0</v>
      </c>
      <c r="AW370" s="257">
        <v>0</v>
      </c>
      <c r="AX370" s="257">
        <v>0</v>
      </c>
      <c r="AY370" s="257">
        <v>0</v>
      </c>
      <c r="AZ370" s="257">
        <v>0</v>
      </c>
      <c r="BA370" s="257">
        <v>0</v>
      </c>
      <c r="BB370" s="257">
        <v>0</v>
      </c>
      <c r="BC370" s="257">
        <v>0</v>
      </c>
      <c r="BD370" s="257">
        <v>0</v>
      </c>
      <c r="BE370" s="257">
        <v>0</v>
      </c>
      <c r="BF370" s="257">
        <v>0</v>
      </c>
      <c r="BG370" s="257">
        <v>0</v>
      </c>
      <c r="BH370" s="257">
        <v>0</v>
      </c>
      <c r="BI370" s="257">
        <v>0</v>
      </c>
      <c r="BJ370" s="257">
        <v>0</v>
      </c>
      <c r="BK370" s="257">
        <v>0</v>
      </c>
      <c r="BL370" s="258">
        <v>0</v>
      </c>
    </row>
    <row r="371" spans="1:64" hidden="1" outlineLevel="1" x14ac:dyDescent="0.2">
      <c r="A371" s="238">
        <v>41309</v>
      </c>
      <c r="B371" s="238">
        <v>41491</v>
      </c>
      <c r="C371" s="256">
        <v>0</v>
      </c>
      <c r="D371" s="257">
        <v>0</v>
      </c>
      <c r="E371" s="257">
        <v>0</v>
      </c>
      <c r="F371" s="257">
        <v>0</v>
      </c>
      <c r="G371" s="257">
        <v>0</v>
      </c>
      <c r="H371" s="257">
        <v>0</v>
      </c>
      <c r="I371" s="257">
        <v>0</v>
      </c>
      <c r="J371" s="257">
        <v>0</v>
      </c>
      <c r="K371" s="257">
        <v>0</v>
      </c>
      <c r="L371" s="257">
        <v>0</v>
      </c>
      <c r="M371" s="257">
        <v>0</v>
      </c>
      <c r="N371" s="257">
        <v>0</v>
      </c>
      <c r="O371" s="257">
        <v>0</v>
      </c>
      <c r="P371" s="257">
        <v>0</v>
      </c>
      <c r="Q371" s="257">
        <v>0</v>
      </c>
      <c r="R371" s="257">
        <v>0</v>
      </c>
      <c r="S371" s="257">
        <v>0</v>
      </c>
      <c r="T371" s="257">
        <v>0</v>
      </c>
      <c r="U371" s="257">
        <v>0</v>
      </c>
      <c r="V371" s="257">
        <v>0</v>
      </c>
      <c r="W371" s="257">
        <v>0</v>
      </c>
      <c r="X371" s="257">
        <v>0</v>
      </c>
      <c r="Y371" s="257">
        <v>0</v>
      </c>
      <c r="Z371" s="257">
        <v>0</v>
      </c>
      <c r="AA371" s="257">
        <v>0</v>
      </c>
      <c r="AB371" s="257">
        <v>0</v>
      </c>
      <c r="AC371" s="257">
        <v>0</v>
      </c>
      <c r="AD371" s="257">
        <v>0</v>
      </c>
      <c r="AE371" s="257">
        <v>0</v>
      </c>
      <c r="AF371" s="257">
        <v>0</v>
      </c>
      <c r="AG371" s="257">
        <v>0</v>
      </c>
      <c r="AH371" s="257">
        <v>0</v>
      </c>
      <c r="AI371" s="257">
        <v>0</v>
      </c>
      <c r="AJ371" s="257">
        <v>0</v>
      </c>
      <c r="AK371" s="257">
        <v>0</v>
      </c>
      <c r="AL371" s="257">
        <v>0</v>
      </c>
      <c r="AM371" s="257">
        <v>0</v>
      </c>
      <c r="AN371" s="257">
        <v>0</v>
      </c>
      <c r="AO371" s="257">
        <v>0</v>
      </c>
      <c r="AP371" s="257">
        <v>0</v>
      </c>
      <c r="AQ371" s="257">
        <v>0</v>
      </c>
      <c r="AR371" s="257">
        <v>0</v>
      </c>
      <c r="AS371" s="257">
        <v>0</v>
      </c>
      <c r="AT371" s="257">
        <v>0</v>
      </c>
      <c r="AU371" s="257">
        <v>0</v>
      </c>
      <c r="AV371" s="257">
        <v>0</v>
      </c>
      <c r="AW371" s="257">
        <v>0</v>
      </c>
      <c r="AX371" s="257">
        <v>0</v>
      </c>
      <c r="AY371" s="257">
        <v>0</v>
      </c>
      <c r="AZ371" s="257">
        <v>0</v>
      </c>
      <c r="BA371" s="257">
        <v>0</v>
      </c>
      <c r="BB371" s="257">
        <v>0</v>
      </c>
      <c r="BC371" s="257">
        <v>0</v>
      </c>
      <c r="BD371" s="257">
        <v>0</v>
      </c>
      <c r="BE371" s="257">
        <v>0</v>
      </c>
      <c r="BF371" s="257">
        <v>0</v>
      </c>
      <c r="BG371" s="257">
        <v>0</v>
      </c>
      <c r="BH371" s="257">
        <v>0</v>
      </c>
      <c r="BI371" s="257">
        <v>0</v>
      </c>
      <c r="BJ371" s="257">
        <v>0</v>
      </c>
      <c r="BK371" s="257">
        <v>0</v>
      </c>
      <c r="BL371" s="258">
        <v>0</v>
      </c>
    </row>
    <row r="372" spans="1:64" hidden="1" outlineLevel="1" x14ac:dyDescent="0.2">
      <c r="A372" s="238">
        <v>41337</v>
      </c>
      <c r="B372" s="238">
        <v>41521</v>
      </c>
      <c r="C372" s="256">
        <v>-5.8519493018226922E-24</v>
      </c>
      <c r="D372" s="257">
        <v>-3.3198558539186433E-24</v>
      </c>
      <c r="E372" s="257">
        <v>0</v>
      </c>
      <c r="F372" s="257">
        <v>0</v>
      </c>
      <c r="G372" s="257">
        <v>0</v>
      </c>
      <c r="H372" s="257">
        <v>0</v>
      </c>
      <c r="I372" s="257">
        <v>0</v>
      </c>
      <c r="J372" s="257">
        <v>0</v>
      </c>
      <c r="K372" s="257">
        <v>0</v>
      </c>
      <c r="L372" s="257">
        <v>0</v>
      </c>
      <c r="M372" s="257">
        <v>0</v>
      </c>
      <c r="N372" s="257">
        <v>1.4936284516777529E-14</v>
      </c>
      <c r="O372" s="257">
        <v>0</v>
      </c>
      <c r="P372" s="257">
        <v>0</v>
      </c>
      <c r="Q372" s="257">
        <v>0</v>
      </c>
      <c r="R372" s="257">
        <v>0</v>
      </c>
      <c r="S372" s="257">
        <v>8.2538849762829502E-17</v>
      </c>
      <c r="T372" s="257">
        <v>-9.5819101738900015E-14</v>
      </c>
      <c r="U372" s="257">
        <v>0</v>
      </c>
      <c r="V372" s="257">
        <v>0</v>
      </c>
      <c r="W372" s="257">
        <v>0</v>
      </c>
      <c r="X372" s="257">
        <v>0</v>
      </c>
      <c r="Y372" s="257">
        <v>0</v>
      </c>
      <c r="Z372" s="257">
        <v>3.769156464005015E-14</v>
      </c>
      <c r="AA372" s="257">
        <v>0</v>
      </c>
      <c r="AB372" s="257">
        <v>0</v>
      </c>
      <c r="AC372" s="257">
        <v>0</v>
      </c>
      <c r="AD372" s="257">
        <v>0</v>
      </c>
      <c r="AE372" s="257">
        <v>-1.0901082249967656E-13</v>
      </c>
      <c r="AF372" s="257">
        <v>-1.0854935562496103E-13</v>
      </c>
      <c r="AG372" s="257">
        <v>-1.2741268156301152E-13</v>
      </c>
      <c r="AH372" s="257">
        <v>-8.3549982642429727E-14</v>
      </c>
      <c r="AI372" s="257">
        <v>-4.7396381415719396E-15</v>
      </c>
      <c r="AJ372" s="257">
        <v>5.9378443834451453E-14</v>
      </c>
      <c r="AK372" s="257">
        <v>1.0213927806675236E-13</v>
      </c>
      <c r="AL372" s="257">
        <v>1.4218127287095439E-13</v>
      </c>
      <c r="AM372" s="257">
        <v>1.799701936737587E-13</v>
      </c>
      <c r="AN372" s="257">
        <v>2.243738674904971E-13</v>
      </c>
      <c r="AO372" s="257">
        <v>2.6746928835566282E-13</v>
      </c>
      <c r="AP372" s="257">
        <v>2.8377838473465434E-13</v>
      </c>
      <c r="AQ372" s="257">
        <v>2.7025723295430066E-13</v>
      </c>
      <c r="AR372" s="257">
        <v>2.3435628872860605E-13</v>
      </c>
      <c r="AS372" s="257">
        <v>1.719498664805471E-13</v>
      </c>
      <c r="AT372" s="257">
        <v>1.0234945187588331E-13</v>
      </c>
      <c r="AU372" s="257">
        <v>4.1171374168391348E-14</v>
      </c>
      <c r="AV372" s="257">
        <v>-4.2842633680598101E-15</v>
      </c>
      <c r="AW372" s="257">
        <v>-2.7754930925977493E-14</v>
      </c>
      <c r="AX372" s="257">
        <v>-3.7114525726311353E-14</v>
      </c>
      <c r="AY372" s="257">
        <v>-3.7207050937010896E-14</v>
      </c>
      <c r="AZ372" s="257">
        <v>-3.2662422715264249E-14</v>
      </c>
      <c r="BA372" s="257">
        <v>-3.3654601416245857E-14</v>
      </c>
      <c r="BB372" s="257">
        <v>-3.6133570860660381E-14</v>
      </c>
      <c r="BC372" s="257">
        <v>-4.6912312817120824E-14</v>
      </c>
      <c r="BD372" s="257">
        <v>-5.4188480796221485E-14</v>
      </c>
      <c r="BE372" s="257">
        <v>-5.7252194099340022E-14</v>
      </c>
      <c r="BF372" s="257">
        <v>-5.1462601697587327E-14</v>
      </c>
      <c r="BG372" s="257">
        <v>-3.5322422847542584E-14</v>
      </c>
      <c r="BH372" s="257">
        <v>-6.249829352476856E-14</v>
      </c>
      <c r="BI372" s="257">
        <v>4.7911472292931911E-14</v>
      </c>
      <c r="BJ372" s="257">
        <v>5.5877461000456303E-14</v>
      </c>
      <c r="BK372" s="257">
        <v>9.9945002411259528E-14</v>
      </c>
      <c r="BL372" s="258">
        <v>1.8418898094518478E-14</v>
      </c>
    </row>
    <row r="373" spans="1:64" hidden="1" outlineLevel="1" x14ac:dyDescent="0.2">
      <c r="A373" s="238">
        <v>41353</v>
      </c>
      <c r="B373" s="238">
        <v>41537</v>
      </c>
      <c r="C373" s="256">
        <v>0</v>
      </c>
      <c r="D373" s="257">
        <v>0</v>
      </c>
      <c r="E373" s="257">
        <v>0</v>
      </c>
      <c r="F373" s="257">
        <v>0</v>
      </c>
      <c r="G373" s="257">
        <v>0</v>
      </c>
      <c r="H373" s="257">
        <v>0</v>
      </c>
      <c r="I373" s="257">
        <v>0</v>
      </c>
      <c r="J373" s="257">
        <v>0</v>
      </c>
      <c r="K373" s="257">
        <v>0</v>
      </c>
      <c r="L373" s="257">
        <v>0</v>
      </c>
      <c r="M373" s="257">
        <v>0</v>
      </c>
      <c r="N373" s="257">
        <v>0</v>
      </c>
      <c r="O373" s="257">
        <v>0</v>
      </c>
      <c r="P373" s="257">
        <v>0</v>
      </c>
      <c r="Q373" s="257">
        <v>0</v>
      </c>
      <c r="R373" s="257">
        <v>0</v>
      </c>
      <c r="S373" s="257">
        <v>0</v>
      </c>
      <c r="T373" s="257">
        <v>0</v>
      </c>
      <c r="U373" s="257">
        <v>0</v>
      </c>
      <c r="V373" s="257">
        <v>0</v>
      </c>
      <c r="W373" s="257">
        <v>0</v>
      </c>
      <c r="X373" s="257">
        <v>0</v>
      </c>
      <c r="Y373" s="257">
        <v>0</v>
      </c>
      <c r="Z373" s="257">
        <v>0</v>
      </c>
      <c r="AA373" s="257">
        <v>0</v>
      </c>
      <c r="AB373" s="257">
        <v>0</v>
      </c>
      <c r="AC373" s="257">
        <v>0</v>
      </c>
      <c r="AD373" s="257">
        <v>0</v>
      </c>
      <c r="AE373" s="257">
        <v>0</v>
      </c>
      <c r="AF373" s="257">
        <v>0</v>
      </c>
      <c r="AG373" s="257">
        <v>0</v>
      </c>
      <c r="AH373" s="257">
        <v>0</v>
      </c>
      <c r="AI373" s="257">
        <v>0</v>
      </c>
      <c r="AJ373" s="257">
        <v>0</v>
      </c>
      <c r="AK373" s="257">
        <v>0</v>
      </c>
      <c r="AL373" s="257">
        <v>0</v>
      </c>
      <c r="AM373" s="257">
        <v>0</v>
      </c>
      <c r="AN373" s="257">
        <v>0</v>
      </c>
      <c r="AO373" s="257">
        <v>0</v>
      </c>
      <c r="AP373" s="257">
        <v>0</v>
      </c>
      <c r="AQ373" s="257">
        <v>0</v>
      </c>
      <c r="AR373" s="257">
        <v>0</v>
      </c>
      <c r="AS373" s="257">
        <v>0</v>
      </c>
      <c r="AT373" s="257">
        <v>0</v>
      </c>
      <c r="AU373" s="257">
        <v>0</v>
      </c>
      <c r="AV373" s="257">
        <v>0</v>
      </c>
      <c r="AW373" s="257">
        <v>0</v>
      </c>
      <c r="AX373" s="257">
        <v>0</v>
      </c>
      <c r="AY373" s="257">
        <v>0</v>
      </c>
      <c r="AZ373" s="257">
        <v>0</v>
      </c>
      <c r="BA373" s="257">
        <v>0</v>
      </c>
      <c r="BB373" s="257">
        <v>0</v>
      </c>
      <c r="BC373" s="257">
        <v>0</v>
      </c>
      <c r="BD373" s="257">
        <v>0</v>
      </c>
      <c r="BE373" s="257">
        <v>0</v>
      </c>
      <c r="BF373" s="257">
        <v>0</v>
      </c>
      <c r="BG373" s="257">
        <v>0</v>
      </c>
      <c r="BH373" s="257">
        <v>0</v>
      </c>
      <c r="BI373" s="257">
        <v>0</v>
      </c>
      <c r="BJ373" s="257">
        <v>0</v>
      </c>
      <c r="BK373" s="257">
        <v>0</v>
      </c>
      <c r="BL373" s="258">
        <v>0</v>
      </c>
    </row>
    <row r="374" spans="1:64" hidden="1" outlineLevel="1" x14ac:dyDescent="0.2">
      <c r="A374" s="238">
        <v>41445</v>
      </c>
      <c r="B374" s="238">
        <v>41628</v>
      </c>
      <c r="C374" s="256">
        <v>0</v>
      </c>
      <c r="D374" s="257">
        <v>0</v>
      </c>
      <c r="E374" s="257">
        <v>0</v>
      </c>
      <c r="F374" s="257">
        <v>0</v>
      </c>
      <c r="G374" s="257">
        <v>0</v>
      </c>
      <c r="H374" s="257">
        <v>0</v>
      </c>
      <c r="I374" s="257">
        <v>0</v>
      </c>
      <c r="J374" s="257">
        <v>0</v>
      </c>
      <c r="K374" s="257">
        <v>0</v>
      </c>
      <c r="L374" s="257">
        <v>0</v>
      </c>
      <c r="M374" s="257">
        <v>0</v>
      </c>
      <c r="N374" s="257">
        <v>0</v>
      </c>
      <c r="O374" s="257">
        <v>0</v>
      </c>
      <c r="P374" s="257">
        <v>0</v>
      </c>
      <c r="Q374" s="257">
        <v>0</v>
      </c>
      <c r="R374" s="257">
        <v>0</v>
      </c>
      <c r="S374" s="257">
        <v>0</v>
      </c>
      <c r="T374" s="257">
        <v>0</v>
      </c>
      <c r="U374" s="257">
        <v>0</v>
      </c>
      <c r="V374" s="257">
        <v>0</v>
      </c>
      <c r="W374" s="257">
        <v>0</v>
      </c>
      <c r="X374" s="257">
        <v>0</v>
      </c>
      <c r="Y374" s="257">
        <v>0</v>
      </c>
      <c r="Z374" s="257">
        <v>0</v>
      </c>
      <c r="AA374" s="257">
        <v>0</v>
      </c>
      <c r="AB374" s="257">
        <v>0</v>
      </c>
      <c r="AC374" s="257">
        <v>0</v>
      </c>
      <c r="AD374" s="257">
        <v>0</v>
      </c>
      <c r="AE374" s="257">
        <v>0</v>
      </c>
      <c r="AF374" s="257">
        <v>0</v>
      </c>
      <c r="AG374" s="257">
        <v>0</v>
      </c>
      <c r="AH374" s="257">
        <v>0</v>
      </c>
      <c r="AI374" s="257">
        <v>0</v>
      </c>
      <c r="AJ374" s="257">
        <v>0</v>
      </c>
      <c r="AK374" s="257">
        <v>0</v>
      </c>
      <c r="AL374" s="257">
        <v>0</v>
      </c>
      <c r="AM374" s="257">
        <v>0</v>
      </c>
      <c r="AN374" s="257">
        <v>0</v>
      </c>
      <c r="AO374" s="257">
        <v>0</v>
      </c>
      <c r="AP374" s="257">
        <v>0</v>
      </c>
      <c r="AQ374" s="257">
        <v>0</v>
      </c>
      <c r="AR374" s="257">
        <v>0</v>
      </c>
      <c r="AS374" s="257">
        <v>0</v>
      </c>
      <c r="AT374" s="257">
        <v>0</v>
      </c>
      <c r="AU374" s="257">
        <v>0</v>
      </c>
      <c r="AV374" s="257">
        <v>0</v>
      </c>
      <c r="AW374" s="257">
        <v>0</v>
      </c>
      <c r="AX374" s="257">
        <v>0</v>
      </c>
      <c r="AY374" s="257">
        <v>0</v>
      </c>
      <c r="AZ374" s="257">
        <v>0</v>
      </c>
      <c r="BA374" s="257">
        <v>0</v>
      </c>
      <c r="BB374" s="257">
        <v>0</v>
      </c>
      <c r="BC374" s="257">
        <v>0</v>
      </c>
      <c r="BD374" s="257">
        <v>0</v>
      </c>
      <c r="BE374" s="257">
        <v>0</v>
      </c>
      <c r="BF374" s="257">
        <v>0</v>
      </c>
      <c r="BG374" s="257">
        <v>0</v>
      </c>
      <c r="BH374" s="257">
        <v>0</v>
      </c>
      <c r="BI374" s="257">
        <v>0</v>
      </c>
      <c r="BJ374" s="257">
        <v>0</v>
      </c>
      <c r="BK374" s="257">
        <v>0</v>
      </c>
      <c r="BL374" s="258">
        <v>0</v>
      </c>
    </row>
    <row r="375" spans="1:64" hidden="1" outlineLevel="1" x14ac:dyDescent="0.2">
      <c r="A375" s="238">
        <v>41536</v>
      </c>
      <c r="B375" s="238">
        <v>41717</v>
      </c>
      <c r="C375" s="256">
        <v>5.935222524837669E-24</v>
      </c>
      <c r="D375" s="257">
        <v>3.3670973938982942E-24</v>
      </c>
      <c r="E375" s="257">
        <v>0</v>
      </c>
      <c r="F375" s="257">
        <v>0</v>
      </c>
      <c r="G375" s="257">
        <v>0</v>
      </c>
      <c r="H375" s="257">
        <v>0</v>
      </c>
      <c r="I375" s="257">
        <v>0</v>
      </c>
      <c r="J375" s="257">
        <v>0</v>
      </c>
      <c r="K375" s="257">
        <v>0</v>
      </c>
      <c r="L375" s="257">
        <v>0</v>
      </c>
      <c r="M375" s="257">
        <v>0</v>
      </c>
      <c r="N375" s="257">
        <v>-1.5148827805762162E-14</v>
      </c>
      <c r="O375" s="257">
        <v>0</v>
      </c>
      <c r="P375" s="257">
        <v>0</v>
      </c>
      <c r="Q375" s="257">
        <v>0</v>
      </c>
      <c r="R375" s="257">
        <v>0</v>
      </c>
      <c r="S375" s="257">
        <v>-8.3713377375630092E-17</v>
      </c>
      <c r="T375" s="257">
        <v>9.718260730203144E-14</v>
      </c>
      <c r="U375" s="257">
        <v>0</v>
      </c>
      <c r="V375" s="257">
        <v>0</v>
      </c>
      <c r="W375" s="257">
        <v>0</v>
      </c>
      <c r="X375" s="257">
        <v>0</v>
      </c>
      <c r="Y375" s="257">
        <v>0</v>
      </c>
      <c r="Z375" s="257">
        <v>-3.8227915504722997E-14</v>
      </c>
      <c r="AA375" s="257">
        <v>0</v>
      </c>
      <c r="AB375" s="257">
        <v>0</v>
      </c>
      <c r="AC375" s="257">
        <v>0</v>
      </c>
      <c r="AD375" s="257">
        <v>0</v>
      </c>
      <c r="AE375" s="257">
        <v>1.1056204621418043E-13</v>
      </c>
      <c r="AF375" s="257">
        <v>1.1009401266706392E-13</v>
      </c>
      <c r="AG375" s="257">
        <v>1.2922576368308873E-13</v>
      </c>
      <c r="AH375" s="257">
        <v>8.4738898673420146E-14</v>
      </c>
      <c r="AI375" s="257">
        <v>4.8070831797322151E-15</v>
      </c>
      <c r="AJ375" s="257">
        <v>-6.0223398932433718E-14</v>
      </c>
      <c r="AK375" s="257">
        <v>-1.0359271972223495E-13</v>
      </c>
      <c r="AL375" s="257">
        <v>-1.4420451200610008E-13</v>
      </c>
      <c r="AM375" s="257">
        <v>-1.8253116905151455E-13</v>
      </c>
      <c r="AN375" s="257">
        <v>-2.2756670702867455E-13</v>
      </c>
      <c r="AO375" s="257">
        <v>-2.7127537561823717E-13</v>
      </c>
      <c r="AP375" s="257">
        <v>-2.8781655039536493E-13</v>
      </c>
      <c r="AQ375" s="257">
        <v>-2.741029926611055E-13</v>
      </c>
      <c r="AR375" s="257">
        <v>-2.376911780944761E-13</v>
      </c>
      <c r="AS375" s="257">
        <v>-1.7439671262365539E-13</v>
      </c>
      <c r="AT375" s="257">
        <v>-1.0380588430411137E-13</v>
      </c>
      <c r="AU375" s="257">
        <v>-4.1757242713405856E-14</v>
      </c>
      <c r="AV375" s="257">
        <v>4.3452284244030406E-15</v>
      </c>
      <c r="AW375" s="257">
        <v>2.8149883519303001E-14</v>
      </c>
      <c r="AX375" s="257">
        <v>3.7642665328775028E-14</v>
      </c>
      <c r="AY375" s="257">
        <v>3.7736507172976967E-14</v>
      </c>
      <c r="AZ375" s="257">
        <v>3.3127208903710979E-14</v>
      </c>
      <c r="BA375" s="257">
        <v>3.413350630497111E-14</v>
      </c>
      <c r="BB375" s="257">
        <v>3.6647751477992464E-14</v>
      </c>
      <c r="BC375" s="257">
        <v>4.7579874903851779E-14</v>
      </c>
      <c r="BD375" s="257">
        <v>5.4959582733960603E-14</v>
      </c>
      <c r="BE375" s="257">
        <v>5.8066892669241537E-14</v>
      </c>
      <c r="BF375" s="257">
        <v>5.2194914382996162E-14</v>
      </c>
      <c r="BG375" s="257">
        <v>3.5825060830803412E-14</v>
      </c>
      <c r="BH375" s="257">
        <v>6.3387644075553832E-14</v>
      </c>
      <c r="BI375" s="257">
        <v>-4.8593252416348662E-14</v>
      </c>
      <c r="BJ375" s="257">
        <v>-5.6672597122013671E-14</v>
      </c>
      <c r="BK375" s="257">
        <v>-1.0136721952999515E-13</v>
      </c>
      <c r="BL375" s="258">
        <v>-1.8680998965460277E-14</v>
      </c>
    </row>
    <row r="376" spans="1:64" hidden="1" outlineLevel="1" x14ac:dyDescent="0.2">
      <c r="A376" s="238">
        <v>41626</v>
      </c>
      <c r="B376" s="238">
        <v>41808</v>
      </c>
      <c r="C376" s="256">
        <v>5.9291398276580694E-24</v>
      </c>
      <c r="D376" s="257">
        <v>3.3636466329983272E-24</v>
      </c>
      <c r="E376" s="257">
        <v>0</v>
      </c>
      <c r="F376" s="257">
        <v>0</v>
      </c>
      <c r="G376" s="257">
        <v>0</v>
      </c>
      <c r="H376" s="257">
        <v>0</v>
      </c>
      <c r="I376" s="257">
        <v>0</v>
      </c>
      <c r="J376" s="257">
        <v>0</v>
      </c>
      <c r="K376" s="257">
        <v>0</v>
      </c>
      <c r="L376" s="257">
        <v>0</v>
      </c>
      <c r="M376" s="257">
        <v>0</v>
      </c>
      <c r="N376" s="257">
        <v>-1.5133302569466012E-14</v>
      </c>
      <c r="O376" s="257">
        <v>0</v>
      </c>
      <c r="P376" s="257">
        <v>0</v>
      </c>
      <c r="Q376" s="257">
        <v>0</v>
      </c>
      <c r="R376" s="257">
        <v>0</v>
      </c>
      <c r="S376" s="257">
        <v>-8.3627583941209265E-17</v>
      </c>
      <c r="T376" s="257">
        <v>9.7083009962779424E-14</v>
      </c>
      <c r="U376" s="257">
        <v>0</v>
      </c>
      <c r="V376" s="257">
        <v>0</v>
      </c>
      <c r="W376" s="257">
        <v>0</v>
      </c>
      <c r="X376" s="257">
        <v>0</v>
      </c>
      <c r="Y376" s="257">
        <v>0</v>
      </c>
      <c r="Z376" s="257">
        <v>-3.8188737726156232E-14</v>
      </c>
      <c r="AA376" s="257">
        <v>0</v>
      </c>
      <c r="AB376" s="257">
        <v>0</v>
      </c>
      <c r="AC376" s="257">
        <v>0</v>
      </c>
      <c r="AD376" s="257">
        <v>0</v>
      </c>
      <c r="AE376" s="257">
        <v>1.1044873699218183E-13</v>
      </c>
      <c r="AF376" s="257">
        <v>1.099811831080139E-13</v>
      </c>
      <c r="AG376" s="257">
        <v>1.2909332699937593E-13</v>
      </c>
      <c r="AH376" s="257">
        <v>8.4652054236197079E-14</v>
      </c>
      <c r="AI376" s="257">
        <v>4.8021566531905216E-15</v>
      </c>
      <c r="AJ376" s="257">
        <v>-6.0161679140581021E-14</v>
      </c>
      <c r="AK376" s="257">
        <v>-1.0348655299614425E-13</v>
      </c>
      <c r="AL376" s="257">
        <v>-1.4405672439160134E-13</v>
      </c>
      <c r="AM376" s="257">
        <v>-1.823441024634409E-13</v>
      </c>
      <c r="AN376" s="257">
        <v>-2.2733348588806482E-13</v>
      </c>
      <c r="AO376" s="257">
        <v>-2.7099735976369022E-13</v>
      </c>
      <c r="AP376" s="257">
        <v>-2.8752158236139367E-13</v>
      </c>
      <c r="AQ376" s="257">
        <v>-2.7382207893067627E-13</v>
      </c>
      <c r="AR376" s="257">
        <v>-2.3744758091634832E-13</v>
      </c>
      <c r="AS376" s="257">
        <v>-1.742179826118373E-13</v>
      </c>
      <c r="AT376" s="257">
        <v>-1.0369949911686014E-13</v>
      </c>
      <c r="AU376" s="257">
        <v>-4.171444791314052E-14</v>
      </c>
      <c r="AV376" s="257">
        <v>4.3407752284914766E-15</v>
      </c>
      <c r="AW376" s="257">
        <v>2.8121034185285199E-14</v>
      </c>
      <c r="AX376" s="257">
        <v>3.7604087342310345E-14</v>
      </c>
      <c r="AY376" s="257">
        <v>3.7697833012945301E-14</v>
      </c>
      <c r="AZ376" s="257">
        <v>3.3093258570876203E-14</v>
      </c>
      <c r="BA376" s="257">
        <v>3.4098524670893814E-14</v>
      </c>
      <c r="BB376" s="257">
        <v>3.6610193126368579E-14</v>
      </c>
      <c r="BC376" s="257">
        <v>4.7531112794314631E-14</v>
      </c>
      <c r="BD376" s="257">
        <v>5.4903257550281497E-14</v>
      </c>
      <c r="BE376" s="257">
        <v>5.8007382967155512E-14</v>
      </c>
      <c r="BF376" s="257">
        <v>5.2141422562398303E-14</v>
      </c>
      <c r="BG376" s="257">
        <v>3.5788345611523484E-14</v>
      </c>
      <c r="BH376" s="257">
        <v>6.3322681415396374E-14</v>
      </c>
      <c r="BI376" s="257">
        <v>-4.8543451749535625E-14</v>
      </c>
      <c r="BJ376" s="257">
        <v>-5.6614516360048606E-14</v>
      </c>
      <c r="BK376" s="257">
        <v>-1.0126333360191767E-13</v>
      </c>
      <c r="BL376" s="258">
        <v>-1.8661853792849844E-14</v>
      </c>
    </row>
    <row r="377" spans="1:64" hidden="1" outlineLevel="1" x14ac:dyDescent="0.2">
      <c r="A377" s="238">
        <v>41716</v>
      </c>
      <c r="B377" s="238">
        <v>41900</v>
      </c>
      <c r="C377" s="256">
        <v>-5.851216793128061E-24</v>
      </c>
      <c r="D377" s="257">
        <v>-3.3194402961014949E-24</v>
      </c>
      <c r="E377" s="257">
        <v>0</v>
      </c>
      <c r="F377" s="257">
        <v>0</v>
      </c>
      <c r="G377" s="257">
        <v>0</v>
      </c>
      <c r="H377" s="257">
        <v>0</v>
      </c>
      <c r="I377" s="257">
        <v>0</v>
      </c>
      <c r="J377" s="257">
        <v>0</v>
      </c>
      <c r="K377" s="257">
        <v>0</v>
      </c>
      <c r="L377" s="257">
        <v>0</v>
      </c>
      <c r="M377" s="257">
        <v>0</v>
      </c>
      <c r="N377" s="257">
        <v>1.4934414890485539E-14</v>
      </c>
      <c r="O377" s="257">
        <v>0</v>
      </c>
      <c r="P377" s="257">
        <v>0</v>
      </c>
      <c r="Q377" s="257">
        <v>0</v>
      </c>
      <c r="R377" s="257">
        <v>0</v>
      </c>
      <c r="S377" s="257">
        <v>8.2528518090086276E-17</v>
      </c>
      <c r="T377" s="257">
        <v>-9.5807107731174443E-14</v>
      </c>
      <c r="U377" s="257">
        <v>0</v>
      </c>
      <c r="V377" s="257">
        <v>0</v>
      </c>
      <c r="W377" s="257">
        <v>0</v>
      </c>
      <c r="X377" s="257">
        <v>0</v>
      </c>
      <c r="Y377" s="257">
        <v>0</v>
      </c>
      <c r="Z377" s="257">
        <v>3.7686846656795468E-14</v>
      </c>
      <c r="AA377" s="257">
        <v>0</v>
      </c>
      <c r="AB377" s="257">
        <v>0</v>
      </c>
      <c r="AC377" s="257">
        <v>0</v>
      </c>
      <c r="AD377" s="257">
        <v>0</v>
      </c>
      <c r="AE377" s="257">
        <v>-1.0899717723872646E-13</v>
      </c>
      <c r="AF377" s="257">
        <v>-1.0853576812741257E-13</v>
      </c>
      <c r="AG377" s="257">
        <v>-1.2739673287784053E-13</v>
      </c>
      <c r="AH377" s="257">
        <v>-8.3539524402693588E-14</v>
      </c>
      <c r="AI377" s="257">
        <v>-4.7390448647048632E-15</v>
      </c>
      <c r="AJ377" s="257">
        <v>5.9371011229666431E-14</v>
      </c>
      <c r="AK377" s="257">
        <v>1.02126492940739E-13</v>
      </c>
      <c r="AL377" s="257">
        <v>1.4216347555022923E-13</v>
      </c>
      <c r="AM377" s="257">
        <v>1.7994766618337185E-13</v>
      </c>
      <c r="AN377" s="257">
        <v>2.2434578183898017E-13</v>
      </c>
      <c r="AO377" s="257">
        <v>2.674358083015538E-13</v>
      </c>
      <c r="AP377" s="257">
        <v>2.8374286321465365E-13</v>
      </c>
      <c r="AQ377" s="257">
        <v>2.7022340392354244E-13</v>
      </c>
      <c r="AR377" s="257">
        <v>2.3432695354296414E-13</v>
      </c>
      <c r="AS377" s="257">
        <v>1.719283429222007E-13</v>
      </c>
      <c r="AT377" s="257">
        <v>1.0233664044168874E-13</v>
      </c>
      <c r="AU377" s="257">
        <v>4.1166220605365947E-14</v>
      </c>
      <c r="AV377" s="257">
        <v>-4.2837270920250505E-15</v>
      </c>
      <c r="AW377" s="257">
        <v>-2.7751456745465387E-14</v>
      </c>
      <c r="AX377" s="257">
        <v>-3.710987997300941E-14</v>
      </c>
      <c r="AY377" s="257">
        <v>-3.7202393602008945E-14</v>
      </c>
      <c r="AZ377" s="257">
        <v>-3.2658334247064552E-14</v>
      </c>
      <c r="BA377" s="257">
        <v>-3.3650388753613224E-14</v>
      </c>
      <c r="BB377" s="257">
        <v>-3.6129047896865172E-14</v>
      </c>
      <c r="BC377" s="257">
        <v>-4.6906440640987448E-14</v>
      </c>
      <c r="BD377" s="257">
        <v>-5.4181697837025325E-14</v>
      </c>
      <c r="BE377" s="257">
        <v>-5.7245027644573993E-14</v>
      </c>
      <c r="BF377" s="257">
        <v>-5.1456159946087497E-14</v>
      </c>
      <c r="BG377" s="257">
        <v>-3.5318001417944201E-14</v>
      </c>
      <c r="BH377" s="257">
        <v>-6.2490470397628266E-14</v>
      </c>
      <c r="BI377" s="257">
        <v>4.7905475048557912E-14</v>
      </c>
      <c r="BJ377" s="257">
        <v>5.5870466625777732E-14</v>
      </c>
      <c r="BK377" s="257">
        <v>9.9932491950304467E-14</v>
      </c>
      <c r="BL377" s="258">
        <v>1.8416592537463222E-14</v>
      </c>
    </row>
    <row r="378" spans="1:64" hidden="1" outlineLevel="1" x14ac:dyDescent="0.2">
      <c r="A378" s="238">
        <v>41809</v>
      </c>
      <c r="B378" s="238">
        <v>41992</v>
      </c>
      <c r="C378" s="256">
        <v>-2.957745220895791E-13</v>
      </c>
      <c r="D378" s="257">
        <v>-2.9577452208703086E-13</v>
      </c>
      <c r="E378" s="257">
        <v>0</v>
      </c>
      <c r="F378" s="257">
        <v>0</v>
      </c>
      <c r="G378" s="257">
        <v>0</v>
      </c>
      <c r="H378" s="257">
        <v>0</v>
      </c>
      <c r="I378" s="257">
        <v>0</v>
      </c>
      <c r="J378" s="257">
        <v>0</v>
      </c>
      <c r="K378" s="257">
        <v>0</v>
      </c>
      <c r="L378" s="257">
        <v>0</v>
      </c>
      <c r="M378" s="257">
        <v>0</v>
      </c>
      <c r="N378" s="257">
        <v>1.2662208359261698E-3</v>
      </c>
      <c r="O378" s="257">
        <v>0</v>
      </c>
      <c r="P378" s="257">
        <v>0</v>
      </c>
      <c r="Q378" s="257">
        <v>0</v>
      </c>
      <c r="R378" s="257">
        <v>0</v>
      </c>
      <c r="S378" s="257">
        <v>6.9972157921591907E-6</v>
      </c>
      <c r="T378" s="257">
        <v>-3.0255525743664072E-3</v>
      </c>
      <c r="U378" s="257">
        <v>0</v>
      </c>
      <c r="V378" s="257">
        <v>0</v>
      </c>
      <c r="W378" s="257">
        <v>0</v>
      </c>
      <c r="X378" s="257">
        <v>0</v>
      </c>
      <c r="Y378" s="257">
        <v>0</v>
      </c>
      <c r="Z378" s="257">
        <v>3.1952956243321857E-3</v>
      </c>
      <c r="AA378" s="257">
        <v>0</v>
      </c>
      <c r="AB378" s="257">
        <v>0</v>
      </c>
      <c r="AC378" s="257">
        <v>0</v>
      </c>
      <c r="AD378" s="257">
        <v>0</v>
      </c>
      <c r="AE378" s="257">
        <v>-9.2413728749678702E-3</v>
      </c>
      <c r="AF378" s="257">
        <v>1.7260776121895665E-3</v>
      </c>
      <c r="AG378" s="257">
        <v>-1.2346310020780935E-3</v>
      </c>
      <c r="AH378" s="257">
        <v>-3.8538739470517257E-4</v>
      </c>
      <c r="AI378" s="257">
        <v>4.9929079394271894E-6</v>
      </c>
      <c r="AJ378" s="257">
        <v>5.9754496778926845E-14</v>
      </c>
      <c r="AK378" s="257">
        <v>1.0278614204268744E-13</v>
      </c>
      <c r="AL378" s="257">
        <v>1.4308172904426627E-13</v>
      </c>
      <c r="AM378" s="257">
        <v>1.8110997297544456E-13</v>
      </c>
      <c r="AN378" s="257">
        <v>2.2579486218292085E-13</v>
      </c>
      <c r="AO378" s="257">
        <v>2.6916321306886865E-13</v>
      </c>
      <c r="AP378" s="257">
        <v>2.8557559749852309E-13</v>
      </c>
      <c r="AQ378" s="257">
        <v>2.7196881415541118E-13</v>
      </c>
      <c r="AR378" s="257">
        <v>2.3584050365142263E-13</v>
      </c>
      <c r="AS378" s="257">
        <v>1.7303885179940193E-13</v>
      </c>
      <c r="AT378" s="257">
        <v>1.0299764691532685E-13</v>
      </c>
      <c r="AU378" s="257">
        <v>4.1432118901400657E-14</v>
      </c>
      <c r="AV378" s="257">
        <v>-4.3113962760720001E-15</v>
      </c>
      <c r="AW378" s="257">
        <v>-2.7930707231727865E-14</v>
      </c>
      <c r="AX378" s="257">
        <v>-3.7349577805498531E-14</v>
      </c>
      <c r="AY378" s="257">
        <v>-3.7442688992786124E-14</v>
      </c>
      <c r="AZ378" s="257">
        <v>-3.2869278931806742E-14</v>
      </c>
      <c r="BA378" s="257">
        <v>-3.3867741255225307E-14</v>
      </c>
      <c r="BB378" s="257">
        <v>-3.6362410399710037E-14</v>
      </c>
      <c r="BC378" s="257">
        <v>-4.7209415809853579E-14</v>
      </c>
      <c r="BD378" s="257">
        <v>-5.4531664895435703E-14</v>
      </c>
      <c r="BE378" s="257">
        <v>-5.7614781172668511E-14</v>
      </c>
      <c r="BF378" s="257">
        <v>-5.1788522379387242E-14</v>
      </c>
      <c r="BG378" s="257">
        <v>-3.554612525973205E-14</v>
      </c>
      <c r="BH378" s="257">
        <v>-6.2894104963852459E-14</v>
      </c>
      <c r="BI378" s="257">
        <v>4.8214903118437227E-14</v>
      </c>
      <c r="BJ378" s="257">
        <v>5.62313416746891E-14</v>
      </c>
      <c r="BK378" s="257">
        <v>1.0057796969728578E-13</v>
      </c>
      <c r="BL378" s="258">
        <v>1.8535547848455231E-14</v>
      </c>
    </row>
    <row r="379" spans="1:64" hidden="1" outlineLevel="1" x14ac:dyDescent="0.2">
      <c r="A379" s="238">
        <v>41900</v>
      </c>
      <c r="B379" s="238">
        <v>42081</v>
      </c>
      <c r="C379" s="256">
        <v>-6.4562121231791174E-13</v>
      </c>
      <c r="D379" s="257">
        <v>-6.4562121232045579E-13</v>
      </c>
      <c r="E379" s="257">
        <v>0</v>
      </c>
      <c r="F379" s="257">
        <v>0</v>
      </c>
      <c r="G379" s="257">
        <v>0</v>
      </c>
      <c r="H379" s="257">
        <v>0</v>
      </c>
      <c r="I379" s="257">
        <v>0</v>
      </c>
      <c r="J379" s="257">
        <v>0</v>
      </c>
      <c r="K379" s="257">
        <v>0</v>
      </c>
      <c r="L379" s="257">
        <v>0</v>
      </c>
      <c r="M379" s="257">
        <v>0</v>
      </c>
      <c r="N379" s="257">
        <v>2.763926471377551E-3</v>
      </c>
      <c r="O379" s="257">
        <v>0</v>
      </c>
      <c r="P379" s="257">
        <v>0</v>
      </c>
      <c r="Q379" s="257">
        <v>0</v>
      </c>
      <c r="R379" s="257">
        <v>0</v>
      </c>
      <c r="S379" s="257">
        <v>1.5273631111704022E-5</v>
      </c>
      <c r="T379" s="257">
        <v>-6.6042230654619087E-3</v>
      </c>
      <c r="U379" s="257">
        <v>0</v>
      </c>
      <c r="V379" s="257">
        <v>0</v>
      </c>
      <c r="W379" s="257">
        <v>0</v>
      </c>
      <c r="X379" s="257">
        <v>0</v>
      </c>
      <c r="Y379" s="257">
        <v>0</v>
      </c>
      <c r="Z379" s="257">
        <v>6.9747408267127392E-3</v>
      </c>
      <c r="AA379" s="257">
        <v>0</v>
      </c>
      <c r="AB379" s="257">
        <v>0</v>
      </c>
      <c r="AC379" s="257">
        <v>0</v>
      </c>
      <c r="AD379" s="257">
        <v>0</v>
      </c>
      <c r="AE379" s="257">
        <v>-2.017221198410565E-2</v>
      </c>
      <c r="AF379" s="257">
        <v>3.7677089723578213E-3</v>
      </c>
      <c r="AG379" s="257">
        <v>-2.6949716919431265E-3</v>
      </c>
      <c r="AH379" s="257">
        <v>-8.4122957972136302E-4</v>
      </c>
      <c r="AI379" s="257">
        <v>1.0898596872552139E-5</v>
      </c>
      <c r="AJ379" s="257">
        <v>-5.9657703536128436E-14</v>
      </c>
      <c r="AK379" s="257">
        <v>-1.0261964404606214E-13</v>
      </c>
      <c r="AL379" s="257">
        <v>-1.4284995829418131E-13</v>
      </c>
      <c r="AM379" s="257">
        <v>-1.8081660222458229E-13</v>
      </c>
      <c r="AN379" s="257">
        <v>-2.2542910867320987E-13</v>
      </c>
      <c r="AO379" s="257">
        <v>-2.6872720939317279E-13</v>
      </c>
      <c r="AP379" s="257">
        <v>-2.851130082435546E-13</v>
      </c>
      <c r="AQ379" s="257">
        <v>-2.7152826583049538E-13</v>
      </c>
      <c r="AR379" s="257">
        <v>-2.3545847772262784E-13</v>
      </c>
      <c r="AS379" s="257">
        <v>-1.7275855504353192E-13</v>
      </c>
      <c r="AT379" s="257">
        <v>-1.028308063128125E-13</v>
      </c>
      <c r="AU379" s="257">
        <v>-4.1365005138242151E-14</v>
      </c>
      <c r="AV379" s="257">
        <v>4.3044124665004131E-15</v>
      </c>
      <c r="AW379" s="257">
        <v>2.7885463712455768E-14</v>
      </c>
      <c r="AX379" s="257">
        <v>3.7289077141149872E-14</v>
      </c>
      <c r="AY379" s="257">
        <v>3.738203750240353E-14</v>
      </c>
      <c r="AZ379" s="257">
        <v>3.281603567367964E-14</v>
      </c>
      <c r="BA379" s="257">
        <v>3.3812880639220469E-14</v>
      </c>
      <c r="BB379" s="257">
        <v>3.6303508797181678E-14</v>
      </c>
      <c r="BC379" s="257">
        <v>4.7132943699917492E-14</v>
      </c>
      <c r="BD379" s="257">
        <v>5.444333184997548E-14</v>
      </c>
      <c r="BE379" s="257">
        <v>5.7521453945372866E-14</v>
      </c>
      <c r="BF379" s="257">
        <v>5.170463280971377E-14</v>
      </c>
      <c r="BG379" s="257">
        <v>3.5488545915611111E-14</v>
      </c>
      <c r="BH379" s="257">
        <v>6.2792226030876451E-14</v>
      </c>
      <c r="BI379" s="257">
        <v>-4.8136802271210454E-14</v>
      </c>
      <c r="BJ379" s="257">
        <v>-5.6140255410039674E-14</v>
      </c>
      <c r="BK379" s="257">
        <v>-1.0041504860572178E-13</v>
      </c>
      <c r="BL379" s="258">
        <v>-1.8505523065719049E-14</v>
      </c>
    </row>
    <row r="380" spans="1:64" hidden="1" outlineLevel="1" x14ac:dyDescent="0.2">
      <c r="A380" s="238">
        <v>42188</v>
      </c>
      <c r="B380" s="238">
        <v>42373</v>
      </c>
      <c r="C380" s="256">
        <v>-5.4231759954118071E-13</v>
      </c>
      <c r="D380" s="257">
        <v>-5.4231759954118071E-13</v>
      </c>
      <c r="E380" s="257">
        <v>0</v>
      </c>
      <c r="F380" s="257">
        <v>0</v>
      </c>
      <c r="G380" s="257">
        <v>0</v>
      </c>
      <c r="H380" s="257">
        <v>0</v>
      </c>
      <c r="I380" s="257">
        <v>0</v>
      </c>
      <c r="J380" s="257">
        <v>0</v>
      </c>
      <c r="K380" s="257">
        <v>0</v>
      </c>
      <c r="L380" s="257">
        <v>0</v>
      </c>
      <c r="M380" s="257">
        <v>0</v>
      </c>
      <c r="N380" s="257">
        <v>9.9436814487614995E-5</v>
      </c>
      <c r="O380" s="257">
        <v>0</v>
      </c>
      <c r="P380" s="257">
        <v>0</v>
      </c>
      <c r="Q380" s="257">
        <v>0</v>
      </c>
      <c r="R380" s="257">
        <v>0</v>
      </c>
      <c r="S380" s="257">
        <v>5.4949429412949465E-7</v>
      </c>
      <c r="T380" s="257">
        <v>-1.655513503978882E-3</v>
      </c>
      <c r="U380" s="257">
        <v>0</v>
      </c>
      <c r="V380" s="257">
        <v>0</v>
      </c>
      <c r="W380" s="257">
        <v>0</v>
      </c>
      <c r="X380" s="257">
        <v>0</v>
      </c>
      <c r="Y380" s="257">
        <v>0</v>
      </c>
      <c r="Z380" s="257">
        <v>2.5092780717560562E-4</v>
      </c>
      <c r="AA380" s="257">
        <v>0</v>
      </c>
      <c r="AB380" s="257">
        <v>0</v>
      </c>
      <c r="AC380" s="257">
        <v>0</v>
      </c>
      <c r="AD380" s="257">
        <v>0</v>
      </c>
      <c r="AE380" s="257">
        <v>-7.2572863993321073E-4</v>
      </c>
      <c r="AF380" s="257">
        <v>-4.0657877660393912E-3</v>
      </c>
      <c r="AG380" s="257">
        <v>8.4569087703334107E-3</v>
      </c>
      <c r="AH380" s="257">
        <v>3.6466587704878737E-3</v>
      </c>
      <c r="AI380" s="257">
        <v>-1.3521339856377239E-3</v>
      </c>
      <c r="AJ380" s="257">
        <v>0</v>
      </c>
      <c r="AK380" s="257">
        <v>0</v>
      </c>
      <c r="AL380" s="257">
        <v>0</v>
      </c>
      <c r="AM380" s="257">
        <v>0</v>
      </c>
      <c r="AN380" s="257">
        <v>0</v>
      </c>
      <c r="AO380" s="257">
        <v>0</v>
      </c>
      <c r="AP380" s="257">
        <v>0</v>
      </c>
      <c r="AQ380" s="257">
        <v>0</v>
      </c>
      <c r="AR380" s="257">
        <v>0</v>
      </c>
      <c r="AS380" s="257">
        <v>0</v>
      </c>
      <c r="AT380" s="257">
        <v>0</v>
      </c>
      <c r="AU380" s="257">
        <v>0</v>
      </c>
      <c r="AV380" s="257">
        <v>0</v>
      </c>
      <c r="AW380" s="257">
        <v>0</v>
      </c>
      <c r="AX380" s="257">
        <v>0</v>
      </c>
      <c r="AY380" s="257">
        <v>0</v>
      </c>
      <c r="AZ380" s="257">
        <v>0</v>
      </c>
      <c r="BA380" s="257">
        <v>0</v>
      </c>
      <c r="BB380" s="257">
        <v>0</v>
      </c>
      <c r="BC380" s="257">
        <v>0</v>
      </c>
      <c r="BD380" s="257">
        <v>0</v>
      </c>
      <c r="BE380" s="257">
        <v>0</v>
      </c>
      <c r="BF380" s="257">
        <v>0</v>
      </c>
      <c r="BG380" s="257">
        <v>0</v>
      </c>
      <c r="BH380" s="257">
        <v>0</v>
      </c>
      <c r="BI380" s="257">
        <v>0</v>
      </c>
      <c r="BJ380" s="257">
        <v>0</v>
      </c>
      <c r="BK380" s="257">
        <v>0</v>
      </c>
      <c r="BL380" s="258">
        <v>0</v>
      </c>
    </row>
    <row r="381" spans="1:64" hidden="1" outlineLevel="1" x14ac:dyDescent="0.2">
      <c r="A381" s="238">
        <v>42555</v>
      </c>
      <c r="B381" s="238">
        <v>42739</v>
      </c>
      <c r="C381" s="256">
        <v>-5.1288856436838414E-13</v>
      </c>
      <c r="D381" s="257">
        <v>-1.9411815835388812E-14</v>
      </c>
      <c r="E381" s="257">
        <v>0</v>
      </c>
      <c r="F381" s="257">
        <v>0</v>
      </c>
      <c r="G381" s="257">
        <v>0</v>
      </c>
      <c r="H381" s="257">
        <v>0</v>
      </c>
      <c r="I381" s="257">
        <v>0</v>
      </c>
      <c r="J381" s="257">
        <v>0</v>
      </c>
      <c r="K381" s="257">
        <v>0</v>
      </c>
      <c r="L381" s="257">
        <v>0</v>
      </c>
      <c r="M381" s="257">
        <v>0</v>
      </c>
      <c r="N381" s="257">
        <v>5.893090180985799E-5</v>
      </c>
      <c r="O381" s="257">
        <v>0</v>
      </c>
      <c r="P381" s="257">
        <v>0</v>
      </c>
      <c r="Q381" s="257">
        <v>0</v>
      </c>
      <c r="R381" s="257">
        <v>0</v>
      </c>
      <c r="S381" s="257">
        <v>3.2565587311329582E-7</v>
      </c>
      <c r="T381" s="257">
        <v>-1.921804025440783E-3</v>
      </c>
      <c r="U381" s="257">
        <v>0</v>
      </c>
      <c r="V381" s="257">
        <v>0</v>
      </c>
      <c r="W381" s="257">
        <v>0</v>
      </c>
      <c r="X381" s="257">
        <v>0</v>
      </c>
      <c r="Y381" s="257">
        <v>0</v>
      </c>
      <c r="Z381" s="257">
        <v>1.487115388233117E-4</v>
      </c>
      <c r="AA381" s="257">
        <v>0</v>
      </c>
      <c r="AB381" s="257">
        <v>0</v>
      </c>
      <c r="AC381" s="257">
        <v>0</v>
      </c>
      <c r="AD381" s="257">
        <v>0</v>
      </c>
      <c r="AE381" s="257">
        <v>-4.3010068157279521E-4</v>
      </c>
      <c r="AF381" s="257">
        <v>-3.5220764820618543E-3</v>
      </c>
      <c r="AG381" s="257">
        <v>-7.3900501041855166E-3</v>
      </c>
      <c r="AH381" s="257">
        <v>1.4816027595095087E-2</v>
      </c>
      <c r="AI381" s="257">
        <v>1.3595103026534138E-2</v>
      </c>
      <c r="AJ381" s="257">
        <v>-2.6338711916871079E-3</v>
      </c>
      <c r="AK381" s="257">
        <v>-9.9243477395595784E-14</v>
      </c>
      <c r="AL381" s="257">
        <v>-1.3815022200395568E-13</v>
      </c>
      <c r="AM381" s="257">
        <v>-1.7486777061484445E-13</v>
      </c>
      <c r="AN381" s="257">
        <v>-2.1801253413895002E-13</v>
      </c>
      <c r="AO381" s="257">
        <v>-2.5988613563132196E-13</v>
      </c>
      <c r="AP381" s="257">
        <v>-2.7573284483532902E-13</v>
      </c>
      <c r="AQ381" s="257">
        <v>-2.6259503784790379E-13</v>
      </c>
      <c r="AR381" s="257">
        <v>-2.2771193886599458E-13</v>
      </c>
      <c r="AS381" s="257">
        <v>-1.670748316439563E-13</v>
      </c>
      <c r="AT381" s="257">
        <v>-9.944769246418091E-14</v>
      </c>
      <c r="AU381" s="257">
        <v>-4.0004104385347186E-14</v>
      </c>
      <c r="AV381" s="257">
        <v>4.162798120101715E-15</v>
      </c>
      <c r="AW381" s="257">
        <v>2.6968037292846263E-14</v>
      </c>
      <c r="AX381" s="257">
        <v>3.6062273639335862E-14</v>
      </c>
      <c r="AY381" s="257">
        <v>3.6152175622494396E-14</v>
      </c>
      <c r="AZ381" s="257">
        <v>3.1736394380125178E-14</v>
      </c>
      <c r="BA381" s="257">
        <v>3.2700443337069111E-14</v>
      </c>
      <c r="BB381" s="257">
        <v>3.5109130305272876E-14</v>
      </c>
      <c r="BC381" s="257">
        <v>4.5582278872172221E-14</v>
      </c>
      <c r="BD381" s="257">
        <v>5.2652156651105633E-14</v>
      </c>
      <c r="BE381" s="257">
        <v>5.5629009118634533E-14</v>
      </c>
      <c r="BF381" s="257">
        <v>5.0003560285154964E-14</v>
      </c>
      <c r="BG381" s="257">
        <v>3.4320979546543919E-14</v>
      </c>
      <c r="BH381" s="257">
        <v>6.0726373811209549E-14</v>
      </c>
      <c r="BI381" s="257">
        <v>-4.6553110688581276E-14</v>
      </c>
      <c r="BJ381" s="257">
        <v>-5.4293251750789427E-14</v>
      </c>
      <c r="BK381" s="257">
        <v>-9.7111412723342208E-14</v>
      </c>
      <c r="BL381" s="258">
        <v>-1.7896694898317966E-14</v>
      </c>
    </row>
    <row r="382" spans="1:64" hidden="1" outlineLevel="1" x14ac:dyDescent="0.2">
      <c r="A382" s="238">
        <v>42919</v>
      </c>
      <c r="B382" s="238">
        <v>43103</v>
      </c>
      <c r="C382" s="256">
        <v>3.9677157965385655E-13</v>
      </c>
      <c r="D382" s="257">
        <v>-8.6513339463107181E-14</v>
      </c>
      <c r="E382" s="257">
        <v>0</v>
      </c>
      <c r="F382" s="257">
        <v>0</v>
      </c>
      <c r="G382" s="257">
        <v>0</v>
      </c>
      <c r="H382" s="257">
        <v>0</v>
      </c>
      <c r="I382" s="257">
        <v>0</v>
      </c>
      <c r="J382" s="257">
        <v>0</v>
      </c>
      <c r="K382" s="257">
        <v>0</v>
      </c>
      <c r="L382" s="257">
        <v>0</v>
      </c>
      <c r="M382" s="257">
        <v>0</v>
      </c>
      <c r="N382" s="257">
        <v>3.928142548057237E-5</v>
      </c>
      <c r="O382" s="257">
        <v>0</v>
      </c>
      <c r="P382" s="257">
        <v>0</v>
      </c>
      <c r="Q382" s="257">
        <v>0</v>
      </c>
      <c r="R382" s="257">
        <v>0</v>
      </c>
      <c r="S382" s="257">
        <v>2.1707225946953483E-7</v>
      </c>
      <c r="T382" s="257">
        <v>-1.8540829063687001E-3</v>
      </c>
      <c r="U382" s="257">
        <v>0</v>
      </c>
      <c r="V382" s="257">
        <v>0</v>
      </c>
      <c r="W382" s="257">
        <v>0</v>
      </c>
      <c r="X382" s="257">
        <v>0</v>
      </c>
      <c r="Y382" s="257">
        <v>0</v>
      </c>
      <c r="Z382" s="257">
        <v>9.9126281934771562E-5</v>
      </c>
      <c r="AA382" s="257">
        <v>0</v>
      </c>
      <c r="AB382" s="257">
        <v>0</v>
      </c>
      <c r="AC382" s="257">
        <v>0</v>
      </c>
      <c r="AD382" s="257">
        <v>0</v>
      </c>
      <c r="AE382" s="257">
        <v>-2.8669114041321875E-4</v>
      </c>
      <c r="AF382" s="257">
        <v>-3.4944921218273413E-3</v>
      </c>
      <c r="AG382" s="257">
        <v>-5.1249995933375404E-3</v>
      </c>
      <c r="AH382" s="257">
        <v>-9.7339906713521922E-3</v>
      </c>
      <c r="AI382" s="257">
        <v>2.2494673077943655E-2</v>
      </c>
      <c r="AJ382" s="257">
        <v>2.1962167631730756E-2</v>
      </c>
      <c r="AK382" s="257">
        <v>-4.0522779951960887E-3</v>
      </c>
      <c r="AL382" s="257">
        <v>1.3341244211310805E-13</v>
      </c>
      <c r="AM382" s="257">
        <v>1.6887078418110096E-13</v>
      </c>
      <c r="AN382" s="257">
        <v>2.1053592364051241E-13</v>
      </c>
      <c r="AO382" s="257">
        <v>2.5097349481581221E-13</v>
      </c>
      <c r="AP382" s="257">
        <v>2.6627675053046697E-13</v>
      </c>
      <c r="AQ382" s="257">
        <v>2.5358949683822989E-13</v>
      </c>
      <c r="AR382" s="257">
        <v>2.1990269303767912E-13</v>
      </c>
      <c r="AS382" s="257">
        <v>1.6134509942820334E-13</v>
      </c>
      <c r="AT382" s="257">
        <v>9.6037192859377473E-14</v>
      </c>
      <c r="AU382" s="257">
        <v>3.8632187362276153E-14</v>
      </c>
      <c r="AV382" s="257">
        <v>-4.0200374286095808E-15</v>
      </c>
      <c r="AW382" s="257">
        <v>-2.6043184455635333E-14</v>
      </c>
      <c r="AX382" s="257">
        <v>-3.4825539362775689E-14</v>
      </c>
      <c r="AY382" s="257">
        <v>-3.4912358210766012E-14</v>
      </c>
      <c r="AZ382" s="257">
        <v>-3.0648013565957091E-14</v>
      </c>
      <c r="BA382" s="257">
        <v>-3.1579001035950461E-14</v>
      </c>
      <c r="BB382" s="257">
        <v>-3.3905083513797508E-14</v>
      </c>
      <c r="BC382" s="257">
        <v>-4.401906166493962E-14</v>
      </c>
      <c r="BD382" s="257">
        <v>-5.0846482180425264E-14</v>
      </c>
      <c r="BE382" s="257">
        <v>-5.3721245258924609E-14</v>
      </c>
      <c r="BF382" s="257">
        <v>-4.8288717855274454E-14</v>
      </c>
      <c r="BG382" s="257">
        <v>-3.3143961917682249E-14</v>
      </c>
      <c r="BH382" s="257">
        <v>-5.8643798853938674E-14</v>
      </c>
      <c r="BI382" s="257">
        <v>4.4956599380257417E-14</v>
      </c>
      <c r="BJ382" s="257">
        <v>5.2431296897425133E-14</v>
      </c>
      <c r="BK382" s="257">
        <v>9.3781034445996519E-14</v>
      </c>
      <c r="BL382" s="258">
        <v>1.7282938365958148E-14</v>
      </c>
    </row>
    <row r="383" spans="1:64" hidden="1" outlineLevel="1" x14ac:dyDescent="0.2">
      <c r="A383" s="238">
        <v>43284</v>
      </c>
      <c r="B383" s="238">
        <v>43468</v>
      </c>
      <c r="C383" s="256">
        <v>-5.0946315258938484E-13</v>
      </c>
      <c r="D383" s="257">
        <v>-1.0349785335250062E-12</v>
      </c>
      <c r="E383" s="257">
        <v>0</v>
      </c>
      <c r="F383" s="257">
        <v>0</v>
      </c>
      <c r="G383" s="257">
        <v>0</v>
      </c>
      <c r="H383" s="257">
        <v>0</v>
      </c>
      <c r="I383" s="257">
        <v>0</v>
      </c>
      <c r="J383" s="257">
        <v>0</v>
      </c>
      <c r="K383" s="257">
        <v>0</v>
      </c>
      <c r="L383" s="257">
        <v>0</v>
      </c>
      <c r="M383" s="257">
        <v>0</v>
      </c>
      <c r="N383" s="257">
        <v>2.8007697852508884E-5</v>
      </c>
      <c r="O383" s="257">
        <v>0</v>
      </c>
      <c r="P383" s="257">
        <v>0</v>
      </c>
      <c r="Q383" s="257">
        <v>0</v>
      </c>
      <c r="R383" s="257">
        <v>0</v>
      </c>
      <c r="S383" s="257">
        <v>1.5477175036773258E-7</v>
      </c>
      <c r="T383" s="257">
        <v>-1.61383317032999E-3</v>
      </c>
      <c r="U383" s="257">
        <v>0</v>
      </c>
      <c r="V383" s="257">
        <v>0</v>
      </c>
      <c r="W383" s="257">
        <v>0</v>
      </c>
      <c r="X383" s="257">
        <v>0</v>
      </c>
      <c r="Y383" s="257">
        <v>0</v>
      </c>
      <c r="Z383" s="257">
        <v>7.0677147739933027E-5</v>
      </c>
      <c r="AA383" s="257">
        <v>0</v>
      </c>
      <c r="AB383" s="257">
        <v>0</v>
      </c>
      <c r="AC383" s="257">
        <v>0</v>
      </c>
      <c r="AD383" s="257">
        <v>0</v>
      </c>
      <c r="AE383" s="257">
        <v>-2.0441109855191472E-4</v>
      </c>
      <c r="AF383" s="257">
        <v>-3.0756464685815638E-3</v>
      </c>
      <c r="AG383" s="257">
        <v>-4.5303210013832099E-3</v>
      </c>
      <c r="AH383" s="257">
        <v>-5.8587668007412542E-3</v>
      </c>
      <c r="AI383" s="257">
        <v>-1.0980496500166043E-2</v>
      </c>
      <c r="AJ383" s="257">
        <v>3.062537731955357E-2</v>
      </c>
      <c r="AK383" s="257">
        <v>2.5901176543448468E-2</v>
      </c>
      <c r="AL383" s="257">
        <v>-5.2823175497299984E-3</v>
      </c>
      <c r="AM383" s="257">
        <v>0</v>
      </c>
      <c r="AN383" s="257">
        <v>0</v>
      </c>
      <c r="AO383" s="257">
        <v>0</v>
      </c>
      <c r="AP383" s="257">
        <v>0</v>
      </c>
      <c r="AQ383" s="257">
        <v>0</v>
      </c>
      <c r="AR383" s="257">
        <v>0</v>
      </c>
      <c r="AS383" s="257">
        <v>0</v>
      </c>
      <c r="AT383" s="257">
        <v>0</v>
      </c>
      <c r="AU383" s="257">
        <v>0</v>
      </c>
      <c r="AV383" s="257">
        <v>0</v>
      </c>
      <c r="AW383" s="257">
        <v>0</v>
      </c>
      <c r="AX383" s="257">
        <v>0</v>
      </c>
      <c r="AY383" s="257">
        <v>0</v>
      </c>
      <c r="AZ383" s="257">
        <v>0</v>
      </c>
      <c r="BA383" s="257">
        <v>0</v>
      </c>
      <c r="BB383" s="257">
        <v>0</v>
      </c>
      <c r="BC383" s="257">
        <v>0</v>
      </c>
      <c r="BD383" s="257">
        <v>0</v>
      </c>
      <c r="BE383" s="257">
        <v>0</v>
      </c>
      <c r="BF383" s="257">
        <v>0</v>
      </c>
      <c r="BG383" s="257">
        <v>0</v>
      </c>
      <c r="BH383" s="257">
        <v>0</v>
      </c>
      <c r="BI383" s="257">
        <v>0</v>
      </c>
      <c r="BJ383" s="257">
        <v>0</v>
      </c>
      <c r="BK383" s="257">
        <v>0</v>
      </c>
      <c r="BL383" s="258">
        <v>0</v>
      </c>
    </row>
    <row r="384" spans="1:64" hidden="1" outlineLevel="1" x14ac:dyDescent="0.2">
      <c r="A384" s="238">
        <v>43649</v>
      </c>
      <c r="B384" s="238">
        <v>43833</v>
      </c>
      <c r="C384" s="256">
        <v>-5.9179338886424376E-13</v>
      </c>
      <c r="D384" s="257">
        <v>9.8281527991902737E-13</v>
      </c>
      <c r="E384" s="257">
        <v>0</v>
      </c>
      <c r="F384" s="257">
        <v>0</v>
      </c>
      <c r="G384" s="257">
        <v>0</v>
      </c>
      <c r="H384" s="257">
        <v>0</v>
      </c>
      <c r="I384" s="257">
        <v>0</v>
      </c>
      <c r="J384" s="257">
        <v>0</v>
      </c>
      <c r="K384" s="257">
        <v>0</v>
      </c>
      <c r="L384" s="257">
        <v>0</v>
      </c>
      <c r="M384" s="257">
        <v>0</v>
      </c>
      <c r="N384" s="257">
        <v>2.1153459803770897E-5</v>
      </c>
      <c r="O384" s="257">
        <v>0</v>
      </c>
      <c r="P384" s="257">
        <v>0</v>
      </c>
      <c r="Q384" s="257">
        <v>0</v>
      </c>
      <c r="R384" s="257">
        <v>0</v>
      </c>
      <c r="S384" s="257">
        <v>1.1689533430649454E-7</v>
      </c>
      <c r="T384" s="257">
        <v>-1.3977456542500367E-3</v>
      </c>
      <c r="U384" s="257">
        <v>0</v>
      </c>
      <c r="V384" s="257">
        <v>0</v>
      </c>
      <c r="W384" s="257">
        <v>0</v>
      </c>
      <c r="X384" s="257">
        <v>0</v>
      </c>
      <c r="Y384" s="257">
        <v>0</v>
      </c>
      <c r="Z384" s="257">
        <v>5.3380541510714315E-5</v>
      </c>
      <c r="AA384" s="257">
        <v>0</v>
      </c>
      <c r="AB384" s="257">
        <v>0</v>
      </c>
      <c r="AC384" s="257">
        <v>0</v>
      </c>
      <c r="AD384" s="257">
        <v>0</v>
      </c>
      <c r="AE384" s="257">
        <v>-1.5438618272874648E-4</v>
      </c>
      <c r="AF384" s="257">
        <v>-2.6808765002166047E-3</v>
      </c>
      <c r="AG384" s="257">
        <v>-3.9585669842802946E-3</v>
      </c>
      <c r="AH384" s="257">
        <v>-5.1439531311812097E-3</v>
      </c>
      <c r="AI384" s="257">
        <v>-6.1833596565685316E-3</v>
      </c>
      <c r="AJ384" s="257">
        <v>-1.2135122526612425E-2</v>
      </c>
      <c r="AK384" s="257">
        <v>3.9056729268212569E-2</v>
      </c>
      <c r="AL384" s="257">
        <v>2.8150350063731684E-2</v>
      </c>
      <c r="AM384" s="257">
        <v>-6.3368939862952318E-3</v>
      </c>
      <c r="AN384" s="257">
        <v>0</v>
      </c>
      <c r="AO384" s="257">
        <v>0</v>
      </c>
      <c r="AP384" s="257">
        <v>0</v>
      </c>
      <c r="AQ384" s="257">
        <v>0</v>
      </c>
      <c r="AR384" s="257">
        <v>0</v>
      </c>
      <c r="AS384" s="257">
        <v>0</v>
      </c>
      <c r="AT384" s="257">
        <v>0</v>
      </c>
      <c r="AU384" s="257">
        <v>0</v>
      </c>
      <c r="AV384" s="257">
        <v>0</v>
      </c>
      <c r="AW384" s="257">
        <v>0</v>
      </c>
      <c r="AX384" s="257">
        <v>0</v>
      </c>
      <c r="AY384" s="257">
        <v>0</v>
      </c>
      <c r="AZ384" s="257">
        <v>0</v>
      </c>
      <c r="BA384" s="257">
        <v>0</v>
      </c>
      <c r="BB384" s="257">
        <v>0</v>
      </c>
      <c r="BC384" s="257">
        <v>0</v>
      </c>
      <c r="BD384" s="257">
        <v>0</v>
      </c>
      <c r="BE384" s="257">
        <v>0</v>
      </c>
      <c r="BF384" s="257">
        <v>0</v>
      </c>
      <c r="BG384" s="257">
        <v>0</v>
      </c>
      <c r="BH384" s="257">
        <v>0</v>
      </c>
      <c r="BI384" s="257">
        <v>0</v>
      </c>
      <c r="BJ384" s="257">
        <v>0</v>
      </c>
      <c r="BK384" s="257">
        <v>0</v>
      </c>
      <c r="BL384" s="258">
        <v>0</v>
      </c>
    </row>
    <row r="385" spans="1:64" hidden="1" outlineLevel="1" x14ac:dyDescent="0.2">
      <c r="A385" s="238">
        <v>44015</v>
      </c>
      <c r="B385" s="238">
        <v>44200</v>
      </c>
      <c r="C385" s="256">
        <v>3.7310915486484984E-13</v>
      </c>
      <c r="D385" s="257">
        <v>-1.3916451657749168E-13</v>
      </c>
      <c r="E385" s="257">
        <v>0</v>
      </c>
      <c r="F385" s="257">
        <v>0</v>
      </c>
      <c r="G385" s="257">
        <v>0</v>
      </c>
      <c r="H385" s="257">
        <v>0</v>
      </c>
      <c r="I385" s="257">
        <v>0</v>
      </c>
      <c r="J385" s="257">
        <v>0</v>
      </c>
      <c r="K385" s="257">
        <v>0</v>
      </c>
      <c r="L385" s="257">
        <v>0</v>
      </c>
      <c r="M385" s="257">
        <v>0</v>
      </c>
      <c r="N385" s="257">
        <v>1.6570120437619986E-5</v>
      </c>
      <c r="O385" s="257">
        <v>0</v>
      </c>
      <c r="P385" s="257">
        <v>0</v>
      </c>
      <c r="Q385" s="257">
        <v>0</v>
      </c>
      <c r="R385" s="257">
        <v>0</v>
      </c>
      <c r="S385" s="257">
        <v>9.1568329800702672E-8</v>
      </c>
      <c r="T385" s="257">
        <v>-1.2248453407858791E-3</v>
      </c>
      <c r="U385" s="257">
        <v>0</v>
      </c>
      <c r="V385" s="257">
        <v>0</v>
      </c>
      <c r="W385" s="257">
        <v>0</v>
      </c>
      <c r="X385" s="257">
        <v>0</v>
      </c>
      <c r="Y385" s="257">
        <v>0</v>
      </c>
      <c r="Z385" s="257">
        <v>4.1814533161248918E-5</v>
      </c>
      <c r="AA385" s="257">
        <v>0</v>
      </c>
      <c r="AB385" s="257">
        <v>0</v>
      </c>
      <c r="AC385" s="257">
        <v>0</v>
      </c>
      <c r="AD385" s="257">
        <v>0</v>
      </c>
      <c r="AE385" s="257">
        <v>-1.2093519062184206E-4</v>
      </c>
      <c r="AF385" s="257">
        <v>-2.3600559546303919E-3</v>
      </c>
      <c r="AG385" s="257">
        <v>-3.4909694772750927E-3</v>
      </c>
      <c r="AH385" s="257">
        <v>-4.5518175314073605E-3</v>
      </c>
      <c r="AI385" s="257">
        <v>-5.4922960941655614E-3</v>
      </c>
      <c r="AJ385" s="257">
        <v>-6.479578964920938E-3</v>
      </c>
      <c r="AK385" s="257">
        <v>-1.3332323258634531E-2</v>
      </c>
      <c r="AL385" s="257">
        <v>4.8053670624617142E-2</v>
      </c>
      <c r="AM385" s="257">
        <v>2.95067429850185E-2</v>
      </c>
      <c r="AN385" s="257">
        <v>-7.3761386238242908E-3</v>
      </c>
      <c r="AO385" s="257">
        <v>0</v>
      </c>
      <c r="AP385" s="257">
        <v>0</v>
      </c>
      <c r="AQ385" s="257">
        <v>0</v>
      </c>
      <c r="AR385" s="257">
        <v>0</v>
      </c>
      <c r="AS385" s="257">
        <v>0</v>
      </c>
      <c r="AT385" s="257">
        <v>0</v>
      </c>
      <c r="AU385" s="257">
        <v>0</v>
      </c>
      <c r="AV385" s="257">
        <v>0</v>
      </c>
      <c r="AW385" s="257">
        <v>0</v>
      </c>
      <c r="AX385" s="257">
        <v>0</v>
      </c>
      <c r="AY385" s="257">
        <v>0</v>
      </c>
      <c r="AZ385" s="257">
        <v>0</v>
      </c>
      <c r="BA385" s="257">
        <v>0</v>
      </c>
      <c r="BB385" s="257">
        <v>0</v>
      </c>
      <c r="BC385" s="257">
        <v>0</v>
      </c>
      <c r="BD385" s="257">
        <v>0</v>
      </c>
      <c r="BE385" s="257">
        <v>0</v>
      </c>
      <c r="BF385" s="257">
        <v>0</v>
      </c>
      <c r="BG385" s="257">
        <v>0</v>
      </c>
      <c r="BH385" s="257">
        <v>0</v>
      </c>
      <c r="BI385" s="257">
        <v>0</v>
      </c>
      <c r="BJ385" s="257">
        <v>0</v>
      </c>
      <c r="BK385" s="257">
        <v>0</v>
      </c>
      <c r="BL385" s="258">
        <v>0</v>
      </c>
    </row>
    <row r="386" spans="1:64" hidden="1" outlineLevel="1" x14ac:dyDescent="0.2">
      <c r="A386" s="238">
        <v>44382</v>
      </c>
      <c r="B386" s="238">
        <v>44566</v>
      </c>
      <c r="C386" s="256">
        <v>-6.2505236070815614E-13</v>
      </c>
      <c r="D386" s="257">
        <v>5.791405183559599E-13</v>
      </c>
      <c r="E386" s="257">
        <v>0</v>
      </c>
      <c r="F386" s="257">
        <v>0</v>
      </c>
      <c r="G386" s="257">
        <v>0</v>
      </c>
      <c r="H386" s="257">
        <v>0</v>
      </c>
      <c r="I386" s="257">
        <v>0</v>
      </c>
      <c r="J386" s="257">
        <v>0</v>
      </c>
      <c r="K386" s="257">
        <v>0</v>
      </c>
      <c r="L386" s="257">
        <v>0</v>
      </c>
      <c r="M386" s="257">
        <v>0</v>
      </c>
      <c r="N386" s="257">
        <v>1.3394316464804355E-5</v>
      </c>
      <c r="O386" s="257">
        <v>0</v>
      </c>
      <c r="P386" s="257">
        <v>0</v>
      </c>
      <c r="Q386" s="257">
        <v>0</v>
      </c>
      <c r="R386" s="257">
        <v>0</v>
      </c>
      <c r="S386" s="257">
        <v>7.4017496211473203E-8</v>
      </c>
      <c r="T386" s="257">
        <v>-1.1100357562014596E-3</v>
      </c>
      <c r="U386" s="257">
        <v>0</v>
      </c>
      <c r="V386" s="257">
        <v>0</v>
      </c>
      <c r="W386" s="257">
        <v>0</v>
      </c>
      <c r="X386" s="257">
        <v>0</v>
      </c>
      <c r="Y386" s="257">
        <v>0</v>
      </c>
      <c r="Z386" s="257">
        <v>3.3800423573117182E-5</v>
      </c>
      <c r="AA386" s="257">
        <v>0</v>
      </c>
      <c r="AB386" s="257">
        <v>0</v>
      </c>
      <c r="AC386" s="257">
        <v>0</v>
      </c>
      <c r="AD386" s="257">
        <v>0</v>
      </c>
      <c r="AE386" s="257">
        <v>-9.7756941044125495E-5</v>
      </c>
      <c r="AF386" s="257">
        <v>-2.1477511315046646E-3</v>
      </c>
      <c r="AG386" s="257">
        <v>-3.1819602073262995E-3</v>
      </c>
      <c r="AH386" s="257">
        <v>-4.1616136670927315E-3</v>
      </c>
      <c r="AI386" s="257">
        <v>-5.0383830161369767E-3</v>
      </c>
      <c r="AJ386" s="257">
        <v>-5.9586679086465096E-3</v>
      </c>
      <c r="AK386" s="257">
        <v>-6.8850357291103254E-3</v>
      </c>
      <c r="AL386" s="257">
        <v>-1.4811169326060844E-2</v>
      </c>
      <c r="AM386" s="257">
        <v>5.7450379286079309E-2</v>
      </c>
      <c r="AN386" s="257">
        <v>3.2106158954951482E-2</v>
      </c>
      <c r="AO386" s="257">
        <v>-8.4334348449482937E-3</v>
      </c>
      <c r="AP386" s="257">
        <v>0</v>
      </c>
      <c r="AQ386" s="257">
        <v>0</v>
      </c>
      <c r="AR386" s="257">
        <v>0</v>
      </c>
      <c r="AS386" s="257">
        <v>0</v>
      </c>
      <c r="AT386" s="257">
        <v>0</v>
      </c>
      <c r="AU386" s="257">
        <v>0</v>
      </c>
      <c r="AV386" s="257">
        <v>0</v>
      </c>
      <c r="AW386" s="257">
        <v>0</v>
      </c>
      <c r="AX386" s="257">
        <v>0</v>
      </c>
      <c r="AY386" s="257">
        <v>0</v>
      </c>
      <c r="AZ386" s="257">
        <v>0</v>
      </c>
      <c r="BA386" s="257">
        <v>0</v>
      </c>
      <c r="BB386" s="257">
        <v>0</v>
      </c>
      <c r="BC386" s="257">
        <v>0</v>
      </c>
      <c r="BD386" s="257">
        <v>0</v>
      </c>
      <c r="BE386" s="257">
        <v>0</v>
      </c>
      <c r="BF386" s="257">
        <v>0</v>
      </c>
      <c r="BG386" s="257">
        <v>0</v>
      </c>
      <c r="BH386" s="257">
        <v>0</v>
      </c>
      <c r="BI386" s="257">
        <v>0</v>
      </c>
      <c r="BJ386" s="257">
        <v>0</v>
      </c>
      <c r="BK386" s="257">
        <v>0</v>
      </c>
      <c r="BL386" s="258">
        <v>0</v>
      </c>
    </row>
    <row r="387" spans="1:64" hidden="1" outlineLevel="1" x14ac:dyDescent="0.2">
      <c r="A387" s="238">
        <v>44746</v>
      </c>
      <c r="B387" s="238">
        <v>44930</v>
      </c>
      <c r="C387" s="256">
        <v>7.2048134874460494E-14</v>
      </c>
      <c r="D387" s="257">
        <v>1.1700288950430977E-12</v>
      </c>
      <c r="E387" s="257">
        <v>0</v>
      </c>
      <c r="F387" s="257">
        <v>0</v>
      </c>
      <c r="G387" s="257">
        <v>0</v>
      </c>
      <c r="H387" s="257">
        <v>0</v>
      </c>
      <c r="I387" s="257">
        <v>0</v>
      </c>
      <c r="J387" s="257">
        <v>0</v>
      </c>
      <c r="K387" s="257">
        <v>0</v>
      </c>
      <c r="L387" s="257">
        <v>0</v>
      </c>
      <c r="M387" s="257">
        <v>0</v>
      </c>
      <c r="N387" s="257">
        <v>1.1171781160281783E-5</v>
      </c>
      <c r="O387" s="257">
        <v>0</v>
      </c>
      <c r="P387" s="257">
        <v>0</v>
      </c>
      <c r="Q387" s="257">
        <v>0</v>
      </c>
      <c r="R387" s="257">
        <v>0</v>
      </c>
      <c r="S387" s="257">
        <v>6.1736985311939779E-8</v>
      </c>
      <c r="T387" s="257">
        <v>-1.0068240437770774E-3</v>
      </c>
      <c r="U387" s="257">
        <v>0</v>
      </c>
      <c r="V387" s="257">
        <v>0</v>
      </c>
      <c r="W387" s="257">
        <v>0</v>
      </c>
      <c r="X387" s="257">
        <v>0</v>
      </c>
      <c r="Y387" s="257">
        <v>0</v>
      </c>
      <c r="Z387" s="257">
        <v>2.8191876987641688E-5</v>
      </c>
      <c r="AA387" s="257">
        <v>0</v>
      </c>
      <c r="AB387" s="257">
        <v>0</v>
      </c>
      <c r="AC387" s="257">
        <v>0</v>
      </c>
      <c r="AD387" s="257">
        <v>0</v>
      </c>
      <c r="AE387" s="257">
        <v>-8.1536006806300423E-5</v>
      </c>
      <c r="AF387" s="257">
        <v>-1.953418964042903E-3</v>
      </c>
      <c r="AG387" s="257">
        <v>-2.8970670941796221E-3</v>
      </c>
      <c r="AH387" s="257">
        <v>-3.7966570049699552E-3</v>
      </c>
      <c r="AI387" s="257">
        <v>-4.6065851248635707E-3</v>
      </c>
      <c r="AJ387" s="257">
        <v>-5.4566822808198683E-3</v>
      </c>
      <c r="AK387" s="257">
        <v>-6.3113733491070023E-3</v>
      </c>
      <c r="AL387" s="257">
        <v>-7.1742407498326388E-3</v>
      </c>
      <c r="AM387" s="257">
        <v>-1.608411951049863E-2</v>
      </c>
      <c r="AN387" s="257">
        <v>6.605928103827835E-2</v>
      </c>
      <c r="AO387" s="257">
        <v>3.5060721629870728E-2</v>
      </c>
      <c r="AP387" s="257">
        <v>-9.8859686079900422E-3</v>
      </c>
      <c r="AQ387" s="257">
        <v>0</v>
      </c>
      <c r="AR387" s="257">
        <v>0</v>
      </c>
      <c r="AS387" s="257">
        <v>0</v>
      </c>
      <c r="AT387" s="257">
        <v>0</v>
      </c>
      <c r="AU387" s="257">
        <v>0</v>
      </c>
      <c r="AV387" s="257">
        <v>0</v>
      </c>
      <c r="AW387" s="257">
        <v>0</v>
      </c>
      <c r="AX387" s="257">
        <v>0</v>
      </c>
      <c r="AY387" s="257">
        <v>0</v>
      </c>
      <c r="AZ387" s="257">
        <v>0</v>
      </c>
      <c r="BA387" s="257">
        <v>0</v>
      </c>
      <c r="BB387" s="257">
        <v>0</v>
      </c>
      <c r="BC387" s="257">
        <v>0</v>
      </c>
      <c r="BD387" s="257">
        <v>0</v>
      </c>
      <c r="BE387" s="257">
        <v>0</v>
      </c>
      <c r="BF387" s="257">
        <v>0</v>
      </c>
      <c r="BG387" s="257">
        <v>0</v>
      </c>
      <c r="BH387" s="257">
        <v>0</v>
      </c>
      <c r="BI387" s="257">
        <v>0</v>
      </c>
      <c r="BJ387" s="257">
        <v>0</v>
      </c>
      <c r="BK387" s="257">
        <v>0</v>
      </c>
      <c r="BL387" s="258">
        <v>0</v>
      </c>
    </row>
    <row r="388" spans="1:64" hidden="1" outlineLevel="1" x14ac:dyDescent="0.2">
      <c r="A388" s="238">
        <v>45110</v>
      </c>
      <c r="B388" s="238">
        <v>45294</v>
      </c>
      <c r="C388" s="256">
        <v>-2.0030282219232027E-13</v>
      </c>
      <c r="D388" s="257">
        <v>5.7229377769234479E-14</v>
      </c>
      <c r="E388" s="257">
        <v>0</v>
      </c>
      <c r="F388" s="257">
        <v>0</v>
      </c>
      <c r="G388" s="257">
        <v>0</v>
      </c>
      <c r="H388" s="257">
        <v>0</v>
      </c>
      <c r="I388" s="257">
        <v>0</v>
      </c>
      <c r="J388" s="257">
        <v>0</v>
      </c>
      <c r="K388" s="257">
        <v>0</v>
      </c>
      <c r="L388" s="257">
        <v>0</v>
      </c>
      <c r="M388" s="257">
        <v>0</v>
      </c>
      <c r="N388" s="257">
        <v>9.6104071548371462E-6</v>
      </c>
      <c r="O388" s="257">
        <v>0</v>
      </c>
      <c r="P388" s="257">
        <v>0</v>
      </c>
      <c r="Q388" s="257">
        <v>0</v>
      </c>
      <c r="R388" s="257">
        <v>0</v>
      </c>
      <c r="S388" s="257">
        <v>5.3108211635901302E-8</v>
      </c>
      <c r="T388" s="257">
        <v>-8.782833677185662E-4</v>
      </c>
      <c r="U388" s="257">
        <v>0</v>
      </c>
      <c r="V388" s="257">
        <v>0</v>
      </c>
      <c r="W388" s="257">
        <v>0</v>
      </c>
      <c r="X388" s="257">
        <v>0</v>
      </c>
      <c r="Y388" s="257">
        <v>0</v>
      </c>
      <c r="Z388" s="257">
        <v>2.4251765022680061E-5</v>
      </c>
      <c r="AA388" s="257">
        <v>0</v>
      </c>
      <c r="AB388" s="257">
        <v>0</v>
      </c>
      <c r="AC388" s="257">
        <v>0</v>
      </c>
      <c r="AD388" s="257">
        <v>0</v>
      </c>
      <c r="AE388" s="257">
        <v>-7.0140488437052742E-5</v>
      </c>
      <c r="AF388" s="257">
        <v>-1.7047686118552355E-3</v>
      </c>
      <c r="AG388" s="257">
        <v>-2.5287152157070607E-3</v>
      </c>
      <c r="AH388" s="257">
        <v>-3.3150544339999831E-3</v>
      </c>
      <c r="AI388" s="257">
        <v>-4.023533217377512E-3</v>
      </c>
      <c r="AJ388" s="257">
        <v>-4.7672222518220161E-3</v>
      </c>
      <c r="AK388" s="257">
        <v>-5.5147920218410126E-3</v>
      </c>
      <c r="AL388" s="257">
        <v>-6.2697648320746424E-3</v>
      </c>
      <c r="AM388" s="257">
        <v>-7.0677641849697243E-3</v>
      </c>
      <c r="AN388" s="257">
        <v>-1.6396323747384506E-2</v>
      </c>
      <c r="AO388" s="257">
        <v>7.3305276293746974E-2</v>
      </c>
      <c r="AP388" s="257">
        <v>3.3598994058218548E-2</v>
      </c>
      <c r="AQ388" s="257">
        <v>-1.0910478843125645E-2</v>
      </c>
      <c r="AR388" s="257">
        <v>0</v>
      </c>
      <c r="AS388" s="257">
        <v>0</v>
      </c>
      <c r="AT388" s="257">
        <v>0</v>
      </c>
      <c r="AU388" s="257">
        <v>0</v>
      </c>
      <c r="AV388" s="257">
        <v>0</v>
      </c>
      <c r="AW388" s="257">
        <v>0</v>
      </c>
      <c r="AX388" s="257">
        <v>0</v>
      </c>
      <c r="AY388" s="257">
        <v>0</v>
      </c>
      <c r="AZ388" s="257">
        <v>0</v>
      </c>
      <c r="BA388" s="257">
        <v>0</v>
      </c>
      <c r="BB388" s="257">
        <v>0</v>
      </c>
      <c r="BC388" s="257">
        <v>0</v>
      </c>
      <c r="BD388" s="257">
        <v>0</v>
      </c>
      <c r="BE388" s="257">
        <v>0</v>
      </c>
      <c r="BF388" s="257">
        <v>0</v>
      </c>
      <c r="BG388" s="257">
        <v>0</v>
      </c>
      <c r="BH388" s="257">
        <v>0</v>
      </c>
      <c r="BI388" s="257">
        <v>0</v>
      </c>
      <c r="BJ388" s="257">
        <v>0</v>
      </c>
      <c r="BK388" s="257">
        <v>0</v>
      </c>
      <c r="BL388" s="258">
        <v>0</v>
      </c>
    </row>
    <row r="389" spans="1:64" hidden="1" outlineLevel="1" x14ac:dyDescent="0.2">
      <c r="A389" s="238">
        <v>45476</v>
      </c>
      <c r="B389" s="238">
        <v>45660</v>
      </c>
      <c r="C389" s="256">
        <v>6.6520885114051959E-13</v>
      </c>
      <c r="D389" s="257">
        <v>-6.3246173160066521E-13</v>
      </c>
      <c r="E389" s="257">
        <v>0</v>
      </c>
      <c r="F389" s="257">
        <v>0</v>
      </c>
      <c r="G389" s="257">
        <v>0</v>
      </c>
      <c r="H389" s="257">
        <v>0</v>
      </c>
      <c r="I389" s="257">
        <v>0</v>
      </c>
      <c r="J389" s="257">
        <v>0</v>
      </c>
      <c r="K389" s="257">
        <v>0</v>
      </c>
      <c r="L389" s="257">
        <v>0</v>
      </c>
      <c r="M389" s="257">
        <v>0</v>
      </c>
      <c r="N389" s="257">
        <v>8.38971589767353E-6</v>
      </c>
      <c r="O389" s="257">
        <v>0</v>
      </c>
      <c r="P389" s="257">
        <v>0</v>
      </c>
      <c r="Q389" s="257">
        <v>0</v>
      </c>
      <c r="R389" s="257">
        <v>0</v>
      </c>
      <c r="S389" s="257">
        <v>4.6360759026702449E-8</v>
      </c>
      <c r="T389" s="257">
        <v>-7.1530619699171002E-4</v>
      </c>
      <c r="U389" s="257">
        <v>0</v>
      </c>
      <c r="V389" s="257">
        <v>0</v>
      </c>
      <c r="W389" s="257">
        <v>0</v>
      </c>
      <c r="X389" s="257">
        <v>0</v>
      </c>
      <c r="Y389" s="257">
        <v>0</v>
      </c>
      <c r="Z389" s="257">
        <v>2.1171364768215149E-5</v>
      </c>
      <c r="AA389" s="257">
        <v>0</v>
      </c>
      <c r="AB389" s="257">
        <v>0</v>
      </c>
      <c r="AC389" s="257">
        <v>0</v>
      </c>
      <c r="AD389" s="257">
        <v>0</v>
      </c>
      <c r="AE389" s="257">
        <v>-6.1231420597414668E-5</v>
      </c>
      <c r="AF389" s="257">
        <v>-1.3853351465767105E-3</v>
      </c>
      <c r="AG389" s="257">
        <v>-2.0531614889174772E-3</v>
      </c>
      <c r="AH389" s="257">
        <v>-2.6873610517284818E-3</v>
      </c>
      <c r="AI389" s="257">
        <v>-3.2557928184726434E-3</v>
      </c>
      <c r="AJ389" s="257">
        <v>-3.8526188093427833E-3</v>
      </c>
      <c r="AK389" s="257">
        <v>-4.4531387378507412E-3</v>
      </c>
      <c r="AL389" s="257">
        <v>-5.0594323778506839E-3</v>
      </c>
      <c r="AM389" s="257">
        <v>-5.6999515236220363E-3</v>
      </c>
      <c r="AN389" s="257">
        <v>-6.2508285406584554E-3</v>
      </c>
      <c r="AO389" s="257">
        <v>-1.6010815172639831E-2</v>
      </c>
      <c r="AP389" s="257">
        <v>7.9329473352856866E-2</v>
      </c>
      <c r="AQ389" s="257">
        <v>2.4599745636883177E-2</v>
      </c>
      <c r="AR389" s="257">
        <v>-1.1517298054861229E-2</v>
      </c>
      <c r="AS389" s="257">
        <v>0</v>
      </c>
      <c r="AT389" s="257">
        <v>0</v>
      </c>
      <c r="AU389" s="257">
        <v>0</v>
      </c>
      <c r="AV389" s="257">
        <v>0</v>
      </c>
      <c r="AW389" s="257">
        <v>0</v>
      </c>
      <c r="AX389" s="257">
        <v>0</v>
      </c>
      <c r="AY389" s="257">
        <v>0</v>
      </c>
      <c r="AZ389" s="257">
        <v>0</v>
      </c>
      <c r="BA389" s="257">
        <v>0</v>
      </c>
      <c r="BB389" s="257">
        <v>0</v>
      </c>
      <c r="BC389" s="257">
        <v>0</v>
      </c>
      <c r="BD389" s="257">
        <v>0</v>
      </c>
      <c r="BE389" s="257">
        <v>0</v>
      </c>
      <c r="BF389" s="257">
        <v>0</v>
      </c>
      <c r="BG389" s="257">
        <v>0</v>
      </c>
      <c r="BH389" s="257">
        <v>0</v>
      </c>
      <c r="BI389" s="257">
        <v>0</v>
      </c>
      <c r="BJ389" s="257">
        <v>0</v>
      </c>
      <c r="BK389" s="257">
        <v>0</v>
      </c>
      <c r="BL389" s="258">
        <v>0</v>
      </c>
    </row>
    <row r="390" spans="1:64" hidden="1" outlineLevel="1" x14ac:dyDescent="0.2">
      <c r="A390" s="238">
        <v>45841</v>
      </c>
      <c r="B390" s="238">
        <v>46027</v>
      </c>
      <c r="C390" s="256">
        <v>-8.4446672568121985E-13</v>
      </c>
      <c r="D390" s="257">
        <v>0</v>
      </c>
      <c r="E390" s="257">
        <v>0</v>
      </c>
      <c r="F390" s="257">
        <v>0</v>
      </c>
      <c r="G390" s="257">
        <v>0</v>
      </c>
      <c r="H390" s="257">
        <v>0</v>
      </c>
      <c r="I390" s="257">
        <v>0</v>
      </c>
      <c r="J390" s="257">
        <v>0</v>
      </c>
      <c r="K390" s="257">
        <v>0</v>
      </c>
      <c r="L390" s="257">
        <v>0</v>
      </c>
      <c r="M390" s="257">
        <v>0</v>
      </c>
      <c r="N390" s="257">
        <v>7.353140724784997E-6</v>
      </c>
      <c r="O390" s="257">
        <v>0</v>
      </c>
      <c r="P390" s="257">
        <v>0</v>
      </c>
      <c r="Q390" s="257">
        <v>0</v>
      </c>
      <c r="R390" s="257">
        <v>0</v>
      </c>
      <c r="S390" s="257">
        <v>4.0633129792284425E-8</v>
      </c>
      <c r="T390" s="257">
        <v>-5.536796943081939E-4</v>
      </c>
      <c r="U390" s="257">
        <v>0</v>
      </c>
      <c r="V390" s="257">
        <v>0</v>
      </c>
      <c r="W390" s="257">
        <v>0</v>
      </c>
      <c r="X390" s="257">
        <v>0</v>
      </c>
      <c r="Y390" s="257">
        <v>0</v>
      </c>
      <c r="Z390" s="257">
        <v>1.8555577457871411E-5</v>
      </c>
      <c r="AA390" s="257">
        <v>0</v>
      </c>
      <c r="AB390" s="257">
        <v>0</v>
      </c>
      <c r="AC390" s="257">
        <v>0</v>
      </c>
      <c r="AD390" s="257">
        <v>0</v>
      </c>
      <c r="AE390" s="257">
        <v>-5.3666086795023382E-5</v>
      </c>
      <c r="AF390" s="257">
        <v>-1.0675933710525935E-3</v>
      </c>
      <c r="AG390" s="257">
        <v>-1.5795961818349628E-3</v>
      </c>
      <c r="AH390" s="257">
        <v>-2.0609362571645876E-3</v>
      </c>
      <c r="AI390" s="257">
        <v>-2.4878848575128438E-3</v>
      </c>
      <c r="AJ390" s="257">
        <v>-2.9363267116999168E-3</v>
      </c>
      <c r="AK390" s="257">
        <v>-3.388441453583033E-3</v>
      </c>
      <c r="AL390" s="257">
        <v>-3.8445238028131379E-3</v>
      </c>
      <c r="AM390" s="257">
        <v>-4.3260761907221099E-3</v>
      </c>
      <c r="AN390" s="257">
        <v>-4.7378483076573261E-3</v>
      </c>
      <c r="AO390" s="257">
        <v>-5.1893910165704826E-3</v>
      </c>
      <c r="AP390" s="257">
        <v>-1.5403344355323326E-2</v>
      </c>
      <c r="AQ390" s="257">
        <v>8.4112274701216572E-2</v>
      </c>
      <c r="AR390" s="257">
        <v>1.1624635283675234E-2</v>
      </c>
      <c r="AS390" s="257">
        <v>-1.2399719946602631E-2</v>
      </c>
      <c r="AT390" s="257">
        <v>9.5563184367486887E-5</v>
      </c>
      <c r="AU390" s="257">
        <v>0</v>
      </c>
      <c r="AV390" s="257">
        <v>0</v>
      </c>
      <c r="AW390" s="257">
        <v>0</v>
      </c>
      <c r="AX390" s="257">
        <v>0</v>
      </c>
      <c r="AY390" s="257">
        <v>0</v>
      </c>
      <c r="AZ390" s="257">
        <v>0</v>
      </c>
      <c r="BA390" s="257">
        <v>0</v>
      </c>
      <c r="BB390" s="257">
        <v>0</v>
      </c>
      <c r="BC390" s="257">
        <v>0</v>
      </c>
      <c r="BD390" s="257">
        <v>0</v>
      </c>
      <c r="BE390" s="257">
        <v>0</v>
      </c>
      <c r="BF390" s="257">
        <v>0</v>
      </c>
      <c r="BG390" s="257">
        <v>0</v>
      </c>
      <c r="BH390" s="257">
        <v>0</v>
      </c>
      <c r="BI390" s="257">
        <v>0</v>
      </c>
      <c r="BJ390" s="257">
        <v>0</v>
      </c>
      <c r="BK390" s="257">
        <v>0</v>
      </c>
      <c r="BL390" s="258">
        <v>0</v>
      </c>
    </row>
    <row r="391" spans="1:64" hidden="1" outlineLevel="1" x14ac:dyDescent="0.2">
      <c r="A391" s="238">
        <v>46206</v>
      </c>
      <c r="B391" s="238">
        <v>46391</v>
      </c>
      <c r="C391" s="256">
        <v>1.1405898490230359E-12</v>
      </c>
      <c r="D391" s="257">
        <v>1.1250166682531265E-12</v>
      </c>
      <c r="E391" s="257">
        <v>0</v>
      </c>
      <c r="F391" s="257">
        <v>0</v>
      </c>
      <c r="G391" s="257">
        <v>0</v>
      </c>
      <c r="H391" s="257">
        <v>0</v>
      </c>
      <c r="I391" s="257">
        <v>0</v>
      </c>
      <c r="J391" s="257">
        <v>0</v>
      </c>
      <c r="K391" s="257">
        <v>0</v>
      </c>
      <c r="L391" s="257">
        <v>0</v>
      </c>
      <c r="M391" s="257">
        <v>0</v>
      </c>
      <c r="N391" s="257">
        <v>6.8186655473138902E-6</v>
      </c>
      <c r="O391" s="257">
        <v>0</v>
      </c>
      <c r="P391" s="257">
        <v>0</v>
      </c>
      <c r="Q391" s="257">
        <v>0</v>
      </c>
      <c r="R391" s="257">
        <v>0</v>
      </c>
      <c r="S391" s="257">
        <v>3.7681050063095644E-8</v>
      </c>
      <c r="T391" s="257">
        <v>-3.9126990532330208E-4</v>
      </c>
      <c r="U391" s="257">
        <v>0</v>
      </c>
      <c r="V391" s="257">
        <v>0</v>
      </c>
      <c r="W391" s="257">
        <v>0</v>
      </c>
      <c r="X391" s="257">
        <v>0</v>
      </c>
      <c r="Y391" s="257">
        <v>0</v>
      </c>
      <c r="Z391" s="257">
        <v>1.7206834738126356E-5</v>
      </c>
      <c r="AA391" s="257">
        <v>0</v>
      </c>
      <c r="AB391" s="257">
        <v>0</v>
      </c>
      <c r="AC391" s="257">
        <v>0</v>
      </c>
      <c r="AD391" s="257">
        <v>0</v>
      </c>
      <c r="AE391" s="257">
        <v>-4.9765273623323877E-5</v>
      </c>
      <c r="AF391" s="257">
        <v>-7.4552621946307254E-4</v>
      </c>
      <c r="AG391" s="257">
        <v>-1.0980435157498039E-3</v>
      </c>
      <c r="AH391" s="257">
        <v>-1.4200849212587935E-3</v>
      </c>
      <c r="AI391" s="257">
        <v>-1.6972212666165401E-3</v>
      </c>
      <c r="AJ391" s="257">
        <v>-1.9885762535061103E-3</v>
      </c>
      <c r="AK391" s="257">
        <v>-2.2840625173328258E-3</v>
      </c>
      <c r="AL391" s="257">
        <v>-2.5812949144674684E-3</v>
      </c>
      <c r="AM391" s="257">
        <v>-2.8948200482164371E-3</v>
      </c>
      <c r="AN391" s="257">
        <v>-3.1581728835307216E-3</v>
      </c>
      <c r="AO391" s="257">
        <v>-3.4473831956453871E-3</v>
      </c>
      <c r="AP391" s="257">
        <v>-3.7792114578631686E-3</v>
      </c>
      <c r="AQ391" s="257">
        <v>-1.3735309562617953E-2</v>
      </c>
      <c r="AR391" s="257">
        <v>8.5327767288398387E-2</v>
      </c>
      <c r="AS391" s="257">
        <v>-6.3789465073206039E-3</v>
      </c>
      <c r="AT391" s="257">
        <v>-1.2315175532268199E-2</v>
      </c>
      <c r="AU391" s="257">
        <v>0</v>
      </c>
      <c r="AV391" s="257">
        <v>0</v>
      </c>
      <c r="AW391" s="257">
        <v>0</v>
      </c>
      <c r="AX391" s="257">
        <v>0</v>
      </c>
      <c r="AY391" s="257">
        <v>0</v>
      </c>
      <c r="AZ391" s="257">
        <v>0</v>
      </c>
      <c r="BA391" s="257">
        <v>0</v>
      </c>
      <c r="BB391" s="257">
        <v>0</v>
      </c>
      <c r="BC391" s="257">
        <v>0</v>
      </c>
      <c r="BD391" s="257">
        <v>0</v>
      </c>
      <c r="BE391" s="257">
        <v>0</v>
      </c>
      <c r="BF391" s="257">
        <v>0</v>
      </c>
      <c r="BG391" s="257">
        <v>0</v>
      </c>
      <c r="BH391" s="257">
        <v>0</v>
      </c>
      <c r="BI391" s="257">
        <v>0</v>
      </c>
      <c r="BJ391" s="257">
        <v>0</v>
      </c>
      <c r="BK391" s="257">
        <v>0</v>
      </c>
      <c r="BL391" s="258">
        <v>0</v>
      </c>
    </row>
    <row r="392" spans="1:64" hidden="1" outlineLevel="1" x14ac:dyDescent="0.2">
      <c r="A392" s="238">
        <v>46573</v>
      </c>
      <c r="B392" s="238">
        <v>46757</v>
      </c>
      <c r="C392" s="256">
        <v>5.1285311110505164E-13</v>
      </c>
      <c r="D392" s="257">
        <v>7.7503234267767799E-14</v>
      </c>
      <c r="E392" s="257">
        <v>0</v>
      </c>
      <c r="F392" s="257">
        <v>0</v>
      </c>
      <c r="G392" s="257">
        <v>0</v>
      </c>
      <c r="H392" s="257">
        <v>0</v>
      </c>
      <c r="I392" s="257">
        <v>0</v>
      </c>
      <c r="J392" s="257">
        <v>0</v>
      </c>
      <c r="K392" s="257">
        <v>0</v>
      </c>
      <c r="L392" s="257">
        <v>0</v>
      </c>
      <c r="M392" s="257">
        <v>0</v>
      </c>
      <c r="N392" s="257">
        <v>6.3039998084392021E-6</v>
      </c>
      <c r="O392" s="257">
        <v>0</v>
      </c>
      <c r="P392" s="257">
        <v>0</v>
      </c>
      <c r="Q392" s="257">
        <v>0</v>
      </c>
      <c r="R392" s="257">
        <v>0</v>
      </c>
      <c r="S392" s="257">
        <v>3.4835929856688556E-8</v>
      </c>
      <c r="T392" s="257">
        <v>-2.4319815165390647E-4</v>
      </c>
      <c r="U392" s="257">
        <v>0</v>
      </c>
      <c r="V392" s="257">
        <v>0</v>
      </c>
      <c r="W392" s="257">
        <v>0</v>
      </c>
      <c r="X392" s="257">
        <v>0</v>
      </c>
      <c r="Y392" s="257">
        <v>0</v>
      </c>
      <c r="Z392" s="257">
        <v>1.5908077440266247E-5</v>
      </c>
      <c r="AA392" s="257">
        <v>0</v>
      </c>
      <c r="AB392" s="257">
        <v>0</v>
      </c>
      <c r="AC392" s="257">
        <v>0</v>
      </c>
      <c r="AD392" s="257">
        <v>0</v>
      </c>
      <c r="AE392" s="257">
        <v>-4.6009041552578719E-5</v>
      </c>
      <c r="AF392" s="257">
        <v>-4.5204261637154033E-4</v>
      </c>
      <c r="AG392" s="257">
        <v>-6.5931138855930202E-4</v>
      </c>
      <c r="AH392" s="257">
        <v>-8.3640116621052155E-4</v>
      </c>
      <c r="AI392" s="257">
        <v>-9.7738780337377693E-4</v>
      </c>
      <c r="AJ392" s="257">
        <v>-1.1259559104260352E-3</v>
      </c>
      <c r="AK392" s="257">
        <v>-1.2790470100638805E-3</v>
      </c>
      <c r="AL392" s="257">
        <v>-1.4318332745993645E-3</v>
      </c>
      <c r="AM392" s="257">
        <v>-1.5926619321360927E-3</v>
      </c>
      <c r="AN392" s="257">
        <v>-1.721163344150671E-3</v>
      </c>
      <c r="AO392" s="257">
        <v>-1.8628774900955325E-3</v>
      </c>
      <c r="AP392" s="257">
        <v>-2.0364787215942232E-3</v>
      </c>
      <c r="AQ392" s="257">
        <v>-2.2324995755367422E-3</v>
      </c>
      <c r="AR392" s="257">
        <v>-1.1852525629710037E-2</v>
      </c>
      <c r="AS392" s="257">
        <v>8.5910551113414987E-2</v>
      </c>
      <c r="AT392" s="257">
        <v>-2.9049524138159678E-2</v>
      </c>
      <c r="AU392" s="257">
        <v>-1.1601453340776034E-2</v>
      </c>
      <c r="AV392" s="257">
        <v>0</v>
      </c>
      <c r="AW392" s="257">
        <v>0</v>
      </c>
      <c r="AX392" s="257">
        <v>0</v>
      </c>
      <c r="AY392" s="257">
        <v>0</v>
      </c>
      <c r="AZ392" s="257">
        <v>0</v>
      </c>
      <c r="BA392" s="257">
        <v>0</v>
      </c>
      <c r="BB392" s="257">
        <v>0</v>
      </c>
      <c r="BC392" s="257">
        <v>0</v>
      </c>
      <c r="BD392" s="257">
        <v>0</v>
      </c>
      <c r="BE392" s="257">
        <v>0</v>
      </c>
      <c r="BF392" s="257">
        <v>0</v>
      </c>
      <c r="BG392" s="257">
        <v>0</v>
      </c>
      <c r="BH392" s="257">
        <v>0</v>
      </c>
      <c r="BI392" s="257">
        <v>0</v>
      </c>
      <c r="BJ392" s="257">
        <v>0</v>
      </c>
      <c r="BK392" s="257">
        <v>0</v>
      </c>
      <c r="BL392" s="258">
        <v>0</v>
      </c>
    </row>
    <row r="393" spans="1:64" hidden="1" outlineLevel="1" x14ac:dyDescent="0.2">
      <c r="A393" s="238">
        <v>46937</v>
      </c>
      <c r="B393" s="238">
        <v>47121</v>
      </c>
      <c r="C393" s="256">
        <v>-3.7921147779085145E-14</v>
      </c>
      <c r="D393" s="257">
        <v>4.8341644867781272E-13</v>
      </c>
      <c r="E393" s="257">
        <v>0</v>
      </c>
      <c r="F393" s="257">
        <v>0</v>
      </c>
      <c r="G393" s="257">
        <v>0</v>
      </c>
      <c r="H393" s="257">
        <v>0</v>
      </c>
      <c r="I393" s="257">
        <v>0</v>
      </c>
      <c r="J393" s="257">
        <v>0</v>
      </c>
      <c r="K393" s="257">
        <v>0</v>
      </c>
      <c r="L393" s="257">
        <v>0</v>
      </c>
      <c r="M393" s="257">
        <v>0</v>
      </c>
      <c r="N393" s="257">
        <v>5.893525693871117E-6</v>
      </c>
      <c r="O393" s="257">
        <v>0</v>
      </c>
      <c r="P393" s="257">
        <v>0</v>
      </c>
      <c r="Q393" s="257">
        <v>0</v>
      </c>
      <c r="R393" s="257">
        <v>0</v>
      </c>
      <c r="S393" s="257">
        <v>3.2568734663302812E-8</v>
      </c>
      <c r="T393" s="257">
        <v>-1.2957716529668831E-4</v>
      </c>
      <c r="U393" s="257">
        <v>0</v>
      </c>
      <c r="V393" s="257">
        <v>0</v>
      </c>
      <c r="W393" s="257">
        <v>0</v>
      </c>
      <c r="X393" s="257">
        <v>0</v>
      </c>
      <c r="Y393" s="257">
        <v>0</v>
      </c>
      <c r="Z393" s="257">
        <v>1.4872252339490424E-5</v>
      </c>
      <c r="AA393" s="257">
        <v>0</v>
      </c>
      <c r="AB393" s="257">
        <v>0</v>
      </c>
      <c r="AC393" s="257">
        <v>0</v>
      </c>
      <c r="AD393" s="257">
        <v>0</v>
      </c>
      <c r="AE393" s="257">
        <v>-4.3013239414458476E-5</v>
      </c>
      <c r="AF393" s="257">
        <v>-2.2692715666970328E-4</v>
      </c>
      <c r="AG393" s="257">
        <v>-3.228305525846964E-4</v>
      </c>
      <c r="AH393" s="257">
        <v>-3.888565970466655E-4</v>
      </c>
      <c r="AI393" s="257">
        <v>-4.2561660449933272E-4</v>
      </c>
      <c r="AJ393" s="257">
        <v>-4.6486426493601556E-4</v>
      </c>
      <c r="AK393" s="257">
        <v>-5.0892063781361567E-4</v>
      </c>
      <c r="AL393" s="257">
        <v>-5.5108764909203578E-4</v>
      </c>
      <c r="AM393" s="257">
        <v>-5.9502486097723351E-4</v>
      </c>
      <c r="AN393" s="257">
        <v>-6.2031396829847346E-4</v>
      </c>
      <c r="AO393" s="257">
        <v>-6.4913560079790655E-4</v>
      </c>
      <c r="AP393" s="257">
        <v>-7.015394633534261E-4</v>
      </c>
      <c r="AQ393" s="257">
        <v>-7.77480360305699E-4</v>
      </c>
      <c r="AR393" s="257">
        <v>-8.7989135366160764E-4</v>
      </c>
      <c r="AS393" s="257">
        <v>-1.06597886209151E-2</v>
      </c>
      <c r="AT393" s="257">
        <v>8.658473139376939E-2</v>
      </c>
      <c r="AU393" s="257">
        <v>-5.0210591180144815E-2</v>
      </c>
      <c r="AV393" s="257">
        <v>-1.1421796468509016E-2</v>
      </c>
      <c r="AW393" s="257">
        <v>0</v>
      </c>
      <c r="AX393" s="257">
        <v>0</v>
      </c>
      <c r="AY393" s="257">
        <v>0</v>
      </c>
      <c r="AZ393" s="257">
        <v>0</v>
      </c>
      <c r="BA393" s="257">
        <v>0</v>
      </c>
      <c r="BB393" s="257">
        <v>0</v>
      </c>
      <c r="BC393" s="257">
        <v>0</v>
      </c>
      <c r="BD393" s="257">
        <v>0</v>
      </c>
      <c r="BE393" s="257">
        <v>0</v>
      </c>
      <c r="BF393" s="257">
        <v>0</v>
      </c>
      <c r="BG393" s="257">
        <v>0</v>
      </c>
      <c r="BH393" s="257">
        <v>0</v>
      </c>
      <c r="BI393" s="257">
        <v>0</v>
      </c>
      <c r="BJ393" s="257">
        <v>0</v>
      </c>
      <c r="BK393" s="257">
        <v>0</v>
      </c>
      <c r="BL393" s="258">
        <v>0</v>
      </c>
    </row>
    <row r="394" spans="1:64" hidden="1" outlineLevel="1" x14ac:dyDescent="0.2">
      <c r="A394" s="238">
        <v>47302</v>
      </c>
      <c r="B394" s="238">
        <v>47486</v>
      </c>
      <c r="C394" s="256">
        <v>-1.7270668922946798E-12</v>
      </c>
      <c r="D394" s="257">
        <v>-5.3455209352669352E-13</v>
      </c>
      <c r="E394" s="257">
        <v>0</v>
      </c>
      <c r="F394" s="257">
        <v>0</v>
      </c>
      <c r="G394" s="257">
        <v>0</v>
      </c>
      <c r="H394" s="257">
        <v>0</v>
      </c>
      <c r="I394" s="257">
        <v>0</v>
      </c>
      <c r="J394" s="257">
        <v>0</v>
      </c>
      <c r="K394" s="257">
        <v>0</v>
      </c>
      <c r="L394" s="257">
        <v>0</v>
      </c>
      <c r="M394" s="257">
        <v>0</v>
      </c>
      <c r="N394" s="257">
        <v>5.5903097500452532E-6</v>
      </c>
      <c r="O394" s="257">
        <v>0</v>
      </c>
      <c r="P394" s="257">
        <v>0</v>
      </c>
      <c r="Q394" s="257">
        <v>0</v>
      </c>
      <c r="R394" s="257">
        <v>0</v>
      </c>
      <c r="S394" s="257">
        <v>3.0891813488438842E-8</v>
      </c>
      <c r="T394" s="257">
        <v>-6.0199465591360968E-5</v>
      </c>
      <c r="U394" s="257">
        <v>0</v>
      </c>
      <c r="V394" s="257">
        <v>0</v>
      </c>
      <c r="W394" s="257">
        <v>0</v>
      </c>
      <c r="X394" s="257">
        <v>0</v>
      </c>
      <c r="Y394" s="257">
        <v>0</v>
      </c>
      <c r="Z394" s="257">
        <v>1.4107090300166832E-5</v>
      </c>
      <c r="AA394" s="257">
        <v>0</v>
      </c>
      <c r="AB394" s="257">
        <v>0</v>
      </c>
      <c r="AC394" s="257">
        <v>0</v>
      </c>
      <c r="AD394" s="257">
        <v>0</v>
      </c>
      <c r="AE394" s="257">
        <v>-4.0800261049571407E-5</v>
      </c>
      <c r="AF394" s="257">
        <v>-8.975903842799865E-5</v>
      </c>
      <c r="AG394" s="257">
        <v>-1.1796344579987836E-4</v>
      </c>
      <c r="AH394" s="257">
        <v>-1.167578932028332E-4</v>
      </c>
      <c r="AI394" s="257">
        <v>-9.0675094743265447E-5</v>
      </c>
      <c r="AJ394" s="257">
        <v>-6.3998949074498305E-5</v>
      </c>
      <c r="AK394" s="257">
        <v>-4.2256179311762551E-5</v>
      </c>
      <c r="AL394" s="257">
        <v>-1.7686443882464903E-5</v>
      </c>
      <c r="AM394" s="257">
        <v>8.8788085013426221E-6</v>
      </c>
      <c r="AN394" s="257">
        <v>4.5716359064820744E-5</v>
      </c>
      <c r="AO394" s="257">
        <v>8.4859142962016854E-5</v>
      </c>
      <c r="AP394" s="257">
        <v>1.0563580308063647E-4</v>
      </c>
      <c r="AQ394" s="257">
        <v>1.0241681439794592E-4</v>
      </c>
      <c r="AR394" s="257">
        <v>7.5843722663379576E-5</v>
      </c>
      <c r="AS394" s="257">
        <v>1.6766667294006166E-5</v>
      </c>
      <c r="AT394" s="257">
        <v>-9.9383640248179653E-3</v>
      </c>
      <c r="AU394" s="257">
        <v>8.7984480850272426E-2</v>
      </c>
      <c r="AV394" s="257">
        <v>-6.7161675454984193E-2</v>
      </c>
      <c r="AW394" s="257">
        <v>-1.0954324057417497E-2</v>
      </c>
      <c r="AX394" s="257">
        <v>0</v>
      </c>
      <c r="AY394" s="257">
        <v>0</v>
      </c>
      <c r="AZ394" s="257">
        <v>0</v>
      </c>
      <c r="BA394" s="257">
        <v>0</v>
      </c>
      <c r="BB394" s="257">
        <v>0</v>
      </c>
      <c r="BC394" s="257">
        <v>0</v>
      </c>
      <c r="BD394" s="257">
        <v>0</v>
      </c>
      <c r="BE394" s="257">
        <v>0</v>
      </c>
      <c r="BF394" s="257">
        <v>0</v>
      </c>
      <c r="BG394" s="257">
        <v>0</v>
      </c>
      <c r="BH394" s="257">
        <v>0</v>
      </c>
      <c r="BI394" s="257">
        <v>0</v>
      </c>
      <c r="BJ394" s="257">
        <v>0</v>
      </c>
      <c r="BK394" s="257">
        <v>0</v>
      </c>
      <c r="BL394" s="258">
        <v>0</v>
      </c>
    </row>
    <row r="395" spans="1:64" hidden="1" outlineLevel="1" x14ac:dyDescent="0.2">
      <c r="A395" s="238">
        <v>47667</v>
      </c>
      <c r="B395" s="238">
        <v>47851</v>
      </c>
      <c r="C395" s="256">
        <v>8.4641147735877203E-14</v>
      </c>
      <c r="D395" s="257">
        <v>7.1640026760493668E-13</v>
      </c>
      <c r="E395" s="257">
        <v>0</v>
      </c>
      <c r="F395" s="257">
        <v>0</v>
      </c>
      <c r="G395" s="257">
        <v>0</v>
      </c>
      <c r="H395" s="257">
        <v>0</v>
      </c>
      <c r="I395" s="257">
        <v>0</v>
      </c>
      <c r="J395" s="257">
        <v>0</v>
      </c>
      <c r="K395" s="257">
        <v>0</v>
      </c>
      <c r="L395" s="257">
        <v>0</v>
      </c>
      <c r="M395" s="257">
        <v>0</v>
      </c>
      <c r="N395" s="257">
        <v>5.3568155576708566E-6</v>
      </c>
      <c r="O395" s="257">
        <v>0</v>
      </c>
      <c r="P395" s="257">
        <v>0</v>
      </c>
      <c r="Q395" s="257">
        <v>0</v>
      </c>
      <c r="R395" s="257">
        <v>0</v>
      </c>
      <c r="S395" s="257">
        <v>2.9602567817173548E-8</v>
      </c>
      <c r="T395" s="257">
        <v>-2.2761723863215511E-5</v>
      </c>
      <c r="U395" s="257">
        <v>0</v>
      </c>
      <c r="V395" s="257">
        <v>0</v>
      </c>
      <c r="W395" s="257">
        <v>0</v>
      </c>
      <c r="X395" s="257">
        <v>0</v>
      </c>
      <c r="Y395" s="257">
        <v>0</v>
      </c>
      <c r="Z395" s="257">
        <v>1.3517871113298899E-5</v>
      </c>
      <c r="AA395" s="257">
        <v>0</v>
      </c>
      <c r="AB395" s="257">
        <v>0</v>
      </c>
      <c r="AC395" s="257">
        <v>0</v>
      </c>
      <c r="AD395" s="257">
        <v>0</v>
      </c>
      <c r="AE395" s="257">
        <v>-3.9096128304589792E-5</v>
      </c>
      <c r="AF395" s="257">
        <v>-1.6123906304538194E-5</v>
      </c>
      <c r="AG395" s="257">
        <v>-8.1969998636487185E-6</v>
      </c>
      <c r="AH395" s="257">
        <v>2.850840471469579E-5</v>
      </c>
      <c r="AI395" s="257">
        <v>8.7444077046744742E-5</v>
      </c>
      <c r="AJ395" s="257">
        <v>1.485939550260883E-4</v>
      </c>
      <c r="AK395" s="257">
        <v>2.0480932951960455E-4</v>
      </c>
      <c r="AL395" s="257">
        <v>2.6431219578953655E-4</v>
      </c>
      <c r="AM395" s="257">
        <v>3.2776891367107888E-4</v>
      </c>
      <c r="AN395" s="257">
        <v>3.9694123255280128E-4</v>
      </c>
      <c r="AO395" s="257">
        <v>4.7147216961571786E-4</v>
      </c>
      <c r="AP395" s="257">
        <v>5.306365376826494E-4</v>
      </c>
      <c r="AQ395" s="257">
        <v>5.6587114034900576E-4</v>
      </c>
      <c r="AR395" s="257">
        <v>5.7970723527889234E-4</v>
      </c>
      <c r="AS395" s="257">
        <v>5.6639235366257729E-4</v>
      </c>
      <c r="AT395" s="257">
        <v>5.3226834545334889E-4</v>
      </c>
      <c r="AU395" s="257">
        <v>-1.0000049220859921E-2</v>
      </c>
      <c r="AV395" s="257">
        <v>9.0172131481328174E-2</v>
      </c>
      <c r="AW395" s="257">
        <v>-7.8812496780389429E-2</v>
      </c>
      <c r="AX395" s="257">
        <v>-1.0963069942919844E-2</v>
      </c>
      <c r="AY395" s="257">
        <v>0</v>
      </c>
      <c r="AZ395" s="257">
        <v>0</v>
      </c>
      <c r="BA395" s="257">
        <v>0</v>
      </c>
      <c r="BB395" s="257">
        <v>0</v>
      </c>
      <c r="BC395" s="257">
        <v>0</v>
      </c>
      <c r="BD395" s="257">
        <v>0</v>
      </c>
      <c r="BE395" s="257">
        <v>0</v>
      </c>
      <c r="BF395" s="257">
        <v>0</v>
      </c>
      <c r="BG395" s="257">
        <v>0</v>
      </c>
      <c r="BH395" s="257">
        <v>0</v>
      </c>
      <c r="BI395" s="257">
        <v>0</v>
      </c>
      <c r="BJ395" s="257">
        <v>0</v>
      </c>
      <c r="BK395" s="257">
        <v>0</v>
      </c>
      <c r="BL395" s="258">
        <v>0</v>
      </c>
    </row>
    <row r="396" spans="1:64" hidden="1" outlineLevel="1" x14ac:dyDescent="0.2">
      <c r="A396" s="238">
        <v>48032</v>
      </c>
      <c r="B396" s="238">
        <v>48218</v>
      </c>
      <c r="C396" s="256">
        <v>-1.4627946898907882E-12</v>
      </c>
      <c r="D396" s="257">
        <v>-5.7587012381981251E-13</v>
      </c>
      <c r="E396" s="257">
        <v>0</v>
      </c>
      <c r="F396" s="257">
        <v>0</v>
      </c>
      <c r="G396" s="257">
        <v>0</v>
      </c>
      <c r="H396" s="257">
        <v>0</v>
      </c>
      <c r="I396" s="257">
        <v>0</v>
      </c>
      <c r="J396" s="257">
        <v>0</v>
      </c>
      <c r="K396" s="257">
        <v>0</v>
      </c>
      <c r="L396" s="257">
        <v>0</v>
      </c>
      <c r="M396" s="257">
        <v>0</v>
      </c>
      <c r="N396" s="257">
        <v>5.1713465432483025E-6</v>
      </c>
      <c r="O396" s="257">
        <v>0</v>
      </c>
      <c r="P396" s="257">
        <v>0</v>
      </c>
      <c r="Q396" s="257">
        <v>0</v>
      </c>
      <c r="R396" s="257">
        <v>0</v>
      </c>
      <c r="S396" s="257">
        <v>2.8575826543245647E-8</v>
      </c>
      <c r="T396" s="257">
        <v>-1.3426239367413453E-5</v>
      </c>
      <c r="U396" s="257">
        <v>0</v>
      </c>
      <c r="V396" s="257">
        <v>0</v>
      </c>
      <c r="W396" s="257">
        <v>0</v>
      </c>
      <c r="X396" s="257">
        <v>0</v>
      </c>
      <c r="Y396" s="257">
        <v>0</v>
      </c>
      <c r="Z396" s="257">
        <v>1.3049841198668234E-5</v>
      </c>
      <c r="AA396" s="257">
        <v>0</v>
      </c>
      <c r="AB396" s="257">
        <v>0</v>
      </c>
      <c r="AC396" s="257">
        <v>0</v>
      </c>
      <c r="AD396" s="257">
        <v>0</v>
      </c>
      <c r="AE396" s="257">
        <v>-3.7742503889890214E-5</v>
      </c>
      <c r="AF396" s="257">
        <v>1.5388071980468321E-6</v>
      </c>
      <c r="AG396" s="257">
        <v>1.7745989200890905E-5</v>
      </c>
      <c r="AH396" s="257">
        <v>6.187998437917272E-5</v>
      </c>
      <c r="AI396" s="257">
        <v>1.2708377220601447E-4</v>
      </c>
      <c r="AJ396" s="257">
        <v>1.9482653998695844E-4</v>
      </c>
      <c r="AK396" s="257">
        <v>2.5775492108631552E-4</v>
      </c>
      <c r="AL396" s="257">
        <v>3.2399585336915018E-4</v>
      </c>
      <c r="AM396" s="257">
        <v>3.9455893417210397E-4</v>
      </c>
      <c r="AN396" s="257">
        <v>4.6962659040961779E-4</v>
      </c>
      <c r="AO396" s="257">
        <v>5.5063833387852812E-4</v>
      </c>
      <c r="AP396" s="257">
        <v>6.1735806339784094E-4</v>
      </c>
      <c r="AQ396" s="257">
        <v>6.6075508603576083E-4</v>
      </c>
      <c r="AR396" s="257">
        <v>6.8373052237893917E-4</v>
      </c>
      <c r="AS396" s="257">
        <v>6.8147301511936598E-4</v>
      </c>
      <c r="AT396" s="257">
        <v>6.571094170773964E-4</v>
      </c>
      <c r="AU396" s="257">
        <v>6.4138177294156482E-4</v>
      </c>
      <c r="AV396" s="257">
        <v>-1.037421165599604E-2</v>
      </c>
      <c r="AW396" s="257">
        <v>9.3399276005768445E-2</v>
      </c>
      <c r="AX396" s="257">
        <v>-8.4936002454122514E-2</v>
      </c>
      <c r="AY396" s="257">
        <v>-1.0784951146151325E-2</v>
      </c>
      <c r="AZ396" s="257">
        <v>0</v>
      </c>
      <c r="BA396" s="257">
        <v>0</v>
      </c>
      <c r="BB396" s="257">
        <v>0</v>
      </c>
      <c r="BC396" s="257">
        <v>0</v>
      </c>
      <c r="BD396" s="257">
        <v>0</v>
      </c>
      <c r="BE396" s="257">
        <v>0</v>
      </c>
      <c r="BF396" s="257">
        <v>0</v>
      </c>
      <c r="BG396" s="257">
        <v>0</v>
      </c>
      <c r="BH396" s="257">
        <v>0</v>
      </c>
      <c r="BI396" s="257">
        <v>0</v>
      </c>
      <c r="BJ396" s="257">
        <v>0</v>
      </c>
      <c r="BK396" s="257">
        <v>0</v>
      </c>
      <c r="BL396" s="258">
        <v>0</v>
      </c>
    </row>
    <row r="397" spans="1:64" hidden="1" outlineLevel="1" x14ac:dyDescent="0.2">
      <c r="A397" s="238">
        <v>48400</v>
      </c>
      <c r="B397" s="238">
        <v>48584</v>
      </c>
      <c r="C397" s="256">
        <v>7.443469518002746E-13</v>
      </c>
      <c r="D397" s="257">
        <v>5.8867652014406316E-14</v>
      </c>
      <c r="E397" s="257">
        <v>0</v>
      </c>
      <c r="F397" s="257">
        <v>0</v>
      </c>
      <c r="G397" s="257">
        <v>0</v>
      </c>
      <c r="H397" s="257">
        <v>0</v>
      </c>
      <c r="I397" s="257">
        <v>0</v>
      </c>
      <c r="J397" s="257">
        <v>0</v>
      </c>
      <c r="K397" s="257">
        <v>0</v>
      </c>
      <c r="L397" s="257">
        <v>0</v>
      </c>
      <c r="M397" s="257">
        <v>0</v>
      </c>
      <c r="N397" s="257">
        <v>5.0556721536024283E-6</v>
      </c>
      <c r="O397" s="257">
        <v>0</v>
      </c>
      <c r="P397" s="257">
        <v>0</v>
      </c>
      <c r="Q397" s="257">
        <v>0</v>
      </c>
      <c r="R397" s="257">
        <v>0</v>
      </c>
      <c r="S397" s="257">
        <v>2.7939146035695341E-8</v>
      </c>
      <c r="T397" s="257">
        <v>-1.5493352280033373E-5</v>
      </c>
      <c r="U397" s="257">
        <v>0</v>
      </c>
      <c r="V397" s="257">
        <v>0</v>
      </c>
      <c r="W397" s="257">
        <v>0</v>
      </c>
      <c r="X397" s="257">
        <v>0</v>
      </c>
      <c r="Y397" s="257">
        <v>0</v>
      </c>
      <c r="Z397" s="257">
        <v>1.2757939554185714E-5</v>
      </c>
      <c r="AA397" s="257">
        <v>0</v>
      </c>
      <c r="AB397" s="257">
        <v>0</v>
      </c>
      <c r="AC397" s="257">
        <v>0</v>
      </c>
      <c r="AD397" s="257">
        <v>0</v>
      </c>
      <c r="AE397" s="257">
        <v>-3.6898268858149771E-5</v>
      </c>
      <c r="AF397" s="257">
        <v>-3.2331550716378776E-6</v>
      </c>
      <c r="AG397" s="257">
        <v>1.0242036003645094E-5</v>
      </c>
      <c r="AH397" s="257">
        <v>5.0979753179417747E-5</v>
      </c>
      <c r="AI397" s="257">
        <v>1.1242327615835525E-4</v>
      </c>
      <c r="AJ397" s="257">
        <v>1.7623825329060041E-4</v>
      </c>
      <c r="AK397" s="257">
        <v>2.3536059343001563E-4</v>
      </c>
      <c r="AL397" s="257">
        <v>2.9768384710706156E-4</v>
      </c>
      <c r="AM397" s="257">
        <v>3.6409077186113845E-4</v>
      </c>
      <c r="AN397" s="257">
        <v>4.3518311834214035E-4</v>
      </c>
      <c r="AO397" s="257">
        <v>5.1187300189595858E-4</v>
      </c>
      <c r="AP397" s="257">
        <v>5.7444160778781506E-4</v>
      </c>
      <c r="AQ397" s="257">
        <v>6.1426790839272383E-4</v>
      </c>
      <c r="AR397" s="257">
        <v>6.3406535064169933E-4</v>
      </c>
      <c r="AS397" s="257">
        <v>6.289233459767507E-4</v>
      </c>
      <c r="AT397" s="257">
        <v>6.0273034108872248E-4</v>
      </c>
      <c r="AU397" s="257">
        <v>5.8432869860040176E-4</v>
      </c>
      <c r="AV397" s="257">
        <v>5.7362833761276507E-4</v>
      </c>
      <c r="AW397" s="257">
        <v>-1.1541442260962565E-2</v>
      </c>
      <c r="AX397" s="257">
        <v>9.8681556361606526E-2</v>
      </c>
      <c r="AY397" s="257">
        <v>-8.9308518474400411E-2</v>
      </c>
      <c r="AZ397" s="257">
        <v>-1.0798248928657363E-2</v>
      </c>
      <c r="BA397" s="257">
        <v>0</v>
      </c>
      <c r="BB397" s="257">
        <v>0</v>
      </c>
      <c r="BC397" s="257">
        <v>0</v>
      </c>
      <c r="BD397" s="257">
        <v>0</v>
      </c>
      <c r="BE397" s="257">
        <v>0</v>
      </c>
      <c r="BF397" s="257">
        <v>0</v>
      </c>
      <c r="BG397" s="257">
        <v>0</v>
      </c>
      <c r="BH397" s="257">
        <v>0</v>
      </c>
      <c r="BI397" s="257">
        <v>0</v>
      </c>
      <c r="BJ397" s="257">
        <v>0</v>
      </c>
      <c r="BK397" s="257">
        <v>0</v>
      </c>
      <c r="BL397" s="258">
        <v>0</v>
      </c>
    </row>
    <row r="398" spans="1:64" hidden="1" outlineLevel="1" x14ac:dyDescent="0.2">
      <c r="A398" s="238">
        <v>48764</v>
      </c>
      <c r="B398" s="238">
        <v>48948</v>
      </c>
      <c r="C398" s="256">
        <v>1.0589256234861651E-12</v>
      </c>
      <c r="D398" s="257">
        <v>-6.608355094942408E-13</v>
      </c>
      <c r="E398" s="257">
        <v>0</v>
      </c>
      <c r="F398" s="257">
        <v>0</v>
      </c>
      <c r="G398" s="257">
        <v>0</v>
      </c>
      <c r="H398" s="257">
        <v>0</v>
      </c>
      <c r="I398" s="257">
        <v>0</v>
      </c>
      <c r="J398" s="257">
        <v>0</v>
      </c>
      <c r="K398" s="257">
        <v>0</v>
      </c>
      <c r="L398" s="257">
        <v>0</v>
      </c>
      <c r="M398" s="257">
        <v>0</v>
      </c>
      <c r="N398" s="257">
        <v>4.9410629236080073E-6</v>
      </c>
      <c r="O398" s="257">
        <v>0</v>
      </c>
      <c r="P398" s="257">
        <v>0</v>
      </c>
      <c r="Q398" s="257">
        <v>0</v>
      </c>
      <c r="R398" s="257">
        <v>0</v>
      </c>
      <c r="S398" s="257">
        <v>2.730455750805465E-8</v>
      </c>
      <c r="T398" s="257">
        <v>-1.9793783757838732E-5</v>
      </c>
      <c r="U398" s="257">
        <v>0</v>
      </c>
      <c r="V398" s="257">
        <v>0</v>
      </c>
      <c r="W398" s="257">
        <v>0</v>
      </c>
      <c r="X398" s="257">
        <v>0</v>
      </c>
      <c r="Y398" s="257">
        <v>0</v>
      </c>
      <c r="Z398" s="257">
        <v>1.2468720432198561E-5</v>
      </c>
      <c r="AA398" s="257">
        <v>0</v>
      </c>
      <c r="AB398" s="257">
        <v>0</v>
      </c>
      <c r="AC398" s="257">
        <v>0</v>
      </c>
      <c r="AD398" s="257">
        <v>0</v>
      </c>
      <c r="AE398" s="257">
        <v>-3.6061795159175042E-5</v>
      </c>
      <c r="AF398" s="257">
        <v>-1.2468432079599384E-5</v>
      </c>
      <c r="AG398" s="257">
        <v>-3.9543667965692697E-6</v>
      </c>
      <c r="AH398" s="257">
        <v>3.112504927700252E-5</v>
      </c>
      <c r="AI398" s="257">
        <v>8.6654322514940346E-5</v>
      </c>
      <c r="AJ398" s="257">
        <v>1.4428244597012452E-4</v>
      </c>
      <c r="AK398" s="257">
        <v>1.97351911648741E-4</v>
      </c>
      <c r="AL398" s="257">
        <v>2.5347338553950022E-4</v>
      </c>
      <c r="AM398" s="257">
        <v>3.1331255743221459E-4</v>
      </c>
      <c r="AN398" s="257">
        <v>3.782814838970347E-4</v>
      </c>
      <c r="AO398" s="257">
        <v>4.4830149492060267E-4</v>
      </c>
      <c r="AP398" s="257">
        <v>5.0422402478367268E-4</v>
      </c>
      <c r="AQ398" s="257">
        <v>5.380424919796678E-4</v>
      </c>
      <c r="AR398" s="257">
        <v>5.5215661567961649E-4</v>
      </c>
      <c r="AS398" s="257">
        <v>5.4136445437232006E-4</v>
      </c>
      <c r="AT398" s="257">
        <v>5.1109494008368117E-4</v>
      </c>
      <c r="AU398" s="257">
        <v>4.8716995528525625E-4</v>
      </c>
      <c r="AV398" s="257">
        <v>4.7102472686387595E-4</v>
      </c>
      <c r="AW398" s="257">
        <v>4.7428119741349615E-4</v>
      </c>
      <c r="AX398" s="257">
        <v>-1.2447799463805156E-2</v>
      </c>
      <c r="AY398" s="257">
        <v>0.10246093038570198</v>
      </c>
      <c r="AZ398" s="257">
        <v>-9.0427560179148977E-2</v>
      </c>
      <c r="BA398" s="257">
        <v>-1.1397634839059272E-2</v>
      </c>
      <c r="BB398" s="257">
        <v>0</v>
      </c>
      <c r="BC398" s="257">
        <v>0</v>
      </c>
      <c r="BD398" s="257">
        <v>0</v>
      </c>
      <c r="BE398" s="257">
        <v>0</v>
      </c>
      <c r="BF398" s="257">
        <v>0</v>
      </c>
      <c r="BG398" s="257">
        <v>0</v>
      </c>
      <c r="BH398" s="257">
        <v>0</v>
      </c>
      <c r="BI398" s="257">
        <v>0</v>
      </c>
      <c r="BJ398" s="257">
        <v>0</v>
      </c>
      <c r="BK398" s="257">
        <v>0</v>
      </c>
      <c r="BL398" s="258">
        <v>0</v>
      </c>
    </row>
    <row r="399" spans="1:64" hidden="1" outlineLevel="1" x14ac:dyDescent="0.2">
      <c r="A399" s="238">
        <v>49128</v>
      </c>
      <c r="B399" s="238">
        <v>49312</v>
      </c>
      <c r="C399" s="256">
        <v>4.1008477332462941E-13</v>
      </c>
      <c r="D399" s="257">
        <v>2.6768799418170669E-13</v>
      </c>
      <c r="E399" s="257">
        <v>0</v>
      </c>
      <c r="F399" s="257">
        <v>0</v>
      </c>
      <c r="G399" s="257">
        <v>0</v>
      </c>
      <c r="H399" s="257">
        <v>0</v>
      </c>
      <c r="I399" s="257">
        <v>0</v>
      </c>
      <c r="J399" s="257">
        <v>0</v>
      </c>
      <c r="K399" s="257">
        <v>0</v>
      </c>
      <c r="L399" s="257">
        <v>0</v>
      </c>
      <c r="M399" s="257">
        <v>0</v>
      </c>
      <c r="N399" s="257">
        <v>4.8391896039529526E-6</v>
      </c>
      <c r="O399" s="257">
        <v>0</v>
      </c>
      <c r="P399" s="257">
        <v>0</v>
      </c>
      <c r="Q399" s="257">
        <v>0</v>
      </c>
      <c r="R399" s="257">
        <v>0</v>
      </c>
      <c r="S399" s="257">
        <v>2.6741738213179232E-8</v>
      </c>
      <c r="T399" s="257">
        <v>-2.053179867484746E-5</v>
      </c>
      <c r="U399" s="257">
        <v>0</v>
      </c>
      <c r="V399" s="257">
        <v>0</v>
      </c>
      <c r="W399" s="257">
        <v>0</v>
      </c>
      <c r="X399" s="257">
        <v>0</v>
      </c>
      <c r="Y399" s="257">
        <v>0</v>
      </c>
      <c r="Z399" s="257">
        <v>1.2211645739110873E-5</v>
      </c>
      <c r="AA399" s="257">
        <v>0</v>
      </c>
      <c r="AB399" s="257">
        <v>0</v>
      </c>
      <c r="AC399" s="257">
        <v>0</v>
      </c>
      <c r="AD399" s="257">
        <v>0</v>
      </c>
      <c r="AE399" s="257">
        <v>-3.531828548125962E-5</v>
      </c>
      <c r="AF399" s="257">
        <v>-1.4504886499323855E-5</v>
      </c>
      <c r="AG399" s="257">
        <v>-7.3134601169012881E-6</v>
      </c>
      <c r="AH399" s="257">
        <v>2.5876084225610191E-5</v>
      </c>
      <c r="AI399" s="257">
        <v>7.9146484329892589E-5</v>
      </c>
      <c r="AJ399" s="257">
        <v>1.3441852190390998E-4</v>
      </c>
      <c r="AK399" s="257">
        <v>1.8523269525342473E-4</v>
      </c>
      <c r="AL399" s="257">
        <v>2.3901710201332249E-4</v>
      </c>
      <c r="AM399" s="257">
        <v>2.9637526375749651E-4</v>
      </c>
      <c r="AN399" s="257">
        <v>3.588930318540462E-4</v>
      </c>
      <c r="AO399" s="257">
        <v>4.2625437176397468E-4</v>
      </c>
      <c r="AP399" s="257">
        <v>4.7973582162684492E-4</v>
      </c>
      <c r="AQ399" s="257">
        <v>5.115992691275828E-4</v>
      </c>
      <c r="AR399" s="257">
        <v>5.2413266081537124E-4</v>
      </c>
      <c r="AS399" s="257">
        <v>5.121421531079362E-4</v>
      </c>
      <c r="AT399" s="257">
        <v>4.8134594781518852E-4</v>
      </c>
      <c r="AU399" s="257">
        <v>4.5645062445597365E-4</v>
      </c>
      <c r="AV399" s="257">
        <v>4.3923694713151858E-4</v>
      </c>
      <c r="AW399" s="257">
        <v>4.4099590813814586E-4</v>
      </c>
      <c r="AX399" s="257">
        <v>4.6012098905831491E-4</v>
      </c>
      <c r="AY399" s="257">
        <v>-1.2929369249436946E-2</v>
      </c>
      <c r="AZ399" s="257">
        <v>0.10590109659087323</v>
      </c>
      <c r="BA399" s="257">
        <v>-9.3220232254504709E-2</v>
      </c>
      <c r="BB399" s="257">
        <v>-1.160815702320247E-2</v>
      </c>
      <c r="BC399" s="257">
        <v>0</v>
      </c>
      <c r="BD399" s="257">
        <v>0</v>
      </c>
      <c r="BE399" s="257">
        <v>0</v>
      </c>
      <c r="BF399" s="257">
        <v>0</v>
      </c>
      <c r="BG399" s="257">
        <v>0</v>
      </c>
      <c r="BH399" s="257">
        <v>0</v>
      </c>
      <c r="BI399" s="257">
        <v>0</v>
      </c>
      <c r="BJ399" s="257">
        <v>0</v>
      </c>
      <c r="BK399" s="257">
        <v>0</v>
      </c>
      <c r="BL399" s="258">
        <v>0</v>
      </c>
    </row>
    <row r="400" spans="1:64" hidden="1" outlineLevel="1" x14ac:dyDescent="0.2">
      <c r="A400" s="238">
        <v>49493</v>
      </c>
      <c r="B400" s="238">
        <v>49677</v>
      </c>
      <c r="C400" s="256">
        <v>-1.0552638509843951E-12</v>
      </c>
      <c r="D400" s="257">
        <v>-9.6566629965622037E-13</v>
      </c>
      <c r="E400" s="257">
        <v>0</v>
      </c>
      <c r="F400" s="257">
        <v>0</v>
      </c>
      <c r="G400" s="257">
        <v>0</v>
      </c>
      <c r="H400" s="257">
        <v>0</v>
      </c>
      <c r="I400" s="257">
        <v>0</v>
      </c>
      <c r="J400" s="257">
        <v>0</v>
      </c>
      <c r="K400" s="257">
        <v>0</v>
      </c>
      <c r="L400" s="257">
        <v>0</v>
      </c>
      <c r="M400" s="257">
        <v>0</v>
      </c>
      <c r="N400" s="257">
        <v>4.7567822617055732E-6</v>
      </c>
      <c r="O400" s="257">
        <v>0</v>
      </c>
      <c r="P400" s="257">
        <v>0</v>
      </c>
      <c r="Q400" s="257">
        <v>0</v>
      </c>
      <c r="R400" s="257">
        <v>0</v>
      </c>
      <c r="S400" s="257">
        <v>2.6285879189245993E-8</v>
      </c>
      <c r="T400" s="257">
        <v>-2.0589959068293209E-5</v>
      </c>
      <c r="U400" s="257">
        <v>0</v>
      </c>
      <c r="V400" s="257">
        <v>0</v>
      </c>
      <c r="W400" s="257">
        <v>0</v>
      </c>
      <c r="X400" s="257">
        <v>0</v>
      </c>
      <c r="Y400" s="257">
        <v>0</v>
      </c>
      <c r="Z400" s="257">
        <v>1.2003694407727514E-5</v>
      </c>
      <c r="AA400" s="257">
        <v>0</v>
      </c>
      <c r="AB400" s="257">
        <v>0</v>
      </c>
      <c r="AC400" s="257">
        <v>0</v>
      </c>
      <c r="AD400" s="257">
        <v>0</v>
      </c>
      <c r="AE400" s="257">
        <v>-3.471685529852532E-5</v>
      </c>
      <c r="AF400" s="257">
        <v>-1.5073936578777203E-5</v>
      </c>
      <c r="AG400" s="257">
        <v>-8.4131154648517392E-6</v>
      </c>
      <c r="AH400" s="257">
        <v>2.3796896776364512E-5</v>
      </c>
      <c r="AI400" s="257">
        <v>7.5763073132825709E-5</v>
      </c>
      <c r="AJ400" s="257">
        <v>1.2967832156154371E-4</v>
      </c>
      <c r="AK400" s="257">
        <v>1.7921404393731258E-4</v>
      </c>
      <c r="AL400" s="257">
        <v>2.3166416941370824E-4</v>
      </c>
      <c r="AM400" s="257">
        <v>2.876003225644741E-4</v>
      </c>
      <c r="AN400" s="257">
        <v>3.4865802099656035E-4</v>
      </c>
      <c r="AO400" s="257">
        <v>4.1443995937910649E-4</v>
      </c>
      <c r="AP400" s="257">
        <v>4.6655442669277236E-4</v>
      </c>
      <c r="AQ400" s="257">
        <v>4.9742570685676335E-4</v>
      </c>
      <c r="AR400" s="257">
        <v>5.0928678079421169E-4</v>
      </c>
      <c r="AS400" s="257">
        <v>4.9699484255719822E-4</v>
      </c>
      <c r="AT400" s="257">
        <v>4.6631640069950964E-4</v>
      </c>
      <c r="AU400" s="257">
        <v>4.4132159148630237E-4</v>
      </c>
      <c r="AV400" s="257">
        <v>4.2390244930577432E-4</v>
      </c>
      <c r="AW400" s="257">
        <v>4.2512252708683989E-4</v>
      </c>
      <c r="AX400" s="257">
        <v>4.4334579677722703E-4</v>
      </c>
      <c r="AY400" s="257">
        <v>4.6471438176630322E-4</v>
      </c>
      <c r="AZ400" s="257">
        <v>-1.3664128118972746E-2</v>
      </c>
      <c r="BA400" s="257">
        <v>0.10923822476367429</v>
      </c>
      <c r="BB400" s="257">
        <v>-9.5770616057064786E-2</v>
      </c>
      <c r="BC400" s="257">
        <v>-1.2028660402423836E-2</v>
      </c>
      <c r="BD400" s="257">
        <v>0</v>
      </c>
      <c r="BE400" s="257">
        <v>0</v>
      </c>
      <c r="BF400" s="257">
        <v>0</v>
      </c>
      <c r="BG400" s="257">
        <v>0</v>
      </c>
      <c r="BH400" s="257">
        <v>0</v>
      </c>
      <c r="BI400" s="257">
        <v>0</v>
      </c>
      <c r="BJ400" s="257">
        <v>0</v>
      </c>
      <c r="BK400" s="257">
        <v>0</v>
      </c>
      <c r="BL400" s="258">
        <v>0</v>
      </c>
    </row>
    <row r="401" spans="1:64" hidden="1" outlineLevel="1" x14ac:dyDescent="0.2">
      <c r="A401" s="238">
        <v>49859</v>
      </c>
      <c r="B401" s="238">
        <v>50045</v>
      </c>
      <c r="C401" s="256">
        <v>-8.6648396656045517E-13</v>
      </c>
      <c r="D401" s="257">
        <v>-5.2253788455221234E-13</v>
      </c>
      <c r="E401" s="257">
        <v>0</v>
      </c>
      <c r="F401" s="257">
        <v>0</v>
      </c>
      <c r="G401" s="257">
        <v>0</v>
      </c>
      <c r="H401" s="257">
        <v>0</v>
      </c>
      <c r="I401" s="257">
        <v>0</v>
      </c>
      <c r="J401" s="257">
        <v>0</v>
      </c>
      <c r="K401" s="257">
        <v>0</v>
      </c>
      <c r="L401" s="257">
        <v>0</v>
      </c>
      <c r="M401" s="257">
        <v>0</v>
      </c>
      <c r="N401" s="257">
        <v>4.710468542145187E-6</v>
      </c>
      <c r="O401" s="257">
        <v>0</v>
      </c>
      <c r="P401" s="257">
        <v>0</v>
      </c>
      <c r="Q401" s="257">
        <v>0</v>
      </c>
      <c r="R401" s="257">
        <v>0</v>
      </c>
      <c r="S401" s="257">
        <v>2.603004303149954E-8</v>
      </c>
      <c r="T401" s="257">
        <v>-1.3621336857942701E-5</v>
      </c>
      <c r="U401" s="257">
        <v>0</v>
      </c>
      <c r="V401" s="257">
        <v>0</v>
      </c>
      <c r="W401" s="257">
        <v>0</v>
      </c>
      <c r="X401" s="257">
        <v>0</v>
      </c>
      <c r="Y401" s="257">
        <v>0</v>
      </c>
      <c r="Z401" s="257">
        <v>1.1886819281137304E-5</v>
      </c>
      <c r="AA401" s="257">
        <v>0</v>
      </c>
      <c r="AB401" s="257">
        <v>0</v>
      </c>
      <c r="AC401" s="257">
        <v>0</v>
      </c>
      <c r="AD401" s="257">
        <v>0</v>
      </c>
      <c r="AE401" s="257">
        <v>-3.437883457880174E-5</v>
      </c>
      <c r="AF401" s="257">
        <v>-1.3832345639175347E-6</v>
      </c>
      <c r="AG401" s="257">
        <v>1.198667871186998E-5</v>
      </c>
      <c r="AH401" s="257">
        <v>5.0773380923494621E-5</v>
      </c>
      <c r="AI401" s="257">
        <v>1.0881094631036425E-4</v>
      </c>
      <c r="AJ401" s="257">
        <v>1.6909817486336837E-4</v>
      </c>
      <c r="AK401" s="257">
        <v>2.2500838205214563E-4</v>
      </c>
      <c r="AL401" s="257">
        <v>2.8391807087996962E-4</v>
      </c>
      <c r="AM401" s="257">
        <v>3.4667285230673833E-4</v>
      </c>
      <c r="AN401" s="257">
        <v>4.1370078045699366E-4</v>
      </c>
      <c r="AO401" s="257">
        <v>4.8601729723237591E-4</v>
      </c>
      <c r="AP401" s="257">
        <v>5.4523394081269078E-4</v>
      </c>
      <c r="AQ401" s="257">
        <v>5.8322902091197115E-4</v>
      </c>
      <c r="AR401" s="257">
        <v>6.0259080367803391E-4</v>
      </c>
      <c r="AS401" s="257">
        <v>5.9880897469249267E-4</v>
      </c>
      <c r="AT401" s="257">
        <v>5.7522905650164713E-4</v>
      </c>
      <c r="AU401" s="257">
        <v>5.5911663761975053E-4</v>
      </c>
      <c r="AV401" s="257">
        <v>5.501422879684555E-4</v>
      </c>
      <c r="AW401" s="257">
        <v>5.5979717702482265E-4</v>
      </c>
      <c r="AX401" s="257">
        <v>5.8746078188593159E-4</v>
      </c>
      <c r="AY401" s="257">
        <v>6.1604146511389738E-4</v>
      </c>
      <c r="AZ401" s="257">
        <v>6.5680340770580149E-4</v>
      </c>
      <c r="BA401" s="257">
        <v>-1.3783056442198675E-2</v>
      </c>
      <c r="BB401" s="257">
        <v>0.11209460638611074</v>
      </c>
      <c r="BC401" s="257">
        <v>-0.10219283185608651</v>
      </c>
      <c r="BD401" s="257">
        <v>-1.1913546934744572E-2</v>
      </c>
      <c r="BE401" s="257">
        <v>1.0090977835247142E-4</v>
      </c>
      <c r="BF401" s="257">
        <v>0</v>
      </c>
      <c r="BG401" s="257">
        <v>0</v>
      </c>
      <c r="BH401" s="257">
        <v>0</v>
      </c>
      <c r="BI401" s="257">
        <v>0</v>
      </c>
      <c r="BJ401" s="257">
        <v>0</v>
      </c>
      <c r="BK401" s="257">
        <v>0</v>
      </c>
      <c r="BL401" s="258">
        <v>0</v>
      </c>
    </row>
    <row r="402" spans="1:64" hidden="1" outlineLevel="1" x14ac:dyDescent="0.2">
      <c r="A402" s="238">
        <v>50224</v>
      </c>
      <c r="B402" s="238">
        <v>50409</v>
      </c>
      <c r="C402" s="256">
        <v>1.9434486840970321E-12</v>
      </c>
      <c r="D402" s="257">
        <v>7.4504349182402538E-13</v>
      </c>
      <c r="E402" s="257">
        <v>0</v>
      </c>
      <c r="F402" s="257">
        <v>0</v>
      </c>
      <c r="G402" s="257">
        <v>0</v>
      </c>
      <c r="H402" s="257">
        <v>0</v>
      </c>
      <c r="I402" s="257">
        <v>0</v>
      </c>
      <c r="J402" s="257">
        <v>0</v>
      </c>
      <c r="K402" s="257">
        <v>0</v>
      </c>
      <c r="L402" s="257">
        <v>0</v>
      </c>
      <c r="M402" s="257">
        <v>0</v>
      </c>
      <c r="N402" s="257">
        <v>4.6539467733512033E-6</v>
      </c>
      <c r="O402" s="257">
        <v>0</v>
      </c>
      <c r="P402" s="257">
        <v>0</v>
      </c>
      <c r="Q402" s="257">
        <v>0</v>
      </c>
      <c r="R402" s="257">
        <v>0</v>
      </c>
      <c r="S402" s="257">
        <v>2.5718262463094078E-8</v>
      </c>
      <c r="T402" s="257">
        <v>-8.2466337599194917E-6</v>
      </c>
      <c r="U402" s="257">
        <v>0</v>
      </c>
      <c r="V402" s="257">
        <v>0</v>
      </c>
      <c r="W402" s="257">
        <v>0</v>
      </c>
      <c r="X402" s="257">
        <v>0</v>
      </c>
      <c r="Y402" s="257">
        <v>0</v>
      </c>
      <c r="Z402" s="257">
        <v>1.1744185672587712E-5</v>
      </c>
      <c r="AA402" s="257">
        <v>0</v>
      </c>
      <c r="AB402" s="257">
        <v>0</v>
      </c>
      <c r="AC402" s="257">
        <v>0</v>
      </c>
      <c r="AD402" s="257">
        <v>0</v>
      </c>
      <c r="AE402" s="257">
        <v>-3.3966306816499148E-5</v>
      </c>
      <c r="AF402" s="257">
        <v>9.0617513880016098E-6</v>
      </c>
      <c r="AG402" s="257">
        <v>2.7486948502873643E-5</v>
      </c>
      <c r="AH402" s="257">
        <v>7.1113065311639162E-5</v>
      </c>
      <c r="AI402" s="257">
        <v>1.335190284209968E-4</v>
      </c>
      <c r="AJ402" s="257">
        <v>1.9839326089656547E-4</v>
      </c>
      <c r="AK402" s="257">
        <v>2.5891207660305379E-4</v>
      </c>
      <c r="AL402" s="257">
        <v>3.2248079834527182E-4</v>
      </c>
      <c r="AM402" s="257">
        <v>3.9015297042731614E-4</v>
      </c>
      <c r="AN402" s="257">
        <v>4.614311750964703E-4</v>
      </c>
      <c r="AO402" s="257">
        <v>5.384044960552864E-4</v>
      </c>
      <c r="AP402" s="257">
        <v>6.0276836864385508E-4</v>
      </c>
      <c r="AQ402" s="257">
        <v>6.4602537152610995E-4</v>
      </c>
      <c r="AR402" s="257">
        <v>6.7101903805411034E-4</v>
      </c>
      <c r="AS402" s="257">
        <v>6.7374298602786847E-4</v>
      </c>
      <c r="AT402" s="257">
        <v>6.5567983403019836E-4</v>
      </c>
      <c r="AU402" s="257">
        <v>6.4641424534570002E-4</v>
      </c>
      <c r="AV402" s="257">
        <v>6.4391919637193842E-4</v>
      </c>
      <c r="AW402" s="257">
        <v>6.5996189621466252E-4</v>
      </c>
      <c r="AX402" s="257">
        <v>6.9469691364337696E-4</v>
      </c>
      <c r="AY402" s="257">
        <v>7.2864982539143884E-4</v>
      </c>
      <c r="AZ402" s="257">
        <v>7.757937716639865E-4</v>
      </c>
      <c r="BA402" s="257">
        <v>8.1963466785879135E-4</v>
      </c>
      <c r="BB402" s="257">
        <v>-1.387365466889923E-2</v>
      </c>
      <c r="BC402" s="257">
        <v>0.11326382631881507</v>
      </c>
      <c r="BD402" s="257">
        <v>-0.10614219330627492</v>
      </c>
      <c r="BE402" s="257">
        <v>-1.2678098930019368E-2</v>
      </c>
      <c r="BF402" s="257">
        <v>0</v>
      </c>
      <c r="BG402" s="257">
        <v>0</v>
      </c>
      <c r="BH402" s="257">
        <v>0</v>
      </c>
      <c r="BI402" s="257">
        <v>0</v>
      </c>
      <c r="BJ402" s="257">
        <v>0</v>
      </c>
      <c r="BK402" s="257">
        <v>0</v>
      </c>
      <c r="BL402" s="258">
        <v>0</v>
      </c>
    </row>
    <row r="403" spans="1:64" hidden="1" outlineLevel="1" x14ac:dyDescent="0.2">
      <c r="A403" s="238">
        <v>50591</v>
      </c>
      <c r="B403" s="238">
        <v>50775</v>
      </c>
      <c r="C403" s="256">
        <v>-1.106646696198101E-12</v>
      </c>
      <c r="D403" s="257">
        <v>-2.1279411952858163E-12</v>
      </c>
      <c r="E403" s="257">
        <v>0</v>
      </c>
      <c r="F403" s="257">
        <v>0</v>
      </c>
      <c r="G403" s="257">
        <v>0</v>
      </c>
      <c r="H403" s="257">
        <v>0</v>
      </c>
      <c r="I403" s="257">
        <v>0</v>
      </c>
      <c r="J403" s="257">
        <v>0</v>
      </c>
      <c r="K403" s="257">
        <v>0</v>
      </c>
      <c r="L403" s="257">
        <v>0</v>
      </c>
      <c r="M403" s="257">
        <v>0</v>
      </c>
      <c r="N403" s="257">
        <v>4.6562864786903971E-6</v>
      </c>
      <c r="O403" s="257">
        <v>0</v>
      </c>
      <c r="P403" s="257">
        <v>0</v>
      </c>
      <c r="Q403" s="257">
        <v>0</v>
      </c>
      <c r="R403" s="257">
        <v>0</v>
      </c>
      <c r="S403" s="257">
        <v>2.5729722892718149E-8</v>
      </c>
      <c r="T403" s="257">
        <v>-7.4570623103710487E-6</v>
      </c>
      <c r="U403" s="257">
        <v>0</v>
      </c>
      <c r="V403" s="257">
        <v>0</v>
      </c>
      <c r="W403" s="257">
        <v>0</v>
      </c>
      <c r="X403" s="257">
        <v>0</v>
      </c>
      <c r="Y403" s="257">
        <v>0</v>
      </c>
      <c r="Z403" s="257">
        <v>1.1750097126117087E-5</v>
      </c>
      <c r="AA403" s="257">
        <v>0</v>
      </c>
      <c r="AB403" s="257">
        <v>0</v>
      </c>
      <c r="AC403" s="257">
        <v>0</v>
      </c>
      <c r="AD403" s="257">
        <v>0</v>
      </c>
      <c r="AE403" s="257">
        <v>-3.3983412184235978E-5</v>
      </c>
      <c r="AF403" s="257">
        <v>1.0654656500824755E-5</v>
      </c>
      <c r="AG403" s="257">
        <v>2.9883537378296021E-5</v>
      </c>
      <c r="AH403" s="257">
        <v>7.4339273804957529E-5</v>
      </c>
      <c r="AI403" s="257">
        <v>1.37548391694527E-4</v>
      </c>
      <c r="AJ403" s="257">
        <v>2.0326412204647209E-4</v>
      </c>
      <c r="AK403" s="257">
        <v>2.6461752429529466E-4</v>
      </c>
      <c r="AL403" s="257">
        <v>3.2903490536673533E-4</v>
      </c>
      <c r="AM403" s="257">
        <v>3.9760544756940741E-4</v>
      </c>
      <c r="AN403" s="257">
        <v>4.696893678862793E-4</v>
      </c>
      <c r="AO403" s="257">
        <v>5.4754288301853138E-4</v>
      </c>
      <c r="AP403" s="257">
        <v>6.1283046506002692E-4</v>
      </c>
      <c r="AQ403" s="257">
        <v>6.569810154641309E-4</v>
      </c>
      <c r="AR403" s="257">
        <v>6.8288043509901614E-4</v>
      </c>
      <c r="AS403" s="257">
        <v>6.8658975675763706E-4</v>
      </c>
      <c r="AT403" s="257">
        <v>6.6931345444220386E-4</v>
      </c>
      <c r="AU403" s="257">
        <v>6.6105773983504354E-4</v>
      </c>
      <c r="AV403" s="257">
        <v>6.5953188580493601E-4</v>
      </c>
      <c r="AW403" s="257">
        <v>6.7657322199305933E-4</v>
      </c>
      <c r="AX403" s="257">
        <v>7.1245198043200144E-4</v>
      </c>
      <c r="AY403" s="257">
        <v>7.4729374849420022E-4</v>
      </c>
      <c r="AZ403" s="257">
        <v>7.9550795282529391E-4</v>
      </c>
      <c r="BA403" s="257">
        <v>8.4049691042491475E-4</v>
      </c>
      <c r="BB403" s="257">
        <v>8.8237152532987147E-4</v>
      </c>
      <c r="BC403" s="257">
        <v>-1.4169026616967654E-2</v>
      </c>
      <c r="BD403" s="257">
        <v>0.11613115745228213</v>
      </c>
      <c r="BE403" s="257">
        <v>-0.11113209001821754</v>
      </c>
      <c r="BF403" s="257">
        <v>-1.2320866791297192E-2</v>
      </c>
      <c r="BG403" s="257">
        <v>0</v>
      </c>
      <c r="BH403" s="257">
        <v>0</v>
      </c>
      <c r="BI403" s="257">
        <v>0</v>
      </c>
      <c r="BJ403" s="257">
        <v>0</v>
      </c>
      <c r="BK403" s="257">
        <v>0</v>
      </c>
      <c r="BL403" s="258">
        <v>0</v>
      </c>
    </row>
    <row r="404" spans="1:64" hidden="1" outlineLevel="1" x14ac:dyDescent="0.2">
      <c r="A404" s="238">
        <v>50955</v>
      </c>
      <c r="B404" s="238">
        <v>51139</v>
      </c>
      <c r="C404" s="256">
        <v>2.0733218093738172E-12</v>
      </c>
      <c r="D404" s="257">
        <v>1.5339889215660726E-12</v>
      </c>
      <c r="E404" s="257">
        <v>0</v>
      </c>
      <c r="F404" s="257">
        <v>0</v>
      </c>
      <c r="G404" s="257">
        <v>0</v>
      </c>
      <c r="H404" s="257">
        <v>0</v>
      </c>
      <c r="I404" s="257">
        <v>0</v>
      </c>
      <c r="J404" s="257">
        <v>0</v>
      </c>
      <c r="K404" s="257">
        <v>0</v>
      </c>
      <c r="L404" s="257">
        <v>0</v>
      </c>
      <c r="M404" s="257">
        <v>0</v>
      </c>
      <c r="N404" s="257">
        <v>4.6143039655786259E-6</v>
      </c>
      <c r="O404" s="257">
        <v>0</v>
      </c>
      <c r="P404" s="257">
        <v>0</v>
      </c>
      <c r="Q404" s="257">
        <v>0</v>
      </c>
      <c r="R404" s="257">
        <v>0</v>
      </c>
      <c r="S404" s="257">
        <v>2.5498989310984383E-8</v>
      </c>
      <c r="T404" s="257">
        <v>-1.2813538555535645E-5</v>
      </c>
      <c r="U404" s="257">
        <v>0</v>
      </c>
      <c r="V404" s="257">
        <v>0</v>
      </c>
      <c r="W404" s="257">
        <v>0</v>
      </c>
      <c r="X404" s="257">
        <v>0</v>
      </c>
      <c r="Y404" s="257">
        <v>0</v>
      </c>
      <c r="Z404" s="257">
        <v>1.1644148421204471E-5</v>
      </c>
      <c r="AA404" s="257">
        <v>0</v>
      </c>
      <c r="AB404" s="257">
        <v>0</v>
      </c>
      <c r="AC404" s="257">
        <v>0</v>
      </c>
      <c r="AD404" s="257">
        <v>0</v>
      </c>
      <c r="AE404" s="257">
        <v>-3.3676980060900336E-5</v>
      </c>
      <c r="AF404" s="257">
        <v>-2.9497044786233606E-7</v>
      </c>
      <c r="AG404" s="257">
        <v>1.3332157643781289E-5</v>
      </c>
      <c r="AH404" s="257">
        <v>5.1865512585489576E-5</v>
      </c>
      <c r="AI404" s="257">
        <v>1.092337603113766E-4</v>
      </c>
      <c r="AJ404" s="257">
        <v>1.6883000899390807E-4</v>
      </c>
      <c r="AK404" s="257">
        <v>2.2413543763552188E-4</v>
      </c>
      <c r="AL404" s="257">
        <v>2.8238646220511698E-4</v>
      </c>
      <c r="AM404" s="257">
        <v>3.444379183731236E-4</v>
      </c>
      <c r="AN404" s="257">
        <v>4.1061116041647E-4</v>
      </c>
      <c r="AO404" s="257">
        <v>4.8201286207306959E-4</v>
      </c>
      <c r="AP404" s="257">
        <v>5.4061396671251788E-4</v>
      </c>
      <c r="AQ404" s="257">
        <v>5.7841657156062348E-4</v>
      </c>
      <c r="AR404" s="257">
        <v>5.9797914459468193E-4</v>
      </c>
      <c r="AS404" s="257">
        <v>5.9493125457239088E-4</v>
      </c>
      <c r="AT404" s="257">
        <v>5.7236195362166814E-4</v>
      </c>
      <c r="AU404" s="257">
        <v>5.572573941844787E-4</v>
      </c>
      <c r="AV404" s="257">
        <v>5.4911388747093913E-4</v>
      </c>
      <c r="AW404" s="257">
        <v>5.5923271847202797E-4</v>
      </c>
      <c r="AX404" s="257">
        <v>5.8708102078189935E-4</v>
      </c>
      <c r="AY404" s="257">
        <v>6.1566205528394789E-4</v>
      </c>
      <c r="AZ404" s="257">
        <v>6.562902212326029E-4</v>
      </c>
      <c r="BA404" s="257">
        <v>6.9317938548746263E-4</v>
      </c>
      <c r="BB404" s="257">
        <v>7.2702849248506164E-4</v>
      </c>
      <c r="BC404" s="257">
        <v>7.4602588271614756E-4</v>
      </c>
      <c r="BD404" s="257">
        <v>-1.5444392993888797E-2</v>
      </c>
      <c r="BE404" s="257">
        <v>0.11936894609238703</v>
      </c>
      <c r="BF404" s="257">
        <v>-0.11024904922368489</v>
      </c>
      <c r="BG404" s="257">
        <v>-1.2914081518688737E-2</v>
      </c>
      <c r="BH404" s="257">
        <v>0</v>
      </c>
      <c r="BI404" s="257">
        <v>0</v>
      </c>
      <c r="BJ404" s="257">
        <v>0</v>
      </c>
      <c r="BK404" s="257">
        <v>0</v>
      </c>
      <c r="BL404" s="258">
        <v>0</v>
      </c>
    </row>
    <row r="405" spans="1:64" hidden="1" outlineLevel="1" x14ac:dyDescent="0.2">
      <c r="A405" s="238">
        <v>51320</v>
      </c>
      <c r="B405" s="238">
        <v>51504</v>
      </c>
      <c r="C405" s="256">
        <v>0</v>
      </c>
      <c r="D405" s="257">
        <v>-1.1161473555762337E-12</v>
      </c>
      <c r="E405" s="257">
        <v>0</v>
      </c>
      <c r="F405" s="257">
        <v>0</v>
      </c>
      <c r="G405" s="257">
        <v>0</v>
      </c>
      <c r="H405" s="257">
        <v>0</v>
      </c>
      <c r="I405" s="257">
        <v>0</v>
      </c>
      <c r="J405" s="257">
        <v>0</v>
      </c>
      <c r="K405" s="257">
        <v>0</v>
      </c>
      <c r="L405" s="257">
        <v>0</v>
      </c>
      <c r="M405" s="257">
        <v>0</v>
      </c>
      <c r="N405" s="257">
        <v>4.5952816936257069E-6</v>
      </c>
      <c r="O405" s="257">
        <v>0</v>
      </c>
      <c r="P405" s="257">
        <v>0</v>
      </c>
      <c r="Q405" s="257">
        <v>0</v>
      </c>
      <c r="R405" s="257">
        <v>0</v>
      </c>
      <c r="S405" s="257">
        <v>2.5393460703320463E-8</v>
      </c>
      <c r="T405" s="257">
        <v>-1.8720866580654305E-5</v>
      </c>
      <c r="U405" s="257">
        <v>0</v>
      </c>
      <c r="V405" s="257">
        <v>0</v>
      </c>
      <c r="W405" s="257">
        <v>0</v>
      </c>
      <c r="X405" s="257">
        <v>0</v>
      </c>
      <c r="Y405" s="257">
        <v>0</v>
      </c>
      <c r="Z405" s="257">
        <v>1.1596147885379292E-5</v>
      </c>
      <c r="AA405" s="257">
        <v>0</v>
      </c>
      <c r="AB405" s="257">
        <v>0</v>
      </c>
      <c r="AC405" s="257">
        <v>0</v>
      </c>
      <c r="AD405" s="257">
        <v>0</v>
      </c>
      <c r="AE405" s="257">
        <v>-3.3538156415146084E-5</v>
      </c>
      <c r="AF405" s="257">
        <v>-1.22207743757409E-5</v>
      </c>
      <c r="AG405" s="257">
        <v>-4.6150747804001024E-6</v>
      </c>
      <c r="AH405" s="257">
        <v>2.7691114917981208E-5</v>
      </c>
      <c r="AI405" s="257">
        <v>7.9031330030640209E-5</v>
      </c>
      <c r="AJ405" s="257">
        <v>1.3230836648808753E-4</v>
      </c>
      <c r="AK405" s="257">
        <v>1.8134760771878339E-4</v>
      </c>
      <c r="AL405" s="257">
        <v>2.3321920509348365E-4</v>
      </c>
      <c r="AM405" s="257">
        <v>2.8853186928449667E-4</v>
      </c>
      <c r="AN405" s="257">
        <v>3.4865126240370137E-4</v>
      </c>
      <c r="AO405" s="257">
        <v>4.1344013524204082E-4</v>
      </c>
      <c r="AP405" s="257">
        <v>4.6509685317221161E-4</v>
      </c>
      <c r="AQ405" s="257">
        <v>4.9620726215091754E-4</v>
      </c>
      <c r="AR405" s="257">
        <v>5.0898222871762627E-4</v>
      </c>
      <c r="AS405" s="257">
        <v>4.985581915652737E-4</v>
      </c>
      <c r="AT405" s="257">
        <v>4.7009160026754981E-4</v>
      </c>
      <c r="AU405" s="257">
        <v>4.4744379523242034E-4</v>
      </c>
      <c r="AV405" s="257">
        <v>4.3204656709126994E-4</v>
      </c>
      <c r="AW405" s="257">
        <v>4.3468537304162383E-4</v>
      </c>
      <c r="AX405" s="257">
        <v>4.5394676993299257E-4</v>
      </c>
      <c r="AY405" s="257">
        <v>4.7587808728896891E-4</v>
      </c>
      <c r="AZ405" s="257">
        <v>5.08480180163552E-4</v>
      </c>
      <c r="BA405" s="257">
        <v>5.367622090977583E-4</v>
      </c>
      <c r="BB405" s="257">
        <v>5.6206399089374273E-4</v>
      </c>
      <c r="BC405" s="257">
        <v>5.727616133291303E-4</v>
      </c>
      <c r="BD405" s="257">
        <v>5.9114602763401386E-4</v>
      </c>
      <c r="BE405" s="257">
        <v>-1.6056361802803211E-2</v>
      </c>
      <c r="BF405" s="257">
        <v>0.12291780586492201</v>
      </c>
      <c r="BG405" s="257">
        <v>-0.10966514297298047</v>
      </c>
      <c r="BH405" s="257">
        <v>-1.3145473759127807E-2</v>
      </c>
      <c r="BI405" s="257">
        <v>0</v>
      </c>
      <c r="BJ405" s="257">
        <v>0</v>
      </c>
      <c r="BK405" s="257">
        <v>0</v>
      </c>
      <c r="BL405" s="258">
        <v>0</v>
      </c>
    </row>
    <row r="406" spans="1:64" hidden="1" outlineLevel="1" x14ac:dyDescent="0.2">
      <c r="A406" s="238">
        <v>51685</v>
      </c>
      <c r="B406" s="238">
        <v>51869</v>
      </c>
      <c r="C406" s="256">
        <v>1.9453275274779382E-12</v>
      </c>
      <c r="D406" s="257">
        <v>1.0504495305371244E-12</v>
      </c>
      <c r="E406" s="257">
        <v>0</v>
      </c>
      <c r="F406" s="257">
        <v>0</v>
      </c>
      <c r="G406" s="257">
        <v>0</v>
      </c>
      <c r="H406" s="257">
        <v>0</v>
      </c>
      <c r="I406" s="257">
        <v>0</v>
      </c>
      <c r="J406" s="257">
        <v>0</v>
      </c>
      <c r="K406" s="257">
        <v>0</v>
      </c>
      <c r="L406" s="257">
        <v>0</v>
      </c>
      <c r="M406" s="257">
        <v>0</v>
      </c>
      <c r="N406" s="257">
        <v>4.5852960281428465E-6</v>
      </c>
      <c r="O406" s="257">
        <v>0</v>
      </c>
      <c r="P406" s="257">
        <v>0</v>
      </c>
      <c r="Q406" s="257">
        <v>0</v>
      </c>
      <c r="R406" s="257">
        <v>0</v>
      </c>
      <c r="S406" s="257">
        <v>2.5339518984031195E-8</v>
      </c>
      <c r="T406" s="257">
        <v>-2.9847770474896937E-5</v>
      </c>
      <c r="U406" s="257">
        <v>0</v>
      </c>
      <c r="V406" s="257">
        <v>0</v>
      </c>
      <c r="W406" s="257">
        <v>0</v>
      </c>
      <c r="X406" s="257">
        <v>0</v>
      </c>
      <c r="Y406" s="257">
        <v>0</v>
      </c>
      <c r="Z406" s="257">
        <v>1.1570948447828331E-5</v>
      </c>
      <c r="AA406" s="257">
        <v>0</v>
      </c>
      <c r="AB406" s="257">
        <v>0</v>
      </c>
      <c r="AC406" s="257">
        <v>0</v>
      </c>
      <c r="AD406" s="257">
        <v>0</v>
      </c>
      <c r="AE406" s="257">
        <v>-3.3465273040907476E-5</v>
      </c>
      <c r="AF406" s="257">
        <v>-3.454198968668061E-5</v>
      </c>
      <c r="AG406" s="257">
        <v>-3.8129973449162885E-5</v>
      </c>
      <c r="AH406" s="257">
        <v>-1.7262789284468172E-5</v>
      </c>
      <c r="AI406" s="257">
        <v>2.3112741601859395E-5</v>
      </c>
      <c r="AJ406" s="257">
        <v>6.4893915114274834E-5</v>
      </c>
      <c r="AK406" s="257">
        <v>1.0251274342584771E-4</v>
      </c>
      <c r="AL406" s="257">
        <v>1.4277124779029163E-4</v>
      </c>
      <c r="AM406" s="257">
        <v>1.8581350132912747E-4</v>
      </c>
      <c r="AN406" s="257">
        <v>2.3497035343562206E-4</v>
      </c>
      <c r="AO406" s="257">
        <v>2.8777942143760893E-4</v>
      </c>
      <c r="AP406" s="257">
        <v>3.2676886584661474E-4</v>
      </c>
      <c r="AQ406" s="257">
        <v>3.4556033142074671E-4</v>
      </c>
      <c r="AR406" s="257">
        <v>3.457406540069291E-4</v>
      </c>
      <c r="AS406" s="257">
        <v>3.2149484345478374E-4</v>
      </c>
      <c r="AT406" s="257">
        <v>2.8187157582549444E-4</v>
      </c>
      <c r="AU406" s="257">
        <v>2.4501715114904135E-4</v>
      </c>
      <c r="AV406" s="257">
        <v>2.1599914407622288E-4</v>
      </c>
      <c r="AW406" s="257">
        <v>2.0469499371388703E-4</v>
      </c>
      <c r="AX406" s="257">
        <v>2.0804645594102097E-4</v>
      </c>
      <c r="AY406" s="257">
        <v>2.1768531227013901E-4</v>
      </c>
      <c r="AZ406" s="257">
        <v>2.3549187029825577E-4</v>
      </c>
      <c r="BA406" s="257">
        <v>2.4787003283995674E-4</v>
      </c>
      <c r="BB406" s="257">
        <v>2.5737039303118294E-4</v>
      </c>
      <c r="BC406" s="257">
        <v>2.5263305692688198E-4</v>
      </c>
      <c r="BD406" s="257">
        <v>2.5303438727211462E-4</v>
      </c>
      <c r="BE406" s="257">
        <v>2.5600410598522125E-4</v>
      </c>
      <c r="BF406" s="257">
        <v>-1.7687645716794386E-2</v>
      </c>
      <c r="BG406" s="257">
        <v>0.12978191852290838</v>
      </c>
      <c r="BH406" s="257">
        <v>-0.12950632083453237</v>
      </c>
      <c r="BI406" s="257">
        <v>-3.2150528075369344E-3</v>
      </c>
      <c r="BJ406" s="257">
        <v>-1.4969972020018362E-5</v>
      </c>
      <c r="BK406" s="257">
        <v>-4.2895861500551018E-8</v>
      </c>
      <c r="BL406" s="258">
        <v>-5.1356646725417562E-10</v>
      </c>
    </row>
    <row r="407" spans="1:64" hidden="1" outlineLevel="1" x14ac:dyDescent="0.2">
      <c r="A407" s="238">
        <v>52050</v>
      </c>
      <c r="B407" s="238">
        <v>52236</v>
      </c>
      <c r="C407" s="256">
        <v>-2.1114398305681643E-13</v>
      </c>
      <c r="D407" s="257">
        <v>-5.8308018892731861E-13</v>
      </c>
      <c r="E407" s="257">
        <v>0</v>
      </c>
      <c r="F407" s="257">
        <v>0</v>
      </c>
      <c r="G407" s="257">
        <v>0</v>
      </c>
      <c r="H407" s="257">
        <v>0</v>
      </c>
      <c r="I407" s="257">
        <v>0</v>
      </c>
      <c r="J407" s="257">
        <v>0</v>
      </c>
      <c r="K407" s="257">
        <v>0</v>
      </c>
      <c r="L407" s="257">
        <v>0</v>
      </c>
      <c r="M407" s="257">
        <v>0</v>
      </c>
      <c r="N407" s="257">
        <v>4.5947662764337076E-6</v>
      </c>
      <c r="O407" s="257">
        <v>0</v>
      </c>
      <c r="P407" s="257">
        <v>0</v>
      </c>
      <c r="Q407" s="257">
        <v>0</v>
      </c>
      <c r="R407" s="257">
        <v>0</v>
      </c>
      <c r="S407" s="257">
        <v>2.5391562989588903E-8</v>
      </c>
      <c r="T407" s="257">
        <v>-4.2997653649280015E-5</v>
      </c>
      <c r="U407" s="257">
        <v>0</v>
      </c>
      <c r="V407" s="257">
        <v>0</v>
      </c>
      <c r="W407" s="257">
        <v>0</v>
      </c>
      <c r="X407" s="257">
        <v>0</v>
      </c>
      <c r="Y407" s="257">
        <v>0</v>
      </c>
      <c r="Z407" s="257">
        <v>1.1594843788730481E-5</v>
      </c>
      <c r="AA407" s="257">
        <v>0</v>
      </c>
      <c r="AB407" s="257">
        <v>0</v>
      </c>
      <c r="AC407" s="257">
        <v>0</v>
      </c>
      <c r="AD407" s="257">
        <v>0</v>
      </c>
      <c r="AE407" s="257">
        <v>-3.3534385839487091E-5</v>
      </c>
      <c r="AF407" s="257">
        <v>-6.0804575839529945E-5</v>
      </c>
      <c r="AG407" s="257">
        <v>-7.7499425418289108E-5</v>
      </c>
      <c r="AH407" s="257">
        <v>-6.9912019639493256E-5</v>
      </c>
      <c r="AI407" s="257">
        <v>-4.2173949124779155E-5</v>
      </c>
      <c r="AJ407" s="257">
        <v>-1.3643793596120274E-5</v>
      </c>
      <c r="AK407" s="257">
        <v>1.079307470037115E-5</v>
      </c>
      <c r="AL407" s="257">
        <v>3.7658797225011142E-5</v>
      </c>
      <c r="AM407" s="257">
        <v>6.6547717299639958E-5</v>
      </c>
      <c r="AN407" s="257">
        <v>1.0311138418487437E-4</v>
      </c>
      <c r="AO407" s="257">
        <v>1.4215438491125415E-4</v>
      </c>
      <c r="AP407" s="257">
        <v>1.6651337185882853E-4</v>
      </c>
      <c r="AQ407" s="257">
        <v>1.7098199048559692E-4</v>
      </c>
      <c r="AR407" s="257">
        <v>1.5643449905802798E-4</v>
      </c>
      <c r="AS407" s="257">
        <v>1.1591306138267893E-4</v>
      </c>
      <c r="AT407" s="257">
        <v>6.3064507309959494E-5</v>
      </c>
      <c r="AU407" s="257">
        <v>9.4220765344023294E-6</v>
      </c>
      <c r="AV407" s="257">
        <v>-3.5658405487797029E-5</v>
      </c>
      <c r="AW407" s="257">
        <v>-6.3320092554929483E-5</v>
      </c>
      <c r="AX407" s="257">
        <v>-7.8553891453811246E-5</v>
      </c>
      <c r="AY407" s="257">
        <v>-8.3250602950171119E-5</v>
      </c>
      <c r="AZ407" s="257">
        <v>-8.2664346249267193E-5</v>
      </c>
      <c r="BA407" s="257">
        <v>-8.8827725889233794E-5</v>
      </c>
      <c r="BB407" s="257">
        <v>-9.7756456460651453E-5</v>
      </c>
      <c r="BC407" s="257">
        <v>-1.2057157049567835E-4</v>
      </c>
      <c r="BD407" s="257">
        <v>-1.4119862203436188E-4</v>
      </c>
      <c r="BE407" s="257">
        <v>-1.5411967774980537E-4</v>
      </c>
      <c r="BF407" s="257">
        <v>-1.5158338224338305E-4</v>
      </c>
      <c r="BG407" s="257">
        <v>3.7700261436698287E-2</v>
      </c>
      <c r="BH407" s="257">
        <v>4.953994277952789E-4</v>
      </c>
      <c r="BI407" s="257">
        <v>-2.8546622824775998E-2</v>
      </c>
      <c r="BJ407" s="257">
        <v>3.5587117590793072E-3</v>
      </c>
      <c r="BK407" s="257">
        <v>1.0198665339501275E-5</v>
      </c>
      <c r="BL407" s="258">
        <v>1.2222490588957822E-7</v>
      </c>
    </row>
    <row r="408" spans="1:64" hidden="1" outlineLevel="1" x14ac:dyDescent="0.2">
      <c r="A408" s="238">
        <v>52415</v>
      </c>
      <c r="B408" s="238">
        <v>52600</v>
      </c>
      <c r="C408" s="256">
        <v>2.322593553029724E-12</v>
      </c>
      <c r="D408" s="257">
        <v>1.6580011853048919E-12</v>
      </c>
      <c r="E408" s="257">
        <v>0</v>
      </c>
      <c r="F408" s="257">
        <v>0</v>
      </c>
      <c r="G408" s="257">
        <v>0</v>
      </c>
      <c r="H408" s="257">
        <v>0</v>
      </c>
      <c r="I408" s="257">
        <v>0</v>
      </c>
      <c r="J408" s="257">
        <v>0</v>
      </c>
      <c r="K408" s="257">
        <v>0</v>
      </c>
      <c r="L408" s="257">
        <v>0</v>
      </c>
      <c r="M408" s="257">
        <v>0</v>
      </c>
      <c r="N408" s="257">
        <v>4.5446860629479776E-6</v>
      </c>
      <c r="O408" s="257">
        <v>0</v>
      </c>
      <c r="P408" s="257">
        <v>0</v>
      </c>
      <c r="Q408" s="257">
        <v>0</v>
      </c>
      <c r="R408" s="257">
        <v>0</v>
      </c>
      <c r="S408" s="257">
        <v>2.5114712476143462E-8</v>
      </c>
      <c r="T408" s="257">
        <v>-5.6535715761895852E-5</v>
      </c>
      <c r="U408" s="257">
        <v>0</v>
      </c>
      <c r="V408" s="257">
        <v>0</v>
      </c>
      <c r="W408" s="257">
        <v>0</v>
      </c>
      <c r="X408" s="257">
        <v>0</v>
      </c>
      <c r="Y408" s="257">
        <v>0</v>
      </c>
      <c r="Z408" s="257">
        <v>1.1468468185712576E-5</v>
      </c>
      <c r="AA408" s="257">
        <v>0</v>
      </c>
      <c r="AB408" s="257">
        <v>0</v>
      </c>
      <c r="AC408" s="257">
        <v>0</v>
      </c>
      <c r="AD408" s="257">
        <v>0</v>
      </c>
      <c r="AE408" s="257">
        <v>-3.3168881044633169E-5</v>
      </c>
      <c r="AF408" s="257">
        <v>-8.8171067780837969E-5</v>
      </c>
      <c r="AG408" s="257">
        <v>-1.1870266169343793E-4</v>
      </c>
      <c r="AH408" s="257">
        <v>-1.2545721663018497E-4</v>
      </c>
      <c r="AI408" s="257">
        <v>-1.1163358901234658E-4</v>
      </c>
      <c r="AJ408" s="257">
        <v>-9.7687622351615285E-5</v>
      </c>
      <c r="AK408" s="257">
        <v>-8.7707248552939751E-5</v>
      </c>
      <c r="AL408" s="257">
        <v>-7.5558798171639768E-5</v>
      </c>
      <c r="AM408" s="257">
        <v>-6.2223528572758618E-5</v>
      </c>
      <c r="AN408" s="257">
        <v>-3.9644076022839203E-5</v>
      </c>
      <c r="AO408" s="257">
        <v>-1.5875447852489732E-5</v>
      </c>
      <c r="AP408" s="257">
        <v>-7.5293256921321605E-6</v>
      </c>
      <c r="AQ408" s="257">
        <v>-1.847488515293455E-5</v>
      </c>
      <c r="AR408" s="257">
        <v>-4.8625562042985127E-5</v>
      </c>
      <c r="AS408" s="257">
        <v>-1.0606938939881905E-4</v>
      </c>
      <c r="AT408" s="257">
        <v>-1.7241322393512365E-4</v>
      </c>
      <c r="AU408" s="257">
        <v>-2.433503967156532E-4</v>
      </c>
      <c r="AV408" s="257">
        <v>-3.0506506358245634E-4</v>
      </c>
      <c r="AW408" s="257">
        <v>-3.4990570824418744E-4</v>
      </c>
      <c r="AX408" s="257">
        <v>-3.8487641758460853E-4</v>
      </c>
      <c r="AY408" s="257">
        <v>-4.0487897686765795E-4</v>
      </c>
      <c r="AZ408" s="257">
        <v>-4.2276722706167643E-4</v>
      </c>
      <c r="BA408" s="257">
        <v>-4.4873340635553406E-4</v>
      </c>
      <c r="BB408" s="257">
        <v>-4.7731533863824014E-4</v>
      </c>
      <c r="BC408" s="257">
        <v>-5.192107032133339E-4</v>
      </c>
      <c r="BD408" s="257">
        <v>-5.6211768151189292E-4</v>
      </c>
      <c r="BE408" s="257">
        <v>-5.9191071140740278E-4</v>
      </c>
      <c r="BF408" s="257">
        <v>-6.1081281557438284E-4</v>
      </c>
      <c r="BG408" s="257">
        <v>-1.0655164771982958E-2</v>
      </c>
      <c r="BH408" s="257">
        <v>4.530980145441213E-2</v>
      </c>
      <c r="BI408" s="257">
        <v>-3.3864544401277216E-2</v>
      </c>
      <c r="BJ408" s="257">
        <v>4.3476404653596821E-3</v>
      </c>
      <c r="BK408" s="257">
        <v>1.245921453615376E-5</v>
      </c>
      <c r="BL408" s="258">
        <v>1.4931631220291403E-7</v>
      </c>
    </row>
    <row r="409" spans="1:64" hidden="1" outlineLevel="1" x14ac:dyDescent="0.2">
      <c r="A409" s="238">
        <v>52782</v>
      </c>
      <c r="B409" s="238">
        <v>52966</v>
      </c>
      <c r="C409" s="256">
        <v>-4.3955754230850873E-13</v>
      </c>
      <c r="D409" s="257">
        <v>-1.1319449282618641E-12</v>
      </c>
      <c r="E409" s="257">
        <v>0</v>
      </c>
      <c r="F409" s="257">
        <v>0</v>
      </c>
      <c r="G409" s="257">
        <v>0</v>
      </c>
      <c r="H409" s="257">
        <v>0</v>
      </c>
      <c r="I409" s="257">
        <v>0</v>
      </c>
      <c r="J409" s="257">
        <v>0</v>
      </c>
      <c r="K409" s="257">
        <v>0</v>
      </c>
      <c r="L409" s="257">
        <v>0</v>
      </c>
      <c r="M409" s="257">
        <v>0</v>
      </c>
      <c r="N409" s="257">
        <v>4.5721925729181115E-6</v>
      </c>
      <c r="O409" s="257">
        <v>0</v>
      </c>
      <c r="P409" s="257">
        <v>0</v>
      </c>
      <c r="Q409" s="257">
        <v>0</v>
      </c>
      <c r="R409" s="257">
        <v>0</v>
      </c>
      <c r="S409" s="257">
        <v>2.5266290917502597E-8</v>
      </c>
      <c r="T409" s="257">
        <v>-6.5808544066533678E-5</v>
      </c>
      <c r="U409" s="257">
        <v>0</v>
      </c>
      <c r="V409" s="257">
        <v>0</v>
      </c>
      <c r="W409" s="257">
        <v>0</v>
      </c>
      <c r="X409" s="257">
        <v>0</v>
      </c>
      <c r="Y409" s="257">
        <v>0</v>
      </c>
      <c r="Z409" s="257">
        <v>1.1537881055323582E-5</v>
      </c>
      <c r="AA409" s="257">
        <v>0</v>
      </c>
      <c r="AB409" s="257">
        <v>0</v>
      </c>
      <c r="AC409" s="257">
        <v>0</v>
      </c>
      <c r="AD409" s="257">
        <v>0</v>
      </c>
      <c r="AE409" s="257">
        <v>-3.3369638678623983E-5</v>
      </c>
      <c r="AF409" s="257">
        <v>-1.0657608706351324E-4</v>
      </c>
      <c r="AG409" s="257">
        <v>-1.462307673582193E-4</v>
      </c>
      <c r="AH409" s="257">
        <v>-1.6211843071447032E-4</v>
      </c>
      <c r="AI409" s="257">
        <v>-1.5688962569509676E-4</v>
      </c>
      <c r="AJ409" s="257">
        <v>-1.5195980304465E-4</v>
      </c>
      <c r="AK409" s="257">
        <v>-1.5096661602651169E-4</v>
      </c>
      <c r="AL409" s="257">
        <v>-1.4794273153265203E-4</v>
      </c>
      <c r="AM409" s="257">
        <v>-1.4424181389725496E-4</v>
      </c>
      <c r="AN409" s="257">
        <v>-1.3018794284164192E-4</v>
      </c>
      <c r="AO409" s="257">
        <v>-1.1574301724087688E-4</v>
      </c>
      <c r="AP409" s="257">
        <v>-1.1738842547587974E-4</v>
      </c>
      <c r="AQ409" s="257">
        <v>-1.3819563576177724E-4</v>
      </c>
      <c r="AR409" s="257">
        <v>-1.7857843520770189E-4</v>
      </c>
      <c r="AS409" s="257">
        <v>-2.4744115311763765E-4</v>
      </c>
      <c r="AT409" s="257">
        <v>-3.2316048268200837E-4</v>
      </c>
      <c r="AU409" s="257">
        <v>-4.0592481480064557E-4</v>
      </c>
      <c r="AV409" s="257">
        <v>-4.7893219510004165E-4</v>
      </c>
      <c r="AW409" s="257">
        <v>-5.3518971297318477E-4</v>
      </c>
      <c r="AX409" s="257">
        <v>-5.8306449238038549E-4</v>
      </c>
      <c r="AY409" s="257">
        <v>-6.1297743439535021E-4</v>
      </c>
      <c r="AZ409" s="257">
        <v>-6.4274915369997828E-4</v>
      </c>
      <c r="BA409" s="257">
        <v>-6.8154148030238892E-4</v>
      </c>
      <c r="BB409" s="257">
        <v>-7.2289204719061095E-4</v>
      </c>
      <c r="BC409" s="257">
        <v>-7.7736229735215698E-4</v>
      </c>
      <c r="BD409" s="257">
        <v>-8.3487782578654107E-4</v>
      </c>
      <c r="BE409" s="257">
        <v>-8.756985943280983E-4</v>
      </c>
      <c r="BF409" s="257">
        <v>-9.0836963905070733E-4</v>
      </c>
      <c r="BG409" s="257">
        <v>-3.2310140883220699E-2</v>
      </c>
      <c r="BH409" s="257">
        <v>5.8947842745359573E-2</v>
      </c>
      <c r="BI409" s="257">
        <v>-2.2231828853761432E-2</v>
      </c>
      <c r="BJ409" s="257">
        <v>9.2203134761302801E-4</v>
      </c>
      <c r="BK409" s="257">
        <v>2.6406020780834801E-6</v>
      </c>
      <c r="BL409" s="258">
        <v>3.1646019035871376E-8</v>
      </c>
    </row>
    <row r="410" spans="1:64" hidden="1" outlineLevel="1" x14ac:dyDescent="0.2">
      <c r="A410" s="238">
        <v>53146</v>
      </c>
      <c r="B410" s="238">
        <v>53330</v>
      </c>
      <c r="C410" s="256">
        <v>-4.6386600046446306E-13</v>
      </c>
      <c r="D410" s="257">
        <v>1.138035558696389E-12</v>
      </c>
      <c r="E410" s="257">
        <v>0</v>
      </c>
      <c r="F410" s="257">
        <v>0</v>
      </c>
      <c r="G410" s="257">
        <v>0</v>
      </c>
      <c r="H410" s="257">
        <v>0</v>
      </c>
      <c r="I410" s="257">
        <v>0</v>
      </c>
      <c r="J410" s="257">
        <v>0</v>
      </c>
      <c r="K410" s="257">
        <v>0</v>
      </c>
      <c r="L410" s="257">
        <v>0</v>
      </c>
      <c r="M410" s="257">
        <v>0</v>
      </c>
      <c r="N410" s="257">
        <v>4.5394386825967699E-6</v>
      </c>
      <c r="O410" s="257">
        <v>0</v>
      </c>
      <c r="P410" s="257">
        <v>0</v>
      </c>
      <c r="Q410" s="257">
        <v>0</v>
      </c>
      <c r="R410" s="257">
        <v>0</v>
      </c>
      <c r="S410" s="257">
        <v>2.5085576210401417E-8</v>
      </c>
      <c r="T410" s="257">
        <v>-7.4777356486460515E-5</v>
      </c>
      <c r="U410" s="257">
        <v>0</v>
      </c>
      <c r="V410" s="257">
        <v>0</v>
      </c>
      <c r="W410" s="257">
        <v>0</v>
      </c>
      <c r="X410" s="257">
        <v>0</v>
      </c>
      <c r="Y410" s="257">
        <v>0</v>
      </c>
      <c r="Z410" s="257">
        <v>1.1455229791637695E-5</v>
      </c>
      <c r="AA410" s="257">
        <v>0</v>
      </c>
      <c r="AB410" s="257">
        <v>0</v>
      </c>
      <c r="AC410" s="257">
        <v>0</v>
      </c>
      <c r="AD410" s="257">
        <v>0</v>
      </c>
      <c r="AE410" s="257">
        <v>-3.3130595366015829E-5</v>
      </c>
      <c r="AF410" s="257">
        <v>-1.2470373789017476E-4</v>
      </c>
      <c r="AG410" s="257">
        <v>-1.7352266688835886E-4</v>
      </c>
      <c r="AH410" s="257">
        <v>-1.9890821257862311E-4</v>
      </c>
      <c r="AI410" s="257">
        <v>-2.0288991056345264E-4</v>
      </c>
      <c r="AJ410" s="257">
        <v>-2.0761523109259346E-4</v>
      </c>
      <c r="AK410" s="257">
        <v>-2.1619301019895279E-4</v>
      </c>
      <c r="AL410" s="257">
        <v>-2.2291502480864162E-4</v>
      </c>
      <c r="AM410" s="257">
        <v>-2.2950870832639262E-4</v>
      </c>
      <c r="AN410" s="257">
        <v>-2.2471208930598872E-4</v>
      </c>
      <c r="AO410" s="257">
        <v>-2.2037842561472066E-4</v>
      </c>
      <c r="AP410" s="257">
        <v>-2.3262892808543787E-4</v>
      </c>
      <c r="AQ410" s="257">
        <v>-2.6363959057627742E-4</v>
      </c>
      <c r="AR410" s="257">
        <v>-3.1435617321608179E-4</v>
      </c>
      <c r="AS410" s="257">
        <v>-3.9442846157019851E-4</v>
      </c>
      <c r="AT410" s="257">
        <v>-4.7909387300976532E-4</v>
      </c>
      <c r="AU410" s="257">
        <v>-5.7331109743697197E-4</v>
      </c>
      <c r="AV410" s="257">
        <v>-6.573377172888966E-4</v>
      </c>
      <c r="AW410" s="257">
        <v>-7.2497366811115327E-4</v>
      </c>
      <c r="AX410" s="257">
        <v>-7.8592487501821101E-4</v>
      </c>
      <c r="AY410" s="257">
        <v>-8.2596877191431226E-4</v>
      </c>
      <c r="AZ410" s="257">
        <v>-8.6797431391556345E-4</v>
      </c>
      <c r="BA410" s="257">
        <v>-9.1988057852579626E-4</v>
      </c>
      <c r="BB410" s="257">
        <v>-9.7425252659091616E-4</v>
      </c>
      <c r="BC410" s="257">
        <v>-1.0413537456599111E-3</v>
      </c>
      <c r="BD410" s="257">
        <v>-1.1136247545744423E-3</v>
      </c>
      <c r="BE410" s="257">
        <v>-1.1656196087560554E-3</v>
      </c>
      <c r="BF410" s="257">
        <v>-1.2124939067936233E-3</v>
      </c>
      <c r="BG410" s="257">
        <v>-2.9615827706432517E-2</v>
      </c>
      <c r="BH410" s="257">
        <v>4.7771563232713657E-2</v>
      </c>
      <c r="BI410" s="257">
        <v>4.0189806700455044E-3</v>
      </c>
      <c r="BJ410" s="257">
        <v>-5.5016001585264061E-3</v>
      </c>
      <c r="BK410" s="257">
        <v>-1.5769034455067147E-5</v>
      </c>
      <c r="BL410" s="258">
        <v>-1.8898152610750623E-7</v>
      </c>
    </row>
    <row r="411" spans="1:64" hidden="1" outlineLevel="1" x14ac:dyDescent="0.2">
      <c r="A411" s="238">
        <v>53511</v>
      </c>
      <c r="B411" s="238">
        <v>53695</v>
      </c>
      <c r="C411" s="256">
        <v>-1.6531804349591319E-12</v>
      </c>
      <c r="D411" s="257">
        <v>-1.4371846967515331E-12</v>
      </c>
      <c r="E411" s="257">
        <v>0</v>
      </c>
      <c r="F411" s="257">
        <v>0</v>
      </c>
      <c r="G411" s="257">
        <v>0</v>
      </c>
      <c r="H411" s="257">
        <v>0</v>
      </c>
      <c r="I411" s="257">
        <v>0</v>
      </c>
      <c r="J411" s="257">
        <v>0</v>
      </c>
      <c r="K411" s="257">
        <v>0</v>
      </c>
      <c r="L411" s="257">
        <v>0</v>
      </c>
      <c r="M411" s="257">
        <v>0</v>
      </c>
      <c r="N411" s="257">
        <v>4.5271827688758183E-6</v>
      </c>
      <c r="O411" s="257">
        <v>0</v>
      </c>
      <c r="P411" s="257">
        <v>0</v>
      </c>
      <c r="Q411" s="257">
        <v>0</v>
      </c>
      <c r="R411" s="257">
        <v>0</v>
      </c>
      <c r="S411" s="257">
        <v>2.5018059139564079E-8</v>
      </c>
      <c r="T411" s="257">
        <v>-8.2626252801167727E-5</v>
      </c>
      <c r="U411" s="257">
        <v>0</v>
      </c>
      <c r="V411" s="257">
        <v>0</v>
      </c>
      <c r="W411" s="257">
        <v>0</v>
      </c>
      <c r="X411" s="257">
        <v>0</v>
      </c>
      <c r="Y411" s="257">
        <v>0</v>
      </c>
      <c r="Z411" s="257">
        <v>1.1424299692301687E-5</v>
      </c>
      <c r="AA411" s="257">
        <v>0</v>
      </c>
      <c r="AB411" s="257">
        <v>0</v>
      </c>
      <c r="AC411" s="257">
        <v>0</v>
      </c>
      <c r="AD411" s="257">
        <v>0</v>
      </c>
      <c r="AE411" s="257">
        <v>-3.3041138423048344E-5</v>
      </c>
      <c r="AF411" s="257">
        <v>-1.4047771582353583E-4</v>
      </c>
      <c r="AG411" s="257">
        <v>-1.9722252258470505E-4</v>
      </c>
      <c r="AH411" s="257">
        <v>-2.3073733203062517E-4</v>
      </c>
      <c r="AI411" s="257">
        <v>-2.4253046089255017E-4</v>
      </c>
      <c r="AJ411" s="257">
        <v>-2.5544696675559918E-4</v>
      </c>
      <c r="AK411" s="257">
        <v>-2.721578119732641E-4</v>
      </c>
      <c r="AL411" s="257">
        <v>-2.871562056625844E-4</v>
      </c>
      <c r="AM411" s="257">
        <v>-3.0248734129093013E-4</v>
      </c>
      <c r="AN411" s="257">
        <v>-3.0551263860110339E-4</v>
      </c>
      <c r="AO411" s="257">
        <v>-3.0972549764115426E-4</v>
      </c>
      <c r="AP411" s="257">
        <v>-3.3099935640808903E-4</v>
      </c>
      <c r="AQ411" s="257">
        <v>-3.7075292501248525E-4</v>
      </c>
      <c r="AR411" s="257">
        <v>-4.3039210840172676E-4</v>
      </c>
      <c r="AS411" s="257">
        <v>-5.2022852674610265E-4</v>
      </c>
      <c r="AT411" s="257">
        <v>-6.1276022615248601E-4</v>
      </c>
      <c r="AU411" s="257">
        <v>-7.1699309221737867E-4</v>
      </c>
      <c r="AV411" s="257">
        <v>-8.1063624292123044E-4</v>
      </c>
      <c r="AW411" s="257">
        <v>-8.8813697733327234E-4</v>
      </c>
      <c r="AX411" s="257">
        <v>-9.603711292243116E-4</v>
      </c>
      <c r="AY411" s="257">
        <v>-1.0091263687663559E-3</v>
      </c>
      <c r="AZ411" s="257">
        <v>-1.061633588255164E-3</v>
      </c>
      <c r="BA411" s="257">
        <v>-1.124820428532655E-3</v>
      </c>
      <c r="BB411" s="257">
        <v>-1.1904068683666977E-3</v>
      </c>
      <c r="BC411" s="257">
        <v>-1.2684278227361352E-3</v>
      </c>
      <c r="BD411" s="257">
        <v>-1.3534386686102889E-3</v>
      </c>
      <c r="BE411" s="257">
        <v>-1.41507212392155E-3</v>
      </c>
      <c r="BF411" s="257">
        <v>-1.4741365123580857E-3</v>
      </c>
      <c r="BG411" s="257">
        <v>-7.3708403022039355E-3</v>
      </c>
      <c r="BH411" s="257">
        <v>1.6978097527972295E-2</v>
      </c>
      <c r="BI411" s="257">
        <v>3.8421394366806888E-2</v>
      </c>
      <c r="BJ411" s="257">
        <v>-1.2675469543790934E-2</v>
      </c>
      <c r="BK411" s="257">
        <v>-3.632547485404072E-5</v>
      </c>
      <c r="BL411" s="258">
        <v>-4.3533635404640194E-7</v>
      </c>
    </row>
    <row r="412" spans="1:64" hidden="1" outlineLevel="1" x14ac:dyDescent="0.2">
      <c r="A412" s="238">
        <v>53876</v>
      </c>
      <c r="B412" s="238">
        <v>54060</v>
      </c>
      <c r="C412" s="256">
        <v>1.788916235155439E-12</v>
      </c>
      <c r="D412" s="257">
        <v>-2.7710973835603487E-14</v>
      </c>
      <c r="E412" s="257">
        <v>0</v>
      </c>
      <c r="F412" s="257">
        <v>0</v>
      </c>
      <c r="G412" s="257">
        <v>0</v>
      </c>
      <c r="H412" s="257">
        <v>0</v>
      </c>
      <c r="I412" s="257">
        <v>0</v>
      </c>
      <c r="J412" s="257">
        <v>0</v>
      </c>
      <c r="K412" s="257">
        <v>0</v>
      </c>
      <c r="L412" s="257">
        <v>0</v>
      </c>
      <c r="M412" s="257">
        <v>0</v>
      </c>
      <c r="N412" s="257">
        <v>4.4942553662444956E-6</v>
      </c>
      <c r="O412" s="257">
        <v>0</v>
      </c>
      <c r="P412" s="257">
        <v>0</v>
      </c>
      <c r="Q412" s="257">
        <v>0</v>
      </c>
      <c r="R412" s="257">
        <v>0</v>
      </c>
      <c r="S412" s="257">
        <v>2.4835524155258458E-8</v>
      </c>
      <c r="T412" s="257">
        <v>-9.0205956256271536E-5</v>
      </c>
      <c r="U412" s="257">
        <v>0</v>
      </c>
      <c r="V412" s="257">
        <v>0</v>
      </c>
      <c r="W412" s="257">
        <v>0</v>
      </c>
      <c r="X412" s="257">
        <v>0</v>
      </c>
      <c r="Y412" s="257">
        <v>0</v>
      </c>
      <c r="Z412" s="257">
        <v>1.1341207394015805E-5</v>
      </c>
      <c r="AA412" s="257">
        <v>0</v>
      </c>
      <c r="AB412" s="257">
        <v>0</v>
      </c>
      <c r="AC412" s="257">
        <v>0</v>
      </c>
      <c r="AD412" s="257">
        <v>0</v>
      </c>
      <c r="AE412" s="257">
        <v>-3.2800820601081374E-5</v>
      </c>
      <c r="AF412" s="257">
        <v>-1.5582653728967236E-4</v>
      </c>
      <c r="AG412" s="257">
        <v>-2.2034629262733182E-4</v>
      </c>
      <c r="AH412" s="257">
        <v>-2.6194746947544312E-4</v>
      </c>
      <c r="AI412" s="257">
        <v>-2.8160308239993243E-4</v>
      </c>
      <c r="AJ412" s="257">
        <v>-3.0276191794284351E-4</v>
      </c>
      <c r="AK412" s="257">
        <v>-3.2763900391183723E-4</v>
      </c>
      <c r="AL412" s="257">
        <v>-3.5095681785669505E-4</v>
      </c>
      <c r="AM412" s="257">
        <v>-3.7507272954984822E-4</v>
      </c>
      <c r="AN412" s="257">
        <v>-3.8601095262900953E-4</v>
      </c>
      <c r="AO412" s="257">
        <v>-3.9886565246856354E-4</v>
      </c>
      <c r="AP412" s="257">
        <v>-4.2918755255608176E-4</v>
      </c>
      <c r="AQ412" s="257">
        <v>-4.7762072303148689E-4</v>
      </c>
      <c r="AR412" s="257">
        <v>-5.4603179374811128E-4</v>
      </c>
      <c r="AS412" s="257">
        <v>-6.4535610356058343E-4</v>
      </c>
      <c r="AT412" s="257">
        <v>-7.454406097515201E-4</v>
      </c>
      <c r="AU412" s="257">
        <v>-8.5935069157460665E-4</v>
      </c>
      <c r="AV412" s="257">
        <v>-9.6231492105649163E-4</v>
      </c>
      <c r="AW412" s="257">
        <v>-1.0494614252602869E-3</v>
      </c>
      <c r="AX412" s="257">
        <v>-1.1328027439827613E-3</v>
      </c>
      <c r="AY412" s="257">
        <v>-1.1901646951883449E-3</v>
      </c>
      <c r="AZ412" s="257">
        <v>-1.2530763115720508E-3</v>
      </c>
      <c r="BA412" s="257">
        <v>-1.3274084925566964E-3</v>
      </c>
      <c r="BB412" s="257">
        <v>-1.4040629089044007E-3</v>
      </c>
      <c r="BC412" s="257">
        <v>-1.4927958773552491E-3</v>
      </c>
      <c r="BD412" s="257">
        <v>-1.5903319868671301E-3</v>
      </c>
      <c r="BE412" s="257">
        <v>-1.6614538865138556E-3</v>
      </c>
      <c r="BF412" s="257">
        <v>-1.7326045015684348E-3</v>
      </c>
      <c r="BG412" s="257">
        <v>5.0413454247529715E-4</v>
      </c>
      <c r="BH412" s="257">
        <v>-3.7030182890021787E-3</v>
      </c>
      <c r="BI412" s="257">
        <v>6.7453281760952638E-2</v>
      </c>
      <c r="BJ412" s="257">
        <v>-2.2813085668838544E-2</v>
      </c>
      <c r="BK412" s="257">
        <v>1.960720059545739E-3</v>
      </c>
      <c r="BL412" s="258">
        <v>2.3500075925866768E-5</v>
      </c>
    </row>
    <row r="413" spans="1:64" hidden="1" outlineLevel="1" x14ac:dyDescent="0.2">
      <c r="A413" s="238">
        <v>54242</v>
      </c>
      <c r="B413" s="238">
        <v>54427</v>
      </c>
      <c r="C413" s="256">
        <v>9.6809019936500992E-13</v>
      </c>
      <c r="D413" s="257">
        <v>1.1425136527667982E-12</v>
      </c>
      <c r="E413" s="257">
        <v>0</v>
      </c>
      <c r="F413" s="257">
        <v>0</v>
      </c>
      <c r="G413" s="257">
        <v>0</v>
      </c>
      <c r="H413" s="257">
        <v>0</v>
      </c>
      <c r="I413" s="257">
        <v>0</v>
      </c>
      <c r="J413" s="257">
        <v>0</v>
      </c>
      <c r="K413" s="257">
        <v>0</v>
      </c>
      <c r="L413" s="257">
        <v>0</v>
      </c>
      <c r="M413" s="257">
        <v>0</v>
      </c>
      <c r="N413" s="257">
        <v>4.4790417872260967E-6</v>
      </c>
      <c r="O413" s="257">
        <v>0</v>
      </c>
      <c r="P413" s="257">
        <v>0</v>
      </c>
      <c r="Q413" s="257">
        <v>0</v>
      </c>
      <c r="R413" s="257">
        <v>0</v>
      </c>
      <c r="S413" s="257">
        <v>2.4751115152175836E-8</v>
      </c>
      <c r="T413" s="257">
        <v>-9.2834767141293807E-5</v>
      </c>
      <c r="U413" s="257">
        <v>0</v>
      </c>
      <c r="V413" s="257">
        <v>0</v>
      </c>
      <c r="W413" s="257">
        <v>0</v>
      </c>
      <c r="X413" s="257">
        <v>0</v>
      </c>
      <c r="Y413" s="257">
        <v>0</v>
      </c>
      <c r="Z413" s="257">
        <v>1.1302816426119655E-5</v>
      </c>
      <c r="AA413" s="257">
        <v>0</v>
      </c>
      <c r="AB413" s="257">
        <v>0</v>
      </c>
      <c r="AC413" s="257">
        <v>0</v>
      </c>
      <c r="AD413" s="257">
        <v>0</v>
      </c>
      <c r="AE413" s="257">
        <v>-3.2689792248775655E-5</v>
      </c>
      <c r="AF413" s="257">
        <v>-1.611706905908684E-4</v>
      </c>
      <c r="AG413" s="257">
        <v>-2.2840870673778509E-4</v>
      </c>
      <c r="AH413" s="257">
        <v>-2.7285789147020928E-4</v>
      </c>
      <c r="AI413" s="257">
        <v>-2.9529671949224336E-4</v>
      </c>
      <c r="AJ413" s="257">
        <v>-3.1937387505374644E-4</v>
      </c>
      <c r="AK413" s="257">
        <v>-3.4713931187525961E-4</v>
      </c>
      <c r="AL413" s="257">
        <v>-3.7340332948400612E-4</v>
      </c>
      <c r="AM413" s="257">
        <v>-4.0062628240685995E-4</v>
      </c>
      <c r="AN413" s="257">
        <v>-4.1437358138477073E-4</v>
      </c>
      <c r="AO413" s="257">
        <v>-4.3029530422201219E-4</v>
      </c>
      <c r="AP413" s="257">
        <v>-4.6381827594237394E-4</v>
      </c>
      <c r="AQ413" s="257">
        <v>-5.153013306891781E-4</v>
      </c>
      <c r="AR413" s="257">
        <v>-5.8678259632447471E-4</v>
      </c>
      <c r="AS413" s="257">
        <v>-6.8940793534690275E-4</v>
      </c>
      <c r="AT413" s="257">
        <v>-7.9210802367957992E-4</v>
      </c>
      <c r="AU413" s="257">
        <v>-9.0937145599394114E-4</v>
      </c>
      <c r="AV413" s="257">
        <v>-1.0155745938809078E-3</v>
      </c>
      <c r="AW413" s="257">
        <v>-1.1060878858480364E-3</v>
      </c>
      <c r="AX413" s="257">
        <v>-1.1933237442697385E-3</v>
      </c>
      <c r="AY413" s="257">
        <v>-1.2537013393134682E-3</v>
      </c>
      <c r="AZ413" s="257">
        <v>-1.3202686690076213E-3</v>
      </c>
      <c r="BA413" s="257">
        <v>-1.398511441172386E-3</v>
      </c>
      <c r="BB413" s="257">
        <v>-1.4790524308591645E-3</v>
      </c>
      <c r="BC413" s="257">
        <v>-1.5715254190075544E-3</v>
      </c>
      <c r="BD413" s="257">
        <v>-1.6734453385063551E-3</v>
      </c>
      <c r="BE413" s="257">
        <v>-1.7478906590001214E-3</v>
      </c>
      <c r="BF413" s="257">
        <v>-1.8232952946595604E-3</v>
      </c>
      <c r="BG413" s="257">
        <v>7.3823228122889446E-4</v>
      </c>
      <c r="BH413" s="257">
        <v>-1.209552242798639E-2</v>
      </c>
      <c r="BI413" s="257">
        <v>7.2026876972767398E-2</v>
      </c>
      <c r="BJ413" s="257">
        <v>-1.7293153691296564E-2</v>
      </c>
      <c r="BK413" s="257">
        <v>1.578857079808175E-3</v>
      </c>
      <c r="BL413" s="258">
        <v>1.8920233275911502E-5</v>
      </c>
    </row>
    <row r="414" spans="1:64" hidden="1" outlineLevel="1" x14ac:dyDescent="0.2">
      <c r="A414" s="238">
        <v>54609</v>
      </c>
      <c r="B414" s="238">
        <v>54793</v>
      </c>
      <c r="C414" s="256">
        <v>-1.7961223305412028E-13</v>
      </c>
      <c r="D414" s="257">
        <v>8.9606368849293372E-13</v>
      </c>
      <c r="E414" s="257">
        <v>0</v>
      </c>
      <c r="F414" s="257">
        <v>0</v>
      </c>
      <c r="G414" s="257">
        <v>0</v>
      </c>
      <c r="H414" s="257">
        <v>0</v>
      </c>
      <c r="I414" s="257">
        <v>0</v>
      </c>
      <c r="J414" s="257">
        <v>0</v>
      </c>
      <c r="K414" s="257">
        <v>0</v>
      </c>
      <c r="L414" s="257">
        <v>0</v>
      </c>
      <c r="M414" s="257">
        <v>0</v>
      </c>
      <c r="N414" s="257">
        <v>4.5058080800550561E-6</v>
      </c>
      <c r="O414" s="257">
        <v>0</v>
      </c>
      <c r="P414" s="257">
        <v>0</v>
      </c>
      <c r="Q414" s="257">
        <v>0</v>
      </c>
      <c r="R414" s="257">
        <v>0</v>
      </c>
      <c r="S414" s="257">
        <v>2.4899539332409765E-8</v>
      </c>
      <c r="T414" s="257">
        <v>-9.4765621768997391E-5</v>
      </c>
      <c r="U414" s="257">
        <v>0</v>
      </c>
      <c r="V414" s="257">
        <v>0</v>
      </c>
      <c r="W414" s="257">
        <v>0</v>
      </c>
      <c r="X414" s="257">
        <v>0</v>
      </c>
      <c r="Y414" s="257">
        <v>0</v>
      </c>
      <c r="Z414" s="257">
        <v>1.1370361553393086E-5</v>
      </c>
      <c r="AA414" s="257">
        <v>0</v>
      </c>
      <c r="AB414" s="257">
        <v>0</v>
      </c>
      <c r="AC414" s="257">
        <v>0</v>
      </c>
      <c r="AD414" s="257">
        <v>0</v>
      </c>
      <c r="AE414" s="257">
        <v>-3.2885141069207857E-5</v>
      </c>
      <c r="AF414" s="257">
        <v>-1.6488754036030097E-4</v>
      </c>
      <c r="AG414" s="257">
        <v>-2.3390462030009677E-4</v>
      </c>
      <c r="AH414" s="257">
        <v>-2.80022408552439E-4</v>
      </c>
      <c r="AI414" s="257">
        <v>-3.0393058399207757E-4</v>
      </c>
      <c r="AJ414" s="257">
        <v>-3.295538332306338E-4</v>
      </c>
      <c r="AK414" s="257">
        <v>-3.5887927995241595E-4</v>
      </c>
      <c r="AL414" s="257">
        <v>-3.8672147232112755E-4</v>
      </c>
      <c r="AM414" s="257">
        <v>-4.1560001009507107E-4</v>
      </c>
      <c r="AN414" s="257">
        <v>-4.3076435144083871E-4</v>
      </c>
      <c r="AO414" s="257">
        <v>-4.4824001625129E-4</v>
      </c>
      <c r="AP414" s="257">
        <v>-4.8351621913890491E-4</v>
      </c>
      <c r="AQ414" s="257">
        <v>-5.3681064858014432E-4</v>
      </c>
      <c r="AR414" s="257">
        <v>-6.1026754213241714E-4</v>
      </c>
      <c r="AS414" s="257">
        <v>-7.1521183537629602E-4</v>
      </c>
      <c r="AT414" s="257">
        <v>-8.1991596827382066E-4</v>
      </c>
      <c r="AU414" s="257">
        <v>-9.3962906407027316E-4</v>
      </c>
      <c r="AV414" s="257">
        <v>-1.0481492923216475E-3</v>
      </c>
      <c r="AW414" s="257">
        <v>-1.1409207830553802E-3</v>
      </c>
      <c r="AX414" s="257">
        <v>-1.2306419774218223E-3</v>
      </c>
      <c r="AY414" s="257">
        <v>-1.2928806233246956E-3</v>
      </c>
      <c r="AZ414" s="257">
        <v>-1.3616600770403366E-3</v>
      </c>
      <c r="BA414" s="257">
        <v>-1.4423223163269547E-3</v>
      </c>
      <c r="BB414" s="257">
        <v>-1.525295243063402E-3</v>
      </c>
      <c r="BC414" s="257">
        <v>-1.6202095687117273E-3</v>
      </c>
      <c r="BD414" s="257">
        <v>-1.7249490973903282E-3</v>
      </c>
      <c r="BE414" s="257">
        <v>-1.8015110717480125E-3</v>
      </c>
      <c r="BF414" s="257">
        <v>-1.8794812744815802E-3</v>
      </c>
      <c r="BG414" s="257">
        <v>8.1647188211247241E-4</v>
      </c>
      <c r="BH414" s="257">
        <v>-1.4602305161371464E-2</v>
      </c>
      <c r="BI414" s="257">
        <v>5.9446190904847859E-2</v>
      </c>
      <c r="BJ414" s="257">
        <v>3.7249216409100012E-3</v>
      </c>
      <c r="BK414" s="257">
        <v>-1.2904155847921002E-3</v>
      </c>
      <c r="BL414" s="258">
        <v>-1.5475809590682813E-5</v>
      </c>
    </row>
    <row r="415" spans="1:64" hidden="1" outlineLevel="1" x14ac:dyDescent="0.2">
      <c r="A415" s="238">
        <v>54973</v>
      </c>
      <c r="B415" s="238">
        <v>55157</v>
      </c>
      <c r="C415" s="256">
        <v>1.0530186935406709E-13</v>
      </c>
      <c r="D415" s="257">
        <v>-2.039135815821655E-12</v>
      </c>
      <c r="E415" s="257">
        <v>0</v>
      </c>
      <c r="F415" s="257">
        <v>0</v>
      </c>
      <c r="G415" s="257">
        <v>0</v>
      </c>
      <c r="H415" s="257">
        <v>0</v>
      </c>
      <c r="I415" s="257">
        <v>0</v>
      </c>
      <c r="J415" s="257">
        <v>0</v>
      </c>
      <c r="K415" s="257">
        <v>0</v>
      </c>
      <c r="L415" s="257">
        <v>0</v>
      </c>
      <c r="M415" s="257">
        <v>0</v>
      </c>
      <c r="N415" s="257">
        <v>4.4872655306651821E-6</v>
      </c>
      <c r="O415" s="257">
        <v>0</v>
      </c>
      <c r="P415" s="257">
        <v>0</v>
      </c>
      <c r="Q415" s="257">
        <v>0</v>
      </c>
      <c r="R415" s="257">
        <v>0</v>
      </c>
      <c r="S415" s="257">
        <v>2.4796793670694244E-8</v>
      </c>
      <c r="T415" s="257">
        <v>-9.4020799501172729E-5</v>
      </c>
      <c r="U415" s="257">
        <v>0</v>
      </c>
      <c r="V415" s="257">
        <v>0</v>
      </c>
      <c r="W415" s="257">
        <v>0</v>
      </c>
      <c r="X415" s="257">
        <v>0</v>
      </c>
      <c r="Y415" s="257">
        <v>0</v>
      </c>
      <c r="Z415" s="257">
        <v>1.1323568519889489E-5</v>
      </c>
      <c r="AA415" s="257">
        <v>0</v>
      </c>
      <c r="AB415" s="257">
        <v>0</v>
      </c>
      <c r="AC415" s="257">
        <v>0</v>
      </c>
      <c r="AD415" s="257">
        <v>0</v>
      </c>
      <c r="AE415" s="257">
        <v>-3.2749805311071362E-5</v>
      </c>
      <c r="AF415" s="257">
        <v>-1.6349891294860811E-4</v>
      </c>
      <c r="AG415" s="257">
        <v>-2.3187682495721577E-4</v>
      </c>
      <c r="AH415" s="257">
        <v>-2.7744551146603123E-4</v>
      </c>
      <c r="AI415" s="257">
        <v>-3.0090857612843881E-4</v>
      </c>
      <c r="AJ415" s="257">
        <v>-3.2606475460312254E-4</v>
      </c>
      <c r="AK415" s="257">
        <v>-3.5491002589852031E-4</v>
      </c>
      <c r="AL415" s="257">
        <v>-3.822759865777712E-4</v>
      </c>
      <c r="AM415" s="257">
        <v>-4.1064577606069743E-4</v>
      </c>
      <c r="AN415" s="257">
        <v>-4.2540370856473524E-4</v>
      </c>
      <c r="AO415" s="257">
        <v>-4.4243127387664176E-4</v>
      </c>
      <c r="AP415" s="257">
        <v>-4.7716871559044701E-4</v>
      </c>
      <c r="AQ415" s="257">
        <v>-5.2984920738529859E-4</v>
      </c>
      <c r="AR415" s="257">
        <v>-6.0260448187108E-4</v>
      </c>
      <c r="AS415" s="257">
        <v>-7.0667678984352212E-4</v>
      </c>
      <c r="AT415" s="257">
        <v>-8.1060080462599731E-4</v>
      </c>
      <c r="AU415" s="257">
        <v>-9.2936130158563848E-4</v>
      </c>
      <c r="AV415" s="257">
        <v>-1.0370010485771823E-3</v>
      </c>
      <c r="AW415" s="257">
        <v>-1.128947871129952E-3</v>
      </c>
      <c r="AX415" s="257">
        <v>-1.2178035973507422E-3</v>
      </c>
      <c r="AY415" s="257">
        <v>-1.2793892835302701E-3</v>
      </c>
      <c r="AZ415" s="257">
        <v>-1.34741778237299E-3</v>
      </c>
      <c r="BA415" s="257">
        <v>-1.4272445135302986E-3</v>
      </c>
      <c r="BB415" s="257">
        <v>-1.5093850551436568E-3</v>
      </c>
      <c r="BC415" s="257">
        <v>-1.6034097457467097E-3</v>
      </c>
      <c r="BD415" s="257">
        <v>-1.7071477544464636E-3</v>
      </c>
      <c r="BE415" s="257">
        <v>-1.7829640099534757E-3</v>
      </c>
      <c r="BF415" s="257">
        <v>-1.860081474875655E-3</v>
      </c>
      <c r="BG415" s="257">
        <v>7.6344129369985937E-4</v>
      </c>
      <c r="BH415" s="257">
        <v>-1.2659339550789966E-2</v>
      </c>
      <c r="BI415" s="257">
        <v>3.6418920884100335E-2</v>
      </c>
      <c r="BJ415" s="257">
        <v>3.1171314495351134E-2</v>
      </c>
      <c r="BK415" s="257">
        <v>-5.0833516295144829E-3</v>
      </c>
      <c r="BL415" s="258">
        <v>-6.0935900512306608E-5</v>
      </c>
    </row>
    <row r="416" spans="1:64" hidden="1" outlineLevel="1" x14ac:dyDescent="0.2">
      <c r="A416" s="238">
        <v>55337</v>
      </c>
      <c r="B416" s="238">
        <v>55521</v>
      </c>
      <c r="C416" s="256">
        <v>3.9843356066251474E-13</v>
      </c>
      <c r="D416" s="257">
        <v>-3.2093714935770457E-13</v>
      </c>
      <c r="E416" s="257">
        <v>0</v>
      </c>
      <c r="F416" s="257">
        <v>0</v>
      </c>
      <c r="G416" s="257">
        <v>0</v>
      </c>
      <c r="H416" s="257">
        <v>0</v>
      </c>
      <c r="I416" s="257">
        <v>0</v>
      </c>
      <c r="J416" s="257">
        <v>0</v>
      </c>
      <c r="K416" s="257">
        <v>0</v>
      </c>
      <c r="L416" s="257">
        <v>0</v>
      </c>
      <c r="M416" s="257">
        <v>0</v>
      </c>
      <c r="N416" s="257">
        <v>4.4262441164721002E-6</v>
      </c>
      <c r="O416" s="257">
        <v>0</v>
      </c>
      <c r="P416" s="257">
        <v>0</v>
      </c>
      <c r="Q416" s="257">
        <v>0</v>
      </c>
      <c r="R416" s="257">
        <v>0</v>
      </c>
      <c r="S416" s="257">
        <v>2.4459936844226679E-8</v>
      </c>
      <c r="T416" s="257">
        <v>-9.2364570521861361E-5</v>
      </c>
      <c r="U416" s="257">
        <v>0</v>
      </c>
      <c r="V416" s="257">
        <v>0</v>
      </c>
      <c r="W416" s="257">
        <v>0</v>
      </c>
      <c r="X416" s="257">
        <v>0</v>
      </c>
      <c r="Y416" s="257">
        <v>0</v>
      </c>
      <c r="Z416" s="257">
        <v>1.1169584260431273E-5</v>
      </c>
      <c r="AA416" s="257">
        <v>0</v>
      </c>
      <c r="AB416" s="257">
        <v>0</v>
      </c>
      <c r="AC416" s="257">
        <v>0</v>
      </c>
      <c r="AD416" s="257">
        <v>0</v>
      </c>
      <c r="AE416" s="257">
        <v>-3.2304460447199108E-5</v>
      </c>
      <c r="AF416" s="257">
        <v>-1.605197701454695E-4</v>
      </c>
      <c r="AG416" s="257">
        <v>-2.2758982630541138E-4</v>
      </c>
      <c r="AH416" s="257">
        <v>-2.7215628604074807E-4</v>
      </c>
      <c r="AI416" s="257">
        <v>-2.949313266047759E-4</v>
      </c>
      <c r="AJ416" s="257">
        <v>-3.1936049349478934E-4</v>
      </c>
      <c r="AK416" s="257">
        <v>-3.474308582565925E-4</v>
      </c>
      <c r="AL416" s="257">
        <v>-3.740395364773608E-4</v>
      </c>
      <c r="AM416" s="257">
        <v>-4.0160871225830731E-4</v>
      </c>
      <c r="AN416" s="257">
        <v>-4.157997838904376E-4</v>
      </c>
      <c r="AO416" s="257">
        <v>-4.3219538508165273E-4</v>
      </c>
      <c r="AP416" s="257">
        <v>-4.6604121924857344E-4</v>
      </c>
      <c r="AQ416" s="257">
        <v>-5.1758558508457691E-4</v>
      </c>
      <c r="AR416" s="257">
        <v>-5.8892645466254376E-4</v>
      </c>
      <c r="AS416" s="257">
        <v>-6.9111509780307018E-4</v>
      </c>
      <c r="AT416" s="257">
        <v>-7.9325380714100058E-4</v>
      </c>
      <c r="AU416" s="257">
        <v>-9.099101448957923E-4</v>
      </c>
      <c r="AV416" s="257">
        <v>-1.0156243309340787E-3</v>
      </c>
      <c r="AW416" s="257">
        <v>-1.1058494140727077E-3</v>
      </c>
      <c r="AX416" s="257">
        <v>-1.1929682191383535E-3</v>
      </c>
      <c r="AY416" s="257">
        <v>-1.253294455604084E-3</v>
      </c>
      <c r="AZ416" s="257">
        <v>-1.3198998324852713E-3</v>
      </c>
      <c r="BA416" s="257">
        <v>-1.398105063686623E-3</v>
      </c>
      <c r="BB416" s="257">
        <v>-1.4786055776095904E-3</v>
      </c>
      <c r="BC416" s="257">
        <v>-1.5708210021105893E-3</v>
      </c>
      <c r="BD416" s="257">
        <v>-1.672541126870927E-3</v>
      </c>
      <c r="BE416" s="257">
        <v>-1.7468680007215421E-3</v>
      </c>
      <c r="BF416" s="257">
        <v>-1.8223701154939525E-3</v>
      </c>
      <c r="BG416" s="257">
        <v>6.4779861015462593E-4</v>
      </c>
      <c r="BH416" s="257">
        <v>-8.3284405114042639E-3</v>
      </c>
      <c r="BI416" s="257">
        <v>9.3446873038997604E-3</v>
      </c>
      <c r="BJ416" s="257">
        <v>6.0144316312575247E-2</v>
      </c>
      <c r="BK416" s="257">
        <v>-8.6602861350066982E-3</v>
      </c>
      <c r="BL416" s="258">
        <v>-1.0379739042449225E-4</v>
      </c>
    </row>
    <row r="417" spans="1:64" hidden="1" outlineLevel="1" x14ac:dyDescent="0.2">
      <c r="A417" s="238">
        <v>55703</v>
      </c>
      <c r="B417" s="238">
        <v>55887</v>
      </c>
      <c r="C417" s="256">
        <v>-2.3284147824697046E-14</v>
      </c>
      <c r="D417" s="257">
        <v>-3.8367345840079268E-13</v>
      </c>
      <c r="E417" s="257">
        <v>0</v>
      </c>
      <c r="F417" s="257">
        <v>0</v>
      </c>
      <c r="G417" s="257">
        <v>0</v>
      </c>
      <c r="H417" s="257">
        <v>0</v>
      </c>
      <c r="I417" s="257">
        <v>0</v>
      </c>
      <c r="J417" s="257">
        <v>0</v>
      </c>
      <c r="K417" s="257">
        <v>0</v>
      </c>
      <c r="L417" s="257">
        <v>0</v>
      </c>
      <c r="M417" s="257">
        <v>0</v>
      </c>
      <c r="N417" s="257">
        <v>4.759246375246525E-6</v>
      </c>
      <c r="O417" s="257">
        <v>0</v>
      </c>
      <c r="P417" s="257">
        <v>0</v>
      </c>
      <c r="Q417" s="257">
        <v>0</v>
      </c>
      <c r="R417" s="257">
        <v>0</v>
      </c>
      <c r="S417" s="257">
        <v>2.6299972625469214E-8</v>
      </c>
      <c r="T417" s="257">
        <v>-7.6611475429043331E-5</v>
      </c>
      <c r="U417" s="257">
        <v>0</v>
      </c>
      <c r="V417" s="257">
        <v>0</v>
      </c>
      <c r="W417" s="257">
        <v>0</v>
      </c>
      <c r="X417" s="257">
        <v>0</v>
      </c>
      <c r="Y417" s="257">
        <v>0</v>
      </c>
      <c r="Z417" s="257">
        <v>1.2009910268345752E-5</v>
      </c>
      <c r="AA417" s="257">
        <v>0</v>
      </c>
      <c r="AB417" s="257">
        <v>0</v>
      </c>
      <c r="AC417" s="257">
        <v>0</v>
      </c>
      <c r="AD417" s="257">
        <v>0</v>
      </c>
      <c r="AE417" s="257">
        <v>-3.473483344425439E-5</v>
      </c>
      <c r="AF417" s="257">
        <v>-1.2716661464431088E-4</v>
      </c>
      <c r="AG417" s="257">
        <v>-1.7656113834364079E-4</v>
      </c>
      <c r="AH417" s="257">
        <v>-2.0136922196135215E-4</v>
      </c>
      <c r="AI417" s="257">
        <v>-2.0379520984006372E-4</v>
      </c>
      <c r="AJ417" s="257">
        <v>-2.0692829808040665E-4</v>
      </c>
      <c r="AK417" s="257">
        <v>-2.1411117915439253E-4</v>
      </c>
      <c r="AL417" s="257">
        <v>-2.1934276534814302E-4</v>
      </c>
      <c r="AM417" s="257">
        <v>-2.2428701155196131E-4</v>
      </c>
      <c r="AN417" s="257">
        <v>-2.1752610567764416E-4</v>
      </c>
      <c r="AO417" s="257">
        <v>-2.1108829345992727E-4</v>
      </c>
      <c r="AP417" s="257">
        <v>-2.2195737854904807E-4</v>
      </c>
      <c r="AQ417" s="257">
        <v>-2.5247515935402287E-4</v>
      </c>
      <c r="AR417" s="257">
        <v>-3.036367047996578E-4</v>
      </c>
      <c r="AS417" s="257">
        <v>-3.8536980352070439E-4</v>
      </c>
      <c r="AT417" s="257">
        <v>-4.72386341928363E-4</v>
      </c>
      <c r="AU417" s="257">
        <v>-5.6884009710726953E-4</v>
      </c>
      <c r="AV417" s="257">
        <v>-6.5475058356238771E-4</v>
      </c>
      <c r="AW417" s="257">
        <v>-7.2343141326501592E-4</v>
      </c>
      <c r="AX417" s="257">
        <v>-7.8484614803662578E-4</v>
      </c>
      <c r="AY417" s="257">
        <v>-8.2482009248146648E-4</v>
      </c>
      <c r="AZ417" s="257">
        <v>-8.6650341396519873E-4</v>
      </c>
      <c r="BA417" s="257">
        <v>-9.1838715727179194E-4</v>
      </c>
      <c r="BB417" s="257">
        <v>-9.7293279082390303E-4</v>
      </c>
      <c r="BC417" s="257">
        <v>-1.0407574274282053E-3</v>
      </c>
      <c r="BD417" s="257">
        <v>-1.1136547656987758E-3</v>
      </c>
      <c r="BE417" s="257">
        <v>-1.1659992872757245E-3</v>
      </c>
      <c r="BF417" s="257">
        <v>-1.2124795966063963E-3</v>
      </c>
      <c r="BG417" s="257">
        <v>3.4747333318868611E-4</v>
      </c>
      <c r="BH417" s="257">
        <v>-4.5274464396859952E-3</v>
      </c>
      <c r="BI417" s="257">
        <v>-1.0646814192738805E-2</v>
      </c>
      <c r="BJ417" s="257">
        <v>3.3114582998501924E-2</v>
      </c>
      <c r="BK417" s="257">
        <v>2.1822813885606317E-2</v>
      </c>
      <c r="BL417" s="258">
        <v>-3.4307534925244695E-3</v>
      </c>
    </row>
    <row r="418" spans="1:64" hidden="1" outlineLevel="1" x14ac:dyDescent="0.2">
      <c r="A418" s="238">
        <v>59355</v>
      </c>
      <c r="B418" s="238">
        <v>59539</v>
      </c>
      <c r="C418" s="256">
        <v>-2.0884739679969743E-13</v>
      </c>
      <c r="D418" s="257">
        <v>3.4233497861982042E-13</v>
      </c>
      <c r="E418" s="257">
        <v>0</v>
      </c>
      <c r="F418" s="257">
        <v>0</v>
      </c>
      <c r="G418" s="257">
        <v>0</v>
      </c>
      <c r="H418" s="257">
        <v>0</v>
      </c>
      <c r="I418" s="257">
        <v>0</v>
      </c>
      <c r="J418" s="257">
        <v>0</v>
      </c>
      <c r="K418" s="257">
        <v>0</v>
      </c>
      <c r="L418" s="257">
        <v>0</v>
      </c>
      <c r="M418" s="257">
        <v>0</v>
      </c>
      <c r="N418" s="257">
        <v>2.5015434621090233E-6</v>
      </c>
      <c r="O418" s="257">
        <v>0</v>
      </c>
      <c r="P418" s="257">
        <v>0</v>
      </c>
      <c r="Q418" s="257">
        <v>0</v>
      </c>
      <c r="R418" s="257">
        <v>0</v>
      </c>
      <c r="S418" s="257">
        <v>1.3823550344166812E-8</v>
      </c>
      <c r="T418" s="257">
        <v>-5.1548644005184577E-5</v>
      </c>
      <c r="U418" s="257">
        <v>0</v>
      </c>
      <c r="V418" s="257">
        <v>0</v>
      </c>
      <c r="W418" s="257">
        <v>0</v>
      </c>
      <c r="X418" s="257">
        <v>0</v>
      </c>
      <c r="Y418" s="257">
        <v>0</v>
      </c>
      <c r="Z418" s="257">
        <v>6.3126200254936377E-6</v>
      </c>
      <c r="AA418" s="257">
        <v>0</v>
      </c>
      <c r="AB418" s="257">
        <v>0</v>
      </c>
      <c r="AC418" s="257">
        <v>0</v>
      </c>
      <c r="AD418" s="257">
        <v>0</v>
      </c>
      <c r="AE418" s="257">
        <v>-1.825723886230118E-5</v>
      </c>
      <c r="AF418" s="257">
        <v>-8.9414323981337643E-5</v>
      </c>
      <c r="AG418" s="257">
        <v>-1.2666687864264703E-4</v>
      </c>
      <c r="AH418" s="257">
        <v>-1.512020028586001E-4</v>
      </c>
      <c r="AI418" s="257">
        <v>-1.6342793754414123E-4</v>
      </c>
      <c r="AJ418" s="257">
        <v>-1.7656938407766801E-4</v>
      </c>
      <c r="AK418" s="257">
        <v>-1.9177274963511721E-4</v>
      </c>
      <c r="AL418" s="257">
        <v>-2.0616260653634298E-4</v>
      </c>
      <c r="AM418" s="257">
        <v>-2.2100993097969675E-4</v>
      </c>
      <c r="AN418" s="257">
        <v>-2.2839848620437829E-4</v>
      </c>
      <c r="AO418" s="257">
        <v>-2.3697301988549161E-4</v>
      </c>
      <c r="AP418" s="257">
        <v>-2.5540119508962646E-4</v>
      </c>
      <c r="AQ418" s="257">
        <v>-2.8378316767696489E-4</v>
      </c>
      <c r="AR418" s="257">
        <v>-3.2336807507401112E-4</v>
      </c>
      <c r="AS418" s="257">
        <v>-3.8031116397531069E-4</v>
      </c>
      <c r="AT418" s="257">
        <v>-4.3742580153987611E-4</v>
      </c>
      <c r="AU418" s="257">
        <v>-5.0247931167564461E-4</v>
      </c>
      <c r="AV418" s="257">
        <v>-5.6142711801956133E-4</v>
      </c>
      <c r="AW418" s="257">
        <v>-6.1160450555168664E-4</v>
      </c>
      <c r="AX418" s="257">
        <v>-6.5996334206498068E-4</v>
      </c>
      <c r="AY418" s="257">
        <v>-6.9329378691714342E-4</v>
      </c>
      <c r="AZ418" s="257">
        <v>-7.3007619108638139E-4</v>
      </c>
      <c r="BA418" s="257">
        <v>-7.7334824055128103E-4</v>
      </c>
      <c r="BB418" s="257">
        <v>-8.1798278097072416E-4</v>
      </c>
      <c r="BC418" s="257">
        <v>-8.6914096535117467E-4</v>
      </c>
      <c r="BD418" s="257">
        <v>-9.2557890795265602E-4</v>
      </c>
      <c r="BE418" s="257">
        <v>-9.6679543656772934E-4</v>
      </c>
      <c r="BF418" s="257">
        <v>-1.0085346954663535E-3</v>
      </c>
      <c r="BG418" s="257">
        <v>3.3925612064071293E-4</v>
      </c>
      <c r="BH418" s="257">
        <v>-3.886701067311051E-3</v>
      </c>
      <c r="BI418" s="257">
        <v>-5.3795011255380124E-3</v>
      </c>
      <c r="BJ418" s="257">
        <v>-1.4439596168554366E-2</v>
      </c>
      <c r="BK418" s="257">
        <v>4.0837422784453181E-2</v>
      </c>
      <c r="BL418" s="258">
        <v>2.0298294847927074E-2</v>
      </c>
    </row>
    <row r="419" spans="1:64" ht="13.5" hidden="1" outlineLevel="1" thickBot="1" x14ac:dyDescent="0.25">
      <c r="A419" s="240">
        <v>63009</v>
      </c>
      <c r="B419" s="240">
        <v>63193</v>
      </c>
      <c r="C419" s="259">
        <v>0</v>
      </c>
      <c r="D419" s="260">
        <v>-4.4775442433999169E-15</v>
      </c>
      <c r="E419" s="260">
        <v>0</v>
      </c>
      <c r="F419" s="260">
        <v>0</v>
      </c>
      <c r="G419" s="260">
        <v>0</v>
      </c>
      <c r="H419" s="260">
        <v>0</v>
      </c>
      <c r="I419" s="260">
        <v>0</v>
      </c>
      <c r="J419" s="260">
        <v>0</v>
      </c>
      <c r="K419" s="260">
        <v>0</v>
      </c>
      <c r="L419" s="260">
        <v>0</v>
      </c>
      <c r="M419" s="260">
        <v>0</v>
      </c>
      <c r="N419" s="260">
        <v>1.0528783434085595E-5</v>
      </c>
      <c r="O419" s="260">
        <v>0</v>
      </c>
      <c r="P419" s="260">
        <v>0</v>
      </c>
      <c r="Q419" s="260">
        <v>0</v>
      </c>
      <c r="R419" s="260">
        <v>0</v>
      </c>
      <c r="S419" s="260">
        <v>5.8182718831148547E-8</v>
      </c>
      <c r="T419" s="260">
        <v>-1.0365847960077351E-4</v>
      </c>
      <c r="U419" s="260">
        <v>0</v>
      </c>
      <c r="V419" s="260">
        <v>0</v>
      </c>
      <c r="W419" s="260">
        <v>0</v>
      </c>
      <c r="X419" s="260">
        <v>0</v>
      </c>
      <c r="Y419" s="260">
        <v>0</v>
      </c>
      <c r="Z419" s="260">
        <v>2.6569279632484126E-5</v>
      </c>
      <c r="AA419" s="260">
        <v>0</v>
      </c>
      <c r="AB419" s="260">
        <v>0</v>
      </c>
      <c r="AC419" s="260">
        <v>0</v>
      </c>
      <c r="AD419" s="260">
        <v>0</v>
      </c>
      <c r="AE419" s="260">
        <v>-7.6843162525492762E-5</v>
      </c>
      <c r="AF419" s="260">
        <v>-1.4959884076690645E-4</v>
      </c>
      <c r="AG419" s="260">
        <v>-1.9298951118083794E-4</v>
      </c>
      <c r="AH419" s="260">
        <v>-1.8083518426546463E-4</v>
      </c>
      <c r="AI419" s="260">
        <v>-1.2225122149632687E-4</v>
      </c>
      <c r="AJ419" s="260">
        <v>-6.2103038151583778E-5</v>
      </c>
      <c r="AK419" s="260">
        <v>-1.1304230896505465E-5</v>
      </c>
      <c r="AL419" s="260">
        <v>4.495664046010114E-5</v>
      </c>
      <c r="AM419" s="260">
        <v>1.0559118945884606E-4</v>
      </c>
      <c r="AN419" s="260">
        <v>1.8439879845213138E-4</v>
      </c>
      <c r="AO419" s="260">
        <v>2.6842588915638836E-4</v>
      </c>
      <c r="AP419" s="260">
        <v>3.1845065755760051E-4</v>
      </c>
      <c r="AQ419" s="260">
        <v>3.2308732445041673E-4</v>
      </c>
      <c r="AR419" s="260">
        <v>2.8397885273186152E-4</v>
      </c>
      <c r="AS419" s="260">
        <v>1.8476573660581162E-4</v>
      </c>
      <c r="AT419" s="260">
        <v>5.8476367895886451E-5</v>
      </c>
      <c r="AU419" s="260">
        <v>-7.0960077007383012E-5</v>
      </c>
      <c r="AV419" s="260">
        <v>-1.8053362441436136E-4</v>
      </c>
      <c r="AW419" s="260">
        <v>-2.5032244626153172E-4</v>
      </c>
      <c r="AX419" s="260">
        <v>-2.9255811279790231E-4</v>
      </c>
      <c r="AY419" s="260">
        <v>-3.0890912423140886E-4</v>
      </c>
      <c r="AZ419" s="260">
        <v>-3.1433031979412047E-4</v>
      </c>
      <c r="BA419" s="260">
        <v>-3.3573098786144229E-4</v>
      </c>
      <c r="BB419" s="260">
        <v>-3.6346978876095114E-4</v>
      </c>
      <c r="BC419" s="260">
        <v>-4.2278614873891666E-4</v>
      </c>
      <c r="BD419" s="260">
        <v>-4.7829425414390838E-4</v>
      </c>
      <c r="BE419" s="260">
        <v>-5.1413593698952729E-4</v>
      </c>
      <c r="BF419" s="260">
        <v>-5.162163873691049E-4</v>
      </c>
      <c r="BG419" s="260">
        <v>-1.4299062649126979E-4</v>
      </c>
      <c r="BH419" s="260">
        <v>-1.3080528517122746E-3</v>
      </c>
      <c r="BI419" s="260">
        <v>-3.539532785131469E-4</v>
      </c>
      <c r="BJ419" s="260">
        <v>2.2370929400147123E-3</v>
      </c>
      <c r="BK419" s="260">
        <v>8.8614891253460514E-3</v>
      </c>
      <c r="BL419" s="261">
        <v>2.7213972392079499E-3</v>
      </c>
    </row>
    <row r="420" spans="1:64" collapsed="1" x14ac:dyDescent="0.2"/>
    <row r="421" spans="1:64" ht="13.5" thickBot="1" x14ac:dyDescent="0.25"/>
    <row r="422" spans="1:64" ht="13.5" thickBot="1" x14ac:dyDescent="0.25">
      <c r="C422" s="495" t="s">
        <v>314</v>
      </c>
      <c r="D422" s="494"/>
      <c r="E422" s="494"/>
      <c r="F422" s="494"/>
      <c r="G422" s="494"/>
      <c r="H422" s="494"/>
      <c r="I422" s="494"/>
      <c r="J422" s="494"/>
      <c r="K422" s="494"/>
      <c r="L422" s="494"/>
      <c r="M422" s="495"/>
      <c r="N422" s="494"/>
      <c r="O422" s="494"/>
      <c r="P422" s="494"/>
      <c r="Q422" s="496"/>
      <c r="R422" s="494"/>
      <c r="S422" s="494"/>
      <c r="T422" s="494"/>
      <c r="U422" s="494"/>
      <c r="V422" s="494"/>
      <c r="W422" s="494"/>
      <c r="X422" s="494"/>
      <c r="Y422" s="494"/>
      <c r="Z422" s="494"/>
      <c r="AA422" s="494"/>
      <c r="AB422" s="494"/>
      <c r="AC422" s="494"/>
      <c r="AD422" s="494"/>
      <c r="AE422" s="494"/>
      <c r="AF422" s="494"/>
      <c r="AG422" s="494"/>
      <c r="AH422" s="494"/>
      <c r="AI422" s="494"/>
      <c r="AJ422" s="494"/>
      <c r="AK422" s="494"/>
      <c r="AL422" s="494"/>
      <c r="AM422" s="494"/>
      <c r="AN422" s="494"/>
      <c r="AO422" s="494"/>
      <c r="AP422" s="494"/>
      <c r="AQ422" s="494"/>
      <c r="AR422" s="494"/>
      <c r="AS422" s="494"/>
      <c r="AT422" s="494"/>
      <c r="AU422" s="494"/>
      <c r="AV422" s="494"/>
      <c r="AW422" s="494"/>
      <c r="AX422" s="494"/>
      <c r="AY422" s="494"/>
      <c r="AZ422" s="494"/>
      <c r="BA422" s="494"/>
      <c r="BB422" s="494"/>
      <c r="BC422" s="494"/>
      <c r="BD422" s="494"/>
      <c r="BE422" s="494"/>
      <c r="BF422" s="494"/>
      <c r="BG422" s="494"/>
      <c r="BH422" s="494"/>
      <c r="BI422" s="494"/>
      <c r="BJ422" s="494"/>
      <c r="BK422" s="494"/>
      <c r="BL422" s="497"/>
    </row>
    <row r="423" spans="1:64" ht="13.5" thickBot="1" x14ac:dyDescent="0.25">
      <c r="A423" s="499" t="s">
        <v>282</v>
      </c>
      <c r="B423" s="500" t="s">
        <v>283</v>
      </c>
      <c r="C423" s="393" t="s">
        <v>92</v>
      </c>
      <c r="D423" s="394" t="s">
        <v>94</v>
      </c>
      <c r="E423" s="394" t="s">
        <v>96</v>
      </c>
      <c r="F423" s="394" t="s">
        <v>98</v>
      </c>
      <c r="G423" s="394" t="s">
        <v>100</v>
      </c>
      <c r="H423" s="394" t="s">
        <v>103</v>
      </c>
      <c r="I423" s="394" t="s">
        <v>105</v>
      </c>
      <c r="J423" s="394" t="s">
        <v>108</v>
      </c>
      <c r="K423" s="394" t="s">
        <v>111</v>
      </c>
      <c r="L423" s="394" t="s">
        <v>114</v>
      </c>
      <c r="M423" s="394" t="s">
        <v>118</v>
      </c>
      <c r="N423" s="394" t="s">
        <v>121</v>
      </c>
      <c r="O423" s="394" t="s">
        <v>125</v>
      </c>
      <c r="P423" s="394" t="s">
        <v>127</v>
      </c>
      <c r="Q423" s="394" t="s">
        <v>129</v>
      </c>
      <c r="R423" s="394" t="s">
        <v>194</v>
      </c>
      <c r="S423" s="394" t="s">
        <v>195</v>
      </c>
      <c r="T423" s="394" t="s">
        <v>196</v>
      </c>
      <c r="U423" s="394" t="s">
        <v>197</v>
      </c>
      <c r="V423" s="394" t="s">
        <v>198</v>
      </c>
      <c r="W423" s="394" t="s">
        <v>199</v>
      </c>
      <c r="X423" s="394" t="s">
        <v>200</v>
      </c>
      <c r="Y423" s="394" t="s">
        <v>201</v>
      </c>
      <c r="Z423" s="394" t="s">
        <v>202</v>
      </c>
      <c r="AA423" s="394" t="s">
        <v>203</v>
      </c>
      <c r="AB423" s="394" t="s">
        <v>204</v>
      </c>
      <c r="AC423" s="394" t="s">
        <v>205</v>
      </c>
      <c r="AD423" s="394" t="s">
        <v>206</v>
      </c>
      <c r="AE423" s="394" t="s">
        <v>207</v>
      </c>
      <c r="AF423" s="394" t="s">
        <v>33</v>
      </c>
      <c r="AG423" s="394" t="s">
        <v>55</v>
      </c>
      <c r="AH423" s="394" t="s">
        <v>57</v>
      </c>
      <c r="AI423" s="394" t="s">
        <v>34</v>
      </c>
      <c r="AJ423" s="394" t="s">
        <v>58</v>
      </c>
      <c r="AK423" s="394" t="s">
        <v>35</v>
      </c>
      <c r="AL423" s="394" t="s">
        <v>37</v>
      </c>
      <c r="AM423" s="394" t="s">
        <v>39</v>
      </c>
      <c r="AN423" s="394" t="s">
        <v>41</v>
      </c>
      <c r="AO423" s="394" t="s">
        <v>59</v>
      </c>
      <c r="AP423" s="394" t="s">
        <v>60</v>
      </c>
      <c r="AQ423" s="394" t="s">
        <v>61</v>
      </c>
      <c r="AR423" s="394" t="s">
        <v>62</v>
      </c>
      <c r="AS423" s="394" t="s">
        <v>43</v>
      </c>
      <c r="AT423" s="394" t="s">
        <v>63</v>
      </c>
      <c r="AU423" s="394" t="s">
        <v>64</v>
      </c>
      <c r="AV423" s="394" t="s">
        <v>65</v>
      </c>
      <c r="AW423" s="394" t="s">
        <v>66</v>
      </c>
      <c r="AX423" s="394" t="s">
        <v>45</v>
      </c>
      <c r="AY423" s="394" t="s">
        <v>67</v>
      </c>
      <c r="AZ423" s="394" t="s">
        <v>68</v>
      </c>
      <c r="BA423" s="394" t="s">
        <v>69</v>
      </c>
      <c r="BB423" s="394" t="s">
        <v>70</v>
      </c>
      <c r="BC423" s="394" t="s">
        <v>47</v>
      </c>
      <c r="BD423" s="394" t="s">
        <v>71</v>
      </c>
      <c r="BE423" s="394" t="s">
        <v>72</v>
      </c>
      <c r="BF423" s="394" t="s">
        <v>73</v>
      </c>
      <c r="BG423" s="394" t="s">
        <v>74</v>
      </c>
      <c r="BH423" s="394" t="s">
        <v>49</v>
      </c>
      <c r="BI423" s="394" t="s">
        <v>150</v>
      </c>
      <c r="BJ423" s="394" t="s">
        <v>76</v>
      </c>
      <c r="BK423" s="394" t="s">
        <v>77</v>
      </c>
      <c r="BL423" s="501" t="s">
        <v>78</v>
      </c>
    </row>
    <row r="424" spans="1:64" outlineLevel="1" x14ac:dyDescent="0.2">
      <c r="A424" s="238">
        <v>41089</v>
      </c>
      <c r="B424" s="238">
        <v>41274</v>
      </c>
      <c r="C424" s="505">
        <v>-7.6618183403667772E-5</v>
      </c>
      <c r="D424" s="506">
        <v>-2.5540061333179098E-5</v>
      </c>
      <c r="E424" s="506">
        <v>0</v>
      </c>
      <c r="F424" s="506">
        <v>0</v>
      </c>
      <c r="G424" s="506">
        <v>0</v>
      </c>
      <c r="H424" s="506">
        <v>0</v>
      </c>
      <c r="I424" s="506">
        <v>0</v>
      </c>
      <c r="J424" s="506">
        <v>0</v>
      </c>
      <c r="K424" s="506">
        <v>0</v>
      </c>
      <c r="L424" s="506">
        <v>1.9934774716373616E-5</v>
      </c>
      <c r="M424" s="506">
        <v>-2.8168512652623767E-4</v>
      </c>
      <c r="N424" s="506">
        <v>-4.7893337884637177E-3</v>
      </c>
      <c r="O424" s="506">
        <v>1.6694699954064585E-4</v>
      </c>
      <c r="P424" s="506">
        <v>0</v>
      </c>
      <c r="Q424" s="506">
        <v>0</v>
      </c>
      <c r="R424" s="506">
        <v>0</v>
      </c>
      <c r="S424" s="506">
        <v>0</v>
      </c>
      <c r="T424" s="506">
        <v>0</v>
      </c>
      <c r="U424" s="506">
        <v>0</v>
      </c>
      <c r="V424" s="506">
        <v>0</v>
      </c>
      <c r="W424" s="506">
        <v>0</v>
      </c>
      <c r="X424" s="506">
        <v>0</v>
      </c>
      <c r="Y424" s="506">
        <v>0</v>
      </c>
      <c r="Z424" s="506">
        <v>0</v>
      </c>
      <c r="AA424" s="506">
        <v>0</v>
      </c>
      <c r="AB424" s="506">
        <v>0</v>
      </c>
      <c r="AC424" s="506">
        <v>0</v>
      </c>
      <c r="AD424" s="506">
        <v>0</v>
      </c>
      <c r="AE424" s="506">
        <v>0</v>
      </c>
      <c r="AF424" s="506">
        <v>0</v>
      </c>
      <c r="AG424" s="506">
        <v>0</v>
      </c>
      <c r="AH424" s="506">
        <v>0</v>
      </c>
      <c r="AI424" s="506">
        <v>0</v>
      </c>
      <c r="AJ424" s="506">
        <v>0</v>
      </c>
      <c r="AK424" s="506">
        <v>0</v>
      </c>
      <c r="AL424" s="506">
        <v>0</v>
      </c>
      <c r="AM424" s="506">
        <v>0</v>
      </c>
      <c r="AN424" s="506">
        <v>0</v>
      </c>
      <c r="AO424" s="506">
        <v>0</v>
      </c>
      <c r="AP424" s="506">
        <v>0</v>
      </c>
      <c r="AQ424" s="506">
        <v>0</v>
      </c>
      <c r="AR424" s="506">
        <v>0</v>
      </c>
      <c r="AS424" s="506">
        <v>0</v>
      </c>
      <c r="AT424" s="506">
        <v>0</v>
      </c>
      <c r="AU424" s="506">
        <v>0</v>
      </c>
      <c r="AV424" s="506">
        <v>0</v>
      </c>
      <c r="AW424" s="506">
        <v>0</v>
      </c>
      <c r="AX424" s="506">
        <v>0</v>
      </c>
      <c r="AY424" s="506">
        <v>0</v>
      </c>
      <c r="AZ424" s="506">
        <v>0</v>
      </c>
      <c r="BA424" s="506">
        <v>0</v>
      </c>
      <c r="BB424" s="506">
        <v>0</v>
      </c>
      <c r="BC424" s="506">
        <v>0</v>
      </c>
      <c r="BD424" s="506">
        <v>0</v>
      </c>
      <c r="BE424" s="506">
        <v>0</v>
      </c>
      <c r="BF424" s="506">
        <v>0</v>
      </c>
      <c r="BG424" s="506">
        <v>0</v>
      </c>
      <c r="BH424" s="506">
        <v>0</v>
      </c>
      <c r="BI424" s="506">
        <v>0</v>
      </c>
      <c r="BJ424" s="506">
        <v>0</v>
      </c>
      <c r="BK424" s="506">
        <v>0</v>
      </c>
      <c r="BL424" s="506">
        <v>0</v>
      </c>
    </row>
    <row r="425" spans="1:64" outlineLevel="1" x14ac:dyDescent="0.2">
      <c r="A425" s="238">
        <v>41092</v>
      </c>
      <c r="B425" s="238">
        <v>41276</v>
      </c>
      <c r="C425" s="508">
        <v>-7.7185845397467756E-5</v>
      </c>
      <c r="D425" s="509">
        <v>-2.5729286938849794E-5</v>
      </c>
      <c r="E425" s="509">
        <v>0</v>
      </c>
      <c r="F425" s="509">
        <v>0</v>
      </c>
      <c r="G425" s="509">
        <v>0</v>
      </c>
      <c r="H425" s="509">
        <v>0</v>
      </c>
      <c r="I425" s="509">
        <v>0</v>
      </c>
      <c r="J425" s="509">
        <v>0</v>
      </c>
      <c r="K425" s="509">
        <v>0</v>
      </c>
      <c r="L425" s="509">
        <v>2.3907698824127133E-6</v>
      </c>
      <c r="M425" s="509">
        <v>-8.4455996467169836E-5</v>
      </c>
      <c r="N425" s="509">
        <v>-4.7944467322560275E-3</v>
      </c>
      <c r="O425" s="509">
        <v>6.4356014042171727E-5</v>
      </c>
      <c r="P425" s="509">
        <v>0</v>
      </c>
      <c r="Q425" s="509">
        <v>0</v>
      </c>
      <c r="R425" s="509">
        <v>0</v>
      </c>
      <c r="S425" s="509">
        <v>0</v>
      </c>
      <c r="T425" s="509">
        <v>0</v>
      </c>
      <c r="U425" s="509">
        <v>0</v>
      </c>
      <c r="V425" s="509">
        <v>0</v>
      </c>
      <c r="W425" s="509">
        <v>0</v>
      </c>
      <c r="X425" s="509">
        <v>0</v>
      </c>
      <c r="Y425" s="509">
        <v>0</v>
      </c>
      <c r="Z425" s="509">
        <v>0</v>
      </c>
      <c r="AA425" s="509">
        <v>0</v>
      </c>
      <c r="AB425" s="509">
        <v>0</v>
      </c>
      <c r="AC425" s="509">
        <v>0</v>
      </c>
      <c r="AD425" s="509">
        <v>0</v>
      </c>
      <c r="AE425" s="509">
        <v>0</v>
      </c>
      <c r="AF425" s="509">
        <v>0</v>
      </c>
      <c r="AG425" s="509">
        <v>0</v>
      </c>
      <c r="AH425" s="509">
        <v>0</v>
      </c>
      <c r="AI425" s="509">
        <v>0</v>
      </c>
      <c r="AJ425" s="509">
        <v>0</v>
      </c>
      <c r="AK425" s="509">
        <v>0</v>
      </c>
      <c r="AL425" s="509">
        <v>0</v>
      </c>
      <c r="AM425" s="509">
        <v>0</v>
      </c>
      <c r="AN425" s="509">
        <v>0</v>
      </c>
      <c r="AO425" s="509">
        <v>0</v>
      </c>
      <c r="AP425" s="509">
        <v>0</v>
      </c>
      <c r="AQ425" s="509">
        <v>0</v>
      </c>
      <c r="AR425" s="509">
        <v>0</v>
      </c>
      <c r="AS425" s="509">
        <v>0</v>
      </c>
      <c r="AT425" s="509">
        <v>0</v>
      </c>
      <c r="AU425" s="509">
        <v>0</v>
      </c>
      <c r="AV425" s="509">
        <v>0</v>
      </c>
      <c r="AW425" s="509">
        <v>0</v>
      </c>
      <c r="AX425" s="509">
        <v>0</v>
      </c>
      <c r="AY425" s="509">
        <v>0</v>
      </c>
      <c r="AZ425" s="509">
        <v>0</v>
      </c>
      <c r="BA425" s="509">
        <v>0</v>
      </c>
      <c r="BB425" s="509">
        <v>0</v>
      </c>
      <c r="BC425" s="509">
        <v>0</v>
      </c>
      <c r="BD425" s="509">
        <v>0</v>
      </c>
      <c r="BE425" s="509">
        <v>0</v>
      </c>
      <c r="BF425" s="509">
        <v>0</v>
      </c>
      <c r="BG425" s="509">
        <v>0</v>
      </c>
      <c r="BH425" s="509">
        <v>0</v>
      </c>
      <c r="BI425" s="509">
        <v>0</v>
      </c>
      <c r="BJ425" s="509">
        <v>0</v>
      </c>
      <c r="BK425" s="509">
        <v>0</v>
      </c>
      <c r="BL425" s="509">
        <v>0</v>
      </c>
    </row>
    <row r="426" spans="1:64" outlineLevel="1" x14ac:dyDescent="0.2">
      <c r="A426" s="238">
        <v>41093</v>
      </c>
      <c r="B426" s="238">
        <v>41277</v>
      </c>
      <c r="C426" s="508">
        <v>-7.7396719736291808E-5</v>
      </c>
      <c r="D426" s="509">
        <v>-2.5799580223931362E-5</v>
      </c>
      <c r="E426" s="509">
        <v>0</v>
      </c>
      <c r="F426" s="509">
        <v>0</v>
      </c>
      <c r="G426" s="509">
        <v>0</v>
      </c>
      <c r="H426" s="509">
        <v>0</v>
      </c>
      <c r="I426" s="509">
        <v>0</v>
      </c>
      <c r="J426" s="509">
        <v>0</v>
      </c>
      <c r="K426" s="509">
        <v>0</v>
      </c>
      <c r="L426" s="509">
        <v>0</v>
      </c>
      <c r="M426" s="509">
        <v>0</v>
      </c>
      <c r="N426" s="509">
        <v>-4.7412278842730304E-3</v>
      </c>
      <c r="O426" s="509">
        <v>0</v>
      </c>
      <c r="P426" s="509">
        <v>0</v>
      </c>
      <c r="Q426" s="509">
        <v>0</v>
      </c>
      <c r="R426" s="509">
        <v>0</v>
      </c>
      <c r="S426" s="509">
        <v>0</v>
      </c>
      <c r="T426" s="509">
        <v>0</v>
      </c>
      <c r="U426" s="509">
        <v>0</v>
      </c>
      <c r="V426" s="509">
        <v>0</v>
      </c>
      <c r="W426" s="509">
        <v>0</v>
      </c>
      <c r="X426" s="509">
        <v>0</v>
      </c>
      <c r="Y426" s="509">
        <v>0</v>
      </c>
      <c r="Z426" s="509">
        <v>0</v>
      </c>
      <c r="AA426" s="509">
        <v>0</v>
      </c>
      <c r="AB426" s="509">
        <v>0</v>
      </c>
      <c r="AC426" s="509">
        <v>0</v>
      </c>
      <c r="AD426" s="509">
        <v>0</v>
      </c>
      <c r="AE426" s="509">
        <v>0</v>
      </c>
      <c r="AF426" s="509">
        <v>0</v>
      </c>
      <c r="AG426" s="509">
        <v>0</v>
      </c>
      <c r="AH426" s="509">
        <v>0</v>
      </c>
      <c r="AI426" s="509">
        <v>0</v>
      </c>
      <c r="AJ426" s="509">
        <v>0</v>
      </c>
      <c r="AK426" s="509">
        <v>0</v>
      </c>
      <c r="AL426" s="509">
        <v>0</v>
      </c>
      <c r="AM426" s="509">
        <v>0</v>
      </c>
      <c r="AN426" s="509">
        <v>0</v>
      </c>
      <c r="AO426" s="509">
        <v>0</v>
      </c>
      <c r="AP426" s="509">
        <v>0</v>
      </c>
      <c r="AQ426" s="509">
        <v>0</v>
      </c>
      <c r="AR426" s="509">
        <v>0</v>
      </c>
      <c r="AS426" s="509">
        <v>0</v>
      </c>
      <c r="AT426" s="509">
        <v>0</v>
      </c>
      <c r="AU426" s="509">
        <v>0</v>
      </c>
      <c r="AV426" s="509">
        <v>0</v>
      </c>
      <c r="AW426" s="509">
        <v>0</v>
      </c>
      <c r="AX426" s="509">
        <v>0</v>
      </c>
      <c r="AY426" s="509">
        <v>0</v>
      </c>
      <c r="AZ426" s="509">
        <v>0</v>
      </c>
      <c r="BA426" s="509">
        <v>0</v>
      </c>
      <c r="BB426" s="509">
        <v>0</v>
      </c>
      <c r="BC426" s="509">
        <v>0</v>
      </c>
      <c r="BD426" s="509">
        <v>0</v>
      </c>
      <c r="BE426" s="509">
        <v>0</v>
      </c>
      <c r="BF426" s="509">
        <v>0</v>
      </c>
      <c r="BG426" s="509">
        <v>0</v>
      </c>
      <c r="BH426" s="509">
        <v>0</v>
      </c>
      <c r="BI426" s="509">
        <v>0</v>
      </c>
      <c r="BJ426" s="509">
        <v>0</v>
      </c>
      <c r="BK426" s="509">
        <v>0</v>
      </c>
      <c r="BL426" s="509">
        <v>0</v>
      </c>
    </row>
    <row r="427" spans="1:64" outlineLevel="1" x14ac:dyDescent="0.2">
      <c r="A427" s="238">
        <v>41094</v>
      </c>
      <c r="B427" s="238">
        <v>41278</v>
      </c>
      <c r="C427" s="508">
        <v>-7.7404511376888419E-5</v>
      </c>
      <c r="D427" s="509">
        <v>-2.5802177503961299E-5</v>
      </c>
      <c r="E427" s="509">
        <v>0</v>
      </c>
      <c r="F427" s="509">
        <v>0</v>
      </c>
      <c r="G427" s="509">
        <v>0</v>
      </c>
      <c r="H427" s="509">
        <v>0</v>
      </c>
      <c r="I427" s="509">
        <v>0</v>
      </c>
      <c r="J427" s="509">
        <v>0</v>
      </c>
      <c r="K427" s="509">
        <v>0</v>
      </c>
      <c r="L427" s="509">
        <v>0</v>
      </c>
      <c r="M427" s="509">
        <v>7.4347026946322559E-5</v>
      </c>
      <c r="N427" s="509">
        <v>-4.6521114738500707E-3</v>
      </c>
      <c r="O427" s="509">
        <v>-8.4633421009241983E-5</v>
      </c>
      <c r="P427" s="509">
        <v>2.2991934658239677E-6</v>
      </c>
      <c r="Q427" s="509">
        <v>0</v>
      </c>
      <c r="R427" s="509">
        <v>0</v>
      </c>
      <c r="S427" s="509">
        <v>0</v>
      </c>
      <c r="T427" s="509">
        <v>0</v>
      </c>
      <c r="U427" s="509">
        <v>0</v>
      </c>
      <c r="V427" s="509">
        <v>0</v>
      </c>
      <c r="W427" s="509">
        <v>0</v>
      </c>
      <c r="X427" s="509">
        <v>0</v>
      </c>
      <c r="Y427" s="509">
        <v>0</v>
      </c>
      <c r="Z427" s="509">
        <v>0</v>
      </c>
      <c r="AA427" s="509">
        <v>0</v>
      </c>
      <c r="AB427" s="509">
        <v>0</v>
      </c>
      <c r="AC427" s="509">
        <v>0</v>
      </c>
      <c r="AD427" s="509">
        <v>0</v>
      </c>
      <c r="AE427" s="509">
        <v>0</v>
      </c>
      <c r="AF427" s="509">
        <v>0</v>
      </c>
      <c r="AG427" s="509">
        <v>0</v>
      </c>
      <c r="AH427" s="509">
        <v>0</v>
      </c>
      <c r="AI427" s="509">
        <v>0</v>
      </c>
      <c r="AJ427" s="509">
        <v>0</v>
      </c>
      <c r="AK427" s="509">
        <v>0</v>
      </c>
      <c r="AL427" s="509">
        <v>0</v>
      </c>
      <c r="AM427" s="509">
        <v>0</v>
      </c>
      <c r="AN427" s="509">
        <v>0</v>
      </c>
      <c r="AO427" s="509">
        <v>0</v>
      </c>
      <c r="AP427" s="509">
        <v>0</v>
      </c>
      <c r="AQ427" s="509">
        <v>0</v>
      </c>
      <c r="AR427" s="509">
        <v>0</v>
      </c>
      <c r="AS427" s="509">
        <v>0</v>
      </c>
      <c r="AT427" s="509">
        <v>0</v>
      </c>
      <c r="AU427" s="509">
        <v>0</v>
      </c>
      <c r="AV427" s="509">
        <v>0</v>
      </c>
      <c r="AW427" s="509">
        <v>0</v>
      </c>
      <c r="AX427" s="509">
        <v>0</v>
      </c>
      <c r="AY427" s="509">
        <v>0</v>
      </c>
      <c r="AZ427" s="509">
        <v>0</v>
      </c>
      <c r="BA427" s="509">
        <v>0</v>
      </c>
      <c r="BB427" s="509">
        <v>0</v>
      </c>
      <c r="BC427" s="509">
        <v>0</v>
      </c>
      <c r="BD427" s="509">
        <v>0</v>
      </c>
      <c r="BE427" s="509">
        <v>0</v>
      </c>
      <c r="BF427" s="509">
        <v>0</v>
      </c>
      <c r="BG427" s="509">
        <v>0</v>
      </c>
      <c r="BH427" s="509">
        <v>0</v>
      </c>
      <c r="BI427" s="509">
        <v>0</v>
      </c>
      <c r="BJ427" s="509">
        <v>0</v>
      </c>
      <c r="BK427" s="509">
        <v>0</v>
      </c>
      <c r="BL427" s="509">
        <v>0</v>
      </c>
    </row>
    <row r="428" spans="1:64" outlineLevel="1" x14ac:dyDescent="0.2">
      <c r="A428" s="238">
        <v>41100</v>
      </c>
      <c r="B428" s="238">
        <v>41284</v>
      </c>
      <c r="C428" s="508">
        <v>-7.5484611842396854E-5</v>
      </c>
      <c r="D428" s="509">
        <v>-2.5162194281294625E-5</v>
      </c>
      <c r="E428" s="509">
        <v>0</v>
      </c>
      <c r="F428" s="509">
        <v>0</v>
      </c>
      <c r="G428" s="509">
        <v>0</v>
      </c>
      <c r="H428" s="509">
        <v>0</v>
      </c>
      <c r="I428" s="509">
        <v>0</v>
      </c>
      <c r="J428" s="509">
        <v>0</v>
      </c>
      <c r="K428" s="509">
        <v>0</v>
      </c>
      <c r="L428" s="509">
        <v>0</v>
      </c>
      <c r="M428" s="509">
        <v>3.3007426398883044E-4</v>
      </c>
      <c r="N428" s="509">
        <v>-3.829296267646165E-3</v>
      </c>
      <c r="O428" s="509">
        <v>-1.1065819166804908E-3</v>
      </c>
      <c r="P428" s="509">
        <v>8.8601786263700633E-5</v>
      </c>
      <c r="Q428" s="509">
        <v>0</v>
      </c>
      <c r="R428" s="509">
        <v>0</v>
      </c>
      <c r="S428" s="509">
        <v>0</v>
      </c>
      <c r="T428" s="509">
        <v>0</v>
      </c>
      <c r="U428" s="509">
        <v>0</v>
      </c>
      <c r="V428" s="509">
        <v>0</v>
      </c>
      <c r="W428" s="509">
        <v>0</v>
      </c>
      <c r="X428" s="509">
        <v>0</v>
      </c>
      <c r="Y428" s="509">
        <v>0</v>
      </c>
      <c r="Z428" s="509">
        <v>0</v>
      </c>
      <c r="AA428" s="509">
        <v>0</v>
      </c>
      <c r="AB428" s="509">
        <v>0</v>
      </c>
      <c r="AC428" s="509">
        <v>0</v>
      </c>
      <c r="AD428" s="509">
        <v>0</v>
      </c>
      <c r="AE428" s="509">
        <v>0</v>
      </c>
      <c r="AF428" s="509">
        <v>0</v>
      </c>
      <c r="AG428" s="509">
        <v>0</v>
      </c>
      <c r="AH428" s="509">
        <v>0</v>
      </c>
      <c r="AI428" s="509">
        <v>0</v>
      </c>
      <c r="AJ428" s="509">
        <v>0</v>
      </c>
      <c r="AK428" s="509">
        <v>0</v>
      </c>
      <c r="AL428" s="509">
        <v>0</v>
      </c>
      <c r="AM428" s="509">
        <v>0</v>
      </c>
      <c r="AN428" s="509">
        <v>0</v>
      </c>
      <c r="AO428" s="509">
        <v>0</v>
      </c>
      <c r="AP428" s="509">
        <v>0</v>
      </c>
      <c r="AQ428" s="509">
        <v>0</v>
      </c>
      <c r="AR428" s="509">
        <v>0</v>
      </c>
      <c r="AS428" s="509">
        <v>0</v>
      </c>
      <c r="AT428" s="509">
        <v>0</v>
      </c>
      <c r="AU428" s="509">
        <v>0</v>
      </c>
      <c r="AV428" s="509">
        <v>0</v>
      </c>
      <c r="AW428" s="509">
        <v>0</v>
      </c>
      <c r="AX428" s="509">
        <v>0</v>
      </c>
      <c r="AY428" s="509">
        <v>0</v>
      </c>
      <c r="AZ428" s="509">
        <v>0</v>
      </c>
      <c r="BA428" s="509">
        <v>0</v>
      </c>
      <c r="BB428" s="509">
        <v>0</v>
      </c>
      <c r="BC428" s="509">
        <v>0</v>
      </c>
      <c r="BD428" s="509">
        <v>0</v>
      </c>
      <c r="BE428" s="509">
        <v>0</v>
      </c>
      <c r="BF428" s="509">
        <v>0</v>
      </c>
      <c r="BG428" s="509">
        <v>0</v>
      </c>
      <c r="BH428" s="509">
        <v>0</v>
      </c>
      <c r="BI428" s="509">
        <v>0</v>
      </c>
      <c r="BJ428" s="509">
        <v>0</v>
      </c>
      <c r="BK428" s="509">
        <v>0</v>
      </c>
      <c r="BL428" s="509">
        <v>0</v>
      </c>
    </row>
    <row r="429" spans="1:64" outlineLevel="1" x14ac:dyDescent="0.2">
      <c r="A429" s="238">
        <v>41107</v>
      </c>
      <c r="B429" s="238">
        <v>41291</v>
      </c>
      <c r="C429" s="508">
        <v>-7.3249808076741862E-5</v>
      </c>
      <c r="D429" s="509">
        <v>-2.4417240234927973E-5</v>
      </c>
      <c r="E429" s="509">
        <v>0</v>
      </c>
      <c r="F429" s="509">
        <v>0</v>
      </c>
      <c r="G429" s="509">
        <v>0</v>
      </c>
      <c r="H429" s="509">
        <v>0</v>
      </c>
      <c r="I429" s="509">
        <v>0</v>
      </c>
      <c r="J429" s="509">
        <v>0</v>
      </c>
      <c r="K429" s="509">
        <v>0</v>
      </c>
      <c r="L429" s="509">
        <v>0</v>
      </c>
      <c r="M429" s="509">
        <v>3.3208921785231327E-4</v>
      </c>
      <c r="N429" s="509">
        <v>-2.654409079665479E-3</v>
      </c>
      <c r="O429" s="509">
        <v>-2.8612577245012982E-3</v>
      </c>
      <c r="P429" s="509">
        <v>2.4761892218963522E-4</v>
      </c>
      <c r="Q429" s="509">
        <v>0</v>
      </c>
      <c r="R429" s="509">
        <v>0</v>
      </c>
      <c r="S429" s="509">
        <v>0</v>
      </c>
      <c r="T429" s="509">
        <v>0</v>
      </c>
      <c r="U429" s="509">
        <v>0</v>
      </c>
      <c r="V429" s="509">
        <v>0</v>
      </c>
      <c r="W429" s="509">
        <v>0</v>
      </c>
      <c r="X429" s="509">
        <v>0</v>
      </c>
      <c r="Y429" s="509">
        <v>0</v>
      </c>
      <c r="Z429" s="509">
        <v>0</v>
      </c>
      <c r="AA429" s="509">
        <v>0</v>
      </c>
      <c r="AB429" s="509">
        <v>0</v>
      </c>
      <c r="AC429" s="509">
        <v>0</v>
      </c>
      <c r="AD429" s="509">
        <v>0</v>
      </c>
      <c r="AE429" s="509">
        <v>0</v>
      </c>
      <c r="AF429" s="509">
        <v>0</v>
      </c>
      <c r="AG429" s="509">
        <v>0</v>
      </c>
      <c r="AH429" s="509">
        <v>0</v>
      </c>
      <c r="AI429" s="509">
        <v>0</v>
      </c>
      <c r="AJ429" s="509">
        <v>0</v>
      </c>
      <c r="AK429" s="509">
        <v>0</v>
      </c>
      <c r="AL429" s="509">
        <v>0</v>
      </c>
      <c r="AM429" s="509">
        <v>0</v>
      </c>
      <c r="AN429" s="509">
        <v>0</v>
      </c>
      <c r="AO429" s="509">
        <v>0</v>
      </c>
      <c r="AP429" s="509">
        <v>0</v>
      </c>
      <c r="AQ429" s="509">
        <v>0</v>
      </c>
      <c r="AR429" s="509">
        <v>0</v>
      </c>
      <c r="AS429" s="509">
        <v>0</v>
      </c>
      <c r="AT429" s="509">
        <v>0</v>
      </c>
      <c r="AU429" s="509">
        <v>0</v>
      </c>
      <c r="AV429" s="509">
        <v>0</v>
      </c>
      <c r="AW429" s="509">
        <v>0</v>
      </c>
      <c r="AX429" s="509">
        <v>0</v>
      </c>
      <c r="AY429" s="509">
        <v>0</v>
      </c>
      <c r="AZ429" s="509">
        <v>0</v>
      </c>
      <c r="BA429" s="509">
        <v>0</v>
      </c>
      <c r="BB429" s="509">
        <v>0</v>
      </c>
      <c r="BC429" s="509">
        <v>0</v>
      </c>
      <c r="BD429" s="509">
        <v>0</v>
      </c>
      <c r="BE429" s="509">
        <v>0</v>
      </c>
      <c r="BF429" s="509">
        <v>0</v>
      </c>
      <c r="BG429" s="509">
        <v>0</v>
      </c>
      <c r="BH429" s="509">
        <v>0</v>
      </c>
      <c r="BI429" s="509">
        <v>0</v>
      </c>
      <c r="BJ429" s="509">
        <v>0</v>
      </c>
      <c r="BK429" s="509">
        <v>0</v>
      </c>
      <c r="BL429" s="509">
        <v>0</v>
      </c>
    </row>
    <row r="430" spans="1:64" outlineLevel="1" x14ac:dyDescent="0.2">
      <c r="A430" s="238">
        <v>41114</v>
      </c>
      <c r="B430" s="238">
        <v>41298</v>
      </c>
      <c r="C430" s="508">
        <v>-7.1124456333185315E-5</v>
      </c>
      <c r="D430" s="509">
        <v>-2.3708771152916586E-5</v>
      </c>
      <c r="E430" s="509">
        <v>0</v>
      </c>
      <c r="F430" s="509">
        <v>0</v>
      </c>
      <c r="G430" s="509">
        <v>0</v>
      </c>
      <c r="H430" s="509">
        <v>0</v>
      </c>
      <c r="I430" s="509">
        <v>0</v>
      </c>
      <c r="J430" s="509">
        <v>0</v>
      </c>
      <c r="K430" s="509">
        <v>0</v>
      </c>
      <c r="L430" s="509">
        <v>0</v>
      </c>
      <c r="M430" s="509">
        <v>1.8063343527538467E-4</v>
      </c>
      <c r="N430" s="509">
        <v>-1.4602251841282915E-3</v>
      </c>
      <c r="O430" s="509">
        <v>-4.4479124118070035E-3</v>
      </c>
      <c r="P430" s="509">
        <v>3.3059741572777357E-4</v>
      </c>
      <c r="Q430" s="509">
        <v>0</v>
      </c>
      <c r="R430" s="509">
        <v>0</v>
      </c>
      <c r="S430" s="509">
        <v>0</v>
      </c>
      <c r="T430" s="509">
        <v>0</v>
      </c>
      <c r="U430" s="509">
        <v>0</v>
      </c>
      <c r="V430" s="509">
        <v>0</v>
      </c>
      <c r="W430" s="509">
        <v>0</v>
      </c>
      <c r="X430" s="509">
        <v>0</v>
      </c>
      <c r="Y430" s="509">
        <v>0</v>
      </c>
      <c r="Z430" s="509">
        <v>0</v>
      </c>
      <c r="AA430" s="509">
        <v>0</v>
      </c>
      <c r="AB430" s="509">
        <v>0</v>
      </c>
      <c r="AC430" s="509">
        <v>0</v>
      </c>
      <c r="AD430" s="509">
        <v>0</v>
      </c>
      <c r="AE430" s="509">
        <v>0</v>
      </c>
      <c r="AF430" s="509">
        <v>0</v>
      </c>
      <c r="AG430" s="509">
        <v>0</v>
      </c>
      <c r="AH430" s="509">
        <v>0</v>
      </c>
      <c r="AI430" s="509">
        <v>0</v>
      </c>
      <c r="AJ430" s="509">
        <v>0</v>
      </c>
      <c r="AK430" s="509">
        <v>0</v>
      </c>
      <c r="AL430" s="509">
        <v>0</v>
      </c>
      <c r="AM430" s="509">
        <v>0</v>
      </c>
      <c r="AN430" s="509">
        <v>0</v>
      </c>
      <c r="AO430" s="509">
        <v>0</v>
      </c>
      <c r="AP430" s="509">
        <v>0</v>
      </c>
      <c r="AQ430" s="509">
        <v>0</v>
      </c>
      <c r="AR430" s="509">
        <v>0</v>
      </c>
      <c r="AS430" s="509">
        <v>0</v>
      </c>
      <c r="AT430" s="509">
        <v>0</v>
      </c>
      <c r="AU430" s="509">
        <v>0</v>
      </c>
      <c r="AV430" s="509">
        <v>0</v>
      </c>
      <c r="AW430" s="509">
        <v>0</v>
      </c>
      <c r="AX430" s="509">
        <v>0</v>
      </c>
      <c r="AY430" s="509">
        <v>0</v>
      </c>
      <c r="AZ430" s="509">
        <v>0</v>
      </c>
      <c r="BA430" s="509">
        <v>0</v>
      </c>
      <c r="BB430" s="509">
        <v>0</v>
      </c>
      <c r="BC430" s="509">
        <v>0</v>
      </c>
      <c r="BD430" s="509">
        <v>0</v>
      </c>
      <c r="BE430" s="509">
        <v>0</v>
      </c>
      <c r="BF430" s="509">
        <v>0</v>
      </c>
      <c r="BG430" s="509">
        <v>0</v>
      </c>
      <c r="BH430" s="509">
        <v>0</v>
      </c>
      <c r="BI430" s="509">
        <v>0</v>
      </c>
      <c r="BJ430" s="509">
        <v>0</v>
      </c>
      <c r="BK430" s="509">
        <v>0</v>
      </c>
      <c r="BL430" s="509">
        <v>0</v>
      </c>
    </row>
    <row r="431" spans="1:64" outlineLevel="1" x14ac:dyDescent="0.2">
      <c r="A431" s="238">
        <v>41124</v>
      </c>
      <c r="B431" s="238">
        <v>41309</v>
      </c>
      <c r="C431" s="508">
        <v>-6.781858650183048E-5</v>
      </c>
      <c r="D431" s="509">
        <v>-2.2606785766293713E-5</v>
      </c>
      <c r="E431" s="509">
        <v>0</v>
      </c>
      <c r="F431" s="509">
        <v>0</v>
      </c>
      <c r="G431" s="509">
        <v>0</v>
      </c>
      <c r="H431" s="509">
        <v>0</v>
      </c>
      <c r="I431" s="509">
        <v>0</v>
      </c>
      <c r="J431" s="509">
        <v>0</v>
      </c>
      <c r="K431" s="509">
        <v>0</v>
      </c>
      <c r="L431" s="509">
        <v>0</v>
      </c>
      <c r="M431" s="509">
        <v>0</v>
      </c>
      <c r="N431" s="509">
        <v>0</v>
      </c>
      <c r="O431" s="509">
        <v>-4.8759999219261801E-3</v>
      </c>
      <c r="P431" s="509">
        <v>0</v>
      </c>
      <c r="Q431" s="509">
        <v>0</v>
      </c>
      <c r="R431" s="509">
        <v>0</v>
      </c>
      <c r="S431" s="509">
        <v>0</v>
      </c>
      <c r="T431" s="509">
        <v>0</v>
      </c>
      <c r="U431" s="509">
        <v>0</v>
      </c>
      <c r="V431" s="509">
        <v>0</v>
      </c>
      <c r="W431" s="509">
        <v>0</v>
      </c>
      <c r="X431" s="509">
        <v>0</v>
      </c>
      <c r="Y431" s="509">
        <v>0</v>
      </c>
      <c r="Z431" s="509">
        <v>0</v>
      </c>
      <c r="AA431" s="509">
        <v>0</v>
      </c>
      <c r="AB431" s="509">
        <v>0</v>
      </c>
      <c r="AC431" s="509">
        <v>0</v>
      </c>
      <c r="AD431" s="509">
        <v>0</v>
      </c>
      <c r="AE431" s="509">
        <v>0</v>
      </c>
      <c r="AF431" s="509">
        <v>0</v>
      </c>
      <c r="AG431" s="509">
        <v>0</v>
      </c>
      <c r="AH431" s="509">
        <v>0</v>
      </c>
      <c r="AI431" s="509">
        <v>0</v>
      </c>
      <c r="AJ431" s="509">
        <v>0</v>
      </c>
      <c r="AK431" s="509">
        <v>0</v>
      </c>
      <c r="AL431" s="509">
        <v>0</v>
      </c>
      <c r="AM431" s="509">
        <v>0</v>
      </c>
      <c r="AN431" s="509">
        <v>0</v>
      </c>
      <c r="AO431" s="509">
        <v>0</v>
      </c>
      <c r="AP431" s="509">
        <v>0</v>
      </c>
      <c r="AQ431" s="509">
        <v>0</v>
      </c>
      <c r="AR431" s="509">
        <v>0</v>
      </c>
      <c r="AS431" s="509">
        <v>0</v>
      </c>
      <c r="AT431" s="509">
        <v>0</v>
      </c>
      <c r="AU431" s="509">
        <v>0</v>
      </c>
      <c r="AV431" s="509">
        <v>0</v>
      </c>
      <c r="AW431" s="509">
        <v>0</v>
      </c>
      <c r="AX431" s="509">
        <v>0</v>
      </c>
      <c r="AY431" s="509">
        <v>0</v>
      </c>
      <c r="AZ431" s="509">
        <v>0</v>
      </c>
      <c r="BA431" s="509">
        <v>0</v>
      </c>
      <c r="BB431" s="509">
        <v>0</v>
      </c>
      <c r="BC431" s="509">
        <v>0</v>
      </c>
      <c r="BD431" s="509">
        <v>0</v>
      </c>
      <c r="BE431" s="509">
        <v>0</v>
      </c>
      <c r="BF431" s="509">
        <v>0</v>
      </c>
      <c r="BG431" s="509">
        <v>0</v>
      </c>
      <c r="BH431" s="509">
        <v>0</v>
      </c>
      <c r="BI431" s="509">
        <v>0</v>
      </c>
      <c r="BJ431" s="509">
        <v>0</v>
      </c>
      <c r="BK431" s="509">
        <v>0</v>
      </c>
      <c r="BL431" s="509">
        <v>0</v>
      </c>
    </row>
    <row r="432" spans="1:64" outlineLevel="1" x14ac:dyDescent="0.2">
      <c r="A432" s="238">
        <v>41155</v>
      </c>
      <c r="B432" s="238">
        <v>41337</v>
      </c>
      <c r="C432" s="508">
        <v>-6.478125985729527E-5</v>
      </c>
      <c r="D432" s="509">
        <v>-2.1594317128718898E-5</v>
      </c>
      <c r="E432" s="509">
        <v>0</v>
      </c>
      <c r="F432" s="509">
        <v>0</v>
      </c>
      <c r="G432" s="509">
        <v>0</v>
      </c>
      <c r="H432" s="509">
        <v>0</v>
      </c>
      <c r="I432" s="509">
        <v>0</v>
      </c>
      <c r="J432" s="509">
        <v>0</v>
      </c>
      <c r="K432" s="509">
        <v>0</v>
      </c>
      <c r="L432" s="509">
        <v>0</v>
      </c>
      <c r="M432" s="509">
        <v>0</v>
      </c>
      <c r="N432" s="509">
        <v>0</v>
      </c>
      <c r="O432" s="509">
        <v>0</v>
      </c>
      <c r="P432" s="509">
        <v>-5.2603963384897923E-3</v>
      </c>
      <c r="Q432" s="509">
        <v>0</v>
      </c>
      <c r="R432" s="509">
        <v>0</v>
      </c>
      <c r="S432" s="509">
        <v>0</v>
      </c>
      <c r="T432" s="509">
        <v>0</v>
      </c>
      <c r="U432" s="509">
        <v>0</v>
      </c>
      <c r="V432" s="509">
        <v>0</v>
      </c>
      <c r="W432" s="509">
        <v>0</v>
      </c>
      <c r="X432" s="509">
        <v>0</v>
      </c>
      <c r="Y432" s="509">
        <v>0</v>
      </c>
      <c r="Z432" s="509">
        <v>0</v>
      </c>
      <c r="AA432" s="509">
        <v>0</v>
      </c>
      <c r="AB432" s="509">
        <v>0</v>
      </c>
      <c r="AC432" s="509">
        <v>0</v>
      </c>
      <c r="AD432" s="509">
        <v>0</v>
      </c>
      <c r="AE432" s="509">
        <v>0</v>
      </c>
      <c r="AF432" s="509">
        <v>0</v>
      </c>
      <c r="AG432" s="509">
        <v>0</v>
      </c>
      <c r="AH432" s="509">
        <v>0</v>
      </c>
      <c r="AI432" s="509">
        <v>0</v>
      </c>
      <c r="AJ432" s="509">
        <v>0</v>
      </c>
      <c r="AK432" s="509">
        <v>0</v>
      </c>
      <c r="AL432" s="509">
        <v>0</v>
      </c>
      <c r="AM432" s="509">
        <v>0</v>
      </c>
      <c r="AN432" s="509">
        <v>0</v>
      </c>
      <c r="AO432" s="509">
        <v>0</v>
      </c>
      <c r="AP432" s="509">
        <v>0</v>
      </c>
      <c r="AQ432" s="509">
        <v>0</v>
      </c>
      <c r="AR432" s="509">
        <v>0</v>
      </c>
      <c r="AS432" s="509">
        <v>0</v>
      </c>
      <c r="AT432" s="509">
        <v>0</v>
      </c>
      <c r="AU432" s="509">
        <v>0</v>
      </c>
      <c r="AV432" s="509">
        <v>0</v>
      </c>
      <c r="AW432" s="509">
        <v>0</v>
      </c>
      <c r="AX432" s="509">
        <v>0</v>
      </c>
      <c r="AY432" s="509">
        <v>0</v>
      </c>
      <c r="AZ432" s="509">
        <v>0</v>
      </c>
      <c r="BA432" s="509">
        <v>0</v>
      </c>
      <c r="BB432" s="509">
        <v>0</v>
      </c>
      <c r="BC432" s="509">
        <v>0</v>
      </c>
      <c r="BD432" s="509">
        <v>0</v>
      </c>
      <c r="BE432" s="509">
        <v>0</v>
      </c>
      <c r="BF432" s="509">
        <v>0</v>
      </c>
      <c r="BG432" s="509">
        <v>0</v>
      </c>
      <c r="BH432" s="509">
        <v>0</v>
      </c>
      <c r="BI432" s="509">
        <v>0</v>
      </c>
      <c r="BJ432" s="509">
        <v>0</v>
      </c>
      <c r="BK432" s="509">
        <v>0</v>
      </c>
      <c r="BL432" s="509">
        <v>0</v>
      </c>
    </row>
    <row r="433" spans="1:64" outlineLevel="1" x14ac:dyDescent="0.2">
      <c r="A433" s="238">
        <v>41185</v>
      </c>
      <c r="B433" s="238">
        <v>41367</v>
      </c>
      <c r="C433" s="508">
        <v>-6.3189564535742759E-5</v>
      </c>
      <c r="D433" s="509">
        <v>-2.1063738162539758E-5</v>
      </c>
      <c r="E433" s="509">
        <v>0</v>
      </c>
      <c r="F433" s="509">
        <v>0</v>
      </c>
      <c r="G433" s="509">
        <v>0</v>
      </c>
      <c r="H433" s="509">
        <v>0</v>
      </c>
      <c r="I433" s="509">
        <v>0</v>
      </c>
      <c r="J433" s="509">
        <v>0</v>
      </c>
      <c r="K433" s="509">
        <v>0</v>
      </c>
      <c r="L433" s="509">
        <v>0</v>
      </c>
      <c r="M433" s="509">
        <v>0</v>
      </c>
      <c r="N433" s="509">
        <v>0</v>
      </c>
      <c r="O433" s="509">
        <v>0</v>
      </c>
      <c r="P433" s="509">
        <v>0</v>
      </c>
      <c r="Q433" s="509">
        <v>-5.7608608439565015E-3</v>
      </c>
      <c r="R433" s="509">
        <v>0</v>
      </c>
      <c r="S433" s="509">
        <v>0</v>
      </c>
      <c r="T433" s="509">
        <v>0</v>
      </c>
      <c r="U433" s="509">
        <v>0</v>
      </c>
      <c r="V433" s="509">
        <v>0</v>
      </c>
      <c r="W433" s="509">
        <v>0</v>
      </c>
      <c r="X433" s="509">
        <v>0</v>
      </c>
      <c r="Y433" s="509">
        <v>0</v>
      </c>
      <c r="Z433" s="509">
        <v>0</v>
      </c>
      <c r="AA433" s="509">
        <v>0</v>
      </c>
      <c r="AB433" s="509">
        <v>0</v>
      </c>
      <c r="AC433" s="509">
        <v>0</v>
      </c>
      <c r="AD433" s="509">
        <v>0</v>
      </c>
      <c r="AE433" s="509">
        <v>0</v>
      </c>
      <c r="AF433" s="509">
        <v>0</v>
      </c>
      <c r="AG433" s="509">
        <v>0</v>
      </c>
      <c r="AH433" s="509">
        <v>0</v>
      </c>
      <c r="AI433" s="509">
        <v>0</v>
      </c>
      <c r="AJ433" s="509">
        <v>0</v>
      </c>
      <c r="AK433" s="509">
        <v>0</v>
      </c>
      <c r="AL433" s="509">
        <v>0</v>
      </c>
      <c r="AM433" s="509">
        <v>0</v>
      </c>
      <c r="AN433" s="509">
        <v>0</v>
      </c>
      <c r="AO433" s="509">
        <v>0</v>
      </c>
      <c r="AP433" s="509">
        <v>0</v>
      </c>
      <c r="AQ433" s="509">
        <v>0</v>
      </c>
      <c r="AR433" s="509">
        <v>0</v>
      </c>
      <c r="AS433" s="509">
        <v>0</v>
      </c>
      <c r="AT433" s="509">
        <v>0</v>
      </c>
      <c r="AU433" s="509">
        <v>0</v>
      </c>
      <c r="AV433" s="509">
        <v>0</v>
      </c>
      <c r="AW433" s="509">
        <v>0</v>
      </c>
      <c r="AX433" s="509">
        <v>0</v>
      </c>
      <c r="AY433" s="509">
        <v>0</v>
      </c>
      <c r="AZ433" s="509">
        <v>0</v>
      </c>
      <c r="BA433" s="509">
        <v>0</v>
      </c>
      <c r="BB433" s="509">
        <v>0</v>
      </c>
      <c r="BC433" s="509">
        <v>0</v>
      </c>
      <c r="BD433" s="509">
        <v>0</v>
      </c>
      <c r="BE433" s="509">
        <v>0</v>
      </c>
      <c r="BF433" s="509">
        <v>0</v>
      </c>
      <c r="BG433" s="509">
        <v>0</v>
      </c>
      <c r="BH433" s="509">
        <v>0</v>
      </c>
      <c r="BI433" s="509">
        <v>0</v>
      </c>
      <c r="BJ433" s="509">
        <v>0</v>
      </c>
      <c r="BK433" s="509">
        <v>0</v>
      </c>
      <c r="BL433" s="509">
        <v>0</v>
      </c>
    </row>
    <row r="434" spans="1:64" outlineLevel="1" x14ac:dyDescent="0.2">
      <c r="A434" s="238">
        <v>41218</v>
      </c>
      <c r="B434" s="238">
        <v>41400</v>
      </c>
      <c r="C434" s="508">
        <v>-6.2833228433624433E-5</v>
      </c>
      <c r="D434" s="509">
        <v>-2.0944956342222598E-5</v>
      </c>
      <c r="E434" s="509">
        <v>0</v>
      </c>
      <c r="F434" s="509">
        <v>0</v>
      </c>
      <c r="G434" s="509">
        <v>0</v>
      </c>
      <c r="H434" s="509">
        <v>0</v>
      </c>
      <c r="I434" s="509">
        <v>0</v>
      </c>
      <c r="J434" s="509">
        <v>0</v>
      </c>
      <c r="K434" s="509">
        <v>0</v>
      </c>
      <c r="L434" s="509">
        <v>0</v>
      </c>
      <c r="M434" s="509">
        <v>0</v>
      </c>
      <c r="N434" s="509">
        <v>0</v>
      </c>
      <c r="O434" s="509">
        <v>0</v>
      </c>
      <c r="P434" s="509">
        <v>0</v>
      </c>
      <c r="Q434" s="509">
        <v>4.0799011437071125E-4</v>
      </c>
      <c r="R434" s="509">
        <v>-5.825448974833107E-3</v>
      </c>
      <c r="S434" s="509">
        <v>-4.2524647724147269E-4</v>
      </c>
      <c r="T434" s="509">
        <v>2.2713600570690995E-5</v>
      </c>
      <c r="U434" s="509">
        <v>0</v>
      </c>
      <c r="V434" s="509">
        <v>0</v>
      </c>
      <c r="W434" s="509">
        <v>0</v>
      </c>
      <c r="X434" s="509">
        <v>0</v>
      </c>
      <c r="Y434" s="509">
        <v>0</v>
      </c>
      <c r="Z434" s="509">
        <v>0</v>
      </c>
      <c r="AA434" s="509">
        <v>0</v>
      </c>
      <c r="AB434" s="509">
        <v>0</v>
      </c>
      <c r="AC434" s="509">
        <v>0</v>
      </c>
      <c r="AD434" s="509">
        <v>0</v>
      </c>
      <c r="AE434" s="509">
        <v>0</v>
      </c>
      <c r="AF434" s="509">
        <v>0</v>
      </c>
      <c r="AG434" s="509">
        <v>0</v>
      </c>
      <c r="AH434" s="509">
        <v>0</v>
      </c>
      <c r="AI434" s="509">
        <v>0</v>
      </c>
      <c r="AJ434" s="509">
        <v>0</v>
      </c>
      <c r="AK434" s="509">
        <v>0</v>
      </c>
      <c r="AL434" s="509">
        <v>0</v>
      </c>
      <c r="AM434" s="509">
        <v>0</v>
      </c>
      <c r="AN434" s="509">
        <v>0</v>
      </c>
      <c r="AO434" s="509">
        <v>0</v>
      </c>
      <c r="AP434" s="509">
        <v>0</v>
      </c>
      <c r="AQ434" s="509">
        <v>0</v>
      </c>
      <c r="AR434" s="509">
        <v>0</v>
      </c>
      <c r="AS434" s="509">
        <v>0</v>
      </c>
      <c r="AT434" s="509">
        <v>0</v>
      </c>
      <c r="AU434" s="509">
        <v>0</v>
      </c>
      <c r="AV434" s="509">
        <v>0</v>
      </c>
      <c r="AW434" s="509">
        <v>0</v>
      </c>
      <c r="AX434" s="509">
        <v>0</v>
      </c>
      <c r="AY434" s="509">
        <v>0</v>
      </c>
      <c r="AZ434" s="509">
        <v>0</v>
      </c>
      <c r="BA434" s="509">
        <v>0</v>
      </c>
      <c r="BB434" s="509">
        <v>0</v>
      </c>
      <c r="BC434" s="509">
        <v>0</v>
      </c>
      <c r="BD434" s="509">
        <v>0</v>
      </c>
      <c r="BE434" s="509">
        <v>0</v>
      </c>
      <c r="BF434" s="509">
        <v>0</v>
      </c>
      <c r="BG434" s="509">
        <v>0</v>
      </c>
      <c r="BH434" s="509">
        <v>0</v>
      </c>
      <c r="BI434" s="509">
        <v>0</v>
      </c>
      <c r="BJ434" s="509">
        <v>0</v>
      </c>
      <c r="BK434" s="509">
        <v>0</v>
      </c>
      <c r="BL434" s="509">
        <v>0</v>
      </c>
    </row>
    <row r="435" spans="1:64" outlineLevel="1" x14ac:dyDescent="0.2">
      <c r="A435" s="238">
        <v>41246</v>
      </c>
      <c r="B435" s="238">
        <v>41428</v>
      </c>
      <c r="C435" s="508">
        <v>-6.2457559896547665E-5</v>
      </c>
      <c r="D435" s="509">
        <v>-2.0819730232359002E-5</v>
      </c>
      <c r="E435" s="509">
        <v>0</v>
      </c>
      <c r="F435" s="509">
        <v>0</v>
      </c>
      <c r="G435" s="509">
        <v>0</v>
      </c>
      <c r="H435" s="509">
        <v>0</v>
      </c>
      <c r="I435" s="509">
        <v>0</v>
      </c>
      <c r="J435" s="509">
        <v>0</v>
      </c>
      <c r="K435" s="509">
        <v>0</v>
      </c>
      <c r="L435" s="509">
        <v>0</v>
      </c>
      <c r="M435" s="509">
        <v>0</v>
      </c>
      <c r="N435" s="509">
        <v>0</v>
      </c>
      <c r="O435" s="509">
        <v>0</v>
      </c>
      <c r="P435" s="509">
        <v>0</v>
      </c>
      <c r="Q435" s="509">
        <v>0</v>
      </c>
      <c r="R435" s="509">
        <v>0</v>
      </c>
      <c r="S435" s="509">
        <v>-6.9588711229919345E-3</v>
      </c>
      <c r="T435" s="509">
        <v>0</v>
      </c>
      <c r="U435" s="509">
        <v>0</v>
      </c>
      <c r="V435" s="509">
        <v>0</v>
      </c>
      <c r="W435" s="509">
        <v>0</v>
      </c>
      <c r="X435" s="509">
        <v>0</v>
      </c>
      <c r="Y435" s="509">
        <v>0</v>
      </c>
      <c r="Z435" s="509">
        <v>0</v>
      </c>
      <c r="AA435" s="509">
        <v>0</v>
      </c>
      <c r="AB435" s="509">
        <v>0</v>
      </c>
      <c r="AC435" s="509">
        <v>0</v>
      </c>
      <c r="AD435" s="509">
        <v>0</v>
      </c>
      <c r="AE435" s="509">
        <v>0</v>
      </c>
      <c r="AF435" s="509">
        <v>0</v>
      </c>
      <c r="AG435" s="509">
        <v>0</v>
      </c>
      <c r="AH435" s="509">
        <v>0</v>
      </c>
      <c r="AI435" s="509">
        <v>0</v>
      </c>
      <c r="AJ435" s="509">
        <v>0</v>
      </c>
      <c r="AK435" s="509">
        <v>0</v>
      </c>
      <c r="AL435" s="509">
        <v>0</v>
      </c>
      <c r="AM435" s="509">
        <v>0</v>
      </c>
      <c r="AN435" s="509">
        <v>0</v>
      </c>
      <c r="AO435" s="509">
        <v>0</v>
      </c>
      <c r="AP435" s="509">
        <v>0</v>
      </c>
      <c r="AQ435" s="509">
        <v>0</v>
      </c>
      <c r="AR435" s="509">
        <v>0</v>
      </c>
      <c r="AS435" s="509">
        <v>0</v>
      </c>
      <c r="AT435" s="509">
        <v>0</v>
      </c>
      <c r="AU435" s="509">
        <v>0</v>
      </c>
      <c r="AV435" s="509">
        <v>0</v>
      </c>
      <c r="AW435" s="509">
        <v>0</v>
      </c>
      <c r="AX435" s="509">
        <v>0</v>
      </c>
      <c r="AY435" s="509">
        <v>0</v>
      </c>
      <c r="AZ435" s="509">
        <v>0</v>
      </c>
      <c r="BA435" s="509">
        <v>0</v>
      </c>
      <c r="BB435" s="509">
        <v>0</v>
      </c>
      <c r="BC435" s="509">
        <v>0</v>
      </c>
      <c r="BD435" s="509">
        <v>0</v>
      </c>
      <c r="BE435" s="509">
        <v>0</v>
      </c>
      <c r="BF435" s="509">
        <v>0</v>
      </c>
      <c r="BG435" s="509">
        <v>0</v>
      </c>
      <c r="BH435" s="509">
        <v>0</v>
      </c>
      <c r="BI435" s="509">
        <v>0</v>
      </c>
      <c r="BJ435" s="509">
        <v>0</v>
      </c>
      <c r="BK435" s="509">
        <v>0</v>
      </c>
      <c r="BL435" s="509">
        <v>0</v>
      </c>
    </row>
    <row r="436" spans="1:64" outlineLevel="1" x14ac:dyDescent="0.2">
      <c r="A436" s="238">
        <v>41277</v>
      </c>
      <c r="B436" s="238">
        <v>41458</v>
      </c>
      <c r="C436" s="508">
        <v>-6.20603002971995E-5</v>
      </c>
      <c r="D436" s="509">
        <v>-2.0687306919592308E-5</v>
      </c>
      <c r="E436" s="509">
        <v>0</v>
      </c>
      <c r="F436" s="509">
        <v>0</v>
      </c>
      <c r="G436" s="509">
        <v>0</v>
      </c>
      <c r="H436" s="509">
        <v>0</v>
      </c>
      <c r="I436" s="509">
        <v>0</v>
      </c>
      <c r="J436" s="509">
        <v>0</v>
      </c>
      <c r="K436" s="509">
        <v>0</v>
      </c>
      <c r="L436" s="509">
        <v>0</v>
      </c>
      <c r="M436" s="509">
        <v>0</v>
      </c>
      <c r="N436" s="509">
        <v>0</v>
      </c>
      <c r="O436" s="509">
        <v>0</v>
      </c>
      <c r="P436" s="509">
        <v>0</v>
      </c>
      <c r="Q436" s="509">
        <v>0</v>
      </c>
      <c r="R436" s="509">
        <v>0</v>
      </c>
      <c r="S436" s="509">
        <v>0</v>
      </c>
      <c r="T436" s="509">
        <v>-7.5323000678579125E-3</v>
      </c>
      <c r="U436" s="509">
        <v>0</v>
      </c>
      <c r="V436" s="509">
        <v>0</v>
      </c>
      <c r="W436" s="509">
        <v>0</v>
      </c>
      <c r="X436" s="509">
        <v>0</v>
      </c>
      <c r="Y436" s="509">
        <v>0</v>
      </c>
      <c r="Z436" s="509">
        <v>0</v>
      </c>
      <c r="AA436" s="509">
        <v>0</v>
      </c>
      <c r="AB436" s="509">
        <v>0</v>
      </c>
      <c r="AC436" s="509">
        <v>0</v>
      </c>
      <c r="AD436" s="509">
        <v>0</v>
      </c>
      <c r="AE436" s="509">
        <v>0</v>
      </c>
      <c r="AF436" s="509">
        <v>0</v>
      </c>
      <c r="AG436" s="509">
        <v>0</v>
      </c>
      <c r="AH436" s="509">
        <v>0</v>
      </c>
      <c r="AI436" s="509">
        <v>0</v>
      </c>
      <c r="AJ436" s="509">
        <v>0</v>
      </c>
      <c r="AK436" s="509">
        <v>0</v>
      </c>
      <c r="AL436" s="509">
        <v>0</v>
      </c>
      <c r="AM436" s="509">
        <v>0</v>
      </c>
      <c r="AN436" s="509">
        <v>0</v>
      </c>
      <c r="AO436" s="509">
        <v>0</v>
      </c>
      <c r="AP436" s="509">
        <v>0</v>
      </c>
      <c r="AQ436" s="509">
        <v>0</v>
      </c>
      <c r="AR436" s="509">
        <v>0</v>
      </c>
      <c r="AS436" s="509">
        <v>0</v>
      </c>
      <c r="AT436" s="509">
        <v>0</v>
      </c>
      <c r="AU436" s="509">
        <v>0</v>
      </c>
      <c r="AV436" s="509">
        <v>0</v>
      </c>
      <c r="AW436" s="509">
        <v>0</v>
      </c>
      <c r="AX436" s="509">
        <v>0</v>
      </c>
      <c r="AY436" s="509">
        <v>0</v>
      </c>
      <c r="AZ436" s="509">
        <v>0</v>
      </c>
      <c r="BA436" s="509">
        <v>0</v>
      </c>
      <c r="BB436" s="509">
        <v>0</v>
      </c>
      <c r="BC436" s="509">
        <v>0</v>
      </c>
      <c r="BD436" s="509">
        <v>0</v>
      </c>
      <c r="BE436" s="509">
        <v>0</v>
      </c>
      <c r="BF436" s="509">
        <v>0</v>
      </c>
      <c r="BG436" s="509">
        <v>0</v>
      </c>
      <c r="BH436" s="509">
        <v>0</v>
      </c>
      <c r="BI436" s="509">
        <v>0</v>
      </c>
      <c r="BJ436" s="509">
        <v>0</v>
      </c>
      <c r="BK436" s="509">
        <v>0</v>
      </c>
      <c r="BL436" s="509">
        <v>0</v>
      </c>
    </row>
    <row r="437" spans="1:64" outlineLevel="1" x14ac:dyDescent="0.2">
      <c r="A437" s="238">
        <v>41309</v>
      </c>
      <c r="B437" s="238">
        <v>41491</v>
      </c>
      <c r="C437" s="508">
        <v>-6.2446381741791679E-5</v>
      </c>
      <c r="D437" s="509">
        <v>-2.0816004081027073E-5</v>
      </c>
      <c r="E437" s="509">
        <v>0</v>
      </c>
      <c r="F437" s="509">
        <v>0</v>
      </c>
      <c r="G437" s="509">
        <v>0</v>
      </c>
      <c r="H437" s="509">
        <v>0</v>
      </c>
      <c r="I437" s="509">
        <v>1.2554789673158151E-7</v>
      </c>
      <c r="J437" s="509">
        <v>0</v>
      </c>
      <c r="K437" s="509">
        <v>0</v>
      </c>
      <c r="L437" s="509">
        <v>0</v>
      </c>
      <c r="M437" s="509">
        <v>0</v>
      </c>
      <c r="N437" s="509">
        <v>0</v>
      </c>
      <c r="O437" s="509">
        <v>0</v>
      </c>
      <c r="P437" s="509">
        <v>0</v>
      </c>
      <c r="Q437" s="509">
        <v>0</v>
      </c>
      <c r="R437" s="509">
        <v>0</v>
      </c>
      <c r="S437" s="509">
        <v>0</v>
      </c>
      <c r="T437" s="509">
        <v>0</v>
      </c>
      <c r="U437" s="509">
        <v>-8.2655795938073318E-3</v>
      </c>
      <c r="V437" s="509">
        <v>0</v>
      </c>
      <c r="W437" s="509">
        <v>0</v>
      </c>
      <c r="X437" s="509">
        <v>0</v>
      </c>
      <c r="Y437" s="509">
        <v>0</v>
      </c>
      <c r="Z437" s="509">
        <v>0</v>
      </c>
      <c r="AA437" s="509">
        <v>0</v>
      </c>
      <c r="AB437" s="509">
        <v>0</v>
      </c>
      <c r="AC437" s="509">
        <v>0</v>
      </c>
      <c r="AD437" s="509">
        <v>0</v>
      </c>
      <c r="AE437" s="509">
        <v>0</v>
      </c>
      <c r="AF437" s="509">
        <v>0</v>
      </c>
      <c r="AG437" s="509">
        <v>0</v>
      </c>
      <c r="AH437" s="509">
        <v>0</v>
      </c>
      <c r="AI437" s="509">
        <v>0</v>
      </c>
      <c r="AJ437" s="509">
        <v>0</v>
      </c>
      <c r="AK437" s="509">
        <v>0</v>
      </c>
      <c r="AL437" s="509">
        <v>0</v>
      </c>
      <c r="AM437" s="509">
        <v>0</v>
      </c>
      <c r="AN437" s="509">
        <v>0</v>
      </c>
      <c r="AO437" s="509">
        <v>0</v>
      </c>
      <c r="AP437" s="509">
        <v>0</v>
      </c>
      <c r="AQ437" s="509">
        <v>0</v>
      </c>
      <c r="AR437" s="509">
        <v>0</v>
      </c>
      <c r="AS437" s="509">
        <v>0</v>
      </c>
      <c r="AT437" s="509">
        <v>0</v>
      </c>
      <c r="AU437" s="509">
        <v>0</v>
      </c>
      <c r="AV437" s="509">
        <v>0</v>
      </c>
      <c r="AW437" s="509">
        <v>0</v>
      </c>
      <c r="AX437" s="509">
        <v>0</v>
      </c>
      <c r="AY437" s="509">
        <v>0</v>
      </c>
      <c r="AZ437" s="509">
        <v>0</v>
      </c>
      <c r="BA437" s="509">
        <v>0</v>
      </c>
      <c r="BB437" s="509">
        <v>0</v>
      </c>
      <c r="BC437" s="509">
        <v>0</v>
      </c>
      <c r="BD437" s="509">
        <v>0</v>
      </c>
      <c r="BE437" s="509">
        <v>0</v>
      </c>
      <c r="BF437" s="509">
        <v>0</v>
      </c>
      <c r="BG437" s="509">
        <v>0</v>
      </c>
      <c r="BH437" s="509">
        <v>0</v>
      </c>
      <c r="BI437" s="509">
        <v>0</v>
      </c>
      <c r="BJ437" s="509">
        <v>0</v>
      </c>
      <c r="BK437" s="509">
        <v>0</v>
      </c>
      <c r="BL437" s="509">
        <v>0</v>
      </c>
    </row>
    <row r="438" spans="1:64" outlineLevel="1" x14ac:dyDescent="0.2">
      <c r="A438" s="238">
        <v>41337</v>
      </c>
      <c r="B438" s="238">
        <v>41521</v>
      </c>
      <c r="C438" s="508">
        <v>-6.3222954406472187E-5</v>
      </c>
      <c r="D438" s="509">
        <v>-2.1074868404233338E-5</v>
      </c>
      <c r="E438" s="509">
        <v>0</v>
      </c>
      <c r="F438" s="509">
        <v>0</v>
      </c>
      <c r="G438" s="509">
        <v>0</v>
      </c>
      <c r="H438" s="509">
        <v>0</v>
      </c>
      <c r="I438" s="509">
        <v>-2.1908733507935985E-9</v>
      </c>
      <c r="J438" s="509">
        <v>5.1282793116225189E-7</v>
      </c>
      <c r="K438" s="509">
        <v>2.0289095924164169E-8</v>
      </c>
      <c r="L438" s="509">
        <v>-1.0646518389112458E-9</v>
      </c>
      <c r="M438" s="509">
        <v>0</v>
      </c>
      <c r="N438" s="509">
        <v>0</v>
      </c>
      <c r="O438" s="509">
        <v>0</v>
      </c>
      <c r="P438" s="509">
        <v>0</v>
      </c>
      <c r="Q438" s="509">
        <v>0</v>
      </c>
      <c r="R438" s="509">
        <v>0</v>
      </c>
      <c r="S438" s="509">
        <v>0</v>
      </c>
      <c r="T438" s="509">
        <v>0</v>
      </c>
      <c r="U438" s="509">
        <v>2.6006606806440458E-4</v>
      </c>
      <c r="V438" s="509">
        <v>-8.6995200025740196E-3</v>
      </c>
      <c r="W438" s="509">
        <v>-1.293082227578346E-4</v>
      </c>
      <c r="X438" s="509">
        <v>3.2939070785178992E-6</v>
      </c>
      <c r="Y438" s="509">
        <v>0</v>
      </c>
      <c r="Z438" s="509">
        <v>0</v>
      </c>
      <c r="AA438" s="509">
        <v>0</v>
      </c>
      <c r="AB438" s="509">
        <v>0</v>
      </c>
      <c r="AC438" s="509">
        <v>0</v>
      </c>
      <c r="AD438" s="509">
        <v>0</v>
      </c>
      <c r="AE438" s="509">
        <v>0</v>
      </c>
      <c r="AF438" s="509">
        <v>0</v>
      </c>
      <c r="AG438" s="509">
        <v>0</v>
      </c>
      <c r="AH438" s="509">
        <v>0</v>
      </c>
      <c r="AI438" s="509">
        <v>0</v>
      </c>
      <c r="AJ438" s="509">
        <v>0</v>
      </c>
      <c r="AK438" s="509">
        <v>0</v>
      </c>
      <c r="AL438" s="509">
        <v>0</v>
      </c>
      <c r="AM438" s="509">
        <v>0</v>
      </c>
      <c r="AN438" s="509">
        <v>0</v>
      </c>
      <c r="AO438" s="509">
        <v>0</v>
      </c>
      <c r="AP438" s="509">
        <v>0</v>
      </c>
      <c r="AQ438" s="509">
        <v>0</v>
      </c>
      <c r="AR438" s="509">
        <v>0</v>
      </c>
      <c r="AS438" s="509">
        <v>0</v>
      </c>
      <c r="AT438" s="509">
        <v>0</v>
      </c>
      <c r="AU438" s="509">
        <v>0</v>
      </c>
      <c r="AV438" s="509">
        <v>0</v>
      </c>
      <c r="AW438" s="509">
        <v>0</v>
      </c>
      <c r="AX438" s="509">
        <v>0</v>
      </c>
      <c r="AY438" s="509">
        <v>0</v>
      </c>
      <c r="AZ438" s="509">
        <v>0</v>
      </c>
      <c r="BA438" s="509">
        <v>0</v>
      </c>
      <c r="BB438" s="509">
        <v>0</v>
      </c>
      <c r="BC438" s="509">
        <v>0</v>
      </c>
      <c r="BD438" s="509">
        <v>0</v>
      </c>
      <c r="BE438" s="509">
        <v>0</v>
      </c>
      <c r="BF438" s="509">
        <v>0</v>
      </c>
      <c r="BG438" s="509">
        <v>0</v>
      </c>
      <c r="BH438" s="509">
        <v>0</v>
      </c>
      <c r="BI438" s="509">
        <v>0</v>
      </c>
      <c r="BJ438" s="509">
        <v>0</v>
      </c>
      <c r="BK438" s="509">
        <v>0</v>
      </c>
      <c r="BL438" s="509">
        <v>0</v>
      </c>
    </row>
    <row r="439" spans="1:64" outlineLevel="1" x14ac:dyDescent="0.2">
      <c r="A439" s="238">
        <v>41353</v>
      </c>
      <c r="B439" s="238">
        <v>41537</v>
      </c>
      <c r="C439" s="508">
        <v>-6.3834246890118185E-5</v>
      </c>
      <c r="D439" s="509">
        <v>-2.1278637888158536E-5</v>
      </c>
      <c r="E439" s="509">
        <v>0</v>
      </c>
      <c r="F439" s="509">
        <v>0</v>
      </c>
      <c r="G439" s="509">
        <v>0</v>
      </c>
      <c r="H439" s="509">
        <v>0</v>
      </c>
      <c r="I439" s="509">
        <v>-7.5567633747719576E-9</v>
      </c>
      <c r="J439" s="509">
        <v>2.4865829013898111E-7</v>
      </c>
      <c r="K439" s="509">
        <v>7.427412851424009E-7</v>
      </c>
      <c r="L439" s="509">
        <v>-1.3926109397599529E-7</v>
      </c>
      <c r="M439" s="509">
        <v>0</v>
      </c>
      <c r="N439" s="509">
        <v>0</v>
      </c>
      <c r="O439" s="509">
        <v>0</v>
      </c>
      <c r="P439" s="509">
        <v>0</v>
      </c>
      <c r="Q439" s="509">
        <v>0</v>
      </c>
      <c r="R439" s="509">
        <v>0</v>
      </c>
      <c r="S439" s="509">
        <v>0</v>
      </c>
      <c r="T439" s="509">
        <v>0</v>
      </c>
      <c r="U439" s="509">
        <v>8.9702773520793089E-4</v>
      </c>
      <c r="V439" s="509">
        <v>-3.9567153780608808E-3</v>
      </c>
      <c r="W439" s="509">
        <v>-7.3442124079795001E-3</v>
      </c>
      <c r="X439" s="509">
        <v>4.308597420076693E-4</v>
      </c>
      <c r="Y439" s="509">
        <v>0</v>
      </c>
      <c r="Z439" s="509">
        <v>0</v>
      </c>
      <c r="AA439" s="509">
        <v>0</v>
      </c>
      <c r="AB439" s="509">
        <v>0</v>
      </c>
      <c r="AC439" s="509">
        <v>0</v>
      </c>
      <c r="AD439" s="509">
        <v>0</v>
      </c>
      <c r="AE439" s="509">
        <v>0</v>
      </c>
      <c r="AF439" s="509">
        <v>0</v>
      </c>
      <c r="AG439" s="509">
        <v>0</v>
      </c>
      <c r="AH439" s="509">
        <v>0</v>
      </c>
      <c r="AI439" s="509">
        <v>0</v>
      </c>
      <c r="AJ439" s="509">
        <v>0</v>
      </c>
      <c r="AK439" s="509">
        <v>0</v>
      </c>
      <c r="AL439" s="509">
        <v>0</v>
      </c>
      <c r="AM439" s="509">
        <v>0</v>
      </c>
      <c r="AN439" s="509">
        <v>0</v>
      </c>
      <c r="AO439" s="509">
        <v>0</v>
      </c>
      <c r="AP439" s="509">
        <v>0</v>
      </c>
      <c r="AQ439" s="509">
        <v>0</v>
      </c>
      <c r="AR439" s="509">
        <v>0</v>
      </c>
      <c r="AS439" s="509">
        <v>0</v>
      </c>
      <c r="AT439" s="509">
        <v>0</v>
      </c>
      <c r="AU439" s="509">
        <v>0</v>
      </c>
      <c r="AV439" s="509">
        <v>0</v>
      </c>
      <c r="AW439" s="509">
        <v>0</v>
      </c>
      <c r="AX439" s="509">
        <v>0</v>
      </c>
      <c r="AY439" s="509">
        <v>0</v>
      </c>
      <c r="AZ439" s="509">
        <v>0</v>
      </c>
      <c r="BA439" s="509">
        <v>0</v>
      </c>
      <c r="BB439" s="509">
        <v>0</v>
      </c>
      <c r="BC439" s="509">
        <v>0</v>
      </c>
      <c r="BD439" s="509">
        <v>0</v>
      </c>
      <c r="BE439" s="509">
        <v>0</v>
      </c>
      <c r="BF439" s="509">
        <v>0</v>
      </c>
      <c r="BG439" s="509">
        <v>0</v>
      </c>
      <c r="BH439" s="509">
        <v>0</v>
      </c>
      <c r="BI439" s="509">
        <v>0</v>
      </c>
      <c r="BJ439" s="509">
        <v>0</v>
      </c>
      <c r="BK439" s="509">
        <v>0</v>
      </c>
      <c r="BL439" s="509">
        <v>0</v>
      </c>
    </row>
    <row r="440" spans="1:64" outlineLevel="1" x14ac:dyDescent="0.2">
      <c r="A440" s="238">
        <v>41445</v>
      </c>
      <c r="B440" s="238">
        <v>41628</v>
      </c>
      <c r="C440" s="508">
        <v>-6.4989645652893668E-5</v>
      </c>
      <c r="D440" s="509">
        <v>-2.1663780869034255E-5</v>
      </c>
      <c r="E440" s="509">
        <v>0</v>
      </c>
      <c r="F440" s="509">
        <v>0</v>
      </c>
      <c r="G440" s="509">
        <v>0</v>
      </c>
      <c r="H440" s="509">
        <v>0</v>
      </c>
      <c r="I440" s="509">
        <v>0</v>
      </c>
      <c r="J440" s="509">
        <v>0</v>
      </c>
      <c r="K440" s="509">
        <v>0</v>
      </c>
      <c r="L440" s="509">
        <v>-1.4030906644868502E-7</v>
      </c>
      <c r="M440" s="509">
        <v>1.7055561260179153E-6</v>
      </c>
      <c r="N440" s="509">
        <v>3.0682737297074714E-6</v>
      </c>
      <c r="O440" s="509">
        <v>-4.582294439725576E-7</v>
      </c>
      <c r="P440" s="509">
        <v>0</v>
      </c>
      <c r="Q440" s="509">
        <v>0</v>
      </c>
      <c r="R440" s="509">
        <v>0</v>
      </c>
      <c r="S440" s="509">
        <v>0</v>
      </c>
      <c r="T440" s="509">
        <v>0</v>
      </c>
      <c r="U440" s="509">
        <v>0</v>
      </c>
      <c r="V440" s="509">
        <v>0</v>
      </c>
      <c r="W440" s="509">
        <v>0</v>
      </c>
      <c r="X440" s="509">
        <v>1.1842041613367021E-3</v>
      </c>
      <c r="Y440" s="509">
        <v>-5.1160872155267892E-3</v>
      </c>
      <c r="Z440" s="509">
        <v>-8.7027445126947392E-3</v>
      </c>
      <c r="AA440" s="509">
        <v>5.2838902565421203E-4</v>
      </c>
      <c r="AB440" s="509">
        <v>0</v>
      </c>
      <c r="AC440" s="509">
        <v>0</v>
      </c>
      <c r="AD440" s="509">
        <v>0</v>
      </c>
      <c r="AE440" s="509">
        <v>0</v>
      </c>
      <c r="AF440" s="509">
        <v>0</v>
      </c>
      <c r="AG440" s="509">
        <v>0</v>
      </c>
      <c r="AH440" s="509">
        <v>0</v>
      </c>
      <c r="AI440" s="509">
        <v>0</v>
      </c>
      <c r="AJ440" s="509">
        <v>0</v>
      </c>
      <c r="AK440" s="509">
        <v>0</v>
      </c>
      <c r="AL440" s="509">
        <v>0</v>
      </c>
      <c r="AM440" s="509">
        <v>0</v>
      </c>
      <c r="AN440" s="509">
        <v>0</v>
      </c>
      <c r="AO440" s="509">
        <v>0</v>
      </c>
      <c r="AP440" s="509">
        <v>0</v>
      </c>
      <c r="AQ440" s="509">
        <v>0</v>
      </c>
      <c r="AR440" s="509">
        <v>0</v>
      </c>
      <c r="AS440" s="509">
        <v>0</v>
      </c>
      <c r="AT440" s="509">
        <v>0</v>
      </c>
      <c r="AU440" s="509">
        <v>0</v>
      </c>
      <c r="AV440" s="509">
        <v>0</v>
      </c>
      <c r="AW440" s="509">
        <v>0</v>
      </c>
      <c r="AX440" s="509">
        <v>0</v>
      </c>
      <c r="AY440" s="509">
        <v>0</v>
      </c>
      <c r="AZ440" s="509">
        <v>0</v>
      </c>
      <c r="BA440" s="509">
        <v>0</v>
      </c>
      <c r="BB440" s="509">
        <v>0</v>
      </c>
      <c r="BC440" s="509">
        <v>0</v>
      </c>
      <c r="BD440" s="509">
        <v>0</v>
      </c>
      <c r="BE440" s="509">
        <v>0</v>
      </c>
      <c r="BF440" s="509">
        <v>0</v>
      </c>
      <c r="BG440" s="509">
        <v>0</v>
      </c>
      <c r="BH440" s="509">
        <v>0</v>
      </c>
      <c r="BI440" s="509">
        <v>0</v>
      </c>
      <c r="BJ440" s="509">
        <v>0</v>
      </c>
      <c r="BK440" s="509">
        <v>0</v>
      </c>
      <c r="BL440" s="509">
        <v>0</v>
      </c>
    </row>
    <row r="441" spans="1:64" outlineLevel="1" x14ac:dyDescent="0.2">
      <c r="A441" s="238">
        <v>41536</v>
      </c>
      <c r="B441" s="238">
        <v>41717</v>
      </c>
      <c r="C441" s="508">
        <v>-6.8585368721146844E-5</v>
      </c>
      <c r="D441" s="509">
        <v>-2.286238653254058E-5</v>
      </c>
      <c r="E441" s="509">
        <v>0</v>
      </c>
      <c r="F441" s="509">
        <v>0</v>
      </c>
      <c r="G441" s="509">
        <v>0</v>
      </c>
      <c r="H441" s="509">
        <v>0</v>
      </c>
      <c r="I441" s="509">
        <v>0</v>
      </c>
      <c r="J441" s="509">
        <v>0</v>
      </c>
      <c r="K441" s="509">
        <v>0</v>
      </c>
      <c r="L441" s="509">
        <v>0</v>
      </c>
      <c r="M441" s="509">
        <v>0</v>
      </c>
      <c r="N441" s="509">
        <v>0</v>
      </c>
      <c r="O441" s="509">
        <v>-4.8993678905540072E-7</v>
      </c>
      <c r="P441" s="509">
        <v>5.254972785043166E-6</v>
      </c>
      <c r="Q441" s="509">
        <v>7.1776161403303007E-6</v>
      </c>
      <c r="R441" s="509">
        <v>-9.5305697361824926E-7</v>
      </c>
      <c r="S441" s="509">
        <v>0</v>
      </c>
      <c r="T441" s="509">
        <v>0</v>
      </c>
      <c r="U441" s="509">
        <v>0</v>
      </c>
      <c r="V441" s="509">
        <v>0</v>
      </c>
      <c r="W441" s="509">
        <v>0</v>
      </c>
      <c r="X441" s="509">
        <v>0</v>
      </c>
      <c r="Y441" s="509">
        <v>0</v>
      </c>
      <c r="Z441" s="509">
        <v>0</v>
      </c>
      <c r="AA441" s="509">
        <v>1.6164447479063287E-3</v>
      </c>
      <c r="AB441" s="509">
        <v>-6.7282847422602682E-3</v>
      </c>
      <c r="AC441" s="509">
        <v>-9.9583307978934332E-3</v>
      </c>
      <c r="AD441" s="509">
        <v>6.0433890709463145E-4</v>
      </c>
      <c r="AE441" s="509">
        <v>0</v>
      </c>
      <c r="AF441" s="509">
        <v>0</v>
      </c>
      <c r="AG441" s="509">
        <v>0</v>
      </c>
      <c r="AH441" s="509">
        <v>0</v>
      </c>
      <c r="AI441" s="509">
        <v>0</v>
      </c>
      <c r="AJ441" s="509">
        <v>0</v>
      </c>
      <c r="AK441" s="509">
        <v>0</v>
      </c>
      <c r="AL441" s="509">
        <v>0</v>
      </c>
      <c r="AM441" s="509">
        <v>0</v>
      </c>
      <c r="AN441" s="509">
        <v>0</v>
      </c>
      <c r="AO441" s="509">
        <v>0</v>
      </c>
      <c r="AP441" s="509">
        <v>0</v>
      </c>
      <c r="AQ441" s="509">
        <v>0</v>
      </c>
      <c r="AR441" s="509">
        <v>0</v>
      </c>
      <c r="AS441" s="509">
        <v>0</v>
      </c>
      <c r="AT441" s="509">
        <v>0</v>
      </c>
      <c r="AU441" s="509">
        <v>0</v>
      </c>
      <c r="AV441" s="509">
        <v>0</v>
      </c>
      <c r="AW441" s="509">
        <v>0</v>
      </c>
      <c r="AX441" s="509">
        <v>0</v>
      </c>
      <c r="AY441" s="509">
        <v>0</v>
      </c>
      <c r="AZ441" s="509">
        <v>0</v>
      </c>
      <c r="BA441" s="509">
        <v>0</v>
      </c>
      <c r="BB441" s="509">
        <v>0</v>
      </c>
      <c r="BC441" s="509">
        <v>0</v>
      </c>
      <c r="BD441" s="509">
        <v>0</v>
      </c>
      <c r="BE441" s="509">
        <v>0</v>
      </c>
      <c r="BF441" s="509">
        <v>0</v>
      </c>
      <c r="BG441" s="509">
        <v>0</v>
      </c>
      <c r="BH441" s="509">
        <v>0</v>
      </c>
      <c r="BI441" s="509">
        <v>0</v>
      </c>
      <c r="BJ441" s="509">
        <v>0</v>
      </c>
      <c r="BK441" s="509">
        <v>0</v>
      </c>
      <c r="BL441" s="509">
        <v>0</v>
      </c>
    </row>
    <row r="442" spans="1:64" outlineLevel="1" x14ac:dyDescent="0.2">
      <c r="A442" s="238">
        <v>41626</v>
      </c>
      <c r="B442" s="238">
        <v>41808</v>
      </c>
      <c r="C442" s="508">
        <v>-7.2221076861944677E-5</v>
      </c>
      <c r="D442" s="509">
        <v>-2.4074320861475207E-5</v>
      </c>
      <c r="E442" s="509">
        <v>0</v>
      </c>
      <c r="F442" s="509">
        <v>0</v>
      </c>
      <c r="G442" s="509">
        <v>0</v>
      </c>
      <c r="H442" s="509">
        <v>0</v>
      </c>
      <c r="I442" s="509">
        <v>0</v>
      </c>
      <c r="J442" s="509">
        <v>0</v>
      </c>
      <c r="K442" s="509">
        <v>0</v>
      </c>
      <c r="L442" s="509">
        <v>0</v>
      </c>
      <c r="M442" s="509">
        <v>0</v>
      </c>
      <c r="N442" s="509">
        <v>0</v>
      </c>
      <c r="O442" s="509">
        <v>0</v>
      </c>
      <c r="P442" s="509">
        <v>0</v>
      </c>
      <c r="Q442" s="509">
        <v>0</v>
      </c>
      <c r="R442" s="509">
        <v>-1.0808184295468815E-6</v>
      </c>
      <c r="S442" s="509">
        <v>1.2114910602489815E-5</v>
      </c>
      <c r="T442" s="509">
        <v>1.1755599566704023E-5</v>
      </c>
      <c r="U442" s="509">
        <v>0</v>
      </c>
      <c r="V442" s="509">
        <v>0</v>
      </c>
      <c r="W442" s="509">
        <v>0</v>
      </c>
      <c r="X442" s="509">
        <v>0</v>
      </c>
      <c r="Y442" s="509">
        <v>0</v>
      </c>
      <c r="Z442" s="509">
        <v>0</v>
      </c>
      <c r="AA442" s="509">
        <v>0</v>
      </c>
      <c r="AB442" s="509">
        <v>0</v>
      </c>
      <c r="AC442" s="509">
        <v>0</v>
      </c>
      <c r="AD442" s="509">
        <v>1.9792541207461906E-3</v>
      </c>
      <c r="AE442" s="509">
        <v>-8.8024118498081921E-3</v>
      </c>
      <c r="AF442" s="509">
        <v>-8.5356034124593749E-3</v>
      </c>
      <c r="AG442" s="509">
        <v>8.5479666903781615E-5</v>
      </c>
      <c r="AH442" s="509">
        <v>0</v>
      </c>
      <c r="AI442" s="509">
        <v>0</v>
      </c>
      <c r="AJ442" s="509">
        <v>0</v>
      </c>
      <c r="AK442" s="509">
        <v>0</v>
      </c>
      <c r="AL442" s="509">
        <v>0</v>
      </c>
      <c r="AM442" s="509">
        <v>0</v>
      </c>
      <c r="AN442" s="509">
        <v>0</v>
      </c>
      <c r="AO442" s="509">
        <v>0</v>
      </c>
      <c r="AP442" s="509">
        <v>0</v>
      </c>
      <c r="AQ442" s="509">
        <v>0</v>
      </c>
      <c r="AR442" s="509">
        <v>0</v>
      </c>
      <c r="AS442" s="509">
        <v>0</v>
      </c>
      <c r="AT442" s="509">
        <v>0</v>
      </c>
      <c r="AU442" s="509">
        <v>0</v>
      </c>
      <c r="AV442" s="509">
        <v>0</v>
      </c>
      <c r="AW442" s="509">
        <v>0</v>
      </c>
      <c r="AX442" s="509">
        <v>0</v>
      </c>
      <c r="AY442" s="509">
        <v>0</v>
      </c>
      <c r="AZ442" s="509">
        <v>0</v>
      </c>
      <c r="BA442" s="509">
        <v>0</v>
      </c>
      <c r="BB442" s="509">
        <v>0</v>
      </c>
      <c r="BC442" s="509">
        <v>0</v>
      </c>
      <c r="BD442" s="509">
        <v>0</v>
      </c>
      <c r="BE442" s="509">
        <v>0</v>
      </c>
      <c r="BF442" s="509">
        <v>0</v>
      </c>
      <c r="BG442" s="509">
        <v>0</v>
      </c>
      <c r="BH442" s="509">
        <v>0</v>
      </c>
      <c r="BI442" s="509">
        <v>0</v>
      </c>
      <c r="BJ442" s="509">
        <v>0</v>
      </c>
      <c r="BK442" s="509">
        <v>0</v>
      </c>
      <c r="BL442" s="509">
        <v>0</v>
      </c>
    </row>
    <row r="443" spans="1:64" outlineLevel="1" x14ac:dyDescent="0.2">
      <c r="A443" s="238">
        <v>41716</v>
      </c>
      <c r="B443" s="238">
        <v>41900</v>
      </c>
      <c r="C443" s="508">
        <v>-7.6876083216284585E-5</v>
      </c>
      <c r="D443" s="509">
        <v>-2.562603015204834E-5</v>
      </c>
      <c r="E443" s="509">
        <v>0</v>
      </c>
      <c r="F443" s="509">
        <v>0</v>
      </c>
      <c r="G443" s="509">
        <v>0</v>
      </c>
      <c r="H443" s="509">
        <v>0</v>
      </c>
      <c r="I443" s="509">
        <v>0</v>
      </c>
      <c r="J443" s="509">
        <v>0</v>
      </c>
      <c r="K443" s="509">
        <v>0</v>
      </c>
      <c r="L443" s="509">
        <v>0</v>
      </c>
      <c r="M443" s="509">
        <v>0</v>
      </c>
      <c r="N443" s="509">
        <v>0</v>
      </c>
      <c r="O443" s="509">
        <v>0</v>
      </c>
      <c r="P443" s="509">
        <v>0</v>
      </c>
      <c r="Q443" s="509">
        <v>0</v>
      </c>
      <c r="R443" s="509">
        <v>0</v>
      </c>
      <c r="S443" s="509">
        <v>-2.4388455152971056E-5</v>
      </c>
      <c r="T443" s="509">
        <v>5.7567884582596096E-5</v>
      </c>
      <c r="U443" s="509">
        <v>0</v>
      </c>
      <c r="V443" s="509">
        <v>0</v>
      </c>
      <c r="W443" s="509">
        <v>0</v>
      </c>
      <c r="X443" s="509">
        <v>0</v>
      </c>
      <c r="Y443" s="509">
        <v>0</v>
      </c>
      <c r="Z443" s="509">
        <v>0</v>
      </c>
      <c r="AA443" s="509">
        <v>0</v>
      </c>
      <c r="AB443" s="509">
        <v>0</v>
      </c>
      <c r="AC443" s="509">
        <v>0</v>
      </c>
      <c r="AD443" s="509">
        <v>0</v>
      </c>
      <c r="AE443" s="509">
        <v>3.221781348718665E-2</v>
      </c>
      <c r="AF443" s="509">
        <v>-2.9770514478810392E-2</v>
      </c>
      <c r="AG443" s="509">
        <v>-3.9166456090779928E-3</v>
      </c>
      <c r="AH443" s="509">
        <v>3.3344378329649982E-4</v>
      </c>
      <c r="AI443" s="509">
        <v>0</v>
      </c>
      <c r="AJ443" s="509">
        <v>0</v>
      </c>
      <c r="AK443" s="509">
        <v>0</v>
      </c>
      <c r="AL443" s="509">
        <v>0</v>
      </c>
      <c r="AM443" s="509">
        <v>0</v>
      </c>
      <c r="AN443" s="509">
        <v>0</v>
      </c>
      <c r="AO443" s="509">
        <v>0</v>
      </c>
      <c r="AP443" s="509">
        <v>0</v>
      </c>
      <c r="AQ443" s="509">
        <v>0</v>
      </c>
      <c r="AR443" s="509">
        <v>0</v>
      </c>
      <c r="AS443" s="509">
        <v>0</v>
      </c>
      <c r="AT443" s="509">
        <v>0</v>
      </c>
      <c r="AU443" s="509">
        <v>0</v>
      </c>
      <c r="AV443" s="509">
        <v>0</v>
      </c>
      <c r="AW443" s="509">
        <v>0</v>
      </c>
      <c r="AX443" s="509">
        <v>0</v>
      </c>
      <c r="AY443" s="509">
        <v>0</v>
      </c>
      <c r="AZ443" s="509">
        <v>0</v>
      </c>
      <c r="BA443" s="509">
        <v>0</v>
      </c>
      <c r="BB443" s="509">
        <v>0</v>
      </c>
      <c r="BC443" s="509">
        <v>0</v>
      </c>
      <c r="BD443" s="509">
        <v>0</v>
      </c>
      <c r="BE443" s="509">
        <v>0</v>
      </c>
      <c r="BF443" s="509">
        <v>0</v>
      </c>
      <c r="BG443" s="509">
        <v>0</v>
      </c>
      <c r="BH443" s="509">
        <v>0</v>
      </c>
      <c r="BI443" s="509">
        <v>0</v>
      </c>
      <c r="BJ443" s="509">
        <v>0</v>
      </c>
      <c r="BK443" s="509">
        <v>0</v>
      </c>
      <c r="BL443" s="509">
        <v>0</v>
      </c>
    </row>
    <row r="444" spans="1:64" outlineLevel="1" x14ac:dyDescent="0.2">
      <c r="A444" s="238">
        <v>41809</v>
      </c>
      <c r="B444" s="238">
        <v>41992</v>
      </c>
      <c r="C444" s="508">
        <v>-8.6138719273751163E-5</v>
      </c>
      <c r="D444" s="509">
        <v>-2.8713656131593157E-5</v>
      </c>
      <c r="E444" s="509">
        <v>0</v>
      </c>
      <c r="F444" s="509">
        <v>0</v>
      </c>
      <c r="G444" s="509">
        <v>0</v>
      </c>
      <c r="H444" s="509">
        <v>0</v>
      </c>
      <c r="I444" s="509">
        <v>0</v>
      </c>
      <c r="J444" s="509">
        <v>0</v>
      </c>
      <c r="K444" s="509">
        <v>0</v>
      </c>
      <c r="L444" s="509">
        <v>0</v>
      </c>
      <c r="M444" s="509">
        <v>0</v>
      </c>
      <c r="N444" s="509">
        <v>1.2661208493094933E-3</v>
      </c>
      <c r="O444" s="509">
        <v>0</v>
      </c>
      <c r="P444" s="509">
        <v>0</v>
      </c>
      <c r="Q444" s="509">
        <v>0</v>
      </c>
      <c r="R444" s="509">
        <v>0</v>
      </c>
      <c r="S444" s="509">
        <v>-2.0782214291484302E-5</v>
      </c>
      <c r="T444" s="509">
        <v>-2.9572351850290501E-3</v>
      </c>
      <c r="U444" s="509">
        <v>0</v>
      </c>
      <c r="V444" s="509">
        <v>0</v>
      </c>
      <c r="W444" s="509">
        <v>0</v>
      </c>
      <c r="X444" s="509">
        <v>0</v>
      </c>
      <c r="Y444" s="509">
        <v>0</v>
      </c>
      <c r="Z444" s="509">
        <v>3.1950436262580956E-3</v>
      </c>
      <c r="AA444" s="509">
        <v>0</v>
      </c>
      <c r="AB444" s="509">
        <v>0</v>
      </c>
      <c r="AC444" s="509">
        <v>0</v>
      </c>
      <c r="AD444" s="509">
        <v>0</v>
      </c>
      <c r="AE444" s="509">
        <v>2.7449658681621969E-2</v>
      </c>
      <c r="AF444" s="509">
        <v>-2.6330199200449295E-2</v>
      </c>
      <c r="AG444" s="509">
        <v>-1.4828885409818096E-2</v>
      </c>
      <c r="AH444" s="509">
        <v>8.3950085524690798E-4</v>
      </c>
      <c r="AI444" s="509">
        <v>4.9925113002058374E-6</v>
      </c>
      <c r="AJ444" s="509">
        <v>0</v>
      </c>
      <c r="AK444" s="509">
        <v>0</v>
      </c>
      <c r="AL444" s="509">
        <v>0</v>
      </c>
      <c r="AM444" s="509">
        <v>0</v>
      </c>
      <c r="AN444" s="509">
        <v>0</v>
      </c>
      <c r="AO444" s="509">
        <v>0</v>
      </c>
      <c r="AP444" s="509">
        <v>0</v>
      </c>
      <c r="AQ444" s="509">
        <v>0</v>
      </c>
      <c r="AR444" s="509">
        <v>0</v>
      </c>
      <c r="AS444" s="509">
        <v>0</v>
      </c>
      <c r="AT444" s="509">
        <v>0</v>
      </c>
      <c r="AU444" s="509">
        <v>0</v>
      </c>
      <c r="AV444" s="509">
        <v>0</v>
      </c>
      <c r="AW444" s="509">
        <v>0</v>
      </c>
      <c r="AX444" s="509">
        <v>0</v>
      </c>
      <c r="AY444" s="509">
        <v>0</v>
      </c>
      <c r="AZ444" s="509">
        <v>0</v>
      </c>
      <c r="BA444" s="509">
        <v>0</v>
      </c>
      <c r="BB444" s="509">
        <v>0</v>
      </c>
      <c r="BC444" s="509">
        <v>0</v>
      </c>
      <c r="BD444" s="509">
        <v>0</v>
      </c>
      <c r="BE444" s="509">
        <v>0</v>
      </c>
      <c r="BF444" s="509">
        <v>0</v>
      </c>
      <c r="BG444" s="509">
        <v>0</v>
      </c>
      <c r="BH444" s="509">
        <v>0</v>
      </c>
      <c r="BI444" s="509">
        <v>0</v>
      </c>
      <c r="BJ444" s="509">
        <v>0</v>
      </c>
      <c r="BK444" s="509">
        <v>0</v>
      </c>
      <c r="BL444" s="509">
        <v>0</v>
      </c>
    </row>
    <row r="445" spans="1:64" outlineLevel="1" x14ac:dyDescent="0.2">
      <c r="A445" s="238">
        <v>41900</v>
      </c>
      <c r="B445" s="238">
        <v>42081</v>
      </c>
      <c r="C445" s="508">
        <v>-9.432180087323716E-5</v>
      </c>
      <c r="D445" s="509">
        <v>-3.1441422685893339E-5</v>
      </c>
      <c r="E445" s="509">
        <v>0</v>
      </c>
      <c r="F445" s="509">
        <v>0</v>
      </c>
      <c r="G445" s="509">
        <v>0</v>
      </c>
      <c r="H445" s="509">
        <v>0</v>
      </c>
      <c r="I445" s="509">
        <v>0</v>
      </c>
      <c r="J445" s="509">
        <v>0</v>
      </c>
      <c r="K445" s="509">
        <v>0</v>
      </c>
      <c r="L445" s="509">
        <v>0</v>
      </c>
      <c r="M445" s="509">
        <v>0</v>
      </c>
      <c r="N445" s="509">
        <v>2.7634547853771368E-3</v>
      </c>
      <c r="O445" s="509">
        <v>0</v>
      </c>
      <c r="P445" s="509">
        <v>0</v>
      </c>
      <c r="Q445" s="509">
        <v>0</v>
      </c>
      <c r="R445" s="509">
        <v>0</v>
      </c>
      <c r="S445" s="509">
        <v>1.4316332407754429E-6</v>
      </c>
      <c r="T445" s="509">
        <v>-6.5447063784564163E-3</v>
      </c>
      <c r="U445" s="509">
        <v>0</v>
      </c>
      <c r="V445" s="509">
        <v>0</v>
      </c>
      <c r="W445" s="509">
        <v>0</v>
      </c>
      <c r="X445" s="509">
        <v>0</v>
      </c>
      <c r="Y445" s="509">
        <v>0</v>
      </c>
      <c r="Z445" s="509">
        <v>6.9735520167105158E-3</v>
      </c>
      <c r="AA445" s="509">
        <v>0</v>
      </c>
      <c r="AB445" s="509">
        <v>0</v>
      </c>
      <c r="AC445" s="509">
        <v>0</v>
      </c>
      <c r="AD445" s="509">
        <v>0</v>
      </c>
      <c r="AE445" s="509">
        <v>-1.8964908680453585E-3</v>
      </c>
      <c r="AF445" s="509">
        <v>-1.0915793144201588E-2</v>
      </c>
      <c r="AG445" s="509">
        <v>-2.8267100188423752E-2</v>
      </c>
      <c r="AH445" s="509">
        <v>8.6535493210374015E-4</v>
      </c>
      <c r="AI445" s="509">
        <v>1.0896736247698047E-5</v>
      </c>
      <c r="AJ445" s="509">
        <v>0</v>
      </c>
      <c r="AK445" s="509">
        <v>0</v>
      </c>
      <c r="AL445" s="509">
        <v>0</v>
      </c>
      <c r="AM445" s="509">
        <v>0</v>
      </c>
      <c r="AN445" s="509">
        <v>0</v>
      </c>
      <c r="AO445" s="509">
        <v>0</v>
      </c>
      <c r="AP445" s="509">
        <v>0</v>
      </c>
      <c r="AQ445" s="509">
        <v>0</v>
      </c>
      <c r="AR445" s="509">
        <v>0</v>
      </c>
      <c r="AS445" s="509">
        <v>0</v>
      </c>
      <c r="AT445" s="509">
        <v>0</v>
      </c>
      <c r="AU445" s="509">
        <v>0</v>
      </c>
      <c r="AV445" s="509">
        <v>0</v>
      </c>
      <c r="AW445" s="509">
        <v>0</v>
      </c>
      <c r="AX445" s="509">
        <v>0</v>
      </c>
      <c r="AY445" s="509">
        <v>0</v>
      </c>
      <c r="AZ445" s="509">
        <v>0</v>
      </c>
      <c r="BA445" s="509">
        <v>0</v>
      </c>
      <c r="BB445" s="509">
        <v>0</v>
      </c>
      <c r="BC445" s="509">
        <v>0</v>
      </c>
      <c r="BD445" s="509">
        <v>0</v>
      </c>
      <c r="BE445" s="509">
        <v>0</v>
      </c>
      <c r="BF445" s="509">
        <v>0</v>
      </c>
      <c r="BG445" s="509">
        <v>0</v>
      </c>
      <c r="BH445" s="509">
        <v>0</v>
      </c>
      <c r="BI445" s="509">
        <v>0</v>
      </c>
      <c r="BJ445" s="509">
        <v>0</v>
      </c>
      <c r="BK445" s="509">
        <v>0</v>
      </c>
      <c r="BL445" s="509">
        <v>0</v>
      </c>
    </row>
    <row r="446" spans="1:64" outlineLevel="1" x14ac:dyDescent="0.2">
      <c r="A446" s="238">
        <v>42188</v>
      </c>
      <c r="B446" s="238">
        <v>42373</v>
      </c>
      <c r="C446" s="508">
        <v>-1.2230317004806313E-4</v>
      </c>
      <c r="D446" s="509">
        <v>-4.0768787842176968E-5</v>
      </c>
      <c r="E446" s="509">
        <v>0</v>
      </c>
      <c r="F446" s="509">
        <v>0</v>
      </c>
      <c r="G446" s="509">
        <v>0</v>
      </c>
      <c r="H446" s="509">
        <v>0</v>
      </c>
      <c r="I446" s="509">
        <v>0</v>
      </c>
      <c r="J446" s="509">
        <v>0</v>
      </c>
      <c r="K446" s="509">
        <v>0</v>
      </c>
      <c r="L446" s="509">
        <v>0</v>
      </c>
      <c r="M446" s="509">
        <v>0</v>
      </c>
      <c r="N446" s="509">
        <v>9.8813230610048097E-5</v>
      </c>
      <c r="O446" s="509">
        <v>0</v>
      </c>
      <c r="P446" s="509">
        <v>0</v>
      </c>
      <c r="Q446" s="509">
        <v>0</v>
      </c>
      <c r="R446" s="509">
        <v>0</v>
      </c>
      <c r="S446" s="509">
        <v>5.4604981127026608E-7</v>
      </c>
      <c r="T446" s="509">
        <v>-1.5802487211922372E-3</v>
      </c>
      <c r="U446" s="509">
        <v>0</v>
      </c>
      <c r="V446" s="509">
        <v>0</v>
      </c>
      <c r="W446" s="509">
        <v>0</v>
      </c>
      <c r="X446" s="509">
        <v>0</v>
      </c>
      <c r="Y446" s="509">
        <v>0</v>
      </c>
      <c r="Z446" s="509">
        <v>2.4935419910311618E-4</v>
      </c>
      <c r="AA446" s="509">
        <v>0</v>
      </c>
      <c r="AB446" s="509">
        <v>0</v>
      </c>
      <c r="AC446" s="509">
        <v>0</v>
      </c>
      <c r="AD446" s="509">
        <v>0</v>
      </c>
      <c r="AE446" s="509">
        <v>-7.21177441957363E-4</v>
      </c>
      <c r="AF446" s="509">
        <v>-8.3986478845339552E-4</v>
      </c>
      <c r="AG446" s="509">
        <v>-2.0242038493902687E-2</v>
      </c>
      <c r="AH446" s="509">
        <v>-2.6248096720972794E-2</v>
      </c>
      <c r="AI446" s="509">
        <v>1.7013334239861233E-3</v>
      </c>
      <c r="AJ446" s="509">
        <v>0</v>
      </c>
      <c r="AK446" s="509">
        <v>0</v>
      </c>
      <c r="AL446" s="509">
        <v>0</v>
      </c>
      <c r="AM446" s="509">
        <v>0</v>
      </c>
      <c r="AN446" s="509">
        <v>0</v>
      </c>
      <c r="AO446" s="509">
        <v>0</v>
      </c>
      <c r="AP446" s="509">
        <v>0</v>
      </c>
      <c r="AQ446" s="509">
        <v>0</v>
      </c>
      <c r="AR446" s="509">
        <v>0</v>
      </c>
      <c r="AS446" s="509">
        <v>0</v>
      </c>
      <c r="AT446" s="509">
        <v>0</v>
      </c>
      <c r="AU446" s="509">
        <v>0</v>
      </c>
      <c r="AV446" s="509">
        <v>0</v>
      </c>
      <c r="AW446" s="509">
        <v>0</v>
      </c>
      <c r="AX446" s="509">
        <v>0</v>
      </c>
      <c r="AY446" s="509">
        <v>0</v>
      </c>
      <c r="AZ446" s="509">
        <v>0</v>
      </c>
      <c r="BA446" s="509">
        <v>0</v>
      </c>
      <c r="BB446" s="509">
        <v>0</v>
      </c>
      <c r="BC446" s="509">
        <v>0</v>
      </c>
      <c r="BD446" s="509">
        <v>0</v>
      </c>
      <c r="BE446" s="509">
        <v>0</v>
      </c>
      <c r="BF446" s="509">
        <v>0</v>
      </c>
      <c r="BG446" s="509">
        <v>0</v>
      </c>
      <c r="BH446" s="509">
        <v>0</v>
      </c>
      <c r="BI446" s="509">
        <v>0</v>
      </c>
      <c r="BJ446" s="509">
        <v>0</v>
      </c>
      <c r="BK446" s="509">
        <v>0</v>
      </c>
      <c r="BL446" s="509">
        <v>0</v>
      </c>
    </row>
    <row r="447" spans="1:64" outlineLevel="1" x14ac:dyDescent="0.2">
      <c r="A447" s="238">
        <v>42555</v>
      </c>
      <c r="B447" s="238">
        <v>42739</v>
      </c>
      <c r="C447" s="508">
        <v>-1.5782028073285659E-4</v>
      </c>
      <c r="D447" s="509">
        <v>-5.2608133179615768E-5</v>
      </c>
      <c r="E447" s="509">
        <v>0</v>
      </c>
      <c r="F447" s="509">
        <v>0</v>
      </c>
      <c r="G447" s="509">
        <v>0</v>
      </c>
      <c r="H447" s="509">
        <v>0</v>
      </c>
      <c r="I447" s="509">
        <v>0</v>
      </c>
      <c r="J447" s="509">
        <v>0</v>
      </c>
      <c r="K447" s="509">
        <v>0</v>
      </c>
      <c r="L447" s="509">
        <v>0</v>
      </c>
      <c r="M447" s="509">
        <v>0</v>
      </c>
      <c r="N447" s="509">
        <v>5.8068529516092093E-5</v>
      </c>
      <c r="O447" s="509">
        <v>0</v>
      </c>
      <c r="P447" s="509">
        <v>0</v>
      </c>
      <c r="Q447" s="509">
        <v>0</v>
      </c>
      <c r="R447" s="509">
        <v>0</v>
      </c>
      <c r="S447" s="509">
        <v>3.208905190177358E-7</v>
      </c>
      <c r="T447" s="509">
        <v>-1.7837141403319323E-3</v>
      </c>
      <c r="U447" s="509">
        <v>0</v>
      </c>
      <c r="V447" s="509">
        <v>0</v>
      </c>
      <c r="W447" s="509">
        <v>0</v>
      </c>
      <c r="X447" s="509">
        <v>0</v>
      </c>
      <c r="Y447" s="509">
        <v>0</v>
      </c>
      <c r="Z447" s="509">
        <v>1.4653535215097824E-4</v>
      </c>
      <c r="AA447" s="509">
        <v>0</v>
      </c>
      <c r="AB447" s="509">
        <v>0</v>
      </c>
      <c r="AC447" s="509">
        <v>0</v>
      </c>
      <c r="AD447" s="509">
        <v>0</v>
      </c>
      <c r="AE447" s="509">
        <v>-4.2380674906972171E-4</v>
      </c>
      <c r="AF447" s="509">
        <v>-3.2504810029351794E-3</v>
      </c>
      <c r="AG447" s="509">
        <v>-1.8600671595168927E-3</v>
      </c>
      <c r="AH447" s="509">
        <v>-3.2062357398950081E-2</v>
      </c>
      <c r="AI447" s="509">
        <v>-3.8039237050362107E-2</v>
      </c>
      <c r="AJ447" s="509">
        <v>3.1829292974905332E-3</v>
      </c>
      <c r="AK447" s="509">
        <v>0</v>
      </c>
      <c r="AL447" s="509">
        <v>0</v>
      </c>
      <c r="AM447" s="509">
        <v>0</v>
      </c>
      <c r="AN447" s="509">
        <v>0</v>
      </c>
      <c r="AO447" s="509">
        <v>0</v>
      </c>
      <c r="AP447" s="509">
        <v>0</v>
      </c>
      <c r="AQ447" s="509">
        <v>0</v>
      </c>
      <c r="AR447" s="509">
        <v>0</v>
      </c>
      <c r="AS447" s="509">
        <v>0</v>
      </c>
      <c r="AT447" s="509">
        <v>0</v>
      </c>
      <c r="AU447" s="509">
        <v>0</v>
      </c>
      <c r="AV447" s="509">
        <v>0</v>
      </c>
      <c r="AW447" s="509">
        <v>0</v>
      </c>
      <c r="AX447" s="509">
        <v>0</v>
      </c>
      <c r="AY447" s="509">
        <v>0</v>
      </c>
      <c r="AZ447" s="509">
        <v>0</v>
      </c>
      <c r="BA447" s="509">
        <v>0</v>
      </c>
      <c r="BB447" s="509">
        <v>0</v>
      </c>
      <c r="BC447" s="509">
        <v>0</v>
      </c>
      <c r="BD447" s="509">
        <v>0</v>
      </c>
      <c r="BE447" s="509">
        <v>0</v>
      </c>
      <c r="BF447" s="509">
        <v>0</v>
      </c>
      <c r="BG447" s="509">
        <v>0</v>
      </c>
      <c r="BH447" s="509">
        <v>0</v>
      </c>
      <c r="BI447" s="509">
        <v>0</v>
      </c>
      <c r="BJ447" s="509">
        <v>0</v>
      </c>
      <c r="BK447" s="509">
        <v>0</v>
      </c>
      <c r="BL447" s="509">
        <v>0</v>
      </c>
    </row>
    <row r="448" spans="1:64" outlineLevel="1" x14ac:dyDescent="0.2">
      <c r="A448" s="238">
        <v>42919</v>
      </c>
      <c r="B448" s="238">
        <v>43103</v>
      </c>
      <c r="C448" s="508">
        <v>-1.815842592435557E-4</v>
      </c>
      <c r="D448" s="509">
        <v>-6.0529667545577981E-5</v>
      </c>
      <c r="E448" s="509">
        <v>0</v>
      </c>
      <c r="F448" s="509">
        <v>0</v>
      </c>
      <c r="G448" s="509">
        <v>0</v>
      </c>
      <c r="H448" s="509">
        <v>0</v>
      </c>
      <c r="I448" s="509">
        <v>0</v>
      </c>
      <c r="J448" s="509">
        <v>0</v>
      </c>
      <c r="K448" s="509">
        <v>0</v>
      </c>
      <c r="L448" s="509">
        <v>0</v>
      </c>
      <c r="M448" s="509">
        <v>0</v>
      </c>
      <c r="N448" s="509">
        <v>3.8206910812216277E-5</v>
      </c>
      <c r="O448" s="509">
        <v>0</v>
      </c>
      <c r="P448" s="509">
        <v>0</v>
      </c>
      <c r="Q448" s="509">
        <v>0</v>
      </c>
      <c r="R448" s="509">
        <v>0</v>
      </c>
      <c r="S448" s="509">
        <v>2.1113538001271692E-7</v>
      </c>
      <c r="T448" s="509">
        <v>-1.6447987835795097E-3</v>
      </c>
      <c r="U448" s="509">
        <v>0</v>
      </c>
      <c r="V448" s="509">
        <v>0</v>
      </c>
      <c r="W448" s="509">
        <v>0</v>
      </c>
      <c r="X448" s="509">
        <v>0</v>
      </c>
      <c r="Y448" s="509">
        <v>0</v>
      </c>
      <c r="Z448" s="509">
        <v>9.641475328184268E-5</v>
      </c>
      <c r="AA448" s="509">
        <v>0</v>
      </c>
      <c r="AB448" s="509">
        <v>0</v>
      </c>
      <c r="AC448" s="509">
        <v>0</v>
      </c>
      <c r="AD448" s="509">
        <v>0</v>
      </c>
      <c r="AE448" s="509">
        <v>-2.7884890063667456E-4</v>
      </c>
      <c r="AF448" s="509">
        <v>-3.0815940802939035E-3</v>
      </c>
      <c r="AG448" s="509">
        <v>-4.5088056824238443E-3</v>
      </c>
      <c r="AH448" s="509">
        <v>-1.9896092388546616E-3</v>
      </c>
      <c r="AI448" s="509">
        <v>-4.2641200010719305E-2</v>
      </c>
      <c r="AJ448" s="509">
        <v>-5.2701353422373448E-2</v>
      </c>
      <c r="AK448" s="509">
        <v>4.6611352276515472E-3</v>
      </c>
      <c r="AL448" s="509">
        <v>0</v>
      </c>
      <c r="AM448" s="509">
        <v>0</v>
      </c>
      <c r="AN448" s="509">
        <v>0</v>
      </c>
      <c r="AO448" s="509">
        <v>0</v>
      </c>
      <c r="AP448" s="509">
        <v>0</v>
      </c>
      <c r="AQ448" s="509">
        <v>0</v>
      </c>
      <c r="AR448" s="509">
        <v>0</v>
      </c>
      <c r="AS448" s="509">
        <v>0</v>
      </c>
      <c r="AT448" s="509">
        <v>0</v>
      </c>
      <c r="AU448" s="509">
        <v>0</v>
      </c>
      <c r="AV448" s="509">
        <v>0</v>
      </c>
      <c r="AW448" s="509">
        <v>0</v>
      </c>
      <c r="AX448" s="509">
        <v>0</v>
      </c>
      <c r="AY448" s="509">
        <v>0</v>
      </c>
      <c r="AZ448" s="509">
        <v>0</v>
      </c>
      <c r="BA448" s="509">
        <v>0</v>
      </c>
      <c r="BB448" s="509">
        <v>0</v>
      </c>
      <c r="BC448" s="509">
        <v>0</v>
      </c>
      <c r="BD448" s="509">
        <v>0</v>
      </c>
      <c r="BE448" s="509">
        <v>0</v>
      </c>
      <c r="BF448" s="509">
        <v>0</v>
      </c>
      <c r="BG448" s="509">
        <v>0</v>
      </c>
      <c r="BH448" s="509">
        <v>0</v>
      </c>
      <c r="BI448" s="509">
        <v>0</v>
      </c>
      <c r="BJ448" s="509">
        <v>0</v>
      </c>
      <c r="BK448" s="509">
        <v>0</v>
      </c>
      <c r="BL448" s="509">
        <v>0</v>
      </c>
    </row>
    <row r="449" spans="1:64" outlineLevel="1" x14ac:dyDescent="0.2">
      <c r="A449" s="238">
        <v>43284</v>
      </c>
      <c r="B449" s="238">
        <v>43468</v>
      </c>
      <c r="C449" s="508">
        <v>-1.9292313505406278E-4</v>
      </c>
      <c r="D449" s="509">
        <v>-6.4309392186490122E-5</v>
      </c>
      <c r="E449" s="509">
        <v>0</v>
      </c>
      <c r="F449" s="509">
        <v>0</v>
      </c>
      <c r="G449" s="509">
        <v>0</v>
      </c>
      <c r="H449" s="509">
        <v>0</v>
      </c>
      <c r="I449" s="509">
        <v>0</v>
      </c>
      <c r="J449" s="509">
        <v>0</v>
      </c>
      <c r="K449" s="509">
        <v>0</v>
      </c>
      <c r="L449" s="509">
        <v>0</v>
      </c>
      <c r="M449" s="509">
        <v>0</v>
      </c>
      <c r="N449" s="509">
        <v>2.6726731123388747E-5</v>
      </c>
      <c r="O449" s="509">
        <v>0</v>
      </c>
      <c r="P449" s="509">
        <v>0</v>
      </c>
      <c r="Q449" s="509">
        <v>0</v>
      </c>
      <c r="R449" s="509">
        <v>0</v>
      </c>
      <c r="S449" s="509">
        <v>1.4769286488247602E-7</v>
      </c>
      <c r="T449" s="509">
        <v>-1.3409386733810591E-3</v>
      </c>
      <c r="U449" s="509">
        <v>0</v>
      </c>
      <c r="V449" s="509">
        <v>0</v>
      </c>
      <c r="W449" s="509">
        <v>0</v>
      </c>
      <c r="X449" s="509">
        <v>0</v>
      </c>
      <c r="Y449" s="509">
        <v>0</v>
      </c>
      <c r="Z449" s="509">
        <v>6.7444640757668983E-5</v>
      </c>
      <c r="AA449" s="509">
        <v>0</v>
      </c>
      <c r="AB449" s="509">
        <v>0</v>
      </c>
      <c r="AC449" s="509">
        <v>0</v>
      </c>
      <c r="AD449" s="509">
        <v>0</v>
      </c>
      <c r="AE449" s="509">
        <v>-1.9506210419475978E-4</v>
      </c>
      <c r="AF449" s="509">
        <v>-2.53658998019754E-3</v>
      </c>
      <c r="AG449" s="509">
        <v>-3.7254873165928903E-3</v>
      </c>
      <c r="AH449" s="509">
        <v>-4.7879498827826938E-3</v>
      </c>
      <c r="AI449" s="509">
        <v>-1.1206333238276966E-3</v>
      </c>
      <c r="AJ449" s="509">
        <v>-5.1135977716561254E-2</v>
      </c>
      <c r="AK449" s="509">
        <v>-6.9759018811246798E-2</v>
      </c>
      <c r="AL449" s="509">
        <v>5.9252335435008852E-3</v>
      </c>
      <c r="AM449" s="509">
        <v>0</v>
      </c>
      <c r="AN449" s="509">
        <v>0</v>
      </c>
      <c r="AO449" s="509">
        <v>0</v>
      </c>
      <c r="AP449" s="509">
        <v>0</v>
      </c>
      <c r="AQ449" s="509">
        <v>0</v>
      </c>
      <c r="AR449" s="509">
        <v>0</v>
      </c>
      <c r="AS449" s="509">
        <v>0</v>
      </c>
      <c r="AT449" s="509">
        <v>0</v>
      </c>
      <c r="AU449" s="509">
        <v>0</v>
      </c>
      <c r="AV449" s="509">
        <v>0</v>
      </c>
      <c r="AW449" s="509">
        <v>0</v>
      </c>
      <c r="AX449" s="509">
        <v>0</v>
      </c>
      <c r="AY449" s="509">
        <v>0</v>
      </c>
      <c r="AZ449" s="509">
        <v>0</v>
      </c>
      <c r="BA449" s="509">
        <v>0</v>
      </c>
      <c r="BB449" s="509">
        <v>0</v>
      </c>
      <c r="BC449" s="509">
        <v>0</v>
      </c>
      <c r="BD449" s="509">
        <v>0</v>
      </c>
      <c r="BE449" s="509">
        <v>0</v>
      </c>
      <c r="BF449" s="509">
        <v>0</v>
      </c>
      <c r="BG449" s="509">
        <v>0</v>
      </c>
      <c r="BH449" s="509">
        <v>0</v>
      </c>
      <c r="BI449" s="509">
        <v>0</v>
      </c>
      <c r="BJ449" s="509">
        <v>0</v>
      </c>
      <c r="BK449" s="509">
        <v>0</v>
      </c>
      <c r="BL449" s="509">
        <v>0</v>
      </c>
    </row>
    <row r="450" spans="1:64" outlineLevel="1" x14ac:dyDescent="0.2">
      <c r="A450" s="238">
        <v>43649</v>
      </c>
      <c r="B450" s="238">
        <v>43833</v>
      </c>
      <c r="C450" s="508">
        <v>-1.9892251344397205E-4</v>
      </c>
      <c r="D450" s="509">
        <v>-6.6309233832939629E-5</v>
      </c>
      <c r="E450" s="509">
        <v>0</v>
      </c>
      <c r="F450" s="509">
        <v>0</v>
      </c>
      <c r="G450" s="509">
        <v>0</v>
      </c>
      <c r="H450" s="509">
        <v>0</v>
      </c>
      <c r="I450" s="509">
        <v>0</v>
      </c>
      <c r="J450" s="509">
        <v>0</v>
      </c>
      <c r="K450" s="509">
        <v>0</v>
      </c>
      <c r="L450" s="509">
        <v>0</v>
      </c>
      <c r="M450" s="509">
        <v>0</v>
      </c>
      <c r="N450" s="509">
        <v>1.9686958643155839E-5</v>
      </c>
      <c r="O450" s="509">
        <v>0</v>
      </c>
      <c r="P450" s="509">
        <v>0</v>
      </c>
      <c r="Q450" s="509">
        <v>0</v>
      </c>
      <c r="R450" s="509">
        <v>0</v>
      </c>
      <c r="S450" s="509">
        <v>1.0879108378047952E-7</v>
      </c>
      <c r="T450" s="509">
        <v>-1.0695834194197895E-3</v>
      </c>
      <c r="U450" s="509">
        <v>0</v>
      </c>
      <c r="V450" s="509">
        <v>0</v>
      </c>
      <c r="W450" s="509">
        <v>0</v>
      </c>
      <c r="X450" s="509">
        <v>0</v>
      </c>
      <c r="Y450" s="509">
        <v>0</v>
      </c>
      <c r="Z450" s="509">
        <v>4.9679841004901526E-5</v>
      </c>
      <c r="AA450" s="509">
        <v>0</v>
      </c>
      <c r="AB450" s="509">
        <v>0</v>
      </c>
      <c r="AC450" s="509">
        <v>0</v>
      </c>
      <c r="AD450" s="509">
        <v>0</v>
      </c>
      <c r="AE450" s="509">
        <v>-1.4368308301829225E-4</v>
      </c>
      <c r="AF450" s="509">
        <v>-2.032241015470504E-3</v>
      </c>
      <c r="AG450" s="509">
        <v>-2.9899021699100747E-3</v>
      </c>
      <c r="AH450" s="509">
        <v>-3.8546146055758179E-3</v>
      </c>
      <c r="AI450" s="509">
        <v>-4.6002281487919627E-3</v>
      </c>
      <c r="AJ450" s="509">
        <v>1.0303747558296217E-4</v>
      </c>
      <c r="AK450" s="509">
        <v>-5.9560601384060774E-2</v>
      </c>
      <c r="AL450" s="509">
        <v>-8.6891554961221473E-2</v>
      </c>
      <c r="AM450" s="509">
        <v>7.0167394502357316E-3</v>
      </c>
      <c r="AN450" s="509">
        <v>0</v>
      </c>
      <c r="AO450" s="509">
        <v>0</v>
      </c>
      <c r="AP450" s="509">
        <v>0</v>
      </c>
      <c r="AQ450" s="509">
        <v>0</v>
      </c>
      <c r="AR450" s="509">
        <v>0</v>
      </c>
      <c r="AS450" s="509">
        <v>0</v>
      </c>
      <c r="AT450" s="509">
        <v>0</v>
      </c>
      <c r="AU450" s="509">
        <v>0</v>
      </c>
      <c r="AV450" s="509">
        <v>0</v>
      </c>
      <c r="AW450" s="509">
        <v>0</v>
      </c>
      <c r="AX450" s="509">
        <v>0</v>
      </c>
      <c r="AY450" s="509">
        <v>0</v>
      </c>
      <c r="AZ450" s="509">
        <v>0</v>
      </c>
      <c r="BA450" s="509">
        <v>0</v>
      </c>
      <c r="BB450" s="509">
        <v>0</v>
      </c>
      <c r="BC450" s="509">
        <v>0</v>
      </c>
      <c r="BD450" s="509">
        <v>0</v>
      </c>
      <c r="BE450" s="509">
        <v>0</v>
      </c>
      <c r="BF450" s="509">
        <v>0</v>
      </c>
      <c r="BG450" s="509">
        <v>0</v>
      </c>
      <c r="BH450" s="509">
        <v>0</v>
      </c>
      <c r="BI450" s="509">
        <v>0</v>
      </c>
      <c r="BJ450" s="509">
        <v>0</v>
      </c>
      <c r="BK450" s="509">
        <v>0</v>
      </c>
      <c r="BL450" s="509">
        <v>0</v>
      </c>
    </row>
    <row r="451" spans="1:64" outlineLevel="1" x14ac:dyDescent="0.2">
      <c r="A451" s="238">
        <v>44015</v>
      </c>
      <c r="B451" s="238">
        <v>44200</v>
      </c>
      <c r="C451" s="508">
        <v>-2.0299187454206336E-4</v>
      </c>
      <c r="D451" s="509">
        <v>-6.7665724984983244E-5</v>
      </c>
      <c r="E451" s="509">
        <v>0</v>
      </c>
      <c r="F451" s="509">
        <v>0</v>
      </c>
      <c r="G451" s="509">
        <v>0</v>
      </c>
      <c r="H451" s="509">
        <v>0</v>
      </c>
      <c r="I451" s="509">
        <v>0</v>
      </c>
      <c r="J451" s="509">
        <v>0</v>
      </c>
      <c r="K451" s="509">
        <v>0</v>
      </c>
      <c r="L451" s="509">
        <v>0</v>
      </c>
      <c r="M451" s="509">
        <v>0</v>
      </c>
      <c r="N451" s="509">
        <v>1.4921349711372045E-5</v>
      </c>
      <c r="O451" s="509">
        <v>0</v>
      </c>
      <c r="P451" s="509">
        <v>0</v>
      </c>
      <c r="Q451" s="509">
        <v>0</v>
      </c>
      <c r="R451" s="509">
        <v>0</v>
      </c>
      <c r="S451" s="509">
        <v>8.2456385469553695E-8</v>
      </c>
      <c r="T451" s="509">
        <v>-8.4708141119549385E-4</v>
      </c>
      <c r="U451" s="509">
        <v>0</v>
      </c>
      <c r="V451" s="509">
        <v>0</v>
      </c>
      <c r="W451" s="509">
        <v>0</v>
      </c>
      <c r="X451" s="509">
        <v>0</v>
      </c>
      <c r="Y451" s="509">
        <v>0</v>
      </c>
      <c r="Z451" s="509">
        <v>3.7653881835436609E-5</v>
      </c>
      <c r="AA451" s="509">
        <v>0</v>
      </c>
      <c r="AB451" s="509">
        <v>0</v>
      </c>
      <c r="AC451" s="509">
        <v>0</v>
      </c>
      <c r="AD451" s="509">
        <v>0</v>
      </c>
      <c r="AE451" s="509">
        <v>-1.0890183449463464E-4</v>
      </c>
      <c r="AF451" s="509">
        <v>-1.6131618706116679E-3</v>
      </c>
      <c r="AG451" s="509">
        <v>-2.3754458235852871E-3</v>
      </c>
      <c r="AH451" s="509">
        <v>-3.0667149564754526E-3</v>
      </c>
      <c r="AI451" s="509">
        <v>-3.6683870343647007E-3</v>
      </c>
      <c r="AJ451" s="509">
        <v>-4.2967458389712998E-3</v>
      </c>
      <c r="AK451" s="509">
        <v>1.5177794852883064E-3</v>
      </c>
      <c r="AL451" s="509">
        <v>-6.7725570641330446E-2</v>
      </c>
      <c r="AM451" s="509">
        <v>-0.10528371634505387</v>
      </c>
      <c r="AN451" s="509">
        <v>8.0055532502947002E-3</v>
      </c>
      <c r="AO451" s="509">
        <v>0</v>
      </c>
      <c r="AP451" s="509">
        <v>0</v>
      </c>
      <c r="AQ451" s="509">
        <v>0</v>
      </c>
      <c r="AR451" s="509">
        <v>0</v>
      </c>
      <c r="AS451" s="509">
        <v>0</v>
      </c>
      <c r="AT451" s="509">
        <v>0</v>
      </c>
      <c r="AU451" s="509">
        <v>0</v>
      </c>
      <c r="AV451" s="509">
        <v>0</v>
      </c>
      <c r="AW451" s="509">
        <v>0</v>
      </c>
      <c r="AX451" s="509">
        <v>0</v>
      </c>
      <c r="AY451" s="509">
        <v>0</v>
      </c>
      <c r="AZ451" s="509">
        <v>0</v>
      </c>
      <c r="BA451" s="509">
        <v>0</v>
      </c>
      <c r="BB451" s="509">
        <v>0</v>
      </c>
      <c r="BC451" s="509">
        <v>0</v>
      </c>
      <c r="BD451" s="509">
        <v>0</v>
      </c>
      <c r="BE451" s="509">
        <v>0</v>
      </c>
      <c r="BF451" s="509">
        <v>0</v>
      </c>
      <c r="BG451" s="509">
        <v>0</v>
      </c>
      <c r="BH451" s="509">
        <v>0</v>
      </c>
      <c r="BI451" s="509">
        <v>0</v>
      </c>
      <c r="BJ451" s="509">
        <v>0</v>
      </c>
      <c r="BK451" s="509">
        <v>0</v>
      </c>
      <c r="BL451" s="509">
        <v>0</v>
      </c>
    </row>
    <row r="452" spans="1:64" outlineLevel="1" x14ac:dyDescent="0.2">
      <c r="A452" s="238">
        <v>44382</v>
      </c>
      <c r="B452" s="238">
        <v>44566</v>
      </c>
      <c r="C452" s="508">
        <v>-2.0649850281106996E-4</v>
      </c>
      <c r="D452" s="509">
        <v>-6.8834631553743586E-5</v>
      </c>
      <c r="E452" s="509">
        <v>0</v>
      </c>
      <c r="F452" s="509">
        <v>0</v>
      </c>
      <c r="G452" s="509">
        <v>0</v>
      </c>
      <c r="H452" s="509">
        <v>0</v>
      </c>
      <c r="I452" s="509">
        <v>0</v>
      </c>
      <c r="J452" s="509">
        <v>0</v>
      </c>
      <c r="K452" s="509">
        <v>0</v>
      </c>
      <c r="L452" s="509">
        <v>0</v>
      </c>
      <c r="M452" s="509">
        <v>0</v>
      </c>
      <c r="N452" s="509">
        <v>1.1554140543629243E-5</v>
      </c>
      <c r="O452" s="509">
        <v>0</v>
      </c>
      <c r="P452" s="509">
        <v>0</v>
      </c>
      <c r="Q452" s="509">
        <v>0</v>
      </c>
      <c r="R452" s="509">
        <v>0</v>
      </c>
      <c r="S452" s="509">
        <v>6.384911696577511E-8</v>
      </c>
      <c r="T452" s="509">
        <v>-6.8515176945144196E-4</v>
      </c>
      <c r="U452" s="509">
        <v>0</v>
      </c>
      <c r="V452" s="509">
        <v>0</v>
      </c>
      <c r="W452" s="509">
        <v>0</v>
      </c>
      <c r="X452" s="509">
        <v>0</v>
      </c>
      <c r="Y452" s="509">
        <v>0</v>
      </c>
      <c r="Z452" s="509">
        <v>2.915675549955421E-5</v>
      </c>
      <c r="AA452" s="509">
        <v>0</v>
      </c>
      <c r="AB452" s="509">
        <v>0</v>
      </c>
      <c r="AC452" s="509">
        <v>0</v>
      </c>
      <c r="AD452" s="509">
        <v>0</v>
      </c>
      <c r="AE452" s="509">
        <v>-8.4326613348367774E-5</v>
      </c>
      <c r="AF452" s="509">
        <v>-1.3076148251342512E-3</v>
      </c>
      <c r="AG452" s="509">
        <v>-1.9271304464198169E-3</v>
      </c>
      <c r="AH452" s="509">
        <v>-2.4909534637219954E-3</v>
      </c>
      <c r="AI452" s="509">
        <v>-2.9864289514264231E-3</v>
      </c>
      <c r="AJ452" s="509">
        <v>-3.5027922084575336E-3</v>
      </c>
      <c r="AK452" s="509">
        <v>-4.0259523531420427E-3</v>
      </c>
      <c r="AL452" s="509">
        <v>2.9950144873717999E-3</v>
      </c>
      <c r="AM452" s="509">
        <v>-7.6149392127852072E-2</v>
      </c>
      <c r="AN452" s="509">
        <v>-0.12392338339640985</v>
      </c>
      <c r="AO452" s="509">
        <v>9.3716244677945204E-3</v>
      </c>
      <c r="AP452" s="509">
        <v>0</v>
      </c>
      <c r="AQ452" s="509">
        <v>0</v>
      </c>
      <c r="AR452" s="509">
        <v>0</v>
      </c>
      <c r="AS452" s="509">
        <v>0</v>
      </c>
      <c r="AT452" s="509">
        <v>0</v>
      </c>
      <c r="AU452" s="509">
        <v>0</v>
      </c>
      <c r="AV452" s="509">
        <v>0</v>
      </c>
      <c r="AW452" s="509">
        <v>0</v>
      </c>
      <c r="AX452" s="509">
        <v>0</v>
      </c>
      <c r="AY452" s="509">
        <v>0</v>
      </c>
      <c r="AZ452" s="509">
        <v>0</v>
      </c>
      <c r="BA452" s="509">
        <v>0</v>
      </c>
      <c r="BB452" s="509">
        <v>0</v>
      </c>
      <c r="BC452" s="509">
        <v>0</v>
      </c>
      <c r="BD452" s="509">
        <v>0</v>
      </c>
      <c r="BE452" s="509">
        <v>0</v>
      </c>
      <c r="BF452" s="509">
        <v>0</v>
      </c>
      <c r="BG452" s="509">
        <v>0</v>
      </c>
      <c r="BH452" s="509">
        <v>0</v>
      </c>
      <c r="BI452" s="509">
        <v>0</v>
      </c>
      <c r="BJ452" s="509">
        <v>0</v>
      </c>
      <c r="BK452" s="509">
        <v>0</v>
      </c>
      <c r="BL452" s="509">
        <v>0</v>
      </c>
    </row>
    <row r="453" spans="1:64" outlineLevel="1" x14ac:dyDescent="0.2">
      <c r="A453" s="238">
        <v>44746</v>
      </c>
      <c r="B453" s="238">
        <v>44930</v>
      </c>
      <c r="C453" s="508">
        <v>-2.0778478470803718E-4</v>
      </c>
      <c r="D453" s="509">
        <v>-6.9263403363467591E-5</v>
      </c>
      <c r="E453" s="509">
        <v>0</v>
      </c>
      <c r="F453" s="509">
        <v>0</v>
      </c>
      <c r="G453" s="509">
        <v>0</v>
      </c>
      <c r="H453" s="509">
        <v>0</v>
      </c>
      <c r="I453" s="509">
        <v>0</v>
      </c>
      <c r="J453" s="509">
        <v>0</v>
      </c>
      <c r="K453" s="509">
        <v>0</v>
      </c>
      <c r="L453" s="509">
        <v>0</v>
      </c>
      <c r="M453" s="509">
        <v>0</v>
      </c>
      <c r="N453" s="509">
        <v>9.1744080388256322E-6</v>
      </c>
      <c r="O453" s="509">
        <v>0</v>
      </c>
      <c r="P453" s="509">
        <v>0</v>
      </c>
      <c r="Q453" s="509">
        <v>0</v>
      </c>
      <c r="R453" s="509">
        <v>0</v>
      </c>
      <c r="S453" s="509">
        <v>5.0698455850151092E-8</v>
      </c>
      <c r="T453" s="509">
        <v>-5.4071081015405476E-4</v>
      </c>
      <c r="U453" s="509">
        <v>0</v>
      </c>
      <c r="V453" s="509">
        <v>0</v>
      </c>
      <c r="W453" s="509">
        <v>0</v>
      </c>
      <c r="X453" s="509">
        <v>0</v>
      </c>
      <c r="Y453" s="509">
        <v>0</v>
      </c>
      <c r="Z453" s="509">
        <v>2.3151524898568088E-5</v>
      </c>
      <c r="AA453" s="509">
        <v>0</v>
      </c>
      <c r="AB453" s="509">
        <v>0</v>
      </c>
      <c r="AC453" s="509">
        <v>0</v>
      </c>
      <c r="AD453" s="509">
        <v>0</v>
      </c>
      <c r="AE453" s="509">
        <v>-6.6958398513283779E-5</v>
      </c>
      <c r="AF453" s="509">
        <v>-1.0316407204544187E-3</v>
      </c>
      <c r="AG453" s="509">
        <v>-1.5202311300609173E-3</v>
      </c>
      <c r="AH453" s="509">
        <v>-1.9634074336499774E-3</v>
      </c>
      <c r="AI453" s="509">
        <v>-2.3547085921914179E-3</v>
      </c>
      <c r="AJ453" s="509">
        <v>-2.7613495300927993E-3</v>
      </c>
      <c r="AK453" s="509">
        <v>-3.1733874136796736E-3</v>
      </c>
      <c r="AL453" s="509">
        <v>-3.5788609347928158E-3</v>
      </c>
      <c r="AM453" s="509">
        <v>4.4979073865816788E-3</v>
      </c>
      <c r="AN453" s="509">
        <v>-8.3986911681051268E-2</v>
      </c>
      <c r="AO453" s="509">
        <v>-0.14272750614559293</v>
      </c>
      <c r="AP453" s="509">
        <v>1.0654869002160727E-2</v>
      </c>
      <c r="AQ453" s="509">
        <v>0</v>
      </c>
      <c r="AR453" s="509">
        <v>0</v>
      </c>
      <c r="AS453" s="509">
        <v>0</v>
      </c>
      <c r="AT453" s="509">
        <v>0</v>
      </c>
      <c r="AU453" s="509">
        <v>0</v>
      </c>
      <c r="AV453" s="509">
        <v>0</v>
      </c>
      <c r="AW453" s="509">
        <v>0</v>
      </c>
      <c r="AX453" s="509">
        <v>0</v>
      </c>
      <c r="AY453" s="509">
        <v>0</v>
      </c>
      <c r="AZ453" s="509">
        <v>0</v>
      </c>
      <c r="BA453" s="509">
        <v>0</v>
      </c>
      <c r="BB453" s="509">
        <v>0</v>
      </c>
      <c r="BC453" s="509">
        <v>0</v>
      </c>
      <c r="BD453" s="509">
        <v>0</v>
      </c>
      <c r="BE453" s="509">
        <v>0</v>
      </c>
      <c r="BF453" s="509">
        <v>0</v>
      </c>
      <c r="BG453" s="509">
        <v>0</v>
      </c>
      <c r="BH453" s="509">
        <v>0</v>
      </c>
      <c r="BI453" s="509">
        <v>0</v>
      </c>
      <c r="BJ453" s="509">
        <v>0</v>
      </c>
      <c r="BK453" s="509">
        <v>0</v>
      </c>
      <c r="BL453" s="509">
        <v>0</v>
      </c>
    </row>
    <row r="454" spans="1:64" outlineLevel="1" x14ac:dyDescent="0.2">
      <c r="A454" s="238">
        <v>45110</v>
      </c>
      <c r="B454" s="238">
        <v>45294</v>
      </c>
      <c r="C454" s="508">
        <v>-2.0412669126182448E-4</v>
      </c>
      <c r="D454" s="509">
        <v>-6.8044007078132962E-5</v>
      </c>
      <c r="E454" s="509">
        <v>0</v>
      </c>
      <c r="F454" s="509">
        <v>0</v>
      </c>
      <c r="G454" s="509">
        <v>0</v>
      </c>
      <c r="H454" s="509">
        <v>0</v>
      </c>
      <c r="I454" s="509">
        <v>0</v>
      </c>
      <c r="J454" s="509">
        <v>0</v>
      </c>
      <c r="K454" s="509">
        <v>0</v>
      </c>
      <c r="L454" s="509">
        <v>0</v>
      </c>
      <c r="M454" s="509">
        <v>0</v>
      </c>
      <c r="N454" s="509">
        <v>7.4926699740462954E-6</v>
      </c>
      <c r="O454" s="509">
        <v>0</v>
      </c>
      <c r="P454" s="509">
        <v>0</v>
      </c>
      <c r="Q454" s="509">
        <v>0</v>
      </c>
      <c r="R454" s="509">
        <v>0</v>
      </c>
      <c r="S454" s="509">
        <v>4.1406513634489883E-8</v>
      </c>
      <c r="T454" s="509">
        <v>-3.8613911408635904E-4</v>
      </c>
      <c r="U454" s="509">
        <v>0</v>
      </c>
      <c r="V454" s="509">
        <v>0</v>
      </c>
      <c r="W454" s="509">
        <v>0</v>
      </c>
      <c r="X454" s="509">
        <v>0</v>
      </c>
      <c r="Y454" s="509">
        <v>0</v>
      </c>
      <c r="Z454" s="509">
        <v>1.8907674367157901E-5</v>
      </c>
      <c r="AA454" s="509">
        <v>0</v>
      </c>
      <c r="AB454" s="509">
        <v>0</v>
      </c>
      <c r="AC454" s="509">
        <v>0</v>
      </c>
      <c r="AD454" s="509">
        <v>0</v>
      </c>
      <c r="AE454" s="509">
        <v>-5.4684405788318902E-5</v>
      </c>
      <c r="AF454" s="509">
        <v>-7.3155947858533077E-4</v>
      </c>
      <c r="AG454" s="509">
        <v>-1.0750837314138506E-3</v>
      </c>
      <c r="AH454" s="509">
        <v>-1.379626140361051E-3</v>
      </c>
      <c r="AI454" s="509">
        <v>-1.6462199634893759E-3</v>
      </c>
      <c r="AJ454" s="509">
        <v>-1.9218221791739154E-3</v>
      </c>
      <c r="AK454" s="509">
        <v>-2.2021441269115538E-3</v>
      </c>
      <c r="AL454" s="509">
        <v>-2.4743297974069711E-3</v>
      </c>
      <c r="AM454" s="509">
        <v>-2.7806733300141107E-3</v>
      </c>
      <c r="AN454" s="509">
        <v>6.207491004620036E-3</v>
      </c>
      <c r="AO454" s="509">
        <v>-9.0653929862433147E-2</v>
      </c>
      <c r="AP454" s="509">
        <v>-0.16082264936092758</v>
      </c>
      <c r="AQ454" s="509">
        <v>1.1559192473770824E-2</v>
      </c>
      <c r="AR454" s="509">
        <v>0</v>
      </c>
      <c r="AS454" s="509">
        <v>0</v>
      </c>
      <c r="AT454" s="509">
        <v>0</v>
      </c>
      <c r="AU454" s="509">
        <v>0</v>
      </c>
      <c r="AV454" s="509">
        <v>0</v>
      </c>
      <c r="AW454" s="509">
        <v>0</v>
      </c>
      <c r="AX454" s="509">
        <v>0</v>
      </c>
      <c r="AY454" s="509">
        <v>0</v>
      </c>
      <c r="AZ454" s="509">
        <v>0</v>
      </c>
      <c r="BA454" s="509">
        <v>0</v>
      </c>
      <c r="BB454" s="509">
        <v>0</v>
      </c>
      <c r="BC454" s="509">
        <v>0</v>
      </c>
      <c r="BD454" s="509">
        <v>0</v>
      </c>
      <c r="BE454" s="509">
        <v>0</v>
      </c>
      <c r="BF454" s="509">
        <v>0</v>
      </c>
      <c r="BG454" s="509">
        <v>0</v>
      </c>
      <c r="BH454" s="509">
        <v>0</v>
      </c>
      <c r="BI454" s="509">
        <v>0</v>
      </c>
      <c r="BJ454" s="509">
        <v>0</v>
      </c>
      <c r="BK454" s="509">
        <v>0</v>
      </c>
      <c r="BL454" s="509">
        <v>0</v>
      </c>
    </row>
    <row r="455" spans="1:64" outlineLevel="1" x14ac:dyDescent="0.2">
      <c r="A455" s="238">
        <v>45476</v>
      </c>
      <c r="B455" s="238">
        <v>45660</v>
      </c>
      <c r="C455" s="508">
        <v>-1.9569791029003247E-4</v>
      </c>
      <c r="D455" s="509">
        <v>-6.5234341765224579E-5</v>
      </c>
      <c r="E455" s="509">
        <v>0</v>
      </c>
      <c r="F455" s="509">
        <v>0</v>
      </c>
      <c r="G455" s="509">
        <v>0</v>
      </c>
      <c r="H455" s="509">
        <v>0</v>
      </c>
      <c r="I455" s="509">
        <v>0</v>
      </c>
      <c r="J455" s="509">
        <v>0</v>
      </c>
      <c r="K455" s="509">
        <v>0</v>
      </c>
      <c r="L455" s="509">
        <v>0</v>
      </c>
      <c r="M455" s="509">
        <v>0</v>
      </c>
      <c r="N455" s="509">
        <v>6.124353021247364E-6</v>
      </c>
      <c r="O455" s="509">
        <v>0</v>
      </c>
      <c r="P455" s="509">
        <v>0</v>
      </c>
      <c r="Q455" s="509">
        <v>0</v>
      </c>
      <c r="R455" s="509">
        <v>0</v>
      </c>
      <c r="S455" s="509">
        <v>3.384122843064219E-8</v>
      </c>
      <c r="T455" s="509">
        <v>-2.1448784021452227E-4</v>
      </c>
      <c r="U455" s="509">
        <v>0</v>
      </c>
      <c r="V455" s="509">
        <v>0</v>
      </c>
      <c r="W455" s="509">
        <v>0</v>
      </c>
      <c r="X455" s="509">
        <v>0</v>
      </c>
      <c r="Y455" s="509">
        <v>0</v>
      </c>
      <c r="Z455" s="509">
        <v>1.5454747290949422E-5</v>
      </c>
      <c r="AA455" s="509">
        <v>0</v>
      </c>
      <c r="AB455" s="509">
        <v>0</v>
      </c>
      <c r="AC455" s="509">
        <v>0</v>
      </c>
      <c r="AD455" s="509">
        <v>0</v>
      </c>
      <c r="AE455" s="509">
        <v>-4.4697928969217315E-5</v>
      </c>
      <c r="AF455" s="509">
        <v>-3.9557795365741111E-4</v>
      </c>
      <c r="AG455" s="509">
        <v>-5.7514473681893885E-4</v>
      </c>
      <c r="AH455" s="509">
        <v>-7.2030203551731731E-4</v>
      </c>
      <c r="AI455" s="509">
        <v>-8.4070994700591317E-4</v>
      </c>
      <c r="AJ455" s="509">
        <v>-9.6293069714106783E-4</v>
      </c>
      <c r="AK455" s="509">
        <v>-1.0895941329053249E-3</v>
      </c>
      <c r="AL455" s="509">
        <v>-1.2063246601808075E-3</v>
      </c>
      <c r="AM455" s="509">
        <v>-1.3482982365135843E-3</v>
      </c>
      <c r="AN455" s="509">
        <v>-1.4515602348233458E-3</v>
      </c>
      <c r="AO455" s="509">
        <v>8.0919616778779568E-3</v>
      </c>
      <c r="AP455" s="509">
        <v>-9.3234034776908115E-2</v>
      </c>
      <c r="AQ455" s="509">
        <v>-0.18220866337022301</v>
      </c>
      <c r="AR455" s="509">
        <v>1.2055970503906804E-2</v>
      </c>
      <c r="AS455" s="509">
        <v>0</v>
      </c>
      <c r="AT455" s="509">
        <v>0</v>
      </c>
      <c r="AU455" s="509">
        <v>0</v>
      </c>
      <c r="AV455" s="509">
        <v>0</v>
      </c>
      <c r="AW455" s="509">
        <v>0</v>
      </c>
      <c r="AX455" s="509">
        <v>0</v>
      </c>
      <c r="AY455" s="509">
        <v>0</v>
      </c>
      <c r="AZ455" s="509">
        <v>0</v>
      </c>
      <c r="BA455" s="509">
        <v>0</v>
      </c>
      <c r="BB455" s="509">
        <v>0</v>
      </c>
      <c r="BC455" s="509">
        <v>0</v>
      </c>
      <c r="BD455" s="509">
        <v>0</v>
      </c>
      <c r="BE455" s="509">
        <v>0</v>
      </c>
      <c r="BF455" s="509">
        <v>0</v>
      </c>
      <c r="BG455" s="509">
        <v>0</v>
      </c>
      <c r="BH455" s="509">
        <v>0</v>
      </c>
      <c r="BI455" s="509">
        <v>0</v>
      </c>
      <c r="BJ455" s="509">
        <v>0</v>
      </c>
      <c r="BK455" s="509">
        <v>0</v>
      </c>
      <c r="BL455" s="509">
        <v>0</v>
      </c>
    </row>
    <row r="456" spans="1:64" outlineLevel="1" x14ac:dyDescent="0.2">
      <c r="A456" s="238">
        <v>45841</v>
      </c>
      <c r="B456" s="238">
        <v>46027</v>
      </c>
      <c r="C456" s="508">
        <v>-1.8424813683429186E-4</v>
      </c>
      <c r="D456" s="509">
        <v>-6.1417649212941461E-5</v>
      </c>
      <c r="E456" s="509">
        <v>0</v>
      </c>
      <c r="F456" s="509">
        <v>0</v>
      </c>
      <c r="G456" s="509">
        <v>0</v>
      </c>
      <c r="H456" s="509">
        <v>0</v>
      </c>
      <c r="I456" s="509">
        <v>0</v>
      </c>
      <c r="J456" s="509">
        <v>0</v>
      </c>
      <c r="K456" s="509">
        <v>0</v>
      </c>
      <c r="L456" s="509">
        <v>0</v>
      </c>
      <c r="M456" s="509">
        <v>0</v>
      </c>
      <c r="N456" s="509">
        <v>4.9339665686431999E-6</v>
      </c>
      <c r="O456" s="509">
        <v>0</v>
      </c>
      <c r="P456" s="509">
        <v>0</v>
      </c>
      <c r="Q456" s="509">
        <v>0</v>
      </c>
      <c r="R456" s="509">
        <v>0</v>
      </c>
      <c r="S456" s="509">
        <v>2.7264770302570795E-8</v>
      </c>
      <c r="T456" s="509">
        <v>-5.8153226609181097E-5</v>
      </c>
      <c r="U456" s="509">
        <v>0</v>
      </c>
      <c r="V456" s="509">
        <v>0</v>
      </c>
      <c r="W456" s="509">
        <v>0</v>
      </c>
      <c r="X456" s="509">
        <v>0</v>
      </c>
      <c r="Y456" s="509">
        <v>0</v>
      </c>
      <c r="Z456" s="509">
        <v>1.2450816870568371E-5</v>
      </c>
      <c r="AA456" s="509">
        <v>0</v>
      </c>
      <c r="AB456" s="509">
        <v>0</v>
      </c>
      <c r="AC456" s="509">
        <v>0</v>
      </c>
      <c r="AD456" s="509">
        <v>0</v>
      </c>
      <c r="AE456" s="509">
        <v>-3.6010014206611096E-5</v>
      </c>
      <c r="AF456" s="509">
        <v>-8.9269812774545043E-5</v>
      </c>
      <c r="AG456" s="509">
        <v>-1.1918920272621647E-4</v>
      </c>
      <c r="AH456" s="509">
        <v>-1.1865890964246617E-4</v>
      </c>
      <c r="AI456" s="509">
        <v>-1.0498351373997017E-4</v>
      </c>
      <c r="AJ456" s="509">
        <v>-8.6628597975590971E-5</v>
      </c>
      <c r="AK456" s="509">
        <v>-7.2518594601556075E-5</v>
      </c>
      <c r="AL456" s="509">
        <v>-4.6996611116623122E-5</v>
      </c>
      <c r="AM456" s="509">
        <v>-3.8149300576190148E-5</v>
      </c>
      <c r="AN456" s="509">
        <v>-1.0057718199951715E-5</v>
      </c>
      <c r="AO456" s="509">
        <v>1.9206264894461311E-5</v>
      </c>
      <c r="AP456" s="509">
        <v>9.8385886143810553E-3</v>
      </c>
      <c r="AQ456" s="509">
        <v>-9.0890557029182917E-2</v>
      </c>
      <c r="AR456" s="509">
        <v>-0.20629594787612698</v>
      </c>
      <c r="AS456" s="509">
        <v>1.2522988593784146E-2</v>
      </c>
      <c r="AT456" s="509">
        <v>9.5497317501719303E-5</v>
      </c>
      <c r="AU456" s="509">
        <v>0</v>
      </c>
      <c r="AV456" s="509">
        <v>0</v>
      </c>
      <c r="AW456" s="509">
        <v>0</v>
      </c>
      <c r="AX456" s="509">
        <v>0</v>
      </c>
      <c r="AY456" s="509">
        <v>0</v>
      </c>
      <c r="AZ456" s="509">
        <v>0</v>
      </c>
      <c r="BA456" s="509">
        <v>0</v>
      </c>
      <c r="BB456" s="509">
        <v>0</v>
      </c>
      <c r="BC456" s="509">
        <v>0</v>
      </c>
      <c r="BD456" s="509">
        <v>0</v>
      </c>
      <c r="BE456" s="509">
        <v>0</v>
      </c>
      <c r="BF456" s="509">
        <v>0</v>
      </c>
      <c r="BG456" s="509">
        <v>0</v>
      </c>
      <c r="BH456" s="509">
        <v>0</v>
      </c>
      <c r="BI456" s="509">
        <v>0</v>
      </c>
      <c r="BJ456" s="509">
        <v>0</v>
      </c>
      <c r="BK456" s="509">
        <v>0</v>
      </c>
      <c r="BL456" s="509">
        <v>0</v>
      </c>
    </row>
    <row r="457" spans="1:64" outlineLevel="1" x14ac:dyDescent="0.2">
      <c r="A457" s="238">
        <v>46206</v>
      </c>
      <c r="B457" s="238">
        <v>46391</v>
      </c>
      <c r="C457" s="508">
        <v>-1.7013621419689762E-4</v>
      </c>
      <c r="D457" s="509">
        <v>-5.6713551129655704E-5</v>
      </c>
      <c r="E457" s="509">
        <v>0</v>
      </c>
      <c r="F457" s="509">
        <v>0</v>
      </c>
      <c r="G457" s="509">
        <v>0</v>
      </c>
      <c r="H457" s="509">
        <v>0</v>
      </c>
      <c r="I457" s="509">
        <v>0</v>
      </c>
      <c r="J457" s="509">
        <v>0</v>
      </c>
      <c r="K457" s="509">
        <v>0</v>
      </c>
      <c r="L457" s="509">
        <v>0</v>
      </c>
      <c r="M457" s="509">
        <v>0</v>
      </c>
      <c r="N457" s="509">
        <v>4.3230790648662865E-6</v>
      </c>
      <c r="O457" s="509">
        <v>0</v>
      </c>
      <c r="P457" s="509">
        <v>0</v>
      </c>
      <c r="Q457" s="509">
        <v>0</v>
      </c>
      <c r="R457" s="509">
        <v>0</v>
      </c>
      <c r="S457" s="509">
        <v>2.3890230071987872E-8</v>
      </c>
      <c r="T457" s="509">
        <v>8.4325972125182114E-5</v>
      </c>
      <c r="U457" s="509">
        <v>0</v>
      </c>
      <c r="V457" s="509">
        <v>0</v>
      </c>
      <c r="W457" s="509">
        <v>0</v>
      </c>
      <c r="X457" s="509">
        <v>0</v>
      </c>
      <c r="Y457" s="509">
        <v>0</v>
      </c>
      <c r="Z457" s="509">
        <v>1.0909244427953491E-5</v>
      </c>
      <c r="AA457" s="509">
        <v>0</v>
      </c>
      <c r="AB457" s="509">
        <v>0</v>
      </c>
      <c r="AC457" s="509">
        <v>0</v>
      </c>
      <c r="AD457" s="509">
        <v>0</v>
      </c>
      <c r="AE457" s="509">
        <v>-3.1551507170823889E-5</v>
      </c>
      <c r="AF457" s="509">
        <v>1.9249499150914007E-4</v>
      </c>
      <c r="AG457" s="509">
        <v>3.0167752403803538E-4</v>
      </c>
      <c r="AH457" s="509">
        <v>4.4016757813278296E-4</v>
      </c>
      <c r="AI457" s="509">
        <v>5.8332700466831588E-4</v>
      </c>
      <c r="AJ457" s="509">
        <v>7.3726418950773032E-4</v>
      </c>
      <c r="AK457" s="509">
        <v>8.8668619552603745E-4</v>
      </c>
      <c r="AL457" s="509">
        <v>1.0489678791900103E-3</v>
      </c>
      <c r="AM457" s="509">
        <v>1.2033044085972555E-3</v>
      </c>
      <c r="AN457" s="509">
        <v>1.3591717598626651E-3</v>
      </c>
      <c r="AO457" s="509">
        <v>1.5282412043661486E-3</v>
      </c>
      <c r="AP457" s="509">
        <v>1.7035252196893891E-3</v>
      </c>
      <c r="AQ457" s="509">
        <v>1.1858257384523424E-2</v>
      </c>
      <c r="AR457" s="509">
        <v>-9.1780035306725932E-2</v>
      </c>
      <c r="AS457" s="509">
        <v>-0.22491182191886061</v>
      </c>
      <c r="AT457" s="509">
        <v>1.2776803740253972E-2</v>
      </c>
      <c r="AU457" s="509">
        <v>0</v>
      </c>
      <c r="AV457" s="509">
        <v>0</v>
      </c>
      <c r="AW457" s="509">
        <v>0</v>
      </c>
      <c r="AX457" s="509">
        <v>0</v>
      </c>
      <c r="AY457" s="509">
        <v>0</v>
      </c>
      <c r="AZ457" s="509">
        <v>0</v>
      </c>
      <c r="BA457" s="509">
        <v>0</v>
      </c>
      <c r="BB457" s="509">
        <v>0</v>
      </c>
      <c r="BC457" s="509">
        <v>0</v>
      </c>
      <c r="BD457" s="509">
        <v>0</v>
      </c>
      <c r="BE457" s="509">
        <v>0</v>
      </c>
      <c r="BF457" s="509">
        <v>0</v>
      </c>
      <c r="BG457" s="509">
        <v>0</v>
      </c>
      <c r="BH457" s="509">
        <v>0</v>
      </c>
      <c r="BI457" s="509">
        <v>0</v>
      </c>
      <c r="BJ457" s="509">
        <v>0</v>
      </c>
      <c r="BK457" s="509">
        <v>0</v>
      </c>
      <c r="BL457" s="509">
        <v>0</v>
      </c>
    </row>
    <row r="458" spans="1:64" outlineLevel="1" x14ac:dyDescent="0.2">
      <c r="A458" s="238">
        <v>46573</v>
      </c>
      <c r="B458" s="238">
        <v>46757</v>
      </c>
      <c r="C458" s="508">
        <v>-1.5489818287403589E-4</v>
      </c>
      <c r="D458" s="509">
        <v>-5.1634075782375222E-5</v>
      </c>
      <c r="E458" s="509">
        <v>0</v>
      </c>
      <c r="F458" s="509">
        <v>0</v>
      </c>
      <c r="G458" s="509">
        <v>0</v>
      </c>
      <c r="H458" s="509">
        <v>0</v>
      </c>
      <c r="I458" s="509">
        <v>0</v>
      </c>
      <c r="J458" s="509">
        <v>0</v>
      </c>
      <c r="K458" s="509">
        <v>0</v>
      </c>
      <c r="L458" s="509">
        <v>0</v>
      </c>
      <c r="M458" s="509">
        <v>0</v>
      </c>
      <c r="N458" s="509">
        <v>3.6639107893476908E-6</v>
      </c>
      <c r="O458" s="509">
        <v>0</v>
      </c>
      <c r="P458" s="509">
        <v>0</v>
      </c>
      <c r="Q458" s="509">
        <v>0</v>
      </c>
      <c r="R458" s="509">
        <v>0</v>
      </c>
      <c r="S458" s="509">
        <v>2.0245298493204444E-8</v>
      </c>
      <c r="T458" s="509">
        <v>2.0323663266208492E-4</v>
      </c>
      <c r="U458" s="509">
        <v>0</v>
      </c>
      <c r="V458" s="509">
        <v>0</v>
      </c>
      <c r="W458" s="509">
        <v>0</v>
      </c>
      <c r="X458" s="509">
        <v>0</v>
      </c>
      <c r="Y458" s="509">
        <v>0</v>
      </c>
      <c r="Z458" s="509">
        <v>9.2458404474249356E-6</v>
      </c>
      <c r="AA458" s="509">
        <v>0</v>
      </c>
      <c r="AB458" s="509">
        <v>0</v>
      </c>
      <c r="AC458" s="509">
        <v>0</v>
      </c>
      <c r="AD458" s="509">
        <v>0</v>
      </c>
      <c r="AE458" s="509">
        <v>-2.6740652973172852E-5</v>
      </c>
      <c r="AF458" s="509">
        <v>4.2683071438398557E-4</v>
      </c>
      <c r="AG458" s="509">
        <v>6.5124924867807077E-4</v>
      </c>
      <c r="AH458" s="509">
        <v>9.031033689974044E-4</v>
      </c>
      <c r="AI458" s="509">
        <v>1.1521712045027555E-3</v>
      </c>
      <c r="AJ458" s="509">
        <v>1.416913335931802E-3</v>
      </c>
      <c r="AK458" s="509">
        <v>1.6770542038239966E-3</v>
      </c>
      <c r="AL458" s="509">
        <v>1.9509532165479238E-3</v>
      </c>
      <c r="AM458" s="509">
        <v>2.2244636704860099E-3</v>
      </c>
      <c r="AN458" s="509">
        <v>2.4844162052790886E-3</v>
      </c>
      <c r="AO458" s="509">
        <v>2.767413402812724E-3</v>
      </c>
      <c r="AP458" s="509">
        <v>3.0650591926507931E-3</v>
      </c>
      <c r="AQ458" s="509">
        <v>3.318185036807475E-3</v>
      </c>
      <c r="AR458" s="509">
        <v>1.327962372524305E-2</v>
      </c>
      <c r="AS458" s="509">
        <v>-8.7274922267385757E-2</v>
      </c>
      <c r="AT458" s="509">
        <v>-0.24537971397429331</v>
      </c>
      <c r="AU458" s="509">
        <v>1.2441838608736461E-2</v>
      </c>
      <c r="AV458" s="509">
        <v>0</v>
      </c>
      <c r="AW458" s="509">
        <v>0</v>
      </c>
      <c r="AX458" s="509">
        <v>0</v>
      </c>
      <c r="AY458" s="509">
        <v>0</v>
      </c>
      <c r="AZ458" s="509">
        <v>0</v>
      </c>
      <c r="BA458" s="509">
        <v>0</v>
      </c>
      <c r="BB458" s="509">
        <v>0</v>
      </c>
      <c r="BC458" s="509">
        <v>0</v>
      </c>
      <c r="BD458" s="509">
        <v>0</v>
      </c>
      <c r="BE458" s="509">
        <v>0</v>
      </c>
      <c r="BF458" s="509">
        <v>0</v>
      </c>
      <c r="BG458" s="509">
        <v>0</v>
      </c>
      <c r="BH458" s="509">
        <v>0</v>
      </c>
      <c r="BI458" s="509">
        <v>0</v>
      </c>
      <c r="BJ458" s="509">
        <v>0</v>
      </c>
      <c r="BK458" s="509">
        <v>0</v>
      </c>
      <c r="BL458" s="509">
        <v>0</v>
      </c>
    </row>
    <row r="459" spans="1:64" outlineLevel="1" x14ac:dyDescent="0.2">
      <c r="A459" s="238">
        <v>46937</v>
      </c>
      <c r="B459" s="238">
        <v>47121</v>
      </c>
      <c r="C459" s="508">
        <v>-1.4216307147110752E-4</v>
      </c>
      <c r="D459" s="509">
        <v>-4.7388927851277352E-5</v>
      </c>
      <c r="E459" s="509">
        <v>0</v>
      </c>
      <c r="F459" s="509">
        <v>0</v>
      </c>
      <c r="G459" s="509">
        <v>0</v>
      </c>
      <c r="H459" s="509">
        <v>0</v>
      </c>
      <c r="I459" s="509">
        <v>0</v>
      </c>
      <c r="J459" s="509">
        <v>0</v>
      </c>
      <c r="K459" s="509">
        <v>0</v>
      </c>
      <c r="L459" s="509">
        <v>0</v>
      </c>
      <c r="M459" s="509">
        <v>0</v>
      </c>
      <c r="N459" s="509">
        <v>3.156968176459829E-6</v>
      </c>
      <c r="O459" s="509">
        <v>0</v>
      </c>
      <c r="P459" s="509">
        <v>0</v>
      </c>
      <c r="Q459" s="509">
        <v>0</v>
      </c>
      <c r="R459" s="509">
        <v>0</v>
      </c>
      <c r="S459" s="509">
        <v>1.7444795608057007E-8</v>
      </c>
      <c r="T459" s="509">
        <v>2.8886251089016435E-4</v>
      </c>
      <c r="U459" s="509">
        <v>0</v>
      </c>
      <c r="V459" s="509">
        <v>0</v>
      </c>
      <c r="W459" s="509">
        <v>0</v>
      </c>
      <c r="X459" s="509">
        <v>0</v>
      </c>
      <c r="Y459" s="509">
        <v>0</v>
      </c>
      <c r="Z459" s="509">
        <v>7.9665751426261089E-6</v>
      </c>
      <c r="AA459" s="509">
        <v>0</v>
      </c>
      <c r="AB459" s="509">
        <v>0</v>
      </c>
      <c r="AC459" s="509">
        <v>0</v>
      </c>
      <c r="AD459" s="509">
        <v>0</v>
      </c>
      <c r="AE459" s="509">
        <v>-2.3040776526289664E-5</v>
      </c>
      <c r="AF459" s="509">
        <v>5.9539518780515888E-4</v>
      </c>
      <c r="AG459" s="509">
        <v>9.0260844224157588E-4</v>
      </c>
      <c r="AH459" s="509">
        <v>1.2356783089806367E-3</v>
      </c>
      <c r="AI459" s="509">
        <v>1.5605745608097965E-3</v>
      </c>
      <c r="AJ459" s="509">
        <v>1.9045982519068361E-3</v>
      </c>
      <c r="AK459" s="509">
        <v>2.2439882859694171E-3</v>
      </c>
      <c r="AL459" s="509">
        <v>2.5976528109268593E-3</v>
      </c>
      <c r="AM459" s="509">
        <v>2.956557114148356E-3</v>
      </c>
      <c r="AN459" s="509">
        <v>3.2909044885703898E-3</v>
      </c>
      <c r="AO459" s="509">
        <v>3.6553442834576233E-3</v>
      </c>
      <c r="AP459" s="509">
        <v>4.0404359483679764E-3</v>
      </c>
      <c r="AQ459" s="509">
        <v>4.382608057088011E-3</v>
      </c>
      <c r="AR459" s="509">
        <v>4.7309967189483604E-3</v>
      </c>
      <c r="AS459" s="509">
        <v>1.5080470636592846E-2</v>
      </c>
      <c r="AT459" s="509">
        <v>-8.5463750375859571E-2</v>
      </c>
      <c r="AU459" s="509">
        <v>-0.26335608857949028</v>
      </c>
      <c r="AV459" s="509">
        <v>1.1770121461519151E-2</v>
      </c>
      <c r="AW459" s="509">
        <v>0</v>
      </c>
      <c r="AX459" s="509">
        <v>0</v>
      </c>
      <c r="AY459" s="509">
        <v>0</v>
      </c>
      <c r="AZ459" s="509">
        <v>0</v>
      </c>
      <c r="BA459" s="509">
        <v>0</v>
      </c>
      <c r="BB459" s="509">
        <v>0</v>
      </c>
      <c r="BC459" s="509">
        <v>0</v>
      </c>
      <c r="BD459" s="509">
        <v>0</v>
      </c>
      <c r="BE459" s="509">
        <v>0</v>
      </c>
      <c r="BF459" s="509">
        <v>0</v>
      </c>
      <c r="BG459" s="509">
        <v>0</v>
      </c>
      <c r="BH459" s="509">
        <v>0</v>
      </c>
      <c r="BI459" s="509">
        <v>0</v>
      </c>
      <c r="BJ459" s="509">
        <v>0</v>
      </c>
      <c r="BK459" s="509">
        <v>0</v>
      </c>
      <c r="BL459" s="509">
        <v>0</v>
      </c>
    </row>
    <row r="460" spans="1:64" outlineLevel="1" x14ac:dyDescent="0.2">
      <c r="A460" s="238">
        <v>47302</v>
      </c>
      <c r="B460" s="238">
        <v>47486</v>
      </c>
      <c r="C460" s="508">
        <v>-1.3252224899049092E-4</v>
      </c>
      <c r="D460" s="509">
        <v>-4.4175236454946365E-5</v>
      </c>
      <c r="E460" s="509">
        <v>0</v>
      </c>
      <c r="F460" s="509">
        <v>0</v>
      </c>
      <c r="G460" s="509">
        <v>0</v>
      </c>
      <c r="H460" s="509">
        <v>0</v>
      </c>
      <c r="I460" s="509">
        <v>0</v>
      </c>
      <c r="J460" s="509">
        <v>0</v>
      </c>
      <c r="K460" s="509">
        <v>0</v>
      </c>
      <c r="L460" s="509">
        <v>0</v>
      </c>
      <c r="M460" s="509">
        <v>0</v>
      </c>
      <c r="N460" s="509">
        <v>2.743835211121981E-6</v>
      </c>
      <c r="O460" s="509">
        <v>0</v>
      </c>
      <c r="P460" s="509">
        <v>0</v>
      </c>
      <c r="Q460" s="509">
        <v>0</v>
      </c>
      <c r="R460" s="509">
        <v>0</v>
      </c>
      <c r="S460" s="509">
        <v>1.5162940347757115E-8</v>
      </c>
      <c r="T460" s="509">
        <v>3.355701300861158E-4</v>
      </c>
      <c r="U460" s="509">
        <v>0</v>
      </c>
      <c r="V460" s="509">
        <v>0</v>
      </c>
      <c r="W460" s="509">
        <v>0</v>
      </c>
      <c r="X460" s="509">
        <v>0</v>
      </c>
      <c r="Y460" s="509">
        <v>0</v>
      </c>
      <c r="Z460" s="509">
        <v>6.9240396229075518E-6</v>
      </c>
      <c r="AA460" s="509">
        <v>0</v>
      </c>
      <c r="AB460" s="509">
        <v>0</v>
      </c>
      <c r="AC460" s="509">
        <v>0</v>
      </c>
      <c r="AD460" s="509">
        <v>0</v>
      </c>
      <c r="AE460" s="509">
        <v>-2.0025575156457087E-5</v>
      </c>
      <c r="AF460" s="509">
        <v>6.8659419040842384E-4</v>
      </c>
      <c r="AG460" s="509">
        <v>1.0381876288864667E-3</v>
      </c>
      <c r="AH460" s="509">
        <v>1.4139607905708229E-3</v>
      </c>
      <c r="AI460" s="509">
        <v>1.7782232046223423E-3</v>
      </c>
      <c r="AJ460" s="509">
        <v>2.1633440024267092E-3</v>
      </c>
      <c r="AK460" s="509">
        <v>2.5439414907783842E-3</v>
      </c>
      <c r="AL460" s="509">
        <v>2.9388605758511044E-3</v>
      </c>
      <c r="AM460" s="509">
        <v>3.3422392278423252E-3</v>
      </c>
      <c r="AN460" s="509">
        <v>3.714833748027363E-3</v>
      </c>
      <c r="AO460" s="509">
        <v>4.1211825305143002E-3</v>
      </c>
      <c r="AP460" s="509">
        <v>4.5516127143187257E-3</v>
      </c>
      <c r="AQ460" s="509">
        <v>4.941021076471791E-3</v>
      </c>
      <c r="AR460" s="509">
        <v>5.3389311991877686E-3</v>
      </c>
      <c r="AS460" s="509">
        <v>5.7623397487632788E-3</v>
      </c>
      <c r="AT460" s="509">
        <v>1.6315188329993346E-2</v>
      </c>
      <c r="AU460" s="509">
        <v>-8.4438618932064502E-2</v>
      </c>
      <c r="AV460" s="509">
        <v>-0.2790876215309594</v>
      </c>
      <c r="AW460" s="509">
        <v>1.1257890669552628E-2</v>
      </c>
      <c r="AX460" s="509">
        <v>0</v>
      </c>
      <c r="AY460" s="509">
        <v>0</v>
      </c>
      <c r="AZ460" s="509">
        <v>0</v>
      </c>
      <c r="BA460" s="509">
        <v>0</v>
      </c>
      <c r="BB460" s="509">
        <v>0</v>
      </c>
      <c r="BC460" s="509">
        <v>0</v>
      </c>
      <c r="BD460" s="509">
        <v>0</v>
      </c>
      <c r="BE460" s="509">
        <v>0</v>
      </c>
      <c r="BF460" s="509">
        <v>0</v>
      </c>
      <c r="BG460" s="509">
        <v>0</v>
      </c>
      <c r="BH460" s="509">
        <v>0</v>
      </c>
      <c r="BI460" s="509">
        <v>0</v>
      </c>
      <c r="BJ460" s="509">
        <v>0</v>
      </c>
      <c r="BK460" s="509">
        <v>0</v>
      </c>
      <c r="BL460" s="509">
        <v>0</v>
      </c>
    </row>
    <row r="461" spans="1:64" outlineLevel="1" x14ac:dyDescent="0.2">
      <c r="A461" s="238">
        <v>47667</v>
      </c>
      <c r="B461" s="238">
        <v>47851</v>
      </c>
      <c r="C461" s="508">
        <v>-1.2574761169836801E-4</v>
      </c>
      <c r="D461" s="509">
        <v>-4.1916965020510899E-5</v>
      </c>
      <c r="E461" s="509">
        <v>0</v>
      </c>
      <c r="F461" s="509">
        <v>0</v>
      </c>
      <c r="G461" s="509">
        <v>0</v>
      </c>
      <c r="H461" s="509">
        <v>0</v>
      </c>
      <c r="I461" s="509">
        <v>0</v>
      </c>
      <c r="J461" s="509">
        <v>0</v>
      </c>
      <c r="K461" s="509">
        <v>0</v>
      </c>
      <c r="L461" s="509">
        <v>0</v>
      </c>
      <c r="M461" s="509">
        <v>0</v>
      </c>
      <c r="N461" s="509">
        <v>2.4031008172969992E-6</v>
      </c>
      <c r="O461" s="509">
        <v>0</v>
      </c>
      <c r="P461" s="509">
        <v>0</v>
      </c>
      <c r="Q461" s="509">
        <v>0</v>
      </c>
      <c r="R461" s="509">
        <v>0</v>
      </c>
      <c r="S461" s="509">
        <v>1.3279785257558352E-8</v>
      </c>
      <c r="T461" s="509">
        <v>3.564757818531189E-4</v>
      </c>
      <c r="U461" s="509">
        <v>0</v>
      </c>
      <c r="V461" s="509">
        <v>0</v>
      </c>
      <c r="W461" s="509">
        <v>0</v>
      </c>
      <c r="X461" s="509">
        <v>0</v>
      </c>
      <c r="Y461" s="509">
        <v>0</v>
      </c>
      <c r="Z461" s="509">
        <v>6.0642018229889461E-6</v>
      </c>
      <c r="AA461" s="509">
        <v>0</v>
      </c>
      <c r="AB461" s="509">
        <v>0</v>
      </c>
      <c r="AC461" s="509">
        <v>0</v>
      </c>
      <c r="AD461" s="509">
        <v>0</v>
      </c>
      <c r="AE461" s="509">
        <v>-1.7538769143607413E-5</v>
      </c>
      <c r="AF461" s="509">
        <v>7.2655759758392946E-4</v>
      </c>
      <c r="AG461" s="509">
        <v>1.0971216914557741E-3</v>
      </c>
      <c r="AH461" s="509">
        <v>1.4902027862563616E-3</v>
      </c>
      <c r="AI461" s="509">
        <v>1.8697891326132504E-3</v>
      </c>
      <c r="AJ461" s="509">
        <v>2.2708518507361802E-3</v>
      </c>
      <c r="AK461" s="509">
        <v>2.6675869944925434E-3</v>
      </c>
      <c r="AL461" s="509">
        <v>3.0784329508627695E-3</v>
      </c>
      <c r="AM461" s="509">
        <v>3.4992783234412406E-3</v>
      </c>
      <c r="AN461" s="509">
        <v>3.8863309714896183E-3</v>
      </c>
      <c r="AO461" s="509">
        <v>4.308566927567134E-3</v>
      </c>
      <c r="AP461" s="509">
        <v>4.7566464900661992E-3</v>
      </c>
      <c r="AQ461" s="509">
        <v>5.1656216335915078E-3</v>
      </c>
      <c r="AR461" s="509">
        <v>5.584548470570494E-3</v>
      </c>
      <c r="AS461" s="509">
        <v>6.0329428797772922E-3</v>
      </c>
      <c r="AT461" s="509">
        <v>6.3986053264186715E-3</v>
      </c>
      <c r="AU461" s="509">
        <v>1.7661901057369755E-2</v>
      </c>
      <c r="AV461" s="509">
        <v>-8.5037243453579825E-2</v>
      </c>
      <c r="AW461" s="509">
        <v>-0.2934891550267042</v>
      </c>
      <c r="AX461" s="509">
        <v>1.123723304233791E-2</v>
      </c>
      <c r="AY461" s="509">
        <v>0</v>
      </c>
      <c r="AZ461" s="509">
        <v>0</v>
      </c>
      <c r="BA461" s="509">
        <v>0</v>
      </c>
      <c r="BB461" s="509">
        <v>0</v>
      </c>
      <c r="BC461" s="509">
        <v>0</v>
      </c>
      <c r="BD461" s="509">
        <v>0</v>
      </c>
      <c r="BE461" s="509">
        <v>0</v>
      </c>
      <c r="BF461" s="509">
        <v>0</v>
      </c>
      <c r="BG461" s="509">
        <v>0</v>
      </c>
      <c r="BH461" s="509">
        <v>0</v>
      </c>
      <c r="BI461" s="509">
        <v>0</v>
      </c>
      <c r="BJ461" s="509">
        <v>0</v>
      </c>
      <c r="BK461" s="509">
        <v>0</v>
      </c>
      <c r="BL461" s="509">
        <v>0</v>
      </c>
    </row>
    <row r="462" spans="1:64" outlineLevel="1" x14ac:dyDescent="0.2">
      <c r="A462" s="238">
        <v>48032</v>
      </c>
      <c r="B462" s="238">
        <v>48218</v>
      </c>
      <c r="C462" s="508">
        <v>-1.2164056639556164E-4</v>
      </c>
      <c r="D462" s="509">
        <v>-4.054791368120203E-5</v>
      </c>
      <c r="E462" s="509">
        <v>0</v>
      </c>
      <c r="F462" s="509">
        <v>0</v>
      </c>
      <c r="G462" s="509">
        <v>0</v>
      </c>
      <c r="H462" s="509">
        <v>0</v>
      </c>
      <c r="I462" s="509">
        <v>0</v>
      </c>
      <c r="J462" s="509">
        <v>0</v>
      </c>
      <c r="K462" s="509">
        <v>0</v>
      </c>
      <c r="L462" s="509">
        <v>0</v>
      </c>
      <c r="M462" s="509">
        <v>0</v>
      </c>
      <c r="N462" s="509">
        <v>2.1300934714002517E-6</v>
      </c>
      <c r="O462" s="509">
        <v>0</v>
      </c>
      <c r="P462" s="509">
        <v>0</v>
      </c>
      <c r="Q462" s="509">
        <v>0</v>
      </c>
      <c r="R462" s="509">
        <v>0</v>
      </c>
      <c r="S462" s="509">
        <v>1.1770289604084994E-8</v>
      </c>
      <c r="T462" s="509">
        <v>3.554197763617345E-4</v>
      </c>
      <c r="U462" s="509">
        <v>0</v>
      </c>
      <c r="V462" s="509">
        <v>0</v>
      </c>
      <c r="W462" s="509">
        <v>0</v>
      </c>
      <c r="X462" s="509">
        <v>0</v>
      </c>
      <c r="Y462" s="509">
        <v>0</v>
      </c>
      <c r="Z462" s="509">
        <v>5.3752703677023561E-6</v>
      </c>
      <c r="AA462" s="509">
        <v>0</v>
      </c>
      <c r="AB462" s="509">
        <v>0</v>
      </c>
      <c r="AC462" s="509">
        <v>0</v>
      </c>
      <c r="AD462" s="509">
        <v>0</v>
      </c>
      <c r="AE462" s="509">
        <v>-1.5546254951773197E-5</v>
      </c>
      <c r="AF462" s="509">
        <v>7.2294472678278987E-4</v>
      </c>
      <c r="AG462" s="509">
        <v>1.0908868343893763E-3</v>
      </c>
      <c r="AH462" s="509">
        <v>1.4797350314250252E-3</v>
      </c>
      <c r="AI462" s="509">
        <v>1.8542674591007918E-3</v>
      </c>
      <c r="AJ462" s="509">
        <v>2.2499569521904073E-3</v>
      </c>
      <c r="AK462" s="509">
        <v>2.6415816166414086E-3</v>
      </c>
      <c r="AL462" s="509">
        <v>3.0469038051449127E-3</v>
      </c>
      <c r="AM462" s="509">
        <v>3.4623155283249052E-3</v>
      </c>
      <c r="AN462" s="509">
        <v>3.8436825844281181E-3</v>
      </c>
      <c r="AO462" s="509">
        <v>4.2597694068120806E-3</v>
      </c>
      <c r="AP462" s="509">
        <v>4.7020451832569671E-3</v>
      </c>
      <c r="AQ462" s="509">
        <v>5.1070864663226717E-3</v>
      </c>
      <c r="AR462" s="509">
        <v>5.5228128667712817E-3</v>
      </c>
      <c r="AS462" s="509">
        <v>5.9691470206350156E-3</v>
      </c>
      <c r="AT462" s="509">
        <v>6.3339194646648556E-3</v>
      </c>
      <c r="AU462" s="509">
        <v>6.7767349192209697E-3</v>
      </c>
      <c r="AV462" s="509">
        <v>1.8467983489067405E-2</v>
      </c>
      <c r="AW462" s="509">
        <v>-8.7095115591517835E-2</v>
      </c>
      <c r="AX462" s="509">
        <v>-0.30502144148740645</v>
      </c>
      <c r="AY462" s="509">
        <v>1.0973964274926459E-2</v>
      </c>
      <c r="AZ462" s="509">
        <v>0</v>
      </c>
      <c r="BA462" s="509">
        <v>0</v>
      </c>
      <c r="BB462" s="509">
        <v>0</v>
      </c>
      <c r="BC462" s="509">
        <v>0</v>
      </c>
      <c r="BD462" s="509">
        <v>0</v>
      </c>
      <c r="BE462" s="509">
        <v>0</v>
      </c>
      <c r="BF462" s="509">
        <v>0</v>
      </c>
      <c r="BG462" s="509">
        <v>0</v>
      </c>
      <c r="BH462" s="509">
        <v>0</v>
      </c>
      <c r="BI462" s="509">
        <v>0</v>
      </c>
      <c r="BJ462" s="509">
        <v>0</v>
      </c>
      <c r="BK462" s="509">
        <v>0</v>
      </c>
      <c r="BL462" s="509">
        <v>0</v>
      </c>
    </row>
    <row r="463" spans="1:64" outlineLevel="1" x14ac:dyDescent="0.2">
      <c r="A463" s="238">
        <v>48400</v>
      </c>
      <c r="B463" s="238">
        <v>48584</v>
      </c>
      <c r="C463" s="508">
        <v>-1.1953587016923228E-4</v>
      </c>
      <c r="D463" s="509">
        <v>-3.9846331893744757E-5</v>
      </c>
      <c r="E463" s="509">
        <v>0</v>
      </c>
      <c r="F463" s="509">
        <v>0</v>
      </c>
      <c r="G463" s="509">
        <v>0</v>
      </c>
      <c r="H463" s="509">
        <v>0</v>
      </c>
      <c r="I463" s="509">
        <v>0</v>
      </c>
      <c r="J463" s="509">
        <v>0</v>
      </c>
      <c r="K463" s="509">
        <v>0</v>
      </c>
      <c r="L463" s="509">
        <v>0</v>
      </c>
      <c r="M463" s="509">
        <v>0</v>
      </c>
      <c r="N463" s="509">
        <v>1.8776868514897016E-6</v>
      </c>
      <c r="O463" s="509">
        <v>0</v>
      </c>
      <c r="P463" s="509">
        <v>0</v>
      </c>
      <c r="Q463" s="509">
        <v>0</v>
      </c>
      <c r="R463" s="509">
        <v>0</v>
      </c>
      <c r="S463" s="509">
        <v>1.0376786235832824E-8</v>
      </c>
      <c r="T463" s="509">
        <v>3.4864227645495238E-4</v>
      </c>
      <c r="U463" s="509">
        <v>0</v>
      </c>
      <c r="V463" s="509">
        <v>0</v>
      </c>
      <c r="W463" s="509">
        <v>0</v>
      </c>
      <c r="X463" s="509">
        <v>0</v>
      </c>
      <c r="Y463" s="509">
        <v>0</v>
      </c>
      <c r="Z463" s="509">
        <v>4.7383270744549844E-6</v>
      </c>
      <c r="AA463" s="509">
        <v>0</v>
      </c>
      <c r="AB463" s="509">
        <v>0</v>
      </c>
      <c r="AC463" s="509">
        <v>0</v>
      </c>
      <c r="AD463" s="509">
        <v>0</v>
      </c>
      <c r="AE463" s="509">
        <v>-1.3704098862643566E-5</v>
      </c>
      <c r="AF463" s="509">
        <v>7.0799552480231565E-4</v>
      </c>
      <c r="AG463" s="509">
        <v>1.0677072443190938E-3</v>
      </c>
      <c r="AH463" s="509">
        <v>1.4467803789719458E-3</v>
      </c>
      <c r="AI463" s="509">
        <v>1.8109590248747975E-3</v>
      </c>
      <c r="AJ463" s="509">
        <v>2.1957682123149164E-3</v>
      </c>
      <c r="AK463" s="509">
        <v>2.5767906107476701E-3</v>
      </c>
      <c r="AL463" s="509">
        <v>2.9711185468590112E-3</v>
      </c>
      <c r="AM463" s="509">
        <v>3.3751061533256188E-3</v>
      </c>
      <c r="AN463" s="509">
        <v>3.7455937064272138E-3</v>
      </c>
      <c r="AO463" s="509">
        <v>4.1498452295080784E-3</v>
      </c>
      <c r="AP463" s="509">
        <v>4.5803563219343202E-3</v>
      </c>
      <c r="AQ463" s="509">
        <v>4.9752732325571841E-3</v>
      </c>
      <c r="AR463" s="509">
        <v>5.3815122328781245E-3</v>
      </c>
      <c r="AS463" s="509">
        <v>5.8187451828627806E-3</v>
      </c>
      <c r="AT463" s="509">
        <v>6.1770342517017407E-3</v>
      </c>
      <c r="AU463" s="509">
        <v>6.611321799751893E-3</v>
      </c>
      <c r="AV463" s="509">
        <v>7.0407821573664764E-3</v>
      </c>
      <c r="AW463" s="509">
        <v>1.983432279585931E-2</v>
      </c>
      <c r="AX463" s="509">
        <v>-9.1405252722722222E-2</v>
      </c>
      <c r="AY463" s="509">
        <v>-0.31734193079741707</v>
      </c>
      <c r="AZ463" s="509">
        <v>1.1430892509316226E-2</v>
      </c>
      <c r="BA463" s="509">
        <v>0</v>
      </c>
      <c r="BB463" s="509">
        <v>0</v>
      </c>
      <c r="BC463" s="509">
        <v>0</v>
      </c>
      <c r="BD463" s="509">
        <v>0</v>
      </c>
      <c r="BE463" s="509">
        <v>0</v>
      </c>
      <c r="BF463" s="509">
        <v>0</v>
      </c>
      <c r="BG463" s="509">
        <v>0</v>
      </c>
      <c r="BH463" s="509">
        <v>0</v>
      </c>
      <c r="BI463" s="509">
        <v>0</v>
      </c>
      <c r="BJ463" s="509">
        <v>0</v>
      </c>
      <c r="BK463" s="509">
        <v>0</v>
      </c>
      <c r="BL463" s="509">
        <v>0</v>
      </c>
    </row>
    <row r="464" spans="1:64" outlineLevel="1" x14ac:dyDescent="0.2">
      <c r="A464" s="238">
        <v>48764</v>
      </c>
      <c r="B464" s="238">
        <v>48948</v>
      </c>
      <c r="C464" s="508">
        <v>-1.1747359722133477E-4</v>
      </c>
      <c r="D464" s="509">
        <v>-3.9158889594478885E-5</v>
      </c>
      <c r="E464" s="509">
        <v>0</v>
      </c>
      <c r="F464" s="509">
        <v>0</v>
      </c>
      <c r="G464" s="509">
        <v>0</v>
      </c>
      <c r="H464" s="509">
        <v>0</v>
      </c>
      <c r="I464" s="509">
        <v>0</v>
      </c>
      <c r="J464" s="509">
        <v>0</v>
      </c>
      <c r="K464" s="509">
        <v>0</v>
      </c>
      <c r="L464" s="509">
        <v>0</v>
      </c>
      <c r="M464" s="509">
        <v>0</v>
      </c>
      <c r="N464" s="509">
        <v>1.6685201571081665E-6</v>
      </c>
      <c r="O464" s="509">
        <v>0</v>
      </c>
      <c r="P464" s="509">
        <v>0</v>
      </c>
      <c r="Q464" s="509">
        <v>0</v>
      </c>
      <c r="R464" s="509">
        <v>0</v>
      </c>
      <c r="S464" s="509">
        <v>9.2193180173394396E-9</v>
      </c>
      <c r="T464" s="509">
        <v>3.3972319782825389E-4</v>
      </c>
      <c r="U464" s="509">
        <v>0</v>
      </c>
      <c r="V464" s="509">
        <v>0</v>
      </c>
      <c r="W464" s="509">
        <v>0</v>
      </c>
      <c r="X464" s="509">
        <v>0</v>
      </c>
      <c r="Y464" s="509">
        <v>0</v>
      </c>
      <c r="Z464" s="509">
        <v>4.2104912091611713E-6</v>
      </c>
      <c r="AA464" s="509">
        <v>0</v>
      </c>
      <c r="AB464" s="509">
        <v>0</v>
      </c>
      <c r="AC464" s="509">
        <v>0</v>
      </c>
      <c r="AD464" s="509">
        <v>0</v>
      </c>
      <c r="AE464" s="509">
        <v>-1.2177506399091431E-5</v>
      </c>
      <c r="AF464" s="509">
        <v>6.8899824025824008E-4</v>
      </c>
      <c r="AG464" s="509">
        <v>1.0385839849767764E-3</v>
      </c>
      <c r="AH464" s="509">
        <v>1.4061890982706993E-3</v>
      </c>
      <c r="AI464" s="509">
        <v>1.7585830323733898E-3</v>
      </c>
      <c r="AJ464" s="509">
        <v>2.1310102394159203E-3</v>
      </c>
      <c r="AK464" s="509">
        <v>2.4999005322681039E-3</v>
      </c>
      <c r="AL464" s="509">
        <v>2.8817059711389037E-3</v>
      </c>
      <c r="AM464" s="509">
        <v>3.2726435203120352E-3</v>
      </c>
      <c r="AN464" s="509">
        <v>3.6309111520367587E-3</v>
      </c>
      <c r="AO464" s="509">
        <v>4.0218532725618678E-3</v>
      </c>
      <c r="AP464" s="509">
        <v>4.4388869942756093E-3</v>
      </c>
      <c r="AQ464" s="509">
        <v>4.8218049415564568E-3</v>
      </c>
      <c r="AR464" s="509">
        <v>5.2164648433813965E-3</v>
      </c>
      <c r="AS464" s="509">
        <v>5.6420613177635137E-3</v>
      </c>
      <c r="AT464" s="509">
        <v>5.991639488540576E-3</v>
      </c>
      <c r="AU464" s="509">
        <v>6.4146624378751127E-3</v>
      </c>
      <c r="AV464" s="509">
        <v>6.8328737912789345E-3</v>
      </c>
      <c r="AW464" s="509">
        <v>7.2664226789462272E-3</v>
      </c>
      <c r="AX464" s="509">
        <v>2.092883173124456E-2</v>
      </c>
      <c r="AY464" s="509">
        <v>-9.5151505567075967E-2</v>
      </c>
      <c r="AZ464" s="509">
        <v>-0.32854219629415043</v>
      </c>
      <c r="BA464" s="509">
        <v>1.178224423845943E-2</v>
      </c>
      <c r="BB464" s="509">
        <v>0</v>
      </c>
      <c r="BC464" s="509">
        <v>0</v>
      </c>
      <c r="BD464" s="509">
        <v>0</v>
      </c>
      <c r="BE464" s="509">
        <v>0</v>
      </c>
      <c r="BF464" s="509">
        <v>0</v>
      </c>
      <c r="BG464" s="509">
        <v>0</v>
      </c>
      <c r="BH464" s="509">
        <v>0</v>
      </c>
      <c r="BI464" s="509">
        <v>0</v>
      </c>
      <c r="BJ464" s="509">
        <v>0</v>
      </c>
      <c r="BK464" s="509">
        <v>0</v>
      </c>
      <c r="BL464" s="509">
        <v>0</v>
      </c>
    </row>
    <row r="465" spans="1:64" outlineLevel="1" x14ac:dyDescent="0.2">
      <c r="A465" s="238">
        <v>49128</v>
      </c>
      <c r="B465" s="238">
        <v>49312</v>
      </c>
      <c r="C465" s="508">
        <v>-1.1503055680726904E-4</v>
      </c>
      <c r="D465" s="509">
        <v>-3.8344520119845682E-5</v>
      </c>
      <c r="E465" s="509">
        <v>0</v>
      </c>
      <c r="F465" s="509">
        <v>0</v>
      </c>
      <c r="G465" s="509">
        <v>0</v>
      </c>
      <c r="H465" s="509">
        <v>0</v>
      </c>
      <c r="I465" s="509">
        <v>0</v>
      </c>
      <c r="J465" s="509">
        <v>0</v>
      </c>
      <c r="K465" s="509">
        <v>0</v>
      </c>
      <c r="L465" s="509">
        <v>0</v>
      </c>
      <c r="M465" s="509">
        <v>0</v>
      </c>
      <c r="N465" s="509">
        <v>1.4968817158012016E-6</v>
      </c>
      <c r="O465" s="509">
        <v>0</v>
      </c>
      <c r="P465" s="509">
        <v>0</v>
      </c>
      <c r="Q465" s="509">
        <v>0</v>
      </c>
      <c r="R465" s="509">
        <v>0</v>
      </c>
      <c r="S465" s="509">
        <v>8.2721416522213431E-9</v>
      </c>
      <c r="T465" s="509">
        <v>3.3318001657969831E-4</v>
      </c>
      <c r="U465" s="509">
        <v>0</v>
      </c>
      <c r="V465" s="509">
        <v>0</v>
      </c>
      <c r="W465" s="509">
        <v>0</v>
      </c>
      <c r="X465" s="509">
        <v>0</v>
      </c>
      <c r="Y465" s="509">
        <v>0</v>
      </c>
      <c r="Z465" s="509">
        <v>3.7773676114100097E-6</v>
      </c>
      <c r="AA465" s="509">
        <v>0</v>
      </c>
      <c r="AB465" s="509">
        <v>0</v>
      </c>
      <c r="AC465" s="509">
        <v>0</v>
      </c>
      <c r="AD465" s="509">
        <v>0</v>
      </c>
      <c r="AE465" s="509">
        <v>-1.092482857650845E-5</v>
      </c>
      <c r="AF465" s="509">
        <v>6.7496161396118914E-4</v>
      </c>
      <c r="AG465" s="509">
        <v>1.0170145095696193E-3</v>
      </c>
      <c r="AH465" s="509">
        <v>1.3759802349518763E-3</v>
      </c>
      <c r="AI465" s="509">
        <v>1.7194758747656608E-3</v>
      </c>
      <c r="AJ465" s="509">
        <v>2.0825334323595207E-3</v>
      </c>
      <c r="AK465" s="509">
        <v>2.4422542072022324E-3</v>
      </c>
      <c r="AL465" s="509">
        <v>2.8145461439255115E-3</v>
      </c>
      <c r="AM465" s="509">
        <v>3.1956561977533604E-3</v>
      </c>
      <c r="AN465" s="509">
        <v>3.5446470052734325E-3</v>
      </c>
      <c r="AO465" s="509">
        <v>3.9254899251387615E-3</v>
      </c>
      <c r="AP465" s="509">
        <v>4.3322845014528988E-3</v>
      </c>
      <c r="AQ465" s="509">
        <v>4.7062588336491129E-3</v>
      </c>
      <c r="AR465" s="509">
        <v>5.0922899186549991E-3</v>
      </c>
      <c r="AS465" s="509">
        <v>5.5093009911424962E-3</v>
      </c>
      <c r="AT465" s="509">
        <v>5.8524398561729529E-3</v>
      </c>
      <c r="AU465" s="509">
        <v>6.2672766495616705E-3</v>
      </c>
      <c r="AV465" s="509">
        <v>6.6772055117795409E-3</v>
      </c>
      <c r="AW465" s="509">
        <v>7.10161451362816E-3</v>
      </c>
      <c r="AX465" s="509">
        <v>7.6028107294946051E-3</v>
      </c>
      <c r="AY465" s="509">
        <v>2.1648040049787251E-2</v>
      </c>
      <c r="AZ465" s="509">
        <v>-9.8991350830713101E-2</v>
      </c>
      <c r="BA465" s="509">
        <v>-0.3385955782822091</v>
      </c>
      <c r="BB465" s="509">
        <v>1.1788008720016452E-2</v>
      </c>
      <c r="BC465" s="509">
        <v>0</v>
      </c>
      <c r="BD465" s="509">
        <v>0</v>
      </c>
      <c r="BE465" s="509">
        <v>0</v>
      </c>
      <c r="BF465" s="509">
        <v>0</v>
      </c>
      <c r="BG465" s="509">
        <v>0</v>
      </c>
      <c r="BH465" s="509">
        <v>0</v>
      </c>
      <c r="BI465" s="509">
        <v>0</v>
      </c>
      <c r="BJ465" s="509">
        <v>0</v>
      </c>
      <c r="BK465" s="509">
        <v>0</v>
      </c>
      <c r="BL465" s="509">
        <v>0</v>
      </c>
    </row>
    <row r="466" spans="1:64" outlineLevel="1" x14ac:dyDescent="0.2">
      <c r="A466" s="238">
        <v>49493</v>
      </c>
      <c r="B466" s="238">
        <v>49677</v>
      </c>
      <c r="C466" s="508">
        <v>-1.1220389764879379E-4</v>
      </c>
      <c r="D466" s="509">
        <v>-3.740227669246643E-5</v>
      </c>
      <c r="E466" s="509">
        <v>0</v>
      </c>
      <c r="F466" s="509">
        <v>0</v>
      </c>
      <c r="G466" s="509">
        <v>0</v>
      </c>
      <c r="H466" s="509">
        <v>0</v>
      </c>
      <c r="I466" s="509">
        <v>0</v>
      </c>
      <c r="J466" s="509">
        <v>0</v>
      </c>
      <c r="K466" s="509">
        <v>0</v>
      </c>
      <c r="L466" s="509">
        <v>0</v>
      </c>
      <c r="M466" s="509">
        <v>0</v>
      </c>
      <c r="N466" s="509">
        <v>1.3510459331150804E-6</v>
      </c>
      <c r="O466" s="509">
        <v>0</v>
      </c>
      <c r="P466" s="509">
        <v>0</v>
      </c>
      <c r="Q466" s="509">
        <v>0</v>
      </c>
      <c r="R466" s="509">
        <v>0</v>
      </c>
      <c r="S466" s="509">
        <v>7.4645584852151003E-9</v>
      </c>
      <c r="T466" s="509">
        <v>3.2629447940454859E-4</v>
      </c>
      <c r="U466" s="509">
        <v>0</v>
      </c>
      <c r="V466" s="509">
        <v>0</v>
      </c>
      <c r="W466" s="509">
        <v>0</v>
      </c>
      <c r="X466" s="509">
        <v>0</v>
      </c>
      <c r="Y466" s="509">
        <v>0</v>
      </c>
      <c r="Z466" s="509">
        <v>3.4093543092861278E-6</v>
      </c>
      <c r="AA466" s="509">
        <v>0</v>
      </c>
      <c r="AB466" s="509">
        <v>0</v>
      </c>
      <c r="AC466" s="509">
        <v>0</v>
      </c>
      <c r="AD466" s="509">
        <v>0</v>
      </c>
      <c r="AE466" s="509">
        <v>-9.8604738783814039E-6</v>
      </c>
      <c r="AF466" s="509">
        <v>6.603816211838559E-4</v>
      </c>
      <c r="AG466" s="509">
        <v>9.947069361335853E-4</v>
      </c>
      <c r="AH466" s="509">
        <v>1.3449647415144511E-3</v>
      </c>
      <c r="AI466" s="509">
        <v>1.6796280175295636E-3</v>
      </c>
      <c r="AJ466" s="509">
        <v>2.0333734653248808E-3</v>
      </c>
      <c r="AK466" s="509">
        <v>2.3839597191894352E-3</v>
      </c>
      <c r="AL466" s="509">
        <v>2.7467685498241273E-3</v>
      </c>
      <c r="AM466" s="509">
        <v>3.1181203815656977E-3</v>
      </c>
      <c r="AN466" s="509">
        <v>3.4579410197570215E-3</v>
      </c>
      <c r="AO466" s="509">
        <v>3.8287969652932297E-3</v>
      </c>
      <c r="AP466" s="509">
        <v>4.225352223984416E-3</v>
      </c>
      <c r="AQ466" s="509">
        <v>4.5903206386411349E-3</v>
      </c>
      <c r="AR466" s="509">
        <v>4.9675275827498755E-3</v>
      </c>
      <c r="AS466" s="509">
        <v>5.375601293900259E-3</v>
      </c>
      <c r="AT466" s="509">
        <v>5.7118707243522526E-3</v>
      </c>
      <c r="AU466" s="509">
        <v>6.1181216479220396E-3</v>
      </c>
      <c r="AV466" s="509">
        <v>6.5193913236817613E-3</v>
      </c>
      <c r="AW466" s="509">
        <v>6.934379008496569E-3</v>
      </c>
      <c r="AX466" s="509">
        <v>7.4240488605673005E-3</v>
      </c>
      <c r="AY466" s="509">
        <v>7.7824603404632459E-3</v>
      </c>
      <c r="AZ466" s="509">
        <v>2.2723208897464098E-2</v>
      </c>
      <c r="BA466" s="509">
        <v>-0.10249731037442755</v>
      </c>
      <c r="BB466" s="509">
        <v>-0.34848485518032546</v>
      </c>
      <c r="BC466" s="509">
        <v>1.2258917889461721E-2</v>
      </c>
      <c r="BD466" s="509">
        <v>0</v>
      </c>
      <c r="BE466" s="509">
        <v>0</v>
      </c>
      <c r="BF466" s="509">
        <v>0</v>
      </c>
      <c r="BG466" s="509">
        <v>0</v>
      </c>
      <c r="BH466" s="509">
        <v>0</v>
      </c>
      <c r="BI466" s="509">
        <v>0</v>
      </c>
      <c r="BJ466" s="509">
        <v>0</v>
      </c>
      <c r="BK466" s="509">
        <v>0</v>
      </c>
      <c r="BL466" s="509">
        <v>0</v>
      </c>
    </row>
    <row r="467" spans="1:64" outlineLevel="1" x14ac:dyDescent="0.2">
      <c r="A467" s="238">
        <v>49859</v>
      </c>
      <c r="B467" s="238">
        <v>50045</v>
      </c>
      <c r="C467" s="508">
        <v>-1.0897574270057886E-4</v>
      </c>
      <c r="D467" s="509">
        <v>-3.6326195645280945E-5</v>
      </c>
      <c r="E467" s="509">
        <v>0</v>
      </c>
      <c r="F467" s="509">
        <v>0</v>
      </c>
      <c r="G467" s="509">
        <v>0</v>
      </c>
      <c r="H467" s="509">
        <v>0</v>
      </c>
      <c r="I467" s="509">
        <v>0</v>
      </c>
      <c r="J467" s="509">
        <v>0</v>
      </c>
      <c r="K467" s="509">
        <v>0</v>
      </c>
      <c r="L467" s="509">
        <v>0</v>
      </c>
      <c r="M467" s="509">
        <v>0</v>
      </c>
      <c r="N467" s="509">
        <v>1.1687736715948471E-6</v>
      </c>
      <c r="O467" s="509">
        <v>0</v>
      </c>
      <c r="P467" s="509">
        <v>0</v>
      </c>
      <c r="Q467" s="509">
        <v>0</v>
      </c>
      <c r="R467" s="509">
        <v>0</v>
      </c>
      <c r="S467" s="509">
        <v>6.4581586606271557E-9</v>
      </c>
      <c r="T467" s="509">
        <v>3.2607079258895055E-4</v>
      </c>
      <c r="U467" s="509">
        <v>0</v>
      </c>
      <c r="V467" s="509">
        <v>0</v>
      </c>
      <c r="W467" s="509">
        <v>0</v>
      </c>
      <c r="X467" s="509">
        <v>0</v>
      </c>
      <c r="Y467" s="509">
        <v>0</v>
      </c>
      <c r="Z467" s="509">
        <v>2.9493881816000656E-6</v>
      </c>
      <c r="AA467" s="509">
        <v>0</v>
      </c>
      <c r="AB467" s="509">
        <v>0</v>
      </c>
      <c r="AC467" s="509">
        <v>0</v>
      </c>
      <c r="AD467" s="509">
        <v>0</v>
      </c>
      <c r="AE467" s="509">
        <v>-8.5301695394723875E-6</v>
      </c>
      <c r="AF467" s="509">
        <v>6.5893275237247084E-4</v>
      </c>
      <c r="AG467" s="509">
        <v>9.9198927528895697E-4</v>
      </c>
      <c r="AH467" s="509">
        <v>1.3399040471942514E-3</v>
      </c>
      <c r="AI467" s="509">
        <v>1.6716677026570176E-3</v>
      </c>
      <c r="AJ467" s="509">
        <v>2.0223163609001116E-3</v>
      </c>
      <c r="AK467" s="509">
        <v>2.3699782811335141E-3</v>
      </c>
      <c r="AL467" s="509">
        <v>2.7295811696678718E-3</v>
      </c>
      <c r="AM467" s="509">
        <v>3.097842906623488E-3</v>
      </c>
      <c r="AN467" s="509">
        <v>3.434333800530695E-3</v>
      </c>
      <c r="AO467" s="509">
        <v>3.8015945608062957E-3</v>
      </c>
      <c r="AP467" s="509">
        <v>4.1947966367486544E-3</v>
      </c>
      <c r="AQ467" s="509">
        <v>4.5576860394948293E-3</v>
      </c>
      <c r="AR467" s="509">
        <v>4.9332978823302814E-3</v>
      </c>
      <c r="AS467" s="509">
        <v>5.3405934637325292E-3</v>
      </c>
      <c r="AT467" s="509">
        <v>5.6767258340383042E-3</v>
      </c>
      <c r="AU467" s="509">
        <v>6.0829219726901695E-3</v>
      </c>
      <c r="AV467" s="509">
        <v>6.4836194847272405E-3</v>
      </c>
      <c r="AW467" s="509">
        <v>6.8972950071494177E-3</v>
      </c>
      <c r="AX467" s="509">
        <v>7.3845010893202473E-3</v>
      </c>
      <c r="AY467" s="509">
        <v>7.7412949413616094E-3</v>
      </c>
      <c r="AZ467" s="509">
        <v>8.1859679846359862E-3</v>
      </c>
      <c r="BA467" s="509">
        <v>2.2814842766186172E-2</v>
      </c>
      <c r="BB467" s="509">
        <v>-9.9431119160962866E-2</v>
      </c>
      <c r="BC467" s="509">
        <v>-0.36668955887266158</v>
      </c>
      <c r="BD467" s="509">
        <v>1.3263229485032876E-2</v>
      </c>
      <c r="BE467" s="509">
        <v>1.0078365670664058E-4</v>
      </c>
      <c r="BF467" s="509">
        <v>0</v>
      </c>
      <c r="BG467" s="509">
        <v>0</v>
      </c>
      <c r="BH467" s="509">
        <v>0</v>
      </c>
      <c r="BI467" s="509">
        <v>0</v>
      </c>
      <c r="BJ467" s="509">
        <v>0</v>
      </c>
      <c r="BK467" s="509">
        <v>0</v>
      </c>
      <c r="BL467" s="509">
        <v>0</v>
      </c>
    </row>
    <row r="468" spans="1:64" outlineLevel="1" x14ac:dyDescent="0.2">
      <c r="A468" s="238">
        <v>50224</v>
      </c>
      <c r="B468" s="238">
        <v>50409</v>
      </c>
      <c r="C468" s="508">
        <v>-1.0569980619934416E-4</v>
      </c>
      <c r="D468" s="509">
        <v>-3.5234188301355718E-5</v>
      </c>
      <c r="E468" s="509">
        <v>0</v>
      </c>
      <c r="F468" s="509">
        <v>0</v>
      </c>
      <c r="G468" s="509">
        <v>0</v>
      </c>
      <c r="H468" s="509">
        <v>0</v>
      </c>
      <c r="I468" s="509">
        <v>0</v>
      </c>
      <c r="J468" s="509">
        <v>0</v>
      </c>
      <c r="K468" s="509">
        <v>0</v>
      </c>
      <c r="L468" s="509">
        <v>0</v>
      </c>
      <c r="M468" s="509">
        <v>0</v>
      </c>
      <c r="N468" s="509">
        <v>1.0995903666766171E-6</v>
      </c>
      <c r="O468" s="509">
        <v>0</v>
      </c>
      <c r="P468" s="509">
        <v>0</v>
      </c>
      <c r="Q468" s="509">
        <v>0</v>
      </c>
      <c r="R468" s="509">
        <v>0</v>
      </c>
      <c r="S468" s="509">
        <v>6.0758776482261467E-9</v>
      </c>
      <c r="T468" s="509">
        <v>3.2283518086248519E-4</v>
      </c>
      <c r="U468" s="509">
        <v>0</v>
      </c>
      <c r="V468" s="509">
        <v>0</v>
      </c>
      <c r="W468" s="509">
        <v>0</v>
      </c>
      <c r="X468" s="509">
        <v>0</v>
      </c>
      <c r="Y468" s="509">
        <v>0</v>
      </c>
      <c r="Z468" s="509">
        <v>2.7748019073431385E-6</v>
      </c>
      <c r="AA468" s="509">
        <v>0</v>
      </c>
      <c r="AB468" s="509">
        <v>0</v>
      </c>
      <c r="AC468" s="509">
        <v>0</v>
      </c>
      <c r="AD468" s="509">
        <v>0</v>
      </c>
      <c r="AE468" s="509">
        <v>-8.0252237407568705E-6</v>
      </c>
      <c r="AF468" s="509">
        <v>6.5207779919619624E-4</v>
      </c>
      <c r="AG468" s="509">
        <v>9.8149925476138933E-4</v>
      </c>
      <c r="AH468" s="509">
        <v>1.3252652741099075E-3</v>
      </c>
      <c r="AI468" s="509">
        <v>1.6529167640253611E-3</v>
      </c>
      <c r="AJ468" s="509">
        <v>1.9991799809007671E-3</v>
      </c>
      <c r="AK468" s="509">
        <v>2.3425396717974972E-3</v>
      </c>
      <c r="AL468" s="509">
        <v>2.6975788812617918E-3</v>
      </c>
      <c r="AM468" s="509">
        <v>3.0613429479169757E-3</v>
      </c>
      <c r="AN468" s="509">
        <v>3.3935086304198725E-3</v>
      </c>
      <c r="AO468" s="509">
        <v>3.7560638685950332E-3</v>
      </c>
      <c r="AP468" s="509">
        <v>4.1443058181999531E-3</v>
      </c>
      <c r="AQ468" s="509">
        <v>4.5030925415606715E-3</v>
      </c>
      <c r="AR468" s="509">
        <v>4.8745524693256936E-3</v>
      </c>
      <c r="AS468" s="509">
        <v>5.2776505726596923E-3</v>
      </c>
      <c r="AT468" s="509">
        <v>5.610368736495841E-3</v>
      </c>
      <c r="AU468" s="509">
        <v>6.0127082141415295E-3</v>
      </c>
      <c r="AV468" s="509">
        <v>6.4093347926404143E-3</v>
      </c>
      <c r="AW468" s="509">
        <v>6.8185785901449941E-3</v>
      </c>
      <c r="AX468" s="509">
        <v>7.3001545318127081E-3</v>
      </c>
      <c r="AY468" s="509">
        <v>7.6530868221326431E-3</v>
      </c>
      <c r="AZ468" s="509">
        <v>8.0926279487966019E-3</v>
      </c>
      <c r="BA468" s="509">
        <v>8.5637265260542217E-3</v>
      </c>
      <c r="BB468" s="509">
        <v>2.39964797883567E-2</v>
      </c>
      <c r="BC468" s="509">
        <v>-0.10448621418424238</v>
      </c>
      <c r="BD468" s="509">
        <v>-0.37435655010393737</v>
      </c>
      <c r="BE468" s="509">
        <v>1.2811327157104951E-2</v>
      </c>
      <c r="BF468" s="509">
        <v>0</v>
      </c>
      <c r="BG468" s="509">
        <v>0</v>
      </c>
      <c r="BH468" s="509">
        <v>0</v>
      </c>
      <c r="BI468" s="509">
        <v>0</v>
      </c>
      <c r="BJ468" s="509">
        <v>0</v>
      </c>
      <c r="BK468" s="509">
        <v>0</v>
      </c>
      <c r="BL468" s="509">
        <v>0</v>
      </c>
    </row>
    <row r="469" spans="1:64" outlineLevel="1" x14ac:dyDescent="0.2">
      <c r="A469" s="238">
        <v>50591</v>
      </c>
      <c r="B469" s="238">
        <v>50775</v>
      </c>
      <c r="C469" s="508">
        <v>-1.0304696837146188E-4</v>
      </c>
      <c r="D469" s="509">
        <v>-3.4349887595777617E-5</v>
      </c>
      <c r="E469" s="509">
        <v>0</v>
      </c>
      <c r="F469" s="509">
        <v>0</v>
      </c>
      <c r="G469" s="509">
        <v>0</v>
      </c>
      <c r="H469" s="509">
        <v>0</v>
      </c>
      <c r="I469" s="509">
        <v>0</v>
      </c>
      <c r="J469" s="509">
        <v>0</v>
      </c>
      <c r="K469" s="509">
        <v>0</v>
      </c>
      <c r="L469" s="509">
        <v>0</v>
      </c>
      <c r="M469" s="509">
        <v>0</v>
      </c>
      <c r="N469" s="509">
        <v>9.9166581196685755E-7</v>
      </c>
      <c r="O469" s="509">
        <v>0</v>
      </c>
      <c r="P469" s="509">
        <v>0</v>
      </c>
      <c r="Q469" s="509">
        <v>0</v>
      </c>
      <c r="R469" s="509">
        <v>0</v>
      </c>
      <c r="S469" s="509">
        <v>5.4796098214460187E-9</v>
      </c>
      <c r="T469" s="509">
        <v>3.1733109856837971E-4</v>
      </c>
      <c r="U469" s="509">
        <v>0</v>
      </c>
      <c r="V469" s="509">
        <v>0</v>
      </c>
      <c r="W469" s="509">
        <v>0</v>
      </c>
      <c r="X469" s="509">
        <v>0</v>
      </c>
      <c r="Y469" s="509">
        <v>0</v>
      </c>
      <c r="Z469" s="509">
        <v>2.5024625774361375E-6</v>
      </c>
      <c r="AA469" s="509">
        <v>0</v>
      </c>
      <c r="AB469" s="509">
        <v>0</v>
      </c>
      <c r="AC469" s="509">
        <v>0</v>
      </c>
      <c r="AD469" s="509">
        <v>0</v>
      </c>
      <c r="AE469" s="509">
        <v>-7.2375782624034546E-6</v>
      </c>
      <c r="AF469" s="509">
        <v>6.4047055207093473E-4</v>
      </c>
      <c r="AG469" s="509">
        <v>9.6376443704110359E-4</v>
      </c>
      <c r="AH469" s="509">
        <v>1.3006530969091046E-3</v>
      </c>
      <c r="AI469" s="509">
        <v>1.6213881666362479E-3</v>
      </c>
      <c r="AJ469" s="509">
        <v>1.960344058757682E-3</v>
      </c>
      <c r="AK469" s="509">
        <v>2.2965299685973745E-3</v>
      </c>
      <c r="AL469" s="509">
        <v>2.6440966065070792E-3</v>
      </c>
      <c r="AM469" s="509">
        <v>3.0002292604643099E-3</v>
      </c>
      <c r="AN469" s="509">
        <v>3.3252107317725127E-3</v>
      </c>
      <c r="AO469" s="509">
        <v>3.6799419993963772E-3</v>
      </c>
      <c r="AP469" s="509">
        <v>4.0600988593809256E-3</v>
      </c>
      <c r="AQ469" s="509">
        <v>4.4118204795169647E-3</v>
      </c>
      <c r="AR469" s="509">
        <v>4.7762902832381576E-3</v>
      </c>
      <c r="AS469" s="509">
        <v>5.172269341314345E-3</v>
      </c>
      <c r="AT469" s="509">
        <v>5.4994278256368517E-3</v>
      </c>
      <c r="AU469" s="509">
        <v>5.8949541580002179E-3</v>
      </c>
      <c r="AV469" s="509">
        <v>6.2846727716652645E-3</v>
      </c>
      <c r="AW469" s="509">
        <v>6.686434237193617E-3</v>
      </c>
      <c r="AX469" s="509">
        <v>7.1588272051829882E-3</v>
      </c>
      <c r="AY469" s="509">
        <v>7.5049969292841079E-3</v>
      </c>
      <c r="AZ469" s="509">
        <v>7.9359318265036921E-3</v>
      </c>
      <c r="BA469" s="509">
        <v>8.3979348711529789E-3</v>
      </c>
      <c r="BB469" s="509">
        <v>8.8702601069162723E-3</v>
      </c>
      <c r="BC469" s="509">
        <v>2.4486896530668059E-2</v>
      </c>
      <c r="BD469" s="509">
        <v>-0.10565964465014503</v>
      </c>
      <c r="BE469" s="509">
        <v>-0.38597966159127983</v>
      </c>
      <c r="BF469" s="509">
        <v>1.2903563307220187E-2</v>
      </c>
      <c r="BG469" s="509">
        <v>0</v>
      </c>
      <c r="BH469" s="509">
        <v>0</v>
      </c>
      <c r="BI469" s="509">
        <v>0</v>
      </c>
      <c r="BJ469" s="509">
        <v>0</v>
      </c>
      <c r="BK469" s="509">
        <v>0</v>
      </c>
      <c r="BL469" s="509">
        <v>0</v>
      </c>
    </row>
    <row r="470" spans="1:64" outlineLevel="1" x14ac:dyDescent="0.2">
      <c r="A470" s="238">
        <v>50955</v>
      </c>
      <c r="B470" s="238">
        <v>51139</v>
      </c>
      <c r="C470" s="508">
        <v>-1.0119985927384278E-4</v>
      </c>
      <c r="D470" s="509">
        <v>-3.3734166805451937E-5</v>
      </c>
      <c r="E470" s="509">
        <v>0</v>
      </c>
      <c r="F470" s="509">
        <v>0</v>
      </c>
      <c r="G470" s="509">
        <v>0</v>
      </c>
      <c r="H470" s="509">
        <v>0</v>
      </c>
      <c r="I470" s="509">
        <v>0</v>
      </c>
      <c r="J470" s="509">
        <v>0</v>
      </c>
      <c r="K470" s="509">
        <v>0</v>
      </c>
      <c r="L470" s="509">
        <v>0</v>
      </c>
      <c r="M470" s="509">
        <v>0</v>
      </c>
      <c r="N470" s="509">
        <v>9.0486959071489625E-7</v>
      </c>
      <c r="O470" s="509">
        <v>0</v>
      </c>
      <c r="P470" s="509">
        <v>0</v>
      </c>
      <c r="Q470" s="509">
        <v>0</v>
      </c>
      <c r="R470" s="509">
        <v>0</v>
      </c>
      <c r="S470" s="509">
        <v>4.9999501067210517E-9</v>
      </c>
      <c r="T470" s="509">
        <v>3.0728685510190978E-4</v>
      </c>
      <c r="U470" s="509">
        <v>0</v>
      </c>
      <c r="V470" s="509">
        <v>0</v>
      </c>
      <c r="W470" s="509">
        <v>0</v>
      </c>
      <c r="X470" s="509">
        <v>0</v>
      </c>
      <c r="Y470" s="509">
        <v>0</v>
      </c>
      <c r="Z470" s="509">
        <v>2.283427101915092E-6</v>
      </c>
      <c r="AA470" s="509">
        <v>0</v>
      </c>
      <c r="AB470" s="509">
        <v>0</v>
      </c>
      <c r="AC470" s="509">
        <v>0</v>
      </c>
      <c r="AD470" s="509">
        <v>0</v>
      </c>
      <c r="AE470" s="509">
        <v>-6.6040803901878942E-6</v>
      </c>
      <c r="AF470" s="509">
        <v>6.1989384126694136E-4</v>
      </c>
      <c r="AG470" s="509">
        <v>9.326370965442865E-4</v>
      </c>
      <c r="AH470" s="509">
        <v>1.2582830712613846E-3</v>
      </c>
      <c r="AI470" s="509">
        <v>1.5679886954892558E-3</v>
      </c>
      <c r="AJ470" s="509">
        <v>1.8953427431689374E-3</v>
      </c>
      <c r="AK470" s="509">
        <v>2.2200676149958937E-3</v>
      </c>
      <c r="AL470" s="509">
        <v>2.5558536313578795E-3</v>
      </c>
      <c r="AM470" s="509">
        <v>2.8997214857485326E-3</v>
      </c>
      <c r="AN470" s="509">
        <v>3.2134765212774724E-3</v>
      </c>
      <c r="AO470" s="509">
        <v>3.5559594506982817E-3</v>
      </c>
      <c r="AP470" s="509">
        <v>3.9233184072340332E-3</v>
      </c>
      <c r="AQ470" s="509">
        <v>4.2631738610826586E-3</v>
      </c>
      <c r="AR470" s="509">
        <v>4.6156996312551879E-3</v>
      </c>
      <c r="AS470" s="509">
        <v>4.9989874898424824E-3</v>
      </c>
      <c r="AT470" s="509">
        <v>5.3160587283173494E-3</v>
      </c>
      <c r="AU470" s="509">
        <v>5.6989066109496694E-3</v>
      </c>
      <c r="AV470" s="509">
        <v>6.0761999788345317E-3</v>
      </c>
      <c r="AW470" s="509">
        <v>6.4649318052591165E-3</v>
      </c>
      <c r="AX470" s="509">
        <v>6.92198683377096E-3</v>
      </c>
      <c r="AY470" s="509">
        <v>7.2565272082793925E-3</v>
      </c>
      <c r="AZ470" s="509">
        <v>7.6731321599528279E-3</v>
      </c>
      <c r="BA470" s="509">
        <v>8.1198487851368017E-3</v>
      </c>
      <c r="BB470" s="509">
        <v>8.5767984692175503E-3</v>
      </c>
      <c r="BC470" s="509">
        <v>8.9951971745955844E-3</v>
      </c>
      <c r="BD470" s="509">
        <v>2.5903772633145694E-2</v>
      </c>
      <c r="BE470" s="509">
        <v>-0.10975835633524923</v>
      </c>
      <c r="BF470" s="509">
        <v>-0.39405570121930733</v>
      </c>
      <c r="BG470" s="509">
        <v>1.3293842870019598E-2</v>
      </c>
      <c r="BH470" s="509">
        <v>0</v>
      </c>
      <c r="BI470" s="509">
        <v>0</v>
      </c>
      <c r="BJ470" s="509">
        <v>0</v>
      </c>
      <c r="BK470" s="509">
        <v>0</v>
      </c>
      <c r="BL470" s="509">
        <v>0</v>
      </c>
    </row>
    <row r="471" spans="1:64" outlineLevel="1" x14ac:dyDescent="0.2">
      <c r="A471" s="238">
        <v>51320</v>
      </c>
      <c r="B471" s="238">
        <v>51504</v>
      </c>
      <c r="C471" s="508">
        <v>-1.0011382889363318E-4</v>
      </c>
      <c r="D471" s="509">
        <v>-3.3372148855112527E-5</v>
      </c>
      <c r="E471" s="509">
        <v>0</v>
      </c>
      <c r="F471" s="509">
        <v>0</v>
      </c>
      <c r="G471" s="509">
        <v>0</v>
      </c>
      <c r="H471" s="509">
        <v>0</v>
      </c>
      <c r="I471" s="509">
        <v>0</v>
      </c>
      <c r="J471" s="509">
        <v>0</v>
      </c>
      <c r="K471" s="509">
        <v>0</v>
      </c>
      <c r="L471" s="509">
        <v>0</v>
      </c>
      <c r="M471" s="509">
        <v>0</v>
      </c>
      <c r="N471" s="509">
        <v>8.2342760214515476E-7</v>
      </c>
      <c r="O471" s="509">
        <v>0</v>
      </c>
      <c r="P471" s="509">
        <v>0</v>
      </c>
      <c r="Q471" s="509">
        <v>0</v>
      </c>
      <c r="R471" s="509">
        <v>0</v>
      </c>
      <c r="S471" s="509">
        <v>4.5512812268944103E-9</v>
      </c>
      <c r="T471" s="509">
        <v>2.9889021686477224E-4</v>
      </c>
      <c r="U471" s="509">
        <v>0</v>
      </c>
      <c r="V471" s="509">
        <v>0</v>
      </c>
      <c r="W471" s="509">
        <v>0</v>
      </c>
      <c r="X471" s="509">
        <v>0</v>
      </c>
      <c r="Y471" s="509">
        <v>0</v>
      </c>
      <c r="Z471" s="509">
        <v>2.0779102136853078E-6</v>
      </c>
      <c r="AA471" s="509">
        <v>0</v>
      </c>
      <c r="AB471" s="509">
        <v>0</v>
      </c>
      <c r="AC471" s="509">
        <v>0</v>
      </c>
      <c r="AD471" s="509">
        <v>0</v>
      </c>
      <c r="AE471" s="509">
        <v>-6.0096908092305279E-6</v>
      </c>
      <c r="AF471" s="509">
        <v>6.0264364751955179E-4</v>
      </c>
      <c r="AG471" s="509">
        <v>9.0651603511932022E-4</v>
      </c>
      <c r="AH471" s="509">
        <v>1.2226749077429155E-3</v>
      </c>
      <c r="AI471" s="509">
        <v>1.5230155323616573E-3</v>
      </c>
      <c r="AJ471" s="509">
        <v>1.8405308470793164E-3</v>
      </c>
      <c r="AK471" s="509">
        <v>2.1555432796419721E-3</v>
      </c>
      <c r="AL471" s="509">
        <v>2.4813645616104246E-3</v>
      </c>
      <c r="AM471" s="509">
        <v>2.8148119497403701E-3</v>
      </c>
      <c r="AN471" s="509">
        <v>3.1190318353687546E-3</v>
      </c>
      <c r="AO471" s="509">
        <v>3.4511120989080823E-3</v>
      </c>
      <c r="AP471" s="509">
        <v>3.8076617077647396E-3</v>
      </c>
      <c r="AQ471" s="509">
        <v>4.1374681881978237E-3</v>
      </c>
      <c r="AR471" s="509">
        <v>4.4799438511308742E-3</v>
      </c>
      <c r="AS471" s="509">
        <v>4.8525967038214046E-3</v>
      </c>
      <c r="AT471" s="509">
        <v>5.1612944353390117E-3</v>
      </c>
      <c r="AU471" s="509">
        <v>5.533502768651638E-3</v>
      </c>
      <c r="AV471" s="509">
        <v>5.9003947458675932E-3</v>
      </c>
      <c r="AW471" s="509">
        <v>6.278184160922809E-3</v>
      </c>
      <c r="AX471" s="509">
        <v>6.7223732021053084E-3</v>
      </c>
      <c r="AY471" s="509">
        <v>7.0470670770171606E-3</v>
      </c>
      <c r="AZ471" s="509">
        <v>7.4515822405703258E-3</v>
      </c>
      <c r="BA471" s="509">
        <v>7.8854135409853199E-3</v>
      </c>
      <c r="BB471" s="509">
        <v>8.3294626868502669E-3</v>
      </c>
      <c r="BC471" s="509">
        <v>8.7357604796819976E-3</v>
      </c>
      <c r="BD471" s="509">
        <v>9.2245098295626327E-3</v>
      </c>
      <c r="BE471" s="509">
        <v>2.6436705203736893E-2</v>
      </c>
      <c r="BF471" s="509">
        <v>-0.11341915629690773</v>
      </c>
      <c r="BG471" s="509">
        <v>-0.40391839537337082</v>
      </c>
      <c r="BH471" s="509">
        <v>1.322958972562599E-2</v>
      </c>
      <c r="BI471" s="509">
        <v>0</v>
      </c>
      <c r="BJ471" s="509">
        <v>0</v>
      </c>
      <c r="BK471" s="509">
        <v>0</v>
      </c>
      <c r="BL471" s="509">
        <v>0</v>
      </c>
    </row>
    <row r="472" spans="1:64" outlineLevel="1" x14ac:dyDescent="0.2">
      <c r="A472" s="238">
        <v>51685</v>
      </c>
      <c r="B472" s="238">
        <v>51869</v>
      </c>
      <c r="C472" s="508">
        <v>-9.9724017984387237E-5</v>
      </c>
      <c r="D472" s="509">
        <v>-3.3242206513503514E-5</v>
      </c>
      <c r="E472" s="509">
        <v>0</v>
      </c>
      <c r="F472" s="509">
        <v>0</v>
      </c>
      <c r="G472" s="509">
        <v>0</v>
      </c>
      <c r="H472" s="509">
        <v>0</v>
      </c>
      <c r="I472" s="509">
        <v>0</v>
      </c>
      <c r="J472" s="509">
        <v>0</v>
      </c>
      <c r="K472" s="509">
        <v>0</v>
      </c>
      <c r="L472" s="509">
        <v>0</v>
      </c>
      <c r="M472" s="509">
        <v>0</v>
      </c>
      <c r="N472" s="509">
        <v>7.5341316518873214E-7</v>
      </c>
      <c r="O472" s="509">
        <v>0</v>
      </c>
      <c r="P472" s="509">
        <v>0</v>
      </c>
      <c r="Q472" s="509">
        <v>0</v>
      </c>
      <c r="R472" s="509">
        <v>0</v>
      </c>
      <c r="S472" s="509">
        <v>4.163787370448091E-9</v>
      </c>
      <c r="T472" s="509">
        <v>2.8704491055776826E-4</v>
      </c>
      <c r="U472" s="509">
        <v>0</v>
      </c>
      <c r="V472" s="509">
        <v>0</v>
      </c>
      <c r="W472" s="509">
        <v>0</v>
      </c>
      <c r="X472" s="509">
        <v>0</v>
      </c>
      <c r="Y472" s="509">
        <v>0</v>
      </c>
      <c r="Z472" s="509">
        <v>1.9012313164784578E-6</v>
      </c>
      <c r="AA472" s="509">
        <v>0</v>
      </c>
      <c r="AB472" s="509">
        <v>0</v>
      </c>
      <c r="AC472" s="509">
        <v>0</v>
      </c>
      <c r="AD472" s="509">
        <v>0</v>
      </c>
      <c r="AE472" s="509">
        <v>-5.4987029426273315E-6</v>
      </c>
      <c r="AF472" s="509">
        <v>5.7855496743246249E-4</v>
      </c>
      <c r="AG472" s="509">
        <v>8.7017031361741326E-4</v>
      </c>
      <c r="AH472" s="509">
        <v>1.1734763000984666E-3</v>
      </c>
      <c r="AI472" s="509">
        <v>1.4612562135741386E-3</v>
      </c>
      <c r="AJ472" s="509">
        <v>1.765598005203442E-3</v>
      </c>
      <c r="AK472" s="509">
        <v>2.0675731149562282E-3</v>
      </c>
      <c r="AL472" s="509">
        <v>2.3800891391437262E-3</v>
      </c>
      <c r="AM472" s="509">
        <v>2.6995171926915557E-3</v>
      </c>
      <c r="AN472" s="509">
        <v>2.9910530212513831E-3</v>
      </c>
      <c r="AO472" s="509">
        <v>3.3092848939191705E-3</v>
      </c>
      <c r="AP472" s="509">
        <v>3.6513770059615203E-3</v>
      </c>
      <c r="AQ472" s="509">
        <v>3.9674311225288555E-3</v>
      </c>
      <c r="AR472" s="509">
        <v>4.2960597443353343E-3</v>
      </c>
      <c r="AS472" s="509">
        <v>4.6538320401003086E-3</v>
      </c>
      <c r="AT472" s="509">
        <v>4.9507332492825656E-3</v>
      </c>
      <c r="AU472" s="509">
        <v>5.3078394651046024E-3</v>
      </c>
      <c r="AV472" s="509">
        <v>5.6601316734440632E-3</v>
      </c>
      <c r="AW472" s="509">
        <v>6.022738882260556E-3</v>
      </c>
      <c r="AX472" s="509">
        <v>6.4493476526709254E-3</v>
      </c>
      <c r="AY472" s="509">
        <v>6.7604488542764157E-3</v>
      </c>
      <c r="AZ472" s="509">
        <v>7.1484690234921433E-3</v>
      </c>
      <c r="BA472" s="509">
        <v>7.5646572834497244E-3</v>
      </c>
      <c r="BB472" s="509">
        <v>7.9911567815293266E-3</v>
      </c>
      <c r="BC472" s="509">
        <v>8.3806004626089947E-3</v>
      </c>
      <c r="BD472" s="509">
        <v>8.8495752027621666E-3</v>
      </c>
      <c r="BE472" s="509">
        <v>9.2054154896339946E-3</v>
      </c>
      <c r="BF472" s="509">
        <v>2.780348131145409E-2</v>
      </c>
      <c r="BG472" s="509">
        <v>-0.12047440348091597</v>
      </c>
      <c r="BH472" s="509">
        <v>-0.3882868009333264</v>
      </c>
      <c r="BI472" s="509">
        <v>3.2312521169430147E-3</v>
      </c>
      <c r="BJ472" s="509">
        <v>1.5045405277538948E-5</v>
      </c>
      <c r="BK472" s="509">
        <v>4.3112414679913336E-8</v>
      </c>
      <c r="BL472" s="509">
        <v>5.1690422775418909E-10</v>
      </c>
    </row>
    <row r="473" spans="1:64" outlineLevel="1" x14ac:dyDescent="0.2">
      <c r="A473" s="238">
        <v>52050</v>
      </c>
      <c r="B473" s="238">
        <v>52236</v>
      </c>
      <c r="C473" s="508">
        <v>-9.9708476180432326E-5</v>
      </c>
      <c r="D473" s="509">
        <v>-3.3237026941454473E-5</v>
      </c>
      <c r="E473" s="509">
        <v>0</v>
      </c>
      <c r="F473" s="509">
        <v>0</v>
      </c>
      <c r="G473" s="509">
        <v>0</v>
      </c>
      <c r="H473" s="509">
        <v>0</v>
      </c>
      <c r="I473" s="509">
        <v>0</v>
      </c>
      <c r="J473" s="509">
        <v>0</v>
      </c>
      <c r="K473" s="509">
        <v>0</v>
      </c>
      <c r="L473" s="509">
        <v>0</v>
      </c>
      <c r="M473" s="509">
        <v>0</v>
      </c>
      <c r="N473" s="509">
        <v>6.6640410203988587E-7</v>
      </c>
      <c r="O473" s="509">
        <v>0</v>
      </c>
      <c r="P473" s="509">
        <v>0</v>
      </c>
      <c r="Q473" s="509">
        <v>0</v>
      </c>
      <c r="R473" s="509">
        <v>0</v>
      </c>
      <c r="S473" s="509">
        <v>3.6834597871848729E-9</v>
      </c>
      <c r="T473" s="509">
        <v>2.7509856389412723E-4</v>
      </c>
      <c r="U473" s="509">
        <v>0</v>
      </c>
      <c r="V473" s="509">
        <v>0</v>
      </c>
      <c r="W473" s="509">
        <v>0</v>
      </c>
      <c r="X473" s="509">
        <v>0</v>
      </c>
      <c r="Y473" s="509">
        <v>0</v>
      </c>
      <c r="Z473" s="509">
        <v>1.6816615201059593E-6</v>
      </c>
      <c r="AA473" s="509">
        <v>0</v>
      </c>
      <c r="AB473" s="509">
        <v>0</v>
      </c>
      <c r="AC473" s="509">
        <v>0</v>
      </c>
      <c r="AD473" s="509">
        <v>0</v>
      </c>
      <c r="AE473" s="509">
        <v>-4.8636651043404422E-6</v>
      </c>
      <c r="AF473" s="509">
        <v>5.5417072644323162E-4</v>
      </c>
      <c r="AG473" s="509">
        <v>8.3333046040079406E-4</v>
      </c>
      <c r="AH473" s="509">
        <v>1.1235066255284309E-3</v>
      </c>
      <c r="AI473" s="509">
        <v>1.3983549086802466E-3</v>
      </c>
      <c r="AJ473" s="509">
        <v>1.6891523210802589E-3</v>
      </c>
      <c r="AK473" s="509">
        <v>1.9777362159772993E-3</v>
      </c>
      <c r="AL473" s="509">
        <v>2.2766110514479965E-3</v>
      </c>
      <c r="AM473" s="509">
        <v>2.5815981273720479E-3</v>
      </c>
      <c r="AN473" s="509">
        <v>2.8600638869811373E-3</v>
      </c>
      <c r="AO473" s="509">
        <v>3.1640273067887192E-3</v>
      </c>
      <c r="AP473" s="509">
        <v>3.491323841021271E-3</v>
      </c>
      <c r="AQ473" s="509">
        <v>3.7932796726446172E-3</v>
      </c>
      <c r="AR473" s="509">
        <v>4.1078225043907068E-3</v>
      </c>
      <c r="AS473" s="509">
        <v>4.4505403323704534E-3</v>
      </c>
      <c r="AT473" s="509">
        <v>4.7356395989264083E-3</v>
      </c>
      <c r="AU473" s="509">
        <v>5.0774527190610569E-3</v>
      </c>
      <c r="AV473" s="509">
        <v>5.4149941247985667E-3</v>
      </c>
      <c r="AW473" s="509">
        <v>5.7621970646262038E-3</v>
      </c>
      <c r="AX473" s="509">
        <v>6.1709789936012505E-3</v>
      </c>
      <c r="AY473" s="509">
        <v>6.468155845339163E-3</v>
      </c>
      <c r="AZ473" s="509">
        <v>6.8393362544737213E-3</v>
      </c>
      <c r="BA473" s="509">
        <v>7.2375346083994319E-3</v>
      </c>
      <c r="BB473" s="509">
        <v>7.6462295964425941E-3</v>
      </c>
      <c r="BC473" s="509">
        <v>8.0184680202946557E-3</v>
      </c>
      <c r="BD473" s="509">
        <v>8.467324675289975E-3</v>
      </c>
      <c r="BE473" s="509">
        <v>8.8079071714451673E-3</v>
      </c>
      <c r="BF473" s="509">
        <v>9.2532479599276296E-3</v>
      </c>
      <c r="BG473" s="509">
        <v>0.1859424223114251</v>
      </c>
      <c r="BH473" s="509">
        <v>-0.55383388911338027</v>
      </c>
      <c r="BI473" s="509">
        <v>-6.7290233136067107E-2</v>
      </c>
      <c r="BJ473" s="509">
        <v>6.4317801530371088E-3</v>
      </c>
      <c r="BK473" s="509">
        <v>1.8431725078496553E-5</v>
      </c>
      <c r="BL473" s="509">
        <v>2.2089286996762603E-7</v>
      </c>
    </row>
    <row r="474" spans="1:64" outlineLevel="1" x14ac:dyDescent="0.2">
      <c r="A474" s="238">
        <v>52415</v>
      </c>
      <c r="B474" s="238">
        <v>52600</v>
      </c>
      <c r="C474" s="508">
        <v>-9.9690628278456539E-5</v>
      </c>
      <c r="D474" s="509">
        <v>-3.3231076718501229E-5</v>
      </c>
      <c r="E474" s="509">
        <v>0</v>
      </c>
      <c r="F474" s="509">
        <v>0</v>
      </c>
      <c r="G474" s="509">
        <v>0</v>
      </c>
      <c r="H474" s="509">
        <v>0</v>
      </c>
      <c r="I474" s="509">
        <v>0</v>
      </c>
      <c r="J474" s="509">
        <v>0</v>
      </c>
      <c r="K474" s="509">
        <v>0</v>
      </c>
      <c r="L474" s="509">
        <v>0</v>
      </c>
      <c r="M474" s="509">
        <v>0</v>
      </c>
      <c r="N474" s="509">
        <v>6.3650167601847496E-7</v>
      </c>
      <c r="O474" s="509">
        <v>0</v>
      </c>
      <c r="P474" s="509">
        <v>0</v>
      </c>
      <c r="Q474" s="509">
        <v>0</v>
      </c>
      <c r="R474" s="509">
        <v>0</v>
      </c>
      <c r="S474" s="509">
        <v>3.5177416535248085E-9</v>
      </c>
      <c r="T474" s="509">
        <v>2.6233245013773665E-4</v>
      </c>
      <c r="U474" s="509">
        <v>0</v>
      </c>
      <c r="V474" s="509">
        <v>0</v>
      </c>
      <c r="W474" s="509">
        <v>0</v>
      </c>
      <c r="X474" s="509">
        <v>0</v>
      </c>
      <c r="Y474" s="509">
        <v>0</v>
      </c>
      <c r="Z474" s="509">
        <v>1.6062063137867177E-6</v>
      </c>
      <c r="AA474" s="509">
        <v>0</v>
      </c>
      <c r="AB474" s="509">
        <v>0</v>
      </c>
      <c r="AC474" s="509">
        <v>0</v>
      </c>
      <c r="AD474" s="509">
        <v>0</v>
      </c>
      <c r="AE474" s="509">
        <v>-4.6454365614650994E-6</v>
      </c>
      <c r="AF474" s="509">
        <v>5.2845972285664455E-4</v>
      </c>
      <c r="AG474" s="509">
        <v>7.9467075494651929E-4</v>
      </c>
      <c r="AH474" s="509">
        <v>1.0715245650928101E-3</v>
      </c>
      <c r="AI474" s="509">
        <v>1.333505111134406E-3</v>
      </c>
      <c r="AJ474" s="509">
        <v>1.6108219265745238E-3</v>
      </c>
      <c r="AK474" s="509">
        <v>1.8860292668333029E-3</v>
      </c>
      <c r="AL474" s="509">
        <v>2.1713101763364689E-3</v>
      </c>
      <c r="AM474" s="509">
        <v>2.4618976023158684E-3</v>
      </c>
      <c r="AN474" s="509">
        <v>2.7274713556429964E-3</v>
      </c>
      <c r="AO474" s="509">
        <v>3.0173491419663301E-3</v>
      </c>
      <c r="AP474" s="509">
        <v>3.3298422796434329E-3</v>
      </c>
      <c r="AQ474" s="509">
        <v>3.6174322171414475E-3</v>
      </c>
      <c r="AR474" s="509">
        <v>3.9173873478143967E-3</v>
      </c>
      <c r="AS474" s="509">
        <v>4.2441929473755607E-3</v>
      </c>
      <c r="AT474" s="509">
        <v>4.5165605279656046E-3</v>
      </c>
      <c r="AU474" s="509">
        <v>4.8420362982939252E-3</v>
      </c>
      <c r="AV474" s="509">
        <v>5.1639176570743295E-3</v>
      </c>
      <c r="AW474" s="509">
        <v>5.495016371396752E-3</v>
      </c>
      <c r="AX474" s="509">
        <v>5.8853918833822599E-3</v>
      </c>
      <c r="AY474" s="509">
        <v>6.1682584300871979E-3</v>
      </c>
      <c r="AZ474" s="509">
        <v>6.5222301446135611E-3</v>
      </c>
      <c r="BA474" s="509">
        <v>6.9019569517211193E-3</v>
      </c>
      <c r="BB474" s="509">
        <v>7.292352110985223E-3</v>
      </c>
      <c r="BC474" s="509">
        <v>7.6466902168732809E-3</v>
      </c>
      <c r="BD474" s="509">
        <v>8.074713363035585E-3</v>
      </c>
      <c r="BE474" s="509">
        <v>8.3995316418547517E-3</v>
      </c>
      <c r="BF474" s="509">
        <v>8.8249553050791241E-3</v>
      </c>
      <c r="BG474" s="509">
        <v>0.24501712319061064</v>
      </c>
      <c r="BH474" s="509">
        <v>-0.47629604246453638</v>
      </c>
      <c r="BI474" s="509">
        <v>-0.20422652332559471</v>
      </c>
      <c r="BJ474" s="509">
        <v>2.4349448470104701E-2</v>
      </c>
      <c r="BK474" s="509">
        <v>6.9767328442216225E-5</v>
      </c>
      <c r="BL474" s="509">
        <v>8.3611511811354511E-7</v>
      </c>
    </row>
    <row r="475" spans="1:64" outlineLevel="1" x14ac:dyDescent="0.2">
      <c r="A475" s="238">
        <v>52782</v>
      </c>
      <c r="B475" s="238">
        <v>52966</v>
      </c>
      <c r="C475" s="508">
        <v>-9.945633120019004E-5</v>
      </c>
      <c r="D475" s="509">
        <v>-3.3152976787464983E-5</v>
      </c>
      <c r="E475" s="509">
        <v>0</v>
      </c>
      <c r="F475" s="509">
        <v>0</v>
      </c>
      <c r="G475" s="509">
        <v>0</v>
      </c>
      <c r="H475" s="509">
        <v>0</v>
      </c>
      <c r="I475" s="509">
        <v>0</v>
      </c>
      <c r="J475" s="509">
        <v>0</v>
      </c>
      <c r="K475" s="509">
        <v>0</v>
      </c>
      <c r="L475" s="509">
        <v>0</v>
      </c>
      <c r="M475" s="509">
        <v>0</v>
      </c>
      <c r="N475" s="509">
        <v>5.7986383056318758E-7</v>
      </c>
      <c r="O475" s="509">
        <v>0</v>
      </c>
      <c r="P475" s="509">
        <v>0</v>
      </c>
      <c r="Q475" s="509">
        <v>0</v>
      </c>
      <c r="R475" s="509">
        <v>0</v>
      </c>
      <c r="S475" s="509">
        <v>3.205283261031866E-9</v>
      </c>
      <c r="T475" s="509">
        <v>2.5445873848110867E-4</v>
      </c>
      <c r="U475" s="509">
        <v>0</v>
      </c>
      <c r="V475" s="509">
        <v>0</v>
      </c>
      <c r="W475" s="509">
        <v>0</v>
      </c>
      <c r="X475" s="509">
        <v>0</v>
      </c>
      <c r="Y475" s="509">
        <v>0</v>
      </c>
      <c r="Z475" s="509">
        <v>1.4632790725638278E-6</v>
      </c>
      <c r="AA475" s="509">
        <v>0</v>
      </c>
      <c r="AB475" s="509">
        <v>0</v>
      </c>
      <c r="AC475" s="509">
        <v>0</v>
      </c>
      <c r="AD475" s="509">
        <v>0</v>
      </c>
      <c r="AE475" s="509">
        <v>-4.2320647333782269E-6</v>
      </c>
      <c r="AF475" s="509">
        <v>5.1239221942646351E-4</v>
      </c>
      <c r="AG475" s="509">
        <v>7.7039795314849668E-4</v>
      </c>
      <c r="AH475" s="509">
        <v>1.0386077937962757E-3</v>
      </c>
      <c r="AI475" s="509">
        <v>1.292074180442998E-3</v>
      </c>
      <c r="AJ475" s="509">
        <v>1.5604751771227526E-3</v>
      </c>
      <c r="AK475" s="509">
        <v>1.8268670054239627E-3</v>
      </c>
      <c r="AL475" s="509">
        <v>2.1031717335490835E-3</v>
      </c>
      <c r="AM475" s="509">
        <v>2.3842492834214024E-3</v>
      </c>
      <c r="AN475" s="509">
        <v>2.6412209531718328E-3</v>
      </c>
      <c r="AO475" s="509">
        <v>2.92170762607874E-3</v>
      </c>
      <c r="AP475" s="509">
        <v>3.2244654930412703E-3</v>
      </c>
      <c r="AQ475" s="509">
        <v>3.5027663035456374E-3</v>
      </c>
      <c r="AR475" s="509">
        <v>3.7934428791675662E-3</v>
      </c>
      <c r="AS475" s="509">
        <v>4.110328051358525E-3</v>
      </c>
      <c r="AT475" s="509">
        <v>4.3749225519303797E-3</v>
      </c>
      <c r="AU475" s="509">
        <v>4.690312389457954E-3</v>
      </c>
      <c r="AV475" s="509">
        <v>5.0024728307559302E-3</v>
      </c>
      <c r="AW475" s="509">
        <v>5.3234227932741351E-3</v>
      </c>
      <c r="AX475" s="509">
        <v>5.702063570426491E-3</v>
      </c>
      <c r="AY475" s="509">
        <v>5.9757519290954547E-3</v>
      </c>
      <c r="AZ475" s="509">
        <v>6.318633619306277E-3</v>
      </c>
      <c r="BA475" s="509">
        <v>6.6865118540475332E-3</v>
      </c>
      <c r="BB475" s="509">
        <v>7.0651893059603399E-3</v>
      </c>
      <c r="BC475" s="509">
        <v>7.4081844308147848E-3</v>
      </c>
      <c r="BD475" s="509">
        <v>7.8229552227544047E-3</v>
      </c>
      <c r="BE475" s="509">
        <v>8.1377237572729383E-3</v>
      </c>
      <c r="BF475" s="509">
        <v>8.550294356216015E-3</v>
      </c>
      <c r="BG475" s="509">
        <v>0.18126428190743532</v>
      </c>
      <c r="BH475" s="509">
        <v>-0.30840094861738115</v>
      </c>
      <c r="BI475" s="509">
        <v>-0.35871593910139637</v>
      </c>
      <c r="BJ475" s="509">
        <v>4.0414088594009634E-2</v>
      </c>
      <c r="BK475" s="509">
        <v>1.157792676401842E-4</v>
      </c>
      <c r="BL475" s="509">
        <v>1.3875364572590865E-6</v>
      </c>
    </row>
    <row r="476" spans="1:64" outlineLevel="1" x14ac:dyDescent="0.2">
      <c r="A476" s="238">
        <v>53146</v>
      </c>
      <c r="B476" s="238">
        <v>53330</v>
      </c>
      <c r="C476" s="508">
        <v>-9.910264163991156E-5</v>
      </c>
      <c r="D476" s="509">
        <v>-3.303507428546737E-5</v>
      </c>
      <c r="E476" s="509">
        <v>0</v>
      </c>
      <c r="F476" s="509">
        <v>0</v>
      </c>
      <c r="G476" s="509">
        <v>0</v>
      </c>
      <c r="H476" s="509">
        <v>0</v>
      </c>
      <c r="I476" s="509">
        <v>0</v>
      </c>
      <c r="J476" s="509">
        <v>0</v>
      </c>
      <c r="K476" s="509">
        <v>0</v>
      </c>
      <c r="L476" s="509">
        <v>0</v>
      </c>
      <c r="M476" s="509">
        <v>0</v>
      </c>
      <c r="N476" s="509">
        <v>5.3513116680947714E-7</v>
      </c>
      <c r="O476" s="509">
        <v>0</v>
      </c>
      <c r="P476" s="509">
        <v>0</v>
      </c>
      <c r="Q476" s="509">
        <v>0</v>
      </c>
      <c r="R476" s="509">
        <v>0</v>
      </c>
      <c r="S476" s="509">
        <v>2.9582933325222882E-9</v>
      </c>
      <c r="T476" s="509">
        <v>2.4613161737040146E-4</v>
      </c>
      <c r="U476" s="509">
        <v>0</v>
      </c>
      <c r="V476" s="509">
        <v>0</v>
      </c>
      <c r="W476" s="509">
        <v>0</v>
      </c>
      <c r="X476" s="509">
        <v>0</v>
      </c>
      <c r="Y476" s="509">
        <v>0</v>
      </c>
      <c r="Z476" s="509">
        <v>1.3503982741053244E-6</v>
      </c>
      <c r="AA476" s="509">
        <v>0</v>
      </c>
      <c r="AB476" s="509">
        <v>0</v>
      </c>
      <c r="AC476" s="509">
        <v>0</v>
      </c>
      <c r="AD476" s="509">
        <v>0</v>
      </c>
      <c r="AE476" s="509">
        <v>-3.9055931579101699E-6</v>
      </c>
      <c r="AF476" s="509">
        <v>4.9548278977136484E-4</v>
      </c>
      <c r="AG476" s="509">
        <v>7.4489767887785108E-4</v>
      </c>
      <c r="AH476" s="509">
        <v>1.0041328190203008E-3</v>
      </c>
      <c r="AI476" s="509">
        <v>1.2488267360933475E-3</v>
      </c>
      <c r="AJ476" s="509">
        <v>1.5080373695370436E-3</v>
      </c>
      <c r="AK476" s="509">
        <v>1.7653305253804291E-3</v>
      </c>
      <c r="AL476" s="509">
        <v>2.0323721040740178E-3</v>
      </c>
      <c r="AM476" s="509">
        <v>2.3036469904477025E-3</v>
      </c>
      <c r="AN476" s="509">
        <v>2.5517793771166059E-3</v>
      </c>
      <c r="AO476" s="509">
        <v>2.8226135201283448E-3</v>
      </c>
      <c r="AP476" s="509">
        <v>3.115308498868527E-3</v>
      </c>
      <c r="AQ476" s="509">
        <v>3.3839627116769022E-3</v>
      </c>
      <c r="AR476" s="509">
        <v>3.6649381258101188E-3</v>
      </c>
      <c r="AS476" s="509">
        <v>3.9713740291897476E-3</v>
      </c>
      <c r="AT476" s="509">
        <v>4.2277064245688917E-3</v>
      </c>
      <c r="AU476" s="509">
        <v>4.5324427265947681E-3</v>
      </c>
      <c r="AV476" s="509">
        <v>4.8343471754832418E-3</v>
      </c>
      <c r="AW476" s="509">
        <v>5.14464977923422E-3</v>
      </c>
      <c r="AX476" s="509">
        <v>5.5110209679683914E-3</v>
      </c>
      <c r="AY476" s="509">
        <v>5.7751528574710026E-3</v>
      </c>
      <c r="AZ476" s="509">
        <v>6.1064949673662189E-3</v>
      </c>
      <c r="BA476" s="509">
        <v>6.4620234868119353E-3</v>
      </c>
      <c r="BB476" s="509">
        <v>6.8284666982724312E-3</v>
      </c>
      <c r="BC476" s="509">
        <v>7.1595983632075783E-3</v>
      </c>
      <c r="BD476" s="509">
        <v>7.5605139643417779E-3</v>
      </c>
      <c r="BE476" s="509">
        <v>7.8647832195063994E-3</v>
      </c>
      <c r="BF476" s="509">
        <v>8.2639720195513272E-3</v>
      </c>
      <c r="BG476" s="509">
        <v>7.5532134332038231E-2</v>
      </c>
      <c r="BH476" s="509">
        <v>-0.12244444625987734</v>
      </c>
      <c r="BI476" s="509">
        <v>-0.48376368750374998</v>
      </c>
      <c r="BJ476" s="509">
        <v>4.0191230529194877E-2</v>
      </c>
      <c r="BK476" s="509">
        <v>1.1514148242491862E-4</v>
      </c>
      <c r="BL476" s="509">
        <v>1.379891400796196E-6</v>
      </c>
    </row>
    <row r="477" spans="1:64" outlineLevel="1" x14ac:dyDescent="0.2">
      <c r="A477" s="238">
        <v>53511</v>
      </c>
      <c r="B477" s="238">
        <v>53695</v>
      </c>
      <c r="C477" s="508">
        <v>-9.8601297829695178E-5</v>
      </c>
      <c r="D477" s="509">
        <v>-3.2867958172852485E-5</v>
      </c>
      <c r="E477" s="509">
        <v>0</v>
      </c>
      <c r="F477" s="509">
        <v>0</v>
      </c>
      <c r="G477" s="509">
        <v>0</v>
      </c>
      <c r="H477" s="509">
        <v>0</v>
      </c>
      <c r="I477" s="509">
        <v>0</v>
      </c>
      <c r="J477" s="509">
        <v>0</v>
      </c>
      <c r="K477" s="509">
        <v>0</v>
      </c>
      <c r="L477" s="509">
        <v>0</v>
      </c>
      <c r="M477" s="509">
        <v>0</v>
      </c>
      <c r="N477" s="509">
        <v>4.9315222044876705E-7</v>
      </c>
      <c r="O477" s="509">
        <v>0</v>
      </c>
      <c r="P477" s="509">
        <v>0</v>
      </c>
      <c r="Q477" s="509">
        <v>0</v>
      </c>
      <c r="R477" s="509">
        <v>0</v>
      </c>
      <c r="S477" s="509">
        <v>2.7251031292641059E-9</v>
      </c>
      <c r="T477" s="509">
        <v>2.3877259450882926E-4</v>
      </c>
      <c r="U477" s="509">
        <v>0</v>
      </c>
      <c r="V477" s="509">
        <v>0</v>
      </c>
      <c r="W477" s="509">
        <v>0</v>
      </c>
      <c r="X477" s="509">
        <v>0</v>
      </c>
      <c r="Y477" s="509">
        <v>0</v>
      </c>
      <c r="Z477" s="509">
        <v>1.2444633257918669E-6</v>
      </c>
      <c r="AA477" s="509">
        <v>0</v>
      </c>
      <c r="AB477" s="509">
        <v>0</v>
      </c>
      <c r="AC477" s="509">
        <v>0</v>
      </c>
      <c r="AD477" s="509">
        <v>0</v>
      </c>
      <c r="AE477" s="509">
        <v>-3.5992091338560295E-6</v>
      </c>
      <c r="AF477" s="509">
        <v>4.8052576459567398E-4</v>
      </c>
      <c r="AG477" s="509">
        <v>7.223345285019972E-4</v>
      </c>
      <c r="AH477" s="509">
        <v>9.7360756224490475E-4</v>
      </c>
      <c r="AI477" s="509">
        <v>1.210515170151083E-3</v>
      </c>
      <c r="AJ477" s="509">
        <v>1.4615654052307914E-3</v>
      </c>
      <c r="AK477" s="509">
        <v>1.7107814416841838E-3</v>
      </c>
      <c r="AL477" s="509">
        <v>1.9695921436597291E-3</v>
      </c>
      <c r="AM477" s="509">
        <v>2.2321705171919615E-3</v>
      </c>
      <c r="AN477" s="509">
        <v>2.4724492180862312E-3</v>
      </c>
      <c r="AO477" s="509">
        <v>2.7347078904345345E-3</v>
      </c>
      <c r="AP477" s="509">
        <v>3.0184615653228858E-3</v>
      </c>
      <c r="AQ477" s="509">
        <v>3.2785726300152418E-3</v>
      </c>
      <c r="AR477" s="509">
        <v>3.5509566498857781E-3</v>
      </c>
      <c r="AS477" s="509">
        <v>3.8481515719692577E-3</v>
      </c>
      <c r="AT477" s="509">
        <v>4.0971745601803278E-3</v>
      </c>
      <c r="AU477" s="509">
        <v>4.3925075517148304E-3</v>
      </c>
      <c r="AV477" s="509">
        <v>4.6853443032724568E-3</v>
      </c>
      <c r="AW477" s="509">
        <v>4.9862234791347299E-3</v>
      </c>
      <c r="AX477" s="509">
        <v>5.3417127294109329E-3</v>
      </c>
      <c r="AY477" s="509">
        <v>5.5973902698784606E-3</v>
      </c>
      <c r="AZ477" s="509">
        <v>5.9185037539800922E-3</v>
      </c>
      <c r="BA477" s="509">
        <v>6.2630892224725676E-3</v>
      </c>
      <c r="BB477" s="509">
        <v>6.6186759999954659E-3</v>
      </c>
      <c r="BC477" s="509">
        <v>6.9393204163697292E-3</v>
      </c>
      <c r="BD477" s="509">
        <v>7.3279661650868522E-3</v>
      </c>
      <c r="BE477" s="509">
        <v>7.6229349916124428E-3</v>
      </c>
      <c r="BF477" s="509">
        <v>8.010242319575131E-3</v>
      </c>
      <c r="BG477" s="509">
        <v>4.4248182852306417E-3</v>
      </c>
      <c r="BH477" s="509">
        <v>1.1425380448655889E-2</v>
      </c>
      <c r="BI477" s="509">
        <v>-0.54027566768497481</v>
      </c>
      <c r="BJ477" s="509">
        <v>1.0833113940570543E-2</v>
      </c>
      <c r="BK477" s="509">
        <v>3.1048833244035068E-5</v>
      </c>
      <c r="BL477" s="509">
        <v>3.7209901826429359E-7</v>
      </c>
    </row>
    <row r="478" spans="1:64" outlineLevel="1" x14ac:dyDescent="0.2">
      <c r="A478" s="238">
        <v>53876</v>
      </c>
      <c r="B478" s="238">
        <v>54060</v>
      </c>
      <c r="C478" s="508">
        <v>-9.7923462567817143E-5</v>
      </c>
      <c r="D478" s="509">
        <v>-3.2642007152805519E-5</v>
      </c>
      <c r="E478" s="509">
        <v>0</v>
      </c>
      <c r="F478" s="509">
        <v>0</v>
      </c>
      <c r="G478" s="509">
        <v>0</v>
      </c>
      <c r="H478" s="509">
        <v>0</v>
      </c>
      <c r="I478" s="509">
        <v>0</v>
      </c>
      <c r="J478" s="509">
        <v>0</v>
      </c>
      <c r="K478" s="509">
        <v>0</v>
      </c>
      <c r="L478" s="509">
        <v>0</v>
      </c>
      <c r="M478" s="509">
        <v>0</v>
      </c>
      <c r="N478" s="509">
        <v>4.5756823677245428E-7</v>
      </c>
      <c r="O478" s="509">
        <v>0</v>
      </c>
      <c r="P478" s="509">
        <v>0</v>
      </c>
      <c r="Q478" s="509">
        <v>0</v>
      </c>
      <c r="R478" s="509">
        <v>0</v>
      </c>
      <c r="S478" s="509">
        <v>2.5282553828276377E-9</v>
      </c>
      <c r="T478" s="509">
        <v>2.3098973364263364E-4</v>
      </c>
      <c r="U478" s="509">
        <v>0</v>
      </c>
      <c r="V478" s="509">
        <v>0</v>
      </c>
      <c r="W478" s="509">
        <v>0</v>
      </c>
      <c r="X478" s="509">
        <v>0</v>
      </c>
      <c r="Y478" s="509">
        <v>0</v>
      </c>
      <c r="Z478" s="509">
        <v>1.1546672298856642E-6</v>
      </c>
      <c r="AA478" s="509">
        <v>0</v>
      </c>
      <c r="AB478" s="509">
        <v>0</v>
      </c>
      <c r="AC478" s="509">
        <v>0</v>
      </c>
      <c r="AD478" s="509">
        <v>0</v>
      </c>
      <c r="AE478" s="509">
        <v>-3.3395045669765144E-6</v>
      </c>
      <c r="AF478" s="509">
        <v>4.647557300292704E-4</v>
      </c>
      <c r="AG478" s="509">
        <v>6.9857082801542958E-4</v>
      </c>
      <c r="AH478" s="509">
        <v>9.4151709596236588E-4</v>
      </c>
      <c r="AI478" s="509">
        <v>1.1703278235321996E-3</v>
      </c>
      <c r="AJ478" s="509">
        <v>1.4128865207484187E-3</v>
      </c>
      <c r="AK478" s="509">
        <v>1.6536906837991139E-3</v>
      </c>
      <c r="AL478" s="509">
        <v>1.9039238657609509E-3</v>
      </c>
      <c r="AM478" s="509">
        <v>2.1574592257156411E-3</v>
      </c>
      <c r="AN478" s="509">
        <v>2.3895816126436736E-3</v>
      </c>
      <c r="AO478" s="509">
        <v>2.642933229586239E-3</v>
      </c>
      <c r="AP478" s="509">
        <v>2.917357220201186E-3</v>
      </c>
      <c r="AQ478" s="509">
        <v>3.1685449240499014E-3</v>
      </c>
      <c r="AR478" s="509">
        <v>3.4319076184889663E-3</v>
      </c>
      <c r="AS478" s="509">
        <v>3.7193542574281979E-3</v>
      </c>
      <c r="AT478" s="509">
        <v>3.9606108548709273E-3</v>
      </c>
      <c r="AU478" s="509">
        <v>4.2460179868267223E-3</v>
      </c>
      <c r="AV478" s="509">
        <v>4.5292791088329121E-3</v>
      </c>
      <c r="AW478" s="509">
        <v>4.8202419440993016E-3</v>
      </c>
      <c r="AX478" s="509">
        <v>5.1642911956528703E-3</v>
      </c>
      <c r="AY478" s="509">
        <v>5.4111274026998057E-3</v>
      </c>
      <c r="AZ478" s="509">
        <v>5.7215329402147269E-3</v>
      </c>
      <c r="BA478" s="509">
        <v>6.0546504981103672E-3</v>
      </c>
      <c r="BB478" s="509">
        <v>6.3988319136398797E-3</v>
      </c>
      <c r="BC478" s="509">
        <v>6.7084773433621209E-3</v>
      </c>
      <c r="BD478" s="509">
        <v>7.0842400807461653E-3</v>
      </c>
      <c r="BE478" s="509">
        <v>7.3694471398964151E-3</v>
      </c>
      <c r="BF478" s="509">
        <v>7.7442940326147292E-3</v>
      </c>
      <c r="BG478" s="509">
        <v>-3.9923513563133728E-3</v>
      </c>
      <c r="BH478" s="509">
        <v>6.0627621296218195E-2</v>
      </c>
      <c r="BI478" s="509">
        <v>-0.49821646986771689</v>
      </c>
      <c r="BJ478" s="509">
        <v>-7.1154282498568297E-2</v>
      </c>
      <c r="BK478" s="509">
        <v>3.9941439158950459E-3</v>
      </c>
      <c r="BL478" s="509">
        <v>4.7870522676060623E-5</v>
      </c>
    </row>
    <row r="479" spans="1:64" outlineLevel="1" x14ac:dyDescent="0.2">
      <c r="A479" s="238">
        <v>54242</v>
      </c>
      <c r="B479" s="238">
        <v>54427</v>
      </c>
      <c r="C479" s="508">
        <v>-9.6836549829185103E-5</v>
      </c>
      <c r="D479" s="509">
        <v>-3.2279691419834222E-5</v>
      </c>
      <c r="E479" s="509">
        <v>0</v>
      </c>
      <c r="F479" s="509">
        <v>0</v>
      </c>
      <c r="G479" s="509">
        <v>0</v>
      </c>
      <c r="H479" s="509">
        <v>0</v>
      </c>
      <c r="I479" s="509">
        <v>0</v>
      </c>
      <c r="J479" s="509">
        <v>0</v>
      </c>
      <c r="K479" s="509">
        <v>0</v>
      </c>
      <c r="L479" s="509">
        <v>0</v>
      </c>
      <c r="M479" s="509">
        <v>0</v>
      </c>
      <c r="N479" s="509">
        <v>4.2255289545156671E-7</v>
      </c>
      <c r="O479" s="509">
        <v>0</v>
      </c>
      <c r="P479" s="509">
        <v>0</v>
      </c>
      <c r="Q479" s="509">
        <v>0</v>
      </c>
      <c r="R479" s="509">
        <v>0</v>
      </c>
      <c r="S479" s="509">
        <v>2.3359439382808489E-9</v>
      </c>
      <c r="T479" s="509">
        <v>2.2733522367542058E-4</v>
      </c>
      <c r="U479" s="509">
        <v>0</v>
      </c>
      <c r="V479" s="509">
        <v>0</v>
      </c>
      <c r="W479" s="509">
        <v>0</v>
      </c>
      <c r="X479" s="509">
        <v>0</v>
      </c>
      <c r="Y479" s="509">
        <v>0</v>
      </c>
      <c r="Z479" s="509">
        <v>1.0663047528280956E-6</v>
      </c>
      <c r="AA479" s="509">
        <v>0</v>
      </c>
      <c r="AB479" s="509">
        <v>0</v>
      </c>
      <c r="AC479" s="509">
        <v>0</v>
      </c>
      <c r="AD479" s="509">
        <v>0</v>
      </c>
      <c r="AE479" s="509">
        <v>-3.0839442631547254E-6</v>
      </c>
      <c r="AF479" s="509">
        <v>4.5725020179042397E-4</v>
      </c>
      <c r="AG479" s="509">
        <v>6.8720685744358412E-4</v>
      </c>
      <c r="AH479" s="509">
        <v>9.260264822487374E-4</v>
      </c>
      <c r="AI479" s="509">
        <v>1.1507700142365102E-3</v>
      </c>
      <c r="AJ479" s="509">
        <v>1.3890533565735774E-3</v>
      </c>
      <c r="AK479" s="509">
        <v>1.6256366912586334E-3</v>
      </c>
      <c r="AL479" s="509">
        <v>1.8715349465667219E-3</v>
      </c>
      <c r="AM479" s="509">
        <v>2.1205466908900267E-3</v>
      </c>
      <c r="AN479" s="509">
        <v>2.3485261473575603E-3</v>
      </c>
      <c r="AO479" s="509">
        <v>2.5973580655442446E-3</v>
      </c>
      <c r="AP479" s="509">
        <v>2.8670777427533545E-3</v>
      </c>
      <c r="AQ479" s="509">
        <v>3.1139030585384392E-3</v>
      </c>
      <c r="AR479" s="509">
        <v>3.372894740840196E-3</v>
      </c>
      <c r="AS479" s="509">
        <v>3.6557140459508169E-3</v>
      </c>
      <c r="AT479" s="509">
        <v>3.8933164505858264E-3</v>
      </c>
      <c r="AU479" s="509">
        <v>4.1741013937640625E-3</v>
      </c>
      <c r="AV479" s="509">
        <v>4.4528361274869671E-3</v>
      </c>
      <c r="AW479" s="509">
        <v>4.7390388413330597E-3</v>
      </c>
      <c r="AX479" s="509">
        <v>5.0774828883569378E-3</v>
      </c>
      <c r="AY479" s="509">
        <v>5.3200468728802075E-3</v>
      </c>
      <c r="AZ479" s="509">
        <v>5.6251958166671223E-3</v>
      </c>
      <c r="BA479" s="509">
        <v>5.9527104543256187E-3</v>
      </c>
      <c r="BB479" s="509">
        <v>6.2912703913554219E-3</v>
      </c>
      <c r="BC479" s="509">
        <v>6.5956637078107977E-3</v>
      </c>
      <c r="BD479" s="509">
        <v>6.9651853329324304E-3</v>
      </c>
      <c r="BE479" s="509">
        <v>7.245649085311015E-3</v>
      </c>
      <c r="BF479" s="509">
        <v>7.6143057768218031E-3</v>
      </c>
      <c r="BG479" s="509">
        <v>-4.1921401955011262E-3</v>
      </c>
      <c r="BH479" s="509">
        <v>7.0622980954566927E-2</v>
      </c>
      <c r="BI479" s="509">
        <v>-0.38037210843958924</v>
      </c>
      <c r="BJ479" s="509">
        <v>-0.21580801257664595</v>
      </c>
      <c r="BK479" s="509">
        <v>1.5986258919279198E-2</v>
      </c>
      <c r="BL479" s="509">
        <v>1.9157446746152773E-4</v>
      </c>
    </row>
    <row r="480" spans="1:64" outlineLevel="1" x14ac:dyDescent="0.2">
      <c r="A480" s="238">
        <v>54609</v>
      </c>
      <c r="B480" s="238">
        <v>54793</v>
      </c>
      <c r="C480" s="508">
        <v>-9.53222768947104E-5</v>
      </c>
      <c r="D480" s="509">
        <v>-3.1774920316446353E-5</v>
      </c>
      <c r="E480" s="509">
        <v>0</v>
      </c>
      <c r="F480" s="509">
        <v>0</v>
      </c>
      <c r="G480" s="509">
        <v>0</v>
      </c>
      <c r="H480" s="509">
        <v>0</v>
      </c>
      <c r="I480" s="509">
        <v>0</v>
      </c>
      <c r="J480" s="509">
        <v>0</v>
      </c>
      <c r="K480" s="509">
        <v>0</v>
      </c>
      <c r="L480" s="509">
        <v>0</v>
      </c>
      <c r="M480" s="509">
        <v>0</v>
      </c>
      <c r="N480" s="509">
        <v>3.8856938500142491E-7</v>
      </c>
      <c r="O480" s="509">
        <v>0</v>
      </c>
      <c r="P480" s="509">
        <v>0</v>
      </c>
      <c r="Q480" s="509">
        <v>0</v>
      </c>
      <c r="R480" s="509">
        <v>0</v>
      </c>
      <c r="S480" s="509">
        <v>2.1489320739531692E-9</v>
      </c>
      <c r="T480" s="509">
        <v>2.2359192451519572E-4</v>
      </c>
      <c r="U480" s="509">
        <v>0</v>
      </c>
      <c r="V480" s="509">
        <v>0</v>
      </c>
      <c r="W480" s="509">
        <v>0</v>
      </c>
      <c r="X480" s="509">
        <v>0</v>
      </c>
      <c r="Y480" s="509">
        <v>0</v>
      </c>
      <c r="Z480" s="509">
        <v>9.8054979934258935E-7</v>
      </c>
      <c r="AA480" s="509">
        <v>0</v>
      </c>
      <c r="AB480" s="509">
        <v>0</v>
      </c>
      <c r="AC480" s="509">
        <v>0</v>
      </c>
      <c r="AD480" s="509">
        <v>0</v>
      </c>
      <c r="AE480" s="509">
        <v>-2.835921115995621E-6</v>
      </c>
      <c r="AF480" s="509">
        <v>4.4957267780927623E-4</v>
      </c>
      <c r="AG480" s="509">
        <v>6.7558794242077169E-4</v>
      </c>
      <c r="AH480" s="509">
        <v>9.1019082054319411E-4</v>
      </c>
      <c r="AI480" s="509">
        <v>1.1308074800240459E-3</v>
      </c>
      <c r="AJ480" s="509">
        <v>1.3647414354167609E-3</v>
      </c>
      <c r="AK480" s="509">
        <v>1.5970292496260419E-3</v>
      </c>
      <c r="AL480" s="509">
        <v>1.8384949781579535E-3</v>
      </c>
      <c r="AM480" s="509">
        <v>2.0829259880610074E-3</v>
      </c>
      <c r="AN480" s="509">
        <v>2.3066928829702793E-3</v>
      </c>
      <c r="AO480" s="509">
        <v>2.5509298939678515E-3</v>
      </c>
      <c r="AP480" s="509">
        <v>2.8158303138660357E-3</v>
      </c>
      <c r="AQ480" s="509">
        <v>3.0582385791497191E-3</v>
      </c>
      <c r="AR480" s="509">
        <v>3.3127668249734177E-3</v>
      </c>
      <c r="AS480" s="509">
        <v>3.5908525267743657E-3</v>
      </c>
      <c r="AT480" s="509">
        <v>3.8246666521357664E-3</v>
      </c>
      <c r="AU480" s="509">
        <v>4.1007569049223563E-3</v>
      </c>
      <c r="AV480" s="509">
        <v>4.3748581910092732E-3</v>
      </c>
      <c r="AW480" s="509">
        <v>4.6561956124329534E-3</v>
      </c>
      <c r="AX480" s="509">
        <v>4.9888714006175033E-3</v>
      </c>
      <c r="AY480" s="509">
        <v>5.2271204772913471E-3</v>
      </c>
      <c r="AZ480" s="509">
        <v>5.5269083230544136E-3</v>
      </c>
      <c r="BA480" s="509">
        <v>5.8487068265670322E-3</v>
      </c>
      <c r="BB480" s="509">
        <v>6.1814758542388937E-3</v>
      </c>
      <c r="BC480" s="509">
        <v>6.4805568433193989E-3</v>
      </c>
      <c r="BD480" s="509">
        <v>6.843706829469387E-3</v>
      </c>
      <c r="BE480" s="509">
        <v>7.1193255120078486E-3</v>
      </c>
      <c r="BF480" s="509">
        <v>7.4816089804669028E-3</v>
      </c>
      <c r="BG480" s="509">
        <v>-3.8899838449447249E-3</v>
      </c>
      <c r="BH480" s="509">
        <v>5.9998873125476776E-2</v>
      </c>
      <c r="BI480" s="509">
        <v>-0.22628475346608659</v>
      </c>
      <c r="BJ480" s="509">
        <v>-0.37821566221582154</v>
      </c>
      <c r="BK480" s="509">
        <v>2.6751497527932253E-2</v>
      </c>
      <c r="BL480" s="509">
        <v>3.2054709236777057E-4</v>
      </c>
    </row>
    <row r="481" spans="1:64" outlineLevel="1" x14ac:dyDescent="0.2">
      <c r="A481" s="238">
        <v>54973</v>
      </c>
      <c r="B481" s="238">
        <v>55157</v>
      </c>
      <c r="C481" s="508">
        <v>-9.3429545280909743E-5</v>
      </c>
      <c r="D481" s="509">
        <v>-3.1143996869278934E-5</v>
      </c>
      <c r="E481" s="509">
        <v>0</v>
      </c>
      <c r="F481" s="509">
        <v>0</v>
      </c>
      <c r="G481" s="509">
        <v>0</v>
      </c>
      <c r="H481" s="509">
        <v>0</v>
      </c>
      <c r="I481" s="509">
        <v>0</v>
      </c>
      <c r="J481" s="509">
        <v>0</v>
      </c>
      <c r="K481" s="509">
        <v>0</v>
      </c>
      <c r="L481" s="509">
        <v>0</v>
      </c>
      <c r="M481" s="509">
        <v>0</v>
      </c>
      <c r="N481" s="509">
        <v>3.5890581305542124E-7</v>
      </c>
      <c r="O481" s="509">
        <v>0</v>
      </c>
      <c r="P481" s="509">
        <v>0</v>
      </c>
      <c r="Q481" s="509">
        <v>0</v>
      </c>
      <c r="R481" s="509">
        <v>0</v>
      </c>
      <c r="S481" s="509">
        <v>1.9832920028495238E-9</v>
      </c>
      <c r="T481" s="509">
        <v>2.2092135370209431E-4</v>
      </c>
      <c r="U481" s="509">
        <v>0</v>
      </c>
      <c r="V481" s="509">
        <v>0</v>
      </c>
      <c r="W481" s="509">
        <v>0</v>
      </c>
      <c r="X481" s="509">
        <v>0</v>
      </c>
      <c r="Y481" s="509">
        <v>0</v>
      </c>
      <c r="Z481" s="509">
        <v>9.0569448642219275E-7</v>
      </c>
      <c r="AA481" s="509">
        <v>0</v>
      </c>
      <c r="AB481" s="509">
        <v>0</v>
      </c>
      <c r="AC481" s="509">
        <v>0</v>
      </c>
      <c r="AD481" s="509">
        <v>0</v>
      </c>
      <c r="AE481" s="509">
        <v>-2.619430080827434E-6</v>
      </c>
      <c r="AF481" s="509">
        <v>4.4406555549034166E-4</v>
      </c>
      <c r="AG481" s="509">
        <v>6.6723786191526246E-4</v>
      </c>
      <c r="AH481" s="509">
        <v>8.9875367941319451E-4</v>
      </c>
      <c r="AI481" s="509">
        <v>1.1163618267306941E-3</v>
      </c>
      <c r="AJ481" s="509">
        <v>1.3471077739326404E-3</v>
      </c>
      <c r="AK481" s="509">
        <v>1.5762508300595085E-3</v>
      </c>
      <c r="AL481" s="509">
        <v>1.8144346671054162E-3</v>
      </c>
      <c r="AM481" s="509">
        <v>2.0555446248165382E-3</v>
      </c>
      <c r="AN481" s="509">
        <v>2.2762120803140884E-3</v>
      </c>
      <c r="AO481" s="509">
        <v>2.5170710049680217E-3</v>
      </c>
      <c r="AP481" s="509">
        <v>2.778396783467349E-3</v>
      </c>
      <c r="AQ481" s="509">
        <v>3.017643077423901E-3</v>
      </c>
      <c r="AR481" s="509">
        <v>3.2689468898450258E-3</v>
      </c>
      <c r="AS481" s="509">
        <v>3.5436419507962891E-3</v>
      </c>
      <c r="AT481" s="509">
        <v>3.7746959553625753E-3</v>
      </c>
      <c r="AU481" s="509">
        <v>4.0475008008383773E-3</v>
      </c>
      <c r="AV481" s="509">
        <v>4.3182873238518937E-3</v>
      </c>
      <c r="AW481" s="509">
        <v>4.5961227538703769E-3</v>
      </c>
      <c r="AX481" s="509">
        <v>4.9245531569524353E-3</v>
      </c>
      <c r="AY481" s="509">
        <v>5.1597465358221156E-3</v>
      </c>
      <c r="AZ481" s="509">
        <v>5.4556415996290242E-3</v>
      </c>
      <c r="BA481" s="509">
        <v>5.7732980820318636E-3</v>
      </c>
      <c r="BB481" s="509">
        <v>6.1017847604108444E-3</v>
      </c>
      <c r="BC481" s="509">
        <v>6.3971199444970428E-3</v>
      </c>
      <c r="BD481" s="509">
        <v>6.7556691023002574E-3</v>
      </c>
      <c r="BE481" s="509">
        <v>7.0277804195204019E-3</v>
      </c>
      <c r="BF481" s="509">
        <v>7.3853356153188998E-3</v>
      </c>
      <c r="BG481" s="509">
        <v>-3.435782279324201E-3</v>
      </c>
      <c r="BH481" s="509">
        <v>4.2633721671269872E-2</v>
      </c>
      <c r="BI481" s="509">
        <v>-7.6845749653435547E-2</v>
      </c>
      <c r="BJ481" s="509">
        <v>-0.51595071862560804</v>
      </c>
      <c r="BK481" s="509">
        <v>2.6816189319317854E-2</v>
      </c>
      <c r="BL481" s="509">
        <v>3.2132432000765709E-4</v>
      </c>
    </row>
    <row r="482" spans="1:64" outlineLevel="1" x14ac:dyDescent="0.2">
      <c r="A482" s="238">
        <v>55337</v>
      </c>
      <c r="B482" s="238">
        <v>55521</v>
      </c>
      <c r="C482" s="508">
        <v>-9.1248368826180037E-5</v>
      </c>
      <c r="D482" s="509">
        <v>-3.0416918081477284E-5</v>
      </c>
      <c r="E482" s="509">
        <v>0</v>
      </c>
      <c r="F482" s="509">
        <v>0</v>
      </c>
      <c r="G482" s="509">
        <v>0</v>
      </c>
      <c r="H482" s="509">
        <v>0</v>
      </c>
      <c r="I482" s="509">
        <v>0</v>
      </c>
      <c r="J482" s="509">
        <v>0</v>
      </c>
      <c r="K482" s="509">
        <v>0</v>
      </c>
      <c r="L482" s="509">
        <v>0</v>
      </c>
      <c r="M482" s="509">
        <v>0</v>
      </c>
      <c r="N482" s="509">
        <v>3.3560873698157412E-7</v>
      </c>
      <c r="O482" s="509">
        <v>0</v>
      </c>
      <c r="P482" s="509">
        <v>0</v>
      </c>
      <c r="Q482" s="509">
        <v>0</v>
      </c>
      <c r="R482" s="509">
        <v>0</v>
      </c>
      <c r="S482" s="509">
        <v>1.8544107222018269E-9</v>
      </c>
      <c r="T482" s="509">
        <v>2.1770223632491814E-4</v>
      </c>
      <c r="U482" s="509">
        <v>0</v>
      </c>
      <c r="V482" s="509">
        <v>0</v>
      </c>
      <c r="W482" s="509">
        <v>0</v>
      </c>
      <c r="X482" s="509">
        <v>0</v>
      </c>
      <c r="Y482" s="509">
        <v>0</v>
      </c>
      <c r="Z482" s="509">
        <v>8.4690515884944251E-7</v>
      </c>
      <c r="AA482" s="509">
        <v>0</v>
      </c>
      <c r="AB482" s="509">
        <v>0</v>
      </c>
      <c r="AC482" s="509">
        <v>0</v>
      </c>
      <c r="AD482" s="509">
        <v>0</v>
      </c>
      <c r="AE482" s="509">
        <v>-2.4494062160484997E-6</v>
      </c>
      <c r="AF482" s="509">
        <v>4.3749568531294136E-4</v>
      </c>
      <c r="AG482" s="509">
        <v>6.5731250770487137E-4</v>
      </c>
      <c r="AH482" s="509">
        <v>8.8524448296073421E-4</v>
      </c>
      <c r="AI482" s="509">
        <v>1.0994165955662688E-3</v>
      </c>
      <c r="AJ482" s="509">
        <v>1.3265159267816101E-3</v>
      </c>
      <c r="AK482" s="509">
        <v>1.5520526721636563E-3</v>
      </c>
      <c r="AL482" s="509">
        <v>1.7864695783971485E-3</v>
      </c>
      <c r="AM482" s="509">
        <v>2.0237854429956681E-3</v>
      </c>
      <c r="AN482" s="509">
        <v>2.2409288824576379E-3</v>
      </c>
      <c r="AO482" s="509">
        <v>2.4779453241651622E-3</v>
      </c>
      <c r="AP482" s="509">
        <v>2.7351539023424964E-3</v>
      </c>
      <c r="AQ482" s="509">
        <v>2.9707341983684771E-3</v>
      </c>
      <c r="AR482" s="509">
        <v>3.2182430223341718E-3</v>
      </c>
      <c r="AS482" s="509">
        <v>3.4888858310884452E-3</v>
      </c>
      <c r="AT482" s="509">
        <v>3.7165791767854867E-3</v>
      </c>
      <c r="AU482" s="509">
        <v>3.9854342221996159E-3</v>
      </c>
      <c r="AV482" s="509">
        <v>4.2522454119387626E-3</v>
      </c>
      <c r="AW482" s="509">
        <v>4.525930012138496E-3</v>
      </c>
      <c r="AX482" s="509">
        <v>4.8493591940645953E-3</v>
      </c>
      <c r="AY482" s="509">
        <v>5.0809922016482878E-3</v>
      </c>
      <c r="AZ482" s="509">
        <v>5.372350191526834E-3</v>
      </c>
      <c r="BA482" s="509">
        <v>5.6851626648816295E-3</v>
      </c>
      <c r="BB482" s="509">
        <v>6.0086179030308801E-3</v>
      </c>
      <c r="BC482" s="509">
        <v>6.2995463564596149E-3</v>
      </c>
      <c r="BD482" s="509">
        <v>6.6526813223988929E-3</v>
      </c>
      <c r="BE482" s="509">
        <v>6.9206709864006594E-3</v>
      </c>
      <c r="BF482" s="509">
        <v>7.2727009676424453E-3</v>
      </c>
      <c r="BG482" s="509">
        <v>-3.1068361035224701E-3</v>
      </c>
      <c r="BH482" s="509">
        <v>3.0634457515764726E-2</v>
      </c>
      <c r="BI482" s="509">
        <v>3.1644110075942228E-2</v>
      </c>
      <c r="BJ482" s="509">
        <v>-0.58931029898660714</v>
      </c>
      <c r="BK482" s="509">
        <v>7.5164277717545969E-3</v>
      </c>
      <c r="BL482" s="509">
        <v>9.0094130697493391E-5</v>
      </c>
    </row>
    <row r="483" spans="1:64" outlineLevel="1" x14ac:dyDescent="0.2">
      <c r="A483" s="238">
        <v>55703</v>
      </c>
      <c r="B483" s="238">
        <v>55887</v>
      </c>
      <c r="C483" s="508">
        <v>-8.6996437232908508E-5</v>
      </c>
      <c r="D483" s="509">
        <v>-2.8999569603310738E-5</v>
      </c>
      <c r="E483" s="509">
        <v>0</v>
      </c>
      <c r="F483" s="509">
        <v>0</v>
      </c>
      <c r="G483" s="509">
        <v>0</v>
      </c>
      <c r="H483" s="509">
        <v>0</v>
      </c>
      <c r="I483" s="509">
        <v>0</v>
      </c>
      <c r="J483" s="509">
        <v>0</v>
      </c>
      <c r="K483" s="509">
        <v>0</v>
      </c>
      <c r="L483" s="509">
        <v>0</v>
      </c>
      <c r="M483" s="509">
        <v>0</v>
      </c>
      <c r="N483" s="509">
        <v>4.7300870078398338E-6</v>
      </c>
      <c r="O483" s="509">
        <v>0</v>
      </c>
      <c r="P483" s="509">
        <v>0</v>
      </c>
      <c r="Q483" s="509">
        <v>0</v>
      </c>
      <c r="R483" s="509">
        <v>0</v>
      </c>
      <c r="S483" s="509">
        <v>2.6138969461131367E-8</v>
      </c>
      <c r="T483" s="509">
        <v>1.8566436053510382E-4</v>
      </c>
      <c r="U483" s="509">
        <v>0</v>
      </c>
      <c r="V483" s="509">
        <v>0</v>
      </c>
      <c r="W483" s="509">
        <v>0</v>
      </c>
      <c r="X483" s="509">
        <v>0</v>
      </c>
      <c r="Y483" s="509">
        <v>0</v>
      </c>
      <c r="Z483" s="509">
        <v>1.1936324611008797E-5</v>
      </c>
      <c r="AA483" s="509">
        <v>0</v>
      </c>
      <c r="AB483" s="509">
        <v>0</v>
      </c>
      <c r="AC483" s="509">
        <v>0</v>
      </c>
      <c r="AD483" s="509">
        <v>0</v>
      </c>
      <c r="AE483" s="509">
        <v>-3.4522009313697755E-5</v>
      </c>
      <c r="AF483" s="509">
        <v>3.9752276373428153E-4</v>
      </c>
      <c r="AG483" s="509">
        <v>6.1046560712735287E-4</v>
      </c>
      <c r="AH483" s="509">
        <v>8.5479595081892901E-4</v>
      </c>
      <c r="AI483" s="509">
        <v>1.1044326587474063E-3</v>
      </c>
      <c r="AJ483" s="509">
        <v>1.3680798915081949E-3</v>
      </c>
      <c r="AK483" s="509">
        <v>1.6261941551947573E-3</v>
      </c>
      <c r="AL483" s="509">
        <v>1.8954519520521934E-3</v>
      </c>
      <c r="AM483" s="509">
        <v>2.1704999023704902E-3</v>
      </c>
      <c r="AN483" s="509">
        <v>2.431418159561452E-3</v>
      </c>
      <c r="AO483" s="509">
        <v>2.715410402521351E-3</v>
      </c>
      <c r="AP483" s="509">
        <v>3.0058330433967856E-3</v>
      </c>
      <c r="AQ483" s="509">
        <v>3.2559549150140005E-3</v>
      </c>
      <c r="AR483" s="509">
        <v>3.499774795523436E-3</v>
      </c>
      <c r="AS483" s="509">
        <v>3.7429346297530863E-3</v>
      </c>
      <c r="AT483" s="509">
        <v>3.9287994023622791E-3</v>
      </c>
      <c r="AU483" s="509">
        <v>4.1583344865918359E-3</v>
      </c>
      <c r="AV483" s="509">
        <v>4.393135322354122E-3</v>
      </c>
      <c r="AW483" s="509">
        <v>4.6517006317692289E-3</v>
      </c>
      <c r="AX483" s="509">
        <v>4.9730192473729229E-3</v>
      </c>
      <c r="AY483" s="509">
        <v>5.2105555942930787E-3</v>
      </c>
      <c r="AZ483" s="509">
        <v>5.5144536397020577E-3</v>
      </c>
      <c r="BA483" s="509">
        <v>5.8342665967044821E-3</v>
      </c>
      <c r="BB483" s="509">
        <v>6.1614608427417589E-3</v>
      </c>
      <c r="BC483" s="509">
        <v>6.4436250302862819E-3</v>
      </c>
      <c r="BD483" s="509">
        <v>6.7916428058562017E-3</v>
      </c>
      <c r="BE483" s="509">
        <v>7.058284915090543E-3</v>
      </c>
      <c r="BF483" s="509">
        <v>7.4260332537205709E-3</v>
      </c>
      <c r="BG483" s="509">
        <v>-3.2878144099086903E-3</v>
      </c>
      <c r="BH483" s="509">
        <v>3.0181687867697482E-2</v>
      </c>
      <c r="BI483" s="509">
        <v>7.9309802162750784E-2</v>
      </c>
      <c r="BJ483" s="509">
        <v>-0.61108400563286347</v>
      </c>
      <c r="BK483" s="509">
        <v>-6.0290348269202709E-3</v>
      </c>
      <c r="BL483" s="509">
        <v>-2.335687780061213E-3</v>
      </c>
    </row>
    <row r="484" spans="1:64" outlineLevel="1" x14ac:dyDescent="0.2">
      <c r="A484" s="238">
        <v>59355</v>
      </c>
      <c r="B484" s="238">
        <v>59539</v>
      </c>
      <c r="C484" s="508">
        <v>-6.9919715095859147E-5</v>
      </c>
      <c r="D484" s="509">
        <v>-2.3307179528378463E-5</v>
      </c>
      <c r="E484" s="509">
        <v>0</v>
      </c>
      <c r="F484" s="509">
        <v>0</v>
      </c>
      <c r="G484" s="509">
        <v>0</v>
      </c>
      <c r="H484" s="509">
        <v>0</v>
      </c>
      <c r="I484" s="509">
        <v>0</v>
      </c>
      <c r="J484" s="509">
        <v>0</v>
      </c>
      <c r="K484" s="509">
        <v>0</v>
      </c>
      <c r="L484" s="509">
        <v>0</v>
      </c>
      <c r="M484" s="509">
        <v>0</v>
      </c>
      <c r="N484" s="509">
        <v>2.4708314387555941E-6</v>
      </c>
      <c r="O484" s="509">
        <v>0</v>
      </c>
      <c r="P484" s="509">
        <v>0</v>
      </c>
      <c r="Q484" s="509">
        <v>0</v>
      </c>
      <c r="R484" s="509">
        <v>0</v>
      </c>
      <c r="S484" s="509">
        <v>1.3654407465812923E-8</v>
      </c>
      <c r="T484" s="509">
        <v>1.700259515645397E-4</v>
      </c>
      <c r="U484" s="509">
        <v>0</v>
      </c>
      <c r="V484" s="509">
        <v>0</v>
      </c>
      <c r="W484" s="509">
        <v>0</v>
      </c>
      <c r="X484" s="509">
        <v>0</v>
      </c>
      <c r="Y484" s="509">
        <v>0</v>
      </c>
      <c r="Z484" s="509">
        <v>6.2351204147687023E-6</v>
      </c>
      <c r="AA484" s="509">
        <v>0</v>
      </c>
      <c r="AB484" s="509">
        <v>0</v>
      </c>
      <c r="AC484" s="509">
        <v>0</v>
      </c>
      <c r="AD484" s="509">
        <v>0</v>
      </c>
      <c r="AE484" s="509">
        <v>-1.8033092345770552E-5</v>
      </c>
      <c r="AF484" s="509">
        <v>3.538178563414901E-4</v>
      </c>
      <c r="AG484" s="509">
        <v>5.3815709870168316E-4</v>
      </c>
      <c r="AH484" s="509">
        <v>7.4092556577066981E-4</v>
      </c>
      <c r="AI484" s="509">
        <v>9.4155441471288626E-4</v>
      </c>
      <c r="AJ484" s="509">
        <v>1.1536969644985323E-3</v>
      </c>
      <c r="AK484" s="509">
        <v>1.3625302544041651E-3</v>
      </c>
      <c r="AL484" s="509">
        <v>1.5799372472292961E-3</v>
      </c>
      <c r="AM484" s="509">
        <v>1.8015320051023576E-3</v>
      </c>
      <c r="AN484" s="509">
        <v>2.0087549056340553E-3</v>
      </c>
      <c r="AO484" s="509">
        <v>2.2345494597123677E-3</v>
      </c>
      <c r="AP484" s="509">
        <v>2.4705580760168988E-3</v>
      </c>
      <c r="AQ484" s="509">
        <v>2.67919741597962E-3</v>
      </c>
      <c r="AR484" s="509">
        <v>2.8887720984055454E-3</v>
      </c>
      <c r="AS484" s="509">
        <v>3.1062867651525383E-3</v>
      </c>
      <c r="AT484" s="509">
        <v>3.2797174499745591E-3</v>
      </c>
      <c r="AU484" s="509">
        <v>3.4900656188229656E-3</v>
      </c>
      <c r="AV484" s="509">
        <v>3.7020503405697791E-3</v>
      </c>
      <c r="AW484" s="509">
        <v>3.9283012900296482E-3</v>
      </c>
      <c r="AX484" s="509">
        <v>4.2032178744922516E-3</v>
      </c>
      <c r="AY484" s="509">
        <v>4.4042783495842203E-3</v>
      </c>
      <c r="AZ484" s="509">
        <v>4.6593718341231272E-3</v>
      </c>
      <c r="BA484" s="509">
        <v>4.9300417391713591E-3</v>
      </c>
      <c r="BB484" s="509">
        <v>5.207834842787043E-3</v>
      </c>
      <c r="BC484" s="509">
        <v>5.4523074280790618E-3</v>
      </c>
      <c r="BD484" s="509">
        <v>5.751400896604128E-3</v>
      </c>
      <c r="BE484" s="509">
        <v>5.9796168397872884E-3</v>
      </c>
      <c r="BF484" s="509">
        <v>6.2877293079133256E-3</v>
      </c>
      <c r="BG484" s="509">
        <v>-2.7337544381868251E-3</v>
      </c>
      <c r="BH484" s="509">
        <v>2.5542821582196298E-2</v>
      </c>
      <c r="BI484" s="509">
        <v>3.8356106951348626E-2</v>
      </c>
      <c r="BJ484" s="509">
        <v>9.8232054938258984E-2</v>
      </c>
      <c r="BK484" s="509">
        <v>-0.64532398176235861</v>
      </c>
      <c r="BL484" s="509">
        <v>-1.3694091729864882E-2</v>
      </c>
    </row>
    <row r="485" spans="1:64" ht="13.5" outlineLevel="1" thickBot="1" x14ac:dyDescent="0.25">
      <c r="A485" s="240">
        <v>63009</v>
      </c>
      <c r="B485" s="268">
        <v>63193</v>
      </c>
      <c r="C485" s="508">
        <v>-5.1407992767218968E-5</v>
      </c>
      <c r="D485" s="509">
        <v>-1.713644503208156E-5</v>
      </c>
      <c r="E485" s="509">
        <v>0</v>
      </c>
      <c r="F485" s="509">
        <v>0</v>
      </c>
      <c r="G485" s="509">
        <v>0</v>
      </c>
      <c r="H485" s="509">
        <v>0</v>
      </c>
      <c r="I485" s="509">
        <v>0</v>
      </c>
      <c r="J485" s="509">
        <v>0</v>
      </c>
      <c r="K485" s="509">
        <v>0</v>
      </c>
      <c r="L485" s="509">
        <v>0</v>
      </c>
      <c r="M485" s="509">
        <v>0</v>
      </c>
      <c r="N485" s="509">
        <v>1.0528252514588332E-5</v>
      </c>
      <c r="O485" s="509">
        <v>0</v>
      </c>
      <c r="P485" s="509">
        <v>0</v>
      </c>
      <c r="Q485" s="509">
        <v>0</v>
      </c>
      <c r="R485" s="509">
        <v>0</v>
      </c>
      <c r="S485" s="509">
        <v>5.8179242673483955E-8</v>
      </c>
      <c r="T485" s="509">
        <v>6.6863603065750454E-5</v>
      </c>
      <c r="U485" s="509">
        <v>0</v>
      </c>
      <c r="V485" s="509">
        <v>0</v>
      </c>
      <c r="W485" s="509">
        <v>0</v>
      </c>
      <c r="X485" s="509">
        <v>0</v>
      </c>
      <c r="Y485" s="509">
        <v>0</v>
      </c>
      <c r="Z485" s="509">
        <v>2.6567940195933171E-5</v>
      </c>
      <c r="AA485" s="509">
        <v>0</v>
      </c>
      <c r="AB485" s="509">
        <v>0</v>
      </c>
      <c r="AC485" s="509">
        <v>0</v>
      </c>
      <c r="AD485" s="509">
        <v>0</v>
      </c>
      <c r="AE485" s="509">
        <v>-7.6839287870868189E-5</v>
      </c>
      <c r="AF485" s="509">
        <v>1.9163590626695981E-4</v>
      </c>
      <c r="AG485" s="509">
        <v>3.1891264169834482E-4</v>
      </c>
      <c r="AH485" s="509">
        <v>5.0625885977297058E-4</v>
      </c>
      <c r="AI485" s="509">
        <v>7.2900363398253204E-4</v>
      </c>
      <c r="AJ485" s="509">
        <v>9.6289507012323888E-4</v>
      </c>
      <c r="AK485" s="509">
        <v>1.1864558377514683E-3</v>
      </c>
      <c r="AL485" s="509">
        <v>1.4214717260338169E-3</v>
      </c>
      <c r="AM485" s="509">
        <v>1.6644518131998798E-3</v>
      </c>
      <c r="AN485" s="509">
        <v>1.9088230356414937E-3</v>
      </c>
      <c r="AO485" s="509">
        <v>2.17365237881878E-3</v>
      </c>
      <c r="AP485" s="509">
        <v>2.4198686869114985E-3</v>
      </c>
      <c r="AQ485" s="509">
        <v>2.6071743420078008E-3</v>
      </c>
      <c r="AR485" s="509">
        <v>2.7599902560453138E-3</v>
      </c>
      <c r="AS485" s="509">
        <v>2.8720608265730627E-3</v>
      </c>
      <c r="AT485" s="509">
        <v>2.9231518814797769E-3</v>
      </c>
      <c r="AU485" s="509">
        <v>3.0056561371900881E-3</v>
      </c>
      <c r="AV485" s="509">
        <v>3.1046232767863863E-3</v>
      </c>
      <c r="AW485" s="509">
        <v>3.2477006728284102E-3</v>
      </c>
      <c r="AX485" s="509">
        <v>3.454495931124249E-3</v>
      </c>
      <c r="AY485" s="509">
        <v>3.6187380621308801E-3</v>
      </c>
      <c r="AZ485" s="509">
        <v>3.8382352592286964E-3</v>
      </c>
      <c r="BA485" s="509">
        <v>4.0587213149265514E-3</v>
      </c>
      <c r="BB485" s="509">
        <v>4.2793937919194738E-3</v>
      </c>
      <c r="BC485" s="509">
        <v>4.4477651061020432E-3</v>
      </c>
      <c r="BD485" s="509">
        <v>4.6661148662974217E-3</v>
      </c>
      <c r="BE485" s="509">
        <v>4.8378253484325506E-3</v>
      </c>
      <c r="BF485" s="509">
        <v>5.1053504279219633E-3</v>
      </c>
      <c r="BG485" s="509">
        <v>-2.5113757107448134E-3</v>
      </c>
      <c r="BH485" s="509">
        <v>2.136809145578903E-2</v>
      </c>
      <c r="BI485" s="509">
        <v>3.3678159529295683E-2</v>
      </c>
      <c r="BJ485" s="509">
        <v>6.4750853672216821E-2</v>
      </c>
      <c r="BK485" s="509">
        <v>0.20418953576048329</v>
      </c>
      <c r="BL485" s="509">
        <v>-0.78119757732728745</v>
      </c>
    </row>
    <row r="490" spans="1:64" ht="13.5" thickBot="1" x14ac:dyDescent="0.25">
      <c r="C490" s="5" t="s">
        <v>312</v>
      </c>
    </row>
    <row r="491" spans="1:64" outlineLevel="1" x14ac:dyDescent="0.2">
      <c r="C491" s="505">
        <f t="array" ref="C491:BL552">C358:BL419+C157:BL218</f>
        <v>-8.094531126638748E-5</v>
      </c>
      <c r="D491" s="506">
        <v>-2.6982459960298707E-5</v>
      </c>
      <c r="E491" s="506">
        <v>0</v>
      </c>
      <c r="F491" s="506">
        <v>0</v>
      </c>
      <c r="G491" s="506">
        <v>0</v>
      </c>
      <c r="H491" s="506">
        <v>0</v>
      </c>
      <c r="I491" s="506">
        <v>0</v>
      </c>
      <c r="J491" s="506">
        <v>0</v>
      </c>
      <c r="K491" s="506">
        <v>0</v>
      </c>
      <c r="L491" s="506">
        <v>2.0033543137746068E-5</v>
      </c>
      <c r="M491" s="506">
        <v>-2.8222247553807983E-4</v>
      </c>
      <c r="N491" s="506">
        <v>-4.7910401831520308E-3</v>
      </c>
      <c r="O491" s="506">
        <v>1.6670987421416782E-4</v>
      </c>
      <c r="P491" s="506">
        <v>0</v>
      </c>
      <c r="Q491" s="506">
        <v>0</v>
      </c>
      <c r="R491" s="506">
        <v>0</v>
      </c>
      <c r="S491" s="506">
        <v>0</v>
      </c>
      <c r="T491" s="506">
        <v>0</v>
      </c>
      <c r="U491" s="506">
        <v>0</v>
      </c>
      <c r="V491" s="506">
        <v>0</v>
      </c>
      <c r="W491" s="506">
        <v>0</v>
      </c>
      <c r="X491" s="506">
        <v>0</v>
      </c>
      <c r="Y491" s="506">
        <v>0</v>
      </c>
      <c r="Z491" s="506">
        <v>0</v>
      </c>
      <c r="AA491" s="506">
        <v>0</v>
      </c>
      <c r="AB491" s="506">
        <v>0</v>
      </c>
      <c r="AC491" s="506">
        <v>0</v>
      </c>
      <c r="AD491" s="506">
        <v>0</v>
      </c>
      <c r="AE491" s="506">
        <v>0</v>
      </c>
      <c r="AF491" s="506">
        <v>0</v>
      </c>
      <c r="AG491" s="506">
        <v>0</v>
      </c>
      <c r="AH491" s="506">
        <v>0</v>
      </c>
      <c r="AI491" s="506">
        <v>0</v>
      </c>
      <c r="AJ491" s="506">
        <v>0</v>
      </c>
      <c r="AK491" s="506">
        <v>0</v>
      </c>
      <c r="AL491" s="506">
        <v>0</v>
      </c>
      <c r="AM491" s="506">
        <v>0</v>
      </c>
      <c r="AN491" s="506">
        <v>0</v>
      </c>
      <c r="AO491" s="506">
        <v>0</v>
      </c>
      <c r="AP491" s="506">
        <v>0</v>
      </c>
      <c r="AQ491" s="506">
        <v>0</v>
      </c>
      <c r="AR491" s="506">
        <v>0</v>
      </c>
      <c r="AS491" s="506">
        <v>0</v>
      </c>
      <c r="AT491" s="506">
        <v>0</v>
      </c>
      <c r="AU491" s="506">
        <v>0</v>
      </c>
      <c r="AV491" s="506">
        <v>0</v>
      </c>
      <c r="AW491" s="506">
        <v>0</v>
      </c>
      <c r="AX491" s="506">
        <v>0</v>
      </c>
      <c r="AY491" s="506">
        <v>0</v>
      </c>
      <c r="AZ491" s="506">
        <v>0</v>
      </c>
      <c r="BA491" s="506">
        <v>0</v>
      </c>
      <c r="BB491" s="506">
        <v>0</v>
      </c>
      <c r="BC491" s="506">
        <v>0</v>
      </c>
      <c r="BD491" s="506">
        <v>0</v>
      </c>
      <c r="BE491" s="506">
        <v>0</v>
      </c>
      <c r="BF491" s="506">
        <v>0</v>
      </c>
      <c r="BG491" s="506">
        <v>0</v>
      </c>
      <c r="BH491" s="506">
        <v>0</v>
      </c>
      <c r="BI491" s="506">
        <v>0</v>
      </c>
      <c r="BJ491" s="506">
        <v>0</v>
      </c>
      <c r="BK491" s="506">
        <v>0</v>
      </c>
      <c r="BL491" s="507">
        <v>0</v>
      </c>
    </row>
    <row r="492" spans="1:64" outlineLevel="1" x14ac:dyDescent="0.2">
      <c r="C492" s="508">
        <v>-7.8983664724643817E-5</v>
      </c>
      <c r="D492" s="509">
        <v>-2.632856106960699E-5</v>
      </c>
      <c r="E492" s="509">
        <v>0</v>
      </c>
      <c r="F492" s="509">
        <v>0</v>
      </c>
      <c r="G492" s="509">
        <v>0</v>
      </c>
      <c r="H492" s="509">
        <v>0</v>
      </c>
      <c r="I492" s="509">
        <v>0</v>
      </c>
      <c r="J492" s="509">
        <v>0</v>
      </c>
      <c r="K492" s="509">
        <v>0</v>
      </c>
      <c r="L492" s="509">
        <v>2.4026151369470167E-6</v>
      </c>
      <c r="M492" s="509">
        <v>-8.4719278807510092E-5</v>
      </c>
      <c r="N492" s="509">
        <v>-4.7951107323810959E-3</v>
      </c>
      <c r="O492" s="509">
        <v>6.4264604818796032E-5</v>
      </c>
      <c r="P492" s="509">
        <v>0</v>
      </c>
      <c r="Q492" s="509">
        <v>0</v>
      </c>
      <c r="R492" s="509">
        <v>0</v>
      </c>
      <c r="S492" s="509">
        <v>-8.2998845406221166E-17</v>
      </c>
      <c r="T492" s="509">
        <v>9.6353109293890752E-14</v>
      </c>
      <c r="U492" s="509">
        <v>0</v>
      </c>
      <c r="V492" s="509">
        <v>0</v>
      </c>
      <c r="W492" s="509">
        <v>0</v>
      </c>
      <c r="X492" s="509">
        <v>0</v>
      </c>
      <c r="Y492" s="509">
        <v>0</v>
      </c>
      <c r="Z492" s="509">
        <v>-3.7901622759067541E-14</v>
      </c>
      <c r="AA492" s="509">
        <v>0</v>
      </c>
      <c r="AB492" s="509">
        <v>0</v>
      </c>
      <c r="AC492" s="509">
        <v>0</v>
      </c>
      <c r="AD492" s="509">
        <v>0</v>
      </c>
      <c r="AE492" s="509">
        <v>1.0961834857468829E-13</v>
      </c>
      <c r="AF492" s="509">
        <v>1.0915430990799181E-13</v>
      </c>
      <c r="AG492" s="509">
        <v>1.2812276267754423E-13</v>
      </c>
      <c r="AH492" s="509">
        <v>8.4015613410624321E-14</v>
      </c>
      <c r="AI492" s="509">
        <v>4.7660525258605634E-15</v>
      </c>
      <c r="AJ492" s="509">
        <v>-5.9709364674197959E-14</v>
      </c>
      <c r="AK492" s="509">
        <v>-1.0270850847237202E-13</v>
      </c>
      <c r="AL492" s="509">
        <v>-1.4297366053180087E-13</v>
      </c>
      <c r="AM492" s="509">
        <v>-1.8097318202734205E-13</v>
      </c>
      <c r="AN492" s="509">
        <v>-2.2562432108699303E-13</v>
      </c>
      <c r="AO492" s="509">
        <v>-2.6895991619622769E-13</v>
      </c>
      <c r="AP492" s="509">
        <v>-2.8535990448010466E-13</v>
      </c>
      <c r="AQ492" s="509">
        <v>-2.7176339823418143E-13</v>
      </c>
      <c r="AR492" s="509">
        <v>-2.3566237516095109E-13</v>
      </c>
      <c r="AS492" s="509">
        <v>-1.729081569060875E-13</v>
      </c>
      <c r="AT492" s="509">
        <v>-1.0291985359703299E-13</v>
      </c>
      <c r="AU492" s="509">
        <v>-4.1400825545583152E-14</v>
      </c>
      <c r="AV492" s="509">
        <v>4.3081399121370935E-15</v>
      </c>
      <c r="AW492" s="509">
        <v>2.7909611386697181E-14</v>
      </c>
      <c r="AX492" s="509">
        <v>3.7321367961085743E-14</v>
      </c>
      <c r="AY492" s="509">
        <v>3.7414408822220788E-14</v>
      </c>
      <c r="AZ492" s="509">
        <v>3.2844453022141693E-14</v>
      </c>
      <c r="BA492" s="509">
        <v>3.3842161214765457E-14</v>
      </c>
      <c r="BB492" s="509">
        <v>3.6334946155128968E-14</v>
      </c>
      <c r="BC492" s="509">
        <v>4.7173758906802371E-14</v>
      </c>
      <c r="BD492" s="509">
        <v>5.449047755483758E-14</v>
      </c>
      <c r="BE492" s="509">
        <v>5.7571265178425639E-14</v>
      </c>
      <c r="BF492" s="509">
        <v>5.1749406912907295E-14</v>
      </c>
      <c r="BG492" s="509">
        <v>3.551927754894195E-14</v>
      </c>
      <c r="BH492" s="509">
        <v>6.2846601537582105E-14</v>
      </c>
      <c r="BI492" s="509">
        <v>-4.817848677867479E-14</v>
      </c>
      <c r="BJ492" s="509">
        <v>-5.6188870581494263E-14</v>
      </c>
      <c r="BK492" s="509">
        <v>-1.0050200394229679E-13</v>
      </c>
      <c r="BL492" s="510">
        <v>-1.8521548093929657E-14</v>
      </c>
    </row>
    <row r="493" spans="1:64" outlineLevel="1" x14ac:dyDescent="0.2">
      <c r="C493" s="508">
        <v>-7.7392797904094176E-5</v>
      </c>
      <c r="D493" s="509">
        <v>-2.5798258577619815E-5</v>
      </c>
      <c r="E493" s="509">
        <v>0</v>
      </c>
      <c r="F493" s="509">
        <v>0</v>
      </c>
      <c r="G493" s="509">
        <v>0</v>
      </c>
      <c r="H493" s="509">
        <v>0</v>
      </c>
      <c r="I493" s="509">
        <v>0</v>
      </c>
      <c r="J493" s="509">
        <v>0</v>
      </c>
      <c r="K493" s="509">
        <v>0</v>
      </c>
      <c r="L493" s="509">
        <v>0</v>
      </c>
      <c r="M493" s="509">
        <v>0</v>
      </c>
      <c r="N493" s="509">
        <v>-4.7412257173176115E-3</v>
      </c>
      <c r="O493" s="509">
        <v>0</v>
      </c>
      <c r="P493" s="509">
        <v>0</v>
      </c>
      <c r="Q493" s="509">
        <v>0</v>
      </c>
      <c r="R493" s="509">
        <v>0</v>
      </c>
      <c r="S493" s="509">
        <v>0</v>
      </c>
      <c r="T493" s="509">
        <v>0</v>
      </c>
      <c r="U493" s="509">
        <v>0</v>
      </c>
      <c r="V493" s="509">
        <v>0</v>
      </c>
      <c r="W493" s="509">
        <v>0</v>
      </c>
      <c r="X493" s="509">
        <v>0</v>
      </c>
      <c r="Y493" s="509">
        <v>0</v>
      </c>
      <c r="Z493" s="509">
        <v>0</v>
      </c>
      <c r="AA493" s="509">
        <v>0</v>
      </c>
      <c r="AB493" s="509">
        <v>0</v>
      </c>
      <c r="AC493" s="509">
        <v>0</v>
      </c>
      <c r="AD493" s="509">
        <v>0</v>
      </c>
      <c r="AE493" s="509">
        <v>0</v>
      </c>
      <c r="AF493" s="509">
        <v>0</v>
      </c>
      <c r="AG493" s="509">
        <v>0</v>
      </c>
      <c r="AH493" s="509">
        <v>0</v>
      </c>
      <c r="AI493" s="509">
        <v>0</v>
      </c>
      <c r="AJ493" s="509">
        <v>0</v>
      </c>
      <c r="AK493" s="509">
        <v>0</v>
      </c>
      <c r="AL493" s="509">
        <v>0</v>
      </c>
      <c r="AM493" s="509">
        <v>0</v>
      </c>
      <c r="AN493" s="509">
        <v>0</v>
      </c>
      <c r="AO493" s="509">
        <v>0</v>
      </c>
      <c r="AP493" s="509">
        <v>0</v>
      </c>
      <c r="AQ493" s="509">
        <v>0</v>
      </c>
      <c r="AR493" s="509">
        <v>0</v>
      </c>
      <c r="AS493" s="509">
        <v>0</v>
      </c>
      <c r="AT493" s="509">
        <v>0</v>
      </c>
      <c r="AU493" s="509">
        <v>0</v>
      </c>
      <c r="AV493" s="509">
        <v>0</v>
      </c>
      <c r="AW493" s="509">
        <v>0</v>
      </c>
      <c r="AX493" s="509">
        <v>0</v>
      </c>
      <c r="AY493" s="509">
        <v>0</v>
      </c>
      <c r="AZ493" s="509">
        <v>0</v>
      </c>
      <c r="BA493" s="509">
        <v>0</v>
      </c>
      <c r="BB493" s="509">
        <v>0</v>
      </c>
      <c r="BC493" s="509">
        <v>0</v>
      </c>
      <c r="BD493" s="509">
        <v>0</v>
      </c>
      <c r="BE493" s="509">
        <v>0</v>
      </c>
      <c r="BF493" s="509">
        <v>0</v>
      </c>
      <c r="BG493" s="509">
        <v>0</v>
      </c>
      <c r="BH493" s="509">
        <v>0</v>
      </c>
      <c r="BI493" s="509">
        <v>0</v>
      </c>
      <c r="BJ493" s="509">
        <v>0</v>
      </c>
      <c r="BK493" s="509">
        <v>0</v>
      </c>
      <c r="BL493" s="510">
        <v>0</v>
      </c>
    </row>
    <row r="494" spans="1:64" outlineLevel="1" x14ac:dyDescent="0.2">
      <c r="C494" s="508">
        <v>-7.561026415913485E-5</v>
      </c>
      <c r="D494" s="509">
        <v>-2.5204065478045337E-5</v>
      </c>
      <c r="E494" s="509">
        <v>0</v>
      </c>
      <c r="F494" s="509">
        <v>0</v>
      </c>
      <c r="G494" s="509">
        <v>0</v>
      </c>
      <c r="H494" s="509">
        <v>0</v>
      </c>
      <c r="I494" s="509">
        <v>0</v>
      </c>
      <c r="J494" s="509">
        <v>0</v>
      </c>
      <c r="K494" s="509">
        <v>0</v>
      </c>
      <c r="L494" s="509">
        <v>0</v>
      </c>
      <c r="M494" s="509">
        <v>7.4637085055818383E-5</v>
      </c>
      <c r="N494" s="509">
        <v>-4.6514468402822787E-3</v>
      </c>
      <c r="O494" s="509">
        <v>-8.4566036949881444E-5</v>
      </c>
      <c r="P494" s="509">
        <v>2.2965289963408919E-6</v>
      </c>
      <c r="Q494" s="509">
        <v>0</v>
      </c>
      <c r="R494" s="509">
        <v>0</v>
      </c>
      <c r="S494" s="509">
        <v>-8.2336514406480268E-17</v>
      </c>
      <c r="T494" s="509">
        <v>9.558421123399095E-14</v>
      </c>
      <c r="U494" s="509">
        <v>0</v>
      </c>
      <c r="V494" s="509">
        <v>0</v>
      </c>
      <c r="W494" s="509">
        <v>0</v>
      </c>
      <c r="X494" s="509">
        <v>0</v>
      </c>
      <c r="Y494" s="509">
        <v>0</v>
      </c>
      <c r="Z494" s="509">
        <v>-3.759916771200091E-14</v>
      </c>
      <c r="AA494" s="509">
        <v>0</v>
      </c>
      <c r="AB494" s="509">
        <v>0</v>
      </c>
      <c r="AC494" s="509">
        <v>0</v>
      </c>
      <c r="AD494" s="509">
        <v>0</v>
      </c>
      <c r="AE494" s="509">
        <v>1.0874359387122129E-13</v>
      </c>
      <c r="AF494" s="509">
        <v>1.0828325823427811E-13</v>
      </c>
      <c r="AG494" s="509">
        <v>1.2710034270195952E-13</v>
      </c>
      <c r="AH494" s="509">
        <v>8.334516859959407E-14</v>
      </c>
      <c r="AI494" s="509">
        <v>4.7280194144501481E-15</v>
      </c>
      <c r="AJ494" s="509">
        <v>-5.9232883790578447E-14</v>
      </c>
      <c r="AK494" s="509">
        <v>-1.0188889431068752E-13</v>
      </c>
      <c r="AL494" s="509">
        <v>-1.4183273035315582E-13</v>
      </c>
      <c r="AM494" s="509">
        <v>-1.7952901556946162E-13</v>
      </c>
      <c r="AN494" s="509">
        <v>-2.2382383842461364E-13</v>
      </c>
      <c r="AO494" s="509">
        <v>-2.6681361537345598E-13</v>
      </c>
      <c r="AP494" s="509">
        <v>-2.830827317086613E-13</v>
      </c>
      <c r="AQ494" s="509">
        <v>-2.6959472561753876E-13</v>
      </c>
      <c r="AR494" s="509">
        <v>-2.3378178880125245E-13</v>
      </c>
      <c r="AS494" s="509">
        <v>-1.7152834936941073E-13</v>
      </c>
      <c r="AT494" s="509">
        <v>-1.0209855290071027E-13</v>
      </c>
      <c r="AU494" s="509">
        <v>-4.1070446851283264E-14</v>
      </c>
      <c r="AV494" s="509">
        <v>4.2737609445615315E-15</v>
      </c>
      <c r="AW494" s="509">
        <v>2.7686892616072603E-14</v>
      </c>
      <c r="AX494" s="509">
        <v>3.7023543348798891E-14</v>
      </c>
      <c r="AY494" s="509">
        <v>3.7115841743622858E-14</v>
      </c>
      <c r="AZ494" s="509">
        <v>3.258235420257826E-14</v>
      </c>
      <c r="BA494" s="509">
        <v>3.3572100681259669E-14</v>
      </c>
      <c r="BB494" s="509">
        <v>3.6044993191389849E-14</v>
      </c>
      <c r="BC494" s="509">
        <v>4.6797312189437094E-14</v>
      </c>
      <c r="BD494" s="509">
        <v>5.4055643403848891E-14</v>
      </c>
      <c r="BE494" s="509">
        <v>5.7111846334279662E-14</v>
      </c>
      <c r="BF494" s="509">
        <v>5.13364465126888E-14</v>
      </c>
      <c r="BG494" s="509">
        <v>3.5235833622777376E-14</v>
      </c>
      <c r="BH494" s="509">
        <v>6.2345085495726594E-14</v>
      </c>
      <c r="BI494" s="509">
        <v>-4.7794022330308695E-14</v>
      </c>
      <c r="BJ494" s="509">
        <v>-5.5740483249786096E-14</v>
      </c>
      <c r="BK494" s="509">
        <v>-9.9699997692435421E-14</v>
      </c>
      <c r="BL494" s="510">
        <v>-1.8373746092519137E-14</v>
      </c>
    </row>
    <row r="495" spans="1:64" outlineLevel="1" x14ac:dyDescent="0.2">
      <c r="C495" s="508">
        <v>-7.0269000777193293E-5</v>
      </c>
      <c r="D495" s="509">
        <v>-2.3423598849796997E-5</v>
      </c>
      <c r="E495" s="509">
        <v>0</v>
      </c>
      <c r="F495" s="509">
        <v>0</v>
      </c>
      <c r="G495" s="509">
        <v>0</v>
      </c>
      <c r="H495" s="509">
        <v>0</v>
      </c>
      <c r="I495" s="509">
        <v>0</v>
      </c>
      <c r="J495" s="509">
        <v>0</v>
      </c>
      <c r="K495" s="509">
        <v>0</v>
      </c>
      <c r="L495" s="509">
        <v>0</v>
      </c>
      <c r="M495" s="509">
        <v>3.313620345278949E-4</v>
      </c>
      <c r="N495" s="509">
        <v>-3.8267075856275837E-3</v>
      </c>
      <c r="O495" s="509">
        <v>-1.1071171951426593E-3</v>
      </c>
      <c r="P495" s="509">
        <v>8.849910858873808E-5</v>
      </c>
      <c r="Q495" s="509">
        <v>0</v>
      </c>
      <c r="R495" s="509">
        <v>0</v>
      </c>
      <c r="S495" s="509">
        <v>0</v>
      </c>
      <c r="T495" s="509">
        <v>0</v>
      </c>
      <c r="U495" s="509">
        <v>0</v>
      </c>
      <c r="V495" s="509">
        <v>0</v>
      </c>
      <c r="W495" s="509">
        <v>0</v>
      </c>
      <c r="X495" s="509">
        <v>0</v>
      </c>
      <c r="Y495" s="509">
        <v>0</v>
      </c>
      <c r="Z495" s="509">
        <v>0</v>
      </c>
      <c r="AA495" s="509">
        <v>0</v>
      </c>
      <c r="AB495" s="509">
        <v>0</v>
      </c>
      <c r="AC495" s="509">
        <v>0</v>
      </c>
      <c r="AD495" s="509">
        <v>0</v>
      </c>
      <c r="AE495" s="509">
        <v>0</v>
      </c>
      <c r="AF495" s="509">
        <v>0</v>
      </c>
      <c r="AG495" s="509">
        <v>0</v>
      </c>
      <c r="AH495" s="509">
        <v>0</v>
      </c>
      <c r="AI495" s="509">
        <v>0</v>
      </c>
      <c r="AJ495" s="509">
        <v>0</v>
      </c>
      <c r="AK495" s="509">
        <v>0</v>
      </c>
      <c r="AL495" s="509">
        <v>0</v>
      </c>
      <c r="AM495" s="509">
        <v>0</v>
      </c>
      <c r="AN495" s="509">
        <v>0</v>
      </c>
      <c r="AO495" s="509">
        <v>0</v>
      </c>
      <c r="AP495" s="509">
        <v>0</v>
      </c>
      <c r="AQ495" s="509">
        <v>0</v>
      </c>
      <c r="AR495" s="509">
        <v>0</v>
      </c>
      <c r="AS495" s="509">
        <v>0</v>
      </c>
      <c r="AT495" s="509">
        <v>0</v>
      </c>
      <c r="AU495" s="509">
        <v>0</v>
      </c>
      <c r="AV495" s="509">
        <v>0</v>
      </c>
      <c r="AW495" s="509">
        <v>0</v>
      </c>
      <c r="AX495" s="509">
        <v>0</v>
      </c>
      <c r="AY495" s="509">
        <v>0</v>
      </c>
      <c r="AZ495" s="509">
        <v>0</v>
      </c>
      <c r="BA495" s="509">
        <v>0</v>
      </c>
      <c r="BB495" s="509">
        <v>0</v>
      </c>
      <c r="BC495" s="509">
        <v>0</v>
      </c>
      <c r="BD495" s="509">
        <v>0</v>
      </c>
      <c r="BE495" s="509">
        <v>0</v>
      </c>
      <c r="BF495" s="509">
        <v>0</v>
      </c>
      <c r="BG495" s="509">
        <v>0</v>
      </c>
      <c r="BH495" s="509">
        <v>0</v>
      </c>
      <c r="BI495" s="509">
        <v>0</v>
      </c>
      <c r="BJ495" s="509">
        <v>0</v>
      </c>
      <c r="BK495" s="509">
        <v>0</v>
      </c>
      <c r="BL495" s="510">
        <v>0</v>
      </c>
    </row>
    <row r="496" spans="1:64" outlineLevel="1" x14ac:dyDescent="0.2">
      <c r="C496" s="508">
        <v>-7.3533974086165246E-5</v>
      </c>
      <c r="D496" s="509">
        <v>-2.4511951096176164E-5</v>
      </c>
      <c r="E496" s="509">
        <v>0</v>
      </c>
      <c r="F496" s="509">
        <v>0</v>
      </c>
      <c r="G496" s="509">
        <v>0</v>
      </c>
      <c r="H496" s="509">
        <v>0</v>
      </c>
      <c r="I496" s="509">
        <v>0</v>
      </c>
      <c r="J496" s="509">
        <v>0</v>
      </c>
      <c r="K496" s="509">
        <v>0</v>
      </c>
      <c r="L496" s="509">
        <v>0</v>
      </c>
      <c r="M496" s="509">
        <v>3.3338485040456067E-4</v>
      </c>
      <c r="N496" s="509">
        <v>-2.6525214754880909E-3</v>
      </c>
      <c r="O496" s="509">
        <v>-2.8634826884190827E-3</v>
      </c>
      <c r="P496" s="509">
        <v>2.4733196616505421E-4</v>
      </c>
      <c r="Q496" s="509">
        <v>0</v>
      </c>
      <c r="R496" s="509">
        <v>0</v>
      </c>
      <c r="S496" s="509">
        <v>0</v>
      </c>
      <c r="T496" s="509">
        <v>0</v>
      </c>
      <c r="U496" s="509">
        <v>0</v>
      </c>
      <c r="V496" s="509">
        <v>0</v>
      </c>
      <c r="W496" s="509">
        <v>0</v>
      </c>
      <c r="X496" s="509">
        <v>0</v>
      </c>
      <c r="Y496" s="509">
        <v>0</v>
      </c>
      <c r="Z496" s="509">
        <v>0</v>
      </c>
      <c r="AA496" s="509">
        <v>0</v>
      </c>
      <c r="AB496" s="509">
        <v>0</v>
      </c>
      <c r="AC496" s="509">
        <v>0</v>
      </c>
      <c r="AD496" s="509">
        <v>0</v>
      </c>
      <c r="AE496" s="509">
        <v>0</v>
      </c>
      <c r="AF496" s="509">
        <v>0</v>
      </c>
      <c r="AG496" s="509">
        <v>0</v>
      </c>
      <c r="AH496" s="509">
        <v>0</v>
      </c>
      <c r="AI496" s="509">
        <v>0</v>
      </c>
      <c r="AJ496" s="509">
        <v>0</v>
      </c>
      <c r="AK496" s="509">
        <v>0</v>
      </c>
      <c r="AL496" s="509">
        <v>0</v>
      </c>
      <c r="AM496" s="509">
        <v>0</v>
      </c>
      <c r="AN496" s="509">
        <v>0</v>
      </c>
      <c r="AO496" s="509">
        <v>0</v>
      </c>
      <c r="AP496" s="509">
        <v>0</v>
      </c>
      <c r="AQ496" s="509">
        <v>0</v>
      </c>
      <c r="AR496" s="509">
        <v>0</v>
      </c>
      <c r="AS496" s="509">
        <v>0</v>
      </c>
      <c r="AT496" s="509">
        <v>0</v>
      </c>
      <c r="AU496" s="509">
        <v>0</v>
      </c>
      <c r="AV496" s="509">
        <v>0</v>
      </c>
      <c r="AW496" s="509">
        <v>0</v>
      </c>
      <c r="AX496" s="509">
        <v>0</v>
      </c>
      <c r="AY496" s="509">
        <v>0</v>
      </c>
      <c r="AZ496" s="509">
        <v>0</v>
      </c>
      <c r="BA496" s="509">
        <v>0</v>
      </c>
      <c r="BB496" s="509">
        <v>0</v>
      </c>
      <c r="BC496" s="509">
        <v>0</v>
      </c>
      <c r="BD496" s="509">
        <v>0</v>
      </c>
      <c r="BE496" s="509">
        <v>0</v>
      </c>
      <c r="BF496" s="509">
        <v>0</v>
      </c>
      <c r="BG496" s="509">
        <v>0</v>
      </c>
      <c r="BH496" s="509">
        <v>0</v>
      </c>
      <c r="BI496" s="509">
        <v>0</v>
      </c>
      <c r="BJ496" s="509">
        <v>0</v>
      </c>
      <c r="BK496" s="509">
        <v>0</v>
      </c>
      <c r="BL496" s="510">
        <v>0</v>
      </c>
    </row>
    <row r="497" spans="3:64" outlineLevel="1" x14ac:dyDescent="0.2">
      <c r="C497" s="508">
        <v>-7.8114745826098029E-5</v>
      </c>
      <c r="D497" s="509">
        <v>-2.6038914028087484E-5</v>
      </c>
      <c r="E497" s="509">
        <v>0</v>
      </c>
      <c r="F497" s="509">
        <v>0</v>
      </c>
      <c r="G497" s="509">
        <v>0</v>
      </c>
      <c r="H497" s="509">
        <v>0</v>
      </c>
      <c r="I497" s="509">
        <v>0</v>
      </c>
      <c r="J497" s="509">
        <v>0</v>
      </c>
      <c r="K497" s="509">
        <v>0</v>
      </c>
      <c r="L497" s="509">
        <v>0</v>
      </c>
      <c r="M497" s="509">
        <v>1.8133816411369436E-4</v>
      </c>
      <c r="N497" s="509">
        <v>-1.4600839957519664E-3</v>
      </c>
      <c r="O497" s="509">
        <v>-4.4512068050817939E-3</v>
      </c>
      <c r="P497" s="509">
        <v>3.3021430011191092E-4</v>
      </c>
      <c r="Q497" s="509">
        <v>0</v>
      </c>
      <c r="R497" s="509">
        <v>0</v>
      </c>
      <c r="S497" s="509">
        <v>-8.265752767840205E-17</v>
      </c>
      <c r="T497" s="509">
        <v>9.5956874573136096E-14</v>
      </c>
      <c r="U497" s="509">
        <v>0</v>
      </c>
      <c r="V497" s="509">
        <v>0</v>
      </c>
      <c r="W497" s="509">
        <v>0</v>
      </c>
      <c r="X497" s="509">
        <v>0</v>
      </c>
      <c r="Y497" s="509">
        <v>0</v>
      </c>
      <c r="Z497" s="509">
        <v>-3.7745759196177404E-14</v>
      </c>
      <c r="AA497" s="509">
        <v>0</v>
      </c>
      <c r="AB497" s="509">
        <v>0</v>
      </c>
      <c r="AC497" s="509">
        <v>0</v>
      </c>
      <c r="AD497" s="509">
        <v>0</v>
      </c>
      <c r="AE497" s="509">
        <v>1.0916756295857912E-13</v>
      </c>
      <c r="AF497" s="509">
        <v>1.087054325669021E-13</v>
      </c>
      <c r="AG497" s="509">
        <v>1.2759588100798631E-13</v>
      </c>
      <c r="AH497" s="509">
        <v>8.367011440843588E-14</v>
      </c>
      <c r="AI497" s="509">
        <v>4.7464529975679575E-15</v>
      </c>
      <c r="AJ497" s="509">
        <v>-5.9463820720178169E-14</v>
      </c>
      <c r="AK497" s="509">
        <v>-1.0228613832290908E-13</v>
      </c>
      <c r="AL497" s="509">
        <v>-1.4238570723303083E-13</v>
      </c>
      <c r="AM497" s="509">
        <v>-1.802289625748491E-13</v>
      </c>
      <c r="AN497" s="509">
        <v>-2.2469648190757757E-13</v>
      </c>
      <c r="AO497" s="509">
        <v>-2.6785386722625443E-13</v>
      </c>
      <c r="AP497" s="509">
        <v>-2.841864135269338E-13</v>
      </c>
      <c r="AQ497" s="509">
        <v>-2.7064582045179539E-13</v>
      </c>
      <c r="AR497" s="509">
        <v>-2.3469325630118003E-13</v>
      </c>
      <c r="AS497" s="509">
        <v>-1.7219710340952701E-13</v>
      </c>
      <c r="AT497" s="509">
        <v>-1.0249661432900119E-13</v>
      </c>
      <c r="AU497" s="509">
        <v>-4.1230572144636507E-14</v>
      </c>
      <c r="AV497" s="509">
        <v>4.2904234665800412E-15</v>
      </c>
      <c r="AW497" s="509">
        <v>2.7794838161886653E-14</v>
      </c>
      <c r="AX497" s="509">
        <v>3.7167890591018341E-14</v>
      </c>
      <c r="AY497" s="509">
        <v>3.7260548838453617E-14</v>
      </c>
      <c r="AZ497" s="509">
        <v>3.2709386154378511E-14</v>
      </c>
      <c r="BA497" s="509">
        <v>3.3702991452658796E-14</v>
      </c>
      <c r="BB497" s="509">
        <v>3.6185525266182861E-14</v>
      </c>
      <c r="BC497" s="509">
        <v>4.6979765362386749E-14</v>
      </c>
      <c r="BD497" s="509">
        <v>5.4266395329406994E-14</v>
      </c>
      <c r="BE497" s="509">
        <v>5.7334513771557281E-14</v>
      </c>
      <c r="BF497" s="509">
        <v>5.1536596844320794E-14</v>
      </c>
      <c r="BG497" s="509">
        <v>3.5373210949491736E-14</v>
      </c>
      <c r="BH497" s="509">
        <v>6.2588156264843987E-14</v>
      </c>
      <c r="BI497" s="509">
        <v>-4.7980361472755435E-14</v>
      </c>
      <c r="BJ497" s="509">
        <v>-5.5957804022173668E-14</v>
      </c>
      <c r="BK497" s="509">
        <v>-1.0008870764330657E-13</v>
      </c>
      <c r="BL497" s="510">
        <v>-1.8445381580044168E-14</v>
      </c>
    </row>
    <row r="498" spans="3:64" outlineLevel="1" x14ac:dyDescent="0.2">
      <c r="C498" s="508">
        <v>-6.7814555469624573E-5</v>
      </c>
      <c r="D498" s="509">
        <v>-2.2605429498215111E-5</v>
      </c>
      <c r="E498" s="509">
        <v>0</v>
      </c>
      <c r="F498" s="509">
        <v>0</v>
      </c>
      <c r="G498" s="509">
        <v>0</v>
      </c>
      <c r="H498" s="509">
        <v>0</v>
      </c>
      <c r="I498" s="509">
        <v>0</v>
      </c>
      <c r="J498" s="509">
        <v>0</v>
      </c>
      <c r="K498" s="509">
        <v>0</v>
      </c>
      <c r="L498" s="509">
        <v>0</v>
      </c>
      <c r="M498" s="509">
        <v>0</v>
      </c>
      <c r="N498" s="509">
        <v>0</v>
      </c>
      <c r="O498" s="509">
        <v>-4.8759981776361309E-3</v>
      </c>
      <c r="P498" s="509">
        <v>0</v>
      </c>
      <c r="Q498" s="509">
        <v>0</v>
      </c>
      <c r="R498" s="509">
        <v>0</v>
      </c>
      <c r="S498" s="509">
        <v>0</v>
      </c>
      <c r="T498" s="509">
        <v>0</v>
      </c>
      <c r="U498" s="509">
        <v>0</v>
      </c>
      <c r="V498" s="509">
        <v>0</v>
      </c>
      <c r="W498" s="509">
        <v>0</v>
      </c>
      <c r="X498" s="509">
        <v>0</v>
      </c>
      <c r="Y498" s="509">
        <v>0</v>
      </c>
      <c r="Z498" s="509">
        <v>0</v>
      </c>
      <c r="AA498" s="509">
        <v>0</v>
      </c>
      <c r="AB498" s="509">
        <v>0</v>
      </c>
      <c r="AC498" s="509">
        <v>0</v>
      </c>
      <c r="AD498" s="509">
        <v>0</v>
      </c>
      <c r="AE498" s="509">
        <v>0</v>
      </c>
      <c r="AF498" s="509">
        <v>0</v>
      </c>
      <c r="AG498" s="509">
        <v>0</v>
      </c>
      <c r="AH498" s="509">
        <v>0</v>
      </c>
      <c r="AI498" s="509">
        <v>0</v>
      </c>
      <c r="AJ498" s="509">
        <v>0</v>
      </c>
      <c r="AK498" s="509">
        <v>0</v>
      </c>
      <c r="AL498" s="509">
        <v>0</v>
      </c>
      <c r="AM498" s="509">
        <v>0</v>
      </c>
      <c r="AN498" s="509">
        <v>0</v>
      </c>
      <c r="AO498" s="509">
        <v>0</v>
      </c>
      <c r="AP498" s="509">
        <v>0</v>
      </c>
      <c r="AQ498" s="509">
        <v>0</v>
      </c>
      <c r="AR498" s="509">
        <v>0</v>
      </c>
      <c r="AS498" s="509">
        <v>0</v>
      </c>
      <c r="AT498" s="509">
        <v>0</v>
      </c>
      <c r="AU498" s="509">
        <v>0</v>
      </c>
      <c r="AV498" s="509">
        <v>0</v>
      </c>
      <c r="AW498" s="509">
        <v>0</v>
      </c>
      <c r="AX498" s="509">
        <v>0</v>
      </c>
      <c r="AY498" s="509">
        <v>0</v>
      </c>
      <c r="AZ498" s="509">
        <v>0</v>
      </c>
      <c r="BA498" s="509">
        <v>0</v>
      </c>
      <c r="BB498" s="509">
        <v>0</v>
      </c>
      <c r="BC498" s="509">
        <v>0</v>
      </c>
      <c r="BD498" s="509">
        <v>0</v>
      </c>
      <c r="BE498" s="509">
        <v>0</v>
      </c>
      <c r="BF498" s="509">
        <v>0</v>
      </c>
      <c r="BG498" s="509">
        <v>0</v>
      </c>
      <c r="BH498" s="509">
        <v>0</v>
      </c>
      <c r="BI498" s="509">
        <v>0</v>
      </c>
      <c r="BJ498" s="509">
        <v>0</v>
      </c>
      <c r="BK498" s="509">
        <v>0</v>
      </c>
      <c r="BL498" s="510">
        <v>0</v>
      </c>
    </row>
    <row r="499" spans="3:64" outlineLevel="1" x14ac:dyDescent="0.2">
      <c r="C499" s="508">
        <v>-6.477691245652454E-5</v>
      </c>
      <c r="D499" s="509">
        <v>-2.1592855955177904E-5</v>
      </c>
      <c r="E499" s="509">
        <v>0</v>
      </c>
      <c r="F499" s="509">
        <v>0</v>
      </c>
      <c r="G499" s="509">
        <v>0</v>
      </c>
      <c r="H499" s="509">
        <v>0</v>
      </c>
      <c r="I499" s="509">
        <v>0</v>
      </c>
      <c r="J499" s="509">
        <v>0</v>
      </c>
      <c r="K499" s="509">
        <v>0</v>
      </c>
      <c r="L499" s="509">
        <v>0</v>
      </c>
      <c r="M499" s="509">
        <v>0</v>
      </c>
      <c r="N499" s="509">
        <v>0</v>
      </c>
      <c r="O499" s="509">
        <v>0</v>
      </c>
      <c r="P499" s="509">
        <v>-5.2603948956203407E-3</v>
      </c>
      <c r="Q499" s="509">
        <v>0</v>
      </c>
      <c r="R499" s="509">
        <v>0</v>
      </c>
      <c r="S499" s="509">
        <v>0</v>
      </c>
      <c r="T499" s="509">
        <v>0</v>
      </c>
      <c r="U499" s="509">
        <v>0</v>
      </c>
      <c r="V499" s="509">
        <v>0</v>
      </c>
      <c r="W499" s="509">
        <v>0</v>
      </c>
      <c r="X499" s="509">
        <v>0</v>
      </c>
      <c r="Y499" s="509">
        <v>0</v>
      </c>
      <c r="Z499" s="509">
        <v>0</v>
      </c>
      <c r="AA499" s="509">
        <v>0</v>
      </c>
      <c r="AB499" s="509">
        <v>0</v>
      </c>
      <c r="AC499" s="509">
        <v>0</v>
      </c>
      <c r="AD499" s="509">
        <v>0</v>
      </c>
      <c r="AE499" s="509">
        <v>0</v>
      </c>
      <c r="AF499" s="509">
        <v>0</v>
      </c>
      <c r="AG499" s="509">
        <v>0</v>
      </c>
      <c r="AH499" s="509">
        <v>0</v>
      </c>
      <c r="AI499" s="509">
        <v>0</v>
      </c>
      <c r="AJ499" s="509">
        <v>0</v>
      </c>
      <c r="AK499" s="509">
        <v>0</v>
      </c>
      <c r="AL499" s="509">
        <v>0</v>
      </c>
      <c r="AM499" s="509">
        <v>0</v>
      </c>
      <c r="AN499" s="509">
        <v>0</v>
      </c>
      <c r="AO499" s="509">
        <v>0</v>
      </c>
      <c r="AP499" s="509">
        <v>0</v>
      </c>
      <c r="AQ499" s="509">
        <v>0</v>
      </c>
      <c r="AR499" s="509">
        <v>0</v>
      </c>
      <c r="AS499" s="509">
        <v>0</v>
      </c>
      <c r="AT499" s="509">
        <v>0</v>
      </c>
      <c r="AU499" s="509">
        <v>0</v>
      </c>
      <c r="AV499" s="509">
        <v>0</v>
      </c>
      <c r="AW499" s="509">
        <v>0</v>
      </c>
      <c r="AX499" s="509">
        <v>0</v>
      </c>
      <c r="AY499" s="509">
        <v>0</v>
      </c>
      <c r="AZ499" s="509">
        <v>0</v>
      </c>
      <c r="BA499" s="509">
        <v>0</v>
      </c>
      <c r="BB499" s="509">
        <v>0</v>
      </c>
      <c r="BC499" s="509">
        <v>0</v>
      </c>
      <c r="BD499" s="509">
        <v>0</v>
      </c>
      <c r="BE499" s="509">
        <v>0</v>
      </c>
      <c r="BF499" s="509">
        <v>0</v>
      </c>
      <c r="BG499" s="509">
        <v>0</v>
      </c>
      <c r="BH499" s="509">
        <v>0</v>
      </c>
      <c r="BI499" s="509">
        <v>0</v>
      </c>
      <c r="BJ499" s="509">
        <v>0</v>
      </c>
      <c r="BK499" s="509">
        <v>0</v>
      </c>
      <c r="BL499" s="510">
        <v>0</v>
      </c>
    </row>
    <row r="500" spans="3:64" outlineLevel="1" x14ac:dyDescent="0.2">
      <c r="C500" s="508">
        <v>-6.3184804638096993E-5</v>
      </c>
      <c r="D500" s="509">
        <v>-2.106213978890258E-5</v>
      </c>
      <c r="E500" s="509">
        <v>0</v>
      </c>
      <c r="F500" s="509">
        <v>0</v>
      </c>
      <c r="G500" s="509">
        <v>0</v>
      </c>
      <c r="H500" s="509">
        <v>0</v>
      </c>
      <c r="I500" s="509">
        <v>0</v>
      </c>
      <c r="J500" s="509">
        <v>0</v>
      </c>
      <c r="K500" s="509">
        <v>0</v>
      </c>
      <c r="L500" s="509">
        <v>0</v>
      </c>
      <c r="M500" s="509">
        <v>0</v>
      </c>
      <c r="N500" s="509">
        <v>0</v>
      </c>
      <c r="O500" s="509">
        <v>0</v>
      </c>
      <c r="P500" s="509">
        <v>0</v>
      </c>
      <c r="Q500" s="509">
        <v>-5.7608597608979671E-3</v>
      </c>
      <c r="R500" s="509">
        <v>0</v>
      </c>
      <c r="S500" s="509">
        <v>0</v>
      </c>
      <c r="T500" s="509">
        <v>0</v>
      </c>
      <c r="U500" s="509">
        <v>0</v>
      </c>
      <c r="V500" s="509">
        <v>0</v>
      </c>
      <c r="W500" s="509">
        <v>0</v>
      </c>
      <c r="X500" s="509">
        <v>0</v>
      </c>
      <c r="Y500" s="509">
        <v>0</v>
      </c>
      <c r="Z500" s="509">
        <v>0</v>
      </c>
      <c r="AA500" s="509">
        <v>0</v>
      </c>
      <c r="AB500" s="509">
        <v>0</v>
      </c>
      <c r="AC500" s="509">
        <v>0</v>
      </c>
      <c r="AD500" s="509">
        <v>0</v>
      </c>
      <c r="AE500" s="509">
        <v>0</v>
      </c>
      <c r="AF500" s="509">
        <v>0</v>
      </c>
      <c r="AG500" s="509">
        <v>0</v>
      </c>
      <c r="AH500" s="509">
        <v>0</v>
      </c>
      <c r="AI500" s="509">
        <v>0</v>
      </c>
      <c r="AJ500" s="509">
        <v>0</v>
      </c>
      <c r="AK500" s="509">
        <v>0</v>
      </c>
      <c r="AL500" s="509">
        <v>0</v>
      </c>
      <c r="AM500" s="509">
        <v>0</v>
      </c>
      <c r="AN500" s="509">
        <v>0</v>
      </c>
      <c r="AO500" s="509">
        <v>0</v>
      </c>
      <c r="AP500" s="509">
        <v>0</v>
      </c>
      <c r="AQ500" s="509">
        <v>0</v>
      </c>
      <c r="AR500" s="509">
        <v>0</v>
      </c>
      <c r="AS500" s="509">
        <v>0</v>
      </c>
      <c r="AT500" s="509">
        <v>0</v>
      </c>
      <c r="AU500" s="509">
        <v>0</v>
      </c>
      <c r="AV500" s="509">
        <v>0</v>
      </c>
      <c r="AW500" s="509">
        <v>0</v>
      </c>
      <c r="AX500" s="509">
        <v>0</v>
      </c>
      <c r="AY500" s="509">
        <v>0</v>
      </c>
      <c r="AZ500" s="509">
        <v>0</v>
      </c>
      <c r="BA500" s="509">
        <v>0</v>
      </c>
      <c r="BB500" s="509">
        <v>0</v>
      </c>
      <c r="BC500" s="509">
        <v>0</v>
      </c>
      <c r="BD500" s="509">
        <v>0</v>
      </c>
      <c r="BE500" s="509">
        <v>0</v>
      </c>
      <c r="BF500" s="509">
        <v>0</v>
      </c>
      <c r="BG500" s="509">
        <v>0</v>
      </c>
      <c r="BH500" s="509">
        <v>0</v>
      </c>
      <c r="BI500" s="509">
        <v>0</v>
      </c>
      <c r="BJ500" s="509">
        <v>0</v>
      </c>
      <c r="BK500" s="509">
        <v>0</v>
      </c>
      <c r="BL500" s="510">
        <v>0</v>
      </c>
    </row>
    <row r="501" spans="3:64" outlineLevel="1" x14ac:dyDescent="0.2">
      <c r="C501" s="508">
        <v>-5.6741185546900338E-5</v>
      </c>
      <c r="D501" s="509">
        <v>-1.8914211864544255E-5</v>
      </c>
      <c r="E501" s="509">
        <v>0</v>
      </c>
      <c r="F501" s="509">
        <v>0</v>
      </c>
      <c r="G501" s="509">
        <v>0</v>
      </c>
      <c r="H501" s="509">
        <v>0</v>
      </c>
      <c r="I501" s="509">
        <v>0</v>
      </c>
      <c r="J501" s="509">
        <v>0</v>
      </c>
      <c r="K501" s="509">
        <v>0</v>
      </c>
      <c r="L501" s="509">
        <v>0</v>
      </c>
      <c r="M501" s="509">
        <v>0</v>
      </c>
      <c r="N501" s="509">
        <v>0</v>
      </c>
      <c r="O501" s="509">
        <v>0</v>
      </c>
      <c r="P501" s="509">
        <v>0</v>
      </c>
      <c r="Q501" s="509">
        <v>4.0866408498995484E-4</v>
      </c>
      <c r="R501" s="509">
        <v>-5.8249512614741237E-3</v>
      </c>
      <c r="S501" s="509">
        <v>-4.2524704425584667E-4</v>
      </c>
      <c r="T501" s="509">
        <v>2.2717732770319787E-5</v>
      </c>
      <c r="U501" s="509">
        <v>0</v>
      </c>
      <c r="V501" s="509">
        <v>0</v>
      </c>
      <c r="W501" s="509">
        <v>0</v>
      </c>
      <c r="X501" s="509">
        <v>0</v>
      </c>
      <c r="Y501" s="509">
        <v>0</v>
      </c>
      <c r="Z501" s="509">
        <v>0</v>
      </c>
      <c r="AA501" s="509">
        <v>0</v>
      </c>
      <c r="AB501" s="509">
        <v>0</v>
      </c>
      <c r="AC501" s="509">
        <v>0</v>
      </c>
      <c r="AD501" s="509">
        <v>0</v>
      </c>
      <c r="AE501" s="509">
        <v>0</v>
      </c>
      <c r="AF501" s="509">
        <v>0</v>
      </c>
      <c r="AG501" s="509">
        <v>0</v>
      </c>
      <c r="AH501" s="509">
        <v>0</v>
      </c>
      <c r="AI501" s="509">
        <v>0</v>
      </c>
      <c r="AJ501" s="509">
        <v>0</v>
      </c>
      <c r="AK501" s="509">
        <v>0</v>
      </c>
      <c r="AL501" s="509">
        <v>0</v>
      </c>
      <c r="AM501" s="509">
        <v>0</v>
      </c>
      <c r="AN501" s="509">
        <v>0</v>
      </c>
      <c r="AO501" s="509">
        <v>0</v>
      </c>
      <c r="AP501" s="509">
        <v>0</v>
      </c>
      <c r="AQ501" s="509">
        <v>0</v>
      </c>
      <c r="AR501" s="509">
        <v>0</v>
      </c>
      <c r="AS501" s="509">
        <v>0</v>
      </c>
      <c r="AT501" s="509">
        <v>0</v>
      </c>
      <c r="AU501" s="509">
        <v>0</v>
      </c>
      <c r="AV501" s="509">
        <v>0</v>
      </c>
      <c r="AW501" s="509">
        <v>0</v>
      </c>
      <c r="AX501" s="509">
        <v>0</v>
      </c>
      <c r="AY501" s="509">
        <v>0</v>
      </c>
      <c r="AZ501" s="509">
        <v>0</v>
      </c>
      <c r="BA501" s="509">
        <v>0</v>
      </c>
      <c r="BB501" s="509">
        <v>0</v>
      </c>
      <c r="BC501" s="509">
        <v>0</v>
      </c>
      <c r="BD501" s="509">
        <v>0</v>
      </c>
      <c r="BE501" s="509">
        <v>0</v>
      </c>
      <c r="BF501" s="509">
        <v>0</v>
      </c>
      <c r="BG501" s="509">
        <v>0</v>
      </c>
      <c r="BH501" s="509">
        <v>0</v>
      </c>
      <c r="BI501" s="509">
        <v>0</v>
      </c>
      <c r="BJ501" s="509">
        <v>0</v>
      </c>
      <c r="BK501" s="509">
        <v>0</v>
      </c>
      <c r="BL501" s="510">
        <v>0</v>
      </c>
    </row>
    <row r="502" spans="3:64" outlineLevel="1" x14ac:dyDescent="0.2">
      <c r="C502" s="508">
        <v>-6.2451811447116222E-5</v>
      </c>
      <c r="D502" s="509">
        <v>-2.0817802471712741E-5</v>
      </c>
      <c r="E502" s="509">
        <v>0</v>
      </c>
      <c r="F502" s="509">
        <v>0</v>
      </c>
      <c r="G502" s="509">
        <v>0</v>
      </c>
      <c r="H502" s="509">
        <v>0</v>
      </c>
      <c r="I502" s="509">
        <v>0</v>
      </c>
      <c r="J502" s="509">
        <v>0</v>
      </c>
      <c r="K502" s="509">
        <v>0</v>
      </c>
      <c r="L502" s="509">
        <v>0</v>
      </c>
      <c r="M502" s="509">
        <v>0</v>
      </c>
      <c r="N502" s="509">
        <v>1.509510379800655E-14</v>
      </c>
      <c r="O502" s="509">
        <v>0</v>
      </c>
      <c r="P502" s="509">
        <v>0</v>
      </c>
      <c r="Q502" s="509">
        <v>0</v>
      </c>
      <c r="R502" s="509">
        <v>0</v>
      </c>
      <c r="S502" s="509">
        <v>-6.958870960541633E-3</v>
      </c>
      <c r="T502" s="509">
        <v>-9.683795758950258E-14</v>
      </c>
      <c r="U502" s="509">
        <v>0</v>
      </c>
      <c r="V502" s="509">
        <v>0</v>
      </c>
      <c r="W502" s="509">
        <v>0</v>
      </c>
      <c r="X502" s="509">
        <v>0</v>
      </c>
      <c r="Y502" s="509">
        <v>0</v>
      </c>
      <c r="Z502" s="509">
        <v>3.8092343508302549E-14</v>
      </c>
      <c r="AA502" s="509">
        <v>0</v>
      </c>
      <c r="AB502" s="509">
        <v>0</v>
      </c>
      <c r="AC502" s="509">
        <v>0</v>
      </c>
      <c r="AD502" s="509">
        <v>0</v>
      </c>
      <c r="AE502" s="509">
        <v>-1.1016994747859195E-13</v>
      </c>
      <c r="AF502" s="509">
        <v>-1.0970357377197513E-13</v>
      </c>
      <c r="AG502" s="509">
        <v>-1.2876747568751888E-13</v>
      </c>
      <c r="AH502" s="509">
        <v>-8.4438379497421532E-14</v>
      </c>
      <c r="AI502" s="509">
        <v>-4.7900352749476923E-15</v>
      </c>
      <c r="AJ502" s="509">
        <v>6.0009821856187232E-14</v>
      </c>
      <c r="AK502" s="509">
        <v>1.0322533710034881E-13</v>
      </c>
      <c r="AL502" s="509">
        <v>1.4369310317495198E-13</v>
      </c>
      <c r="AM502" s="509">
        <v>1.8188383804561091E-13</v>
      </c>
      <c r="AN502" s="509">
        <v>2.2675966138196924E-13</v>
      </c>
      <c r="AO502" s="509">
        <v>2.7031332095826692E-13</v>
      </c>
      <c r="AP502" s="509">
        <v>2.8679583388951391E-13</v>
      </c>
      <c r="AQ502" s="509">
        <v>2.7313091010182255E-13</v>
      </c>
      <c r="AR502" s="509">
        <v>2.3684822688669152E-13</v>
      </c>
      <c r="AS502" s="509">
        <v>1.7377822976401245E-13</v>
      </c>
      <c r="AT502" s="509">
        <v>1.0343774571246991E-13</v>
      </c>
      <c r="AU502" s="509">
        <v>4.1609154263252975E-14</v>
      </c>
      <c r="AV502" s="509">
        <v>-4.3298184475674915E-15</v>
      </c>
      <c r="AW502" s="509">
        <v>-2.805005239177936E-14</v>
      </c>
      <c r="AX502" s="509">
        <v>-3.7509168871491662E-14</v>
      </c>
      <c r="AY502" s="509">
        <v>-3.760267791370849E-14</v>
      </c>
      <c r="AZ502" s="509">
        <v>-3.3009726122146328E-14</v>
      </c>
      <c r="BA502" s="509">
        <v>-3.4012454776696618E-14</v>
      </c>
      <c r="BB502" s="509">
        <v>-3.6517783396641605E-14</v>
      </c>
      <c r="BC502" s="509">
        <v>-4.7411136992171679E-14</v>
      </c>
      <c r="BD502" s="509">
        <v>-5.4764673326651772E-14</v>
      </c>
      <c r="BE502" s="509">
        <v>-5.7860963455964698E-14</v>
      </c>
      <c r="BF502" s="509">
        <v>-5.2009809632907913E-14</v>
      </c>
      <c r="BG502" s="509">
        <v>-3.5698010350687226E-14</v>
      </c>
      <c r="BH502" s="509">
        <v>-6.3162845277548509E-14</v>
      </c>
      <c r="BI502" s="509">
        <v>4.8420920648956508E-14</v>
      </c>
      <c r="BJ502" s="509">
        <v>5.6471612657317615E-14</v>
      </c>
      <c r="BK502" s="509">
        <v>1.0100772945208146E-13</v>
      </c>
      <c r="BL502" s="510">
        <v>1.8614748418145898E-14</v>
      </c>
    </row>
    <row r="503" spans="3:64" outlineLevel="1" x14ac:dyDescent="0.2">
      <c r="C503" s="508">
        <v>-6.2054078385955657E-5</v>
      </c>
      <c r="D503" s="509">
        <v>-2.0685221401914823E-5</v>
      </c>
      <c r="E503" s="509">
        <v>0</v>
      </c>
      <c r="F503" s="509">
        <v>0</v>
      </c>
      <c r="G503" s="509">
        <v>0</v>
      </c>
      <c r="H503" s="509">
        <v>0</v>
      </c>
      <c r="I503" s="509">
        <v>0</v>
      </c>
      <c r="J503" s="509">
        <v>0</v>
      </c>
      <c r="K503" s="509">
        <v>0</v>
      </c>
      <c r="L503" s="509">
        <v>0</v>
      </c>
      <c r="M503" s="509">
        <v>0</v>
      </c>
      <c r="N503" s="509">
        <v>0</v>
      </c>
      <c r="O503" s="509">
        <v>0</v>
      </c>
      <c r="P503" s="509">
        <v>0</v>
      </c>
      <c r="Q503" s="509">
        <v>0</v>
      </c>
      <c r="R503" s="509">
        <v>0</v>
      </c>
      <c r="S503" s="509">
        <v>0</v>
      </c>
      <c r="T503" s="509">
        <v>-7.5323004672316904E-3</v>
      </c>
      <c r="U503" s="509">
        <v>0</v>
      </c>
      <c r="V503" s="509">
        <v>0</v>
      </c>
      <c r="W503" s="509">
        <v>0</v>
      </c>
      <c r="X503" s="509">
        <v>0</v>
      </c>
      <c r="Y503" s="509">
        <v>0</v>
      </c>
      <c r="Z503" s="509">
        <v>0</v>
      </c>
      <c r="AA503" s="509">
        <v>0</v>
      </c>
      <c r="AB503" s="509">
        <v>0</v>
      </c>
      <c r="AC503" s="509">
        <v>0</v>
      </c>
      <c r="AD503" s="509">
        <v>0</v>
      </c>
      <c r="AE503" s="509">
        <v>0</v>
      </c>
      <c r="AF503" s="509">
        <v>0</v>
      </c>
      <c r="AG503" s="509">
        <v>0</v>
      </c>
      <c r="AH503" s="509">
        <v>0</v>
      </c>
      <c r="AI503" s="509">
        <v>0</v>
      </c>
      <c r="AJ503" s="509">
        <v>0</v>
      </c>
      <c r="AK503" s="509">
        <v>0</v>
      </c>
      <c r="AL503" s="509">
        <v>0</v>
      </c>
      <c r="AM503" s="509">
        <v>0</v>
      </c>
      <c r="AN503" s="509">
        <v>0</v>
      </c>
      <c r="AO503" s="509">
        <v>0</v>
      </c>
      <c r="AP503" s="509">
        <v>0</v>
      </c>
      <c r="AQ503" s="509">
        <v>0</v>
      </c>
      <c r="AR503" s="509">
        <v>0</v>
      </c>
      <c r="AS503" s="509">
        <v>0</v>
      </c>
      <c r="AT503" s="509">
        <v>0</v>
      </c>
      <c r="AU503" s="509">
        <v>0</v>
      </c>
      <c r="AV503" s="509">
        <v>0</v>
      </c>
      <c r="AW503" s="509">
        <v>0</v>
      </c>
      <c r="AX503" s="509">
        <v>0</v>
      </c>
      <c r="AY503" s="509">
        <v>0</v>
      </c>
      <c r="AZ503" s="509">
        <v>0</v>
      </c>
      <c r="BA503" s="509">
        <v>0</v>
      </c>
      <c r="BB503" s="509">
        <v>0</v>
      </c>
      <c r="BC503" s="509">
        <v>0</v>
      </c>
      <c r="BD503" s="509">
        <v>0</v>
      </c>
      <c r="BE503" s="509">
        <v>0</v>
      </c>
      <c r="BF503" s="509">
        <v>0</v>
      </c>
      <c r="BG503" s="509">
        <v>0</v>
      </c>
      <c r="BH503" s="509">
        <v>0</v>
      </c>
      <c r="BI503" s="509">
        <v>0</v>
      </c>
      <c r="BJ503" s="509">
        <v>0</v>
      </c>
      <c r="BK503" s="509">
        <v>0</v>
      </c>
      <c r="BL503" s="510">
        <v>0</v>
      </c>
    </row>
    <row r="504" spans="3:64" outlineLevel="1" x14ac:dyDescent="0.2">
      <c r="C504" s="508">
        <v>-6.2439556626288576E-5</v>
      </c>
      <c r="D504" s="509">
        <v>-2.081371742391567E-5</v>
      </c>
      <c r="E504" s="509">
        <v>0</v>
      </c>
      <c r="F504" s="509">
        <v>0</v>
      </c>
      <c r="G504" s="509">
        <v>0</v>
      </c>
      <c r="H504" s="509">
        <v>0</v>
      </c>
      <c r="I504" s="509">
        <v>1.2553406628821137E-7</v>
      </c>
      <c r="J504" s="509">
        <v>0</v>
      </c>
      <c r="K504" s="509">
        <v>0</v>
      </c>
      <c r="L504" s="509">
        <v>0</v>
      </c>
      <c r="M504" s="509">
        <v>0</v>
      </c>
      <c r="N504" s="509">
        <v>0</v>
      </c>
      <c r="O504" s="509">
        <v>0</v>
      </c>
      <c r="P504" s="509">
        <v>0</v>
      </c>
      <c r="Q504" s="509">
        <v>0</v>
      </c>
      <c r="R504" s="509">
        <v>0</v>
      </c>
      <c r="S504" s="509">
        <v>0</v>
      </c>
      <c r="T504" s="509">
        <v>0</v>
      </c>
      <c r="U504" s="509">
        <v>-8.2655810292888501E-3</v>
      </c>
      <c r="V504" s="509">
        <v>0</v>
      </c>
      <c r="W504" s="509">
        <v>0</v>
      </c>
      <c r="X504" s="509">
        <v>0</v>
      </c>
      <c r="Y504" s="509">
        <v>0</v>
      </c>
      <c r="Z504" s="509">
        <v>0</v>
      </c>
      <c r="AA504" s="509">
        <v>0</v>
      </c>
      <c r="AB504" s="509">
        <v>0</v>
      </c>
      <c r="AC504" s="509">
        <v>0</v>
      </c>
      <c r="AD504" s="509">
        <v>0</v>
      </c>
      <c r="AE504" s="509">
        <v>0</v>
      </c>
      <c r="AF504" s="509">
        <v>0</v>
      </c>
      <c r="AG504" s="509">
        <v>0</v>
      </c>
      <c r="AH504" s="509">
        <v>0</v>
      </c>
      <c r="AI504" s="509">
        <v>0</v>
      </c>
      <c r="AJ504" s="509">
        <v>0</v>
      </c>
      <c r="AK504" s="509">
        <v>0</v>
      </c>
      <c r="AL504" s="509">
        <v>0</v>
      </c>
      <c r="AM504" s="509">
        <v>0</v>
      </c>
      <c r="AN504" s="509">
        <v>0</v>
      </c>
      <c r="AO504" s="509">
        <v>0</v>
      </c>
      <c r="AP504" s="509">
        <v>0</v>
      </c>
      <c r="AQ504" s="509">
        <v>0</v>
      </c>
      <c r="AR504" s="509">
        <v>0</v>
      </c>
      <c r="AS504" s="509">
        <v>0</v>
      </c>
      <c r="AT504" s="509">
        <v>0</v>
      </c>
      <c r="AU504" s="509">
        <v>0</v>
      </c>
      <c r="AV504" s="509">
        <v>0</v>
      </c>
      <c r="AW504" s="509">
        <v>0</v>
      </c>
      <c r="AX504" s="509">
        <v>0</v>
      </c>
      <c r="AY504" s="509">
        <v>0</v>
      </c>
      <c r="AZ504" s="509">
        <v>0</v>
      </c>
      <c r="BA504" s="509">
        <v>0</v>
      </c>
      <c r="BB504" s="509">
        <v>0</v>
      </c>
      <c r="BC504" s="509">
        <v>0</v>
      </c>
      <c r="BD504" s="509">
        <v>0</v>
      </c>
      <c r="BE504" s="509">
        <v>0</v>
      </c>
      <c r="BF504" s="509">
        <v>0</v>
      </c>
      <c r="BG504" s="509">
        <v>0</v>
      </c>
      <c r="BH504" s="509">
        <v>0</v>
      </c>
      <c r="BI504" s="509">
        <v>0</v>
      </c>
      <c r="BJ504" s="509">
        <v>0</v>
      </c>
      <c r="BK504" s="509">
        <v>0</v>
      </c>
      <c r="BL504" s="510">
        <v>0</v>
      </c>
    </row>
    <row r="505" spans="3:64" outlineLevel="1" x14ac:dyDescent="0.2">
      <c r="C505" s="508">
        <v>-6.0103954316779318E-5</v>
      </c>
      <c r="D505" s="509">
        <v>-2.0035163432764542E-5</v>
      </c>
      <c r="E505" s="509">
        <v>0</v>
      </c>
      <c r="F505" s="509">
        <v>0</v>
      </c>
      <c r="G505" s="509">
        <v>0</v>
      </c>
      <c r="H505" s="509">
        <v>0</v>
      </c>
      <c r="I505" s="509">
        <v>-3.9559992898788097E-9</v>
      </c>
      <c r="J505" s="509">
        <v>4.9674804568008852E-7</v>
      </c>
      <c r="K505" s="509">
        <v>1.5402354515555859E-8</v>
      </c>
      <c r="L505" s="509">
        <v>-6.857217178522246E-10</v>
      </c>
      <c r="M505" s="509">
        <v>0</v>
      </c>
      <c r="N505" s="509">
        <v>1.4936284516777529E-14</v>
      </c>
      <c r="O505" s="509">
        <v>0</v>
      </c>
      <c r="P505" s="509">
        <v>0</v>
      </c>
      <c r="Q505" s="509">
        <v>0</v>
      </c>
      <c r="R505" s="509">
        <v>0</v>
      </c>
      <c r="S505" s="509">
        <v>8.2538849762829502E-17</v>
      </c>
      <c r="T505" s="509">
        <v>-9.5819101738900015E-14</v>
      </c>
      <c r="U505" s="509">
        <v>2.6047616913189338E-4</v>
      </c>
      <c r="V505" s="509">
        <v>-8.6989182133243494E-3</v>
      </c>
      <c r="W505" s="509">
        <v>-1.2943882741305412E-4</v>
      </c>
      <c r="X505" s="509">
        <v>3.298399578749974E-6</v>
      </c>
      <c r="Y505" s="509">
        <v>0</v>
      </c>
      <c r="Z505" s="509">
        <v>3.769156464005015E-14</v>
      </c>
      <c r="AA505" s="509">
        <v>0</v>
      </c>
      <c r="AB505" s="509">
        <v>0</v>
      </c>
      <c r="AC505" s="509">
        <v>0</v>
      </c>
      <c r="AD505" s="509">
        <v>0</v>
      </c>
      <c r="AE505" s="509">
        <v>-1.0901082249967656E-13</v>
      </c>
      <c r="AF505" s="509">
        <v>-1.0854935562496103E-13</v>
      </c>
      <c r="AG505" s="509">
        <v>-1.2741268156301152E-13</v>
      </c>
      <c r="AH505" s="509">
        <v>-8.3549982642429727E-14</v>
      </c>
      <c r="AI505" s="509">
        <v>-4.7396381415719396E-15</v>
      </c>
      <c r="AJ505" s="509">
        <v>5.9378443834451453E-14</v>
      </c>
      <c r="AK505" s="509">
        <v>1.0213927806675236E-13</v>
      </c>
      <c r="AL505" s="509">
        <v>1.4218127287095439E-13</v>
      </c>
      <c r="AM505" s="509">
        <v>1.799701936737587E-13</v>
      </c>
      <c r="AN505" s="509">
        <v>2.243738674904971E-13</v>
      </c>
      <c r="AO505" s="509">
        <v>2.6746928835566282E-13</v>
      </c>
      <c r="AP505" s="509">
        <v>2.8377838473465434E-13</v>
      </c>
      <c r="AQ505" s="509">
        <v>2.7025723295430066E-13</v>
      </c>
      <c r="AR505" s="509">
        <v>2.3435628872860605E-13</v>
      </c>
      <c r="AS505" s="509">
        <v>1.719498664805471E-13</v>
      </c>
      <c r="AT505" s="509">
        <v>1.0234945187588331E-13</v>
      </c>
      <c r="AU505" s="509">
        <v>4.1171374168391348E-14</v>
      </c>
      <c r="AV505" s="509">
        <v>-4.2842633680598101E-15</v>
      </c>
      <c r="AW505" s="509">
        <v>-2.7754930925977493E-14</v>
      </c>
      <c r="AX505" s="509">
        <v>-3.7114525726311353E-14</v>
      </c>
      <c r="AY505" s="509">
        <v>-3.7207050937010896E-14</v>
      </c>
      <c r="AZ505" s="509">
        <v>-3.2662422715264249E-14</v>
      </c>
      <c r="BA505" s="509">
        <v>-3.3654601416245857E-14</v>
      </c>
      <c r="BB505" s="509">
        <v>-3.6133570860660381E-14</v>
      </c>
      <c r="BC505" s="509">
        <v>-4.6912312817120824E-14</v>
      </c>
      <c r="BD505" s="509">
        <v>-5.4188480796221485E-14</v>
      </c>
      <c r="BE505" s="509">
        <v>-5.7252194099340022E-14</v>
      </c>
      <c r="BF505" s="509">
        <v>-5.1462601697587327E-14</v>
      </c>
      <c r="BG505" s="509">
        <v>-3.5322422847542584E-14</v>
      </c>
      <c r="BH505" s="509">
        <v>-6.249829352476856E-14</v>
      </c>
      <c r="BI505" s="509">
        <v>4.7911472292931911E-14</v>
      </c>
      <c r="BJ505" s="509">
        <v>5.5877461000456303E-14</v>
      </c>
      <c r="BK505" s="509">
        <v>9.9945002411259528E-14</v>
      </c>
      <c r="BL505" s="510">
        <v>1.8418898094518478E-14</v>
      </c>
    </row>
    <row r="506" spans="3:64" outlineLevel="1" x14ac:dyDescent="0.2">
      <c r="C506" s="508">
        <v>-6.6753505003441641E-5</v>
      </c>
      <c r="D506" s="509">
        <v>-2.2251736973120582E-5</v>
      </c>
      <c r="E506" s="509">
        <v>0</v>
      </c>
      <c r="F506" s="509">
        <v>0</v>
      </c>
      <c r="G506" s="509">
        <v>0</v>
      </c>
      <c r="H506" s="509">
        <v>0</v>
      </c>
      <c r="I506" s="509">
        <v>-1.3645152210117118E-8</v>
      </c>
      <c r="J506" s="509">
        <v>2.259912607761546E-7</v>
      </c>
      <c r="K506" s="509">
        <v>8.7440989190297707E-7</v>
      </c>
      <c r="L506" s="509">
        <v>-8.9695875238240147E-8</v>
      </c>
      <c r="M506" s="509">
        <v>0</v>
      </c>
      <c r="N506" s="509">
        <v>0</v>
      </c>
      <c r="O506" s="509">
        <v>0</v>
      </c>
      <c r="P506" s="509">
        <v>0</v>
      </c>
      <c r="Q506" s="509">
        <v>0</v>
      </c>
      <c r="R506" s="509">
        <v>0</v>
      </c>
      <c r="S506" s="509">
        <v>0</v>
      </c>
      <c r="T506" s="509">
        <v>0</v>
      </c>
      <c r="U506" s="509">
        <v>8.98442268178915E-4</v>
      </c>
      <c r="V506" s="509">
        <v>-3.957498195541715E-3</v>
      </c>
      <c r="W506" s="509">
        <v>-7.3483954009749709E-3</v>
      </c>
      <c r="X506" s="509">
        <v>4.3144737784895254E-4</v>
      </c>
      <c r="Y506" s="509">
        <v>0</v>
      </c>
      <c r="Z506" s="509">
        <v>0</v>
      </c>
      <c r="AA506" s="509">
        <v>0</v>
      </c>
      <c r="AB506" s="509">
        <v>0</v>
      </c>
      <c r="AC506" s="509">
        <v>0</v>
      </c>
      <c r="AD506" s="509">
        <v>0</v>
      </c>
      <c r="AE506" s="509">
        <v>0</v>
      </c>
      <c r="AF506" s="509">
        <v>0</v>
      </c>
      <c r="AG506" s="509">
        <v>0</v>
      </c>
      <c r="AH506" s="509">
        <v>0</v>
      </c>
      <c r="AI506" s="509">
        <v>0</v>
      </c>
      <c r="AJ506" s="509">
        <v>0</v>
      </c>
      <c r="AK506" s="509">
        <v>0</v>
      </c>
      <c r="AL506" s="509">
        <v>0</v>
      </c>
      <c r="AM506" s="509">
        <v>0</v>
      </c>
      <c r="AN506" s="509">
        <v>0</v>
      </c>
      <c r="AO506" s="509">
        <v>0</v>
      </c>
      <c r="AP506" s="509">
        <v>0</v>
      </c>
      <c r="AQ506" s="509">
        <v>0</v>
      </c>
      <c r="AR506" s="509">
        <v>0</v>
      </c>
      <c r="AS506" s="509">
        <v>0</v>
      </c>
      <c r="AT506" s="509">
        <v>0</v>
      </c>
      <c r="AU506" s="509">
        <v>0</v>
      </c>
      <c r="AV506" s="509">
        <v>0</v>
      </c>
      <c r="AW506" s="509">
        <v>0</v>
      </c>
      <c r="AX506" s="509">
        <v>0</v>
      </c>
      <c r="AY506" s="509">
        <v>0</v>
      </c>
      <c r="AZ506" s="509">
        <v>0</v>
      </c>
      <c r="BA506" s="509">
        <v>0</v>
      </c>
      <c r="BB506" s="509">
        <v>0</v>
      </c>
      <c r="BC506" s="509">
        <v>0</v>
      </c>
      <c r="BD506" s="509">
        <v>0</v>
      </c>
      <c r="BE506" s="509">
        <v>0</v>
      </c>
      <c r="BF506" s="509">
        <v>0</v>
      </c>
      <c r="BG506" s="509">
        <v>0</v>
      </c>
      <c r="BH506" s="509">
        <v>0</v>
      </c>
      <c r="BI506" s="509">
        <v>0</v>
      </c>
      <c r="BJ506" s="509">
        <v>0</v>
      </c>
      <c r="BK506" s="509">
        <v>0</v>
      </c>
      <c r="BL506" s="510">
        <v>0</v>
      </c>
    </row>
    <row r="507" spans="3:64" outlineLevel="1" x14ac:dyDescent="0.2">
      <c r="C507" s="508">
        <v>-6.7317637500855185E-5</v>
      </c>
      <c r="D507" s="509">
        <v>-2.243978594221405E-5</v>
      </c>
      <c r="E507" s="509">
        <v>0</v>
      </c>
      <c r="F507" s="509">
        <v>0</v>
      </c>
      <c r="G507" s="509">
        <v>0</v>
      </c>
      <c r="H507" s="509">
        <v>0</v>
      </c>
      <c r="I507" s="509">
        <v>0</v>
      </c>
      <c r="J507" s="509">
        <v>0</v>
      </c>
      <c r="K507" s="509">
        <v>0</v>
      </c>
      <c r="L507" s="509">
        <v>-2.4713405866362265E-7</v>
      </c>
      <c r="M507" s="509">
        <v>1.530068670340272E-6</v>
      </c>
      <c r="N507" s="509">
        <v>3.6277848781537159E-6</v>
      </c>
      <c r="O507" s="509">
        <v>-2.9344677860153578E-7</v>
      </c>
      <c r="P507" s="509">
        <v>0</v>
      </c>
      <c r="Q507" s="509">
        <v>0</v>
      </c>
      <c r="R507" s="509">
        <v>0</v>
      </c>
      <c r="S507" s="509">
        <v>0</v>
      </c>
      <c r="T507" s="509">
        <v>0</v>
      </c>
      <c r="U507" s="509">
        <v>0</v>
      </c>
      <c r="V507" s="509">
        <v>0</v>
      </c>
      <c r="W507" s="509">
        <v>0</v>
      </c>
      <c r="X507" s="509">
        <v>1.1887429751299364E-3</v>
      </c>
      <c r="Y507" s="509">
        <v>-5.1175118075692536E-3</v>
      </c>
      <c r="Z507" s="509">
        <v>-8.7108291648603769E-3</v>
      </c>
      <c r="AA507" s="509">
        <v>5.2941052838286081E-4</v>
      </c>
      <c r="AB507" s="509">
        <v>0</v>
      </c>
      <c r="AC507" s="509">
        <v>0</v>
      </c>
      <c r="AD507" s="509">
        <v>0</v>
      </c>
      <c r="AE507" s="509">
        <v>0</v>
      </c>
      <c r="AF507" s="509">
        <v>0</v>
      </c>
      <c r="AG507" s="509">
        <v>0</v>
      </c>
      <c r="AH507" s="509">
        <v>0</v>
      </c>
      <c r="AI507" s="509">
        <v>0</v>
      </c>
      <c r="AJ507" s="509">
        <v>0</v>
      </c>
      <c r="AK507" s="509">
        <v>0</v>
      </c>
      <c r="AL507" s="509">
        <v>0</v>
      </c>
      <c r="AM507" s="509">
        <v>0</v>
      </c>
      <c r="AN507" s="509">
        <v>0</v>
      </c>
      <c r="AO507" s="509">
        <v>0</v>
      </c>
      <c r="AP507" s="509">
        <v>0</v>
      </c>
      <c r="AQ507" s="509">
        <v>0</v>
      </c>
      <c r="AR507" s="509">
        <v>0</v>
      </c>
      <c r="AS507" s="509">
        <v>0</v>
      </c>
      <c r="AT507" s="509">
        <v>0</v>
      </c>
      <c r="AU507" s="509">
        <v>0</v>
      </c>
      <c r="AV507" s="509">
        <v>0</v>
      </c>
      <c r="AW507" s="509">
        <v>0</v>
      </c>
      <c r="AX507" s="509">
        <v>0</v>
      </c>
      <c r="AY507" s="509">
        <v>0</v>
      </c>
      <c r="AZ507" s="509">
        <v>0</v>
      </c>
      <c r="BA507" s="509">
        <v>0</v>
      </c>
      <c r="BB507" s="509">
        <v>0</v>
      </c>
      <c r="BC507" s="509">
        <v>0</v>
      </c>
      <c r="BD507" s="509">
        <v>0</v>
      </c>
      <c r="BE507" s="509">
        <v>0</v>
      </c>
      <c r="BF507" s="509">
        <v>0</v>
      </c>
      <c r="BG507" s="509">
        <v>0</v>
      </c>
      <c r="BH507" s="509">
        <v>0</v>
      </c>
      <c r="BI507" s="509">
        <v>0</v>
      </c>
      <c r="BJ507" s="509">
        <v>0</v>
      </c>
      <c r="BK507" s="509">
        <v>0</v>
      </c>
      <c r="BL507" s="510">
        <v>0</v>
      </c>
    </row>
    <row r="508" spans="3:64" outlineLevel="1" x14ac:dyDescent="0.2">
      <c r="C508" s="508">
        <v>-6.8993327713049685E-5</v>
      </c>
      <c r="D508" s="509">
        <v>-2.2998363628515362E-5</v>
      </c>
      <c r="E508" s="509">
        <v>0</v>
      </c>
      <c r="F508" s="509">
        <v>0</v>
      </c>
      <c r="G508" s="509">
        <v>0</v>
      </c>
      <c r="H508" s="509">
        <v>0</v>
      </c>
      <c r="I508" s="509">
        <v>0</v>
      </c>
      <c r="J508" s="509">
        <v>0</v>
      </c>
      <c r="K508" s="509">
        <v>0</v>
      </c>
      <c r="L508" s="509">
        <v>0</v>
      </c>
      <c r="M508" s="509">
        <v>0</v>
      </c>
      <c r="N508" s="509">
        <v>-1.5148827805762162E-14</v>
      </c>
      <c r="O508" s="509">
        <v>-9.0079804244620892E-7</v>
      </c>
      <c r="P508" s="509">
        <v>4.6492080362667131E-6</v>
      </c>
      <c r="Q508" s="509">
        <v>8.4588326612564858E-6</v>
      </c>
      <c r="R508" s="509">
        <v>-6.1621448687140585E-7</v>
      </c>
      <c r="S508" s="509">
        <v>-8.3713377375630092E-17</v>
      </c>
      <c r="T508" s="509">
        <v>9.718260730203144E-14</v>
      </c>
      <c r="U508" s="509">
        <v>0</v>
      </c>
      <c r="V508" s="509">
        <v>0</v>
      </c>
      <c r="W508" s="509">
        <v>0</v>
      </c>
      <c r="X508" s="509">
        <v>0</v>
      </c>
      <c r="Y508" s="509">
        <v>0</v>
      </c>
      <c r="Z508" s="509">
        <v>-3.8227915504722997E-14</v>
      </c>
      <c r="AA508" s="509">
        <v>1.6251395564483402E-3</v>
      </c>
      <c r="AB508" s="509">
        <v>-6.729006590338882E-3</v>
      </c>
      <c r="AC508" s="509">
        <v>-9.9703067764900389E-3</v>
      </c>
      <c r="AD508" s="509">
        <v>6.057340446156067E-4</v>
      </c>
      <c r="AE508" s="509">
        <v>1.1056204621418043E-13</v>
      </c>
      <c r="AF508" s="509">
        <v>1.1009401266706392E-13</v>
      </c>
      <c r="AG508" s="509">
        <v>1.2922576368308873E-13</v>
      </c>
      <c r="AH508" s="509">
        <v>8.4738898673420146E-14</v>
      </c>
      <c r="AI508" s="509">
        <v>4.8070831797322151E-15</v>
      </c>
      <c r="AJ508" s="509">
        <v>-6.0223398932433718E-14</v>
      </c>
      <c r="AK508" s="509">
        <v>-1.0359271972223495E-13</v>
      </c>
      <c r="AL508" s="509">
        <v>-1.4420451200610008E-13</v>
      </c>
      <c r="AM508" s="509">
        <v>-1.8253116905151455E-13</v>
      </c>
      <c r="AN508" s="509">
        <v>-2.2756670702867455E-13</v>
      </c>
      <c r="AO508" s="509">
        <v>-2.7127537561823717E-13</v>
      </c>
      <c r="AP508" s="509">
        <v>-2.8781655039536493E-13</v>
      </c>
      <c r="AQ508" s="509">
        <v>-2.741029926611055E-13</v>
      </c>
      <c r="AR508" s="509">
        <v>-2.376911780944761E-13</v>
      </c>
      <c r="AS508" s="509">
        <v>-1.7439671262365539E-13</v>
      </c>
      <c r="AT508" s="509">
        <v>-1.0380588430411137E-13</v>
      </c>
      <c r="AU508" s="509">
        <v>-4.1757242713405856E-14</v>
      </c>
      <c r="AV508" s="509">
        <v>4.3452284244030406E-15</v>
      </c>
      <c r="AW508" s="509">
        <v>2.8149883519303001E-14</v>
      </c>
      <c r="AX508" s="509">
        <v>3.7642665328775028E-14</v>
      </c>
      <c r="AY508" s="509">
        <v>3.7736507172976967E-14</v>
      </c>
      <c r="AZ508" s="509">
        <v>3.3127208903710979E-14</v>
      </c>
      <c r="BA508" s="509">
        <v>3.413350630497111E-14</v>
      </c>
      <c r="BB508" s="509">
        <v>3.6647751477992464E-14</v>
      </c>
      <c r="BC508" s="509">
        <v>4.7579874903851779E-14</v>
      </c>
      <c r="BD508" s="509">
        <v>5.4959582733960603E-14</v>
      </c>
      <c r="BE508" s="509">
        <v>5.8066892669241537E-14</v>
      </c>
      <c r="BF508" s="509">
        <v>5.2194914382996162E-14</v>
      </c>
      <c r="BG508" s="509">
        <v>3.5825060830803412E-14</v>
      </c>
      <c r="BH508" s="509">
        <v>6.3387644075553832E-14</v>
      </c>
      <c r="BI508" s="509">
        <v>-4.8593252416348662E-14</v>
      </c>
      <c r="BJ508" s="509">
        <v>-5.6672597122013671E-14</v>
      </c>
      <c r="BK508" s="509">
        <v>-1.0136721952999515E-13</v>
      </c>
      <c r="BL508" s="510">
        <v>-1.8680998965460277E-14</v>
      </c>
    </row>
    <row r="509" spans="3:64" outlineLevel="1" x14ac:dyDescent="0.2">
      <c r="C509" s="508">
        <v>-6.3738730326702372E-5</v>
      </c>
      <c r="D509" s="509">
        <v>-2.1246786396815626E-5</v>
      </c>
      <c r="E509" s="509">
        <v>0</v>
      </c>
      <c r="F509" s="509">
        <v>0</v>
      </c>
      <c r="G509" s="509">
        <v>0</v>
      </c>
      <c r="H509" s="509">
        <v>0</v>
      </c>
      <c r="I509" s="509">
        <v>0</v>
      </c>
      <c r="J509" s="509">
        <v>0</v>
      </c>
      <c r="K509" s="509">
        <v>0</v>
      </c>
      <c r="L509" s="509">
        <v>0</v>
      </c>
      <c r="M509" s="509">
        <v>0</v>
      </c>
      <c r="N509" s="509">
        <v>-1.5133302569466012E-14</v>
      </c>
      <c r="O509" s="509">
        <v>0</v>
      </c>
      <c r="P509" s="509">
        <v>0</v>
      </c>
      <c r="Q509" s="509">
        <v>0</v>
      </c>
      <c r="R509" s="509">
        <v>-2.0266643872311969E-6</v>
      </c>
      <c r="S509" s="509">
        <v>1.0698735552798584E-5</v>
      </c>
      <c r="T509" s="509">
        <v>1.1988490010726769E-5</v>
      </c>
      <c r="U509" s="509">
        <v>0</v>
      </c>
      <c r="V509" s="509">
        <v>0</v>
      </c>
      <c r="W509" s="509">
        <v>0</v>
      </c>
      <c r="X509" s="509">
        <v>0</v>
      </c>
      <c r="Y509" s="509">
        <v>0</v>
      </c>
      <c r="Z509" s="509">
        <v>-3.8188737726156232E-14</v>
      </c>
      <c r="AA509" s="509">
        <v>0</v>
      </c>
      <c r="AB509" s="509">
        <v>0</v>
      </c>
      <c r="AC509" s="509">
        <v>0</v>
      </c>
      <c r="AD509" s="509">
        <v>1.9921953191797447E-3</v>
      </c>
      <c r="AE509" s="509">
        <v>-8.8050875063803019E-3</v>
      </c>
      <c r="AF509" s="509">
        <v>-8.534299113571741E-3</v>
      </c>
      <c r="AG509" s="509">
        <v>8.553176317683296E-5</v>
      </c>
      <c r="AH509" s="509">
        <v>8.4652054236197079E-14</v>
      </c>
      <c r="AI509" s="509">
        <v>4.8021566531905216E-15</v>
      </c>
      <c r="AJ509" s="509">
        <v>-6.0161679140581021E-14</v>
      </c>
      <c r="AK509" s="509">
        <v>-1.0348655299614425E-13</v>
      </c>
      <c r="AL509" s="509">
        <v>-1.4405672439160134E-13</v>
      </c>
      <c r="AM509" s="509">
        <v>-1.823441024634409E-13</v>
      </c>
      <c r="AN509" s="509">
        <v>-2.2733348588806482E-13</v>
      </c>
      <c r="AO509" s="509">
        <v>-2.7099735976369022E-13</v>
      </c>
      <c r="AP509" s="509">
        <v>-2.8752158236139367E-13</v>
      </c>
      <c r="AQ509" s="509">
        <v>-2.7382207893067627E-13</v>
      </c>
      <c r="AR509" s="509">
        <v>-2.3744758091634832E-13</v>
      </c>
      <c r="AS509" s="509">
        <v>-1.742179826118373E-13</v>
      </c>
      <c r="AT509" s="509">
        <v>-1.0369949911686014E-13</v>
      </c>
      <c r="AU509" s="509">
        <v>-4.171444791314052E-14</v>
      </c>
      <c r="AV509" s="509">
        <v>4.3407752284914766E-15</v>
      </c>
      <c r="AW509" s="509">
        <v>2.8121034185285199E-14</v>
      </c>
      <c r="AX509" s="509">
        <v>3.7604087342310345E-14</v>
      </c>
      <c r="AY509" s="509">
        <v>3.7697833012945301E-14</v>
      </c>
      <c r="AZ509" s="509">
        <v>3.3093258570876203E-14</v>
      </c>
      <c r="BA509" s="509">
        <v>3.4098524670893814E-14</v>
      </c>
      <c r="BB509" s="509">
        <v>3.6610193126368579E-14</v>
      </c>
      <c r="BC509" s="509">
        <v>4.7531112794314631E-14</v>
      </c>
      <c r="BD509" s="509">
        <v>5.4903257550281497E-14</v>
      </c>
      <c r="BE509" s="509">
        <v>5.8007382967155512E-14</v>
      </c>
      <c r="BF509" s="509">
        <v>5.2141422562398303E-14</v>
      </c>
      <c r="BG509" s="509">
        <v>3.5788345611523484E-14</v>
      </c>
      <c r="BH509" s="509">
        <v>6.3322681415396374E-14</v>
      </c>
      <c r="BI509" s="509">
        <v>-4.8543451749535625E-14</v>
      </c>
      <c r="BJ509" s="509">
        <v>-5.6614516360048606E-14</v>
      </c>
      <c r="BK509" s="509">
        <v>-1.0126333360191767E-13</v>
      </c>
      <c r="BL509" s="510">
        <v>-1.8661853792849844E-14</v>
      </c>
    </row>
    <row r="510" spans="3:64" outlineLevel="1" x14ac:dyDescent="0.2">
      <c r="C510" s="508">
        <v>6.4754754529194453E-6</v>
      </c>
      <c r="D510" s="509">
        <v>2.1585469878629619E-6</v>
      </c>
      <c r="E510" s="509">
        <v>0</v>
      </c>
      <c r="F510" s="509">
        <v>0</v>
      </c>
      <c r="G510" s="509">
        <v>0</v>
      </c>
      <c r="H510" s="509">
        <v>0</v>
      </c>
      <c r="I510" s="509">
        <v>0</v>
      </c>
      <c r="J510" s="509">
        <v>0</v>
      </c>
      <c r="K510" s="509">
        <v>0</v>
      </c>
      <c r="L510" s="509">
        <v>0</v>
      </c>
      <c r="M510" s="509">
        <v>0</v>
      </c>
      <c r="N510" s="509">
        <v>1.4934414890485539E-14</v>
      </c>
      <c r="O510" s="509">
        <v>0</v>
      </c>
      <c r="P510" s="509">
        <v>0</v>
      </c>
      <c r="Q510" s="509">
        <v>0</v>
      </c>
      <c r="R510" s="509">
        <v>0</v>
      </c>
      <c r="S510" s="509">
        <v>-3.9416360828957937E-5</v>
      </c>
      <c r="T510" s="509">
        <v>4.7106757692425748E-5</v>
      </c>
      <c r="U510" s="509">
        <v>0</v>
      </c>
      <c r="V510" s="509">
        <v>0</v>
      </c>
      <c r="W510" s="509">
        <v>0</v>
      </c>
      <c r="X510" s="509">
        <v>0</v>
      </c>
      <c r="Y510" s="509">
        <v>0</v>
      </c>
      <c r="Z510" s="509">
        <v>3.7686846656795468E-14</v>
      </c>
      <c r="AA510" s="509">
        <v>0</v>
      </c>
      <c r="AB510" s="509">
        <v>0</v>
      </c>
      <c r="AC510" s="509">
        <v>0</v>
      </c>
      <c r="AD510" s="509">
        <v>0</v>
      </c>
      <c r="AE510" s="509">
        <v>3.2439768659619887E-2</v>
      </c>
      <c r="AF510" s="509">
        <v>-2.981215890712895E-2</v>
      </c>
      <c r="AG510" s="509">
        <v>-3.9162140447851577E-3</v>
      </c>
      <c r="AH510" s="509">
        <v>3.3370333085416538E-4</v>
      </c>
      <c r="AI510" s="509">
        <v>-4.7390448647048632E-15</v>
      </c>
      <c r="AJ510" s="509">
        <v>5.9371011229666431E-14</v>
      </c>
      <c r="AK510" s="509">
        <v>1.02126492940739E-13</v>
      </c>
      <c r="AL510" s="509">
        <v>1.4216347555022923E-13</v>
      </c>
      <c r="AM510" s="509">
        <v>1.7994766618337185E-13</v>
      </c>
      <c r="AN510" s="509">
        <v>2.2434578183898017E-13</v>
      </c>
      <c r="AO510" s="509">
        <v>2.674358083015538E-13</v>
      </c>
      <c r="AP510" s="509">
        <v>2.8374286321465365E-13</v>
      </c>
      <c r="AQ510" s="509">
        <v>2.7022340392354244E-13</v>
      </c>
      <c r="AR510" s="509">
        <v>2.3432695354296414E-13</v>
      </c>
      <c r="AS510" s="509">
        <v>1.719283429222007E-13</v>
      </c>
      <c r="AT510" s="509">
        <v>1.0233664044168874E-13</v>
      </c>
      <c r="AU510" s="509">
        <v>4.1166220605365947E-14</v>
      </c>
      <c r="AV510" s="509">
        <v>-4.2837270920250505E-15</v>
      </c>
      <c r="AW510" s="509">
        <v>-2.7751456745465387E-14</v>
      </c>
      <c r="AX510" s="509">
        <v>-3.710987997300941E-14</v>
      </c>
      <c r="AY510" s="509">
        <v>-3.7202393602008945E-14</v>
      </c>
      <c r="AZ510" s="509">
        <v>-3.2658334247064552E-14</v>
      </c>
      <c r="BA510" s="509">
        <v>-3.3650388753613224E-14</v>
      </c>
      <c r="BB510" s="509">
        <v>-3.6129047896865172E-14</v>
      </c>
      <c r="BC510" s="509">
        <v>-4.6906440640987448E-14</v>
      </c>
      <c r="BD510" s="509">
        <v>-5.4181697837025325E-14</v>
      </c>
      <c r="BE510" s="509">
        <v>-5.7245027644573993E-14</v>
      </c>
      <c r="BF510" s="509">
        <v>-5.1456159946087497E-14</v>
      </c>
      <c r="BG510" s="509">
        <v>-3.5318001417944201E-14</v>
      </c>
      <c r="BH510" s="509">
        <v>-6.2490470397628266E-14</v>
      </c>
      <c r="BI510" s="509">
        <v>4.7905475048557912E-14</v>
      </c>
      <c r="BJ510" s="509">
        <v>5.5870466625777732E-14</v>
      </c>
      <c r="BK510" s="509">
        <v>9.9932491950304467E-14</v>
      </c>
      <c r="BL510" s="510">
        <v>1.8416592537463222E-14</v>
      </c>
    </row>
    <row r="511" spans="3:64" outlineLevel="1" x14ac:dyDescent="0.2">
      <c r="C511" s="508">
        <v>8.1299954178693454E-6</v>
      </c>
      <c r="D511" s="509">
        <v>2.7100675400178145E-6</v>
      </c>
      <c r="E511" s="509">
        <v>0</v>
      </c>
      <c r="F511" s="509">
        <v>0</v>
      </c>
      <c r="G511" s="509">
        <v>0</v>
      </c>
      <c r="H511" s="509">
        <v>0</v>
      </c>
      <c r="I511" s="509">
        <v>0</v>
      </c>
      <c r="J511" s="509">
        <v>0</v>
      </c>
      <c r="K511" s="509">
        <v>0</v>
      </c>
      <c r="L511" s="509">
        <v>0</v>
      </c>
      <c r="M511" s="509">
        <v>0</v>
      </c>
      <c r="N511" s="509">
        <v>1.2662208359261698E-3</v>
      </c>
      <c r="O511" s="509">
        <v>0</v>
      </c>
      <c r="P511" s="509">
        <v>0</v>
      </c>
      <c r="Q511" s="509">
        <v>0</v>
      </c>
      <c r="R511" s="509">
        <v>0</v>
      </c>
      <c r="S511" s="509">
        <v>-3.7898959103582546E-5</v>
      </c>
      <c r="T511" s="509">
        <v>-2.9690577086671434E-3</v>
      </c>
      <c r="U511" s="509">
        <v>0</v>
      </c>
      <c r="V511" s="509">
        <v>0</v>
      </c>
      <c r="W511" s="509">
        <v>0</v>
      </c>
      <c r="X511" s="509">
        <v>0</v>
      </c>
      <c r="Y511" s="509">
        <v>0</v>
      </c>
      <c r="Z511" s="509">
        <v>3.1952956243321857E-3</v>
      </c>
      <c r="AA511" s="509">
        <v>0</v>
      </c>
      <c r="AB511" s="509">
        <v>0</v>
      </c>
      <c r="AC511" s="509">
        <v>0</v>
      </c>
      <c r="AD511" s="509">
        <v>0</v>
      </c>
      <c r="AE511" s="509">
        <v>2.7708297178071484E-2</v>
      </c>
      <c r="AF511" s="509">
        <v>-2.6375549655348173E-2</v>
      </c>
      <c r="AG511" s="509">
        <v>-1.4825941251428842E-2</v>
      </c>
      <c r="AH511" s="509">
        <v>8.4043277008540062E-4</v>
      </c>
      <c r="AI511" s="509">
        <v>4.9929079394271894E-6</v>
      </c>
      <c r="AJ511" s="509">
        <v>5.9754496778926845E-14</v>
      </c>
      <c r="AK511" s="509">
        <v>1.0278614204268744E-13</v>
      </c>
      <c r="AL511" s="509">
        <v>1.4308172904426627E-13</v>
      </c>
      <c r="AM511" s="509">
        <v>1.8110997297544456E-13</v>
      </c>
      <c r="AN511" s="509">
        <v>2.2579486218292085E-13</v>
      </c>
      <c r="AO511" s="509">
        <v>2.6916321306886865E-13</v>
      </c>
      <c r="AP511" s="509">
        <v>2.8557559749852309E-13</v>
      </c>
      <c r="AQ511" s="509">
        <v>2.7196881415541118E-13</v>
      </c>
      <c r="AR511" s="509">
        <v>2.3584050365142263E-13</v>
      </c>
      <c r="AS511" s="509">
        <v>1.7303885179940193E-13</v>
      </c>
      <c r="AT511" s="509">
        <v>1.0299764691532685E-13</v>
      </c>
      <c r="AU511" s="509">
        <v>4.1432118901400657E-14</v>
      </c>
      <c r="AV511" s="509">
        <v>-4.3113962760720001E-15</v>
      </c>
      <c r="AW511" s="509">
        <v>-2.7930707231727865E-14</v>
      </c>
      <c r="AX511" s="509">
        <v>-3.7349577805498531E-14</v>
      </c>
      <c r="AY511" s="509">
        <v>-3.7442688992786124E-14</v>
      </c>
      <c r="AZ511" s="509">
        <v>-3.2869278931806742E-14</v>
      </c>
      <c r="BA511" s="509">
        <v>-3.3867741255225307E-14</v>
      </c>
      <c r="BB511" s="509">
        <v>-3.6362410399710037E-14</v>
      </c>
      <c r="BC511" s="509">
        <v>-4.7209415809853579E-14</v>
      </c>
      <c r="BD511" s="509">
        <v>-5.4531664895435703E-14</v>
      </c>
      <c r="BE511" s="509">
        <v>-5.7614781172668511E-14</v>
      </c>
      <c r="BF511" s="509">
        <v>-5.1788522379387242E-14</v>
      </c>
      <c r="BG511" s="509">
        <v>-3.554612525973205E-14</v>
      </c>
      <c r="BH511" s="509">
        <v>-6.2894104963852459E-14</v>
      </c>
      <c r="BI511" s="509">
        <v>4.8214903118437227E-14</v>
      </c>
      <c r="BJ511" s="509">
        <v>5.62313416746891E-14</v>
      </c>
      <c r="BK511" s="509">
        <v>1.0057796969728578E-13</v>
      </c>
      <c r="BL511" s="510">
        <v>1.8535547848455231E-14</v>
      </c>
    </row>
    <row r="512" spans="3:64" outlineLevel="1" x14ac:dyDescent="0.2">
      <c r="C512" s="508">
        <v>-4.8225636281360309E-5</v>
      </c>
      <c r="D512" s="509">
        <v>-1.6075623326630435E-5</v>
      </c>
      <c r="E512" s="509">
        <v>0</v>
      </c>
      <c r="F512" s="509">
        <v>0</v>
      </c>
      <c r="G512" s="509">
        <v>0</v>
      </c>
      <c r="H512" s="509">
        <v>0</v>
      </c>
      <c r="I512" s="509">
        <v>0</v>
      </c>
      <c r="J512" s="509">
        <v>0</v>
      </c>
      <c r="K512" s="509">
        <v>0</v>
      </c>
      <c r="L512" s="509">
        <v>0</v>
      </c>
      <c r="M512" s="509">
        <v>0</v>
      </c>
      <c r="N512" s="509">
        <v>2.763926471377551E-3</v>
      </c>
      <c r="O512" s="509">
        <v>0</v>
      </c>
      <c r="P512" s="509">
        <v>0</v>
      </c>
      <c r="Q512" s="509">
        <v>0</v>
      </c>
      <c r="R512" s="509">
        <v>0</v>
      </c>
      <c r="S512" s="509">
        <v>-7.0892323185433085E-6</v>
      </c>
      <c r="T512" s="509">
        <v>-6.5511834339758981E-3</v>
      </c>
      <c r="U512" s="509">
        <v>0</v>
      </c>
      <c r="V512" s="509">
        <v>0</v>
      </c>
      <c r="W512" s="509">
        <v>0</v>
      </c>
      <c r="X512" s="509">
        <v>0</v>
      </c>
      <c r="Y512" s="509">
        <v>0</v>
      </c>
      <c r="Z512" s="509">
        <v>6.9747408267127392E-3</v>
      </c>
      <c r="AA512" s="509">
        <v>0</v>
      </c>
      <c r="AB512" s="509">
        <v>0</v>
      </c>
      <c r="AC512" s="509">
        <v>0</v>
      </c>
      <c r="AD512" s="509">
        <v>0</v>
      </c>
      <c r="AE512" s="509">
        <v>-1.7675165482993679E-3</v>
      </c>
      <c r="AF512" s="509">
        <v>-1.093602215664167E-2</v>
      </c>
      <c r="AG512" s="509">
        <v>-2.826340639349113E-2</v>
      </c>
      <c r="AH512" s="509">
        <v>8.6656452996684461E-4</v>
      </c>
      <c r="AI512" s="509">
        <v>1.0898596872552139E-5</v>
      </c>
      <c r="AJ512" s="509">
        <v>-5.9657703536128436E-14</v>
      </c>
      <c r="AK512" s="509">
        <v>-1.0261964404606214E-13</v>
      </c>
      <c r="AL512" s="509">
        <v>-1.4284995829418131E-13</v>
      </c>
      <c r="AM512" s="509">
        <v>-1.8081660222458229E-13</v>
      </c>
      <c r="AN512" s="509">
        <v>-2.2542910867320987E-13</v>
      </c>
      <c r="AO512" s="509">
        <v>-2.6872720939317279E-13</v>
      </c>
      <c r="AP512" s="509">
        <v>-2.851130082435546E-13</v>
      </c>
      <c r="AQ512" s="509">
        <v>-2.7152826583049538E-13</v>
      </c>
      <c r="AR512" s="509">
        <v>-2.3545847772262784E-13</v>
      </c>
      <c r="AS512" s="509">
        <v>-1.7275855504353192E-13</v>
      </c>
      <c r="AT512" s="509">
        <v>-1.028308063128125E-13</v>
      </c>
      <c r="AU512" s="509">
        <v>-4.1365005138242151E-14</v>
      </c>
      <c r="AV512" s="509">
        <v>4.3044124665004131E-15</v>
      </c>
      <c r="AW512" s="509">
        <v>2.7885463712455768E-14</v>
      </c>
      <c r="AX512" s="509">
        <v>3.7289077141149872E-14</v>
      </c>
      <c r="AY512" s="509">
        <v>3.738203750240353E-14</v>
      </c>
      <c r="AZ512" s="509">
        <v>3.281603567367964E-14</v>
      </c>
      <c r="BA512" s="509">
        <v>3.3812880639220469E-14</v>
      </c>
      <c r="BB512" s="509">
        <v>3.6303508797181678E-14</v>
      </c>
      <c r="BC512" s="509">
        <v>4.7132943699917492E-14</v>
      </c>
      <c r="BD512" s="509">
        <v>5.444333184997548E-14</v>
      </c>
      <c r="BE512" s="509">
        <v>5.7521453945372866E-14</v>
      </c>
      <c r="BF512" s="509">
        <v>5.170463280971377E-14</v>
      </c>
      <c r="BG512" s="509">
        <v>3.5488545915611111E-14</v>
      </c>
      <c r="BH512" s="509">
        <v>6.2792226030876451E-14</v>
      </c>
      <c r="BI512" s="509">
        <v>-4.8136802271210454E-14</v>
      </c>
      <c r="BJ512" s="509">
        <v>-5.6140255410039674E-14</v>
      </c>
      <c r="BK512" s="509">
        <v>-1.0041504860572178E-13</v>
      </c>
      <c r="BL512" s="510">
        <v>-1.8505523065719049E-14</v>
      </c>
    </row>
    <row r="513" spans="3:64" outlineLevel="1" x14ac:dyDescent="0.2">
      <c r="C513" s="508">
        <v>-1.2209686408966926E-4</v>
      </c>
      <c r="D513" s="509">
        <v>-4.0699995142533222E-5</v>
      </c>
      <c r="E513" s="509">
        <v>0</v>
      </c>
      <c r="F513" s="509">
        <v>0</v>
      </c>
      <c r="G513" s="509">
        <v>0</v>
      </c>
      <c r="H513" s="509">
        <v>0</v>
      </c>
      <c r="I513" s="509">
        <v>0</v>
      </c>
      <c r="J513" s="509">
        <v>0</v>
      </c>
      <c r="K513" s="509">
        <v>0</v>
      </c>
      <c r="L513" s="509">
        <v>0</v>
      </c>
      <c r="M513" s="509">
        <v>0</v>
      </c>
      <c r="N513" s="509">
        <v>9.9436814487614995E-5</v>
      </c>
      <c r="O513" s="509">
        <v>0</v>
      </c>
      <c r="P513" s="509">
        <v>0</v>
      </c>
      <c r="Q513" s="509">
        <v>0</v>
      </c>
      <c r="R513" s="509">
        <v>0</v>
      </c>
      <c r="S513" s="509">
        <v>5.4949429412949465E-7</v>
      </c>
      <c r="T513" s="509">
        <v>-1.5818015078721904E-3</v>
      </c>
      <c r="U513" s="509">
        <v>0</v>
      </c>
      <c r="V513" s="509">
        <v>0</v>
      </c>
      <c r="W513" s="509">
        <v>0</v>
      </c>
      <c r="X513" s="509">
        <v>0</v>
      </c>
      <c r="Y513" s="509">
        <v>0</v>
      </c>
      <c r="Z513" s="509">
        <v>2.5092780717560562E-4</v>
      </c>
      <c r="AA513" s="509">
        <v>0</v>
      </c>
      <c r="AB513" s="509">
        <v>0</v>
      </c>
      <c r="AC513" s="509">
        <v>0</v>
      </c>
      <c r="AD513" s="509">
        <v>0</v>
      </c>
      <c r="AE513" s="509">
        <v>-7.2572863993321073E-4</v>
      </c>
      <c r="AF513" s="509">
        <v>-8.3995583022390642E-4</v>
      </c>
      <c r="AG513" s="509">
        <v>-2.0240054232264833E-2</v>
      </c>
      <c r="AH513" s="509">
        <v>-2.6236090738425227E-2</v>
      </c>
      <c r="AI513" s="509">
        <v>1.7040949802481541E-3</v>
      </c>
      <c r="AJ513" s="509">
        <v>0</v>
      </c>
      <c r="AK513" s="509">
        <v>0</v>
      </c>
      <c r="AL513" s="509">
        <v>0</v>
      </c>
      <c r="AM513" s="509">
        <v>0</v>
      </c>
      <c r="AN513" s="509">
        <v>0</v>
      </c>
      <c r="AO513" s="509">
        <v>0</v>
      </c>
      <c r="AP513" s="509">
        <v>0</v>
      </c>
      <c r="AQ513" s="509">
        <v>0</v>
      </c>
      <c r="AR513" s="509">
        <v>0</v>
      </c>
      <c r="AS513" s="509">
        <v>0</v>
      </c>
      <c r="AT513" s="509">
        <v>0</v>
      </c>
      <c r="AU513" s="509">
        <v>0</v>
      </c>
      <c r="AV513" s="509">
        <v>0</v>
      </c>
      <c r="AW513" s="509">
        <v>0</v>
      </c>
      <c r="AX513" s="509">
        <v>0</v>
      </c>
      <c r="AY513" s="509">
        <v>0</v>
      </c>
      <c r="AZ513" s="509">
        <v>0</v>
      </c>
      <c r="BA513" s="509">
        <v>0</v>
      </c>
      <c r="BB513" s="509">
        <v>0</v>
      </c>
      <c r="BC513" s="509">
        <v>0</v>
      </c>
      <c r="BD513" s="509">
        <v>0</v>
      </c>
      <c r="BE513" s="509">
        <v>0</v>
      </c>
      <c r="BF513" s="509">
        <v>0</v>
      </c>
      <c r="BG513" s="509">
        <v>0</v>
      </c>
      <c r="BH513" s="509">
        <v>0</v>
      </c>
      <c r="BI513" s="509">
        <v>0</v>
      </c>
      <c r="BJ513" s="509">
        <v>0</v>
      </c>
      <c r="BK513" s="509">
        <v>0</v>
      </c>
      <c r="BL513" s="510">
        <v>0</v>
      </c>
    </row>
    <row r="514" spans="3:64" outlineLevel="1" x14ac:dyDescent="0.2">
      <c r="C514" s="508">
        <v>-1.577409800818493E-4</v>
      </c>
      <c r="D514" s="509">
        <v>-5.2581670260700142E-5</v>
      </c>
      <c r="E514" s="509">
        <v>0</v>
      </c>
      <c r="F514" s="509">
        <v>0</v>
      </c>
      <c r="G514" s="509">
        <v>0</v>
      </c>
      <c r="H514" s="509">
        <v>0</v>
      </c>
      <c r="I514" s="509">
        <v>0</v>
      </c>
      <c r="J514" s="509">
        <v>0</v>
      </c>
      <c r="K514" s="509">
        <v>0</v>
      </c>
      <c r="L514" s="509">
        <v>0</v>
      </c>
      <c r="M514" s="509">
        <v>0</v>
      </c>
      <c r="N514" s="509">
        <v>5.893090180985799E-5</v>
      </c>
      <c r="O514" s="509">
        <v>0</v>
      </c>
      <c r="P514" s="509">
        <v>0</v>
      </c>
      <c r="Q514" s="509">
        <v>0</v>
      </c>
      <c r="R514" s="509">
        <v>0</v>
      </c>
      <c r="S514" s="509">
        <v>3.2565587311329582E-7</v>
      </c>
      <c r="T514" s="509">
        <v>-1.7863864574230736E-3</v>
      </c>
      <c r="U514" s="509">
        <v>0</v>
      </c>
      <c r="V514" s="509">
        <v>0</v>
      </c>
      <c r="W514" s="509">
        <v>0</v>
      </c>
      <c r="X514" s="509">
        <v>0</v>
      </c>
      <c r="Y514" s="509">
        <v>0</v>
      </c>
      <c r="Z514" s="509">
        <v>1.487115388233117E-4</v>
      </c>
      <c r="AA514" s="509">
        <v>0</v>
      </c>
      <c r="AB514" s="509">
        <v>0</v>
      </c>
      <c r="AC514" s="509">
        <v>0</v>
      </c>
      <c r="AD514" s="509">
        <v>0</v>
      </c>
      <c r="AE514" s="509">
        <v>-4.3010068157279521E-4</v>
      </c>
      <c r="AF514" s="509">
        <v>-3.251087474028521E-3</v>
      </c>
      <c r="AG514" s="509">
        <v>-1.8594625315895251E-3</v>
      </c>
      <c r="AH514" s="509">
        <v>-3.2055426349946826E-2</v>
      </c>
      <c r="AI514" s="509">
        <v>-3.800684207694062E-2</v>
      </c>
      <c r="AJ514" s="509">
        <v>3.1897753608070233E-3</v>
      </c>
      <c r="AK514" s="509">
        <v>-9.9243477395595784E-14</v>
      </c>
      <c r="AL514" s="509">
        <v>-1.3815022200395568E-13</v>
      </c>
      <c r="AM514" s="509">
        <v>-1.7486777061484445E-13</v>
      </c>
      <c r="AN514" s="509">
        <v>-2.1801253413895002E-13</v>
      </c>
      <c r="AO514" s="509">
        <v>-2.5988613563132196E-13</v>
      </c>
      <c r="AP514" s="509">
        <v>-2.7573284483532902E-13</v>
      </c>
      <c r="AQ514" s="509">
        <v>-2.6259503784790379E-13</v>
      </c>
      <c r="AR514" s="509">
        <v>-2.2771193886599458E-13</v>
      </c>
      <c r="AS514" s="509">
        <v>-1.670748316439563E-13</v>
      </c>
      <c r="AT514" s="509">
        <v>-9.944769246418091E-14</v>
      </c>
      <c r="AU514" s="509">
        <v>-4.0004104385347186E-14</v>
      </c>
      <c r="AV514" s="509">
        <v>4.162798120101715E-15</v>
      </c>
      <c r="AW514" s="509">
        <v>2.6968037292846263E-14</v>
      </c>
      <c r="AX514" s="509">
        <v>3.6062273639335862E-14</v>
      </c>
      <c r="AY514" s="509">
        <v>3.6152175622494396E-14</v>
      </c>
      <c r="AZ514" s="509">
        <v>3.1736394380125178E-14</v>
      </c>
      <c r="BA514" s="509">
        <v>3.2700443337069111E-14</v>
      </c>
      <c r="BB514" s="509">
        <v>3.5109130305272876E-14</v>
      </c>
      <c r="BC514" s="509">
        <v>4.5582278872172221E-14</v>
      </c>
      <c r="BD514" s="509">
        <v>5.2652156651105633E-14</v>
      </c>
      <c r="BE514" s="509">
        <v>5.5629009118634533E-14</v>
      </c>
      <c r="BF514" s="509">
        <v>5.0003560285154964E-14</v>
      </c>
      <c r="BG514" s="509">
        <v>3.4320979546543919E-14</v>
      </c>
      <c r="BH514" s="509">
        <v>6.0726373811209549E-14</v>
      </c>
      <c r="BI514" s="509">
        <v>-4.6553110688581276E-14</v>
      </c>
      <c r="BJ514" s="509">
        <v>-5.4293251750789427E-14</v>
      </c>
      <c r="BK514" s="509">
        <v>-9.7111412723342208E-14</v>
      </c>
      <c r="BL514" s="510">
        <v>-1.7896694898317966E-14</v>
      </c>
    </row>
    <row r="515" spans="3:64" outlineLevel="1" x14ac:dyDescent="0.2">
      <c r="C515" s="508">
        <v>-1.8159839368194562E-4</v>
      </c>
      <c r="D515" s="509">
        <v>-6.0534345045457037E-5</v>
      </c>
      <c r="E515" s="509">
        <v>0</v>
      </c>
      <c r="F515" s="509">
        <v>0</v>
      </c>
      <c r="G515" s="509">
        <v>0</v>
      </c>
      <c r="H515" s="509">
        <v>0</v>
      </c>
      <c r="I515" s="509">
        <v>0</v>
      </c>
      <c r="J515" s="509">
        <v>0</v>
      </c>
      <c r="K515" s="509">
        <v>0</v>
      </c>
      <c r="L515" s="509">
        <v>0</v>
      </c>
      <c r="M515" s="509">
        <v>0</v>
      </c>
      <c r="N515" s="509">
        <v>3.928142548057237E-5</v>
      </c>
      <c r="O515" s="509">
        <v>0</v>
      </c>
      <c r="P515" s="509">
        <v>0</v>
      </c>
      <c r="Q515" s="509">
        <v>0</v>
      </c>
      <c r="R515" s="509">
        <v>0</v>
      </c>
      <c r="S515" s="509">
        <v>2.1707225946953483E-7</v>
      </c>
      <c r="T515" s="509">
        <v>-1.6489293402874659E-3</v>
      </c>
      <c r="U515" s="509">
        <v>0</v>
      </c>
      <c r="V515" s="509">
        <v>0</v>
      </c>
      <c r="W515" s="509">
        <v>0</v>
      </c>
      <c r="X515" s="509">
        <v>0</v>
      </c>
      <c r="Y515" s="509">
        <v>0</v>
      </c>
      <c r="Z515" s="509">
        <v>9.9126281934771562E-5</v>
      </c>
      <c r="AA515" s="509">
        <v>0</v>
      </c>
      <c r="AB515" s="509">
        <v>0</v>
      </c>
      <c r="AC515" s="509">
        <v>0</v>
      </c>
      <c r="AD515" s="509">
        <v>0</v>
      </c>
      <c r="AE515" s="509">
        <v>-2.8669114041321875E-4</v>
      </c>
      <c r="AF515" s="509">
        <v>-3.0839519705548506E-3</v>
      </c>
      <c r="AG515" s="509">
        <v>-4.5091269809884368E-3</v>
      </c>
      <c r="AH515" s="509">
        <v>-1.984677970786203E-3</v>
      </c>
      <c r="AI515" s="509">
        <v>-4.2626990729725991E-2</v>
      </c>
      <c r="AJ515" s="509">
        <v>-5.2638495314821759E-2</v>
      </c>
      <c r="AK515" s="509">
        <v>4.6749866866760293E-3</v>
      </c>
      <c r="AL515" s="509">
        <v>1.3341244211310805E-13</v>
      </c>
      <c r="AM515" s="509">
        <v>1.6887078418110096E-13</v>
      </c>
      <c r="AN515" s="509">
        <v>2.1053592364051241E-13</v>
      </c>
      <c r="AO515" s="509">
        <v>2.5097349481581221E-13</v>
      </c>
      <c r="AP515" s="509">
        <v>2.6627675053046697E-13</v>
      </c>
      <c r="AQ515" s="509">
        <v>2.5358949683822989E-13</v>
      </c>
      <c r="AR515" s="509">
        <v>2.1990269303767912E-13</v>
      </c>
      <c r="AS515" s="509">
        <v>1.6134509942820334E-13</v>
      </c>
      <c r="AT515" s="509">
        <v>9.6037192859377473E-14</v>
      </c>
      <c r="AU515" s="509">
        <v>3.8632187362276153E-14</v>
      </c>
      <c r="AV515" s="509">
        <v>-4.0200374286095808E-15</v>
      </c>
      <c r="AW515" s="509">
        <v>-2.6043184455635333E-14</v>
      </c>
      <c r="AX515" s="509">
        <v>-3.4825539362775689E-14</v>
      </c>
      <c r="AY515" s="509">
        <v>-3.4912358210766012E-14</v>
      </c>
      <c r="AZ515" s="509">
        <v>-3.0648013565957091E-14</v>
      </c>
      <c r="BA515" s="509">
        <v>-3.1579001035950461E-14</v>
      </c>
      <c r="BB515" s="509">
        <v>-3.3905083513797508E-14</v>
      </c>
      <c r="BC515" s="509">
        <v>-4.401906166493962E-14</v>
      </c>
      <c r="BD515" s="509">
        <v>-5.0846482180425264E-14</v>
      </c>
      <c r="BE515" s="509">
        <v>-5.3721245258924609E-14</v>
      </c>
      <c r="BF515" s="509">
        <v>-4.8288717855274454E-14</v>
      </c>
      <c r="BG515" s="509">
        <v>-3.3143961917682249E-14</v>
      </c>
      <c r="BH515" s="509">
        <v>-5.8643798853938674E-14</v>
      </c>
      <c r="BI515" s="509">
        <v>4.4956599380257417E-14</v>
      </c>
      <c r="BJ515" s="509">
        <v>5.2431296897425133E-14</v>
      </c>
      <c r="BK515" s="509">
        <v>9.3781034445996519E-14</v>
      </c>
      <c r="BL515" s="510">
        <v>1.7282938365958148E-14</v>
      </c>
    </row>
    <row r="516" spans="3:64" outlineLevel="1" x14ac:dyDescent="0.2">
      <c r="C516" s="508">
        <v>-1.9300163229619049E-4</v>
      </c>
      <c r="D516" s="509">
        <v>-6.433552237452577E-5</v>
      </c>
      <c r="E516" s="509">
        <v>0</v>
      </c>
      <c r="F516" s="509">
        <v>0</v>
      </c>
      <c r="G516" s="509">
        <v>0</v>
      </c>
      <c r="H516" s="509">
        <v>0</v>
      </c>
      <c r="I516" s="509">
        <v>0</v>
      </c>
      <c r="J516" s="509">
        <v>0</v>
      </c>
      <c r="K516" s="509">
        <v>0</v>
      </c>
      <c r="L516" s="509">
        <v>0</v>
      </c>
      <c r="M516" s="509">
        <v>0</v>
      </c>
      <c r="N516" s="509">
        <v>2.8007697852508884E-5</v>
      </c>
      <c r="O516" s="509">
        <v>0</v>
      </c>
      <c r="P516" s="509">
        <v>0</v>
      </c>
      <c r="Q516" s="509">
        <v>0</v>
      </c>
      <c r="R516" s="509">
        <v>0</v>
      </c>
      <c r="S516" s="509">
        <v>1.5477175036773258E-7</v>
      </c>
      <c r="T516" s="509">
        <v>-1.34680687173501E-3</v>
      </c>
      <c r="U516" s="509">
        <v>0</v>
      </c>
      <c r="V516" s="509">
        <v>0</v>
      </c>
      <c r="W516" s="509">
        <v>0</v>
      </c>
      <c r="X516" s="509">
        <v>0</v>
      </c>
      <c r="Y516" s="509">
        <v>0</v>
      </c>
      <c r="Z516" s="509">
        <v>7.0677147739933027E-5</v>
      </c>
      <c r="AA516" s="509">
        <v>0</v>
      </c>
      <c r="AB516" s="509">
        <v>0</v>
      </c>
      <c r="AC516" s="509">
        <v>0</v>
      </c>
      <c r="AD516" s="509">
        <v>0</v>
      </c>
      <c r="AE516" s="509">
        <v>-2.0441109855191472E-4</v>
      </c>
      <c r="AF516" s="509">
        <v>-2.5412906885450507E-3</v>
      </c>
      <c r="AG516" s="509">
        <v>-3.7287063005019727E-3</v>
      </c>
      <c r="AH516" s="509">
        <v>-4.7828053560647534E-3</v>
      </c>
      <c r="AI516" s="509">
        <v>-1.1074076407012468E-3</v>
      </c>
      <c r="AJ516" s="509">
        <v>-5.1115910885308827E-2</v>
      </c>
      <c r="AK516" s="509">
        <v>-6.9658488048573719E-2</v>
      </c>
      <c r="AL516" s="509">
        <v>5.9490743934964346E-3</v>
      </c>
      <c r="AM516" s="509">
        <v>0</v>
      </c>
      <c r="AN516" s="509">
        <v>0</v>
      </c>
      <c r="AO516" s="509">
        <v>0</v>
      </c>
      <c r="AP516" s="509">
        <v>0</v>
      </c>
      <c r="AQ516" s="509">
        <v>0</v>
      </c>
      <c r="AR516" s="509">
        <v>0</v>
      </c>
      <c r="AS516" s="509">
        <v>0</v>
      </c>
      <c r="AT516" s="509">
        <v>0</v>
      </c>
      <c r="AU516" s="509">
        <v>0</v>
      </c>
      <c r="AV516" s="509">
        <v>0</v>
      </c>
      <c r="AW516" s="509">
        <v>0</v>
      </c>
      <c r="AX516" s="509">
        <v>0</v>
      </c>
      <c r="AY516" s="509">
        <v>0</v>
      </c>
      <c r="AZ516" s="509">
        <v>0</v>
      </c>
      <c r="BA516" s="509">
        <v>0</v>
      </c>
      <c r="BB516" s="509">
        <v>0</v>
      </c>
      <c r="BC516" s="509">
        <v>0</v>
      </c>
      <c r="BD516" s="509">
        <v>0</v>
      </c>
      <c r="BE516" s="509">
        <v>0</v>
      </c>
      <c r="BF516" s="509">
        <v>0</v>
      </c>
      <c r="BG516" s="509">
        <v>0</v>
      </c>
      <c r="BH516" s="509">
        <v>0</v>
      </c>
      <c r="BI516" s="509">
        <v>0</v>
      </c>
      <c r="BJ516" s="509">
        <v>0</v>
      </c>
      <c r="BK516" s="509">
        <v>0</v>
      </c>
      <c r="BL516" s="510">
        <v>0</v>
      </c>
    </row>
    <row r="517" spans="3:64" outlineLevel="1" x14ac:dyDescent="0.2">
      <c r="C517" s="508">
        <v>-1.990025100083237E-4</v>
      </c>
      <c r="D517" s="509">
        <v>-6.6335864014763131E-5</v>
      </c>
      <c r="E517" s="509">
        <v>0</v>
      </c>
      <c r="F517" s="509">
        <v>0</v>
      </c>
      <c r="G517" s="509">
        <v>0</v>
      </c>
      <c r="H517" s="509">
        <v>0</v>
      </c>
      <c r="I517" s="509">
        <v>0</v>
      </c>
      <c r="J517" s="509">
        <v>0</v>
      </c>
      <c r="K517" s="509">
        <v>0</v>
      </c>
      <c r="L517" s="509">
        <v>0</v>
      </c>
      <c r="M517" s="509">
        <v>0</v>
      </c>
      <c r="N517" s="509">
        <v>2.1153459803770897E-5</v>
      </c>
      <c r="O517" s="509">
        <v>0</v>
      </c>
      <c r="P517" s="509">
        <v>0</v>
      </c>
      <c r="Q517" s="509">
        <v>0</v>
      </c>
      <c r="R517" s="509">
        <v>0</v>
      </c>
      <c r="S517" s="509">
        <v>1.1689533430649454E-7</v>
      </c>
      <c r="T517" s="509">
        <v>-1.0773307880439403E-3</v>
      </c>
      <c r="U517" s="509">
        <v>0</v>
      </c>
      <c r="V517" s="509">
        <v>0</v>
      </c>
      <c r="W517" s="509">
        <v>0</v>
      </c>
      <c r="X517" s="509">
        <v>0</v>
      </c>
      <c r="Y517" s="509">
        <v>0</v>
      </c>
      <c r="Z517" s="509">
        <v>5.3380541510714315E-5</v>
      </c>
      <c r="AA517" s="509">
        <v>0</v>
      </c>
      <c r="AB517" s="509">
        <v>0</v>
      </c>
      <c r="AC517" s="509">
        <v>0</v>
      </c>
      <c r="AD517" s="509">
        <v>0</v>
      </c>
      <c r="AE517" s="509">
        <v>-1.5438618272874648E-4</v>
      </c>
      <c r="AF517" s="509">
        <v>-2.0396830885721982E-3</v>
      </c>
      <c r="AG517" s="509">
        <v>-2.9966798167017166E-3</v>
      </c>
      <c r="AH517" s="509">
        <v>-3.8528673957149429E-3</v>
      </c>
      <c r="AI517" s="509">
        <v>-4.5838026008804484E-3</v>
      </c>
      <c r="AJ517" s="509">
        <v>1.2350263707483489E-4</v>
      </c>
      <c r="AK517" s="509">
        <v>-5.9541434115627172E-2</v>
      </c>
      <c r="AL517" s="509">
        <v>-8.674317548177915E-2</v>
      </c>
      <c r="AM517" s="509">
        <v>7.0539179887708836E-3</v>
      </c>
      <c r="AN517" s="509">
        <v>0</v>
      </c>
      <c r="AO517" s="509">
        <v>0</v>
      </c>
      <c r="AP517" s="509">
        <v>0</v>
      </c>
      <c r="AQ517" s="509">
        <v>0</v>
      </c>
      <c r="AR517" s="509">
        <v>0</v>
      </c>
      <c r="AS517" s="509">
        <v>0</v>
      </c>
      <c r="AT517" s="509">
        <v>0</v>
      </c>
      <c r="AU517" s="509">
        <v>0</v>
      </c>
      <c r="AV517" s="509">
        <v>0</v>
      </c>
      <c r="AW517" s="509">
        <v>0</v>
      </c>
      <c r="AX517" s="509">
        <v>0</v>
      </c>
      <c r="AY517" s="509">
        <v>0</v>
      </c>
      <c r="AZ517" s="509">
        <v>0</v>
      </c>
      <c r="BA517" s="509">
        <v>0</v>
      </c>
      <c r="BB517" s="509">
        <v>0</v>
      </c>
      <c r="BC517" s="509">
        <v>0</v>
      </c>
      <c r="BD517" s="509">
        <v>0</v>
      </c>
      <c r="BE517" s="509">
        <v>0</v>
      </c>
      <c r="BF517" s="509">
        <v>0</v>
      </c>
      <c r="BG517" s="509">
        <v>0</v>
      </c>
      <c r="BH517" s="509">
        <v>0</v>
      </c>
      <c r="BI517" s="509">
        <v>0</v>
      </c>
      <c r="BJ517" s="509">
        <v>0</v>
      </c>
      <c r="BK517" s="509">
        <v>0</v>
      </c>
      <c r="BL517" s="510">
        <v>0</v>
      </c>
    </row>
    <row r="518" spans="3:64" outlineLevel="1" x14ac:dyDescent="0.2">
      <c r="C518" s="508">
        <v>-2.0307865151841456E-4</v>
      </c>
      <c r="D518" s="509">
        <v>-6.769461402348766E-5</v>
      </c>
      <c r="E518" s="509">
        <v>0</v>
      </c>
      <c r="F518" s="509">
        <v>0</v>
      </c>
      <c r="G518" s="509">
        <v>0</v>
      </c>
      <c r="H518" s="509">
        <v>0</v>
      </c>
      <c r="I518" s="509">
        <v>0</v>
      </c>
      <c r="J518" s="509">
        <v>0</v>
      </c>
      <c r="K518" s="509">
        <v>0</v>
      </c>
      <c r="L518" s="509">
        <v>0</v>
      </c>
      <c r="M518" s="509">
        <v>0</v>
      </c>
      <c r="N518" s="509">
        <v>1.6570120437619986E-5</v>
      </c>
      <c r="O518" s="509">
        <v>0</v>
      </c>
      <c r="P518" s="509">
        <v>0</v>
      </c>
      <c r="Q518" s="509">
        <v>0</v>
      </c>
      <c r="R518" s="509">
        <v>0</v>
      </c>
      <c r="S518" s="509">
        <v>9.1568329800702672E-8</v>
      </c>
      <c r="T518" s="509">
        <v>-8.5679856869714643E-4</v>
      </c>
      <c r="U518" s="509">
        <v>0</v>
      </c>
      <c r="V518" s="509">
        <v>0</v>
      </c>
      <c r="W518" s="509">
        <v>0</v>
      </c>
      <c r="X518" s="509">
        <v>0</v>
      </c>
      <c r="Y518" s="509">
        <v>0</v>
      </c>
      <c r="Z518" s="509">
        <v>4.1814533161248918E-5</v>
      </c>
      <c r="AA518" s="509">
        <v>0</v>
      </c>
      <c r="AB518" s="509">
        <v>0</v>
      </c>
      <c r="AC518" s="509">
        <v>0</v>
      </c>
      <c r="AD518" s="509">
        <v>0</v>
      </c>
      <c r="AE518" s="509">
        <v>-1.2093519062184206E-4</v>
      </c>
      <c r="AF518" s="509">
        <v>-1.6235447920620236E-3</v>
      </c>
      <c r="AG518" s="509">
        <v>-2.3860914425656485E-3</v>
      </c>
      <c r="AH518" s="509">
        <v>-3.0688036488546394E-3</v>
      </c>
      <c r="AI518" s="509">
        <v>-3.6549549561046479E-3</v>
      </c>
      <c r="AJ518" s="509">
        <v>-4.2672303409795574E-3</v>
      </c>
      <c r="AK518" s="509">
        <v>1.5418869135970584E-3</v>
      </c>
      <c r="AL518" s="509">
        <v>-6.7712524860562465E-2</v>
      </c>
      <c r="AM518" s="509">
        <v>-0.10507244786556659</v>
      </c>
      <c r="AN518" s="509">
        <v>8.0603344678113718E-3</v>
      </c>
      <c r="AO518" s="509">
        <v>0</v>
      </c>
      <c r="AP518" s="509">
        <v>0</v>
      </c>
      <c r="AQ518" s="509">
        <v>0</v>
      </c>
      <c r="AR518" s="509">
        <v>0</v>
      </c>
      <c r="AS518" s="509">
        <v>0</v>
      </c>
      <c r="AT518" s="509">
        <v>0</v>
      </c>
      <c r="AU518" s="509">
        <v>0</v>
      </c>
      <c r="AV518" s="509">
        <v>0</v>
      </c>
      <c r="AW518" s="509">
        <v>0</v>
      </c>
      <c r="AX518" s="509">
        <v>0</v>
      </c>
      <c r="AY518" s="509">
        <v>0</v>
      </c>
      <c r="AZ518" s="509">
        <v>0</v>
      </c>
      <c r="BA518" s="509">
        <v>0</v>
      </c>
      <c r="BB518" s="509">
        <v>0</v>
      </c>
      <c r="BC518" s="509">
        <v>0</v>
      </c>
      <c r="BD518" s="509">
        <v>0</v>
      </c>
      <c r="BE518" s="509">
        <v>0</v>
      </c>
      <c r="BF518" s="509">
        <v>0</v>
      </c>
      <c r="BG518" s="509">
        <v>0</v>
      </c>
      <c r="BH518" s="509">
        <v>0</v>
      </c>
      <c r="BI518" s="509">
        <v>0</v>
      </c>
      <c r="BJ518" s="509">
        <v>0</v>
      </c>
      <c r="BK518" s="509">
        <v>0</v>
      </c>
      <c r="BL518" s="510">
        <v>0</v>
      </c>
    </row>
    <row r="519" spans="3:64" outlineLevel="1" x14ac:dyDescent="0.2">
      <c r="C519" s="508">
        <v>-2.0659266487375313E-4</v>
      </c>
      <c r="D519" s="509">
        <v>-6.8865980688308419E-5</v>
      </c>
      <c r="E519" s="509">
        <v>0</v>
      </c>
      <c r="F519" s="509">
        <v>0</v>
      </c>
      <c r="G519" s="509">
        <v>0</v>
      </c>
      <c r="H519" s="509">
        <v>0</v>
      </c>
      <c r="I519" s="509">
        <v>0</v>
      </c>
      <c r="J519" s="509">
        <v>0</v>
      </c>
      <c r="K519" s="509">
        <v>0</v>
      </c>
      <c r="L519" s="509">
        <v>0</v>
      </c>
      <c r="M519" s="509">
        <v>0</v>
      </c>
      <c r="N519" s="509">
        <v>1.3394316464804355E-5</v>
      </c>
      <c r="O519" s="509">
        <v>0</v>
      </c>
      <c r="P519" s="509">
        <v>0</v>
      </c>
      <c r="Q519" s="509">
        <v>0</v>
      </c>
      <c r="R519" s="509">
        <v>0</v>
      </c>
      <c r="S519" s="509">
        <v>7.4017496211473203E-8</v>
      </c>
      <c r="T519" s="509">
        <v>-6.9700002114601151E-4</v>
      </c>
      <c r="U519" s="509">
        <v>0</v>
      </c>
      <c r="V519" s="509">
        <v>0</v>
      </c>
      <c r="W519" s="509">
        <v>0</v>
      </c>
      <c r="X519" s="509">
        <v>0</v>
      </c>
      <c r="Y519" s="509">
        <v>0</v>
      </c>
      <c r="Z519" s="509">
        <v>3.3800423573117182E-5</v>
      </c>
      <c r="AA519" s="509">
        <v>0</v>
      </c>
      <c r="AB519" s="509">
        <v>0</v>
      </c>
      <c r="AC519" s="509">
        <v>0</v>
      </c>
      <c r="AD519" s="509">
        <v>0</v>
      </c>
      <c r="AE519" s="509">
        <v>-9.7756941044125495E-5</v>
      </c>
      <c r="AF519" s="509">
        <v>-1.32121112361358E-3</v>
      </c>
      <c r="AG519" s="509">
        <v>-1.9420254943823478E-3</v>
      </c>
      <c r="AH519" s="509">
        <v>-2.4973212834082277E-3</v>
      </c>
      <c r="AI519" s="509">
        <v>-2.976451945190348E-3</v>
      </c>
      <c r="AJ519" s="509">
        <v>-3.4758901881918065E-3</v>
      </c>
      <c r="AK519" s="509">
        <v>-3.983791579952713E-3</v>
      </c>
      <c r="AL519" s="509">
        <v>3.0208388088304242E-3</v>
      </c>
      <c r="AM519" s="509">
        <v>-7.6149538848728202E-2</v>
      </c>
      <c r="AN519" s="509">
        <v>-0.12362940219896379</v>
      </c>
      <c r="AO519" s="509">
        <v>9.4501039787628274E-3</v>
      </c>
      <c r="AP519" s="509">
        <v>0</v>
      </c>
      <c r="AQ519" s="509">
        <v>0</v>
      </c>
      <c r="AR519" s="509">
        <v>0</v>
      </c>
      <c r="AS519" s="509">
        <v>0</v>
      </c>
      <c r="AT519" s="509">
        <v>0</v>
      </c>
      <c r="AU519" s="509">
        <v>0</v>
      </c>
      <c r="AV519" s="509">
        <v>0</v>
      </c>
      <c r="AW519" s="509">
        <v>0</v>
      </c>
      <c r="AX519" s="509">
        <v>0</v>
      </c>
      <c r="AY519" s="509">
        <v>0</v>
      </c>
      <c r="AZ519" s="509">
        <v>0</v>
      </c>
      <c r="BA519" s="509">
        <v>0</v>
      </c>
      <c r="BB519" s="509">
        <v>0</v>
      </c>
      <c r="BC519" s="509">
        <v>0</v>
      </c>
      <c r="BD519" s="509">
        <v>0</v>
      </c>
      <c r="BE519" s="509">
        <v>0</v>
      </c>
      <c r="BF519" s="509">
        <v>0</v>
      </c>
      <c r="BG519" s="509">
        <v>0</v>
      </c>
      <c r="BH519" s="509">
        <v>0</v>
      </c>
      <c r="BI519" s="509">
        <v>0</v>
      </c>
      <c r="BJ519" s="509">
        <v>0</v>
      </c>
      <c r="BK519" s="509">
        <v>0</v>
      </c>
      <c r="BL519" s="510">
        <v>0</v>
      </c>
    </row>
    <row r="520" spans="3:64" outlineLevel="1" x14ac:dyDescent="0.2">
      <c r="C520" s="508">
        <v>-2.0790619720331742E-4</v>
      </c>
      <c r="D520" s="509">
        <v>-6.9303835621848867E-5</v>
      </c>
      <c r="E520" s="509">
        <v>0</v>
      </c>
      <c r="F520" s="509">
        <v>0</v>
      </c>
      <c r="G520" s="509">
        <v>0</v>
      </c>
      <c r="H520" s="509">
        <v>0</v>
      </c>
      <c r="I520" s="509">
        <v>0</v>
      </c>
      <c r="J520" s="509">
        <v>0</v>
      </c>
      <c r="K520" s="509">
        <v>0</v>
      </c>
      <c r="L520" s="509">
        <v>0</v>
      </c>
      <c r="M520" s="509">
        <v>0</v>
      </c>
      <c r="N520" s="509">
        <v>1.1171781160281783E-5</v>
      </c>
      <c r="O520" s="509">
        <v>0</v>
      </c>
      <c r="P520" s="509">
        <v>0</v>
      </c>
      <c r="Q520" s="509">
        <v>0</v>
      </c>
      <c r="R520" s="509">
        <v>0</v>
      </c>
      <c r="S520" s="509">
        <v>6.1736985311939779E-8</v>
      </c>
      <c r="T520" s="509">
        <v>-5.5452411700231282E-4</v>
      </c>
      <c r="U520" s="509">
        <v>0</v>
      </c>
      <c r="V520" s="509">
        <v>0</v>
      </c>
      <c r="W520" s="509">
        <v>0</v>
      </c>
      <c r="X520" s="509">
        <v>0</v>
      </c>
      <c r="Y520" s="509">
        <v>0</v>
      </c>
      <c r="Z520" s="509">
        <v>2.8191876987641688E-5</v>
      </c>
      <c r="AA520" s="509">
        <v>0</v>
      </c>
      <c r="AB520" s="509">
        <v>0</v>
      </c>
      <c r="AC520" s="509">
        <v>0</v>
      </c>
      <c r="AD520" s="509">
        <v>0</v>
      </c>
      <c r="AE520" s="509">
        <v>-8.1536006806300423E-5</v>
      </c>
      <c r="AF520" s="509">
        <v>-1.0483061654607028E-3</v>
      </c>
      <c r="AG520" s="509">
        <v>-1.5392615404587519E-3</v>
      </c>
      <c r="AH520" s="509">
        <v>-1.974153709477398E-3</v>
      </c>
      <c r="AI520" s="509">
        <v>-2.3486431446917131E-3</v>
      </c>
      <c r="AJ520" s="509">
        <v>-2.7378876118821231E-3</v>
      </c>
      <c r="AK520" s="509">
        <v>-3.1343326148454208E-3</v>
      </c>
      <c r="AL520" s="509">
        <v>-3.5230608459612392E-3</v>
      </c>
      <c r="AM520" s="509">
        <v>4.5218278983092941E-3</v>
      </c>
      <c r="AN520" s="509">
        <v>-8.4013813875883331E-2</v>
      </c>
      <c r="AO520" s="509">
        <v>-0.14232474269549336</v>
      </c>
      <c r="AP520" s="509">
        <v>1.0766251011621212E-2</v>
      </c>
      <c r="AQ520" s="509">
        <v>0</v>
      </c>
      <c r="AR520" s="509">
        <v>0</v>
      </c>
      <c r="AS520" s="509">
        <v>0</v>
      </c>
      <c r="AT520" s="509">
        <v>0</v>
      </c>
      <c r="AU520" s="509">
        <v>0</v>
      </c>
      <c r="AV520" s="509">
        <v>0</v>
      </c>
      <c r="AW520" s="509">
        <v>0</v>
      </c>
      <c r="AX520" s="509">
        <v>0</v>
      </c>
      <c r="AY520" s="509">
        <v>0</v>
      </c>
      <c r="AZ520" s="509">
        <v>0</v>
      </c>
      <c r="BA520" s="509">
        <v>0</v>
      </c>
      <c r="BB520" s="509">
        <v>0</v>
      </c>
      <c r="BC520" s="509">
        <v>0</v>
      </c>
      <c r="BD520" s="509">
        <v>0</v>
      </c>
      <c r="BE520" s="509">
        <v>0</v>
      </c>
      <c r="BF520" s="509">
        <v>0</v>
      </c>
      <c r="BG520" s="509">
        <v>0</v>
      </c>
      <c r="BH520" s="509">
        <v>0</v>
      </c>
      <c r="BI520" s="509">
        <v>0</v>
      </c>
      <c r="BJ520" s="509">
        <v>0</v>
      </c>
      <c r="BK520" s="509">
        <v>0</v>
      </c>
      <c r="BL520" s="510">
        <v>0</v>
      </c>
    </row>
    <row r="521" spans="3:64" outlineLevel="1" x14ac:dyDescent="0.2">
      <c r="C521" s="508">
        <v>-2.042891200055119E-4</v>
      </c>
      <c r="D521" s="509">
        <v>-6.8098113447388444E-5</v>
      </c>
      <c r="E521" s="509">
        <v>0</v>
      </c>
      <c r="F521" s="509">
        <v>0</v>
      </c>
      <c r="G521" s="509">
        <v>0</v>
      </c>
      <c r="H521" s="509">
        <v>0</v>
      </c>
      <c r="I521" s="509">
        <v>0</v>
      </c>
      <c r="J521" s="509">
        <v>0</v>
      </c>
      <c r="K521" s="509">
        <v>0</v>
      </c>
      <c r="L521" s="509">
        <v>0</v>
      </c>
      <c r="M521" s="509">
        <v>0</v>
      </c>
      <c r="N521" s="509">
        <v>9.6104071548371462E-6</v>
      </c>
      <c r="O521" s="509">
        <v>0</v>
      </c>
      <c r="P521" s="509">
        <v>0</v>
      </c>
      <c r="Q521" s="509">
        <v>0</v>
      </c>
      <c r="R521" s="509">
        <v>0</v>
      </c>
      <c r="S521" s="509">
        <v>5.3108211635901302E-8</v>
      </c>
      <c r="T521" s="509">
        <v>-4.0168687659463971E-4</v>
      </c>
      <c r="U521" s="509">
        <v>0</v>
      </c>
      <c r="V521" s="509">
        <v>0</v>
      </c>
      <c r="W521" s="509">
        <v>0</v>
      </c>
      <c r="X521" s="509">
        <v>0</v>
      </c>
      <c r="Y521" s="509">
        <v>0</v>
      </c>
      <c r="Z521" s="509">
        <v>2.4251765022680061E-5</v>
      </c>
      <c r="AA521" s="509">
        <v>0</v>
      </c>
      <c r="AB521" s="509">
        <v>0</v>
      </c>
      <c r="AC521" s="509">
        <v>0</v>
      </c>
      <c r="AD521" s="509">
        <v>0</v>
      </c>
      <c r="AE521" s="509">
        <v>-7.0140488437052742E-5</v>
      </c>
      <c r="AF521" s="509">
        <v>-7.5103525549480798E-4</v>
      </c>
      <c r="AG521" s="509">
        <v>-1.0979716883464557E-3</v>
      </c>
      <c r="AH521" s="509">
        <v>-1.3946510042230722E-3</v>
      </c>
      <c r="AI521" s="509">
        <v>-1.6443007702521542E-3</v>
      </c>
      <c r="AJ521" s="509">
        <v>-1.9023817528297966E-3</v>
      </c>
      <c r="AK521" s="509">
        <v>-2.1670902415718485E-3</v>
      </c>
      <c r="AL521" s="509">
        <v>-2.4224550848704111E-3</v>
      </c>
      <c r="AM521" s="509">
        <v>-2.7108151958658124E-3</v>
      </c>
      <c r="AN521" s="509">
        <v>6.2269208530514979E-3</v>
      </c>
      <c r="AO521" s="509">
        <v>-9.0722504709875695E-2</v>
      </c>
      <c r="AP521" s="509">
        <v>-0.16029605731415608</v>
      </c>
      <c r="AQ521" s="509">
        <v>1.1710306827434234E-2</v>
      </c>
      <c r="AR521" s="509">
        <v>0</v>
      </c>
      <c r="AS521" s="509">
        <v>0</v>
      </c>
      <c r="AT521" s="509">
        <v>0</v>
      </c>
      <c r="AU521" s="509">
        <v>0</v>
      </c>
      <c r="AV521" s="509">
        <v>0</v>
      </c>
      <c r="AW521" s="509">
        <v>0</v>
      </c>
      <c r="AX521" s="509">
        <v>0</v>
      </c>
      <c r="AY521" s="509">
        <v>0</v>
      </c>
      <c r="AZ521" s="509">
        <v>0</v>
      </c>
      <c r="BA521" s="509">
        <v>0</v>
      </c>
      <c r="BB521" s="509">
        <v>0</v>
      </c>
      <c r="BC521" s="509">
        <v>0</v>
      </c>
      <c r="BD521" s="509">
        <v>0</v>
      </c>
      <c r="BE521" s="509">
        <v>0</v>
      </c>
      <c r="BF521" s="509">
        <v>0</v>
      </c>
      <c r="BG521" s="509">
        <v>0</v>
      </c>
      <c r="BH521" s="509">
        <v>0</v>
      </c>
      <c r="BI521" s="509">
        <v>0</v>
      </c>
      <c r="BJ521" s="509">
        <v>0</v>
      </c>
      <c r="BK521" s="509">
        <v>0</v>
      </c>
      <c r="BL521" s="510">
        <v>0</v>
      </c>
    </row>
    <row r="522" spans="3:64" outlineLevel="1" x14ac:dyDescent="0.2">
      <c r="C522" s="508">
        <v>-1.9591236330269185E-4</v>
      </c>
      <c r="D522" s="509">
        <v>-6.53057908322051E-5</v>
      </c>
      <c r="E522" s="509">
        <v>0</v>
      </c>
      <c r="F522" s="509">
        <v>0</v>
      </c>
      <c r="G522" s="509">
        <v>0</v>
      </c>
      <c r="H522" s="509">
        <v>0</v>
      </c>
      <c r="I522" s="509">
        <v>0</v>
      </c>
      <c r="J522" s="509">
        <v>0</v>
      </c>
      <c r="K522" s="509">
        <v>0</v>
      </c>
      <c r="L522" s="509">
        <v>0</v>
      </c>
      <c r="M522" s="509">
        <v>0</v>
      </c>
      <c r="N522" s="509">
        <v>8.38971589767353E-6</v>
      </c>
      <c r="O522" s="509">
        <v>0</v>
      </c>
      <c r="P522" s="509">
        <v>0</v>
      </c>
      <c r="Q522" s="509">
        <v>0</v>
      </c>
      <c r="R522" s="509">
        <v>0</v>
      </c>
      <c r="S522" s="509">
        <v>4.6360759026702449E-8</v>
      </c>
      <c r="T522" s="509">
        <v>-2.3194253836202739E-4</v>
      </c>
      <c r="U522" s="509">
        <v>0</v>
      </c>
      <c r="V522" s="509">
        <v>0</v>
      </c>
      <c r="W522" s="509">
        <v>0</v>
      </c>
      <c r="X522" s="509">
        <v>0</v>
      </c>
      <c r="Y522" s="509">
        <v>0</v>
      </c>
      <c r="Z522" s="509">
        <v>2.1171364768215149E-5</v>
      </c>
      <c r="AA522" s="509">
        <v>0</v>
      </c>
      <c r="AB522" s="509">
        <v>0</v>
      </c>
      <c r="AC522" s="509">
        <v>0</v>
      </c>
      <c r="AD522" s="509">
        <v>0</v>
      </c>
      <c r="AE522" s="509">
        <v>-6.1231420597414668E-5</v>
      </c>
      <c r="AF522" s="509">
        <v>-4.1805989083758244E-4</v>
      </c>
      <c r="AG522" s="509">
        <v>-6.0210323760545841E-4</v>
      </c>
      <c r="AH522" s="509">
        <v>-7.3969057903519185E-4</v>
      </c>
      <c r="AI522" s="509">
        <v>-8.4277885802428332E-4</v>
      </c>
      <c r="AJ522" s="509">
        <v>-9.4710222620222407E-4</v>
      </c>
      <c r="AK522" s="509">
        <v>-1.0579054120857861E-3</v>
      </c>
      <c r="AL522" s="509">
        <v>-1.157497978294553E-3</v>
      </c>
      <c r="AM522" s="509">
        <v>-1.2811424803124581E-3</v>
      </c>
      <c r="AN522" s="509">
        <v>-1.3627188148978651E-3</v>
      </c>
      <c r="AO522" s="509">
        <v>8.1054061331768956E-3</v>
      </c>
      <c r="AP522" s="509">
        <v>-9.3357495832805865E-2</v>
      </c>
      <c r="AQ522" s="509">
        <v>-0.18155772256513647</v>
      </c>
      <c r="AR522" s="509">
        <v>1.2249337787978831E-2</v>
      </c>
      <c r="AS522" s="509">
        <v>0</v>
      </c>
      <c r="AT522" s="509">
        <v>0</v>
      </c>
      <c r="AU522" s="509">
        <v>0</v>
      </c>
      <c r="AV522" s="509">
        <v>0</v>
      </c>
      <c r="AW522" s="509">
        <v>0</v>
      </c>
      <c r="AX522" s="509">
        <v>0</v>
      </c>
      <c r="AY522" s="509">
        <v>0</v>
      </c>
      <c r="AZ522" s="509">
        <v>0</v>
      </c>
      <c r="BA522" s="509">
        <v>0</v>
      </c>
      <c r="BB522" s="509">
        <v>0</v>
      </c>
      <c r="BC522" s="509">
        <v>0</v>
      </c>
      <c r="BD522" s="509">
        <v>0</v>
      </c>
      <c r="BE522" s="509">
        <v>0</v>
      </c>
      <c r="BF522" s="509">
        <v>0</v>
      </c>
      <c r="BG522" s="509">
        <v>0</v>
      </c>
      <c r="BH522" s="509">
        <v>0</v>
      </c>
      <c r="BI522" s="509">
        <v>0</v>
      </c>
      <c r="BJ522" s="509">
        <v>0</v>
      </c>
      <c r="BK522" s="509">
        <v>0</v>
      </c>
      <c r="BL522" s="510">
        <v>0</v>
      </c>
    </row>
    <row r="523" spans="3:64" outlineLevel="1" x14ac:dyDescent="0.2">
      <c r="C523" s="508">
        <v>-1.8456819418065848E-4</v>
      </c>
      <c r="D523" s="509">
        <v>-6.1524303349489695E-5</v>
      </c>
      <c r="E523" s="509">
        <v>0</v>
      </c>
      <c r="F523" s="509">
        <v>0</v>
      </c>
      <c r="G523" s="509">
        <v>0</v>
      </c>
      <c r="H523" s="509">
        <v>0</v>
      </c>
      <c r="I523" s="509">
        <v>0</v>
      </c>
      <c r="J523" s="509">
        <v>0</v>
      </c>
      <c r="K523" s="509">
        <v>0</v>
      </c>
      <c r="L523" s="509">
        <v>0</v>
      </c>
      <c r="M523" s="509">
        <v>0</v>
      </c>
      <c r="N523" s="509">
        <v>7.353140724784997E-6</v>
      </c>
      <c r="O523" s="509">
        <v>0</v>
      </c>
      <c r="P523" s="509">
        <v>0</v>
      </c>
      <c r="Q523" s="509">
        <v>0</v>
      </c>
      <c r="R523" s="509">
        <v>0</v>
      </c>
      <c r="S523" s="509">
        <v>4.0633129792284425E-8</v>
      </c>
      <c r="T523" s="509">
        <v>-7.7353216672736722E-5</v>
      </c>
      <c r="U523" s="509">
        <v>0</v>
      </c>
      <c r="V523" s="509">
        <v>0</v>
      </c>
      <c r="W523" s="509">
        <v>0</v>
      </c>
      <c r="X523" s="509">
        <v>0</v>
      </c>
      <c r="Y523" s="509">
        <v>0</v>
      </c>
      <c r="Z523" s="509">
        <v>1.8555577457871411E-5</v>
      </c>
      <c r="AA523" s="509">
        <v>0</v>
      </c>
      <c r="AB523" s="509">
        <v>0</v>
      </c>
      <c r="AC523" s="509">
        <v>0</v>
      </c>
      <c r="AD523" s="509">
        <v>0</v>
      </c>
      <c r="AE523" s="509">
        <v>-5.3666086795023382E-5</v>
      </c>
      <c r="AF523" s="509">
        <v>-1.1440054494067013E-4</v>
      </c>
      <c r="AG523" s="509">
        <v>-1.4966382681010255E-4</v>
      </c>
      <c r="AH523" s="509">
        <v>-1.4162202394350505E-4</v>
      </c>
      <c r="AI523" s="509">
        <v>-1.1000231413166523E-4</v>
      </c>
      <c r="AJ523" s="509">
        <v>-7.3112238208531202E-5</v>
      </c>
      <c r="AK523" s="509">
        <v>-4.2640461274611428E-5</v>
      </c>
      <c r="AL523" s="509">
        <v>6.0065200230101368E-7</v>
      </c>
      <c r="AM523" s="509">
        <v>2.8397066455164606E-5</v>
      </c>
      <c r="AN523" s="509">
        <v>7.9092391605403711E-5</v>
      </c>
      <c r="AO523" s="509">
        <v>1.3257823515384643E-4</v>
      </c>
      <c r="AP523" s="509">
        <v>9.8365158752542516E-3</v>
      </c>
      <c r="AQ523" s="509">
        <v>-9.1087496573375976E-2</v>
      </c>
      <c r="AR523" s="509">
        <v>-0.20550147521662768</v>
      </c>
      <c r="AS523" s="509">
        <v>1.2770021999134856E-2</v>
      </c>
      <c r="AT523" s="509">
        <v>9.5563184367486887E-5</v>
      </c>
      <c r="AU523" s="509">
        <v>0</v>
      </c>
      <c r="AV523" s="509">
        <v>0</v>
      </c>
      <c r="AW523" s="509">
        <v>0</v>
      </c>
      <c r="AX523" s="509">
        <v>0</v>
      </c>
      <c r="AY523" s="509">
        <v>0</v>
      </c>
      <c r="AZ523" s="509">
        <v>0</v>
      </c>
      <c r="BA523" s="509">
        <v>0</v>
      </c>
      <c r="BB523" s="509">
        <v>0</v>
      </c>
      <c r="BC523" s="509">
        <v>0</v>
      </c>
      <c r="BD523" s="509">
        <v>0</v>
      </c>
      <c r="BE523" s="509">
        <v>0</v>
      </c>
      <c r="BF523" s="509">
        <v>0</v>
      </c>
      <c r="BG523" s="509">
        <v>0</v>
      </c>
      <c r="BH523" s="509">
        <v>0</v>
      </c>
      <c r="BI523" s="509">
        <v>0</v>
      </c>
      <c r="BJ523" s="509">
        <v>0</v>
      </c>
      <c r="BK523" s="509">
        <v>0</v>
      </c>
      <c r="BL523" s="510">
        <v>0</v>
      </c>
    </row>
    <row r="524" spans="3:64" outlineLevel="1" x14ac:dyDescent="0.2">
      <c r="C524" s="508">
        <v>-1.7050800156015239E-4</v>
      </c>
      <c r="D524" s="509">
        <v>-5.6837452255467246E-5</v>
      </c>
      <c r="E524" s="509">
        <v>0</v>
      </c>
      <c r="F524" s="509">
        <v>0</v>
      </c>
      <c r="G524" s="509">
        <v>0</v>
      </c>
      <c r="H524" s="509">
        <v>0</v>
      </c>
      <c r="I524" s="509">
        <v>0</v>
      </c>
      <c r="J524" s="509">
        <v>0</v>
      </c>
      <c r="K524" s="509">
        <v>0</v>
      </c>
      <c r="L524" s="509">
        <v>0</v>
      </c>
      <c r="M524" s="509">
        <v>0</v>
      </c>
      <c r="N524" s="509">
        <v>6.8186655473138902E-6</v>
      </c>
      <c r="O524" s="509">
        <v>0</v>
      </c>
      <c r="P524" s="509">
        <v>0</v>
      </c>
      <c r="Q524" s="509">
        <v>0</v>
      </c>
      <c r="R524" s="509">
        <v>0</v>
      </c>
      <c r="S524" s="509">
        <v>3.7681050063095644E-8</v>
      </c>
      <c r="T524" s="509">
        <v>6.4009599762221295E-5</v>
      </c>
      <c r="U524" s="509">
        <v>0</v>
      </c>
      <c r="V524" s="509">
        <v>0</v>
      </c>
      <c r="W524" s="509">
        <v>0</v>
      </c>
      <c r="X524" s="509">
        <v>0</v>
      </c>
      <c r="Y524" s="509">
        <v>0</v>
      </c>
      <c r="Z524" s="509">
        <v>1.7206834738126356E-5</v>
      </c>
      <c r="AA524" s="509">
        <v>0</v>
      </c>
      <c r="AB524" s="509">
        <v>0</v>
      </c>
      <c r="AC524" s="509">
        <v>0</v>
      </c>
      <c r="AD524" s="509">
        <v>0</v>
      </c>
      <c r="AE524" s="509">
        <v>-4.9765273623323877E-5</v>
      </c>
      <c r="AF524" s="509">
        <v>1.6554873885549226E-4</v>
      </c>
      <c r="AG524" s="509">
        <v>2.6870561203548343E-4</v>
      </c>
      <c r="AH524" s="509">
        <v>4.1442203591624178E-4</v>
      </c>
      <c r="AI524" s="509">
        <v>5.7559142919376633E-4</v>
      </c>
      <c r="AJ524" s="509">
        <v>7.4812313927528169E-4</v>
      </c>
      <c r="AK524" s="509">
        <v>9.138994021087362E-4</v>
      </c>
      <c r="AL524" s="509">
        <v>1.0939268487933462E-3</v>
      </c>
      <c r="AM524" s="509">
        <v>1.2672438319871982E-3</v>
      </c>
      <c r="AN524" s="509">
        <v>1.4459232411676492E-3</v>
      </c>
      <c r="AO524" s="509">
        <v>1.6394255494649197E-3</v>
      </c>
      <c r="AP524" s="509">
        <v>1.8313932045102886E-3</v>
      </c>
      <c r="AQ524" s="509">
        <v>1.1820805686538004E-2</v>
      </c>
      <c r="AR524" s="509">
        <v>-9.2091400908868332E-2</v>
      </c>
      <c r="AS524" s="509">
        <v>-0.22397609257501916</v>
      </c>
      <c r="AT524" s="509">
        <v>1.3083091637023921E-2</v>
      </c>
      <c r="AU524" s="509">
        <v>0</v>
      </c>
      <c r="AV524" s="509">
        <v>0</v>
      </c>
      <c r="AW524" s="509">
        <v>0</v>
      </c>
      <c r="AX524" s="509">
        <v>0</v>
      </c>
      <c r="AY524" s="509">
        <v>0</v>
      </c>
      <c r="AZ524" s="509">
        <v>0</v>
      </c>
      <c r="BA524" s="509">
        <v>0</v>
      </c>
      <c r="BB524" s="509">
        <v>0</v>
      </c>
      <c r="BC524" s="509">
        <v>0</v>
      </c>
      <c r="BD524" s="509">
        <v>0</v>
      </c>
      <c r="BE524" s="509">
        <v>0</v>
      </c>
      <c r="BF524" s="509">
        <v>0</v>
      </c>
      <c r="BG524" s="509">
        <v>0</v>
      </c>
      <c r="BH524" s="509">
        <v>0</v>
      </c>
      <c r="BI524" s="509">
        <v>0</v>
      </c>
      <c r="BJ524" s="509">
        <v>0</v>
      </c>
      <c r="BK524" s="509">
        <v>0</v>
      </c>
      <c r="BL524" s="510">
        <v>0</v>
      </c>
    </row>
    <row r="525" spans="3:64" outlineLevel="1" x14ac:dyDescent="0.2">
      <c r="C525" s="508">
        <v>-1.5532560891094306E-4</v>
      </c>
      <c r="D525" s="509">
        <v>-5.1776526202727794E-5</v>
      </c>
      <c r="E525" s="509">
        <v>0</v>
      </c>
      <c r="F525" s="509">
        <v>0</v>
      </c>
      <c r="G525" s="509">
        <v>0</v>
      </c>
      <c r="H525" s="509">
        <v>0</v>
      </c>
      <c r="I525" s="509">
        <v>0</v>
      </c>
      <c r="J525" s="509">
        <v>0</v>
      </c>
      <c r="K525" s="509">
        <v>0</v>
      </c>
      <c r="L525" s="509">
        <v>0</v>
      </c>
      <c r="M525" s="509">
        <v>0</v>
      </c>
      <c r="N525" s="509">
        <v>6.3039998084392021E-6</v>
      </c>
      <c r="O525" s="509">
        <v>0</v>
      </c>
      <c r="P525" s="509">
        <v>0</v>
      </c>
      <c r="Q525" s="509">
        <v>0</v>
      </c>
      <c r="R525" s="509">
        <v>0</v>
      </c>
      <c r="S525" s="509">
        <v>3.4835929856688556E-8</v>
      </c>
      <c r="T525" s="509">
        <v>1.8137535338140905E-4</v>
      </c>
      <c r="U525" s="509">
        <v>0</v>
      </c>
      <c r="V525" s="509">
        <v>0</v>
      </c>
      <c r="W525" s="509">
        <v>0</v>
      </c>
      <c r="X525" s="509">
        <v>0</v>
      </c>
      <c r="Y525" s="509">
        <v>0</v>
      </c>
      <c r="Z525" s="509">
        <v>1.5908077440266247E-5</v>
      </c>
      <c r="AA525" s="509">
        <v>0</v>
      </c>
      <c r="AB525" s="509">
        <v>0</v>
      </c>
      <c r="AC525" s="509">
        <v>0</v>
      </c>
      <c r="AD525" s="509">
        <v>0</v>
      </c>
      <c r="AE525" s="509">
        <v>-4.6009041552578719E-5</v>
      </c>
      <c r="AF525" s="509">
        <v>3.9758549923855663E-4</v>
      </c>
      <c r="AG525" s="509">
        <v>6.1525818889011387E-4</v>
      </c>
      <c r="AH525" s="509">
        <v>8.7437851017924009E-4</v>
      </c>
      <c r="AI525" s="509">
        <v>1.1421362221729968E-3</v>
      </c>
      <c r="AJ525" s="509">
        <v>1.4261680778988133E-3</v>
      </c>
      <c r="AK525" s="509">
        <v>1.7032297111958315E-3</v>
      </c>
      <c r="AL525" s="509">
        <v>1.9955145112970996E-3</v>
      </c>
      <c r="AM525" s="509">
        <v>2.2886928646085299E-3</v>
      </c>
      <c r="AN525" s="509">
        <v>2.5724107521422034E-3</v>
      </c>
      <c r="AO525" s="509">
        <v>2.880852538076328E-3</v>
      </c>
      <c r="AP525" s="509">
        <v>3.1957196038536386E-3</v>
      </c>
      <c r="AQ525" s="509">
        <v>3.4544979992281013E-3</v>
      </c>
      <c r="AR525" s="509">
        <v>1.3197420242607442E-2</v>
      </c>
      <c r="AS525" s="509">
        <v>-8.7706640618968004E-2</v>
      </c>
      <c r="AT525" s="509">
        <v>-0.24432273344419589</v>
      </c>
      <c r="AU525" s="509">
        <v>1.2795016281111751E-2</v>
      </c>
      <c r="AV525" s="509">
        <v>0</v>
      </c>
      <c r="AW525" s="509">
        <v>0</v>
      </c>
      <c r="AX525" s="509">
        <v>0</v>
      </c>
      <c r="AY525" s="509">
        <v>0</v>
      </c>
      <c r="AZ525" s="509">
        <v>0</v>
      </c>
      <c r="BA525" s="509">
        <v>0</v>
      </c>
      <c r="BB525" s="509">
        <v>0</v>
      </c>
      <c r="BC525" s="509">
        <v>0</v>
      </c>
      <c r="BD525" s="509">
        <v>0</v>
      </c>
      <c r="BE525" s="509">
        <v>0</v>
      </c>
      <c r="BF525" s="509">
        <v>0</v>
      </c>
      <c r="BG525" s="509">
        <v>0</v>
      </c>
      <c r="BH525" s="509">
        <v>0</v>
      </c>
      <c r="BI525" s="509">
        <v>0</v>
      </c>
      <c r="BJ525" s="509">
        <v>0</v>
      </c>
      <c r="BK525" s="509">
        <v>0</v>
      </c>
      <c r="BL525" s="510">
        <v>0</v>
      </c>
    </row>
    <row r="526" spans="3:64" outlineLevel="1" x14ac:dyDescent="0.2">
      <c r="C526" s="508">
        <v>-1.425431858517877E-4</v>
      </c>
      <c r="D526" s="509">
        <v>-4.7515609041022606E-5</v>
      </c>
      <c r="E526" s="509">
        <v>0</v>
      </c>
      <c r="F526" s="509">
        <v>0</v>
      </c>
      <c r="G526" s="509">
        <v>0</v>
      </c>
      <c r="H526" s="509">
        <v>0</v>
      </c>
      <c r="I526" s="509">
        <v>0</v>
      </c>
      <c r="J526" s="509">
        <v>0</v>
      </c>
      <c r="K526" s="509">
        <v>0</v>
      </c>
      <c r="L526" s="509">
        <v>0</v>
      </c>
      <c r="M526" s="509">
        <v>0</v>
      </c>
      <c r="N526" s="509">
        <v>5.893525693871117E-6</v>
      </c>
      <c r="O526" s="509">
        <v>0</v>
      </c>
      <c r="P526" s="509">
        <v>0</v>
      </c>
      <c r="Q526" s="509">
        <v>0</v>
      </c>
      <c r="R526" s="509">
        <v>0</v>
      </c>
      <c r="S526" s="509">
        <v>3.2568734663302812E-8</v>
      </c>
      <c r="T526" s="509">
        <v>2.6576637432261914E-4</v>
      </c>
      <c r="U526" s="509">
        <v>0</v>
      </c>
      <c r="V526" s="509">
        <v>0</v>
      </c>
      <c r="W526" s="509">
        <v>0</v>
      </c>
      <c r="X526" s="509">
        <v>0</v>
      </c>
      <c r="Y526" s="509">
        <v>0</v>
      </c>
      <c r="Z526" s="509">
        <v>1.4872252339490424E-5</v>
      </c>
      <c r="AA526" s="509">
        <v>0</v>
      </c>
      <c r="AB526" s="509">
        <v>0</v>
      </c>
      <c r="AC526" s="509">
        <v>0</v>
      </c>
      <c r="AD526" s="509">
        <v>0</v>
      </c>
      <c r="AE526" s="509">
        <v>-4.3013239414458476E-5</v>
      </c>
      <c r="AF526" s="509">
        <v>5.6420787974423108E-4</v>
      </c>
      <c r="AG526" s="509">
        <v>8.6399059518203563E-4</v>
      </c>
      <c r="AH526" s="509">
        <v>1.2041434755825978E-3</v>
      </c>
      <c r="AI526" s="509">
        <v>1.5479875157005311E-3</v>
      </c>
      <c r="AJ526" s="509">
        <v>1.9115571327428301E-3</v>
      </c>
      <c r="AK526" s="509">
        <v>2.2680392618117306E-3</v>
      </c>
      <c r="AL526" s="509">
        <v>2.6403019903859211E-3</v>
      </c>
      <c r="AM526" s="509">
        <v>3.0191152313079335E-3</v>
      </c>
      <c r="AN526" s="509">
        <v>3.3776657552793098E-3</v>
      </c>
      <c r="AO526" s="509">
        <v>3.7680085709184711E-3</v>
      </c>
      <c r="AP526" s="509">
        <v>4.1704438311017831E-3</v>
      </c>
      <c r="AQ526" s="509">
        <v>4.5179909627107587E-3</v>
      </c>
      <c r="AR526" s="509">
        <v>4.8605257782228066E-3</v>
      </c>
      <c r="AS526" s="509">
        <v>1.4907787694619794E-2</v>
      </c>
      <c r="AT526" s="509">
        <v>-8.6065451318369415E-2</v>
      </c>
      <c r="AU526" s="509">
        <v>-0.26215764039685946</v>
      </c>
      <c r="AV526" s="509">
        <v>1.2174063471865572E-2</v>
      </c>
      <c r="AW526" s="509">
        <v>0</v>
      </c>
      <c r="AX526" s="509">
        <v>0</v>
      </c>
      <c r="AY526" s="509">
        <v>0</v>
      </c>
      <c r="AZ526" s="509">
        <v>0</v>
      </c>
      <c r="BA526" s="509">
        <v>0</v>
      </c>
      <c r="BB526" s="509">
        <v>0</v>
      </c>
      <c r="BC526" s="509">
        <v>0</v>
      </c>
      <c r="BD526" s="509">
        <v>0</v>
      </c>
      <c r="BE526" s="509">
        <v>0</v>
      </c>
      <c r="BF526" s="509">
        <v>0</v>
      </c>
      <c r="BG526" s="509">
        <v>0</v>
      </c>
      <c r="BH526" s="509">
        <v>0</v>
      </c>
      <c r="BI526" s="509">
        <v>0</v>
      </c>
      <c r="BJ526" s="509">
        <v>0</v>
      </c>
      <c r="BK526" s="509">
        <v>0</v>
      </c>
      <c r="BL526" s="510">
        <v>0</v>
      </c>
    </row>
    <row r="527" spans="3:64" outlineLevel="1" x14ac:dyDescent="0.2">
      <c r="C527" s="508">
        <v>-1.3286029792492954E-4</v>
      </c>
      <c r="D527" s="509">
        <v>-4.4287897704369307E-5</v>
      </c>
      <c r="E527" s="509">
        <v>0</v>
      </c>
      <c r="F527" s="509">
        <v>0</v>
      </c>
      <c r="G527" s="509">
        <v>0</v>
      </c>
      <c r="H527" s="509">
        <v>0</v>
      </c>
      <c r="I527" s="509">
        <v>0</v>
      </c>
      <c r="J527" s="509">
        <v>0</v>
      </c>
      <c r="K527" s="509">
        <v>0</v>
      </c>
      <c r="L527" s="509">
        <v>0</v>
      </c>
      <c r="M527" s="509">
        <v>0</v>
      </c>
      <c r="N527" s="509">
        <v>5.5903097500452532E-6</v>
      </c>
      <c r="O527" s="509">
        <v>0</v>
      </c>
      <c r="P527" s="509">
        <v>0</v>
      </c>
      <c r="Q527" s="509">
        <v>0</v>
      </c>
      <c r="R527" s="509">
        <v>0</v>
      </c>
      <c r="S527" s="509">
        <v>3.0891813488438842E-8</v>
      </c>
      <c r="T527" s="509">
        <v>3.1126604194753137E-4</v>
      </c>
      <c r="U527" s="509">
        <v>0</v>
      </c>
      <c r="V527" s="509">
        <v>0</v>
      </c>
      <c r="W527" s="509">
        <v>0</v>
      </c>
      <c r="X527" s="509">
        <v>0</v>
      </c>
      <c r="Y527" s="509">
        <v>0</v>
      </c>
      <c r="Z527" s="509">
        <v>1.4107090300166832E-5</v>
      </c>
      <c r="AA527" s="509">
        <v>0</v>
      </c>
      <c r="AB527" s="509">
        <v>0</v>
      </c>
      <c r="AC527" s="509">
        <v>0</v>
      </c>
      <c r="AD527" s="509">
        <v>0</v>
      </c>
      <c r="AE527" s="509">
        <v>-4.0800261049571407E-5</v>
      </c>
      <c r="AF527" s="509">
        <v>6.535928641245738E-4</v>
      </c>
      <c r="AG527" s="509">
        <v>9.9717581751745184E-4</v>
      </c>
      <c r="AH527" s="509">
        <v>1.3800277822913502E-3</v>
      </c>
      <c r="AI527" s="509">
        <v>1.7637267811940575E-3</v>
      </c>
      <c r="AJ527" s="509">
        <v>2.1688907013289438E-3</v>
      </c>
      <c r="AK527" s="509">
        <v>2.5669800900365697E-3</v>
      </c>
      <c r="AL527" s="509">
        <v>2.9809486588391432E-3</v>
      </c>
      <c r="AM527" s="509">
        <v>3.4047308838075618E-3</v>
      </c>
      <c r="AN527" s="509">
        <v>3.80222472576691E-3</v>
      </c>
      <c r="AO527" s="509">
        <v>4.2352150368248189E-3</v>
      </c>
      <c r="AP527" s="509">
        <v>4.6833591827531631E-3</v>
      </c>
      <c r="AQ527" s="509">
        <v>5.0780501307471394E-3</v>
      </c>
      <c r="AR527" s="509">
        <v>5.4695487185667472E-3</v>
      </c>
      <c r="AS527" s="509">
        <v>5.8707171772296859E-3</v>
      </c>
      <c r="AT527" s="509">
        <v>1.6037606907050393E-2</v>
      </c>
      <c r="AU527" s="509">
        <v>-8.5210790593092764E-2</v>
      </c>
      <c r="AV527" s="509">
        <v>-0.27773082050216913</v>
      </c>
      <c r="AW527" s="509">
        <v>1.1705667389660666E-2</v>
      </c>
      <c r="AX527" s="509">
        <v>0</v>
      </c>
      <c r="AY527" s="509">
        <v>0</v>
      </c>
      <c r="AZ527" s="509">
        <v>0</v>
      </c>
      <c r="BA527" s="509">
        <v>0</v>
      </c>
      <c r="BB527" s="509">
        <v>0</v>
      </c>
      <c r="BC527" s="509">
        <v>0</v>
      </c>
      <c r="BD527" s="509">
        <v>0</v>
      </c>
      <c r="BE527" s="509">
        <v>0</v>
      </c>
      <c r="BF527" s="509">
        <v>0</v>
      </c>
      <c r="BG527" s="509">
        <v>0</v>
      </c>
      <c r="BH527" s="509">
        <v>0</v>
      </c>
      <c r="BI527" s="509">
        <v>0</v>
      </c>
      <c r="BJ527" s="509">
        <v>0</v>
      </c>
      <c r="BK527" s="509">
        <v>0</v>
      </c>
      <c r="BL527" s="510">
        <v>0</v>
      </c>
    </row>
    <row r="528" spans="3:64" outlineLevel="1" x14ac:dyDescent="0.2">
      <c r="C528" s="508">
        <v>-1.2601977969421504E-4</v>
      </c>
      <c r="D528" s="509">
        <v>-4.200766602505321E-5</v>
      </c>
      <c r="E528" s="509">
        <v>0</v>
      </c>
      <c r="F528" s="509">
        <v>0</v>
      </c>
      <c r="G528" s="509">
        <v>0</v>
      </c>
      <c r="H528" s="509">
        <v>0</v>
      </c>
      <c r="I528" s="509">
        <v>0</v>
      </c>
      <c r="J528" s="509">
        <v>0</v>
      </c>
      <c r="K528" s="509">
        <v>0</v>
      </c>
      <c r="L528" s="509">
        <v>0</v>
      </c>
      <c r="M528" s="509">
        <v>0</v>
      </c>
      <c r="N528" s="509">
        <v>5.3568155576708566E-6</v>
      </c>
      <c r="O528" s="509">
        <v>0</v>
      </c>
      <c r="P528" s="509">
        <v>0</v>
      </c>
      <c r="Q528" s="509">
        <v>0</v>
      </c>
      <c r="R528" s="509">
        <v>0</v>
      </c>
      <c r="S528" s="509">
        <v>2.9602567817173548E-8</v>
      </c>
      <c r="T528" s="509">
        <v>3.3101795973829905E-4</v>
      </c>
      <c r="U528" s="509">
        <v>0</v>
      </c>
      <c r="V528" s="509">
        <v>0</v>
      </c>
      <c r="W528" s="509">
        <v>0</v>
      </c>
      <c r="X528" s="509">
        <v>0</v>
      </c>
      <c r="Y528" s="509">
        <v>0</v>
      </c>
      <c r="Z528" s="509">
        <v>1.3517871113298899E-5</v>
      </c>
      <c r="AA528" s="509">
        <v>0</v>
      </c>
      <c r="AB528" s="509">
        <v>0</v>
      </c>
      <c r="AC528" s="509">
        <v>0</v>
      </c>
      <c r="AD528" s="509">
        <v>0</v>
      </c>
      <c r="AE528" s="509">
        <v>-3.9096128304589792E-5</v>
      </c>
      <c r="AF528" s="509">
        <v>6.918363027651679E-4</v>
      </c>
      <c r="AG528" s="509">
        <v>1.0538494087971267E-3</v>
      </c>
      <c r="AH528" s="509">
        <v>1.4540306582193263E-3</v>
      </c>
      <c r="AI528" s="509">
        <v>1.8535560596436578E-3</v>
      </c>
      <c r="AJ528" s="509">
        <v>2.2751735170310774E-3</v>
      </c>
      <c r="AK528" s="509">
        <v>2.6898172510911567E-3</v>
      </c>
      <c r="AL528" s="509">
        <v>3.1201792543998031E-3</v>
      </c>
      <c r="AM528" s="509">
        <v>3.5619410108693782E-3</v>
      </c>
      <c r="AN528" s="509">
        <v>3.974598374468139E-3</v>
      </c>
      <c r="AO528" s="509">
        <v>4.4242253131190762E-3</v>
      </c>
      <c r="AP528" s="509">
        <v>4.8904097097867538E-3</v>
      </c>
      <c r="AQ528" s="509">
        <v>5.3046092916627062E-3</v>
      </c>
      <c r="AR528" s="509">
        <v>5.71661217618415E-3</v>
      </c>
      <c r="AS528" s="509">
        <v>6.1416299623486227E-3</v>
      </c>
      <c r="AT528" s="509">
        <v>6.4755063431987062E-3</v>
      </c>
      <c r="AU528" s="509">
        <v>1.7255007005191766E-2</v>
      </c>
      <c r="AV528" s="509">
        <v>-8.600514663943494E-2</v>
      </c>
      <c r="AW528" s="509">
        <v>-0.29193753529328642</v>
      </c>
      <c r="AX528" s="509">
        <v>1.1742667833535178E-2</v>
      </c>
      <c r="AY528" s="509">
        <v>0</v>
      </c>
      <c r="AZ528" s="509">
        <v>0</v>
      </c>
      <c r="BA528" s="509">
        <v>0</v>
      </c>
      <c r="BB528" s="509">
        <v>0</v>
      </c>
      <c r="BC528" s="509">
        <v>0</v>
      </c>
      <c r="BD528" s="509">
        <v>0</v>
      </c>
      <c r="BE528" s="509">
        <v>0</v>
      </c>
      <c r="BF528" s="509">
        <v>0</v>
      </c>
      <c r="BG528" s="509">
        <v>0</v>
      </c>
      <c r="BH528" s="509">
        <v>0</v>
      </c>
      <c r="BI528" s="509">
        <v>0</v>
      </c>
      <c r="BJ528" s="509">
        <v>0</v>
      </c>
      <c r="BK528" s="509">
        <v>0</v>
      </c>
      <c r="BL528" s="510">
        <v>0</v>
      </c>
    </row>
    <row r="529" spans="3:64" outlineLevel="1" x14ac:dyDescent="0.2">
      <c r="C529" s="508">
        <v>-1.2189765563594379E-4</v>
      </c>
      <c r="D529" s="509">
        <v>-4.063359033720285E-5</v>
      </c>
      <c r="E529" s="509">
        <v>0</v>
      </c>
      <c r="F529" s="509">
        <v>0</v>
      </c>
      <c r="G529" s="509">
        <v>0</v>
      </c>
      <c r="H529" s="509">
        <v>0</v>
      </c>
      <c r="I529" s="509">
        <v>0</v>
      </c>
      <c r="J529" s="509">
        <v>0</v>
      </c>
      <c r="K529" s="509">
        <v>0</v>
      </c>
      <c r="L529" s="509">
        <v>0</v>
      </c>
      <c r="M529" s="509">
        <v>0</v>
      </c>
      <c r="N529" s="509">
        <v>5.1713465432483025E-6</v>
      </c>
      <c r="O529" s="509">
        <v>0</v>
      </c>
      <c r="P529" s="509">
        <v>0</v>
      </c>
      <c r="Q529" s="509">
        <v>0</v>
      </c>
      <c r="R529" s="509">
        <v>0</v>
      </c>
      <c r="S529" s="509">
        <v>2.8575826543245647E-8</v>
      </c>
      <c r="T529" s="509">
        <v>3.2917153195532604E-4</v>
      </c>
      <c r="U529" s="509">
        <v>0</v>
      </c>
      <c r="V529" s="509">
        <v>0</v>
      </c>
      <c r="W529" s="509">
        <v>0</v>
      </c>
      <c r="X529" s="509">
        <v>0</v>
      </c>
      <c r="Y529" s="509">
        <v>0</v>
      </c>
      <c r="Z529" s="509">
        <v>1.3049841198668234E-5</v>
      </c>
      <c r="AA529" s="509">
        <v>0</v>
      </c>
      <c r="AB529" s="509">
        <v>0</v>
      </c>
      <c r="AC529" s="509">
        <v>0</v>
      </c>
      <c r="AD529" s="509">
        <v>0</v>
      </c>
      <c r="AE529" s="509">
        <v>-3.7742503889890214E-5</v>
      </c>
      <c r="AF529" s="509">
        <v>6.8712252046162852E-4</v>
      </c>
      <c r="AG529" s="509">
        <v>1.0462242980602862E-3</v>
      </c>
      <c r="AH529" s="509">
        <v>1.4423457536442731E-3</v>
      </c>
      <c r="AI529" s="509">
        <v>1.837374246037196E-3</v>
      </c>
      <c r="AJ529" s="509">
        <v>2.254191287346159E-3</v>
      </c>
      <c r="AK529" s="509">
        <v>2.6642191739223234E-3</v>
      </c>
      <c r="AL529" s="509">
        <v>3.0895974872693611E-3</v>
      </c>
      <c r="AM529" s="509">
        <v>3.5265085057939721E-3</v>
      </c>
      <c r="AN529" s="509">
        <v>3.9342046608422613E-3</v>
      </c>
      <c r="AO529" s="509">
        <v>4.3784567292368039E-3</v>
      </c>
      <c r="AP529" s="509">
        <v>4.839331784150594E-3</v>
      </c>
      <c r="AQ529" s="509">
        <v>5.2497158180328362E-3</v>
      </c>
      <c r="AR529" s="509">
        <v>5.6582731609894667E-3</v>
      </c>
      <c r="AS529" s="509">
        <v>6.0804939104043988E-3</v>
      </c>
      <c r="AT529" s="509">
        <v>6.4124992853859661E-3</v>
      </c>
      <c r="AU529" s="509">
        <v>6.8225739001130771E-3</v>
      </c>
      <c r="AV529" s="509">
        <v>1.793347661398036E-2</v>
      </c>
      <c r="AW529" s="509">
        <v>-8.8241808295243335E-2</v>
      </c>
      <c r="AX529" s="509">
        <v>-0.30319991727591583</v>
      </c>
      <c r="AY529" s="509">
        <v>1.1529964867297036E-2</v>
      </c>
      <c r="AZ529" s="509">
        <v>0</v>
      </c>
      <c r="BA529" s="509">
        <v>0</v>
      </c>
      <c r="BB529" s="509">
        <v>0</v>
      </c>
      <c r="BC529" s="509">
        <v>0</v>
      </c>
      <c r="BD529" s="509">
        <v>0</v>
      </c>
      <c r="BE529" s="509">
        <v>0</v>
      </c>
      <c r="BF529" s="509">
        <v>0</v>
      </c>
      <c r="BG529" s="509">
        <v>0</v>
      </c>
      <c r="BH529" s="509">
        <v>0</v>
      </c>
      <c r="BI529" s="509">
        <v>0</v>
      </c>
      <c r="BJ529" s="509">
        <v>0</v>
      </c>
      <c r="BK529" s="509">
        <v>0</v>
      </c>
      <c r="BL529" s="510">
        <v>0</v>
      </c>
    </row>
    <row r="530" spans="3:64" outlineLevel="1" x14ac:dyDescent="0.2">
      <c r="C530" s="508">
        <v>-1.1968225535010652E-4</v>
      </c>
      <c r="D530" s="509">
        <v>-3.9895104813290429E-5</v>
      </c>
      <c r="E530" s="509">
        <v>0</v>
      </c>
      <c r="F530" s="509">
        <v>0</v>
      </c>
      <c r="G530" s="509">
        <v>0</v>
      </c>
      <c r="H530" s="509">
        <v>0</v>
      </c>
      <c r="I530" s="509">
        <v>0</v>
      </c>
      <c r="J530" s="509">
        <v>0</v>
      </c>
      <c r="K530" s="509">
        <v>0</v>
      </c>
      <c r="L530" s="509">
        <v>0</v>
      </c>
      <c r="M530" s="509">
        <v>0</v>
      </c>
      <c r="N530" s="509">
        <v>5.0556721536024283E-6</v>
      </c>
      <c r="O530" s="509">
        <v>0</v>
      </c>
      <c r="P530" s="509">
        <v>0</v>
      </c>
      <c r="Q530" s="509">
        <v>0</v>
      </c>
      <c r="R530" s="509">
        <v>0</v>
      </c>
      <c r="S530" s="509">
        <v>2.7939146035695341E-8</v>
      </c>
      <c r="T530" s="509">
        <v>3.209346222275305E-4</v>
      </c>
      <c r="U530" s="509">
        <v>0</v>
      </c>
      <c r="V530" s="509">
        <v>0</v>
      </c>
      <c r="W530" s="509">
        <v>0</v>
      </c>
      <c r="X530" s="509">
        <v>0</v>
      </c>
      <c r="Y530" s="509">
        <v>0</v>
      </c>
      <c r="Z530" s="509">
        <v>1.2757939554185714E-5</v>
      </c>
      <c r="AA530" s="509">
        <v>0</v>
      </c>
      <c r="AB530" s="509">
        <v>0</v>
      </c>
      <c r="AC530" s="509">
        <v>0</v>
      </c>
      <c r="AD530" s="509">
        <v>0</v>
      </c>
      <c r="AE530" s="509">
        <v>-3.6898268858149771E-5</v>
      </c>
      <c r="AF530" s="509">
        <v>6.7000397376394336E-4</v>
      </c>
      <c r="AG530" s="509">
        <v>1.0201986176356966E-3</v>
      </c>
      <c r="AH530" s="509">
        <v>1.4065848999402465E-3</v>
      </c>
      <c r="AI530" s="509">
        <v>1.7919133580621878E-3</v>
      </c>
      <c r="AJ530" s="509">
        <v>2.1985161760990023E-3</v>
      </c>
      <c r="AK530" s="509">
        <v>2.5984871521573649E-3</v>
      </c>
      <c r="AL530" s="509">
        <v>3.0134801285143804E-3</v>
      </c>
      <c r="AM530" s="509">
        <v>3.4396374783492159E-3</v>
      </c>
      <c r="AN530" s="509">
        <v>3.8373680597477253E-3</v>
      </c>
      <c r="AO530" s="509">
        <v>4.2707567195992852E-3</v>
      </c>
      <c r="AP530" s="509">
        <v>4.7203823576213695E-3</v>
      </c>
      <c r="AQ530" s="509">
        <v>5.1205866465968281E-3</v>
      </c>
      <c r="AR530" s="509">
        <v>5.5190220991640773E-3</v>
      </c>
      <c r="AS530" s="509">
        <v>5.9307139749607335E-3</v>
      </c>
      <c r="AT530" s="509">
        <v>6.254472138201685E-3</v>
      </c>
      <c r="AU530" s="509">
        <v>6.6542045338284228E-3</v>
      </c>
      <c r="AV530" s="509">
        <v>7.0549294553966437E-3</v>
      </c>
      <c r="AW530" s="509">
        <v>1.9149845980452496E-2</v>
      </c>
      <c r="AX530" s="509">
        <v>-9.2756351737428799E-2</v>
      </c>
      <c r="AY530" s="509">
        <v>-0.31528240160621468</v>
      </c>
      <c r="AZ530" s="509">
        <v>1.2043398263815289E-2</v>
      </c>
      <c r="BA530" s="509">
        <v>0</v>
      </c>
      <c r="BB530" s="509">
        <v>0</v>
      </c>
      <c r="BC530" s="509">
        <v>0</v>
      </c>
      <c r="BD530" s="509">
        <v>0</v>
      </c>
      <c r="BE530" s="509">
        <v>0</v>
      </c>
      <c r="BF530" s="509">
        <v>0</v>
      </c>
      <c r="BG530" s="509">
        <v>0</v>
      </c>
      <c r="BH530" s="509">
        <v>0</v>
      </c>
      <c r="BI530" s="509">
        <v>0</v>
      </c>
      <c r="BJ530" s="509">
        <v>0</v>
      </c>
      <c r="BK530" s="509">
        <v>0</v>
      </c>
      <c r="BL530" s="510">
        <v>0</v>
      </c>
    </row>
    <row r="531" spans="3:64" outlineLevel="1" x14ac:dyDescent="0.2">
      <c r="C531" s="508">
        <v>-1.1757281933039059E-4</v>
      </c>
      <c r="D531" s="509">
        <v>-3.9191942324049105E-5</v>
      </c>
      <c r="E531" s="509">
        <v>0</v>
      </c>
      <c r="F531" s="509">
        <v>0</v>
      </c>
      <c r="G531" s="509">
        <v>0</v>
      </c>
      <c r="H531" s="509">
        <v>0</v>
      </c>
      <c r="I531" s="509">
        <v>0</v>
      </c>
      <c r="J531" s="509">
        <v>0</v>
      </c>
      <c r="K531" s="509">
        <v>0</v>
      </c>
      <c r="L531" s="509">
        <v>0</v>
      </c>
      <c r="M531" s="509">
        <v>0</v>
      </c>
      <c r="N531" s="509">
        <v>4.9410629236080073E-6</v>
      </c>
      <c r="O531" s="509">
        <v>0</v>
      </c>
      <c r="P531" s="509">
        <v>0</v>
      </c>
      <c r="Q531" s="509">
        <v>0</v>
      </c>
      <c r="R531" s="509">
        <v>0</v>
      </c>
      <c r="S531" s="509">
        <v>2.730455750805465E-8</v>
      </c>
      <c r="T531" s="509">
        <v>3.1111096309745288E-4</v>
      </c>
      <c r="U531" s="509">
        <v>0</v>
      </c>
      <c r="V531" s="509">
        <v>0</v>
      </c>
      <c r="W531" s="509">
        <v>0</v>
      </c>
      <c r="X531" s="509">
        <v>0</v>
      </c>
      <c r="Y531" s="509">
        <v>0</v>
      </c>
      <c r="Z531" s="509">
        <v>1.2468720432198561E-5</v>
      </c>
      <c r="AA531" s="509">
        <v>0</v>
      </c>
      <c r="AB531" s="509">
        <v>0</v>
      </c>
      <c r="AC531" s="509">
        <v>0</v>
      </c>
      <c r="AD531" s="509">
        <v>0</v>
      </c>
      <c r="AE531" s="509">
        <v>-3.6061795159175042E-5</v>
      </c>
      <c r="AF531" s="509">
        <v>6.4971598161050732E-4</v>
      </c>
      <c r="AG531" s="509">
        <v>9.8942148294351622E-4</v>
      </c>
      <c r="AH531" s="509">
        <v>1.3644748536788044E-3</v>
      </c>
      <c r="AI531" s="509">
        <v>1.7385717494509472E-3</v>
      </c>
      <c r="AJ531" s="509">
        <v>2.1333600648238264E-3</v>
      </c>
      <c r="AK531" s="509">
        <v>2.5216823519609252E-3</v>
      </c>
      <c r="AL531" s="509">
        <v>2.9246836616937479E-3</v>
      </c>
      <c r="AM531" s="509">
        <v>3.3383671235884113E-3</v>
      </c>
      <c r="AN531" s="509">
        <v>3.7246117611708612E-3</v>
      </c>
      <c r="AO531" s="509">
        <v>4.1454745091765478E-3</v>
      </c>
      <c r="AP531" s="509">
        <v>4.5820996281159543E-3</v>
      </c>
      <c r="AQ531" s="509">
        <v>4.9703796370207188E-3</v>
      </c>
      <c r="AR531" s="509">
        <v>5.3569155411230581E-3</v>
      </c>
      <c r="AS531" s="509">
        <v>5.7561139528625686E-3</v>
      </c>
      <c r="AT531" s="509">
        <v>6.0700503338749585E-3</v>
      </c>
      <c r="AU531" s="509">
        <v>6.4573947292216848E-3</v>
      </c>
      <c r="AV531" s="509">
        <v>6.8459202625996149E-3</v>
      </c>
      <c r="AW531" s="509">
        <v>7.2622365652977618E-3</v>
      </c>
      <c r="AX531" s="509">
        <v>2.0115854546972026E-2</v>
      </c>
      <c r="AY531" s="509">
        <v>-9.670808695411387E-2</v>
      </c>
      <c r="AZ531" s="509">
        <v>-0.32620499875634051</v>
      </c>
      <c r="BA531" s="509">
        <v>1.2470611723422868E-2</v>
      </c>
      <c r="BB531" s="509">
        <v>0</v>
      </c>
      <c r="BC531" s="509">
        <v>0</v>
      </c>
      <c r="BD531" s="509">
        <v>0</v>
      </c>
      <c r="BE531" s="509">
        <v>0</v>
      </c>
      <c r="BF531" s="509">
        <v>0</v>
      </c>
      <c r="BG531" s="509">
        <v>0</v>
      </c>
      <c r="BH531" s="509">
        <v>0</v>
      </c>
      <c r="BI531" s="509">
        <v>0</v>
      </c>
      <c r="BJ531" s="509">
        <v>0</v>
      </c>
      <c r="BK531" s="509">
        <v>0</v>
      </c>
      <c r="BL531" s="510">
        <v>0</v>
      </c>
    </row>
    <row r="532" spans="3:64" outlineLevel="1" x14ac:dyDescent="0.2">
      <c r="C532" s="508">
        <v>-1.150796233611059E-4</v>
      </c>
      <c r="D532" s="509">
        <v>-3.8360854632509969E-5</v>
      </c>
      <c r="E532" s="509">
        <v>0</v>
      </c>
      <c r="F532" s="509">
        <v>0</v>
      </c>
      <c r="G532" s="509">
        <v>0</v>
      </c>
      <c r="H532" s="509">
        <v>0</v>
      </c>
      <c r="I532" s="509">
        <v>0</v>
      </c>
      <c r="J532" s="509">
        <v>0</v>
      </c>
      <c r="K532" s="509">
        <v>0</v>
      </c>
      <c r="L532" s="509">
        <v>0</v>
      </c>
      <c r="M532" s="509">
        <v>0</v>
      </c>
      <c r="N532" s="509">
        <v>4.8391896039529526E-6</v>
      </c>
      <c r="O532" s="509">
        <v>0</v>
      </c>
      <c r="P532" s="509">
        <v>0</v>
      </c>
      <c r="Q532" s="509">
        <v>0</v>
      </c>
      <c r="R532" s="509">
        <v>0</v>
      </c>
      <c r="S532" s="509">
        <v>2.6741738213179232E-8</v>
      </c>
      <c r="T532" s="509">
        <v>3.0386493529430808E-4</v>
      </c>
      <c r="U532" s="509">
        <v>0</v>
      </c>
      <c r="V532" s="509">
        <v>0</v>
      </c>
      <c r="W532" s="509">
        <v>0</v>
      </c>
      <c r="X532" s="509">
        <v>0</v>
      </c>
      <c r="Y532" s="509">
        <v>0</v>
      </c>
      <c r="Z532" s="509">
        <v>1.2211645739110873E-5</v>
      </c>
      <c r="AA532" s="509">
        <v>0</v>
      </c>
      <c r="AB532" s="509">
        <v>0</v>
      </c>
      <c r="AC532" s="509">
        <v>0</v>
      </c>
      <c r="AD532" s="509">
        <v>0</v>
      </c>
      <c r="AE532" s="509">
        <v>-3.531828548125962E-5</v>
      </c>
      <c r="AF532" s="509">
        <v>6.3465612536793971E-4</v>
      </c>
      <c r="AG532" s="509">
        <v>9.665253317113849E-4</v>
      </c>
      <c r="AH532" s="509">
        <v>1.3330024433245392E-3</v>
      </c>
      <c r="AI532" s="509">
        <v>1.6985750821476879E-3</v>
      </c>
      <c r="AJ532" s="509">
        <v>2.0843762586705344E-3</v>
      </c>
      <c r="AK532" s="509">
        <v>2.4638497110076145E-3</v>
      </c>
      <c r="AL532" s="509">
        <v>2.8576917357215027E-3</v>
      </c>
      <c r="AM532" s="509">
        <v>3.261934994284935E-3</v>
      </c>
      <c r="AN532" s="509">
        <v>3.6394098168567586E-3</v>
      </c>
      <c r="AO532" s="509">
        <v>4.0507137281138956E-3</v>
      </c>
      <c r="AP532" s="509">
        <v>4.477410332650038E-3</v>
      </c>
      <c r="AQ532" s="509">
        <v>4.8567639780791204E-3</v>
      </c>
      <c r="AR532" s="509">
        <v>5.2343945718649606E-3</v>
      </c>
      <c r="AS532" s="509">
        <v>5.6243311739130929E-3</v>
      </c>
      <c r="AT532" s="509">
        <v>5.9309712137215675E-3</v>
      </c>
      <c r="AU532" s="509">
        <v>6.3092566495954652E-3</v>
      </c>
      <c r="AV532" s="509">
        <v>6.6887548875456879E-3</v>
      </c>
      <c r="AW532" s="509">
        <v>7.0954498387730894E-3</v>
      </c>
      <c r="AX532" s="509">
        <v>7.5883011196636631E-3</v>
      </c>
      <c r="AY532" s="509">
        <v>2.0724726574804585E-2</v>
      </c>
      <c r="AZ532" s="509">
        <v>-0.10074194185993891</v>
      </c>
      <c r="BA532" s="509">
        <v>-0.33600288076209889</v>
      </c>
      <c r="BB532" s="509">
        <v>1.2535133688822185E-2</v>
      </c>
      <c r="BC532" s="509">
        <v>0</v>
      </c>
      <c r="BD532" s="509">
        <v>0</v>
      </c>
      <c r="BE532" s="509">
        <v>0</v>
      </c>
      <c r="BF532" s="509">
        <v>0</v>
      </c>
      <c r="BG532" s="509">
        <v>0</v>
      </c>
      <c r="BH532" s="509">
        <v>0</v>
      </c>
      <c r="BI532" s="509">
        <v>0</v>
      </c>
      <c r="BJ532" s="509">
        <v>0</v>
      </c>
      <c r="BK532" s="509">
        <v>0</v>
      </c>
      <c r="BL532" s="510">
        <v>0</v>
      </c>
    </row>
    <row r="533" spans="3:64" outlineLevel="1" x14ac:dyDescent="0.2">
      <c r="C533" s="508">
        <v>-1.1223645619423584E-4</v>
      </c>
      <c r="D533" s="509">
        <v>-3.7413108770918348E-5</v>
      </c>
      <c r="E533" s="509">
        <v>0</v>
      </c>
      <c r="F533" s="509">
        <v>0</v>
      </c>
      <c r="G533" s="509">
        <v>0</v>
      </c>
      <c r="H533" s="509">
        <v>0</v>
      </c>
      <c r="I533" s="509">
        <v>0</v>
      </c>
      <c r="J533" s="509">
        <v>0</v>
      </c>
      <c r="K533" s="509">
        <v>0</v>
      </c>
      <c r="L533" s="509">
        <v>0</v>
      </c>
      <c r="M533" s="509">
        <v>0</v>
      </c>
      <c r="N533" s="509">
        <v>4.7567822617055732E-6</v>
      </c>
      <c r="O533" s="509">
        <v>0</v>
      </c>
      <c r="P533" s="509">
        <v>0</v>
      </c>
      <c r="Q533" s="509">
        <v>0</v>
      </c>
      <c r="R533" s="509">
        <v>0</v>
      </c>
      <c r="S533" s="509">
        <v>2.6285879189245993E-8</v>
      </c>
      <c r="T533" s="509">
        <v>2.9643148609715753E-4</v>
      </c>
      <c r="U533" s="509">
        <v>0</v>
      </c>
      <c r="V533" s="509">
        <v>0</v>
      </c>
      <c r="W533" s="509">
        <v>0</v>
      </c>
      <c r="X533" s="509">
        <v>0</v>
      </c>
      <c r="Y533" s="509">
        <v>0</v>
      </c>
      <c r="Z533" s="509">
        <v>1.2003694407727514E-5</v>
      </c>
      <c r="AA533" s="509">
        <v>0</v>
      </c>
      <c r="AB533" s="509">
        <v>0</v>
      </c>
      <c r="AC533" s="509">
        <v>0</v>
      </c>
      <c r="AD533" s="509">
        <v>0</v>
      </c>
      <c r="AE533" s="509">
        <v>-3.471685529852532E-5</v>
      </c>
      <c r="AF533" s="509">
        <v>6.1932813843746672E-4</v>
      </c>
      <c r="AG533" s="509">
        <v>9.4328505499281345E-4</v>
      </c>
      <c r="AH533" s="509">
        <v>1.3012051997464168E-3</v>
      </c>
      <c r="AI533" s="509">
        <v>1.6583732875891624E-3</v>
      </c>
      <c r="AJ533" s="509">
        <v>2.0353029481670558E-3</v>
      </c>
      <c r="AK533" s="509">
        <v>2.4060257317308326E-3</v>
      </c>
      <c r="AL533" s="509">
        <v>2.7908021076988154E-3</v>
      </c>
      <c r="AM533" s="509">
        <v>3.1857367609134505E-3</v>
      </c>
      <c r="AN533" s="509">
        <v>3.554590813226656E-3</v>
      </c>
      <c r="AO533" s="509">
        <v>3.9564956194054306E-3</v>
      </c>
      <c r="AP533" s="509">
        <v>4.3733400074417918E-3</v>
      </c>
      <c r="AQ533" s="509">
        <v>4.7438011177948439E-3</v>
      </c>
      <c r="AR533" s="509">
        <v>5.1124587181194808E-3</v>
      </c>
      <c r="AS533" s="509">
        <v>5.4929558623137316E-3</v>
      </c>
      <c r="AT533" s="509">
        <v>5.7920418688925564E-3</v>
      </c>
      <c r="AU533" s="509">
        <v>6.161061280666711E-3</v>
      </c>
      <c r="AV533" s="509">
        <v>6.5313345837212187E-3</v>
      </c>
      <c r="AW533" s="509">
        <v>6.9282841980526609E-3</v>
      </c>
      <c r="AX533" s="509">
        <v>7.4094632229318256E-3</v>
      </c>
      <c r="AY533" s="509">
        <v>7.7665564930835375E-3</v>
      </c>
      <c r="AZ533" s="509">
        <v>2.1669393061764998E-2</v>
      </c>
      <c r="BA533" s="509">
        <v>-0.10447000746418375</v>
      </c>
      <c r="BB533" s="509">
        <v>-0.34557490734210433</v>
      </c>
      <c r="BC533" s="509">
        <v>1.3094938414660041E-2</v>
      </c>
      <c r="BD533" s="509">
        <v>0</v>
      </c>
      <c r="BE533" s="509">
        <v>0</v>
      </c>
      <c r="BF533" s="509">
        <v>0</v>
      </c>
      <c r="BG533" s="509">
        <v>0</v>
      </c>
      <c r="BH533" s="509">
        <v>0</v>
      </c>
      <c r="BI533" s="509">
        <v>0</v>
      </c>
      <c r="BJ533" s="509">
        <v>0</v>
      </c>
      <c r="BK533" s="509">
        <v>0</v>
      </c>
      <c r="BL533" s="510">
        <v>0</v>
      </c>
    </row>
    <row r="534" spans="3:64" outlineLevel="1" x14ac:dyDescent="0.2">
      <c r="C534" s="508">
        <v>-1.0918527271530912E-4</v>
      </c>
      <c r="D534" s="509">
        <v>-3.6396021230158394E-5</v>
      </c>
      <c r="E534" s="509">
        <v>0</v>
      </c>
      <c r="F534" s="509">
        <v>0</v>
      </c>
      <c r="G534" s="509">
        <v>0</v>
      </c>
      <c r="H534" s="509">
        <v>0</v>
      </c>
      <c r="I534" s="509">
        <v>0</v>
      </c>
      <c r="J534" s="509">
        <v>0</v>
      </c>
      <c r="K534" s="509">
        <v>0</v>
      </c>
      <c r="L534" s="509">
        <v>0</v>
      </c>
      <c r="M534" s="509">
        <v>0</v>
      </c>
      <c r="N534" s="509">
        <v>4.710468542145187E-6</v>
      </c>
      <c r="O534" s="509">
        <v>0</v>
      </c>
      <c r="P534" s="509">
        <v>0</v>
      </c>
      <c r="Q534" s="509">
        <v>0</v>
      </c>
      <c r="R534" s="509">
        <v>0</v>
      </c>
      <c r="S534" s="509">
        <v>2.603004303149954E-8</v>
      </c>
      <c r="T534" s="509">
        <v>2.9557265755790301E-4</v>
      </c>
      <c r="U534" s="509">
        <v>0</v>
      </c>
      <c r="V534" s="509">
        <v>0</v>
      </c>
      <c r="W534" s="509">
        <v>0</v>
      </c>
      <c r="X534" s="509">
        <v>0</v>
      </c>
      <c r="Y534" s="509">
        <v>0</v>
      </c>
      <c r="Z534" s="509">
        <v>1.1886819281137304E-5</v>
      </c>
      <c r="AA534" s="509">
        <v>0</v>
      </c>
      <c r="AB534" s="509">
        <v>0</v>
      </c>
      <c r="AC534" s="509">
        <v>0</v>
      </c>
      <c r="AD534" s="509">
        <v>0</v>
      </c>
      <c r="AE534" s="509">
        <v>-3.437883457880174E-5</v>
      </c>
      <c r="AF534" s="509">
        <v>6.1735506671031152E-4</v>
      </c>
      <c r="AG534" s="509">
        <v>9.4018683589475291E-4</v>
      </c>
      <c r="AH534" s="509">
        <v>1.2966416793644896E-3</v>
      </c>
      <c r="AI534" s="509">
        <v>1.6523455224670529E-3</v>
      </c>
      <c r="AJ534" s="509">
        <v>2.0276717234140014E-3</v>
      </c>
      <c r="AK534" s="509">
        <v>2.3968386666953783E-3</v>
      </c>
      <c r="AL534" s="509">
        <v>2.7798692427912289E-3</v>
      </c>
      <c r="AM534" s="509">
        <v>3.1732524144268835E-3</v>
      </c>
      <c r="AN534" s="509">
        <v>3.5404769856792135E-3</v>
      </c>
      <c r="AO534" s="509">
        <v>3.9406172537099641E-3</v>
      </c>
      <c r="AP534" s="509">
        <v>4.3555583678742656E-3</v>
      </c>
      <c r="AQ534" s="509">
        <v>4.7247585509614318E-3</v>
      </c>
      <c r="AR534" s="509">
        <v>5.0921072820573803E-3</v>
      </c>
      <c r="AS534" s="509">
        <v>5.4714162683631266E-3</v>
      </c>
      <c r="AT534" s="509">
        <v>5.7694586541400901E-3</v>
      </c>
      <c r="AU534" s="509">
        <v>6.1376319288999085E-3</v>
      </c>
      <c r="AV534" s="509">
        <v>6.5067775812276242E-3</v>
      </c>
      <c r="AW534" s="509">
        <v>6.9023911154758475E-3</v>
      </c>
      <c r="AX534" s="509">
        <v>7.3815797055128756E-3</v>
      </c>
      <c r="AY534" s="509">
        <v>7.7375957418997889E-3</v>
      </c>
      <c r="AZ534" s="509">
        <v>8.1861555392743514E-3</v>
      </c>
      <c r="BA534" s="509">
        <v>2.169023951589763E-2</v>
      </c>
      <c r="BB534" s="509">
        <v>-0.10152704556708575</v>
      </c>
      <c r="BC534" s="509">
        <v>-0.36341824544425982</v>
      </c>
      <c r="BD534" s="509">
        <v>1.4199816884133449E-2</v>
      </c>
      <c r="BE534" s="509">
        <v>1.0090977835247142E-4</v>
      </c>
      <c r="BF534" s="509">
        <v>0</v>
      </c>
      <c r="BG534" s="509">
        <v>0</v>
      </c>
      <c r="BH534" s="509">
        <v>0</v>
      </c>
      <c r="BI534" s="509">
        <v>0</v>
      </c>
      <c r="BJ534" s="509">
        <v>0</v>
      </c>
      <c r="BK534" s="509">
        <v>0</v>
      </c>
      <c r="BL534" s="510">
        <v>0</v>
      </c>
    </row>
    <row r="535" spans="3:64" outlineLevel="1" x14ac:dyDescent="0.2">
      <c r="C535" s="508">
        <v>-1.0588150649892143E-4</v>
      </c>
      <c r="D535" s="509">
        <v>-3.5294737363197727E-5</v>
      </c>
      <c r="E535" s="509">
        <v>0</v>
      </c>
      <c r="F535" s="509">
        <v>0</v>
      </c>
      <c r="G535" s="509">
        <v>0</v>
      </c>
      <c r="H535" s="509">
        <v>0</v>
      </c>
      <c r="I535" s="509">
        <v>0</v>
      </c>
      <c r="J535" s="509">
        <v>0</v>
      </c>
      <c r="K535" s="509">
        <v>0</v>
      </c>
      <c r="L535" s="509">
        <v>0</v>
      </c>
      <c r="M535" s="509">
        <v>0</v>
      </c>
      <c r="N535" s="509">
        <v>4.6539467733512033E-6</v>
      </c>
      <c r="O535" s="509">
        <v>0</v>
      </c>
      <c r="P535" s="509">
        <v>0</v>
      </c>
      <c r="Q535" s="509">
        <v>0</v>
      </c>
      <c r="R535" s="509">
        <v>0</v>
      </c>
      <c r="S535" s="509">
        <v>2.5718262463094078E-8</v>
      </c>
      <c r="T535" s="509">
        <v>2.9221535910856972E-4</v>
      </c>
      <c r="U535" s="509">
        <v>0</v>
      </c>
      <c r="V535" s="509">
        <v>0</v>
      </c>
      <c r="W535" s="509">
        <v>0</v>
      </c>
      <c r="X535" s="509">
        <v>0</v>
      </c>
      <c r="Y535" s="509">
        <v>0</v>
      </c>
      <c r="Z535" s="509">
        <v>1.1744185672587712E-5</v>
      </c>
      <c r="AA535" s="509">
        <v>0</v>
      </c>
      <c r="AB535" s="509">
        <v>0</v>
      </c>
      <c r="AC535" s="509">
        <v>0</v>
      </c>
      <c r="AD535" s="509">
        <v>0</v>
      </c>
      <c r="AE535" s="509">
        <v>-3.3966306816499148E-5</v>
      </c>
      <c r="AF535" s="509">
        <v>6.1032615334512719E-4</v>
      </c>
      <c r="AG535" s="509">
        <v>9.2947363418729827E-4</v>
      </c>
      <c r="AH535" s="509">
        <v>1.2817965616952782E-3</v>
      </c>
      <c r="AI535" s="509">
        <v>1.633462345825268E-3</v>
      </c>
      <c r="AJ535" s="509">
        <v>2.0044784650672855E-3</v>
      </c>
      <c r="AK535" s="509">
        <v>2.3694072607481336E-3</v>
      </c>
      <c r="AL535" s="509">
        <v>2.7479432934076841E-3</v>
      </c>
      <c r="AM535" s="509">
        <v>3.1369064960617872E-3</v>
      </c>
      <c r="AN535" s="509">
        <v>3.4999034119167815E-3</v>
      </c>
      <c r="AO535" s="509">
        <v>3.89544232464188E-3</v>
      </c>
      <c r="AP535" s="509">
        <v>4.305484552797811E-3</v>
      </c>
      <c r="AQ535" s="509">
        <v>4.6705929985182493E-3</v>
      </c>
      <c r="AR535" s="509">
        <v>5.0337460085603828E-3</v>
      </c>
      <c r="AS535" s="509">
        <v>5.4087417837703471E-3</v>
      </c>
      <c r="AT535" s="509">
        <v>5.7032178957140611E-3</v>
      </c>
      <c r="AU535" s="509">
        <v>6.0673852593086429E-3</v>
      </c>
      <c r="AV535" s="509">
        <v>6.4323315938900477E-3</v>
      </c>
      <c r="AW535" s="509">
        <v>6.8234329420936886E-3</v>
      </c>
      <c r="AX535" s="509">
        <v>7.296941259456605E-3</v>
      </c>
      <c r="AY535" s="509">
        <v>7.649082296671909E-3</v>
      </c>
      <c r="AZ535" s="509">
        <v>8.0925073171564006E-3</v>
      </c>
      <c r="BA535" s="509">
        <v>8.5625255086831074E-3</v>
      </c>
      <c r="BB535" s="509">
        <v>2.27031076188122E-2</v>
      </c>
      <c r="BC535" s="509">
        <v>-0.10689800944176275</v>
      </c>
      <c r="BD535" s="509">
        <v>-0.37065746291723423</v>
      </c>
      <c r="BE535" s="509">
        <v>1.3853681335911678E-2</v>
      </c>
      <c r="BF535" s="509">
        <v>0</v>
      </c>
      <c r="BG535" s="509">
        <v>0</v>
      </c>
      <c r="BH535" s="509">
        <v>0</v>
      </c>
      <c r="BI535" s="509">
        <v>0</v>
      </c>
      <c r="BJ535" s="509">
        <v>0</v>
      </c>
      <c r="BK535" s="509">
        <v>0</v>
      </c>
      <c r="BL535" s="510">
        <v>0</v>
      </c>
    </row>
    <row r="536" spans="3:64" outlineLevel="1" x14ac:dyDescent="0.2">
      <c r="C536" s="508">
        <v>-1.0322985210969128E-4</v>
      </c>
      <c r="D536" s="509">
        <v>-3.4410831826382193E-5</v>
      </c>
      <c r="E536" s="509">
        <v>0</v>
      </c>
      <c r="F536" s="509">
        <v>0</v>
      </c>
      <c r="G536" s="509">
        <v>0</v>
      </c>
      <c r="H536" s="509">
        <v>0</v>
      </c>
      <c r="I536" s="509">
        <v>0</v>
      </c>
      <c r="J536" s="509">
        <v>0</v>
      </c>
      <c r="K536" s="509">
        <v>0</v>
      </c>
      <c r="L536" s="509">
        <v>0</v>
      </c>
      <c r="M536" s="509">
        <v>0</v>
      </c>
      <c r="N536" s="509">
        <v>4.6562864786903971E-6</v>
      </c>
      <c r="O536" s="509">
        <v>0</v>
      </c>
      <c r="P536" s="509">
        <v>0</v>
      </c>
      <c r="Q536" s="509">
        <v>0</v>
      </c>
      <c r="R536" s="509">
        <v>0</v>
      </c>
      <c r="S536" s="509">
        <v>2.5729722892718149E-8</v>
      </c>
      <c r="T536" s="509">
        <v>2.8582558309286866E-4</v>
      </c>
      <c r="U536" s="509">
        <v>0</v>
      </c>
      <c r="V536" s="509">
        <v>0</v>
      </c>
      <c r="W536" s="509">
        <v>0</v>
      </c>
      <c r="X536" s="509">
        <v>0</v>
      </c>
      <c r="Y536" s="509">
        <v>0</v>
      </c>
      <c r="Z536" s="509">
        <v>1.1750097126117087E-5</v>
      </c>
      <c r="AA536" s="509">
        <v>0</v>
      </c>
      <c r="AB536" s="509">
        <v>0</v>
      </c>
      <c r="AC536" s="509">
        <v>0</v>
      </c>
      <c r="AD536" s="509">
        <v>0</v>
      </c>
      <c r="AE536" s="509">
        <v>-3.3983412184235978E-5</v>
      </c>
      <c r="AF536" s="509">
        <v>5.9755222791028613E-4</v>
      </c>
      <c r="AG536" s="509">
        <v>9.1031782230857898E-4</v>
      </c>
      <c r="AH536" s="509">
        <v>1.2560942512324824E-3</v>
      </c>
      <c r="AI536" s="509">
        <v>1.6016515051510613E-3</v>
      </c>
      <c r="AJ536" s="509">
        <v>1.9661940490621967E-3</v>
      </c>
      <c r="AK536" s="509">
        <v>2.3246837392338774E-3</v>
      </c>
      <c r="AL536" s="509">
        <v>2.6965424764102152E-3</v>
      </c>
      <c r="AM536" s="509">
        <v>3.0787269910120519E-3</v>
      </c>
      <c r="AN536" s="509">
        <v>3.4355591757263041E-3</v>
      </c>
      <c r="AO536" s="509">
        <v>3.8243663436718376E-3</v>
      </c>
      <c r="AP536" s="509">
        <v>4.2270724965882012E-3</v>
      </c>
      <c r="AQ536" s="509">
        <v>4.5853840334854224E-3</v>
      </c>
      <c r="AR536" s="509">
        <v>4.9413626703315883E-3</v>
      </c>
      <c r="AS536" s="509">
        <v>5.3084485919888107E-3</v>
      </c>
      <c r="AT536" s="509">
        <v>5.5962436006862367E-3</v>
      </c>
      <c r="AU536" s="509">
        <v>5.9524978620477086E-3</v>
      </c>
      <c r="AV536" s="509">
        <v>6.3096335780768271E-3</v>
      </c>
      <c r="AW536" s="509">
        <v>6.6927717361723368E-3</v>
      </c>
      <c r="AX536" s="509">
        <v>7.1569395372485618E-3</v>
      </c>
      <c r="AY536" s="509">
        <v>7.5023664906213065E-3</v>
      </c>
      <c r="AZ536" s="509">
        <v>7.9373928359597716E-3</v>
      </c>
      <c r="BA536" s="509">
        <v>8.3983757976350513E-3</v>
      </c>
      <c r="BB536" s="509">
        <v>8.867463954256409E-3</v>
      </c>
      <c r="BC536" s="509">
        <v>2.3019038514917767E-2</v>
      </c>
      <c r="BD536" s="509">
        <v>-0.10832048415419905</v>
      </c>
      <c r="BE536" s="509">
        <v>-0.38189056553559692</v>
      </c>
      <c r="BF536" s="509">
        <v>1.4016045120865765E-2</v>
      </c>
      <c r="BG536" s="509">
        <v>0</v>
      </c>
      <c r="BH536" s="509">
        <v>0</v>
      </c>
      <c r="BI536" s="509">
        <v>0</v>
      </c>
      <c r="BJ536" s="509">
        <v>0</v>
      </c>
      <c r="BK536" s="509">
        <v>0</v>
      </c>
      <c r="BL536" s="510">
        <v>0</v>
      </c>
    </row>
    <row r="537" spans="3:64" outlineLevel="1" x14ac:dyDescent="0.2">
      <c r="C537" s="508">
        <v>-1.0131834635834615E-4</v>
      </c>
      <c r="D537" s="509">
        <v>-3.3773644348194569E-5</v>
      </c>
      <c r="E537" s="509">
        <v>0</v>
      </c>
      <c r="F537" s="509">
        <v>0</v>
      </c>
      <c r="G537" s="509">
        <v>0</v>
      </c>
      <c r="H537" s="509">
        <v>0</v>
      </c>
      <c r="I537" s="509">
        <v>0</v>
      </c>
      <c r="J537" s="509">
        <v>0</v>
      </c>
      <c r="K537" s="509">
        <v>0</v>
      </c>
      <c r="L537" s="509">
        <v>0</v>
      </c>
      <c r="M537" s="509">
        <v>0</v>
      </c>
      <c r="N537" s="509">
        <v>4.6143039655786259E-6</v>
      </c>
      <c r="O537" s="509">
        <v>0</v>
      </c>
      <c r="P537" s="509">
        <v>0</v>
      </c>
      <c r="Q537" s="509">
        <v>0</v>
      </c>
      <c r="R537" s="509">
        <v>0</v>
      </c>
      <c r="S537" s="509">
        <v>2.5498989310984383E-8</v>
      </c>
      <c r="T537" s="509">
        <v>2.7528524712350878E-4</v>
      </c>
      <c r="U537" s="509">
        <v>0</v>
      </c>
      <c r="V537" s="509">
        <v>0</v>
      </c>
      <c r="W537" s="509">
        <v>0</v>
      </c>
      <c r="X537" s="509">
        <v>0</v>
      </c>
      <c r="Y537" s="509">
        <v>0</v>
      </c>
      <c r="Z537" s="509">
        <v>1.1644148421204471E-5</v>
      </c>
      <c r="AA537" s="509">
        <v>0</v>
      </c>
      <c r="AB537" s="509">
        <v>0</v>
      </c>
      <c r="AC537" s="509">
        <v>0</v>
      </c>
      <c r="AD537" s="509">
        <v>0</v>
      </c>
      <c r="AE537" s="509">
        <v>-3.3676980060900336E-5</v>
      </c>
      <c r="AF537" s="509">
        <v>5.7622900716547605E-4</v>
      </c>
      <c r="AG537" s="509">
        <v>8.7820449598266536E-4</v>
      </c>
      <c r="AH537" s="509">
        <v>1.2127326051316143E-3</v>
      </c>
      <c r="AI537" s="509">
        <v>1.5474583954118927E-3</v>
      </c>
      <c r="AJ537" s="509">
        <v>1.9005995971016925E-3</v>
      </c>
      <c r="AK537" s="509">
        <v>2.2477893324898911E-3</v>
      </c>
      <c r="AL537" s="509">
        <v>2.6080475852929574E-3</v>
      </c>
      <c r="AM537" s="509">
        <v>2.9781697816143814E-3</v>
      </c>
      <c r="AN537" s="509">
        <v>3.3240582657209604E-3</v>
      </c>
      <c r="AO537" s="509">
        <v>3.7009174074572383E-3</v>
      </c>
      <c r="AP537" s="509">
        <v>4.0909730922059542E-3</v>
      </c>
      <c r="AQ537" s="509">
        <v>4.4373837773052918E-3</v>
      </c>
      <c r="AR537" s="509">
        <v>4.7811912995321445E-3</v>
      </c>
      <c r="AS537" s="509">
        <v>5.13509719664452E-3</v>
      </c>
      <c r="AT537" s="509">
        <v>5.4122069595219603E-3</v>
      </c>
      <c r="AU537" s="509">
        <v>5.7551695270422077E-3</v>
      </c>
      <c r="AV537" s="509">
        <v>6.0993481123467379E-3</v>
      </c>
      <c r="AW537" s="509">
        <v>6.4690928645386517E-3</v>
      </c>
      <c r="AX537" s="509">
        <v>6.9176600352768751E-3</v>
      </c>
      <c r="AY537" s="509">
        <v>7.2513365404718857E-3</v>
      </c>
      <c r="AZ537" s="509">
        <v>7.6719397896918362E-3</v>
      </c>
      <c r="BA537" s="509">
        <v>8.117470097009083E-3</v>
      </c>
      <c r="BB537" s="509">
        <v>8.5709815724607299E-3</v>
      </c>
      <c r="BC537" s="509">
        <v>8.974635440270046E-3</v>
      </c>
      <c r="BD537" s="509">
        <v>2.4136507104658665E-2</v>
      </c>
      <c r="BE537" s="509">
        <v>-0.11281734634549857</v>
      </c>
      <c r="BF537" s="509">
        <v>-0.38940538432262672</v>
      </c>
      <c r="BG537" s="509">
        <v>1.4541617514396895E-2</v>
      </c>
      <c r="BH537" s="509">
        <v>0</v>
      </c>
      <c r="BI537" s="509">
        <v>0</v>
      </c>
      <c r="BJ537" s="509">
        <v>0</v>
      </c>
      <c r="BK537" s="509">
        <v>0</v>
      </c>
      <c r="BL537" s="510">
        <v>0</v>
      </c>
    </row>
    <row r="538" spans="3:64" outlineLevel="1" x14ac:dyDescent="0.2">
      <c r="C538" s="508">
        <v>-1.0025654832923698E-4</v>
      </c>
      <c r="D538" s="509">
        <v>-3.3419704580778297E-5</v>
      </c>
      <c r="E538" s="509">
        <v>0</v>
      </c>
      <c r="F538" s="509">
        <v>0</v>
      </c>
      <c r="G538" s="509">
        <v>0</v>
      </c>
      <c r="H538" s="509">
        <v>0</v>
      </c>
      <c r="I538" s="509">
        <v>0</v>
      </c>
      <c r="J538" s="509">
        <v>0</v>
      </c>
      <c r="K538" s="509">
        <v>0</v>
      </c>
      <c r="L538" s="509">
        <v>0</v>
      </c>
      <c r="M538" s="509">
        <v>0</v>
      </c>
      <c r="N538" s="509">
        <v>4.5952816936257069E-6</v>
      </c>
      <c r="O538" s="509">
        <v>0</v>
      </c>
      <c r="P538" s="509">
        <v>0</v>
      </c>
      <c r="Q538" s="509">
        <v>0</v>
      </c>
      <c r="R538" s="509">
        <v>0</v>
      </c>
      <c r="S538" s="509">
        <v>2.5393460703320463E-8</v>
      </c>
      <c r="T538" s="509">
        <v>2.6647293519290003E-4</v>
      </c>
      <c r="U538" s="509">
        <v>0</v>
      </c>
      <c r="V538" s="509">
        <v>0</v>
      </c>
      <c r="W538" s="509">
        <v>0</v>
      </c>
      <c r="X538" s="509">
        <v>0</v>
      </c>
      <c r="Y538" s="509">
        <v>0</v>
      </c>
      <c r="Z538" s="509">
        <v>1.1596147885379292E-5</v>
      </c>
      <c r="AA538" s="509">
        <v>0</v>
      </c>
      <c r="AB538" s="509">
        <v>0</v>
      </c>
      <c r="AC538" s="509">
        <v>0</v>
      </c>
      <c r="AD538" s="509">
        <v>0</v>
      </c>
      <c r="AE538" s="509">
        <v>-3.3538156415146084E-5</v>
      </c>
      <c r="AF538" s="509">
        <v>5.5848994360728011E-4</v>
      </c>
      <c r="AG538" s="509">
        <v>8.5153650239894923E-4</v>
      </c>
      <c r="AH538" s="509">
        <v>1.1768528433480272E-3</v>
      </c>
      <c r="AI538" s="509">
        <v>1.5027539220855168E-3</v>
      </c>
      <c r="AJ538" s="509">
        <v>1.8466160095794845E-3</v>
      </c>
      <c r="AK538" s="509">
        <v>2.1845963998299209E-3</v>
      </c>
      <c r="AL538" s="509">
        <v>2.5354299946359357E-3</v>
      </c>
      <c r="AM538" s="509">
        <v>2.8957070273357994E-3</v>
      </c>
      <c r="AN538" s="509">
        <v>3.2327212075248749E-3</v>
      </c>
      <c r="AO538" s="509">
        <v>3.5998874983338143E-3</v>
      </c>
      <c r="AP538" s="509">
        <v>3.9796566363607261E-3</v>
      </c>
      <c r="AQ538" s="509">
        <v>4.3162633333177838E-3</v>
      </c>
      <c r="AR538" s="509">
        <v>4.650013784664845E-3</v>
      </c>
      <c r="AS538" s="509">
        <v>4.9929442558844604E-3</v>
      </c>
      <c r="AT538" s="509">
        <v>5.2611349682751066E-3</v>
      </c>
      <c r="AU538" s="509">
        <v>5.5929437837607511E-3</v>
      </c>
      <c r="AV538" s="509">
        <v>5.9263160694051319E-3</v>
      </c>
      <c r="AW538" s="509">
        <v>6.2849545705854441E-3</v>
      </c>
      <c r="AX538" s="509">
        <v>6.7206925886905645E-3</v>
      </c>
      <c r="AY538" s="509">
        <v>7.0446429976831846E-3</v>
      </c>
      <c r="AZ538" s="509">
        <v>7.4533887579112564E-3</v>
      </c>
      <c r="BA538" s="509">
        <v>7.8861914634450851E-3</v>
      </c>
      <c r="BB538" s="509">
        <v>8.3269240153653647E-3</v>
      </c>
      <c r="BC538" s="509">
        <v>8.7183994923581021E-3</v>
      </c>
      <c r="BD538" s="509">
        <v>9.1947710343586071E-3</v>
      </c>
      <c r="BE538" s="509">
        <v>2.4452645293027174E-2</v>
      </c>
      <c r="BF538" s="509">
        <v>-0.11678391737114013</v>
      </c>
      <c r="BG538" s="509">
        <v>-0.39866051853491646</v>
      </c>
      <c r="BH538" s="509">
        <v>1.4583129961067545E-2</v>
      </c>
      <c r="BI538" s="509">
        <v>0</v>
      </c>
      <c r="BJ538" s="509">
        <v>0</v>
      </c>
      <c r="BK538" s="509">
        <v>0</v>
      </c>
      <c r="BL538" s="510">
        <v>0</v>
      </c>
    </row>
    <row r="539" spans="3:64" outlineLevel="1" x14ac:dyDescent="0.2">
      <c r="C539" s="508">
        <v>-9.6570990810314848E-5</v>
      </c>
      <c r="D539" s="509">
        <v>-3.219115250062031E-5</v>
      </c>
      <c r="E539" s="509">
        <v>0</v>
      </c>
      <c r="F539" s="509">
        <v>0</v>
      </c>
      <c r="G539" s="509">
        <v>0</v>
      </c>
      <c r="H539" s="509">
        <v>0</v>
      </c>
      <c r="I539" s="509">
        <v>0</v>
      </c>
      <c r="J539" s="509">
        <v>0</v>
      </c>
      <c r="K539" s="509">
        <v>0</v>
      </c>
      <c r="L539" s="509">
        <v>0</v>
      </c>
      <c r="M539" s="509">
        <v>0</v>
      </c>
      <c r="N539" s="509">
        <v>4.5852960281428465E-6</v>
      </c>
      <c r="O539" s="509">
        <v>0</v>
      </c>
      <c r="P539" s="509">
        <v>0</v>
      </c>
      <c r="Q539" s="509">
        <v>0</v>
      </c>
      <c r="R539" s="509">
        <v>0</v>
      </c>
      <c r="S539" s="509">
        <v>2.5339518984031195E-8</v>
      </c>
      <c r="T539" s="509">
        <v>2.4477549802527383E-4</v>
      </c>
      <c r="U539" s="509">
        <v>0</v>
      </c>
      <c r="V539" s="509">
        <v>0</v>
      </c>
      <c r="W539" s="509">
        <v>0</v>
      </c>
      <c r="X539" s="509">
        <v>0</v>
      </c>
      <c r="Y539" s="509">
        <v>0</v>
      </c>
      <c r="Z539" s="509">
        <v>1.1570948447828331E-5</v>
      </c>
      <c r="AA539" s="509">
        <v>0</v>
      </c>
      <c r="AB539" s="509">
        <v>0</v>
      </c>
      <c r="AC539" s="509">
        <v>0</v>
      </c>
      <c r="AD539" s="509">
        <v>0</v>
      </c>
      <c r="AE539" s="509">
        <v>-3.3465273040907476E-5</v>
      </c>
      <c r="AF539" s="509">
        <v>5.1501568613869595E-4</v>
      </c>
      <c r="AG539" s="509">
        <v>7.8628887209494856E-4</v>
      </c>
      <c r="AH539" s="509">
        <v>1.0893059673501005E-3</v>
      </c>
      <c r="AI539" s="509">
        <v>1.3940659335252138E-3</v>
      </c>
      <c r="AJ539" s="509">
        <v>1.715661803588827E-3</v>
      </c>
      <c r="AK539" s="509">
        <v>2.0315123570533765E-3</v>
      </c>
      <c r="AL539" s="509">
        <v>2.3596520189423237E-3</v>
      </c>
      <c r="AM539" s="509">
        <v>2.6963553274142781E-3</v>
      </c>
      <c r="AN539" s="509">
        <v>3.0121440349062012E-3</v>
      </c>
      <c r="AO539" s="509">
        <v>3.3561230919202209E-3</v>
      </c>
      <c r="AP539" s="509">
        <v>3.7110636763026308E-3</v>
      </c>
      <c r="AQ539" s="509">
        <v>4.0240284029263249E-3</v>
      </c>
      <c r="AR539" s="509">
        <v>4.3332874572034599E-3</v>
      </c>
      <c r="AS539" s="509">
        <v>4.6492992945574158E-3</v>
      </c>
      <c r="AT539" s="509">
        <v>4.8953379165450721E-3</v>
      </c>
      <c r="AU539" s="509">
        <v>5.1998024040081324E-3</v>
      </c>
      <c r="AV539" s="509">
        <v>5.5066269919653134E-3</v>
      </c>
      <c r="AW539" s="509">
        <v>5.8381276366696721E-3</v>
      </c>
      <c r="AX539" s="509">
        <v>6.2425192823452828E-3</v>
      </c>
      <c r="AY539" s="509">
        <v>6.5429830877088259E-3</v>
      </c>
      <c r="AZ539" s="509">
        <v>6.922991791617537E-3</v>
      </c>
      <c r="BA539" s="509">
        <v>7.3248973346498446E-3</v>
      </c>
      <c r="BB539" s="509">
        <v>7.7344307941830956E-3</v>
      </c>
      <c r="BC539" s="509">
        <v>8.0963580303582208E-3</v>
      </c>
      <c r="BD539" s="509">
        <v>8.5377714958794274E-3</v>
      </c>
      <c r="BE539" s="509">
        <v>8.8749743134581768E-3</v>
      </c>
      <c r="BF539" s="509">
        <v>2.5166848226186745E-2</v>
      </c>
      <c r="BG539" s="509">
        <v>-0.12443156818592715</v>
      </c>
      <c r="BH539" s="509">
        <v>-0.38819293065374072</v>
      </c>
      <c r="BI539" s="509">
        <v>3.3140227484332509E-3</v>
      </c>
      <c r="BJ539" s="509">
        <v>1.4077552809655531E-5</v>
      </c>
      <c r="BK539" s="509">
        <v>4.0322351532644206E-8</v>
      </c>
      <c r="BL539" s="510">
        <v>4.8374655418671464E-10</v>
      </c>
    </row>
    <row r="540" spans="3:64" outlineLevel="1" x14ac:dyDescent="0.2">
      <c r="C540" s="508">
        <v>-9.1686783085885812E-5</v>
      </c>
      <c r="D540" s="509">
        <v>-3.0563042582754826E-5</v>
      </c>
      <c r="E540" s="509">
        <v>0</v>
      </c>
      <c r="F540" s="509">
        <v>0</v>
      </c>
      <c r="G540" s="509">
        <v>0</v>
      </c>
      <c r="H540" s="509">
        <v>0</v>
      </c>
      <c r="I540" s="509">
        <v>0</v>
      </c>
      <c r="J540" s="509">
        <v>0</v>
      </c>
      <c r="K540" s="509">
        <v>0</v>
      </c>
      <c r="L540" s="509">
        <v>0</v>
      </c>
      <c r="M540" s="509">
        <v>0</v>
      </c>
      <c r="N540" s="509">
        <v>4.5947662764337076E-6</v>
      </c>
      <c r="O540" s="509">
        <v>0</v>
      </c>
      <c r="P540" s="509">
        <v>0</v>
      </c>
      <c r="Q540" s="509">
        <v>0</v>
      </c>
      <c r="R540" s="509">
        <v>0</v>
      </c>
      <c r="S540" s="509">
        <v>2.5391562989588903E-8</v>
      </c>
      <c r="T540" s="509">
        <v>2.1814791362906213E-4</v>
      </c>
      <c r="U540" s="509">
        <v>0</v>
      </c>
      <c r="V540" s="509">
        <v>0</v>
      </c>
      <c r="W540" s="509">
        <v>0</v>
      </c>
      <c r="X540" s="509">
        <v>0</v>
      </c>
      <c r="Y540" s="509">
        <v>0</v>
      </c>
      <c r="Z540" s="509">
        <v>1.1594843788730481E-5</v>
      </c>
      <c r="AA540" s="509">
        <v>0</v>
      </c>
      <c r="AB540" s="509">
        <v>0</v>
      </c>
      <c r="AC540" s="509">
        <v>0</v>
      </c>
      <c r="AD540" s="509">
        <v>0</v>
      </c>
      <c r="AE540" s="509">
        <v>-3.3534385839487091E-5</v>
      </c>
      <c r="AF540" s="509">
        <v>4.6178242576153518E-4</v>
      </c>
      <c r="AG540" s="509">
        <v>7.0645936520321684E-4</v>
      </c>
      <c r="AH540" s="509">
        <v>9.8234958922731037E-4</v>
      </c>
      <c r="AI540" s="509">
        <v>1.2614968779005248E-3</v>
      </c>
      <c r="AJ540" s="509">
        <v>1.5561092386343807E-3</v>
      </c>
      <c r="AK540" s="509">
        <v>1.8451230263117034E-3</v>
      </c>
      <c r="AL540" s="509">
        <v>2.1457415323004178E-3</v>
      </c>
      <c r="AM540" s="509">
        <v>2.4538794703709084E-3</v>
      </c>
      <c r="AN540" s="509">
        <v>2.7439894688089709E-3</v>
      </c>
      <c r="AO540" s="509">
        <v>3.0599126716547098E-3</v>
      </c>
      <c r="AP540" s="509">
        <v>3.384716821384668E-3</v>
      </c>
      <c r="AQ540" s="509">
        <v>3.6689215174786293E-3</v>
      </c>
      <c r="AR540" s="509">
        <v>3.9482840537433811E-3</v>
      </c>
      <c r="AS540" s="509">
        <v>4.231321384673665E-3</v>
      </c>
      <c r="AT540" s="509">
        <v>4.4501152433723736E-3</v>
      </c>
      <c r="AU540" s="509">
        <v>4.7210407559287841E-3</v>
      </c>
      <c r="AV540" s="509">
        <v>4.9953206593444455E-3</v>
      </c>
      <c r="AW540" s="509">
        <v>5.2936398695071323E-3</v>
      </c>
      <c r="AX540" s="509">
        <v>5.6597643227480716E-3</v>
      </c>
      <c r="AY540" s="509">
        <v>5.9316196819912421E-3</v>
      </c>
      <c r="AZ540" s="509">
        <v>6.2766322091741267E-3</v>
      </c>
      <c r="BA540" s="509">
        <v>6.6408792841585983E-3</v>
      </c>
      <c r="BB540" s="509">
        <v>7.0123511312860671E-3</v>
      </c>
      <c r="BC540" s="509">
        <v>7.3382056995066761E-3</v>
      </c>
      <c r="BD540" s="509">
        <v>7.7369471142522614E-3</v>
      </c>
      <c r="BE540" s="509">
        <v>8.0418559080425913E-3</v>
      </c>
      <c r="BF540" s="509">
        <v>8.4572353262078615E-3</v>
      </c>
      <c r="BG540" s="509">
        <v>0.17577901677059876</v>
      </c>
      <c r="BH540" s="509">
        <v>-0.56265308199043906</v>
      </c>
      <c r="BI540" s="509">
        <v>-6.7438661492364355E-2</v>
      </c>
      <c r="BJ540" s="509">
        <v>6.4911920261904871E-3</v>
      </c>
      <c r="BK540" s="509">
        <v>1.816310171001939E-5</v>
      </c>
      <c r="BL540" s="510">
        <v>2.1765908717514384E-7</v>
      </c>
    </row>
    <row r="541" spans="3:64" outlineLevel="1" x14ac:dyDescent="0.2">
      <c r="C541" s="508">
        <v>-8.6024023624344277E-5</v>
      </c>
      <c r="D541" s="509">
        <v>-2.8675406461645401E-5</v>
      </c>
      <c r="E541" s="509">
        <v>0</v>
      </c>
      <c r="F541" s="509">
        <v>0</v>
      </c>
      <c r="G541" s="509">
        <v>0</v>
      </c>
      <c r="H541" s="509">
        <v>0</v>
      </c>
      <c r="I541" s="509">
        <v>0</v>
      </c>
      <c r="J541" s="509">
        <v>0</v>
      </c>
      <c r="K541" s="509">
        <v>0</v>
      </c>
      <c r="L541" s="509">
        <v>0</v>
      </c>
      <c r="M541" s="509">
        <v>0</v>
      </c>
      <c r="N541" s="509">
        <v>4.5446860629479776E-6</v>
      </c>
      <c r="O541" s="509">
        <v>0</v>
      </c>
      <c r="P541" s="509">
        <v>0</v>
      </c>
      <c r="Q541" s="509">
        <v>0</v>
      </c>
      <c r="R541" s="509">
        <v>0</v>
      </c>
      <c r="S541" s="509">
        <v>2.5114712476143462E-8</v>
      </c>
      <c r="T541" s="509">
        <v>1.8949513242300987E-4</v>
      </c>
      <c r="U541" s="509">
        <v>0</v>
      </c>
      <c r="V541" s="509">
        <v>0</v>
      </c>
      <c r="W541" s="509">
        <v>0</v>
      </c>
      <c r="X541" s="509">
        <v>0</v>
      </c>
      <c r="Y541" s="509">
        <v>0</v>
      </c>
      <c r="Z541" s="509">
        <v>1.1468468185712576E-5</v>
      </c>
      <c r="AA541" s="509">
        <v>0</v>
      </c>
      <c r="AB541" s="509">
        <v>0</v>
      </c>
      <c r="AC541" s="509">
        <v>0</v>
      </c>
      <c r="AD541" s="509">
        <v>0</v>
      </c>
      <c r="AE541" s="509">
        <v>-3.3168881044633169E-5</v>
      </c>
      <c r="AF541" s="509">
        <v>4.0416936642784327E-4</v>
      </c>
      <c r="AG541" s="509">
        <v>6.1988173933906618E-4</v>
      </c>
      <c r="AH541" s="509">
        <v>8.659010174213882E-4</v>
      </c>
      <c r="AI541" s="509">
        <v>1.1165826508513547E-3</v>
      </c>
      <c r="AJ541" s="509">
        <v>1.3812103536001217E-3</v>
      </c>
      <c r="AK541" s="509">
        <v>1.6404542965254927E-3</v>
      </c>
      <c r="AL541" s="509">
        <v>1.9105110884038816E-3</v>
      </c>
      <c r="AM541" s="509">
        <v>2.1869328139011465E-3</v>
      </c>
      <c r="AN541" s="509">
        <v>2.4483836684363186E-3</v>
      </c>
      <c r="AO541" s="509">
        <v>2.7330070300710433E-3</v>
      </c>
      <c r="AP541" s="509">
        <v>3.0244089306817896E-3</v>
      </c>
      <c r="AQ541" s="509">
        <v>3.2770086741423349E-3</v>
      </c>
      <c r="AR541" s="509">
        <v>3.5237568738709316E-3</v>
      </c>
      <c r="AS541" s="509">
        <v>3.7711446242682297E-3</v>
      </c>
      <c r="AT541" s="509">
        <v>3.9607208618942669E-3</v>
      </c>
      <c r="AU541" s="509">
        <v>4.1955660180218665E-3</v>
      </c>
      <c r="AV541" s="509">
        <v>4.4347275222352388E-3</v>
      </c>
      <c r="AW541" s="509">
        <v>4.6970003653149239E-3</v>
      </c>
      <c r="AX541" s="509">
        <v>5.0213153096967545E-3</v>
      </c>
      <c r="AY541" s="509">
        <v>5.261858283384266E-3</v>
      </c>
      <c r="AZ541" s="509">
        <v>5.5684612722837912E-3</v>
      </c>
      <c r="BA541" s="509">
        <v>5.8914665694785578E-3</v>
      </c>
      <c r="BB541" s="509">
        <v>6.2212680084942264E-3</v>
      </c>
      <c r="BC541" s="509">
        <v>6.5078616633460684E-3</v>
      </c>
      <c r="BD541" s="509">
        <v>6.8600505000379133E-3</v>
      </c>
      <c r="BE541" s="509">
        <v>7.1296916193997638E-3</v>
      </c>
      <c r="BF541" s="509">
        <v>7.4997376457796618E-3</v>
      </c>
      <c r="BG541" s="509">
        <v>0.22695472875530759</v>
      </c>
      <c r="BH541" s="509">
        <v>-0.49023057512590429</v>
      </c>
      <c r="BI541" s="509">
        <v>-0.20361412672811319</v>
      </c>
      <c r="BJ541" s="509">
        <v>2.471777616334711E-2</v>
      </c>
      <c r="BK541" s="509">
        <v>6.7846087854563333E-5</v>
      </c>
      <c r="BL541" s="510">
        <v>8.1299390507115575E-7</v>
      </c>
    </row>
    <row r="542" spans="3:64" outlineLevel="1" x14ac:dyDescent="0.2">
      <c r="C542" s="508">
        <v>-8.8580522596513938E-5</v>
      </c>
      <c r="D542" s="509">
        <v>-2.9527596426500372E-5</v>
      </c>
      <c r="E542" s="509">
        <v>0</v>
      </c>
      <c r="F542" s="509">
        <v>0</v>
      </c>
      <c r="G542" s="509">
        <v>0</v>
      </c>
      <c r="H542" s="509">
        <v>0</v>
      </c>
      <c r="I542" s="509">
        <v>0</v>
      </c>
      <c r="J542" s="509">
        <v>0</v>
      </c>
      <c r="K542" s="509">
        <v>0</v>
      </c>
      <c r="L542" s="509">
        <v>0</v>
      </c>
      <c r="M542" s="509">
        <v>0</v>
      </c>
      <c r="N542" s="509">
        <v>4.5721925729181115E-6</v>
      </c>
      <c r="O542" s="509">
        <v>0</v>
      </c>
      <c r="P542" s="509">
        <v>0</v>
      </c>
      <c r="Q542" s="509">
        <v>0</v>
      </c>
      <c r="R542" s="509">
        <v>0</v>
      </c>
      <c r="S542" s="509">
        <v>2.5266290917502597E-8</v>
      </c>
      <c r="T542" s="509">
        <v>1.8879414946499734E-4</v>
      </c>
      <c r="U542" s="509">
        <v>0</v>
      </c>
      <c r="V542" s="509">
        <v>0</v>
      </c>
      <c r="W542" s="509">
        <v>0</v>
      </c>
      <c r="X542" s="509">
        <v>0</v>
      </c>
      <c r="Y542" s="509">
        <v>0</v>
      </c>
      <c r="Z542" s="509">
        <v>1.1537881055323582E-5</v>
      </c>
      <c r="AA542" s="509">
        <v>0</v>
      </c>
      <c r="AB542" s="509">
        <v>0</v>
      </c>
      <c r="AC542" s="509">
        <v>0</v>
      </c>
      <c r="AD542" s="509">
        <v>0</v>
      </c>
      <c r="AE542" s="509">
        <v>-3.3369638678623983E-5</v>
      </c>
      <c r="AF542" s="509">
        <v>4.0291774319755128E-4</v>
      </c>
      <c r="AG542" s="509">
        <v>6.1808628819143958E-4</v>
      </c>
      <c r="AH542" s="509">
        <v>8.6377921374397376E-4</v>
      </c>
      <c r="AI542" s="509">
        <v>1.1141182600121035E-3</v>
      </c>
      <c r="AJ542" s="509">
        <v>1.3784636728575079E-3</v>
      </c>
      <c r="AK542" s="509">
        <v>1.6374048674121392E-3</v>
      </c>
      <c r="AL542" s="509">
        <v>1.9073227124917747E-3</v>
      </c>
      <c r="AM542" s="509">
        <v>2.1832761056716126E-3</v>
      </c>
      <c r="AN542" s="509">
        <v>2.4445237318771185E-3</v>
      </c>
      <c r="AO542" s="509">
        <v>2.7289116436513966E-3</v>
      </c>
      <c r="AP542" s="509">
        <v>3.0201837496351453E-3</v>
      </c>
      <c r="AQ542" s="509">
        <v>3.2721038209163858E-3</v>
      </c>
      <c r="AR542" s="509">
        <v>3.5182671108713844E-3</v>
      </c>
      <c r="AS542" s="509">
        <v>3.7648563556241348E-3</v>
      </c>
      <c r="AT542" s="509">
        <v>3.9539733906910719E-3</v>
      </c>
      <c r="AU542" s="509">
        <v>4.1876448796953729E-3</v>
      </c>
      <c r="AV542" s="509">
        <v>4.4259962224933256E-3</v>
      </c>
      <c r="AW542" s="509">
        <v>4.68755204377512E-3</v>
      </c>
      <c r="AX542" s="509">
        <v>5.0114804388418418E-3</v>
      </c>
      <c r="AY542" s="509">
        <v>5.2511904343642158E-3</v>
      </c>
      <c r="AZ542" s="509">
        <v>5.5572152172587135E-3</v>
      </c>
      <c r="BA542" s="509">
        <v>5.8795525091638315E-3</v>
      </c>
      <c r="BB542" s="509">
        <v>6.2090713527650186E-3</v>
      </c>
      <c r="BC542" s="509">
        <v>6.4945346339198677E-3</v>
      </c>
      <c r="BD542" s="509">
        <v>6.8458799896924452E-3</v>
      </c>
      <c r="BE542" s="509">
        <v>7.1149255935674012E-3</v>
      </c>
      <c r="BF542" s="509">
        <v>7.4847535376400508E-3</v>
      </c>
      <c r="BG542" s="509">
        <v>0.1660706618457487</v>
      </c>
      <c r="BH542" s="509">
        <v>-0.31927335146507146</v>
      </c>
      <c r="BI542" s="509">
        <v>-0.35696816459074587</v>
      </c>
      <c r="BJ542" s="509">
        <v>4.1128074285127207E-2</v>
      </c>
      <c r="BK542" s="509">
        <v>1.1196196369543676E-4</v>
      </c>
      <c r="BL542" s="510">
        <v>1.3415978929568215E-6</v>
      </c>
    </row>
    <row r="543" spans="3:64" outlineLevel="1" x14ac:dyDescent="0.2">
      <c r="C543" s="508">
        <v>-9.4277408863916809E-5</v>
      </c>
      <c r="D543" s="509">
        <v>-3.1426604758200285E-5</v>
      </c>
      <c r="E543" s="509">
        <v>0</v>
      </c>
      <c r="F543" s="509">
        <v>0</v>
      </c>
      <c r="G543" s="509">
        <v>0</v>
      </c>
      <c r="H543" s="509">
        <v>0</v>
      </c>
      <c r="I543" s="509">
        <v>0</v>
      </c>
      <c r="J543" s="509">
        <v>0</v>
      </c>
      <c r="K543" s="509">
        <v>0</v>
      </c>
      <c r="L543" s="509">
        <v>0</v>
      </c>
      <c r="M543" s="509">
        <v>0</v>
      </c>
      <c r="N543" s="509">
        <v>4.5394386825967699E-6</v>
      </c>
      <c r="O543" s="509">
        <v>0</v>
      </c>
      <c r="P543" s="509">
        <v>0</v>
      </c>
      <c r="Q543" s="509">
        <v>0</v>
      </c>
      <c r="R543" s="509">
        <v>0</v>
      </c>
      <c r="S543" s="509">
        <v>2.5085576210401417E-8</v>
      </c>
      <c r="T543" s="509">
        <v>1.9748342974123438E-4</v>
      </c>
      <c r="U543" s="509">
        <v>0</v>
      </c>
      <c r="V543" s="509">
        <v>0</v>
      </c>
      <c r="W543" s="509">
        <v>0</v>
      </c>
      <c r="X543" s="509">
        <v>0</v>
      </c>
      <c r="Y543" s="509">
        <v>0</v>
      </c>
      <c r="Z543" s="509">
        <v>1.1455229791637695E-5</v>
      </c>
      <c r="AA543" s="509">
        <v>0</v>
      </c>
      <c r="AB543" s="509">
        <v>0</v>
      </c>
      <c r="AC543" s="509">
        <v>0</v>
      </c>
      <c r="AD543" s="509">
        <v>0</v>
      </c>
      <c r="AE543" s="509">
        <v>-3.3130595366015829E-5</v>
      </c>
      <c r="AF543" s="509">
        <v>4.2012627673088836E-4</v>
      </c>
      <c r="AG543" s="509">
        <v>6.4380394848557977E-4</v>
      </c>
      <c r="AH543" s="509">
        <v>8.9814102065576625E-4</v>
      </c>
      <c r="AI543" s="509">
        <v>1.1562692792723437E-3</v>
      </c>
      <c r="AJ543" s="509">
        <v>1.4289514110696914E-3</v>
      </c>
      <c r="AK543" s="509">
        <v>1.6962117105877193E-3</v>
      </c>
      <c r="AL543" s="509">
        <v>1.9748941705882844E-3</v>
      </c>
      <c r="AM543" s="509">
        <v>2.2594351111577789E-3</v>
      </c>
      <c r="AN543" s="509">
        <v>2.5285696730512029E-3</v>
      </c>
      <c r="AO543" s="509">
        <v>2.8215682828816985E-3</v>
      </c>
      <c r="AP543" s="509">
        <v>3.1225506506555472E-3</v>
      </c>
      <c r="AQ543" s="509">
        <v>3.3831823205800345E-3</v>
      </c>
      <c r="AR543" s="509">
        <v>3.6388852765638162E-3</v>
      </c>
      <c r="AS543" s="509">
        <v>3.8961431624686352E-3</v>
      </c>
      <c r="AT543" s="509">
        <v>4.0946818686355907E-3</v>
      </c>
      <c r="AU543" s="509">
        <v>4.338846895149428E-3</v>
      </c>
      <c r="AV543" s="509">
        <v>4.5877732964125263E-3</v>
      </c>
      <c r="AW543" s="509">
        <v>4.8599926334732292E-3</v>
      </c>
      <c r="AX543" s="509">
        <v>5.1966310034147331E-3</v>
      </c>
      <c r="AY543" s="509">
        <v>5.4449097297617245E-3</v>
      </c>
      <c r="AZ543" s="509">
        <v>5.7619898303883869E-3</v>
      </c>
      <c r="BA543" s="509">
        <v>6.0962592890922186E-3</v>
      </c>
      <c r="BB543" s="509">
        <v>6.4384783456488646E-3</v>
      </c>
      <c r="BC543" s="509">
        <v>6.7348866871565528E-3</v>
      </c>
      <c r="BD543" s="509">
        <v>7.0998330214267482E-3</v>
      </c>
      <c r="BE543" s="509">
        <v>7.3791952449348604E-3</v>
      </c>
      <c r="BF543" s="509">
        <v>7.7627351394579779E-3</v>
      </c>
      <c r="BG543" s="509">
        <v>6.7879282334786073E-2</v>
      </c>
      <c r="BH543" s="509">
        <v>-0.12717743867109638</v>
      </c>
      <c r="BI543" s="509">
        <v>-0.48152775738872594</v>
      </c>
      <c r="BJ543" s="509">
        <v>4.1016671116483147E-2</v>
      </c>
      <c r="BK543" s="509">
        <v>1.1065396469961587E-4</v>
      </c>
      <c r="BL543" s="510">
        <v>1.3258899815774137E-6</v>
      </c>
    </row>
    <row r="544" spans="3:64" outlineLevel="1" x14ac:dyDescent="0.2">
      <c r="C544" s="508">
        <v>-9.8161477030565274E-5</v>
      </c>
      <c r="D544" s="509">
        <v>-3.2721329405903969E-5</v>
      </c>
      <c r="E544" s="509">
        <v>0</v>
      </c>
      <c r="F544" s="509">
        <v>0</v>
      </c>
      <c r="G544" s="509">
        <v>0</v>
      </c>
      <c r="H544" s="509">
        <v>0</v>
      </c>
      <c r="I544" s="509">
        <v>0</v>
      </c>
      <c r="J544" s="509">
        <v>0</v>
      </c>
      <c r="K544" s="509">
        <v>0</v>
      </c>
      <c r="L544" s="509">
        <v>0</v>
      </c>
      <c r="M544" s="509">
        <v>0</v>
      </c>
      <c r="N544" s="509">
        <v>4.5271827688758183E-6</v>
      </c>
      <c r="O544" s="509">
        <v>0</v>
      </c>
      <c r="P544" s="509">
        <v>0</v>
      </c>
      <c r="Q544" s="509">
        <v>0</v>
      </c>
      <c r="R544" s="509">
        <v>0</v>
      </c>
      <c r="S544" s="509">
        <v>2.5018059139564079E-8</v>
      </c>
      <c r="T544" s="509">
        <v>2.0216293499882498E-4</v>
      </c>
      <c r="U544" s="509">
        <v>0</v>
      </c>
      <c r="V544" s="509">
        <v>0</v>
      </c>
      <c r="W544" s="509">
        <v>0</v>
      </c>
      <c r="X544" s="509">
        <v>0</v>
      </c>
      <c r="Y544" s="509">
        <v>0</v>
      </c>
      <c r="Z544" s="509">
        <v>1.1424299692301687E-5</v>
      </c>
      <c r="AA544" s="509">
        <v>0</v>
      </c>
      <c r="AB544" s="509">
        <v>0</v>
      </c>
      <c r="AC544" s="509">
        <v>0</v>
      </c>
      <c r="AD544" s="509">
        <v>0</v>
      </c>
      <c r="AE544" s="509">
        <v>-3.3041138423048344E-5</v>
      </c>
      <c r="AF544" s="509">
        <v>4.2942328892077539E-4</v>
      </c>
      <c r="AG544" s="509">
        <v>6.5771432305269538E-4</v>
      </c>
      <c r="AH544" s="509">
        <v>9.1679387836783133E-4</v>
      </c>
      <c r="AI544" s="509">
        <v>1.1791719807634935E-3</v>
      </c>
      <c r="AJ544" s="509">
        <v>1.4564281263647868E-3</v>
      </c>
      <c r="AK544" s="509">
        <v>1.7282483359852946E-3</v>
      </c>
      <c r="AL544" s="509">
        <v>2.0117875939168199E-3</v>
      </c>
      <c r="AM544" s="509">
        <v>2.300987930852014E-3</v>
      </c>
      <c r="AN544" s="509">
        <v>2.574464342749883E-3</v>
      </c>
      <c r="AO544" s="509">
        <v>2.8721996199375741E-3</v>
      </c>
      <c r="AP544" s="509">
        <v>3.1785723296797086E-3</v>
      </c>
      <c r="AQ544" s="509">
        <v>3.4438812757579735E-3</v>
      </c>
      <c r="AR544" s="509">
        <v>3.7047617917585259E-3</v>
      </c>
      <c r="AS544" s="509">
        <v>3.9677780788273378E-3</v>
      </c>
      <c r="AT544" s="509">
        <v>4.1714823647246019E-3</v>
      </c>
      <c r="AU544" s="509">
        <v>4.4212026749667621E-3</v>
      </c>
      <c r="AV544" s="509">
        <v>4.6758336308796583E-3</v>
      </c>
      <c r="AW544" s="509">
        <v>4.9538268731029716E-3</v>
      </c>
      <c r="AX544" s="509">
        <v>5.2974776596408316E-3</v>
      </c>
      <c r="AY544" s="509">
        <v>5.5503124014033888E-3</v>
      </c>
      <c r="AZ544" s="509">
        <v>5.87341438024995E-3</v>
      </c>
      <c r="BA544" s="509">
        <v>6.2141733740697976E-3</v>
      </c>
      <c r="BB544" s="509">
        <v>6.5634273018569216E-3</v>
      </c>
      <c r="BC544" s="509">
        <v>6.8656429975700508E-3</v>
      </c>
      <c r="BD544" s="509">
        <v>7.237968272979213E-3</v>
      </c>
      <c r="BE544" s="509">
        <v>7.5229394486717102E-3</v>
      </c>
      <c r="BF544" s="509">
        <v>7.9140949522587076E-3</v>
      </c>
      <c r="BG544" s="509">
        <v>3.2543213771308848E-3</v>
      </c>
      <c r="BH544" s="509">
        <v>1.1191260376113541E-2</v>
      </c>
      <c r="BI544" s="509">
        <v>-0.53919001953747847</v>
      </c>
      <c r="BJ544" s="509">
        <v>1.1269041096267477E-2</v>
      </c>
      <c r="BK544" s="509">
        <v>2.8543610798256741E-5</v>
      </c>
      <c r="BL544" s="510">
        <v>3.4195454705233276E-7</v>
      </c>
    </row>
    <row r="545" spans="2:64" outlineLevel="1" x14ac:dyDescent="0.2">
      <c r="C545" s="508">
        <v>-9.6929308440360038E-5</v>
      </c>
      <c r="D545" s="509">
        <v>-3.2310595783116893E-5</v>
      </c>
      <c r="E545" s="509">
        <v>0</v>
      </c>
      <c r="F545" s="509">
        <v>0</v>
      </c>
      <c r="G545" s="509">
        <v>0</v>
      </c>
      <c r="H545" s="509">
        <v>0</v>
      </c>
      <c r="I545" s="509">
        <v>0</v>
      </c>
      <c r="J545" s="509">
        <v>0</v>
      </c>
      <c r="K545" s="509">
        <v>0</v>
      </c>
      <c r="L545" s="509">
        <v>0</v>
      </c>
      <c r="M545" s="509">
        <v>0</v>
      </c>
      <c r="N545" s="509">
        <v>4.4942553662444956E-6</v>
      </c>
      <c r="O545" s="509">
        <v>0</v>
      </c>
      <c r="P545" s="509">
        <v>0</v>
      </c>
      <c r="Q545" s="509">
        <v>0</v>
      </c>
      <c r="R545" s="509">
        <v>0</v>
      </c>
      <c r="S545" s="509">
        <v>2.4835524155258458E-8</v>
      </c>
      <c r="T545" s="509">
        <v>1.9252484541182785E-4</v>
      </c>
      <c r="U545" s="509">
        <v>0</v>
      </c>
      <c r="V545" s="509">
        <v>0</v>
      </c>
      <c r="W545" s="509">
        <v>0</v>
      </c>
      <c r="X545" s="509">
        <v>0</v>
      </c>
      <c r="Y545" s="509">
        <v>0</v>
      </c>
      <c r="Z545" s="509">
        <v>1.1341207394015805E-5</v>
      </c>
      <c r="AA545" s="509">
        <v>0</v>
      </c>
      <c r="AB545" s="509">
        <v>0</v>
      </c>
      <c r="AC545" s="509">
        <v>0</v>
      </c>
      <c r="AD545" s="509">
        <v>0</v>
      </c>
      <c r="AE545" s="509">
        <v>-3.2800820601081374E-5</v>
      </c>
      <c r="AF545" s="509">
        <v>4.0995535587277964E-4</v>
      </c>
      <c r="AG545" s="509">
        <v>6.2841125768010311E-4</v>
      </c>
      <c r="AH545" s="509">
        <v>8.7728962256212995E-4</v>
      </c>
      <c r="AI545" s="509">
        <v>1.1298235700787178E-3</v>
      </c>
      <c r="AJ545" s="509">
        <v>1.3967400516836678E-3</v>
      </c>
      <c r="AK545" s="509">
        <v>1.6583085438750833E-3</v>
      </c>
      <c r="AL545" s="509">
        <v>1.931370570057048E-3</v>
      </c>
      <c r="AM545" s="509">
        <v>2.2095849880657205E-3</v>
      </c>
      <c r="AN545" s="509">
        <v>2.4731499221354145E-3</v>
      </c>
      <c r="AO545" s="509">
        <v>2.7600608719011922E-3</v>
      </c>
      <c r="AP545" s="509">
        <v>3.0550172955326957E-3</v>
      </c>
      <c r="AQ545" s="509">
        <v>3.3094416247136543E-3</v>
      </c>
      <c r="AR545" s="509">
        <v>3.5592335034850915E-3</v>
      </c>
      <c r="AS545" s="509">
        <v>3.8102114319554393E-3</v>
      </c>
      <c r="AT545" s="509">
        <v>4.0042216684594532E-3</v>
      </c>
      <c r="AU545" s="509">
        <v>4.241706320418254E-3</v>
      </c>
      <c r="AV545" s="509">
        <v>4.4844987932565108E-3</v>
      </c>
      <c r="AW545" s="509">
        <v>4.7502766630848426E-3</v>
      </c>
      <c r="AX545" s="509">
        <v>5.0798141439817208E-3</v>
      </c>
      <c r="AY545" s="509">
        <v>5.3218621829809699E-3</v>
      </c>
      <c r="AZ545" s="509">
        <v>5.631844727060408E-3</v>
      </c>
      <c r="BA545" s="509">
        <v>5.9585385005338342E-3</v>
      </c>
      <c r="BB545" s="509">
        <v>6.2937258066478492E-3</v>
      </c>
      <c r="BC545" s="509">
        <v>6.5824809598826594E-3</v>
      </c>
      <c r="BD545" s="509">
        <v>6.9389751146830495E-3</v>
      </c>
      <c r="BE545" s="509">
        <v>7.2119523995774187E-3</v>
      </c>
      <c r="BF545" s="509">
        <v>7.5877672263012039E-3</v>
      </c>
      <c r="BG545" s="509">
        <v>-4.0822657531775341E-3</v>
      </c>
      <c r="BH545" s="509">
        <v>5.9975916724402202E-2</v>
      </c>
      <c r="BI545" s="509">
        <v>-0.50008991840461159</v>
      </c>
      <c r="BJ545" s="509">
        <v>-7.1502203338478371E-2</v>
      </c>
      <c r="BK545" s="509">
        <v>4.0280988468179482E-3</v>
      </c>
      <c r="BL545" s="510">
        <v>4.7414731031475544E-5</v>
      </c>
    </row>
    <row r="546" spans="2:64" outlineLevel="1" x14ac:dyDescent="0.2">
      <c r="C546" s="508">
        <v>-9.565136521396089E-5</v>
      </c>
      <c r="D546" s="509">
        <v>-3.1884602379382962E-5</v>
      </c>
      <c r="E546" s="509">
        <v>0</v>
      </c>
      <c r="F546" s="509">
        <v>0</v>
      </c>
      <c r="G546" s="509">
        <v>0</v>
      </c>
      <c r="H546" s="509">
        <v>0</v>
      </c>
      <c r="I546" s="509">
        <v>0</v>
      </c>
      <c r="J546" s="509">
        <v>0</v>
      </c>
      <c r="K546" s="509">
        <v>0</v>
      </c>
      <c r="L546" s="509">
        <v>0</v>
      </c>
      <c r="M546" s="509">
        <v>0</v>
      </c>
      <c r="N546" s="509">
        <v>4.4790417872260967E-6</v>
      </c>
      <c r="O546" s="509">
        <v>0</v>
      </c>
      <c r="P546" s="509">
        <v>0</v>
      </c>
      <c r="Q546" s="509">
        <v>0</v>
      </c>
      <c r="R546" s="509">
        <v>0</v>
      </c>
      <c r="S546" s="509">
        <v>2.4751115152175836E-8</v>
      </c>
      <c r="T546" s="509">
        <v>1.8797297684341514E-4</v>
      </c>
      <c r="U546" s="509">
        <v>0</v>
      </c>
      <c r="V546" s="509">
        <v>0</v>
      </c>
      <c r="W546" s="509">
        <v>0</v>
      </c>
      <c r="X546" s="509">
        <v>0</v>
      </c>
      <c r="Y546" s="509">
        <v>0</v>
      </c>
      <c r="Z546" s="509">
        <v>1.1302816426119655E-5</v>
      </c>
      <c r="AA546" s="509">
        <v>0</v>
      </c>
      <c r="AB546" s="509">
        <v>0</v>
      </c>
      <c r="AC546" s="509">
        <v>0</v>
      </c>
      <c r="AD546" s="509">
        <v>0</v>
      </c>
      <c r="AE546" s="509">
        <v>-3.2689792248775655E-5</v>
      </c>
      <c r="AF546" s="509">
        <v>4.0076289980022243E-4</v>
      </c>
      <c r="AG546" s="509">
        <v>6.1457579992428633E-4</v>
      </c>
      <c r="AH546" s="509">
        <v>8.5863036695658619E-4</v>
      </c>
      <c r="AI546" s="509">
        <v>1.1065297061111569E-3</v>
      </c>
      <c r="AJ546" s="509">
        <v>1.3685684128983031E-3</v>
      </c>
      <c r="AK546" s="509">
        <v>1.6253001756211239E-3</v>
      </c>
      <c r="AL546" s="509">
        <v>1.893400037926621E-3</v>
      </c>
      <c r="AM546" s="509">
        <v>2.166450969536186E-3</v>
      </c>
      <c r="AN546" s="509">
        <v>2.425339653658873E-3</v>
      </c>
      <c r="AO546" s="509">
        <v>2.7071445610278673E-3</v>
      </c>
      <c r="AP546" s="509">
        <v>2.9966873440061235E-3</v>
      </c>
      <c r="AQ546" s="509">
        <v>3.2460017175697429E-3</v>
      </c>
      <c r="AR546" s="509">
        <v>3.490558937621424E-3</v>
      </c>
      <c r="AS546" s="509">
        <v>3.7358530159542066E-3</v>
      </c>
      <c r="AT546" s="509">
        <v>3.9252471727145247E-3</v>
      </c>
      <c r="AU546" s="509">
        <v>4.1569881967616984E-3</v>
      </c>
      <c r="AV546" s="509">
        <v>4.3941898217591058E-3</v>
      </c>
      <c r="AW546" s="509">
        <v>4.6542001940862703E-3</v>
      </c>
      <c r="AX546" s="509">
        <v>4.9770345779442862E-3</v>
      </c>
      <c r="AY546" s="509">
        <v>5.2140302615908398E-3</v>
      </c>
      <c r="AZ546" s="509">
        <v>5.5178204969868992E-3</v>
      </c>
      <c r="BA546" s="509">
        <v>5.8378757014680618E-3</v>
      </c>
      <c r="BB546" s="509">
        <v>6.166374863649085E-3</v>
      </c>
      <c r="BC546" s="509">
        <v>6.4488221018771325E-3</v>
      </c>
      <c r="BD546" s="509">
        <v>6.7978438459667693E-3</v>
      </c>
      <c r="BE546" s="509">
        <v>7.0651569147216009E-3</v>
      </c>
      <c r="BF546" s="509">
        <v>7.433677140119316E-3</v>
      </c>
      <c r="BG546" s="509">
        <v>-4.2852150821314633E-3</v>
      </c>
      <c r="BH546" s="509">
        <v>6.9597510549708488E-2</v>
      </c>
      <c r="BI546" s="509">
        <v>-0.38262601602092983</v>
      </c>
      <c r="BJ546" s="509">
        <v>-0.21565835146395934</v>
      </c>
      <c r="BK546" s="509">
        <v>1.6193281122823207E-2</v>
      </c>
      <c r="BL546" s="510">
        <v>1.8813020245774746E-4</v>
      </c>
    </row>
    <row r="547" spans="2:64" outlineLevel="1" x14ac:dyDescent="0.2">
      <c r="C547" s="508">
        <v>-9.4721136280063694E-5</v>
      </c>
      <c r="D547" s="509">
        <v>-3.1574518010781676E-5</v>
      </c>
      <c r="E547" s="509">
        <v>0</v>
      </c>
      <c r="F547" s="509">
        <v>0</v>
      </c>
      <c r="G547" s="509">
        <v>0</v>
      </c>
      <c r="H547" s="509">
        <v>0</v>
      </c>
      <c r="I547" s="509">
        <v>0</v>
      </c>
      <c r="J547" s="509">
        <v>0</v>
      </c>
      <c r="K547" s="509">
        <v>0</v>
      </c>
      <c r="L547" s="509">
        <v>0</v>
      </c>
      <c r="M547" s="509">
        <v>0</v>
      </c>
      <c r="N547" s="509">
        <v>4.5058080800550561E-6</v>
      </c>
      <c r="O547" s="509">
        <v>0</v>
      </c>
      <c r="P547" s="509">
        <v>0</v>
      </c>
      <c r="Q547" s="509">
        <v>0</v>
      </c>
      <c r="R547" s="509">
        <v>0</v>
      </c>
      <c r="S547" s="509">
        <v>2.4899539332409765E-8</v>
      </c>
      <c r="T547" s="509">
        <v>1.8521117292234575E-4</v>
      </c>
      <c r="U547" s="509">
        <v>0</v>
      </c>
      <c r="V547" s="509">
        <v>0</v>
      </c>
      <c r="W547" s="509">
        <v>0</v>
      </c>
      <c r="X547" s="509">
        <v>0</v>
      </c>
      <c r="Y547" s="509">
        <v>0</v>
      </c>
      <c r="Z547" s="509">
        <v>1.1370361553393086E-5</v>
      </c>
      <c r="AA547" s="509">
        <v>0</v>
      </c>
      <c r="AB547" s="509">
        <v>0</v>
      </c>
      <c r="AC547" s="509">
        <v>0</v>
      </c>
      <c r="AD547" s="509">
        <v>0</v>
      </c>
      <c r="AE547" s="509">
        <v>-3.2885141069207857E-5</v>
      </c>
      <c r="AF547" s="509">
        <v>3.9538320076552879E-4</v>
      </c>
      <c r="AG547" s="509">
        <v>6.065853495008551E-4</v>
      </c>
      <c r="AH547" s="509">
        <v>8.4811756118399078E-4</v>
      </c>
      <c r="AI547" s="509">
        <v>1.0937475484654796E-3</v>
      </c>
      <c r="AJ547" s="509">
        <v>1.3533934571604283E-3</v>
      </c>
      <c r="AK547" s="509">
        <v>1.6077232860754289E-3</v>
      </c>
      <c r="AL547" s="509">
        <v>1.8733738407424455E-3</v>
      </c>
      <c r="AM547" s="509">
        <v>2.1438805541187248E-3</v>
      </c>
      <c r="AN547" s="509">
        <v>2.4005453450978618E-3</v>
      </c>
      <c r="AO547" s="509">
        <v>2.6799151952971363E-3</v>
      </c>
      <c r="AP547" s="509">
        <v>2.9667486294617418E-3</v>
      </c>
      <c r="AQ547" s="509">
        <v>3.2133614029775134E-3</v>
      </c>
      <c r="AR547" s="509">
        <v>3.455007651520469E-3</v>
      </c>
      <c r="AS547" s="509">
        <v>3.6969530639301201E-3</v>
      </c>
      <c r="AT547" s="509">
        <v>3.8834786750291221E-3</v>
      </c>
      <c r="AU547" s="509">
        <v>4.1117370860652902E-3</v>
      </c>
      <c r="AV547" s="509">
        <v>4.345605230514556E-3</v>
      </c>
      <c r="AW547" s="509">
        <v>4.6023199293345231E-3</v>
      </c>
      <c r="AX547" s="509">
        <v>4.92145523894209E-3</v>
      </c>
      <c r="AY547" s="509">
        <v>5.1557096848392041E-3</v>
      </c>
      <c r="AZ547" s="509">
        <v>5.4561915704877334E-3</v>
      </c>
      <c r="BA547" s="509">
        <v>5.7726483628206373E-3</v>
      </c>
      <c r="BB547" s="509">
        <v>6.0975048269757545E-3</v>
      </c>
      <c r="BC547" s="509">
        <v>6.3764009444523774E-3</v>
      </c>
      <c r="BD547" s="509">
        <v>6.7212682466519687E-3</v>
      </c>
      <c r="BE547" s="509">
        <v>6.9854530062471096E-3</v>
      </c>
      <c r="BF547" s="509">
        <v>7.3500935607594565E-3</v>
      </c>
      <c r="BG547" s="509">
        <v>-4.0005893540678798E-3</v>
      </c>
      <c r="BH547" s="509">
        <v>5.9271561237038209E-2</v>
      </c>
      <c r="BI547" s="509">
        <v>-0.22712439199860385</v>
      </c>
      <c r="BJ547" s="509">
        <v>-0.3770412502474822</v>
      </c>
      <c r="BK547" s="509">
        <v>2.7141638513261498E-2</v>
      </c>
      <c r="BL547" s="510">
        <v>3.1372424914809151E-4</v>
      </c>
    </row>
    <row r="548" spans="2:64" outlineLevel="1" x14ac:dyDescent="0.2">
      <c r="C548" s="508">
        <v>-9.3427498531602974E-5</v>
      </c>
      <c r="D548" s="509">
        <v>-3.1143297441514252E-5</v>
      </c>
      <c r="E548" s="509">
        <v>0</v>
      </c>
      <c r="F548" s="509">
        <v>0</v>
      </c>
      <c r="G548" s="509">
        <v>0</v>
      </c>
      <c r="H548" s="509">
        <v>0</v>
      </c>
      <c r="I548" s="509">
        <v>0</v>
      </c>
      <c r="J548" s="509">
        <v>0</v>
      </c>
      <c r="K548" s="509">
        <v>0</v>
      </c>
      <c r="L548" s="509">
        <v>0</v>
      </c>
      <c r="M548" s="509">
        <v>0</v>
      </c>
      <c r="N548" s="509">
        <v>4.4872655306651821E-6</v>
      </c>
      <c r="O548" s="509">
        <v>0</v>
      </c>
      <c r="P548" s="509">
        <v>0</v>
      </c>
      <c r="Q548" s="509">
        <v>0</v>
      </c>
      <c r="R548" s="509">
        <v>0</v>
      </c>
      <c r="S548" s="509">
        <v>2.4796793670694244E-8</v>
      </c>
      <c r="T548" s="509">
        <v>1.8397819267559581E-4</v>
      </c>
      <c r="U548" s="509">
        <v>0</v>
      </c>
      <c r="V548" s="509">
        <v>0</v>
      </c>
      <c r="W548" s="509">
        <v>0</v>
      </c>
      <c r="X548" s="509">
        <v>0</v>
      </c>
      <c r="Y548" s="509">
        <v>0</v>
      </c>
      <c r="Z548" s="509">
        <v>1.1323568519889489E-5</v>
      </c>
      <c r="AA548" s="509">
        <v>0</v>
      </c>
      <c r="AB548" s="509">
        <v>0</v>
      </c>
      <c r="AC548" s="509">
        <v>0</v>
      </c>
      <c r="AD548" s="509">
        <v>0</v>
      </c>
      <c r="AE548" s="509">
        <v>-3.2749805311071362E-5</v>
      </c>
      <c r="AF548" s="509">
        <v>3.9281397360093641E-4</v>
      </c>
      <c r="AG548" s="509">
        <v>6.0267575690638002E-4</v>
      </c>
      <c r="AH548" s="509">
        <v>8.427250347757694E-4</v>
      </c>
      <c r="AI548" s="509">
        <v>1.0868960353523031E-3</v>
      </c>
      <c r="AJ548" s="509">
        <v>1.344993779701991E-3</v>
      </c>
      <c r="AK548" s="509">
        <v>1.5977999405579579E-3</v>
      </c>
      <c r="AL548" s="509">
        <v>1.8618533781171603E-3</v>
      </c>
      <c r="AM548" s="509">
        <v>2.1307538536852076E-3</v>
      </c>
      <c r="AN548" s="509">
        <v>2.3859047266453315E-3</v>
      </c>
      <c r="AO548" s="509">
        <v>2.6636256123564062E-3</v>
      </c>
      <c r="AP548" s="509">
        <v>2.9487222538259251E-3</v>
      </c>
      <c r="AQ548" s="509">
        <v>3.1938302500750396E-3</v>
      </c>
      <c r="AR548" s="509">
        <v>3.4339520387603167E-3</v>
      </c>
      <c r="AS548" s="509">
        <v>3.6743187846788915E-3</v>
      </c>
      <c r="AT548" s="509">
        <v>3.8595670690570534E-3</v>
      </c>
      <c r="AU548" s="509">
        <v>4.0863197587769672E-3</v>
      </c>
      <c r="AV548" s="509">
        <v>4.318649493864229E-3</v>
      </c>
      <c r="AW548" s="509">
        <v>4.5737198118228663E-3</v>
      </c>
      <c r="AX548" s="509">
        <v>4.8908320832819503E-3</v>
      </c>
      <c r="AY548" s="509">
        <v>5.1236448001240401E-3</v>
      </c>
      <c r="AZ548" s="509">
        <v>5.4222688384577989E-3</v>
      </c>
      <c r="BA548" s="509">
        <v>5.7367555066465906E-3</v>
      </c>
      <c r="BB548" s="509">
        <v>6.0595630362534087E-3</v>
      </c>
      <c r="BC548" s="509">
        <v>6.3367077963956426E-3</v>
      </c>
      <c r="BD548" s="509">
        <v>6.6794000988132747E-3</v>
      </c>
      <c r="BE548" s="509">
        <v>6.9419231499207642E-3</v>
      </c>
      <c r="BF548" s="509">
        <v>7.3042893099836284E-3</v>
      </c>
      <c r="BG548" s="509">
        <v>-3.5553919094560974E-3</v>
      </c>
      <c r="BH548" s="509">
        <v>4.2362141307798931E-2</v>
      </c>
      <c r="BI548" s="509">
        <v>-7.6117110108770619E-2</v>
      </c>
      <c r="BJ548" s="509">
        <v>-0.51424971185365398</v>
      </c>
      <c r="BK548" s="509">
        <v>2.7251634365180501E-2</v>
      </c>
      <c r="BL548" s="510">
        <v>3.1333486157163231E-4</v>
      </c>
    </row>
    <row r="549" spans="2:64" outlineLevel="1" x14ac:dyDescent="0.2">
      <c r="C549" s="508">
        <v>-9.1257242193498137E-5</v>
      </c>
      <c r="D549" s="509">
        <v>-3.0419858556916053E-5</v>
      </c>
      <c r="E549" s="509">
        <v>0</v>
      </c>
      <c r="F549" s="509">
        <v>0</v>
      </c>
      <c r="G549" s="509">
        <v>0</v>
      </c>
      <c r="H549" s="509">
        <v>0</v>
      </c>
      <c r="I549" s="509">
        <v>0</v>
      </c>
      <c r="J549" s="509">
        <v>0</v>
      </c>
      <c r="K549" s="509">
        <v>0</v>
      </c>
      <c r="L549" s="509">
        <v>0</v>
      </c>
      <c r="M549" s="509">
        <v>0</v>
      </c>
      <c r="N549" s="509">
        <v>4.4262441164721002E-6</v>
      </c>
      <c r="O549" s="509">
        <v>0</v>
      </c>
      <c r="P549" s="509">
        <v>0</v>
      </c>
      <c r="Q549" s="509">
        <v>0</v>
      </c>
      <c r="R549" s="509">
        <v>0</v>
      </c>
      <c r="S549" s="509">
        <v>2.4459936844226679E-8</v>
      </c>
      <c r="T549" s="509">
        <v>1.808857530249449E-4</v>
      </c>
      <c r="U549" s="509">
        <v>0</v>
      </c>
      <c r="V549" s="509">
        <v>0</v>
      </c>
      <c r="W549" s="509">
        <v>0</v>
      </c>
      <c r="X549" s="509">
        <v>0</v>
      </c>
      <c r="Y549" s="509">
        <v>0</v>
      </c>
      <c r="Z549" s="509">
        <v>1.1169584260431273E-5</v>
      </c>
      <c r="AA549" s="509">
        <v>0</v>
      </c>
      <c r="AB549" s="509">
        <v>0</v>
      </c>
      <c r="AC549" s="509">
        <v>0</v>
      </c>
      <c r="AD549" s="509">
        <v>0</v>
      </c>
      <c r="AE549" s="509">
        <v>-3.2304460447199108E-5</v>
      </c>
      <c r="AF549" s="509">
        <v>3.8629039159057856E-4</v>
      </c>
      <c r="AG549" s="509">
        <v>5.9270723349342126E-4</v>
      </c>
      <c r="AH549" s="509">
        <v>8.288798988974101E-4</v>
      </c>
      <c r="AI549" s="509">
        <v>1.0691672716925602E-3</v>
      </c>
      <c r="AJ549" s="509">
        <v>1.3231535530226098E-3</v>
      </c>
      <c r="AK549" s="509">
        <v>1.5719235104206827E-3</v>
      </c>
      <c r="AL549" s="509">
        <v>1.8317562569342082E-3</v>
      </c>
      <c r="AM549" s="509">
        <v>2.0963794196222066E-3</v>
      </c>
      <c r="AN549" s="509">
        <v>2.347486602845901E-3</v>
      </c>
      <c r="AO549" s="509">
        <v>2.6208045850007644E-3</v>
      </c>
      <c r="AP549" s="509">
        <v>2.9013294449193074E-3</v>
      </c>
      <c r="AQ549" s="509">
        <v>3.1424867496138201E-3</v>
      </c>
      <c r="AR549" s="509">
        <v>3.378678372424151E-3</v>
      </c>
      <c r="AS549" s="509">
        <v>3.6150450575310024E-3</v>
      </c>
      <c r="AT549" s="509">
        <v>3.797138981180153E-3</v>
      </c>
      <c r="AU549" s="509">
        <v>4.020093731960806E-3</v>
      </c>
      <c r="AV549" s="509">
        <v>4.2485416152833284E-3</v>
      </c>
      <c r="AW549" s="509">
        <v>4.499405857597033E-3</v>
      </c>
      <c r="AX549" s="509">
        <v>4.8113202082041406E-3</v>
      </c>
      <c r="AY549" s="509">
        <v>5.0403633798004705E-3</v>
      </c>
      <c r="AZ549" s="509">
        <v>5.3341472666865253E-3</v>
      </c>
      <c r="BA549" s="509">
        <v>5.6435196334165922E-3</v>
      </c>
      <c r="BB549" s="509">
        <v>5.9610497062647016E-3</v>
      </c>
      <c r="BC549" s="509">
        <v>6.2336632520805964E-3</v>
      </c>
      <c r="BD549" s="509">
        <v>6.5707472986901144E-3</v>
      </c>
      <c r="BE549" s="509">
        <v>6.8289800402216222E-3</v>
      </c>
      <c r="BF549" s="509">
        <v>7.1854540395894133E-3</v>
      </c>
      <c r="BG549" s="509">
        <v>-3.2121299751006428E-3</v>
      </c>
      <c r="BH549" s="509">
        <v>3.0546214006723409E-2</v>
      </c>
      <c r="BI549" s="509">
        <v>3.2735186952084175E-2</v>
      </c>
      <c r="BJ549" s="509">
        <v>-0.58844837647916015</v>
      </c>
      <c r="BK549" s="509">
        <v>7.7280975502254535E-3</v>
      </c>
      <c r="BL549" s="510">
        <v>8.5499445939444933E-5</v>
      </c>
    </row>
    <row r="550" spans="2:64" outlineLevel="1" x14ac:dyDescent="0.2">
      <c r="C550" s="508">
        <v>-8.6202583758157047E-5</v>
      </c>
      <c r="D550" s="509">
        <v>-2.8734929277180559E-5</v>
      </c>
      <c r="E550" s="509">
        <v>0</v>
      </c>
      <c r="F550" s="509">
        <v>0</v>
      </c>
      <c r="G550" s="509">
        <v>0</v>
      </c>
      <c r="H550" s="509">
        <v>0</v>
      </c>
      <c r="I550" s="509">
        <v>0</v>
      </c>
      <c r="J550" s="509">
        <v>0</v>
      </c>
      <c r="K550" s="509">
        <v>0</v>
      </c>
      <c r="L550" s="509">
        <v>0</v>
      </c>
      <c r="M550" s="509">
        <v>0</v>
      </c>
      <c r="N550" s="509">
        <v>4.759246375246525E-6</v>
      </c>
      <c r="O550" s="509">
        <v>0</v>
      </c>
      <c r="P550" s="509">
        <v>0</v>
      </c>
      <c r="Q550" s="509">
        <v>0</v>
      </c>
      <c r="R550" s="509">
        <v>0</v>
      </c>
      <c r="S550" s="509">
        <v>2.6299972625469214E-8</v>
      </c>
      <c r="T550" s="509">
        <v>1.8301664800490021E-4</v>
      </c>
      <c r="U550" s="509">
        <v>0</v>
      </c>
      <c r="V550" s="509">
        <v>0</v>
      </c>
      <c r="W550" s="509">
        <v>0</v>
      </c>
      <c r="X550" s="509">
        <v>0</v>
      </c>
      <c r="Y550" s="509">
        <v>0</v>
      </c>
      <c r="Z550" s="509">
        <v>1.2009910268345752E-5</v>
      </c>
      <c r="AA550" s="509">
        <v>0</v>
      </c>
      <c r="AB550" s="509">
        <v>0</v>
      </c>
      <c r="AC550" s="509">
        <v>0</v>
      </c>
      <c r="AD550" s="509">
        <v>0</v>
      </c>
      <c r="AE550" s="509">
        <v>-3.473483344425439E-5</v>
      </c>
      <c r="AF550" s="509">
        <v>3.9238370916981874E-4</v>
      </c>
      <c r="AG550" s="509">
        <v>6.0284207434322095E-4</v>
      </c>
      <c r="AH550" s="509">
        <v>8.4477755699061759E-4</v>
      </c>
      <c r="AI550" s="509">
        <v>1.0922996453113717E-3</v>
      </c>
      <c r="AJ550" s="509">
        <v>1.3537022722063918E-3</v>
      </c>
      <c r="AK550" s="509">
        <v>1.609558496495573E-3</v>
      </c>
      <c r="AL550" s="509">
        <v>1.8764884698431066E-3</v>
      </c>
      <c r="AM550" s="509">
        <v>2.1491699899785183E-3</v>
      </c>
      <c r="AN550" s="509">
        <v>2.408003313269682E-3</v>
      </c>
      <c r="AO550" s="509">
        <v>2.689711692863713E-3</v>
      </c>
      <c r="AP550" s="509">
        <v>2.9775410516708553E-3</v>
      </c>
      <c r="AQ550" s="509">
        <v>3.2251329430106105E-3</v>
      </c>
      <c r="AR550" s="509">
        <v>3.4661725241312362E-3</v>
      </c>
      <c r="AS550" s="509">
        <v>3.7061168004440784E-3</v>
      </c>
      <c r="AT550" s="509">
        <v>3.8891630747956586E-3</v>
      </c>
      <c r="AU550" s="509">
        <v>4.1153898006692008E-3</v>
      </c>
      <c r="AV550" s="509">
        <v>4.3469824141793619E-3</v>
      </c>
      <c r="AW550" s="509">
        <v>4.6023865845409391E-3</v>
      </c>
      <c r="AX550" s="509">
        <v>4.9201119913547418E-3</v>
      </c>
      <c r="AY550" s="509">
        <v>5.1550815014339783E-3</v>
      </c>
      <c r="AZ550" s="509">
        <v>5.4558209203500636E-3</v>
      </c>
      <c r="BA550" s="509">
        <v>5.7721928139815954E-3</v>
      </c>
      <c r="BB550" s="509">
        <v>6.0958346759262183E-3</v>
      </c>
      <c r="BC550" s="509">
        <v>6.3746511104018598E-3</v>
      </c>
      <c r="BD550" s="509">
        <v>6.7186821242401981E-3</v>
      </c>
      <c r="BE550" s="509">
        <v>6.9823180233740453E-3</v>
      </c>
      <c r="BF550" s="509">
        <v>7.3462783760166158E-3</v>
      </c>
      <c r="BG550" s="509">
        <v>-3.2554628636275451E-3</v>
      </c>
      <c r="BH550" s="509">
        <v>2.985308064744685E-2</v>
      </c>
      <c r="BI550" s="509">
        <v>7.8178022724026311E-2</v>
      </c>
      <c r="BJ550" s="509">
        <v>-0.61361712392770362</v>
      </c>
      <c r="BK550" s="509">
        <v>-6.1475854363274712E-3</v>
      </c>
      <c r="BL550" s="510">
        <v>-2.3001046717471018E-3</v>
      </c>
    </row>
    <row r="551" spans="2:64" outlineLevel="1" x14ac:dyDescent="0.2">
      <c r="C551" s="508">
        <v>-6.937332687793195E-5</v>
      </c>
      <c r="D551" s="509">
        <v>-2.3125032836145552E-5</v>
      </c>
      <c r="E551" s="509">
        <v>0</v>
      </c>
      <c r="F551" s="509">
        <v>0</v>
      </c>
      <c r="G551" s="509">
        <v>0</v>
      </c>
      <c r="H551" s="509">
        <v>0</v>
      </c>
      <c r="I551" s="509">
        <v>0</v>
      </c>
      <c r="J551" s="509">
        <v>0</v>
      </c>
      <c r="K551" s="509">
        <v>0</v>
      </c>
      <c r="L551" s="509">
        <v>0</v>
      </c>
      <c r="M551" s="509">
        <v>0</v>
      </c>
      <c r="N551" s="509">
        <v>2.5015434621090233E-6</v>
      </c>
      <c r="O551" s="509">
        <v>0</v>
      </c>
      <c r="P551" s="509">
        <v>0</v>
      </c>
      <c r="Q551" s="509">
        <v>0</v>
      </c>
      <c r="R551" s="509">
        <v>0</v>
      </c>
      <c r="S551" s="509">
        <v>1.3823550344166812E-8</v>
      </c>
      <c r="T551" s="509">
        <v>1.680020618557499E-4</v>
      </c>
      <c r="U551" s="509">
        <v>0</v>
      </c>
      <c r="V551" s="509">
        <v>0</v>
      </c>
      <c r="W551" s="509">
        <v>0</v>
      </c>
      <c r="X551" s="509">
        <v>0</v>
      </c>
      <c r="Y551" s="509">
        <v>0</v>
      </c>
      <c r="Z551" s="509">
        <v>6.3126200254936377E-6</v>
      </c>
      <c r="AA551" s="509">
        <v>0</v>
      </c>
      <c r="AB551" s="509">
        <v>0</v>
      </c>
      <c r="AC551" s="509">
        <v>0</v>
      </c>
      <c r="AD551" s="509">
        <v>0</v>
      </c>
      <c r="AE551" s="509">
        <v>-1.825723886230118E-5</v>
      </c>
      <c r="AF551" s="509">
        <v>3.4993571353712549E-4</v>
      </c>
      <c r="AG551" s="509">
        <v>5.3242382220191687E-4</v>
      </c>
      <c r="AH551" s="509">
        <v>7.3345630012985668E-4</v>
      </c>
      <c r="AI551" s="509">
        <v>9.3259506564341229E-4</v>
      </c>
      <c r="AJ551" s="509">
        <v>1.1431540726565409E-3</v>
      </c>
      <c r="AK551" s="509">
        <v>1.3503855185779373E-3</v>
      </c>
      <c r="AL551" s="509">
        <v>1.5661446701937965E-3</v>
      </c>
      <c r="AM551" s="509">
        <v>1.7860670087513418E-3</v>
      </c>
      <c r="AN551" s="509">
        <v>1.9918392918890559E-3</v>
      </c>
      <c r="AO551" s="509">
        <v>2.2160426652542801E-3</v>
      </c>
      <c r="AP551" s="509">
        <v>2.4502037140805952E-3</v>
      </c>
      <c r="AQ551" s="509">
        <v>2.6570003567150079E-3</v>
      </c>
      <c r="AR551" s="509">
        <v>2.8645101891106098E-3</v>
      </c>
      <c r="AS551" s="509">
        <v>3.0795878288326921E-3</v>
      </c>
      <c r="AT551" s="509">
        <v>3.2508469205274611E-3</v>
      </c>
      <c r="AU551" s="509">
        <v>3.4586622391147154E-3</v>
      </c>
      <c r="AV551" s="509">
        <v>3.6682050197905792E-3</v>
      </c>
      <c r="AW551" s="509">
        <v>3.8920839943349054E-3</v>
      </c>
      <c r="AX551" s="509">
        <v>4.1643377503320219E-3</v>
      </c>
      <c r="AY551" s="509">
        <v>4.363507892426231E-3</v>
      </c>
      <c r="AZ551" s="509">
        <v>4.6162885336920945E-3</v>
      </c>
      <c r="BA551" s="509">
        <v>4.8844245011810637E-3</v>
      </c>
      <c r="BB551" s="509">
        <v>5.1595965381712166E-3</v>
      </c>
      <c r="BC551" s="509">
        <v>5.401568233689388E-3</v>
      </c>
      <c r="BD551" s="509">
        <v>5.6976970298843205E-3</v>
      </c>
      <c r="BE551" s="509">
        <v>5.9236826376550082E-3</v>
      </c>
      <c r="BF551" s="509">
        <v>6.2290236896308544E-3</v>
      </c>
      <c r="BG551" s="509">
        <v>-2.7103515086792053E-3</v>
      </c>
      <c r="BH551" s="509">
        <v>2.5302592564891292E-2</v>
      </c>
      <c r="BI551" s="509">
        <v>3.7992739207173748E-2</v>
      </c>
      <c r="BJ551" s="509">
        <v>9.7153870650256449E-2</v>
      </c>
      <c r="BK551" s="509">
        <v>-0.64855047739488958</v>
      </c>
      <c r="BL551" s="510">
        <v>-1.4131838320072043E-2</v>
      </c>
    </row>
    <row r="552" spans="2:64" ht="13.5" outlineLevel="1" thickBot="1" x14ac:dyDescent="0.25">
      <c r="C552" s="511">
        <v>-5.1138254184584456E-5</v>
      </c>
      <c r="D552" s="512">
        <v>-1.704652035878101E-5</v>
      </c>
      <c r="E552" s="512">
        <v>0</v>
      </c>
      <c r="F552" s="512">
        <v>0</v>
      </c>
      <c r="G552" s="512">
        <v>0</v>
      </c>
      <c r="H552" s="512">
        <v>0</v>
      </c>
      <c r="I552" s="512">
        <v>0</v>
      </c>
      <c r="J552" s="512">
        <v>0</v>
      </c>
      <c r="K552" s="512">
        <v>0</v>
      </c>
      <c r="L552" s="512">
        <v>0</v>
      </c>
      <c r="M552" s="512">
        <v>0</v>
      </c>
      <c r="N552" s="512">
        <v>1.0528783434085595E-5</v>
      </c>
      <c r="O552" s="512">
        <v>0</v>
      </c>
      <c r="P552" s="512">
        <v>0</v>
      </c>
      <c r="Q552" s="512">
        <v>0</v>
      </c>
      <c r="R552" s="512">
        <v>0</v>
      </c>
      <c r="S552" s="512">
        <v>5.8182718831148547E-8</v>
      </c>
      <c r="T552" s="512">
        <v>6.5954447086040091E-5</v>
      </c>
      <c r="U552" s="512">
        <v>0</v>
      </c>
      <c r="V552" s="512">
        <v>0</v>
      </c>
      <c r="W552" s="512">
        <v>0</v>
      </c>
      <c r="X552" s="512">
        <v>0</v>
      </c>
      <c r="Y552" s="512">
        <v>0</v>
      </c>
      <c r="Z552" s="512">
        <v>2.6569279632484126E-5</v>
      </c>
      <c r="AA552" s="512">
        <v>0</v>
      </c>
      <c r="AB552" s="512">
        <v>0</v>
      </c>
      <c r="AC552" s="512">
        <v>0</v>
      </c>
      <c r="AD552" s="512">
        <v>0</v>
      </c>
      <c r="AE552" s="512">
        <v>-7.6843162525492762E-5</v>
      </c>
      <c r="AF552" s="512">
        <v>1.8981904439964011E-4</v>
      </c>
      <c r="AG552" s="512">
        <v>3.1618796553043078E-4</v>
      </c>
      <c r="AH552" s="512">
        <v>5.0260341282669027E-4</v>
      </c>
      <c r="AI552" s="512">
        <v>7.2447607412998182E-4</v>
      </c>
      <c r="AJ552" s="512">
        <v>9.5744283475994744E-4</v>
      </c>
      <c r="AK552" s="512">
        <v>1.1800824101733068E-3</v>
      </c>
      <c r="AL552" s="512">
        <v>1.4141435631292926E-3</v>
      </c>
      <c r="AM552" s="512">
        <v>1.6561480048983568E-3</v>
      </c>
      <c r="AN552" s="512">
        <v>1.8996316965921591E-3</v>
      </c>
      <c r="AO552" s="512">
        <v>2.1634898683896373E-3</v>
      </c>
      <c r="AP552" s="512">
        <v>2.4086507693977309E-3</v>
      </c>
      <c r="AQ552" s="512">
        <v>2.5949730673166449E-3</v>
      </c>
      <c r="AR552" s="512">
        <v>2.7467558941530528E-3</v>
      </c>
      <c r="AS552" s="512">
        <v>2.8576904105886082E-3</v>
      </c>
      <c r="AT552" s="512">
        <v>2.9078294521638491E-3</v>
      </c>
      <c r="AU552" s="512">
        <v>2.9891957118137052E-3</v>
      </c>
      <c r="AV552" s="512">
        <v>3.087042427439768E-3</v>
      </c>
      <c r="AW552" s="512">
        <v>3.2289735976851319E-3</v>
      </c>
      <c r="AX552" s="512">
        <v>3.4344244718793274E-3</v>
      </c>
      <c r="AY552" s="512">
        <v>3.5976897609580733E-3</v>
      </c>
      <c r="AZ552" s="512">
        <v>3.8159679032107935E-3</v>
      </c>
      <c r="BA552" s="512">
        <v>4.0351426268136238E-3</v>
      </c>
      <c r="BB552" s="512">
        <v>4.2544673582297857E-3</v>
      </c>
      <c r="BC552" s="512">
        <v>4.4216056213863247E-3</v>
      </c>
      <c r="BD552" s="512">
        <v>4.6384694022542465E-3</v>
      </c>
      <c r="BE552" s="512">
        <v>4.8090519673594659E-3</v>
      </c>
      <c r="BF552" s="512">
        <v>5.0751047279257175E-3</v>
      </c>
      <c r="BG552" s="512">
        <v>-2.4989276303058663E-3</v>
      </c>
      <c r="BH552" s="512">
        <v>2.1240466824368049E-2</v>
      </c>
      <c r="BI552" s="512">
        <v>3.3481155058176823E-2</v>
      </c>
      <c r="BJ552" s="512">
        <v>6.4412941415606773E-2</v>
      </c>
      <c r="BK552" s="512">
        <v>0.20321565996634597</v>
      </c>
      <c r="BL552" s="513">
        <v>-0.78601504510437248</v>
      </c>
    </row>
    <row r="556" spans="2:64" ht="13.5" thickBot="1" x14ac:dyDescent="0.25">
      <c r="B556" s="5" t="s">
        <v>313</v>
      </c>
    </row>
    <row r="557" spans="2:64" x14ac:dyDescent="0.2">
      <c r="B557" s="484">
        <f t="array" ref="B557:BK618">C491:BL552-C424:BL485</f>
        <v>-4.3271278627197079E-6</v>
      </c>
      <c r="C557" s="485">
        <v>-1.4423986271196088E-6</v>
      </c>
      <c r="D557" s="485">
        <v>0</v>
      </c>
      <c r="E557" s="485">
        <v>0</v>
      </c>
      <c r="F557" s="485">
        <v>0</v>
      </c>
      <c r="G557" s="485">
        <v>0</v>
      </c>
      <c r="H557" s="485">
        <v>0</v>
      </c>
      <c r="I557" s="485">
        <v>0</v>
      </c>
      <c r="J557" s="485">
        <v>0</v>
      </c>
      <c r="K557" s="485">
        <v>9.8768421372452583E-8</v>
      </c>
      <c r="L557" s="485">
        <v>-5.3734901184215736E-7</v>
      </c>
      <c r="M557" s="485">
        <v>-1.7063946883130385E-6</v>
      </c>
      <c r="N557" s="485">
        <v>-2.3712532647802769E-7</v>
      </c>
      <c r="O557" s="485">
        <v>0</v>
      </c>
      <c r="P557" s="485">
        <v>0</v>
      </c>
      <c r="Q557" s="485">
        <v>0</v>
      </c>
      <c r="R557" s="485">
        <v>0</v>
      </c>
      <c r="S557" s="485">
        <v>0</v>
      </c>
      <c r="T557" s="485">
        <v>0</v>
      </c>
      <c r="U557" s="485">
        <v>0</v>
      </c>
      <c r="V557" s="485">
        <v>0</v>
      </c>
      <c r="W557" s="485">
        <v>0</v>
      </c>
      <c r="X557" s="485">
        <v>0</v>
      </c>
      <c r="Y557" s="485">
        <v>0</v>
      </c>
      <c r="Z557" s="485">
        <v>0</v>
      </c>
      <c r="AA557" s="485">
        <v>0</v>
      </c>
      <c r="AB557" s="485">
        <v>0</v>
      </c>
      <c r="AC557" s="485">
        <v>0</v>
      </c>
      <c r="AD557" s="485">
        <v>0</v>
      </c>
      <c r="AE557" s="485">
        <v>0</v>
      </c>
      <c r="AF557" s="485">
        <v>0</v>
      </c>
      <c r="AG557" s="485">
        <v>0</v>
      </c>
      <c r="AH557" s="485">
        <v>0</v>
      </c>
      <c r="AI557" s="485">
        <v>0</v>
      </c>
      <c r="AJ557" s="485">
        <v>0</v>
      </c>
      <c r="AK557" s="485">
        <v>0</v>
      </c>
      <c r="AL557" s="485">
        <v>0</v>
      </c>
      <c r="AM557" s="485">
        <v>0</v>
      </c>
      <c r="AN557" s="485">
        <v>0</v>
      </c>
      <c r="AO557" s="485">
        <v>0</v>
      </c>
      <c r="AP557" s="485">
        <v>0</v>
      </c>
      <c r="AQ557" s="485">
        <v>0</v>
      </c>
      <c r="AR557" s="485">
        <v>0</v>
      </c>
      <c r="AS557" s="485">
        <v>0</v>
      </c>
      <c r="AT557" s="485">
        <v>0</v>
      </c>
      <c r="AU557" s="485">
        <v>0</v>
      </c>
      <c r="AV557" s="485">
        <v>0</v>
      </c>
      <c r="AW557" s="485">
        <v>0</v>
      </c>
      <c r="AX557" s="485">
        <v>0</v>
      </c>
      <c r="AY557" s="485">
        <v>0</v>
      </c>
      <c r="AZ557" s="485">
        <v>0</v>
      </c>
      <c r="BA557" s="485">
        <v>0</v>
      </c>
      <c r="BB557" s="485">
        <v>0</v>
      </c>
      <c r="BC557" s="485">
        <v>0</v>
      </c>
      <c r="BD557" s="485">
        <v>0</v>
      </c>
      <c r="BE557" s="485">
        <v>0</v>
      </c>
      <c r="BF557" s="485">
        <v>0</v>
      </c>
      <c r="BG557" s="485">
        <v>0</v>
      </c>
      <c r="BH557" s="485">
        <v>0</v>
      </c>
      <c r="BI557" s="485">
        <v>0</v>
      </c>
      <c r="BJ557" s="485">
        <v>0</v>
      </c>
      <c r="BK557" s="486">
        <v>0</v>
      </c>
    </row>
    <row r="558" spans="2:64" x14ac:dyDescent="0.2">
      <c r="B558" s="487">
        <v>-1.7978193271760612E-6</v>
      </c>
      <c r="C558" s="488">
        <v>-5.992741307571961E-7</v>
      </c>
      <c r="D558" s="488">
        <v>0</v>
      </c>
      <c r="E558" s="488">
        <v>0</v>
      </c>
      <c r="F558" s="488">
        <v>0</v>
      </c>
      <c r="G558" s="488">
        <v>0</v>
      </c>
      <c r="H558" s="488">
        <v>0</v>
      </c>
      <c r="I558" s="488">
        <v>0</v>
      </c>
      <c r="J558" s="488">
        <v>0</v>
      </c>
      <c r="K558" s="488">
        <v>1.1845254534303386E-8</v>
      </c>
      <c r="L558" s="488">
        <v>-2.6328234034025608E-7</v>
      </c>
      <c r="M558" s="488">
        <v>-6.6400012506840494E-7</v>
      </c>
      <c r="N558" s="488">
        <v>-9.1409223375695306E-8</v>
      </c>
      <c r="O558" s="488">
        <v>0</v>
      </c>
      <c r="P558" s="488">
        <v>0</v>
      </c>
      <c r="Q558" s="488">
        <v>0</v>
      </c>
      <c r="R558" s="488">
        <v>-8.2998845406221166E-17</v>
      </c>
      <c r="S558" s="488">
        <v>9.6353109293890752E-14</v>
      </c>
      <c r="T558" s="488">
        <v>0</v>
      </c>
      <c r="U558" s="488">
        <v>0</v>
      </c>
      <c r="V558" s="488">
        <v>0</v>
      </c>
      <c r="W558" s="488">
        <v>0</v>
      </c>
      <c r="X558" s="488">
        <v>0</v>
      </c>
      <c r="Y558" s="488">
        <v>-3.7901622759067541E-14</v>
      </c>
      <c r="Z558" s="488">
        <v>0</v>
      </c>
      <c r="AA558" s="488">
        <v>0</v>
      </c>
      <c r="AB558" s="488">
        <v>0</v>
      </c>
      <c r="AC558" s="488">
        <v>0</v>
      </c>
      <c r="AD558" s="488">
        <v>1.0961834857468829E-13</v>
      </c>
      <c r="AE558" s="488">
        <v>1.0915430990799181E-13</v>
      </c>
      <c r="AF558" s="488">
        <v>1.2812276267754423E-13</v>
      </c>
      <c r="AG558" s="488">
        <v>8.4015613410624321E-14</v>
      </c>
      <c r="AH558" s="488">
        <v>4.7660525258605634E-15</v>
      </c>
      <c r="AI558" s="488">
        <v>-5.9709364674197959E-14</v>
      </c>
      <c r="AJ558" s="488">
        <v>-1.0270850847237202E-13</v>
      </c>
      <c r="AK558" s="488">
        <v>-1.4297366053180087E-13</v>
      </c>
      <c r="AL558" s="488">
        <v>-1.8097318202734205E-13</v>
      </c>
      <c r="AM558" s="488">
        <v>-2.2562432108699303E-13</v>
      </c>
      <c r="AN558" s="488">
        <v>-2.6895991619622769E-13</v>
      </c>
      <c r="AO558" s="488">
        <v>-2.8535990448010466E-13</v>
      </c>
      <c r="AP558" s="488">
        <v>-2.7176339823418143E-13</v>
      </c>
      <c r="AQ558" s="488">
        <v>-2.3566237516095109E-13</v>
      </c>
      <c r="AR558" s="488">
        <v>-1.729081569060875E-13</v>
      </c>
      <c r="AS558" s="488">
        <v>-1.0291985359703299E-13</v>
      </c>
      <c r="AT558" s="488">
        <v>-4.1400825545583152E-14</v>
      </c>
      <c r="AU558" s="488">
        <v>4.3081399121370935E-15</v>
      </c>
      <c r="AV558" s="488">
        <v>2.7909611386697181E-14</v>
      </c>
      <c r="AW558" s="488">
        <v>3.7321367961085743E-14</v>
      </c>
      <c r="AX558" s="488">
        <v>3.7414408822220788E-14</v>
      </c>
      <c r="AY558" s="488">
        <v>3.2844453022141693E-14</v>
      </c>
      <c r="AZ558" s="488">
        <v>3.3842161214765457E-14</v>
      </c>
      <c r="BA558" s="488">
        <v>3.6334946155128968E-14</v>
      </c>
      <c r="BB558" s="488">
        <v>4.7173758906802371E-14</v>
      </c>
      <c r="BC558" s="488">
        <v>5.449047755483758E-14</v>
      </c>
      <c r="BD558" s="488">
        <v>5.7571265178425639E-14</v>
      </c>
      <c r="BE558" s="488">
        <v>5.1749406912907295E-14</v>
      </c>
      <c r="BF558" s="488">
        <v>3.551927754894195E-14</v>
      </c>
      <c r="BG558" s="488">
        <v>6.2846601537582105E-14</v>
      </c>
      <c r="BH558" s="488">
        <v>-4.817848677867479E-14</v>
      </c>
      <c r="BI558" s="488">
        <v>-5.6188870581494263E-14</v>
      </c>
      <c r="BJ558" s="488">
        <v>-1.0050200394229679E-13</v>
      </c>
      <c r="BK558" s="489">
        <v>-1.8521548093929657E-14</v>
      </c>
    </row>
    <row r="559" spans="2:64" x14ac:dyDescent="0.2">
      <c r="B559" s="487">
        <v>3.9218321976319239E-9</v>
      </c>
      <c r="C559" s="488">
        <v>1.3216463115466091E-9</v>
      </c>
      <c r="D559" s="488">
        <v>0</v>
      </c>
      <c r="E559" s="488">
        <v>0</v>
      </c>
      <c r="F559" s="488">
        <v>0</v>
      </c>
      <c r="G559" s="488">
        <v>0</v>
      </c>
      <c r="H559" s="488">
        <v>0</v>
      </c>
      <c r="I559" s="488">
        <v>0</v>
      </c>
      <c r="J559" s="488">
        <v>0</v>
      </c>
      <c r="K559" s="488">
        <v>0</v>
      </c>
      <c r="L559" s="488">
        <v>0</v>
      </c>
      <c r="M559" s="488">
        <v>2.1669554189224227E-9</v>
      </c>
      <c r="N559" s="488">
        <v>0</v>
      </c>
      <c r="O559" s="488">
        <v>0</v>
      </c>
      <c r="P559" s="488">
        <v>0</v>
      </c>
      <c r="Q559" s="488">
        <v>0</v>
      </c>
      <c r="R559" s="488">
        <v>0</v>
      </c>
      <c r="S559" s="488">
        <v>0</v>
      </c>
      <c r="T559" s="488">
        <v>0</v>
      </c>
      <c r="U559" s="488">
        <v>0</v>
      </c>
      <c r="V559" s="488">
        <v>0</v>
      </c>
      <c r="W559" s="488">
        <v>0</v>
      </c>
      <c r="X559" s="488">
        <v>0</v>
      </c>
      <c r="Y559" s="488">
        <v>0</v>
      </c>
      <c r="Z559" s="488">
        <v>0</v>
      </c>
      <c r="AA559" s="488">
        <v>0</v>
      </c>
      <c r="AB559" s="488">
        <v>0</v>
      </c>
      <c r="AC559" s="488">
        <v>0</v>
      </c>
      <c r="AD559" s="488">
        <v>0</v>
      </c>
      <c r="AE559" s="488">
        <v>0</v>
      </c>
      <c r="AF559" s="488">
        <v>0</v>
      </c>
      <c r="AG559" s="488">
        <v>0</v>
      </c>
      <c r="AH559" s="488">
        <v>0</v>
      </c>
      <c r="AI559" s="488">
        <v>0</v>
      </c>
      <c r="AJ559" s="488">
        <v>0</v>
      </c>
      <c r="AK559" s="488">
        <v>0</v>
      </c>
      <c r="AL559" s="488">
        <v>0</v>
      </c>
      <c r="AM559" s="488">
        <v>0</v>
      </c>
      <c r="AN559" s="488">
        <v>0</v>
      </c>
      <c r="AO559" s="488">
        <v>0</v>
      </c>
      <c r="AP559" s="488">
        <v>0</v>
      </c>
      <c r="AQ559" s="488">
        <v>0</v>
      </c>
      <c r="AR559" s="488">
        <v>0</v>
      </c>
      <c r="AS559" s="488">
        <v>0</v>
      </c>
      <c r="AT559" s="488">
        <v>0</v>
      </c>
      <c r="AU559" s="488">
        <v>0</v>
      </c>
      <c r="AV559" s="488">
        <v>0</v>
      </c>
      <c r="AW559" s="488">
        <v>0</v>
      </c>
      <c r="AX559" s="488">
        <v>0</v>
      </c>
      <c r="AY559" s="488">
        <v>0</v>
      </c>
      <c r="AZ559" s="488">
        <v>0</v>
      </c>
      <c r="BA559" s="488">
        <v>0</v>
      </c>
      <c r="BB559" s="488">
        <v>0</v>
      </c>
      <c r="BC559" s="488">
        <v>0</v>
      </c>
      <c r="BD559" s="488">
        <v>0</v>
      </c>
      <c r="BE559" s="488">
        <v>0</v>
      </c>
      <c r="BF559" s="488">
        <v>0</v>
      </c>
      <c r="BG559" s="488">
        <v>0</v>
      </c>
      <c r="BH559" s="488">
        <v>0</v>
      </c>
      <c r="BI559" s="488">
        <v>0</v>
      </c>
      <c r="BJ559" s="488">
        <v>0</v>
      </c>
      <c r="BK559" s="489">
        <v>0</v>
      </c>
    </row>
    <row r="560" spans="2:64" x14ac:dyDescent="0.2">
      <c r="B560" s="487">
        <v>1.794247217753569E-6</v>
      </c>
      <c r="C560" s="488">
        <v>5.9811202591596209E-7</v>
      </c>
      <c r="D560" s="488">
        <v>0</v>
      </c>
      <c r="E560" s="488">
        <v>0</v>
      </c>
      <c r="F560" s="488">
        <v>0</v>
      </c>
      <c r="G560" s="488">
        <v>0</v>
      </c>
      <c r="H560" s="488">
        <v>0</v>
      </c>
      <c r="I560" s="488">
        <v>0</v>
      </c>
      <c r="J560" s="488">
        <v>0</v>
      </c>
      <c r="K560" s="488">
        <v>0</v>
      </c>
      <c r="L560" s="488">
        <v>2.9005810949582467E-7</v>
      </c>
      <c r="M560" s="488">
        <v>6.6463356779202648E-7</v>
      </c>
      <c r="N560" s="488">
        <v>6.7384059360538163E-8</v>
      </c>
      <c r="O560" s="488">
        <v>-2.6644694830757646E-9</v>
      </c>
      <c r="P560" s="488">
        <v>0</v>
      </c>
      <c r="Q560" s="488">
        <v>0</v>
      </c>
      <c r="R560" s="488">
        <v>-8.2336514406480268E-17</v>
      </c>
      <c r="S560" s="488">
        <v>9.558421123399095E-14</v>
      </c>
      <c r="T560" s="488">
        <v>0</v>
      </c>
      <c r="U560" s="488">
        <v>0</v>
      </c>
      <c r="V560" s="488">
        <v>0</v>
      </c>
      <c r="W560" s="488">
        <v>0</v>
      </c>
      <c r="X560" s="488">
        <v>0</v>
      </c>
      <c r="Y560" s="488">
        <v>-3.759916771200091E-14</v>
      </c>
      <c r="Z560" s="488">
        <v>0</v>
      </c>
      <c r="AA560" s="488">
        <v>0</v>
      </c>
      <c r="AB560" s="488">
        <v>0</v>
      </c>
      <c r="AC560" s="488">
        <v>0</v>
      </c>
      <c r="AD560" s="488">
        <v>1.0874359387122129E-13</v>
      </c>
      <c r="AE560" s="488">
        <v>1.0828325823427811E-13</v>
      </c>
      <c r="AF560" s="488">
        <v>1.2710034270195952E-13</v>
      </c>
      <c r="AG560" s="488">
        <v>8.334516859959407E-14</v>
      </c>
      <c r="AH560" s="488">
        <v>4.7280194144501481E-15</v>
      </c>
      <c r="AI560" s="488">
        <v>-5.9232883790578447E-14</v>
      </c>
      <c r="AJ560" s="488">
        <v>-1.0188889431068752E-13</v>
      </c>
      <c r="AK560" s="488">
        <v>-1.4183273035315582E-13</v>
      </c>
      <c r="AL560" s="488">
        <v>-1.7952901556946162E-13</v>
      </c>
      <c r="AM560" s="488">
        <v>-2.2382383842461364E-13</v>
      </c>
      <c r="AN560" s="488">
        <v>-2.6681361537345598E-13</v>
      </c>
      <c r="AO560" s="488">
        <v>-2.830827317086613E-13</v>
      </c>
      <c r="AP560" s="488">
        <v>-2.6959472561753876E-13</v>
      </c>
      <c r="AQ560" s="488">
        <v>-2.3378178880125245E-13</v>
      </c>
      <c r="AR560" s="488">
        <v>-1.7152834936941073E-13</v>
      </c>
      <c r="AS560" s="488">
        <v>-1.0209855290071027E-13</v>
      </c>
      <c r="AT560" s="488">
        <v>-4.1070446851283264E-14</v>
      </c>
      <c r="AU560" s="488">
        <v>4.2737609445615315E-15</v>
      </c>
      <c r="AV560" s="488">
        <v>2.7686892616072603E-14</v>
      </c>
      <c r="AW560" s="488">
        <v>3.7023543348798891E-14</v>
      </c>
      <c r="AX560" s="488">
        <v>3.7115841743622858E-14</v>
      </c>
      <c r="AY560" s="488">
        <v>3.258235420257826E-14</v>
      </c>
      <c r="AZ560" s="488">
        <v>3.3572100681259669E-14</v>
      </c>
      <c r="BA560" s="488">
        <v>3.6044993191389849E-14</v>
      </c>
      <c r="BB560" s="488">
        <v>4.6797312189437094E-14</v>
      </c>
      <c r="BC560" s="488">
        <v>5.4055643403848891E-14</v>
      </c>
      <c r="BD560" s="488">
        <v>5.7111846334279662E-14</v>
      </c>
      <c r="BE560" s="488">
        <v>5.13364465126888E-14</v>
      </c>
      <c r="BF560" s="488">
        <v>3.5235833622777376E-14</v>
      </c>
      <c r="BG560" s="488">
        <v>6.2345085495726594E-14</v>
      </c>
      <c r="BH560" s="488">
        <v>-4.7794022330308695E-14</v>
      </c>
      <c r="BI560" s="488">
        <v>-5.5740483249786096E-14</v>
      </c>
      <c r="BJ560" s="488">
        <v>-9.9699997692435421E-14</v>
      </c>
      <c r="BK560" s="489">
        <v>-1.8373746092519137E-14</v>
      </c>
    </row>
    <row r="561" spans="2:63" x14ac:dyDescent="0.2">
      <c r="B561" s="487">
        <v>5.215611065203561E-6</v>
      </c>
      <c r="C561" s="488">
        <v>1.7385954314976283E-6</v>
      </c>
      <c r="D561" s="488">
        <v>0</v>
      </c>
      <c r="E561" s="488">
        <v>0</v>
      </c>
      <c r="F561" s="488">
        <v>0</v>
      </c>
      <c r="G561" s="488">
        <v>0</v>
      </c>
      <c r="H561" s="488">
        <v>0</v>
      </c>
      <c r="I561" s="488">
        <v>0</v>
      </c>
      <c r="J561" s="488">
        <v>0</v>
      </c>
      <c r="K561" s="488">
        <v>0</v>
      </c>
      <c r="L561" s="488">
        <v>1.2877705390644555E-6</v>
      </c>
      <c r="M561" s="488">
        <v>2.5886820185813501E-6</v>
      </c>
      <c r="N561" s="488">
        <v>-5.3527846216854663E-7</v>
      </c>
      <c r="O561" s="488">
        <v>-1.0267767496255299E-7</v>
      </c>
      <c r="P561" s="488">
        <v>0</v>
      </c>
      <c r="Q561" s="488">
        <v>0</v>
      </c>
      <c r="R561" s="488">
        <v>0</v>
      </c>
      <c r="S561" s="488">
        <v>0</v>
      </c>
      <c r="T561" s="488">
        <v>0</v>
      </c>
      <c r="U561" s="488">
        <v>0</v>
      </c>
      <c r="V561" s="488">
        <v>0</v>
      </c>
      <c r="W561" s="488">
        <v>0</v>
      </c>
      <c r="X561" s="488">
        <v>0</v>
      </c>
      <c r="Y561" s="488">
        <v>0</v>
      </c>
      <c r="Z561" s="488">
        <v>0</v>
      </c>
      <c r="AA561" s="488">
        <v>0</v>
      </c>
      <c r="AB561" s="488">
        <v>0</v>
      </c>
      <c r="AC561" s="488">
        <v>0</v>
      </c>
      <c r="AD561" s="488">
        <v>0</v>
      </c>
      <c r="AE561" s="488">
        <v>0</v>
      </c>
      <c r="AF561" s="488">
        <v>0</v>
      </c>
      <c r="AG561" s="488">
        <v>0</v>
      </c>
      <c r="AH561" s="488">
        <v>0</v>
      </c>
      <c r="AI561" s="488">
        <v>0</v>
      </c>
      <c r="AJ561" s="488">
        <v>0</v>
      </c>
      <c r="AK561" s="488">
        <v>0</v>
      </c>
      <c r="AL561" s="488">
        <v>0</v>
      </c>
      <c r="AM561" s="488">
        <v>0</v>
      </c>
      <c r="AN561" s="488">
        <v>0</v>
      </c>
      <c r="AO561" s="488">
        <v>0</v>
      </c>
      <c r="AP561" s="488">
        <v>0</v>
      </c>
      <c r="AQ561" s="488">
        <v>0</v>
      </c>
      <c r="AR561" s="488">
        <v>0</v>
      </c>
      <c r="AS561" s="488">
        <v>0</v>
      </c>
      <c r="AT561" s="488">
        <v>0</v>
      </c>
      <c r="AU561" s="488">
        <v>0</v>
      </c>
      <c r="AV561" s="488">
        <v>0</v>
      </c>
      <c r="AW561" s="488">
        <v>0</v>
      </c>
      <c r="AX561" s="488">
        <v>0</v>
      </c>
      <c r="AY561" s="488">
        <v>0</v>
      </c>
      <c r="AZ561" s="488">
        <v>0</v>
      </c>
      <c r="BA561" s="488">
        <v>0</v>
      </c>
      <c r="BB561" s="488">
        <v>0</v>
      </c>
      <c r="BC561" s="488">
        <v>0</v>
      </c>
      <c r="BD561" s="488">
        <v>0</v>
      </c>
      <c r="BE561" s="488">
        <v>0</v>
      </c>
      <c r="BF561" s="488">
        <v>0</v>
      </c>
      <c r="BG561" s="488">
        <v>0</v>
      </c>
      <c r="BH561" s="488">
        <v>0</v>
      </c>
      <c r="BI561" s="488">
        <v>0</v>
      </c>
      <c r="BJ561" s="488">
        <v>0</v>
      </c>
      <c r="BK561" s="489">
        <v>0</v>
      </c>
    </row>
    <row r="562" spans="2:63" x14ac:dyDescent="0.2">
      <c r="B562" s="487">
        <v>-2.8416600942338392E-7</v>
      </c>
      <c r="C562" s="488">
        <v>-9.4710861248191273E-8</v>
      </c>
      <c r="D562" s="488">
        <v>0</v>
      </c>
      <c r="E562" s="488">
        <v>0</v>
      </c>
      <c r="F562" s="488">
        <v>0</v>
      </c>
      <c r="G562" s="488">
        <v>0</v>
      </c>
      <c r="H562" s="488">
        <v>0</v>
      </c>
      <c r="I562" s="488">
        <v>0</v>
      </c>
      <c r="J562" s="488">
        <v>0</v>
      </c>
      <c r="K562" s="488">
        <v>0</v>
      </c>
      <c r="L562" s="488">
        <v>1.295632552247405E-6</v>
      </c>
      <c r="M562" s="488">
        <v>1.8876041773881365E-6</v>
      </c>
      <c r="N562" s="488">
        <v>-2.224963917784456E-6</v>
      </c>
      <c r="O562" s="488">
        <v>-2.8695602458101007E-7</v>
      </c>
      <c r="P562" s="488">
        <v>0</v>
      </c>
      <c r="Q562" s="488">
        <v>0</v>
      </c>
      <c r="R562" s="488">
        <v>0</v>
      </c>
      <c r="S562" s="488">
        <v>0</v>
      </c>
      <c r="T562" s="488">
        <v>0</v>
      </c>
      <c r="U562" s="488">
        <v>0</v>
      </c>
      <c r="V562" s="488">
        <v>0</v>
      </c>
      <c r="W562" s="488">
        <v>0</v>
      </c>
      <c r="X562" s="488">
        <v>0</v>
      </c>
      <c r="Y562" s="488">
        <v>0</v>
      </c>
      <c r="Z562" s="488">
        <v>0</v>
      </c>
      <c r="AA562" s="488">
        <v>0</v>
      </c>
      <c r="AB562" s="488">
        <v>0</v>
      </c>
      <c r="AC562" s="488">
        <v>0</v>
      </c>
      <c r="AD562" s="488">
        <v>0</v>
      </c>
      <c r="AE562" s="488">
        <v>0</v>
      </c>
      <c r="AF562" s="488">
        <v>0</v>
      </c>
      <c r="AG562" s="488">
        <v>0</v>
      </c>
      <c r="AH562" s="488">
        <v>0</v>
      </c>
      <c r="AI562" s="488">
        <v>0</v>
      </c>
      <c r="AJ562" s="488">
        <v>0</v>
      </c>
      <c r="AK562" s="488">
        <v>0</v>
      </c>
      <c r="AL562" s="488">
        <v>0</v>
      </c>
      <c r="AM562" s="488">
        <v>0</v>
      </c>
      <c r="AN562" s="488">
        <v>0</v>
      </c>
      <c r="AO562" s="488">
        <v>0</v>
      </c>
      <c r="AP562" s="488">
        <v>0</v>
      </c>
      <c r="AQ562" s="488">
        <v>0</v>
      </c>
      <c r="AR562" s="488">
        <v>0</v>
      </c>
      <c r="AS562" s="488">
        <v>0</v>
      </c>
      <c r="AT562" s="488">
        <v>0</v>
      </c>
      <c r="AU562" s="488">
        <v>0</v>
      </c>
      <c r="AV562" s="488">
        <v>0</v>
      </c>
      <c r="AW562" s="488">
        <v>0</v>
      </c>
      <c r="AX562" s="488">
        <v>0</v>
      </c>
      <c r="AY562" s="488">
        <v>0</v>
      </c>
      <c r="AZ562" s="488">
        <v>0</v>
      </c>
      <c r="BA562" s="488">
        <v>0</v>
      </c>
      <c r="BB562" s="488">
        <v>0</v>
      </c>
      <c r="BC562" s="488">
        <v>0</v>
      </c>
      <c r="BD562" s="488">
        <v>0</v>
      </c>
      <c r="BE562" s="488">
        <v>0</v>
      </c>
      <c r="BF562" s="488">
        <v>0</v>
      </c>
      <c r="BG562" s="488">
        <v>0</v>
      </c>
      <c r="BH562" s="488">
        <v>0</v>
      </c>
      <c r="BI562" s="488">
        <v>0</v>
      </c>
      <c r="BJ562" s="488">
        <v>0</v>
      </c>
      <c r="BK562" s="489">
        <v>0</v>
      </c>
    </row>
    <row r="563" spans="2:63" x14ac:dyDescent="0.2">
      <c r="B563" s="487">
        <v>-6.9902894929127138E-6</v>
      </c>
      <c r="C563" s="488">
        <v>-2.3301428751708988E-6</v>
      </c>
      <c r="D563" s="488">
        <v>0</v>
      </c>
      <c r="E563" s="488">
        <v>0</v>
      </c>
      <c r="F563" s="488">
        <v>0</v>
      </c>
      <c r="G563" s="488">
        <v>0</v>
      </c>
      <c r="H563" s="488">
        <v>0</v>
      </c>
      <c r="I563" s="488">
        <v>0</v>
      </c>
      <c r="J563" s="488">
        <v>0</v>
      </c>
      <c r="K563" s="488">
        <v>0</v>
      </c>
      <c r="L563" s="488">
        <v>7.047288383096905E-7</v>
      </c>
      <c r="M563" s="488">
        <v>1.4118837632511559E-7</v>
      </c>
      <c r="N563" s="488">
        <v>-3.2943932747903776E-6</v>
      </c>
      <c r="O563" s="488">
        <v>-3.8311561586265412E-7</v>
      </c>
      <c r="P563" s="488">
        <v>0</v>
      </c>
      <c r="Q563" s="488">
        <v>0</v>
      </c>
      <c r="R563" s="488">
        <v>-8.265752767840205E-17</v>
      </c>
      <c r="S563" s="488">
        <v>9.5956874573136096E-14</v>
      </c>
      <c r="T563" s="488">
        <v>0</v>
      </c>
      <c r="U563" s="488">
        <v>0</v>
      </c>
      <c r="V563" s="488">
        <v>0</v>
      </c>
      <c r="W563" s="488">
        <v>0</v>
      </c>
      <c r="X563" s="488">
        <v>0</v>
      </c>
      <c r="Y563" s="488">
        <v>-3.7745759196177404E-14</v>
      </c>
      <c r="Z563" s="488">
        <v>0</v>
      </c>
      <c r="AA563" s="488">
        <v>0</v>
      </c>
      <c r="AB563" s="488">
        <v>0</v>
      </c>
      <c r="AC563" s="488">
        <v>0</v>
      </c>
      <c r="AD563" s="488">
        <v>1.0916756295857912E-13</v>
      </c>
      <c r="AE563" s="488">
        <v>1.087054325669021E-13</v>
      </c>
      <c r="AF563" s="488">
        <v>1.2759588100798631E-13</v>
      </c>
      <c r="AG563" s="488">
        <v>8.367011440843588E-14</v>
      </c>
      <c r="AH563" s="488">
        <v>4.7464529975679575E-15</v>
      </c>
      <c r="AI563" s="488">
        <v>-5.9463820720178169E-14</v>
      </c>
      <c r="AJ563" s="488">
        <v>-1.0228613832290908E-13</v>
      </c>
      <c r="AK563" s="488">
        <v>-1.4238570723303083E-13</v>
      </c>
      <c r="AL563" s="488">
        <v>-1.802289625748491E-13</v>
      </c>
      <c r="AM563" s="488">
        <v>-2.2469648190757757E-13</v>
      </c>
      <c r="AN563" s="488">
        <v>-2.6785386722625443E-13</v>
      </c>
      <c r="AO563" s="488">
        <v>-2.841864135269338E-13</v>
      </c>
      <c r="AP563" s="488">
        <v>-2.7064582045179539E-13</v>
      </c>
      <c r="AQ563" s="488">
        <v>-2.3469325630118003E-13</v>
      </c>
      <c r="AR563" s="488">
        <v>-1.7219710340952701E-13</v>
      </c>
      <c r="AS563" s="488">
        <v>-1.0249661432900119E-13</v>
      </c>
      <c r="AT563" s="488">
        <v>-4.1230572144636507E-14</v>
      </c>
      <c r="AU563" s="488">
        <v>4.2904234665800412E-15</v>
      </c>
      <c r="AV563" s="488">
        <v>2.7794838161886653E-14</v>
      </c>
      <c r="AW563" s="488">
        <v>3.7167890591018341E-14</v>
      </c>
      <c r="AX563" s="488">
        <v>3.7260548838453617E-14</v>
      </c>
      <c r="AY563" s="488">
        <v>3.2709386154378511E-14</v>
      </c>
      <c r="AZ563" s="488">
        <v>3.3702991452658796E-14</v>
      </c>
      <c r="BA563" s="488">
        <v>3.6185525266182861E-14</v>
      </c>
      <c r="BB563" s="488">
        <v>4.6979765362386749E-14</v>
      </c>
      <c r="BC563" s="488">
        <v>5.4266395329406994E-14</v>
      </c>
      <c r="BD563" s="488">
        <v>5.7334513771557281E-14</v>
      </c>
      <c r="BE563" s="488">
        <v>5.1536596844320794E-14</v>
      </c>
      <c r="BF563" s="488">
        <v>3.5373210949491736E-14</v>
      </c>
      <c r="BG563" s="488">
        <v>6.2588156264843987E-14</v>
      </c>
      <c r="BH563" s="488">
        <v>-4.7980361472755435E-14</v>
      </c>
      <c r="BI563" s="488">
        <v>-5.5957804022173668E-14</v>
      </c>
      <c r="BJ563" s="488">
        <v>-1.0008870764330657E-13</v>
      </c>
      <c r="BK563" s="489">
        <v>-1.8445381580044168E-14</v>
      </c>
    </row>
    <row r="564" spans="2:63" x14ac:dyDescent="0.2">
      <c r="B564" s="487">
        <v>4.0310322059071467E-9</v>
      </c>
      <c r="C564" s="488">
        <v>1.3562680786019792E-9</v>
      </c>
      <c r="D564" s="488">
        <v>0</v>
      </c>
      <c r="E564" s="488">
        <v>0</v>
      </c>
      <c r="F564" s="488">
        <v>0</v>
      </c>
      <c r="G564" s="488">
        <v>0</v>
      </c>
      <c r="H564" s="488">
        <v>0</v>
      </c>
      <c r="I564" s="488">
        <v>0</v>
      </c>
      <c r="J564" s="488">
        <v>0</v>
      </c>
      <c r="K564" s="488">
        <v>0</v>
      </c>
      <c r="L564" s="488">
        <v>0</v>
      </c>
      <c r="M564" s="488">
        <v>0</v>
      </c>
      <c r="N564" s="488">
        <v>1.7442900492048441E-9</v>
      </c>
      <c r="O564" s="488">
        <v>0</v>
      </c>
      <c r="P564" s="488">
        <v>0</v>
      </c>
      <c r="Q564" s="488">
        <v>0</v>
      </c>
      <c r="R564" s="488">
        <v>0</v>
      </c>
      <c r="S564" s="488">
        <v>0</v>
      </c>
      <c r="T564" s="488">
        <v>0</v>
      </c>
      <c r="U564" s="488">
        <v>0</v>
      </c>
      <c r="V564" s="488">
        <v>0</v>
      </c>
      <c r="W564" s="488">
        <v>0</v>
      </c>
      <c r="X564" s="488">
        <v>0</v>
      </c>
      <c r="Y564" s="488">
        <v>0</v>
      </c>
      <c r="Z564" s="488">
        <v>0</v>
      </c>
      <c r="AA564" s="488">
        <v>0</v>
      </c>
      <c r="AB564" s="488">
        <v>0</v>
      </c>
      <c r="AC564" s="488">
        <v>0</v>
      </c>
      <c r="AD564" s="488">
        <v>0</v>
      </c>
      <c r="AE564" s="488">
        <v>0</v>
      </c>
      <c r="AF564" s="488">
        <v>0</v>
      </c>
      <c r="AG564" s="488">
        <v>0</v>
      </c>
      <c r="AH564" s="488">
        <v>0</v>
      </c>
      <c r="AI564" s="488">
        <v>0</v>
      </c>
      <c r="AJ564" s="488">
        <v>0</v>
      </c>
      <c r="AK564" s="488">
        <v>0</v>
      </c>
      <c r="AL564" s="488">
        <v>0</v>
      </c>
      <c r="AM564" s="488">
        <v>0</v>
      </c>
      <c r="AN564" s="488">
        <v>0</v>
      </c>
      <c r="AO564" s="488">
        <v>0</v>
      </c>
      <c r="AP564" s="488">
        <v>0</v>
      </c>
      <c r="AQ564" s="488">
        <v>0</v>
      </c>
      <c r="AR564" s="488">
        <v>0</v>
      </c>
      <c r="AS564" s="488">
        <v>0</v>
      </c>
      <c r="AT564" s="488">
        <v>0</v>
      </c>
      <c r="AU564" s="488">
        <v>0</v>
      </c>
      <c r="AV564" s="488">
        <v>0</v>
      </c>
      <c r="AW564" s="488">
        <v>0</v>
      </c>
      <c r="AX564" s="488">
        <v>0</v>
      </c>
      <c r="AY564" s="488">
        <v>0</v>
      </c>
      <c r="AZ564" s="488">
        <v>0</v>
      </c>
      <c r="BA564" s="488">
        <v>0</v>
      </c>
      <c r="BB564" s="488">
        <v>0</v>
      </c>
      <c r="BC564" s="488">
        <v>0</v>
      </c>
      <c r="BD564" s="488">
        <v>0</v>
      </c>
      <c r="BE564" s="488">
        <v>0</v>
      </c>
      <c r="BF564" s="488">
        <v>0</v>
      </c>
      <c r="BG564" s="488">
        <v>0</v>
      </c>
      <c r="BH564" s="488">
        <v>0</v>
      </c>
      <c r="BI564" s="488">
        <v>0</v>
      </c>
      <c r="BJ564" s="488">
        <v>0</v>
      </c>
      <c r="BK564" s="489">
        <v>0</v>
      </c>
    </row>
    <row r="565" spans="2:63" x14ac:dyDescent="0.2">
      <c r="B565" s="487">
        <v>4.3474007707297851E-9</v>
      </c>
      <c r="C565" s="488">
        <v>1.461173540994419E-9</v>
      </c>
      <c r="D565" s="488">
        <v>0</v>
      </c>
      <c r="E565" s="488">
        <v>0</v>
      </c>
      <c r="F565" s="488">
        <v>0</v>
      </c>
      <c r="G565" s="488">
        <v>0</v>
      </c>
      <c r="H565" s="488">
        <v>0</v>
      </c>
      <c r="I565" s="488">
        <v>0</v>
      </c>
      <c r="J565" s="488">
        <v>0</v>
      </c>
      <c r="K565" s="488">
        <v>0</v>
      </c>
      <c r="L565" s="488">
        <v>0</v>
      </c>
      <c r="M565" s="488">
        <v>0</v>
      </c>
      <c r="N565" s="488">
        <v>0</v>
      </c>
      <c r="O565" s="488">
        <v>1.4428694515219997E-9</v>
      </c>
      <c r="P565" s="488">
        <v>0</v>
      </c>
      <c r="Q565" s="488">
        <v>0</v>
      </c>
      <c r="R565" s="488">
        <v>0</v>
      </c>
      <c r="S565" s="488">
        <v>0</v>
      </c>
      <c r="T565" s="488">
        <v>0</v>
      </c>
      <c r="U565" s="488">
        <v>0</v>
      </c>
      <c r="V565" s="488">
        <v>0</v>
      </c>
      <c r="W565" s="488">
        <v>0</v>
      </c>
      <c r="X565" s="488">
        <v>0</v>
      </c>
      <c r="Y565" s="488">
        <v>0</v>
      </c>
      <c r="Z565" s="488">
        <v>0</v>
      </c>
      <c r="AA565" s="488">
        <v>0</v>
      </c>
      <c r="AB565" s="488">
        <v>0</v>
      </c>
      <c r="AC565" s="488">
        <v>0</v>
      </c>
      <c r="AD565" s="488">
        <v>0</v>
      </c>
      <c r="AE565" s="488">
        <v>0</v>
      </c>
      <c r="AF565" s="488">
        <v>0</v>
      </c>
      <c r="AG565" s="488">
        <v>0</v>
      </c>
      <c r="AH565" s="488">
        <v>0</v>
      </c>
      <c r="AI565" s="488">
        <v>0</v>
      </c>
      <c r="AJ565" s="488">
        <v>0</v>
      </c>
      <c r="AK565" s="488">
        <v>0</v>
      </c>
      <c r="AL565" s="488">
        <v>0</v>
      </c>
      <c r="AM565" s="488">
        <v>0</v>
      </c>
      <c r="AN565" s="488">
        <v>0</v>
      </c>
      <c r="AO565" s="488">
        <v>0</v>
      </c>
      <c r="AP565" s="488">
        <v>0</v>
      </c>
      <c r="AQ565" s="488">
        <v>0</v>
      </c>
      <c r="AR565" s="488">
        <v>0</v>
      </c>
      <c r="AS565" s="488">
        <v>0</v>
      </c>
      <c r="AT565" s="488">
        <v>0</v>
      </c>
      <c r="AU565" s="488">
        <v>0</v>
      </c>
      <c r="AV565" s="488">
        <v>0</v>
      </c>
      <c r="AW565" s="488">
        <v>0</v>
      </c>
      <c r="AX565" s="488">
        <v>0</v>
      </c>
      <c r="AY565" s="488">
        <v>0</v>
      </c>
      <c r="AZ565" s="488">
        <v>0</v>
      </c>
      <c r="BA565" s="488">
        <v>0</v>
      </c>
      <c r="BB565" s="488">
        <v>0</v>
      </c>
      <c r="BC565" s="488">
        <v>0</v>
      </c>
      <c r="BD565" s="488">
        <v>0</v>
      </c>
      <c r="BE565" s="488">
        <v>0</v>
      </c>
      <c r="BF565" s="488">
        <v>0</v>
      </c>
      <c r="BG565" s="488">
        <v>0</v>
      </c>
      <c r="BH565" s="488">
        <v>0</v>
      </c>
      <c r="BI565" s="488">
        <v>0</v>
      </c>
      <c r="BJ565" s="488">
        <v>0</v>
      </c>
      <c r="BK565" s="489">
        <v>0</v>
      </c>
    </row>
    <row r="566" spans="2:63" x14ac:dyDescent="0.2">
      <c r="B566" s="487">
        <v>4.759897645766108E-9</v>
      </c>
      <c r="C566" s="488">
        <v>1.5983736371780351E-9</v>
      </c>
      <c r="D566" s="488">
        <v>0</v>
      </c>
      <c r="E566" s="488">
        <v>0</v>
      </c>
      <c r="F566" s="488">
        <v>0</v>
      </c>
      <c r="G566" s="488">
        <v>0</v>
      </c>
      <c r="H566" s="488">
        <v>0</v>
      </c>
      <c r="I566" s="488">
        <v>0</v>
      </c>
      <c r="J566" s="488">
        <v>0</v>
      </c>
      <c r="K566" s="488">
        <v>0</v>
      </c>
      <c r="L566" s="488">
        <v>0</v>
      </c>
      <c r="M566" s="488">
        <v>0</v>
      </c>
      <c r="N566" s="488">
        <v>0</v>
      </c>
      <c r="O566" s="488">
        <v>0</v>
      </c>
      <c r="P566" s="488">
        <v>1.0830585343499233E-9</v>
      </c>
      <c r="Q566" s="488">
        <v>0</v>
      </c>
      <c r="R566" s="488">
        <v>0</v>
      </c>
      <c r="S566" s="488">
        <v>0</v>
      </c>
      <c r="T566" s="488">
        <v>0</v>
      </c>
      <c r="U566" s="488">
        <v>0</v>
      </c>
      <c r="V566" s="488">
        <v>0</v>
      </c>
      <c r="W566" s="488">
        <v>0</v>
      </c>
      <c r="X566" s="488">
        <v>0</v>
      </c>
      <c r="Y566" s="488">
        <v>0</v>
      </c>
      <c r="Z566" s="488">
        <v>0</v>
      </c>
      <c r="AA566" s="488">
        <v>0</v>
      </c>
      <c r="AB566" s="488">
        <v>0</v>
      </c>
      <c r="AC566" s="488">
        <v>0</v>
      </c>
      <c r="AD566" s="488">
        <v>0</v>
      </c>
      <c r="AE566" s="488">
        <v>0</v>
      </c>
      <c r="AF566" s="488">
        <v>0</v>
      </c>
      <c r="AG566" s="488">
        <v>0</v>
      </c>
      <c r="AH566" s="488">
        <v>0</v>
      </c>
      <c r="AI566" s="488">
        <v>0</v>
      </c>
      <c r="AJ566" s="488">
        <v>0</v>
      </c>
      <c r="AK566" s="488">
        <v>0</v>
      </c>
      <c r="AL566" s="488">
        <v>0</v>
      </c>
      <c r="AM566" s="488">
        <v>0</v>
      </c>
      <c r="AN566" s="488">
        <v>0</v>
      </c>
      <c r="AO566" s="488">
        <v>0</v>
      </c>
      <c r="AP566" s="488">
        <v>0</v>
      </c>
      <c r="AQ566" s="488">
        <v>0</v>
      </c>
      <c r="AR566" s="488">
        <v>0</v>
      </c>
      <c r="AS566" s="488">
        <v>0</v>
      </c>
      <c r="AT566" s="488">
        <v>0</v>
      </c>
      <c r="AU566" s="488">
        <v>0</v>
      </c>
      <c r="AV566" s="488">
        <v>0</v>
      </c>
      <c r="AW566" s="488">
        <v>0</v>
      </c>
      <c r="AX566" s="488">
        <v>0</v>
      </c>
      <c r="AY566" s="488">
        <v>0</v>
      </c>
      <c r="AZ566" s="488">
        <v>0</v>
      </c>
      <c r="BA566" s="488">
        <v>0</v>
      </c>
      <c r="BB566" s="488">
        <v>0</v>
      </c>
      <c r="BC566" s="488">
        <v>0</v>
      </c>
      <c r="BD566" s="488">
        <v>0</v>
      </c>
      <c r="BE566" s="488">
        <v>0</v>
      </c>
      <c r="BF566" s="488">
        <v>0</v>
      </c>
      <c r="BG566" s="488">
        <v>0</v>
      </c>
      <c r="BH566" s="488">
        <v>0</v>
      </c>
      <c r="BI566" s="488">
        <v>0</v>
      </c>
      <c r="BJ566" s="488">
        <v>0</v>
      </c>
      <c r="BK566" s="489">
        <v>0</v>
      </c>
    </row>
    <row r="567" spans="2:63" x14ac:dyDescent="0.2">
      <c r="B567" s="487">
        <v>6.0920428867240948E-6</v>
      </c>
      <c r="C567" s="488">
        <v>2.0307444776783431E-6</v>
      </c>
      <c r="D567" s="488">
        <v>0</v>
      </c>
      <c r="E567" s="488">
        <v>0</v>
      </c>
      <c r="F567" s="488">
        <v>0</v>
      </c>
      <c r="G567" s="488">
        <v>0</v>
      </c>
      <c r="H567" s="488">
        <v>0</v>
      </c>
      <c r="I567" s="488">
        <v>0</v>
      </c>
      <c r="J567" s="488">
        <v>0</v>
      </c>
      <c r="K567" s="488">
        <v>0</v>
      </c>
      <c r="L567" s="488">
        <v>0</v>
      </c>
      <c r="M567" s="488">
        <v>0</v>
      </c>
      <c r="N567" s="488">
        <v>0</v>
      </c>
      <c r="O567" s="488">
        <v>0</v>
      </c>
      <c r="P567" s="488">
        <v>6.7397061924358726E-7</v>
      </c>
      <c r="Q567" s="488">
        <v>4.977133589833399E-7</v>
      </c>
      <c r="R567" s="488">
        <v>-5.6701437398413643E-10</v>
      </c>
      <c r="S567" s="488">
        <v>4.1321996287924806E-9</v>
      </c>
      <c r="T567" s="488">
        <v>0</v>
      </c>
      <c r="U567" s="488">
        <v>0</v>
      </c>
      <c r="V567" s="488">
        <v>0</v>
      </c>
      <c r="W567" s="488">
        <v>0</v>
      </c>
      <c r="X567" s="488">
        <v>0</v>
      </c>
      <c r="Y567" s="488">
        <v>0</v>
      </c>
      <c r="Z567" s="488">
        <v>0</v>
      </c>
      <c r="AA567" s="488">
        <v>0</v>
      </c>
      <c r="AB567" s="488">
        <v>0</v>
      </c>
      <c r="AC567" s="488">
        <v>0</v>
      </c>
      <c r="AD567" s="488">
        <v>0</v>
      </c>
      <c r="AE567" s="488">
        <v>0</v>
      </c>
      <c r="AF567" s="488">
        <v>0</v>
      </c>
      <c r="AG567" s="488">
        <v>0</v>
      </c>
      <c r="AH567" s="488">
        <v>0</v>
      </c>
      <c r="AI567" s="488">
        <v>0</v>
      </c>
      <c r="AJ567" s="488">
        <v>0</v>
      </c>
      <c r="AK567" s="488">
        <v>0</v>
      </c>
      <c r="AL567" s="488">
        <v>0</v>
      </c>
      <c r="AM567" s="488">
        <v>0</v>
      </c>
      <c r="AN567" s="488">
        <v>0</v>
      </c>
      <c r="AO567" s="488">
        <v>0</v>
      </c>
      <c r="AP567" s="488">
        <v>0</v>
      </c>
      <c r="AQ567" s="488">
        <v>0</v>
      </c>
      <c r="AR567" s="488">
        <v>0</v>
      </c>
      <c r="AS567" s="488">
        <v>0</v>
      </c>
      <c r="AT567" s="488">
        <v>0</v>
      </c>
      <c r="AU567" s="488">
        <v>0</v>
      </c>
      <c r="AV567" s="488">
        <v>0</v>
      </c>
      <c r="AW567" s="488">
        <v>0</v>
      </c>
      <c r="AX567" s="488">
        <v>0</v>
      </c>
      <c r="AY567" s="488">
        <v>0</v>
      </c>
      <c r="AZ567" s="488">
        <v>0</v>
      </c>
      <c r="BA567" s="488">
        <v>0</v>
      </c>
      <c r="BB567" s="488">
        <v>0</v>
      </c>
      <c r="BC567" s="488">
        <v>0</v>
      </c>
      <c r="BD567" s="488">
        <v>0</v>
      </c>
      <c r="BE567" s="488">
        <v>0</v>
      </c>
      <c r="BF567" s="488">
        <v>0</v>
      </c>
      <c r="BG567" s="488">
        <v>0</v>
      </c>
      <c r="BH567" s="488">
        <v>0</v>
      </c>
      <c r="BI567" s="488">
        <v>0</v>
      </c>
      <c r="BJ567" s="488">
        <v>0</v>
      </c>
      <c r="BK567" s="489">
        <v>0</v>
      </c>
    </row>
    <row r="568" spans="2:63" x14ac:dyDescent="0.2">
      <c r="B568" s="487">
        <v>5.7484494314435312E-9</v>
      </c>
      <c r="C568" s="488">
        <v>1.9277606462605611E-9</v>
      </c>
      <c r="D568" s="488">
        <v>0</v>
      </c>
      <c r="E568" s="488">
        <v>0</v>
      </c>
      <c r="F568" s="488">
        <v>0</v>
      </c>
      <c r="G568" s="488">
        <v>0</v>
      </c>
      <c r="H568" s="488">
        <v>0</v>
      </c>
      <c r="I568" s="488">
        <v>0</v>
      </c>
      <c r="J568" s="488">
        <v>0</v>
      </c>
      <c r="K568" s="488">
        <v>0</v>
      </c>
      <c r="L568" s="488">
        <v>0</v>
      </c>
      <c r="M568" s="488">
        <v>1.509510379800655E-14</v>
      </c>
      <c r="N568" s="488">
        <v>0</v>
      </c>
      <c r="O568" s="488">
        <v>0</v>
      </c>
      <c r="P568" s="488">
        <v>0</v>
      </c>
      <c r="Q568" s="488">
        <v>0</v>
      </c>
      <c r="R568" s="488">
        <v>1.6245030147465922E-10</v>
      </c>
      <c r="S568" s="488">
        <v>-9.683795758950258E-14</v>
      </c>
      <c r="T568" s="488">
        <v>0</v>
      </c>
      <c r="U568" s="488">
        <v>0</v>
      </c>
      <c r="V568" s="488">
        <v>0</v>
      </c>
      <c r="W568" s="488">
        <v>0</v>
      </c>
      <c r="X568" s="488">
        <v>0</v>
      </c>
      <c r="Y568" s="488">
        <v>3.8092343508302549E-14</v>
      </c>
      <c r="Z568" s="488">
        <v>0</v>
      </c>
      <c r="AA568" s="488">
        <v>0</v>
      </c>
      <c r="AB568" s="488">
        <v>0</v>
      </c>
      <c r="AC568" s="488">
        <v>0</v>
      </c>
      <c r="AD568" s="488">
        <v>-1.1016994747859195E-13</v>
      </c>
      <c r="AE568" s="488">
        <v>-1.0970357377197513E-13</v>
      </c>
      <c r="AF568" s="488">
        <v>-1.2876747568751888E-13</v>
      </c>
      <c r="AG568" s="488">
        <v>-8.4438379497421532E-14</v>
      </c>
      <c r="AH568" s="488">
        <v>-4.7900352749476923E-15</v>
      </c>
      <c r="AI568" s="488">
        <v>6.0009821856187232E-14</v>
      </c>
      <c r="AJ568" s="488">
        <v>1.0322533710034881E-13</v>
      </c>
      <c r="AK568" s="488">
        <v>1.4369310317495198E-13</v>
      </c>
      <c r="AL568" s="488">
        <v>1.8188383804561091E-13</v>
      </c>
      <c r="AM568" s="488">
        <v>2.2675966138196924E-13</v>
      </c>
      <c r="AN568" s="488">
        <v>2.7031332095826692E-13</v>
      </c>
      <c r="AO568" s="488">
        <v>2.8679583388951391E-13</v>
      </c>
      <c r="AP568" s="488">
        <v>2.7313091010182255E-13</v>
      </c>
      <c r="AQ568" s="488">
        <v>2.3684822688669152E-13</v>
      </c>
      <c r="AR568" s="488">
        <v>1.7377822976401245E-13</v>
      </c>
      <c r="AS568" s="488">
        <v>1.0343774571246991E-13</v>
      </c>
      <c r="AT568" s="488">
        <v>4.1609154263252975E-14</v>
      </c>
      <c r="AU568" s="488">
        <v>-4.3298184475674915E-15</v>
      </c>
      <c r="AV568" s="488">
        <v>-2.805005239177936E-14</v>
      </c>
      <c r="AW568" s="488">
        <v>-3.7509168871491662E-14</v>
      </c>
      <c r="AX568" s="488">
        <v>-3.760267791370849E-14</v>
      </c>
      <c r="AY568" s="488">
        <v>-3.3009726122146328E-14</v>
      </c>
      <c r="AZ568" s="488">
        <v>-3.4012454776696618E-14</v>
      </c>
      <c r="BA568" s="488">
        <v>-3.6517783396641605E-14</v>
      </c>
      <c r="BB568" s="488">
        <v>-4.7411136992171679E-14</v>
      </c>
      <c r="BC568" s="488">
        <v>-5.4764673326651772E-14</v>
      </c>
      <c r="BD568" s="488">
        <v>-5.7860963455964698E-14</v>
      </c>
      <c r="BE568" s="488">
        <v>-5.2009809632907913E-14</v>
      </c>
      <c r="BF568" s="488">
        <v>-3.5698010350687226E-14</v>
      </c>
      <c r="BG568" s="488">
        <v>-6.3162845277548509E-14</v>
      </c>
      <c r="BH568" s="488">
        <v>4.8420920648956508E-14</v>
      </c>
      <c r="BI568" s="488">
        <v>5.6471612657317615E-14</v>
      </c>
      <c r="BJ568" s="488">
        <v>1.0100772945208146E-13</v>
      </c>
      <c r="BK568" s="489">
        <v>1.8614748418145898E-14</v>
      </c>
    </row>
    <row r="569" spans="2:63" x14ac:dyDescent="0.2">
      <c r="B569" s="487">
        <v>6.2219112438425834E-9</v>
      </c>
      <c r="C569" s="488">
        <v>2.085517677484299E-9</v>
      </c>
      <c r="D569" s="488">
        <v>0</v>
      </c>
      <c r="E569" s="488">
        <v>0</v>
      </c>
      <c r="F569" s="488">
        <v>0</v>
      </c>
      <c r="G569" s="488">
        <v>0</v>
      </c>
      <c r="H569" s="488">
        <v>0</v>
      </c>
      <c r="I569" s="488">
        <v>0</v>
      </c>
      <c r="J569" s="488">
        <v>0</v>
      </c>
      <c r="K569" s="488">
        <v>0</v>
      </c>
      <c r="L569" s="488">
        <v>0</v>
      </c>
      <c r="M569" s="488">
        <v>0</v>
      </c>
      <c r="N569" s="488">
        <v>0</v>
      </c>
      <c r="O569" s="488">
        <v>0</v>
      </c>
      <c r="P569" s="488">
        <v>0</v>
      </c>
      <c r="Q569" s="488">
        <v>0</v>
      </c>
      <c r="R569" s="488">
        <v>0</v>
      </c>
      <c r="S569" s="488">
        <v>-3.993737779720008E-10</v>
      </c>
      <c r="T569" s="488">
        <v>0</v>
      </c>
      <c r="U569" s="488">
        <v>0</v>
      </c>
      <c r="V569" s="488">
        <v>0</v>
      </c>
      <c r="W569" s="488">
        <v>0</v>
      </c>
      <c r="X569" s="488">
        <v>0</v>
      </c>
      <c r="Y569" s="488">
        <v>0</v>
      </c>
      <c r="Z569" s="488">
        <v>0</v>
      </c>
      <c r="AA569" s="488">
        <v>0</v>
      </c>
      <c r="AB569" s="488">
        <v>0</v>
      </c>
      <c r="AC569" s="488">
        <v>0</v>
      </c>
      <c r="AD569" s="488">
        <v>0</v>
      </c>
      <c r="AE569" s="488">
        <v>0</v>
      </c>
      <c r="AF569" s="488">
        <v>0</v>
      </c>
      <c r="AG569" s="488">
        <v>0</v>
      </c>
      <c r="AH569" s="488">
        <v>0</v>
      </c>
      <c r="AI569" s="488">
        <v>0</v>
      </c>
      <c r="AJ569" s="488">
        <v>0</v>
      </c>
      <c r="AK569" s="488">
        <v>0</v>
      </c>
      <c r="AL569" s="488">
        <v>0</v>
      </c>
      <c r="AM569" s="488">
        <v>0</v>
      </c>
      <c r="AN569" s="488">
        <v>0</v>
      </c>
      <c r="AO569" s="488">
        <v>0</v>
      </c>
      <c r="AP569" s="488">
        <v>0</v>
      </c>
      <c r="AQ569" s="488">
        <v>0</v>
      </c>
      <c r="AR569" s="488">
        <v>0</v>
      </c>
      <c r="AS569" s="488">
        <v>0</v>
      </c>
      <c r="AT569" s="488">
        <v>0</v>
      </c>
      <c r="AU569" s="488">
        <v>0</v>
      </c>
      <c r="AV569" s="488">
        <v>0</v>
      </c>
      <c r="AW569" s="488">
        <v>0</v>
      </c>
      <c r="AX569" s="488">
        <v>0</v>
      </c>
      <c r="AY569" s="488">
        <v>0</v>
      </c>
      <c r="AZ569" s="488">
        <v>0</v>
      </c>
      <c r="BA569" s="488">
        <v>0</v>
      </c>
      <c r="BB569" s="488">
        <v>0</v>
      </c>
      <c r="BC569" s="488">
        <v>0</v>
      </c>
      <c r="BD569" s="488">
        <v>0</v>
      </c>
      <c r="BE569" s="488">
        <v>0</v>
      </c>
      <c r="BF569" s="488">
        <v>0</v>
      </c>
      <c r="BG569" s="488">
        <v>0</v>
      </c>
      <c r="BH569" s="488">
        <v>0</v>
      </c>
      <c r="BI569" s="488">
        <v>0</v>
      </c>
      <c r="BJ569" s="488">
        <v>0</v>
      </c>
      <c r="BK569" s="489">
        <v>0</v>
      </c>
    </row>
    <row r="570" spans="2:63" x14ac:dyDescent="0.2">
      <c r="B570" s="487">
        <v>6.825115503103084E-9</v>
      </c>
      <c r="C570" s="488">
        <v>2.2866571114027782E-9</v>
      </c>
      <c r="D570" s="488">
        <v>0</v>
      </c>
      <c r="E570" s="488">
        <v>0</v>
      </c>
      <c r="F570" s="488">
        <v>0</v>
      </c>
      <c r="G570" s="488">
        <v>0</v>
      </c>
      <c r="H570" s="488">
        <v>-1.3830443370139823E-11</v>
      </c>
      <c r="I570" s="488">
        <v>0</v>
      </c>
      <c r="J570" s="488">
        <v>0</v>
      </c>
      <c r="K570" s="488">
        <v>0</v>
      </c>
      <c r="L570" s="488">
        <v>0</v>
      </c>
      <c r="M570" s="488">
        <v>0</v>
      </c>
      <c r="N570" s="488">
        <v>0</v>
      </c>
      <c r="O570" s="488">
        <v>0</v>
      </c>
      <c r="P570" s="488">
        <v>0</v>
      </c>
      <c r="Q570" s="488">
        <v>0</v>
      </c>
      <c r="R570" s="488">
        <v>0</v>
      </c>
      <c r="S570" s="488">
        <v>0</v>
      </c>
      <c r="T570" s="488">
        <v>-1.4354815183748038E-9</v>
      </c>
      <c r="U570" s="488">
        <v>0</v>
      </c>
      <c r="V570" s="488">
        <v>0</v>
      </c>
      <c r="W570" s="488">
        <v>0</v>
      </c>
      <c r="X570" s="488">
        <v>0</v>
      </c>
      <c r="Y570" s="488">
        <v>0</v>
      </c>
      <c r="Z570" s="488">
        <v>0</v>
      </c>
      <c r="AA570" s="488">
        <v>0</v>
      </c>
      <c r="AB570" s="488">
        <v>0</v>
      </c>
      <c r="AC570" s="488">
        <v>0</v>
      </c>
      <c r="AD570" s="488">
        <v>0</v>
      </c>
      <c r="AE570" s="488">
        <v>0</v>
      </c>
      <c r="AF570" s="488">
        <v>0</v>
      </c>
      <c r="AG570" s="488">
        <v>0</v>
      </c>
      <c r="AH570" s="488">
        <v>0</v>
      </c>
      <c r="AI570" s="488">
        <v>0</v>
      </c>
      <c r="AJ570" s="488">
        <v>0</v>
      </c>
      <c r="AK570" s="488">
        <v>0</v>
      </c>
      <c r="AL570" s="488">
        <v>0</v>
      </c>
      <c r="AM570" s="488">
        <v>0</v>
      </c>
      <c r="AN570" s="488">
        <v>0</v>
      </c>
      <c r="AO570" s="488">
        <v>0</v>
      </c>
      <c r="AP570" s="488">
        <v>0</v>
      </c>
      <c r="AQ570" s="488">
        <v>0</v>
      </c>
      <c r="AR570" s="488">
        <v>0</v>
      </c>
      <c r="AS570" s="488">
        <v>0</v>
      </c>
      <c r="AT570" s="488">
        <v>0</v>
      </c>
      <c r="AU570" s="488">
        <v>0</v>
      </c>
      <c r="AV570" s="488">
        <v>0</v>
      </c>
      <c r="AW570" s="488">
        <v>0</v>
      </c>
      <c r="AX570" s="488">
        <v>0</v>
      </c>
      <c r="AY570" s="488">
        <v>0</v>
      </c>
      <c r="AZ570" s="488">
        <v>0</v>
      </c>
      <c r="BA570" s="488">
        <v>0</v>
      </c>
      <c r="BB570" s="488">
        <v>0</v>
      </c>
      <c r="BC570" s="488">
        <v>0</v>
      </c>
      <c r="BD570" s="488">
        <v>0</v>
      </c>
      <c r="BE570" s="488">
        <v>0</v>
      </c>
      <c r="BF570" s="488">
        <v>0</v>
      </c>
      <c r="BG570" s="488">
        <v>0</v>
      </c>
      <c r="BH570" s="488">
        <v>0</v>
      </c>
      <c r="BI570" s="488">
        <v>0</v>
      </c>
      <c r="BJ570" s="488">
        <v>0</v>
      </c>
      <c r="BK570" s="489">
        <v>0</v>
      </c>
    </row>
    <row r="571" spans="2:63" x14ac:dyDescent="0.2">
      <c r="B571" s="487">
        <v>3.1190000896928695E-6</v>
      </c>
      <c r="C571" s="488">
        <v>1.0397049714687962E-6</v>
      </c>
      <c r="D571" s="488">
        <v>0</v>
      </c>
      <c r="E571" s="488">
        <v>0</v>
      </c>
      <c r="F571" s="488">
        <v>0</v>
      </c>
      <c r="G571" s="488">
        <v>0</v>
      </c>
      <c r="H571" s="488">
        <v>-1.7651259390852112E-9</v>
      </c>
      <c r="I571" s="488">
        <v>-1.6079885482163369E-8</v>
      </c>
      <c r="J571" s="488">
        <v>-4.8867414086083095E-9</v>
      </c>
      <c r="K571" s="488">
        <v>3.7893012105902121E-10</v>
      </c>
      <c r="L571" s="488">
        <v>0</v>
      </c>
      <c r="M571" s="488">
        <v>1.4936284516777529E-14</v>
      </c>
      <c r="N571" s="488">
        <v>0</v>
      </c>
      <c r="O571" s="488">
        <v>0</v>
      </c>
      <c r="P571" s="488">
        <v>0</v>
      </c>
      <c r="Q571" s="488">
        <v>0</v>
      </c>
      <c r="R571" s="488">
        <v>8.2538849762829502E-17</v>
      </c>
      <c r="S571" s="488">
        <v>-9.5819101738900015E-14</v>
      </c>
      <c r="T571" s="488">
        <v>4.1010106748880096E-7</v>
      </c>
      <c r="U571" s="488">
        <v>6.0178924967020653E-7</v>
      </c>
      <c r="V571" s="488">
        <v>-1.3060465521951676E-7</v>
      </c>
      <c r="W571" s="488">
        <v>4.4925002320747707E-9</v>
      </c>
      <c r="X571" s="488">
        <v>0</v>
      </c>
      <c r="Y571" s="488">
        <v>3.769156464005015E-14</v>
      </c>
      <c r="Z571" s="488">
        <v>0</v>
      </c>
      <c r="AA571" s="488">
        <v>0</v>
      </c>
      <c r="AB571" s="488">
        <v>0</v>
      </c>
      <c r="AC571" s="488">
        <v>0</v>
      </c>
      <c r="AD571" s="488">
        <v>-1.0901082249967656E-13</v>
      </c>
      <c r="AE571" s="488">
        <v>-1.0854935562496103E-13</v>
      </c>
      <c r="AF571" s="488">
        <v>-1.2741268156301152E-13</v>
      </c>
      <c r="AG571" s="488">
        <v>-8.3549982642429727E-14</v>
      </c>
      <c r="AH571" s="488">
        <v>-4.7396381415719396E-15</v>
      </c>
      <c r="AI571" s="488">
        <v>5.9378443834451453E-14</v>
      </c>
      <c r="AJ571" s="488">
        <v>1.0213927806675236E-13</v>
      </c>
      <c r="AK571" s="488">
        <v>1.4218127287095439E-13</v>
      </c>
      <c r="AL571" s="488">
        <v>1.799701936737587E-13</v>
      </c>
      <c r="AM571" s="488">
        <v>2.243738674904971E-13</v>
      </c>
      <c r="AN571" s="488">
        <v>2.6746928835566282E-13</v>
      </c>
      <c r="AO571" s="488">
        <v>2.8377838473465434E-13</v>
      </c>
      <c r="AP571" s="488">
        <v>2.7025723295430066E-13</v>
      </c>
      <c r="AQ571" s="488">
        <v>2.3435628872860605E-13</v>
      </c>
      <c r="AR571" s="488">
        <v>1.719498664805471E-13</v>
      </c>
      <c r="AS571" s="488">
        <v>1.0234945187588331E-13</v>
      </c>
      <c r="AT571" s="488">
        <v>4.1171374168391348E-14</v>
      </c>
      <c r="AU571" s="488">
        <v>-4.2842633680598101E-15</v>
      </c>
      <c r="AV571" s="488">
        <v>-2.7754930925977493E-14</v>
      </c>
      <c r="AW571" s="488">
        <v>-3.7114525726311353E-14</v>
      </c>
      <c r="AX571" s="488">
        <v>-3.7207050937010896E-14</v>
      </c>
      <c r="AY571" s="488">
        <v>-3.2662422715264249E-14</v>
      </c>
      <c r="AZ571" s="488">
        <v>-3.3654601416245857E-14</v>
      </c>
      <c r="BA571" s="488">
        <v>-3.6133570860660381E-14</v>
      </c>
      <c r="BB571" s="488">
        <v>-4.6912312817120824E-14</v>
      </c>
      <c r="BC571" s="488">
        <v>-5.4188480796221485E-14</v>
      </c>
      <c r="BD571" s="488">
        <v>-5.7252194099340022E-14</v>
      </c>
      <c r="BE571" s="488">
        <v>-5.1462601697587327E-14</v>
      </c>
      <c r="BF571" s="488">
        <v>-3.5322422847542584E-14</v>
      </c>
      <c r="BG571" s="488">
        <v>-6.249829352476856E-14</v>
      </c>
      <c r="BH571" s="488">
        <v>4.7911472292931911E-14</v>
      </c>
      <c r="BI571" s="488">
        <v>5.5877461000456303E-14</v>
      </c>
      <c r="BJ571" s="488">
        <v>9.9945002411259528E-14</v>
      </c>
      <c r="BK571" s="489">
        <v>1.8418898094518478E-14</v>
      </c>
    </row>
    <row r="572" spans="2:63" x14ac:dyDescent="0.2">
      <c r="B572" s="487">
        <v>-2.9192581133234566E-6</v>
      </c>
      <c r="C572" s="488">
        <v>-9.7309908496204616E-7</v>
      </c>
      <c r="D572" s="488">
        <v>0</v>
      </c>
      <c r="E572" s="488">
        <v>0</v>
      </c>
      <c r="F572" s="488">
        <v>0</v>
      </c>
      <c r="G572" s="488">
        <v>0</v>
      </c>
      <c r="H572" s="488">
        <v>-6.0883888353451607E-9</v>
      </c>
      <c r="I572" s="488">
        <v>-2.266702936282651E-8</v>
      </c>
      <c r="J572" s="488">
        <v>1.3166860676057617E-7</v>
      </c>
      <c r="K572" s="488">
        <v>4.956521873775514E-8</v>
      </c>
      <c r="L572" s="488">
        <v>0</v>
      </c>
      <c r="M572" s="488">
        <v>0</v>
      </c>
      <c r="N572" s="488">
        <v>0</v>
      </c>
      <c r="O572" s="488">
        <v>0</v>
      </c>
      <c r="P572" s="488">
        <v>0</v>
      </c>
      <c r="Q572" s="488">
        <v>0</v>
      </c>
      <c r="R572" s="488">
        <v>0</v>
      </c>
      <c r="S572" s="488">
        <v>0</v>
      </c>
      <c r="T572" s="488">
        <v>1.4145329709841156E-6</v>
      </c>
      <c r="U572" s="488">
        <v>-7.8281748083428027E-7</v>
      </c>
      <c r="V572" s="488">
        <v>-4.1829929954707162E-6</v>
      </c>
      <c r="W572" s="488">
        <v>5.8763584128324357E-7</v>
      </c>
      <c r="X572" s="488">
        <v>0</v>
      </c>
      <c r="Y572" s="488">
        <v>0</v>
      </c>
      <c r="Z572" s="488">
        <v>0</v>
      </c>
      <c r="AA572" s="488">
        <v>0</v>
      </c>
      <c r="AB572" s="488">
        <v>0</v>
      </c>
      <c r="AC572" s="488">
        <v>0</v>
      </c>
      <c r="AD572" s="488">
        <v>0</v>
      </c>
      <c r="AE572" s="488">
        <v>0</v>
      </c>
      <c r="AF572" s="488">
        <v>0</v>
      </c>
      <c r="AG572" s="488">
        <v>0</v>
      </c>
      <c r="AH572" s="488">
        <v>0</v>
      </c>
      <c r="AI572" s="488">
        <v>0</v>
      </c>
      <c r="AJ572" s="488">
        <v>0</v>
      </c>
      <c r="AK572" s="488">
        <v>0</v>
      </c>
      <c r="AL572" s="488">
        <v>0</v>
      </c>
      <c r="AM572" s="488">
        <v>0</v>
      </c>
      <c r="AN572" s="488">
        <v>0</v>
      </c>
      <c r="AO572" s="488">
        <v>0</v>
      </c>
      <c r="AP572" s="488">
        <v>0</v>
      </c>
      <c r="AQ572" s="488">
        <v>0</v>
      </c>
      <c r="AR572" s="488">
        <v>0</v>
      </c>
      <c r="AS572" s="488">
        <v>0</v>
      </c>
      <c r="AT572" s="488">
        <v>0</v>
      </c>
      <c r="AU572" s="488">
        <v>0</v>
      </c>
      <c r="AV572" s="488">
        <v>0</v>
      </c>
      <c r="AW572" s="488">
        <v>0</v>
      </c>
      <c r="AX572" s="488">
        <v>0</v>
      </c>
      <c r="AY572" s="488">
        <v>0</v>
      </c>
      <c r="AZ572" s="488">
        <v>0</v>
      </c>
      <c r="BA572" s="488">
        <v>0</v>
      </c>
      <c r="BB572" s="488">
        <v>0</v>
      </c>
      <c r="BC572" s="488">
        <v>0</v>
      </c>
      <c r="BD572" s="488">
        <v>0</v>
      </c>
      <c r="BE572" s="488">
        <v>0</v>
      </c>
      <c r="BF572" s="488">
        <v>0</v>
      </c>
      <c r="BG572" s="488">
        <v>0</v>
      </c>
      <c r="BH572" s="488">
        <v>0</v>
      </c>
      <c r="BI572" s="488">
        <v>0</v>
      </c>
      <c r="BJ572" s="488">
        <v>0</v>
      </c>
      <c r="BK572" s="489">
        <v>0</v>
      </c>
    </row>
    <row r="573" spans="2:63" x14ac:dyDescent="0.2">
      <c r="B573" s="487">
        <v>-2.3279918479615164E-6</v>
      </c>
      <c r="C573" s="488">
        <v>-7.7600507317979539E-7</v>
      </c>
      <c r="D573" s="488">
        <v>0</v>
      </c>
      <c r="E573" s="488">
        <v>0</v>
      </c>
      <c r="F573" s="488">
        <v>0</v>
      </c>
      <c r="G573" s="488">
        <v>0</v>
      </c>
      <c r="H573" s="488">
        <v>0</v>
      </c>
      <c r="I573" s="488">
        <v>0</v>
      </c>
      <c r="J573" s="488">
        <v>0</v>
      </c>
      <c r="K573" s="488">
        <v>-1.0682499221493763E-7</v>
      </c>
      <c r="L573" s="488">
        <v>-1.7548745567764327E-7</v>
      </c>
      <c r="M573" s="488">
        <v>5.5951114844624459E-7</v>
      </c>
      <c r="N573" s="488">
        <v>1.6478266537102182E-7</v>
      </c>
      <c r="O573" s="488">
        <v>0</v>
      </c>
      <c r="P573" s="488">
        <v>0</v>
      </c>
      <c r="Q573" s="488">
        <v>0</v>
      </c>
      <c r="R573" s="488">
        <v>0</v>
      </c>
      <c r="S573" s="488">
        <v>0</v>
      </c>
      <c r="T573" s="488">
        <v>0</v>
      </c>
      <c r="U573" s="488">
        <v>0</v>
      </c>
      <c r="V573" s="488">
        <v>0</v>
      </c>
      <c r="W573" s="488">
        <v>4.5388137932343003E-6</v>
      </c>
      <c r="X573" s="488">
        <v>-1.4245920424644024E-6</v>
      </c>
      <c r="Y573" s="488">
        <v>-8.0846521656376819E-6</v>
      </c>
      <c r="Z573" s="488">
        <v>1.021502728648779E-6</v>
      </c>
      <c r="AA573" s="488">
        <v>0</v>
      </c>
      <c r="AB573" s="488">
        <v>0</v>
      </c>
      <c r="AC573" s="488">
        <v>0</v>
      </c>
      <c r="AD573" s="488">
        <v>0</v>
      </c>
      <c r="AE573" s="488">
        <v>0</v>
      </c>
      <c r="AF573" s="488">
        <v>0</v>
      </c>
      <c r="AG573" s="488">
        <v>0</v>
      </c>
      <c r="AH573" s="488">
        <v>0</v>
      </c>
      <c r="AI573" s="488">
        <v>0</v>
      </c>
      <c r="AJ573" s="488">
        <v>0</v>
      </c>
      <c r="AK573" s="488">
        <v>0</v>
      </c>
      <c r="AL573" s="488">
        <v>0</v>
      </c>
      <c r="AM573" s="488">
        <v>0</v>
      </c>
      <c r="AN573" s="488">
        <v>0</v>
      </c>
      <c r="AO573" s="488">
        <v>0</v>
      </c>
      <c r="AP573" s="488">
        <v>0</v>
      </c>
      <c r="AQ573" s="488">
        <v>0</v>
      </c>
      <c r="AR573" s="488">
        <v>0</v>
      </c>
      <c r="AS573" s="488">
        <v>0</v>
      </c>
      <c r="AT573" s="488">
        <v>0</v>
      </c>
      <c r="AU573" s="488">
        <v>0</v>
      </c>
      <c r="AV573" s="488">
        <v>0</v>
      </c>
      <c r="AW573" s="488">
        <v>0</v>
      </c>
      <c r="AX573" s="488">
        <v>0</v>
      </c>
      <c r="AY573" s="488">
        <v>0</v>
      </c>
      <c r="AZ573" s="488">
        <v>0</v>
      </c>
      <c r="BA573" s="488">
        <v>0</v>
      </c>
      <c r="BB573" s="488">
        <v>0</v>
      </c>
      <c r="BC573" s="488">
        <v>0</v>
      </c>
      <c r="BD573" s="488">
        <v>0</v>
      </c>
      <c r="BE573" s="488">
        <v>0</v>
      </c>
      <c r="BF573" s="488">
        <v>0</v>
      </c>
      <c r="BG573" s="488">
        <v>0</v>
      </c>
      <c r="BH573" s="488">
        <v>0</v>
      </c>
      <c r="BI573" s="488">
        <v>0</v>
      </c>
      <c r="BJ573" s="488">
        <v>0</v>
      </c>
      <c r="BK573" s="489">
        <v>0</v>
      </c>
    </row>
    <row r="574" spans="2:63" x14ac:dyDescent="0.2">
      <c r="B574" s="487">
        <v>-4.0795899190284072E-7</v>
      </c>
      <c r="C574" s="488">
        <v>-1.3597709597478296E-7</v>
      </c>
      <c r="D574" s="488">
        <v>0</v>
      </c>
      <c r="E574" s="488">
        <v>0</v>
      </c>
      <c r="F574" s="488">
        <v>0</v>
      </c>
      <c r="G574" s="488">
        <v>0</v>
      </c>
      <c r="H574" s="488">
        <v>0</v>
      </c>
      <c r="I574" s="488">
        <v>0</v>
      </c>
      <c r="J574" s="488">
        <v>0</v>
      </c>
      <c r="K574" s="488">
        <v>0</v>
      </c>
      <c r="L574" s="488">
        <v>0</v>
      </c>
      <c r="M574" s="488">
        <v>-1.5148827805762162E-14</v>
      </c>
      <c r="N574" s="488">
        <v>-4.108612533908082E-7</v>
      </c>
      <c r="O574" s="488">
        <v>-6.0576474877645288E-7</v>
      </c>
      <c r="P574" s="488">
        <v>1.2812165209261851E-6</v>
      </c>
      <c r="Q574" s="488">
        <v>3.3684248674684341E-7</v>
      </c>
      <c r="R574" s="488">
        <v>-8.3713377375630092E-17</v>
      </c>
      <c r="S574" s="488">
        <v>9.718260730203144E-14</v>
      </c>
      <c r="T574" s="488">
        <v>0</v>
      </c>
      <c r="U574" s="488">
        <v>0</v>
      </c>
      <c r="V574" s="488">
        <v>0</v>
      </c>
      <c r="W574" s="488">
        <v>0</v>
      </c>
      <c r="X574" s="488">
        <v>0</v>
      </c>
      <c r="Y574" s="488">
        <v>-3.8227915504722997E-14</v>
      </c>
      <c r="Z574" s="488">
        <v>8.6948085420114011E-6</v>
      </c>
      <c r="AA574" s="488">
        <v>-7.21848078613814E-7</v>
      </c>
      <c r="AB574" s="488">
        <v>-1.1975978596605666E-5</v>
      </c>
      <c r="AC574" s="488">
        <v>1.3951375209752485E-6</v>
      </c>
      <c r="AD574" s="488">
        <v>1.1056204621418043E-13</v>
      </c>
      <c r="AE574" s="488">
        <v>1.1009401266706392E-13</v>
      </c>
      <c r="AF574" s="488">
        <v>1.2922576368308873E-13</v>
      </c>
      <c r="AG574" s="488">
        <v>8.4738898673420146E-14</v>
      </c>
      <c r="AH574" s="488">
        <v>4.8070831797322151E-15</v>
      </c>
      <c r="AI574" s="488">
        <v>-6.0223398932433718E-14</v>
      </c>
      <c r="AJ574" s="488">
        <v>-1.0359271972223495E-13</v>
      </c>
      <c r="AK574" s="488">
        <v>-1.4420451200610008E-13</v>
      </c>
      <c r="AL574" s="488">
        <v>-1.8253116905151455E-13</v>
      </c>
      <c r="AM574" s="488">
        <v>-2.2756670702867455E-13</v>
      </c>
      <c r="AN574" s="488">
        <v>-2.7127537561823717E-13</v>
      </c>
      <c r="AO574" s="488">
        <v>-2.8781655039536493E-13</v>
      </c>
      <c r="AP574" s="488">
        <v>-2.741029926611055E-13</v>
      </c>
      <c r="AQ574" s="488">
        <v>-2.376911780944761E-13</v>
      </c>
      <c r="AR574" s="488">
        <v>-1.7439671262365539E-13</v>
      </c>
      <c r="AS574" s="488">
        <v>-1.0380588430411137E-13</v>
      </c>
      <c r="AT574" s="488">
        <v>-4.1757242713405856E-14</v>
      </c>
      <c r="AU574" s="488">
        <v>4.3452284244030406E-15</v>
      </c>
      <c r="AV574" s="488">
        <v>2.8149883519303001E-14</v>
      </c>
      <c r="AW574" s="488">
        <v>3.7642665328775028E-14</v>
      </c>
      <c r="AX574" s="488">
        <v>3.7736507172976967E-14</v>
      </c>
      <c r="AY574" s="488">
        <v>3.3127208903710979E-14</v>
      </c>
      <c r="AZ574" s="488">
        <v>3.413350630497111E-14</v>
      </c>
      <c r="BA574" s="488">
        <v>3.6647751477992464E-14</v>
      </c>
      <c r="BB574" s="488">
        <v>4.7579874903851779E-14</v>
      </c>
      <c r="BC574" s="488">
        <v>5.4959582733960603E-14</v>
      </c>
      <c r="BD574" s="488">
        <v>5.8066892669241537E-14</v>
      </c>
      <c r="BE574" s="488">
        <v>5.2194914382996162E-14</v>
      </c>
      <c r="BF574" s="488">
        <v>3.5825060830803412E-14</v>
      </c>
      <c r="BG574" s="488">
        <v>6.3387644075553832E-14</v>
      </c>
      <c r="BH574" s="488">
        <v>-4.8593252416348662E-14</v>
      </c>
      <c r="BI574" s="488">
        <v>-5.6672597122013671E-14</v>
      </c>
      <c r="BJ574" s="488">
        <v>-1.0136721952999515E-13</v>
      </c>
      <c r="BK574" s="489">
        <v>-1.8680998965460277E-14</v>
      </c>
    </row>
    <row r="575" spans="2:63" x14ac:dyDescent="0.2">
      <c r="B575" s="487">
        <v>8.4823465352423056E-6</v>
      </c>
      <c r="C575" s="488">
        <v>2.8275344646595804E-6</v>
      </c>
      <c r="D575" s="488">
        <v>0</v>
      </c>
      <c r="E575" s="488">
        <v>0</v>
      </c>
      <c r="F575" s="488">
        <v>0</v>
      </c>
      <c r="G575" s="488">
        <v>0</v>
      </c>
      <c r="H575" s="488">
        <v>0</v>
      </c>
      <c r="I575" s="488">
        <v>0</v>
      </c>
      <c r="J575" s="488">
        <v>0</v>
      </c>
      <c r="K575" s="488">
        <v>0</v>
      </c>
      <c r="L575" s="488">
        <v>0</v>
      </c>
      <c r="M575" s="488">
        <v>-1.5133302569466012E-14</v>
      </c>
      <c r="N575" s="488">
        <v>0</v>
      </c>
      <c r="O575" s="488">
        <v>0</v>
      </c>
      <c r="P575" s="488">
        <v>0</v>
      </c>
      <c r="Q575" s="488">
        <v>-9.4584595768431544E-7</v>
      </c>
      <c r="R575" s="488">
        <v>-1.4161750496912302E-6</v>
      </c>
      <c r="S575" s="488">
        <v>2.3289044402274663E-7</v>
      </c>
      <c r="T575" s="488">
        <v>0</v>
      </c>
      <c r="U575" s="488">
        <v>0</v>
      </c>
      <c r="V575" s="488">
        <v>0</v>
      </c>
      <c r="W575" s="488">
        <v>0</v>
      </c>
      <c r="X575" s="488">
        <v>0</v>
      </c>
      <c r="Y575" s="488">
        <v>-3.8188737726156232E-14</v>
      </c>
      <c r="Z575" s="488">
        <v>0</v>
      </c>
      <c r="AA575" s="488">
        <v>0</v>
      </c>
      <c r="AB575" s="488">
        <v>0</v>
      </c>
      <c r="AC575" s="488">
        <v>1.2941198433554131E-5</v>
      </c>
      <c r="AD575" s="488">
        <v>-2.6756565721097747E-6</v>
      </c>
      <c r="AE575" s="488">
        <v>1.3042988876339756E-6</v>
      </c>
      <c r="AF575" s="488">
        <v>5.2096273051344837E-8</v>
      </c>
      <c r="AG575" s="488">
        <v>8.4652054236197079E-14</v>
      </c>
      <c r="AH575" s="488">
        <v>4.8021566531905216E-15</v>
      </c>
      <c r="AI575" s="488">
        <v>-6.0161679140581021E-14</v>
      </c>
      <c r="AJ575" s="488">
        <v>-1.0348655299614425E-13</v>
      </c>
      <c r="AK575" s="488">
        <v>-1.4405672439160134E-13</v>
      </c>
      <c r="AL575" s="488">
        <v>-1.823441024634409E-13</v>
      </c>
      <c r="AM575" s="488">
        <v>-2.2733348588806482E-13</v>
      </c>
      <c r="AN575" s="488">
        <v>-2.7099735976369022E-13</v>
      </c>
      <c r="AO575" s="488">
        <v>-2.8752158236139367E-13</v>
      </c>
      <c r="AP575" s="488">
        <v>-2.7382207893067627E-13</v>
      </c>
      <c r="AQ575" s="488">
        <v>-2.3744758091634832E-13</v>
      </c>
      <c r="AR575" s="488">
        <v>-1.742179826118373E-13</v>
      </c>
      <c r="AS575" s="488">
        <v>-1.0369949911686014E-13</v>
      </c>
      <c r="AT575" s="488">
        <v>-4.171444791314052E-14</v>
      </c>
      <c r="AU575" s="488">
        <v>4.3407752284914766E-15</v>
      </c>
      <c r="AV575" s="488">
        <v>2.8121034185285199E-14</v>
      </c>
      <c r="AW575" s="488">
        <v>3.7604087342310345E-14</v>
      </c>
      <c r="AX575" s="488">
        <v>3.7697833012945301E-14</v>
      </c>
      <c r="AY575" s="488">
        <v>3.3093258570876203E-14</v>
      </c>
      <c r="AZ575" s="488">
        <v>3.4098524670893814E-14</v>
      </c>
      <c r="BA575" s="488">
        <v>3.6610193126368579E-14</v>
      </c>
      <c r="BB575" s="488">
        <v>4.7531112794314631E-14</v>
      </c>
      <c r="BC575" s="488">
        <v>5.4903257550281497E-14</v>
      </c>
      <c r="BD575" s="488">
        <v>5.8007382967155512E-14</v>
      </c>
      <c r="BE575" s="488">
        <v>5.2141422562398303E-14</v>
      </c>
      <c r="BF575" s="488">
        <v>3.5788345611523484E-14</v>
      </c>
      <c r="BG575" s="488">
        <v>6.3322681415396374E-14</v>
      </c>
      <c r="BH575" s="488">
        <v>-4.8543451749535625E-14</v>
      </c>
      <c r="BI575" s="488">
        <v>-5.6614516360048606E-14</v>
      </c>
      <c r="BJ575" s="488">
        <v>-1.0126333360191767E-13</v>
      </c>
      <c r="BK575" s="489">
        <v>-1.8661853792849844E-14</v>
      </c>
    </row>
    <row r="576" spans="2:63" x14ac:dyDescent="0.2">
      <c r="B576" s="487">
        <v>8.3351558669204033E-5</v>
      </c>
      <c r="C576" s="488">
        <v>2.7784577139911302E-5</v>
      </c>
      <c r="D576" s="488">
        <v>0</v>
      </c>
      <c r="E576" s="488">
        <v>0</v>
      </c>
      <c r="F576" s="488">
        <v>0</v>
      </c>
      <c r="G576" s="488">
        <v>0</v>
      </c>
      <c r="H576" s="488">
        <v>0</v>
      </c>
      <c r="I576" s="488">
        <v>0</v>
      </c>
      <c r="J576" s="488">
        <v>0</v>
      </c>
      <c r="K576" s="488">
        <v>0</v>
      </c>
      <c r="L576" s="488">
        <v>0</v>
      </c>
      <c r="M576" s="488">
        <v>1.4934414890485539E-14</v>
      </c>
      <c r="N576" s="488">
        <v>0</v>
      </c>
      <c r="O576" s="488">
        <v>0</v>
      </c>
      <c r="P576" s="488">
        <v>0</v>
      </c>
      <c r="Q576" s="488">
        <v>0</v>
      </c>
      <c r="R576" s="488">
        <v>-1.5027905675986881E-5</v>
      </c>
      <c r="S576" s="488">
        <v>-1.0461126890170348E-5</v>
      </c>
      <c r="T576" s="488">
        <v>0</v>
      </c>
      <c r="U576" s="488">
        <v>0</v>
      </c>
      <c r="V576" s="488">
        <v>0</v>
      </c>
      <c r="W576" s="488">
        <v>0</v>
      </c>
      <c r="X576" s="488">
        <v>0</v>
      </c>
      <c r="Y576" s="488">
        <v>3.7686846656795468E-14</v>
      </c>
      <c r="Z576" s="488">
        <v>0</v>
      </c>
      <c r="AA576" s="488">
        <v>0</v>
      </c>
      <c r="AB576" s="488">
        <v>0</v>
      </c>
      <c r="AC576" s="488">
        <v>0</v>
      </c>
      <c r="AD576" s="488">
        <v>2.219551724332372E-4</v>
      </c>
      <c r="AE576" s="488">
        <v>-4.1644428318558108E-5</v>
      </c>
      <c r="AF576" s="488">
        <v>4.3156429283507103E-7</v>
      </c>
      <c r="AG576" s="488">
        <v>2.5954755766556233E-7</v>
      </c>
      <c r="AH576" s="488">
        <v>-4.7390448647048632E-15</v>
      </c>
      <c r="AI576" s="488">
        <v>5.9371011229666431E-14</v>
      </c>
      <c r="AJ576" s="488">
        <v>1.02126492940739E-13</v>
      </c>
      <c r="AK576" s="488">
        <v>1.4216347555022923E-13</v>
      </c>
      <c r="AL576" s="488">
        <v>1.7994766618337185E-13</v>
      </c>
      <c r="AM576" s="488">
        <v>2.2434578183898017E-13</v>
      </c>
      <c r="AN576" s="488">
        <v>2.674358083015538E-13</v>
      </c>
      <c r="AO576" s="488">
        <v>2.8374286321465365E-13</v>
      </c>
      <c r="AP576" s="488">
        <v>2.7022340392354244E-13</v>
      </c>
      <c r="AQ576" s="488">
        <v>2.3432695354296414E-13</v>
      </c>
      <c r="AR576" s="488">
        <v>1.719283429222007E-13</v>
      </c>
      <c r="AS576" s="488">
        <v>1.0233664044168874E-13</v>
      </c>
      <c r="AT576" s="488">
        <v>4.1166220605365947E-14</v>
      </c>
      <c r="AU576" s="488">
        <v>-4.2837270920250505E-15</v>
      </c>
      <c r="AV576" s="488">
        <v>-2.7751456745465387E-14</v>
      </c>
      <c r="AW576" s="488">
        <v>-3.710987997300941E-14</v>
      </c>
      <c r="AX576" s="488">
        <v>-3.7202393602008945E-14</v>
      </c>
      <c r="AY576" s="488">
        <v>-3.2658334247064552E-14</v>
      </c>
      <c r="AZ576" s="488">
        <v>-3.3650388753613224E-14</v>
      </c>
      <c r="BA576" s="488">
        <v>-3.6129047896865172E-14</v>
      </c>
      <c r="BB576" s="488">
        <v>-4.6906440640987448E-14</v>
      </c>
      <c r="BC576" s="488">
        <v>-5.4181697837025325E-14</v>
      </c>
      <c r="BD576" s="488">
        <v>-5.7245027644573993E-14</v>
      </c>
      <c r="BE576" s="488">
        <v>-5.1456159946087497E-14</v>
      </c>
      <c r="BF576" s="488">
        <v>-3.5318001417944201E-14</v>
      </c>
      <c r="BG576" s="488">
        <v>-6.2490470397628266E-14</v>
      </c>
      <c r="BH576" s="488">
        <v>4.7905475048557912E-14</v>
      </c>
      <c r="BI576" s="488">
        <v>5.5870466625777732E-14</v>
      </c>
      <c r="BJ576" s="488">
        <v>9.9932491950304467E-14</v>
      </c>
      <c r="BK576" s="489">
        <v>1.8416592537463222E-14</v>
      </c>
    </row>
    <row r="577" spans="2:63" x14ac:dyDescent="0.2">
      <c r="B577" s="487">
        <v>9.4268714691620514E-5</v>
      </c>
      <c r="C577" s="488">
        <v>3.1423723671610972E-5</v>
      </c>
      <c r="D577" s="488">
        <v>0</v>
      </c>
      <c r="E577" s="488">
        <v>0</v>
      </c>
      <c r="F577" s="488">
        <v>0</v>
      </c>
      <c r="G577" s="488">
        <v>0</v>
      </c>
      <c r="H577" s="488">
        <v>0</v>
      </c>
      <c r="I577" s="488">
        <v>0</v>
      </c>
      <c r="J577" s="488">
        <v>0</v>
      </c>
      <c r="K577" s="488">
        <v>0</v>
      </c>
      <c r="L577" s="488">
        <v>0</v>
      </c>
      <c r="M577" s="488">
        <v>9.9986616676527376E-8</v>
      </c>
      <c r="N577" s="488">
        <v>0</v>
      </c>
      <c r="O577" s="488">
        <v>0</v>
      </c>
      <c r="P577" s="488">
        <v>0</v>
      </c>
      <c r="Q577" s="488">
        <v>0</v>
      </c>
      <c r="R577" s="488">
        <v>-1.7116744812098244E-5</v>
      </c>
      <c r="S577" s="488">
        <v>-1.1822523638093264E-5</v>
      </c>
      <c r="T577" s="488">
        <v>0</v>
      </c>
      <c r="U577" s="488">
        <v>0</v>
      </c>
      <c r="V577" s="488">
        <v>0</v>
      </c>
      <c r="W577" s="488">
        <v>0</v>
      </c>
      <c r="X577" s="488">
        <v>0</v>
      </c>
      <c r="Y577" s="488">
        <v>2.5199807409011232E-7</v>
      </c>
      <c r="Z577" s="488">
        <v>0</v>
      </c>
      <c r="AA577" s="488">
        <v>0</v>
      </c>
      <c r="AB577" s="488">
        <v>0</v>
      </c>
      <c r="AC577" s="488">
        <v>0</v>
      </c>
      <c r="AD577" s="488">
        <v>2.5863849644951545E-4</v>
      </c>
      <c r="AE577" s="488">
        <v>-4.5350454898878539E-5</v>
      </c>
      <c r="AF577" s="488">
        <v>2.9441583892543532E-6</v>
      </c>
      <c r="AG577" s="488">
        <v>9.3191483849263453E-7</v>
      </c>
      <c r="AH577" s="488">
        <v>3.9663922135195788E-10</v>
      </c>
      <c r="AI577" s="488">
        <v>5.9754496778926845E-14</v>
      </c>
      <c r="AJ577" s="488">
        <v>1.0278614204268744E-13</v>
      </c>
      <c r="AK577" s="488">
        <v>1.4308172904426627E-13</v>
      </c>
      <c r="AL577" s="488">
        <v>1.8110997297544456E-13</v>
      </c>
      <c r="AM577" s="488">
        <v>2.2579486218292085E-13</v>
      </c>
      <c r="AN577" s="488">
        <v>2.6916321306886865E-13</v>
      </c>
      <c r="AO577" s="488">
        <v>2.8557559749852309E-13</v>
      </c>
      <c r="AP577" s="488">
        <v>2.7196881415541118E-13</v>
      </c>
      <c r="AQ577" s="488">
        <v>2.3584050365142263E-13</v>
      </c>
      <c r="AR577" s="488">
        <v>1.7303885179940193E-13</v>
      </c>
      <c r="AS577" s="488">
        <v>1.0299764691532685E-13</v>
      </c>
      <c r="AT577" s="488">
        <v>4.1432118901400657E-14</v>
      </c>
      <c r="AU577" s="488">
        <v>-4.3113962760720001E-15</v>
      </c>
      <c r="AV577" s="488">
        <v>-2.7930707231727865E-14</v>
      </c>
      <c r="AW577" s="488">
        <v>-3.7349577805498531E-14</v>
      </c>
      <c r="AX577" s="488">
        <v>-3.7442688992786124E-14</v>
      </c>
      <c r="AY577" s="488">
        <v>-3.2869278931806742E-14</v>
      </c>
      <c r="AZ577" s="488">
        <v>-3.3867741255225307E-14</v>
      </c>
      <c r="BA577" s="488">
        <v>-3.6362410399710037E-14</v>
      </c>
      <c r="BB577" s="488">
        <v>-4.7209415809853579E-14</v>
      </c>
      <c r="BC577" s="488">
        <v>-5.4531664895435703E-14</v>
      </c>
      <c r="BD577" s="488">
        <v>-5.7614781172668511E-14</v>
      </c>
      <c r="BE577" s="488">
        <v>-5.1788522379387242E-14</v>
      </c>
      <c r="BF577" s="488">
        <v>-3.554612525973205E-14</v>
      </c>
      <c r="BG577" s="488">
        <v>-6.2894104963852459E-14</v>
      </c>
      <c r="BH577" s="488">
        <v>4.8214903118437227E-14</v>
      </c>
      <c r="BI577" s="488">
        <v>5.62313416746891E-14</v>
      </c>
      <c r="BJ577" s="488">
        <v>1.0057796969728578E-13</v>
      </c>
      <c r="BK577" s="489">
        <v>1.8535547848455231E-14</v>
      </c>
    </row>
    <row r="578" spans="2:63" x14ac:dyDescent="0.2">
      <c r="B578" s="487">
        <v>4.6096164591876851E-5</v>
      </c>
      <c r="C578" s="488">
        <v>1.5365799359262904E-5</v>
      </c>
      <c r="D578" s="488">
        <v>0</v>
      </c>
      <c r="E578" s="488">
        <v>0</v>
      </c>
      <c r="F578" s="488">
        <v>0</v>
      </c>
      <c r="G578" s="488">
        <v>0</v>
      </c>
      <c r="H578" s="488">
        <v>0</v>
      </c>
      <c r="I578" s="488">
        <v>0</v>
      </c>
      <c r="J578" s="488">
        <v>0</v>
      </c>
      <c r="K578" s="488">
        <v>0</v>
      </c>
      <c r="L578" s="488">
        <v>0</v>
      </c>
      <c r="M578" s="488">
        <v>4.7168600041417805E-7</v>
      </c>
      <c r="N578" s="488">
        <v>0</v>
      </c>
      <c r="O578" s="488">
        <v>0</v>
      </c>
      <c r="P578" s="488">
        <v>0</v>
      </c>
      <c r="Q578" s="488">
        <v>0</v>
      </c>
      <c r="R578" s="488">
        <v>-8.5208655593187513E-6</v>
      </c>
      <c r="S578" s="488">
        <v>-6.4770555194817656E-6</v>
      </c>
      <c r="T578" s="488">
        <v>0</v>
      </c>
      <c r="U578" s="488">
        <v>0</v>
      </c>
      <c r="V578" s="488">
        <v>0</v>
      </c>
      <c r="W578" s="488">
        <v>0</v>
      </c>
      <c r="X578" s="488">
        <v>0</v>
      </c>
      <c r="Y578" s="488">
        <v>1.188810002223338E-6</v>
      </c>
      <c r="Z578" s="488">
        <v>0</v>
      </c>
      <c r="AA578" s="488">
        <v>0</v>
      </c>
      <c r="AB578" s="488">
        <v>0</v>
      </c>
      <c r="AC578" s="488">
        <v>0</v>
      </c>
      <c r="AD578" s="488">
        <v>1.2897431974599055E-4</v>
      </c>
      <c r="AE578" s="488">
        <v>-2.0229012440082031E-5</v>
      </c>
      <c r="AF578" s="488">
        <v>3.6937949326222574E-6</v>
      </c>
      <c r="AG578" s="488">
        <v>1.2095978631044635E-6</v>
      </c>
      <c r="AH578" s="488">
        <v>1.8606248540923632E-9</v>
      </c>
      <c r="AI578" s="488">
        <v>-5.9657703536128436E-14</v>
      </c>
      <c r="AJ578" s="488">
        <v>-1.0261964404606214E-13</v>
      </c>
      <c r="AK578" s="488">
        <v>-1.4284995829418131E-13</v>
      </c>
      <c r="AL578" s="488">
        <v>-1.8081660222458229E-13</v>
      </c>
      <c r="AM578" s="488">
        <v>-2.2542910867320987E-13</v>
      </c>
      <c r="AN578" s="488">
        <v>-2.6872720939317279E-13</v>
      </c>
      <c r="AO578" s="488">
        <v>-2.851130082435546E-13</v>
      </c>
      <c r="AP578" s="488">
        <v>-2.7152826583049538E-13</v>
      </c>
      <c r="AQ578" s="488">
        <v>-2.3545847772262784E-13</v>
      </c>
      <c r="AR578" s="488">
        <v>-1.7275855504353192E-13</v>
      </c>
      <c r="AS578" s="488">
        <v>-1.028308063128125E-13</v>
      </c>
      <c r="AT578" s="488">
        <v>-4.1365005138242151E-14</v>
      </c>
      <c r="AU578" s="488">
        <v>4.3044124665004131E-15</v>
      </c>
      <c r="AV578" s="488">
        <v>2.7885463712455768E-14</v>
      </c>
      <c r="AW578" s="488">
        <v>3.7289077141149872E-14</v>
      </c>
      <c r="AX578" s="488">
        <v>3.738203750240353E-14</v>
      </c>
      <c r="AY578" s="488">
        <v>3.281603567367964E-14</v>
      </c>
      <c r="AZ578" s="488">
        <v>3.3812880639220469E-14</v>
      </c>
      <c r="BA578" s="488">
        <v>3.6303508797181678E-14</v>
      </c>
      <c r="BB578" s="488">
        <v>4.7132943699917492E-14</v>
      </c>
      <c r="BC578" s="488">
        <v>5.444333184997548E-14</v>
      </c>
      <c r="BD578" s="488">
        <v>5.7521453945372866E-14</v>
      </c>
      <c r="BE578" s="488">
        <v>5.170463280971377E-14</v>
      </c>
      <c r="BF578" s="488">
        <v>3.5488545915611111E-14</v>
      </c>
      <c r="BG578" s="488">
        <v>6.2792226030876451E-14</v>
      </c>
      <c r="BH578" s="488">
        <v>-4.8136802271210454E-14</v>
      </c>
      <c r="BI578" s="488">
        <v>-5.6140255410039674E-14</v>
      </c>
      <c r="BJ578" s="488">
        <v>-1.0041504860572178E-13</v>
      </c>
      <c r="BK578" s="489">
        <v>-1.8505523065719049E-14</v>
      </c>
    </row>
    <row r="579" spans="2:63" x14ac:dyDescent="0.2">
      <c r="B579" s="487">
        <v>2.0630595839386508E-7</v>
      </c>
      <c r="C579" s="488">
        <v>6.8792699643745853E-8</v>
      </c>
      <c r="D579" s="488">
        <v>0</v>
      </c>
      <c r="E579" s="488">
        <v>0</v>
      </c>
      <c r="F579" s="488">
        <v>0</v>
      </c>
      <c r="G579" s="488">
        <v>0</v>
      </c>
      <c r="H579" s="488">
        <v>0</v>
      </c>
      <c r="I579" s="488">
        <v>0</v>
      </c>
      <c r="J579" s="488">
        <v>0</v>
      </c>
      <c r="K579" s="488">
        <v>0</v>
      </c>
      <c r="L579" s="488">
        <v>0</v>
      </c>
      <c r="M579" s="488">
        <v>6.2358387756689809E-7</v>
      </c>
      <c r="N579" s="488">
        <v>0</v>
      </c>
      <c r="O579" s="488">
        <v>0</v>
      </c>
      <c r="P579" s="488">
        <v>0</v>
      </c>
      <c r="Q579" s="488">
        <v>0</v>
      </c>
      <c r="R579" s="488">
        <v>3.4444828592285697E-9</v>
      </c>
      <c r="S579" s="488">
        <v>-1.5527866799531012E-6</v>
      </c>
      <c r="T579" s="488">
        <v>0</v>
      </c>
      <c r="U579" s="488">
        <v>0</v>
      </c>
      <c r="V579" s="488">
        <v>0</v>
      </c>
      <c r="W579" s="488">
        <v>0</v>
      </c>
      <c r="X579" s="488">
        <v>0</v>
      </c>
      <c r="Y579" s="488">
        <v>1.5736080724894352E-6</v>
      </c>
      <c r="Z579" s="488">
        <v>0</v>
      </c>
      <c r="AA579" s="488">
        <v>0</v>
      </c>
      <c r="AB579" s="488">
        <v>0</v>
      </c>
      <c r="AC579" s="488">
        <v>0</v>
      </c>
      <c r="AD579" s="488">
        <v>-4.5511979758477289E-6</v>
      </c>
      <c r="AE579" s="488">
        <v>-9.1041770510901648E-8</v>
      </c>
      <c r="AF579" s="488">
        <v>1.984261637853757E-6</v>
      </c>
      <c r="AG579" s="488">
        <v>1.2005982547566574E-5</v>
      </c>
      <c r="AH579" s="488">
        <v>2.7615562620307912E-6</v>
      </c>
      <c r="AI579" s="488">
        <v>0</v>
      </c>
      <c r="AJ579" s="488">
        <v>0</v>
      </c>
      <c r="AK579" s="488">
        <v>0</v>
      </c>
      <c r="AL579" s="488">
        <v>0</v>
      </c>
      <c r="AM579" s="488">
        <v>0</v>
      </c>
      <c r="AN579" s="488">
        <v>0</v>
      </c>
      <c r="AO579" s="488">
        <v>0</v>
      </c>
      <c r="AP579" s="488">
        <v>0</v>
      </c>
      <c r="AQ579" s="488">
        <v>0</v>
      </c>
      <c r="AR579" s="488">
        <v>0</v>
      </c>
      <c r="AS579" s="488">
        <v>0</v>
      </c>
      <c r="AT579" s="488">
        <v>0</v>
      </c>
      <c r="AU579" s="488">
        <v>0</v>
      </c>
      <c r="AV579" s="488">
        <v>0</v>
      </c>
      <c r="AW579" s="488">
        <v>0</v>
      </c>
      <c r="AX579" s="488">
        <v>0</v>
      </c>
      <c r="AY579" s="488">
        <v>0</v>
      </c>
      <c r="AZ579" s="488">
        <v>0</v>
      </c>
      <c r="BA579" s="488">
        <v>0</v>
      </c>
      <c r="BB579" s="488">
        <v>0</v>
      </c>
      <c r="BC579" s="488">
        <v>0</v>
      </c>
      <c r="BD579" s="488">
        <v>0</v>
      </c>
      <c r="BE579" s="488">
        <v>0</v>
      </c>
      <c r="BF579" s="488">
        <v>0</v>
      </c>
      <c r="BG579" s="488">
        <v>0</v>
      </c>
      <c r="BH579" s="488">
        <v>0</v>
      </c>
      <c r="BI579" s="488">
        <v>0</v>
      </c>
      <c r="BJ579" s="488">
        <v>0</v>
      </c>
      <c r="BK579" s="489">
        <v>0</v>
      </c>
    </row>
    <row r="580" spans="2:63" x14ac:dyDescent="0.2">
      <c r="B580" s="487">
        <v>7.9300651007288038E-8</v>
      </c>
      <c r="C580" s="488">
        <v>2.6462918915625712E-8</v>
      </c>
      <c r="D580" s="488">
        <v>0</v>
      </c>
      <c r="E580" s="488">
        <v>0</v>
      </c>
      <c r="F580" s="488">
        <v>0</v>
      </c>
      <c r="G580" s="488">
        <v>0</v>
      </c>
      <c r="H580" s="488">
        <v>0</v>
      </c>
      <c r="I580" s="488">
        <v>0</v>
      </c>
      <c r="J580" s="488">
        <v>0</v>
      </c>
      <c r="K580" s="488">
        <v>0</v>
      </c>
      <c r="L580" s="488">
        <v>0</v>
      </c>
      <c r="M580" s="488">
        <v>8.6237229376589711E-7</v>
      </c>
      <c r="N580" s="488">
        <v>0</v>
      </c>
      <c r="O580" s="488">
        <v>0</v>
      </c>
      <c r="P580" s="488">
        <v>0</v>
      </c>
      <c r="Q580" s="488">
        <v>0</v>
      </c>
      <c r="R580" s="488">
        <v>4.7653540955600241E-9</v>
      </c>
      <c r="S580" s="488">
        <v>-2.6723170911413258E-6</v>
      </c>
      <c r="T580" s="488">
        <v>0</v>
      </c>
      <c r="U580" s="488">
        <v>0</v>
      </c>
      <c r="V580" s="488">
        <v>0</v>
      </c>
      <c r="W580" s="488">
        <v>0</v>
      </c>
      <c r="X580" s="488">
        <v>0</v>
      </c>
      <c r="Y580" s="488">
        <v>2.176186672333462E-6</v>
      </c>
      <c r="Z580" s="488">
        <v>0</v>
      </c>
      <c r="AA580" s="488">
        <v>0</v>
      </c>
      <c r="AB580" s="488">
        <v>0</v>
      </c>
      <c r="AC580" s="488">
        <v>0</v>
      </c>
      <c r="AD580" s="488">
        <v>-6.2939325030734994E-6</v>
      </c>
      <c r="AE580" s="488">
        <v>-6.0647109334163729E-7</v>
      </c>
      <c r="AF580" s="488">
        <v>6.0462792736762361E-7</v>
      </c>
      <c r="AG580" s="488">
        <v>6.9310490032545302E-6</v>
      </c>
      <c r="AH580" s="488">
        <v>3.2394973421487339E-5</v>
      </c>
      <c r="AI580" s="488">
        <v>6.846063316490094E-6</v>
      </c>
      <c r="AJ580" s="488">
        <v>-9.9243477395595784E-14</v>
      </c>
      <c r="AK580" s="488">
        <v>-1.3815022200395568E-13</v>
      </c>
      <c r="AL580" s="488">
        <v>-1.7486777061484445E-13</v>
      </c>
      <c r="AM580" s="488">
        <v>-2.1801253413895002E-13</v>
      </c>
      <c r="AN580" s="488">
        <v>-2.5988613563132196E-13</v>
      </c>
      <c r="AO580" s="488">
        <v>-2.7573284483532902E-13</v>
      </c>
      <c r="AP580" s="488">
        <v>-2.6259503784790379E-13</v>
      </c>
      <c r="AQ580" s="488">
        <v>-2.2771193886599458E-13</v>
      </c>
      <c r="AR580" s="488">
        <v>-1.670748316439563E-13</v>
      </c>
      <c r="AS580" s="488">
        <v>-9.944769246418091E-14</v>
      </c>
      <c r="AT580" s="488">
        <v>-4.0004104385347186E-14</v>
      </c>
      <c r="AU580" s="488">
        <v>4.162798120101715E-15</v>
      </c>
      <c r="AV580" s="488">
        <v>2.6968037292846263E-14</v>
      </c>
      <c r="AW580" s="488">
        <v>3.6062273639335862E-14</v>
      </c>
      <c r="AX580" s="488">
        <v>3.6152175622494396E-14</v>
      </c>
      <c r="AY580" s="488">
        <v>3.1736394380125178E-14</v>
      </c>
      <c r="AZ580" s="488">
        <v>3.2700443337069111E-14</v>
      </c>
      <c r="BA580" s="488">
        <v>3.5109130305272876E-14</v>
      </c>
      <c r="BB580" s="488">
        <v>4.5582278872172221E-14</v>
      </c>
      <c r="BC580" s="488">
        <v>5.2652156651105633E-14</v>
      </c>
      <c r="BD580" s="488">
        <v>5.5629009118634533E-14</v>
      </c>
      <c r="BE580" s="488">
        <v>5.0003560285154964E-14</v>
      </c>
      <c r="BF580" s="488">
        <v>3.4320979546543919E-14</v>
      </c>
      <c r="BG580" s="488">
        <v>6.0726373811209549E-14</v>
      </c>
      <c r="BH580" s="488">
        <v>-4.6553110688581276E-14</v>
      </c>
      <c r="BI580" s="488">
        <v>-5.4293251750789427E-14</v>
      </c>
      <c r="BJ580" s="488">
        <v>-9.7111412723342208E-14</v>
      </c>
      <c r="BK580" s="489">
        <v>-1.7896694898317966E-14</v>
      </c>
    </row>
    <row r="581" spans="2:63" x14ac:dyDescent="0.2">
      <c r="B581" s="487">
        <v>-1.4134438389921651E-8</v>
      </c>
      <c r="C581" s="488">
        <v>-4.677499879055815E-9</v>
      </c>
      <c r="D581" s="488">
        <v>0</v>
      </c>
      <c r="E581" s="488">
        <v>0</v>
      </c>
      <c r="F581" s="488">
        <v>0</v>
      </c>
      <c r="G581" s="488">
        <v>0</v>
      </c>
      <c r="H581" s="488">
        <v>0</v>
      </c>
      <c r="I581" s="488">
        <v>0</v>
      </c>
      <c r="J581" s="488">
        <v>0</v>
      </c>
      <c r="K581" s="488">
        <v>0</v>
      </c>
      <c r="L581" s="488">
        <v>0</v>
      </c>
      <c r="M581" s="488">
        <v>1.0745146683560934E-6</v>
      </c>
      <c r="N581" s="488">
        <v>0</v>
      </c>
      <c r="O581" s="488">
        <v>0</v>
      </c>
      <c r="P581" s="488">
        <v>0</v>
      </c>
      <c r="Q581" s="488">
        <v>0</v>
      </c>
      <c r="R581" s="488">
        <v>5.9368794568179114E-9</v>
      </c>
      <c r="S581" s="488">
        <v>-4.1305567079561855E-6</v>
      </c>
      <c r="T581" s="488">
        <v>0</v>
      </c>
      <c r="U581" s="488">
        <v>0</v>
      </c>
      <c r="V581" s="488">
        <v>0</v>
      </c>
      <c r="W581" s="488">
        <v>0</v>
      </c>
      <c r="X581" s="488">
        <v>0</v>
      </c>
      <c r="Y581" s="488">
        <v>2.7115286529288821E-6</v>
      </c>
      <c r="Z581" s="488">
        <v>0</v>
      </c>
      <c r="AA581" s="488">
        <v>0</v>
      </c>
      <c r="AB581" s="488">
        <v>0</v>
      </c>
      <c r="AC581" s="488">
        <v>0</v>
      </c>
      <c r="AD581" s="488">
        <v>-7.8422397765441978E-6</v>
      </c>
      <c r="AE581" s="488">
        <v>-2.3578902609471333E-6</v>
      </c>
      <c r="AF581" s="488">
        <v>-3.2129856459249539E-7</v>
      </c>
      <c r="AG581" s="488">
        <v>4.9312680684586094E-6</v>
      </c>
      <c r="AH581" s="488">
        <v>1.4209280993313089E-5</v>
      </c>
      <c r="AI581" s="488">
        <v>6.2858107551688747E-5</v>
      </c>
      <c r="AJ581" s="488">
        <v>1.3851459024482107E-5</v>
      </c>
      <c r="AK581" s="488">
        <v>1.3341244211310805E-13</v>
      </c>
      <c r="AL581" s="488">
        <v>1.6887078418110096E-13</v>
      </c>
      <c r="AM581" s="488">
        <v>2.1053592364051241E-13</v>
      </c>
      <c r="AN581" s="488">
        <v>2.5097349481581221E-13</v>
      </c>
      <c r="AO581" s="488">
        <v>2.6627675053046697E-13</v>
      </c>
      <c r="AP581" s="488">
        <v>2.5358949683822989E-13</v>
      </c>
      <c r="AQ581" s="488">
        <v>2.1990269303767912E-13</v>
      </c>
      <c r="AR581" s="488">
        <v>1.6134509942820334E-13</v>
      </c>
      <c r="AS581" s="488">
        <v>9.6037192859377473E-14</v>
      </c>
      <c r="AT581" s="488">
        <v>3.8632187362276153E-14</v>
      </c>
      <c r="AU581" s="488">
        <v>-4.0200374286095808E-15</v>
      </c>
      <c r="AV581" s="488">
        <v>-2.6043184455635333E-14</v>
      </c>
      <c r="AW581" s="488">
        <v>-3.4825539362775689E-14</v>
      </c>
      <c r="AX581" s="488">
        <v>-3.4912358210766012E-14</v>
      </c>
      <c r="AY581" s="488">
        <v>-3.0648013565957091E-14</v>
      </c>
      <c r="AZ581" s="488">
        <v>-3.1579001035950461E-14</v>
      </c>
      <c r="BA581" s="488">
        <v>-3.3905083513797508E-14</v>
      </c>
      <c r="BB581" s="488">
        <v>-4.401906166493962E-14</v>
      </c>
      <c r="BC581" s="488">
        <v>-5.0846482180425264E-14</v>
      </c>
      <c r="BD581" s="488">
        <v>-5.3721245258924609E-14</v>
      </c>
      <c r="BE581" s="488">
        <v>-4.8288717855274454E-14</v>
      </c>
      <c r="BF581" s="488">
        <v>-3.3143961917682249E-14</v>
      </c>
      <c r="BG581" s="488">
        <v>-5.8643798853938674E-14</v>
      </c>
      <c r="BH581" s="488">
        <v>4.4956599380257417E-14</v>
      </c>
      <c r="BI581" s="488">
        <v>5.2431296897425133E-14</v>
      </c>
      <c r="BJ581" s="488">
        <v>9.3781034445996519E-14</v>
      </c>
      <c r="BK581" s="489">
        <v>1.7282938365958148E-14</v>
      </c>
    </row>
    <row r="582" spans="2:63" x14ac:dyDescent="0.2">
      <c r="B582" s="487">
        <v>-7.8497242127716603E-8</v>
      </c>
      <c r="C582" s="488">
        <v>-2.6130188035647676E-8</v>
      </c>
      <c r="D582" s="488">
        <v>0</v>
      </c>
      <c r="E582" s="488">
        <v>0</v>
      </c>
      <c r="F582" s="488">
        <v>0</v>
      </c>
      <c r="G582" s="488">
        <v>0</v>
      </c>
      <c r="H582" s="488">
        <v>0</v>
      </c>
      <c r="I582" s="488">
        <v>0</v>
      </c>
      <c r="J582" s="488">
        <v>0</v>
      </c>
      <c r="K582" s="488">
        <v>0</v>
      </c>
      <c r="L582" s="488">
        <v>0</v>
      </c>
      <c r="M582" s="488">
        <v>1.2809667291201372E-6</v>
      </c>
      <c r="N582" s="488">
        <v>0</v>
      </c>
      <c r="O582" s="488">
        <v>0</v>
      </c>
      <c r="P582" s="488">
        <v>0</v>
      </c>
      <c r="Q582" s="488">
        <v>0</v>
      </c>
      <c r="R582" s="488">
        <v>7.0788854852565594E-9</v>
      </c>
      <c r="S582" s="488">
        <v>-5.8681983539509049E-6</v>
      </c>
      <c r="T582" s="488">
        <v>0</v>
      </c>
      <c r="U582" s="488">
        <v>0</v>
      </c>
      <c r="V582" s="488">
        <v>0</v>
      </c>
      <c r="W582" s="488">
        <v>0</v>
      </c>
      <c r="X582" s="488">
        <v>0</v>
      </c>
      <c r="Y582" s="488">
        <v>3.232506982264044E-6</v>
      </c>
      <c r="Z582" s="488">
        <v>0</v>
      </c>
      <c r="AA582" s="488">
        <v>0</v>
      </c>
      <c r="AB582" s="488">
        <v>0</v>
      </c>
      <c r="AC582" s="488">
        <v>0</v>
      </c>
      <c r="AD582" s="488">
        <v>-9.3489943571549439E-6</v>
      </c>
      <c r="AE582" s="488">
        <v>-4.7007083475106987E-6</v>
      </c>
      <c r="AF582" s="488">
        <v>-3.2189839090823909E-6</v>
      </c>
      <c r="AG582" s="488">
        <v>5.1445267179404258E-6</v>
      </c>
      <c r="AH582" s="488">
        <v>1.3225683126449894E-5</v>
      </c>
      <c r="AI582" s="488">
        <v>2.0066831252427142E-5</v>
      </c>
      <c r="AJ582" s="488">
        <v>1.0053076267307892E-4</v>
      </c>
      <c r="AK582" s="488">
        <v>2.3840849995549439E-5</v>
      </c>
      <c r="AL582" s="488">
        <v>0</v>
      </c>
      <c r="AM582" s="488">
        <v>0</v>
      </c>
      <c r="AN582" s="488">
        <v>0</v>
      </c>
      <c r="AO582" s="488">
        <v>0</v>
      </c>
      <c r="AP582" s="488">
        <v>0</v>
      </c>
      <c r="AQ582" s="488">
        <v>0</v>
      </c>
      <c r="AR582" s="488">
        <v>0</v>
      </c>
      <c r="AS582" s="488">
        <v>0</v>
      </c>
      <c r="AT582" s="488">
        <v>0</v>
      </c>
      <c r="AU582" s="488">
        <v>0</v>
      </c>
      <c r="AV582" s="488">
        <v>0</v>
      </c>
      <c r="AW582" s="488">
        <v>0</v>
      </c>
      <c r="AX582" s="488">
        <v>0</v>
      </c>
      <c r="AY582" s="488">
        <v>0</v>
      </c>
      <c r="AZ582" s="488">
        <v>0</v>
      </c>
      <c r="BA582" s="488">
        <v>0</v>
      </c>
      <c r="BB582" s="488">
        <v>0</v>
      </c>
      <c r="BC582" s="488">
        <v>0</v>
      </c>
      <c r="BD582" s="488">
        <v>0</v>
      </c>
      <c r="BE582" s="488">
        <v>0</v>
      </c>
      <c r="BF582" s="488">
        <v>0</v>
      </c>
      <c r="BG582" s="488">
        <v>0</v>
      </c>
      <c r="BH582" s="488">
        <v>0</v>
      </c>
      <c r="BI582" s="488">
        <v>0</v>
      </c>
      <c r="BJ582" s="488">
        <v>0</v>
      </c>
      <c r="BK582" s="489">
        <v>0</v>
      </c>
    </row>
    <row r="583" spans="2:63" x14ac:dyDescent="0.2">
      <c r="B583" s="487">
        <v>-7.9996564351654097E-8</v>
      </c>
      <c r="C583" s="488">
        <v>-2.6630181823502361E-8</v>
      </c>
      <c r="D583" s="488">
        <v>0</v>
      </c>
      <c r="E583" s="488">
        <v>0</v>
      </c>
      <c r="F583" s="488">
        <v>0</v>
      </c>
      <c r="G583" s="488">
        <v>0</v>
      </c>
      <c r="H583" s="488">
        <v>0</v>
      </c>
      <c r="I583" s="488">
        <v>0</v>
      </c>
      <c r="J583" s="488">
        <v>0</v>
      </c>
      <c r="K583" s="488">
        <v>0</v>
      </c>
      <c r="L583" s="488">
        <v>0</v>
      </c>
      <c r="M583" s="488">
        <v>1.466501160615058E-6</v>
      </c>
      <c r="N583" s="488">
        <v>0</v>
      </c>
      <c r="O583" s="488">
        <v>0</v>
      </c>
      <c r="P583" s="488">
        <v>0</v>
      </c>
      <c r="Q583" s="488">
        <v>0</v>
      </c>
      <c r="R583" s="488">
        <v>8.1042505260150153E-9</v>
      </c>
      <c r="S583" s="488">
        <v>-7.7473686241507408E-6</v>
      </c>
      <c r="T583" s="488">
        <v>0</v>
      </c>
      <c r="U583" s="488">
        <v>0</v>
      </c>
      <c r="V583" s="488">
        <v>0</v>
      </c>
      <c r="W583" s="488">
        <v>0</v>
      </c>
      <c r="X583" s="488">
        <v>0</v>
      </c>
      <c r="Y583" s="488">
        <v>3.7007005058127887E-6</v>
      </c>
      <c r="Z583" s="488">
        <v>0</v>
      </c>
      <c r="AA583" s="488">
        <v>0</v>
      </c>
      <c r="AB583" s="488">
        <v>0</v>
      </c>
      <c r="AC583" s="488">
        <v>0</v>
      </c>
      <c r="AD583" s="488">
        <v>-1.0703099710454231E-5</v>
      </c>
      <c r="AE583" s="488">
        <v>-7.442073101694268E-6</v>
      </c>
      <c r="AF583" s="488">
        <v>-6.777646791641858E-6</v>
      </c>
      <c r="AG583" s="488">
        <v>1.7472098608750652E-6</v>
      </c>
      <c r="AH583" s="488">
        <v>1.642554791151437E-5</v>
      </c>
      <c r="AI583" s="488">
        <v>2.0465161491872719E-5</v>
      </c>
      <c r="AJ583" s="488">
        <v>1.9167268433602225E-5</v>
      </c>
      <c r="AK583" s="488">
        <v>1.4837947944232321E-4</v>
      </c>
      <c r="AL583" s="488">
        <v>3.7178538535151927E-5</v>
      </c>
      <c r="AM583" s="488">
        <v>0</v>
      </c>
      <c r="AN583" s="488">
        <v>0</v>
      </c>
      <c r="AO583" s="488">
        <v>0</v>
      </c>
      <c r="AP583" s="488">
        <v>0</v>
      </c>
      <c r="AQ583" s="488">
        <v>0</v>
      </c>
      <c r="AR583" s="488">
        <v>0</v>
      </c>
      <c r="AS583" s="488">
        <v>0</v>
      </c>
      <c r="AT583" s="488">
        <v>0</v>
      </c>
      <c r="AU583" s="488">
        <v>0</v>
      </c>
      <c r="AV583" s="488">
        <v>0</v>
      </c>
      <c r="AW583" s="488">
        <v>0</v>
      </c>
      <c r="AX583" s="488">
        <v>0</v>
      </c>
      <c r="AY583" s="488">
        <v>0</v>
      </c>
      <c r="AZ583" s="488">
        <v>0</v>
      </c>
      <c r="BA583" s="488">
        <v>0</v>
      </c>
      <c r="BB583" s="488">
        <v>0</v>
      </c>
      <c r="BC583" s="488">
        <v>0</v>
      </c>
      <c r="BD583" s="488">
        <v>0</v>
      </c>
      <c r="BE583" s="488">
        <v>0</v>
      </c>
      <c r="BF583" s="488">
        <v>0</v>
      </c>
      <c r="BG583" s="488">
        <v>0</v>
      </c>
      <c r="BH583" s="488">
        <v>0</v>
      </c>
      <c r="BI583" s="488">
        <v>0</v>
      </c>
      <c r="BJ583" s="488">
        <v>0</v>
      </c>
      <c r="BK583" s="489">
        <v>0</v>
      </c>
    </row>
    <row r="584" spans="2:63" x14ac:dyDescent="0.2">
      <c r="B584" s="487">
        <v>-8.6776976351203659E-8</v>
      </c>
      <c r="C584" s="488">
        <v>-2.8889038504415843E-8</v>
      </c>
      <c r="D584" s="488">
        <v>0</v>
      </c>
      <c r="E584" s="488">
        <v>0</v>
      </c>
      <c r="F584" s="488">
        <v>0</v>
      </c>
      <c r="G584" s="488">
        <v>0</v>
      </c>
      <c r="H584" s="488">
        <v>0</v>
      </c>
      <c r="I584" s="488">
        <v>0</v>
      </c>
      <c r="J584" s="488">
        <v>0</v>
      </c>
      <c r="K584" s="488">
        <v>0</v>
      </c>
      <c r="L584" s="488">
        <v>0</v>
      </c>
      <c r="M584" s="488">
        <v>1.648770726247941E-6</v>
      </c>
      <c r="N584" s="488">
        <v>0</v>
      </c>
      <c r="O584" s="488">
        <v>0</v>
      </c>
      <c r="P584" s="488">
        <v>0</v>
      </c>
      <c r="Q584" s="488">
        <v>0</v>
      </c>
      <c r="R584" s="488">
        <v>9.1119443311489778E-9</v>
      </c>
      <c r="S584" s="488">
        <v>-9.7171575016525777E-6</v>
      </c>
      <c r="T584" s="488">
        <v>0</v>
      </c>
      <c r="U584" s="488">
        <v>0</v>
      </c>
      <c r="V584" s="488">
        <v>0</v>
      </c>
      <c r="W584" s="488">
        <v>0</v>
      </c>
      <c r="X584" s="488">
        <v>0</v>
      </c>
      <c r="Y584" s="488">
        <v>4.160651325812309E-6</v>
      </c>
      <c r="Z584" s="488">
        <v>0</v>
      </c>
      <c r="AA584" s="488">
        <v>0</v>
      </c>
      <c r="AB584" s="488">
        <v>0</v>
      </c>
      <c r="AC584" s="488">
        <v>0</v>
      </c>
      <c r="AD584" s="488">
        <v>-1.203335612720742E-5</v>
      </c>
      <c r="AE584" s="488">
        <v>-1.0382921450355657E-5</v>
      </c>
      <c r="AF584" s="488">
        <v>-1.0645618980361423E-5</v>
      </c>
      <c r="AG584" s="488">
        <v>-2.0886923791868864E-6</v>
      </c>
      <c r="AH584" s="488">
        <v>1.3432078260052806E-5</v>
      </c>
      <c r="AI584" s="488">
        <v>2.9515497991742384E-5</v>
      </c>
      <c r="AJ584" s="488">
        <v>2.4107428308751955E-5</v>
      </c>
      <c r="AK584" s="488">
        <v>1.3045780767981241E-5</v>
      </c>
      <c r="AL584" s="488">
        <v>2.1126847948728378E-4</v>
      </c>
      <c r="AM584" s="488">
        <v>5.4781217516671615E-5</v>
      </c>
      <c r="AN584" s="488">
        <v>0</v>
      </c>
      <c r="AO584" s="488">
        <v>0</v>
      </c>
      <c r="AP584" s="488">
        <v>0</v>
      </c>
      <c r="AQ584" s="488">
        <v>0</v>
      </c>
      <c r="AR584" s="488">
        <v>0</v>
      </c>
      <c r="AS584" s="488">
        <v>0</v>
      </c>
      <c r="AT584" s="488">
        <v>0</v>
      </c>
      <c r="AU584" s="488">
        <v>0</v>
      </c>
      <c r="AV584" s="488">
        <v>0</v>
      </c>
      <c r="AW584" s="488">
        <v>0</v>
      </c>
      <c r="AX584" s="488">
        <v>0</v>
      </c>
      <c r="AY584" s="488">
        <v>0</v>
      </c>
      <c r="AZ584" s="488">
        <v>0</v>
      </c>
      <c r="BA584" s="488">
        <v>0</v>
      </c>
      <c r="BB584" s="488">
        <v>0</v>
      </c>
      <c r="BC584" s="488">
        <v>0</v>
      </c>
      <c r="BD584" s="488">
        <v>0</v>
      </c>
      <c r="BE584" s="488">
        <v>0</v>
      </c>
      <c r="BF584" s="488">
        <v>0</v>
      </c>
      <c r="BG584" s="488">
        <v>0</v>
      </c>
      <c r="BH584" s="488">
        <v>0</v>
      </c>
      <c r="BI584" s="488">
        <v>0</v>
      </c>
      <c r="BJ584" s="488">
        <v>0</v>
      </c>
      <c r="BK584" s="489">
        <v>0</v>
      </c>
    </row>
    <row r="585" spans="2:63" x14ac:dyDescent="0.2">
      <c r="B585" s="487">
        <v>-9.4162062683168183E-8</v>
      </c>
      <c r="C585" s="488">
        <v>-3.1349134564832653E-8</v>
      </c>
      <c r="D585" s="488">
        <v>0</v>
      </c>
      <c r="E585" s="488">
        <v>0</v>
      </c>
      <c r="F585" s="488">
        <v>0</v>
      </c>
      <c r="G585" s="488">
        <v>0</v>
      </c>
      <c r="H585" s="488">
        <v>0</v>
      </c>
      <c r="I585" s="488">
        <v>0</v>
      </c>
      <c r="J585" s="488">
        <v>0</v>
      </c>
      <c r="K585" s="488">
        <v>0</v>
      </c>
      <c r="L585" s="488">
        <v>0</v>
      </c>
      <c r="M585" s="488">
        <v>1.8401759211751113E-6</v>
      </c>
      <c r="N585" s="488">
        <v>0</v>
      </c>
      <c r="O585" s="488">
        <v>0</v>
      </c>
      <c r="P585" s="488">
        <v>0</v>
      </c>
      <c r="Q585" s="488">
        <v>0</v>
      </c>
      <c r="R585" s="488">
        <v>1.0168379245698093E-8</v>
      </c>
      <c r="S585" s="488">
        <v>-1.184825169456955E-5</v>
      </c>
      <c r="T585" s="488">
        <v>0</v>
      </c>
      <c r="U585" s="488">
        <v>0</v>
      </c>
      <c r="V585" s="488">
        <v>0</v>
      </c>
      <c r="W585" s="488">
        <v>0</v>
      </c>
      <c r="X585" s="488">
        <v>0</v>
      </c>
      <c r="Y585" s="488">
        <v>4.6436680735629718E-6</v>
      </c>
      <c r="Z585" s="488">
        <v>0</v>
      </c>
      <c r="AA585" s="488">
        <v>0</v>
      </c>
      <c r="AB585" s="488">
        <v>0</v>
      </c>
      <c r="AC585" s="488">
        <v>0</v>
      </c>
      <c r="AD585" s="488">
        <v>-1.3430327695757721E-5</v>
      </c>
      <c r="AE585" s="488">
        <v>-1.359629847932876E-5</v>
      </c>
      <c r="AF585" s="488">
        <v>-1.4895047962530878E-5</v>
      </c>
      <c r="AG585" s="488">
        <v>-6.3678196862322622E-6</v>
      </c>
      <c r="AH585" s="488">
        <v>9.9770062360750138E-6</v>
      </c>
      <c r="AI585" s="488">
        <v>2.690202026572712E-5</v>
      </c>
      <c r="AJ585" s="488">
        <v>4.2160773189329689E-5</v>
      </c>
      <c r="AK585" s="488">
        <v>2.5824321458624289E-5</v>
      </c>
      <c r="AL585" s="488">
        <v>-1.4672087612910278E-7</v>
      </c>
      <c r="AM585" s="488">
        <v>2.9398119744605822E-4</v>
      </c>
      <c r="AN585" s="488">
        <v>7.8479510968306951E-5</v>
      </c>
      <c r="AO585" s="488">
        <v>0</v>
      </c>
      <c r="AP585" s="488">
        <v>0</v>
      </c>
      <c r="AQ585" s="488">
        <v>0</v>
      </c>
      <c r="AR585" s="488">
        <v>0</v>
      </c>
      <c r="AS585" s="488">
        <v>0</v>
      </c>
      <c r="AT585" s="488">
        <v>0</v>
      </c>
      <c r="AU585" s="488">
        <v>0</v>
      </c>
      <c r="AV585" s="488">
        <v>0</v>
      </c>
      <c r="AW585" s="488">
        <v>0</v>
      </c>
      <c r="AX585" s="488">
        <v>0</v>
      </c>
      <c r="AY585" s="488">
        <v>0</v>
      </c>
      <c r="AZ585" s="488">
        <v>0</v>
      </c>
      <c r="BA585" s="488">
        <v>0</v>
      </c>
      <c r="BB585" s="488">
        <v>0</v>
      </c>
      <c r="BC585" s="488">
        <v>0</v>
      </c>
      <c r="BD585" s="488">
        <v>0</v>
      </c>
      <c r="BE585" s="488">
        <v>0</v>
      </c>
      <c r="BF585" s="488">
        <v>0</v>
      </c>
      <c r="BG585" s="488">
        <v>0</v>
      </c>
      <c r="BH585" s="488">
        <v>0</v>
      </c>
      <c r="BI585" s="488">
        <v>0</v>
      </c>
      <c r="BJ585" s="488">
        <v>0</v>
      </c>
      <c r="BK585" s="489">
        <v>0</v>
      </c>
    </row>
    <row r="586" spans="2:63" x14ac:dyDescent="0.2">
      <c r="B586" s="487">
        <v>-1.2141249528023696E-7</v>
      </c>
      <c r="C586" s="488">
        <v>-4.0432258381276195E-8</v>
      </c>
      <c r="D586" s="488">
        <v>0</v>
      </c>
      <c r="E586" s="488">
        <v>0</v>
      </c>
      <c r="F586" s="488">
        <v>0</v>
      </c>
      <c r="G586" s="488">
        <v>0</v>
      </c>
      <c r="H586" s="488">
        <v>0</v>
      </c>
      <c r="I586" s="488">
        <v>0</v>
      </c>
      <c r="J586" s="488">
        <v>0</v>
      </c>
      <c r="K586" s="488">
        <v>0</v>
      </c>
      <c r="L586" s="488">
        <v>0</v>
      </c>
      <c r="M586" s="488">
        <v>1.9973731214561509E-6</v>
      </c>
      <c r="N586" s="488">
        <v>0</v>
      </c>
      <c r="O586" s="488">
        <v>0</v>
      </c>
      <c r="P586" s="488">
        <v>0</v>
      </c>
      <c r="Q586" s="488">
        <v>0</v>
      </c>
      <c r="R586" s="488">
        <v>1.1038529461788687E-8</v>
      </c>
      <c r="S586" s="488">
        <v>-1.3813306848258064E-5</v>
      </c>
      <c r="T586" s="488">
        <v>0</v>
      </c>
      <c r="U586" s="488">
        <v>0</v>
      </c>
      <c r="V586" s="488">
        <v>0</v>
      </c>
      <c r="W586" s="488">
        <v>0</v>
      </c>
      <c r="X586" s="488">
        <v>0</v>
      </c>
      <c r="Y586" s="488">
        <v>5.0403520890736006E-6</v>
      </c>
      <c r="Z586" s="488">
        <v>0</v>
      </c>
      <c r="AA586" s="488">
        <v>0</v>
      </c>
      <c r="AB586" s="488">
        <v>0</v>
      </c>
      <c r="AC586" s="488">
        <v>0</v>
      </c>
      <c r="AD586" s="488">
        <v>-1.4577608293016645E-5</v>
      </c>
      <c r="AE586" s="488">
        <v>-1.6665445006284118E-5</v>
      </c>
      <c r="AF586" s="488">
        <v>-1.9030410397834598E-5</v>
      </c>
      <c r="AG586" s="488">
        <v>-1.0746275827420645E-5</v>
      </c>
      <c r="AH586" s="488">
        <v>6.0654474997048034E-6</v>
      </c>
      <c r="AI586" s="488">
        <v>2.3461918210676124E-5</v>
      </c>
      <c r="AJ586" s="488">
        <v>3.9054798834252825E-5</v>
      </c>
      <c r="AK586" s="488">
        <v>5.580008883157659E-5</v>
      </c>
      <c r="AL586" s="488">
        <v>2.3920511727615335E-5</v>
      </c>
      <c r="AM586" s="488">
        <v>-2.6902194832062465E-5</v>
      </c>
      <c r="AN586" s="488">
        <v>4.0276345009956915E-4</v>
      </c>
      <c r="AO586" s="488">
        <v>1.1138200946048463E-4</v>
      </c>
      <c r="AP586" s="488">
        <v>0</v>
      </c>
      <c r="AQ586" s="488">
        <v>0</v>
      </c>
      <c r="AR586" s="488">
        <v>0</v>
      </c>
      <c r="AS586" s="488">
        <v>0</v>
      </c>
      <c r="AT586" s="488">
        <v>0</v>
      </c>
      <c r="AU586" s="488">
        <v>0</v>
      </c>
      <c r="AV586" s="488">
        <v>0</v>
      </c>
      <c r="AW586" s="488">
        <v>0</v>
      </c>
      <c r="AX586" s="488">
        <v>0</v>
      </c>
      <c r="AY586" s="488">
        <v>0</v>
      </c>
      <c r="AZ586" s="488">
        <v>0</v>
      </c>
      <c r="BA586" s="488">
        <v>0</v>
      </c>
      <c r="BB586" s="488">
        <v>0</v>
      </c>
      <c r="BC586" s="488">
        <v>0</v>
      </c>
      <c r="BD586" s="488">
        <v>0</v>
      </c>
      <c r="BE586" s="488">
        <v>0</v>
      </c>
      <c r="BF586" s="488">
        <v>0</v>
      </c>
      <c r="BG586" s="488">
        <v>0</v>
      </c>
      <c r="BH586" s="488">
        <v>0</v>
      </c>
      <c r="BI586" s="488">
        <v>0</v>
      </c>
      <c r="BJ586" s="488">
        <v>0</v>
      </c>
      <c r="BK586" s="489">
        <v>0</v>
      </c>
    </row>
    <row r="587" spans="2:63" x14ac:dyDescent="0.2">
      <c r="B587" s="487">
        <v>-1.6242874368741986E-7</v>
      </c>
      <c r="C587" s="488">
        <v>-5.4106369255481823E-8</v>
      </c>
      <c r="D587" s="488">
        <v>0</v>
      </c>
      <c r="E587" s="488">
        <v>0</v>
      </c>
      <c r="F587" s="488">
        <v>0</v>
      </c>
      <c r="G587" s="488">
        <v>0</v>
      </c>
      <c r="H587" s="488">
        <v>0</v>
      </c>
      <c r="I587" s="488">
        <v>0</v>
      </c>
      <c r="J587" s="488">
        <v>0</v>
      </c>
      <c r="K587" s="488">
        <v>0</v>
      </c>
      <c r="L587" s="488">
        <v>0</v>
      </c>
      <c r="M587" s="488">
        <v>2.1177371807908508E-6</v>
      </c>
      <c r="N587" s="488">
        <v>0</v>
      </c>
      <c r="O587" s="488">
        <v>0</v>
      </c>
      <c r="P587" s="488">
        <v>0</v>
      </c>
      <c r="Q587" s="488">
        <v>0</v>
      </c>
      <c r="R587" s="488">
        <v>1.1701698001411419E-8</v>
      </c>
      <c r="S587" s="488">
        <v>-1.554776250828067E-5</v>
      </c>
      <c r="T587" s="488">
        <v>0</v>
      </c>
      <c r="U587" s="488">
        <v>0</v>
      </c>
      <c r="V587" s="488">
        <v>0</v>
      </c>
      <c r="W587" s="488">
        <v>0</v>
      </c>
      <c r="X587" s="488">
        <v>0</v>
      </c>
      <c r="Y587" s="488">
        <v>5.3440906555221601E-6</v>
      </c>
      <c r="Z587" s="488">
        <v>0</v>
      </c>
      <c r="AA587" s="488">
        <v>0</v>
      </c>
      <c r="AB587" s="488">
        <v>0</v>
      </c>
      <c r="AC587" s="488">
        <v>0</v>
      </c>
      <c r="AD587" s="488">
        <v>-1.545608264873384E-5</v>
      </c>
      <c r="AE587" s="488">
        <v>-1.9475776909477207E-5</v>
      </c>
      <c r="AF587" s="488">
        <v>-2.2887956932605069E-5</v>
      </c>
      <c r="AG587" s="488">
        <v>-1.502486386202118E-5</v>
      </c>
      <c r="AH587" s="488">
        <v>1.9191932372217627E-6</v>
      </c>
      <c r="AI587" s="488">
        <v>1.9440426344118772E-5</v>
      </c>
      <c r="AJ587" s="488">
        <v>3.5053885339705361E-5</v>
      </c>
      <c r="AK587" s="488">
        <v>5.1874712536560067E-5</v>
      </c>
      <c r="AL587" s="488">
        <v>6.9858134148298272E-5</v>
      </c>
      <c r="AM587" s="488">
        <v>1.9429848431461866E-5</v>
      </c>
      <c r="AN587" s="488">
        <v>-6.8574847442548492E-5</v>
      </c>
      <c r="AO587" s="488">
        <v>5.2659204677149574E-4</v>
      </c>
      <c r="AP587" s="488">
        <v>1.5111435366341013E-4</v>
      </c>
      <c r="AQ587" s="488">
        <v>0</v>
      </c>
      <c r="AR587" s="488">
        <v>0</v>
      </c>
      <c r="AS587" s="488">
        <v>0</v>
      </c>
      <c r="AT587" s="488">
        <v>0</v>
      </c>
      <c r="AU587" s="488">
        <v>0</v>
      </c>
      <c r="AV587" s="488">
        <v>0</v>
      </c>
      <c r="AW587" s="488">
        <v>0</v>
      </c>
      <c r="AX587" s="488">
        <v>0</v>
      </c>
      <c r="AY587" s="488">
        <v>0</v>
      </c>
      <c r="AZ587" s="488">
        <v>0</v>
      </c>
      <c r="BA587" s="488">
        <v>0</v>
      </c>
      <c r="BB587" s="488">
        <v>0</v>
      </c>
      <c r="BC587" s="488">
        <v>0</v>
      </c>
      <c r="BD587" s="488">
        <v>0</v>
      </c>
      <c r="BE587" s="488">
        <v>0</v>
      </c>
      <c r="BF587" s="488">
        <v>0</v>
      </c>
      <c r="BG587" s="488">
        <v>0</v>
      </c>
      <c r="BH587" s="488">
        <v>0</v>
      </c>
      <c r="BI587" s="488">
        <v>0</v>
      </c>
      <c r="BJ587" s="488">
        <v>0</v>
      </c>
      <c r="BK587" s="489">
        <v>0</v>
      </c>
    </row>
    <row r="588" spans="2:63" x14ac:dyDescent="0.2">
      <c r="B588" s="487">
        <v>-2.144530126593758E-7</v>
      </c>
      <c r="C588" s="488">
        <v>-7.1449066980520861E-8</v>
      </c>
      <c r="D588" s="488">
        <v>0</v>
      </c>
      <c r="E588" s="488">
        <v>0</v>
      </c>
      <c r="F588" s="488">
        <v>0</v>
      </c>
      <c r="G588" s="488">
        <v>0</v>
      </c>
      <c r="H588" s="488">
        <v>0</v>
      </c>
      <c r="I588" s="488">
        <v>0</v>
      </c>
      <c r="J588" s="488">
        <v>0</v>
      </c>
      <c r="K588" s="488">
        <v>0</v>
      </c>
      <c r="L588" s="488">
        <v>0</v>
      </c>
      <c r="M588" s="488">
        <v>2.2653628764261659E-6</v>
      </c>
      <c r="N588" s="488">
        <v>0</v>
      </c>
      <c r="O588" s="488">
        <v>0</v>
      </c>
      <c r="P588" s="488">
        <v>0</v>
      </c>
      <c r="Q588" s="488">
        <v>0</v>
      </c>
      <c r="R588" s="488">
        <v>1.2519530596060259E-8</v>
      </c>
      <c r="S588" s="488">
        <v>-1.7454698147505111E-5</v>
      </c>
      <c r="T588" s="488">
        <v>0</v>
      </c>
      <c r="U588" s="488">
        <v>0</v>
      </c>
      <c r="V588" s="488">
        <v>0</v>
      </c>
      <c r="W588" s="488">
        <v>0</v>
      </c>
      <c r="X588" s="488">
        <v>0</v>
      </c>
      <c r="Y588" s="488">
        <v>5.7166174772657272E-6</v>
      </c>
      <c r="Z588" s="488">
        <v>0</v>
      </c>
      <c r="AA588" s="488">
        <v>0</v>
      </c>
      <c r="AB588" s="488">
        <v>0</v>
      </c>
      <c r="AC588" s="488">
        <v>0</v>
      </c>
      <c r="AD588" s="488">
        <v>-1.6533491628197353E-5</v>
      </c>
      <c r="AE588" s="488">
        <v>-2.2481937180171335E-5</v>
      </c>
      <c r="AF588" s="488">
        <v>-2.6958500786519561E-5</v>
      </c>
      <c r="AG588" s="488">
        <v>-1.9388543517874545E-5</v>
      </c>
      <c r="AH588" s="488">
        <v>-2.0689110183701523E-6</v>
      </c>
      <c r="AI588" s="488">
        <v>1.582847093884376E-5</v>
      </c>
      <c r="AJ588" s="488">
        <v>3.1688720819538808E-5</v>
      </c>
      <c r="AK588" s="488">
        <v>4.882668188625457E-5</v>
      </c>
      <c r="AL588" s="488">
        <v>6.7155756201126189E-5</v>
      </c>
      <c r="AM588" s="488">
        <v>8.8841419925480766E-5</v>
      </c>
      <c r="AN588" s="488">
        <v>1.3444455298938784E-5</v>
      </c>
      <c r="AO588" s="488">
        <v>-1.2346105589775003E-4</v>
      </c>
      <c r="AP588" s="488">
        <v>6.5094080508654173E-4</v>
      </c>
      <c r="AQ588" s="488">
        <v>1.9336728407202616E-4</v>
      </c>
      <c r="AR588" s="488">
        <v>0</v>
      </c>
      <c r="AS588" s="488">
        <v>0</v>
      </c>
      <c r="AT588" s="488">
        <v>0</v>
      </c>
      <c r="AU588" s="488">
        <v>0</v>
      </c>
      <c r="AV588" s="488">
        <v>0</v>
      </c>
      <c r="AW588" s="488">
        <v>0</v>
      </c>
      <c r="AX588" s="488">
        <v>0</v>
      </c>
      <c r="AY588" s="488">
        <v>0</v>
      </c>
      <c r="AZ588" s="488">
        <v>0</v>
      </c>
      <c r="BA588" s="488">
        <v>0</v>
      </c>
      <c r="BB588" s="488">
        <v>0</v>
      </c>
      <c r="BC588" s="488">
        <v>0</v>
      </c>
      <c r="BD588" s="488">
        <v>0</v>
      </c>
      <c r="BE588" s="488">
        <v>0</v>
      </c>
      <c r="BF588" s="488">
        <v>0</v>
      </c>
      <c r="BG588" s="488">
        <v>0</v>
      </c>
      <c r="BH588" s="488">
        <v>0</v>
      </c>
      <c r="BI588" s="488">
        <v>0</v>
      </c>
      <c r="BJ588" s="488">
        <v>0</v>
      </c>
      <c r="BK588" s="489">
        <v>0</v>
      </c>
    </row>
    <row r="589" spans="2:63" x14ac:dyDescent="0.2">
      <c r="B589" s="487">
        <v>-3.2005734636661172E-7</v>
      </c>
      <c r="C589" s="488">
        <v>-1.0665413654823428E-7</v>
      </c>
      <c r="D589" s="488">
        <v>0</v>
      </c>
      <c r="E589" s="488">
        <v>0</v>
      </c>
      <c r="F589" s="488">
        <v>0</v>
      </c>
      <c r="G589" s="488">
        <v>0</v>
      </c>
      <c r="H589" s="488">
        <v>0</v>
      </c>
      <c r="I589" s="488">
        <v>0</v>
      </c>
      <c r="J589" s="488">
        <v>0</v>
      </c>
      <c r="K589" s="488">
        <v>0</v>
      </c>
      <c r="L589" s="488">
        <v>0</v>
      </c>
      <c r="M589" s="488">
        <v>2.419174156141797E-6</v>
      </c>
      <c r="N589" s="488">
        <v>0</v>
      </c>
      <c r="O589" s="488">
        <v>0</v>
      </c>
      <c r="P589" s="488">
        <v>0</v>
      </c>
      <c r="Q589" s="488">
        <v>0</v>
      </c>
      <c r="R589" s="488">
        <v>1.336835948971363E-8</v>
      </c>
      <c r="S589" s="488">
        <v>-1.9199990063555625E-5</v>
      </c>
      <c r="T589" s="488">
        <v>0</v>
      </c>
      <c r="U589" s="488">
        <v>0</v>
      </c>
      <c r="V589" s="488">
        <v>0</v>
      </c>
      <c r="W589" s="488">
        <v>0</v>
      </c>
      <c r="X589" s="488">
        <v>0</v>
      </c>
      <c r="Y589" s="488">
        <v>6.1047605873030403E-6</v>
      </c>
      <c r="Z589" s="488">
        <v>0</v>
      </c>
      <c r="AA589" s="488">
        <v>0</v>
      </c>
      <c r="AB589" s="488">
        <v>0</v>
      </c>
      <c r="AC589" s="488">
        <v>0</v>
      </c>
      <c r="AD589" s="488">
        <v>-1.7656072588412286E-5</v>
      </c>
      <c r="AE589" s="488">
        <v>-2.513073216612509E-5</v>
      </c>
      <c r="AF589" s="488">
        <v>-3.0474624083886084E-5</v>
      </c>
      <c r="AG589" s="488">
        <v>-2.2963114301038879E-5</v>
      </c>
      <c r="AH589" s="488">
        <v>-5.0188003916950587E-6</v>
      </c>
      <c r="AI589" s="488">
        <v>1.3516359767059768E-5</v>
      </c>
      <c r="AJ589" s="488">
        <v>2.9878133326944646E-5</v>
      </c>
      <c r="AK589" s="488">
        <v>4.7597263118924135E-5</v>
      </c>
      <c r="AL589" s="488">
        <v>6.6546367031354754E-5</v>
      </c>
      <c r="AM589" s="488">
        <v>8.9150109805355426E-5</v>
      </c>
      <c r="AN589" s="488">
        <v>1.1337197025938512E-4</v>
      </c>
      <c r="AO589" s="488">
        <v>-2.0727391268036965E-6</v>
      </c>
      <c r="AP589" s="488">
        <v>-1.9693954419305881E-4</v>
      </c>
      <c r="AQ589" s="488">
        <v>7.9447265949930679E-4</v>
      </c>
      <c r="AR589" s="488">
        <v>2.4703340535071026E-4</v>
      </c>
      <c r="AS589" s="488">
        <v>6.5866865767583854E-8</v>
      </c>
      <c r="AT589" s="488">
        <v>0</v>
      </c>
      <c r="AU589" s="488">
        <v>0</v>
      </c>
      <c r="AV589" s="488">
        <v>0</v>
      </c>
      <c r="AW589" s="488">
        <v>0</v>
      </c>
      <c r="AX589" s="488">
        <v>0</v>
      </c>
      <c r="AY589" s="488">
        <v>0</v>
      </c>
      <c r="AZ589" s="488">
        <v>0</v>
      </c>
      <c r="BA589" s="488">
        <v>0</v>
      </c>
      <c r="BB589" s="488">
        <v>0</v>
      </c>
      <c r="BC589" s="488">
        <v>0</v>
      </c>
      <c r="BD589" s="488">
        <v>0</v>
      </c>
      <c r="BE589" s="488">
        <v>0</v>
      </c>
      <c r="BF589" s="488">
        <v>0</v>
      </c>
      <c r="BG589" s="488">
        <v>0</v>
      </c>
      <c r="BH589" s="488">
        <v>0</v>
      </c>
      <c r="BI589" s="488">
        <v>0</v>
      </c>
      <c r="BJ589" s="488">
        <v>0</v>
      </c>
      <c r="BK589" s="489">
        <v>0</v>
      </c>
    </row>
    <row r="590" spans="2:63" x14ac:dyDescent="0.2">
      <c r="B590" s="487">
        <v>-3.7178736325476844E-7</v>
      </c>
      <c r="C590" s="488">
        <v>-1.2390112581154179E-7</v>
      </c>
      <c r="D590" s="488">
        <v>0</v>
      </c>
      <c r="E590" s="488">
        <v>0</v>
      </c>
      <c r="F590" s="488">
        <v>0</v>
      </c>
      <c r="G590" s="488">
        <v>0</v>
      </c>
      <c r="H590" s="488">
        <v>0</v>
      </c>
      <c r="I590" s="488">
        <v>0</v>
      </c>
      <c r="J590" s="488">
        <v>0</v>
      </c>
      <c r="K590" s="488">
        <v>0</v>
      </c>
      <c r="L590" s="488">
        <v>0</v>
      </c>
      <c r="M590" s="488">
        <v>2.4955864824476037E-6</v>
      </c>
      <c r="N590" s="488">
        <v>0</v>
      </c>
      <c r="O590" s="488">
        <v>0</v>
      </c>
      <c r="P590" s="488">
        <v>0</v>
      </c>
      <c r="Q590" s="488">
        <v>0</v>
      </c>
      <c r="R590" s="488">
        <v>1.3790819991107772E-8</v>
      </c>
      <c r="S590" s="488">
        <v>-2.0316372362960819E-5</v>
      </c>
      <c r="T590" s="488">
        <v>0</v>
      </c>
      <c r="U590" s="488">
        <v>0</v>
      </c>
      <c r="V590" s="488">
        <v>0</v>
      </c>
      <c r="W590" s="488">
        <v>0</v>
      </c>
      <c r="X590" s="488">
        <v>0</v>
      </c>
      <c r="Y590" s="488">
        <v>6.2975903101728653E-6</v>
      </c>
      <c r="Z590" s="488">
        <v>0</v>
      </c>
      <c r="AA590" s="488">
        <v>0</v>
      </c>
      <c r="AB590" s="488">
        <v>0</v>
      </c>
      <c r="AC590" s="488">
        <v>0</v>
      </c>
      <c r="AD590" s="488">
        <v>-1.8213766452499988E-5</v>
      </c>
      <c r="AE590" s="488">
        <v>-2.6946252653647809E-5</v>
      </c>
      <c r="AF590" s="488">
        <v>-3.2971912002551949E-5</v>
      </c>
      <c r="AG590" s="488">
        <v>-2.5745542216541175E-5</v>
      </c>
      <c r="AH590" s="488">
        <v>-7.7355754745495574E-6</v>
      </c>
      <c r="AI590" s="488">
        <v>1.0858949767551373E-5</v>
      </c>
      <c r="AJ590" s="488">
        <v>2.7213206582698754E-5</v>
      </c>
      <c r="AK590" s="488">
        <v>4.4958969603335879E-5</v>
      </c>
      <c r="AL590" s="488">
        <v>6.3939423389942733E-5</v>
      </c>
      <c r="AM590" s="488">
        <v>8.6751481304984078E-5</v>
      </c>
      <c r="AN590" s="488">
        <v>1.1118434509877102E-4</v>
      </c>
      <c r="AO590" s="488">
        <v>1.2786798482089957E-4</v>
      </c>
      <c r="AP590" s="488">
        <v>-3.7451697985420307E-5</v>
      </c>
      <c r="AQ590" s="488">
        <v>-3.1136560214239939E-4</v>
      </c>
      <c r="AR590" s="488">
        <v>9.3572934384145157E-4</v>
      </c>
      <c r="AS590" s="488">
        <v>3.062878967699488E-4</v>
      </c>
      <c r="AT590" s="488">
        <v>0</v>
      </c>
      <c r="AU590" s="488">
        <v>0</v>
      </c>
      <c r="AV590" s="488">
        <v>0</v>
      </c>
      <c r="AW590" s="488">
        <v>0</v>
      </c>
      <c r="AX590" s="488">
        <v>0</v>
      </c>
      <c r="AY590" s="488">
        <v>0</v>
      </c>
      <c r="AZ590" s="488">
        <v>0</v>
      </c>
      <c r="BA590" s="488">
        <v>0</v>
      </c>
      <c r="BB590" s="488">
        <v>0</v>
      </c>
      <c r="BC590" s="488">
        <v>0</v>
      </c>
      <c r="BD590" s="488">
        <v>0</v>
      </c>
      <c r="BE590" s="488">
        <v>0</v>
      </c>
      <c r="BF590" s="488">
        <v>0</v>
      </c>
      <c r="BG590" s="488">
        <v>0</v>
      </c>
      <c r="BH590" s="488">
        <v>0</v>
      </c>
      <c r="BI590" s="488">
        <v>0</v>
      </c>
      <c r="BJ590" s="488">
        <v>0</v>
      </c>
      <c r="BK590" s="489">
        <v>0</v>
      </c>
    </row>
    <row r="591" spans="2:63" x14ac:dyDescent="0.2">
      <c r="B591" s="487">
        <v>-4.2742603690717009E-7</v>
      </c>
      <c r="C591" s="488">
        <v>-1.4245042035257243E-7</v>
      </c>
      <c r="D591" s="488">
        <v>0</v>
      </c>
      <c r="E591" s="488">
        <v>0</v>
      </c>
      <c r="F591" s="488">
        <v>0</v>
      </c>
      <c r="G591" s="488">
        <v>0</v>
      </c>
      <c r="H591" s="488">
        <v>0</v>
      </c>
      <c r="I591" s="488">
        <v>0</v>
      </c>
      <c r="J591" s="488">
        <v>0</v>
      </c>
      <c r="K591" s="488">
        <v>0</v>
      </c>
      <c r="L591" s="488">
        <v>0</v>
      </c>
      <c r="M591" s="488">
        <v>2.6400890190915113E-6</v>
      </c>
      <c r="N591" s="488">
        <v>0</v>
      </c>
      <c r="O591" s="488">
        <v>0</v>
      </c>
      <c r="P591" s="488">
        <v>0</v>
      </c>
      <c r="Q591" s="488">
        <v>0</v>
      </c>
      <c r="R591" s="488">
        <v>1.4590631363484112E-8</v>
      </c>
      <c r="S591" s="488">
        <v>-2.1861279280675869E-5</v>
      </c>
      <c r="T591" s="488">
        <v>0</v>
      </c>
      <c r="U591" s="488">
        <v>0</v>
      </c>
      <c r="V591" s="488">
        <v>0</v>
      </c>
      <c r="W591" s="488">
        <v>0</v>
      </c>
      <c r="X591" s="488">
        <v>0</v>
      </c>
      <c r="Y591" s="488">
        <v>6.6622369928413111E-6</v>
      </c>
      <c r="Z591" s="488">
        <v>0</v>
      </c>
      <c r="AA591" s="488">
        <v>0</v>
      </c>
      <c r="AB591" s="488">
        <v>0</v>
      </c>
      <c r="AC591" s="488">
        <v>0</v>
      </c>
      <c r="AD591" s="488">
        <v>-1.9268388579405868E-5</v>
      </c>
      <c r="AE591" s="488">
        <v>-2.9245215145428933E-5</v>
      </c>
      <c r="AF591" s="488">
        <v>-3.5991059787956895E-5</v>
      </c>
      <c r="AG591" s="488">
        <v>-2.8724858818164308E-5</v>
      </c>
      <c r="AH591" s="488">
        <v>-1.003498232975868E-5</v>
      </c>
      <c r="AI591" s="488">
        <v>9.2547419670112579E-6</v>
      </c>
      <c r="AJ591" s="488">
        <v>2.6175507371834893E-5</v>
      </c>
      <c r="AK591" s="488">
        <v>4.4561294749175841E-5</v>
      </c>
      <c r="AL591" s="488">
        <v>6.4229194122519991E-5</v>
      </c>
      <c r="AM591" s="488">
        <v>8.7994546863114781E-5</v>
      </c>
      <c r="AN591" s="488">
        <v>1.1343913526360404E-4</v>
      </c>
      <c r="AO591" s="488">
        <v>1.3066041120284554E-4</v>
      </c>
      <c r="AP591" s="488">
        <v>1.3631296242062624E-4</v>
      </c>
      <c r="AQ591" s="488">
        <v>-8.2203482635608005E-5</v>
      </c>
      <c r="AR591" s="488">
        <v>-4.3171835158224703E-4</v>
      </c>
      <c r="AS591" s="488">
        <v>1.0569805300974233E-3</v>
      </c>
      <c r="AT591" s="488">
        <v>3.5317767237529052E-4</v>
      </c>
      <c r="AU591" s="488">
        <v>0</v>
      </c>
      <c r="AV591" s="488">
        <v>0</v>
      </c>
      <c r="AW591" s="488">
        <v>0</v>
      </c>
      <c r="AX591" s="488">
        <v>0</v>
      </c>
      <c r="AY591" s="488">
        <v>0</v>
      </c>
      <c r="AZ591" s="488">
        <v>0</v>
      </c>
      <c r="BA591" s="488">
        <v>0</v>
      </c>
      <c r="BB591" s="488">
        <v>0</v>
      </c>
      <c r="BC591" s="488">
        <v>0</v>
      </c>
      <c r="BD591" s="488">
        <v>0</v>
      </c>
      <c r="BE591" s="488">
        <v>0</v>
      </c>
      <c r="BF591" s="488">
        <v>0</v>
      </c>
      <c r="BG591" s="488">
        <v>0</v>
      </c>
      <c r="BH591" s="488">
        <v>0</v>
      </c>
      <c r="BI591" s="488">
        <v>0</v>
      </c>
      <c r="BJ591" s="488">
        <v>0</v>
      </c>
      <c r="BK591" s="489">
        <v>0</v>
      </c>
    </row>
    <row r="592" spans="2:63" x14ac:dyDescent="0.2">
      <c r="B592" s="487">
        <v>-3.8011438068018613E-7</v>
      </c>
      <c r="C592" s="488">
        <v>-1.2668118974525457E-7</v>
      </c>
      <c r="D592" s="488">
        <v>0</v>
      </c>
      <c r="E592" s="488">
        <v>0</v>
      </c>
      <c r="F592" s="488">
        <v>0</v>
      </c>
      <c r="G592" s="488">
        <v>0</v>
      </c>
      <c r="H592" s="488">
        <v>0</v>
      </c>
      <c r="I592" s="488">
        <v>0</v>
      </c>
      <c r="J592" s="488">
        <v>0</v>
      </c>
      <c r="K592" s="488">
        <v>0</v>
      </c>
      <c r="L592" s="488">
        <v>0</v>
      </c>
      <c r="M592" s="488">
        <v>2.736557517411288E-6</v>
      </c>
      <c r="N592" s="488">
        <v>0</v>
      </c>
      <c r="O592" s="488">
        <v>0</v>
      </c>
      <c r="P592" s="488">
        <v>0</v>
      </c>
      <c r="Q592" s="488">
        <v>0</v>
      </c>
      <c r="R592" s="488">
        <v>1.5123939055245806E-8</v>
      </c>
      <c r="S592" s="488">
        <v>-2.3096136567545206E-5</v>
      </c>
      <c r="T592" s="488">
        <v>0</v>
      </c>
      <c r="U592" s="488">
        <v>0</v>
      </c>
      <c r="V592" s="488">
        <v>0</v>
      </c>
      <c r="W592" s="488">
        <v>0</v>
      </c>
      <c r="X592" s="488">
        <v>0</v>
      </c>
      <c r="Y592" s="488">
        <v>6.9056771968643155E-6</v>
      </c>
      <c r="Z592" s="488">
        <v>0</v>
      </c>
      <c r="AA592" s="488">
        <v>0</v>
      </c>
      <c r="AB592" s="488">
        <v>0</v>
      </c>
      <c r="AC592" s="488">
        <v>0</v>
      </c>
      <c r="AD592" s="488">
        <v>-1.9972462888168813E-5</v>
      </c>
      <c r="AE592" s="488">
        <v>-3.1187308060927799E-5</v>
      </c>
      <c r="AF592" s="488">
        <v>-3.8617847059540253E-5</v>
      </c>
      <c r="AG592" s="488">
        <v>-3.1534833398038893E-5</v>
      </c>
      <c r="AH592" s="488">
        <v>-1.2587045109265383E-5</v>
      </c>
      <c r="AI592" s="488">
        <v>6.9588808359940385E-6</v>
      </c>
      <c r="AJ592" s="488">
        <v>2.4050975842313492E-5</v>
      </c>
      <c r="AK592" s="488">
        <v>4.2649179459061833E-5</v>
      </c>
      <c r="AL592" s="488">
        <v>6.2558117159577497E-5</v>
      </c>
      <c r="AM592" s="488">
        <v>8.676126670892001E-5</v>
      </c>
      <c r="AN592" s="488">
        <v>1.1266428746084783E-4</v>
      </c>
      <c r="AO592" s="488">
        <v>1.3000788273380675E-4</v>
      </c>
      <c r="AP592" s="488">
        <v>1.3538290562274766E-4</v>
      </c>
      <c r="AQ592" s="488">
        <v>1.2952905927444622E-4</v>
      </c>
      <c r="AR592" s="488">
        <v>-1.7268294197305203E-4</v>
      </c>
      <c r="AS592" s="488">
        <v>-6.0170094250984463E-4</v>
      </c>
      <c r="AT592" s="488">
        <v>1.198448182630818E-3</v>
      </c>
      <c r="AU592" s="488">
        <v>4.0394201034642079E-4</v>
      </c>
      <c r="AV592" s="488">
        <v>0</v>
      </c>
      <c r="AW592" s="488">
        <v>0</v>
      </c>
      <c r="AX592" s="488">
        <v>0</v>
      </c>
      <c r="AY592" s="488">
        <v>0</v>
      </c>
      <c r="AZ592" s="488">
        <v>0</v>
      </c>
      <c r="BA592" s="488">
        <v>0</v>
      </c>
      <c r="BB592" s="488">
        <v>0</v>
      </c>
      <c r="BC592" s="488">
        <v>0</v>
      </c>
      <c r="BD592" s="488">
        <v>0</v>
      </c>
      <c r="BE592" s="488">
        <v>0</v>
      </c>
      <c r="BF592" s="488">
        <v>0</v>
      </c>
      <c r="BG592" s="488">
        <v>0</v>
      </c>
      <c r="BH592" s="488">
        <v>0</v>
      </c>
      <c r="BI592" s="488">
        <v>0</v>
      </c>
      <c r="BJ592" s="488">
        <v>0</v>
      </c>
      <c r="BK592" s="489">
        <v>0</v>
      </c>
    </row>
    <row r="593" spans="2:63" x14ac:dyDescent="0.2">
      <c r="B593" s="487">
        <v>-3.3804893443862313E-7</v>
      </c>
      <c r="C593" s="488">
        <v>-1.1266124942294233E-7</v>
      </c>
      <c r="D593" s="488">
        <v>0</v>
      </c>
      <c r="E593" s="488">
        <v>0</v>
      </c>
      <c r="F593" s="488">
        <v>0</v>
      </c>
      <c r="G593" s="488">
        <v>0</v>
      </c>
      <c r="H593" s="488">
        <v>0</v>
      </c>
      <c r="I593" s="488">
        <v>0</v>
      </c>
      <c r="J593" s="488">
        <v>0</v>
      </c>
      <c r="K593" s="488">
        <v>0</v>
      </c>
      <c r="L593" s="488">
        <v>0</v>
      </c>
      <c r="M593" s="488">
        <v>2.8464745389232722E-6</v>
      </c>
      <c r="N593" s="488">
        <v>0</v>
      </c>
      <c r="O593" s="488">
        <v>0</v>
      </c>
      <c r="P593" s="488">
        <v>0</v>
      </c>
      <c r="Q593" s="488">
        <v>0</v>
      </c>
      <c r="R593" s="488">
        <v>1.5728873140681728E-8</v>
      </c>
      <c r="S593" s="488">
        <v>-2.4304088138584433E-5</v>
      </c>
      <c r="T593" s="488">
        <v>0</v>
      </c>
      <c r="U593" s="488">
        <v>0</v>
      </c>
      <c r="V593" s="488">
        <v>0</v>
      </c>
      <c r="W593" s="488">
        <v>0</v>
      </c>
      <c r="X593" s="488">
        <v>0</v>
      </c>
      <c r="Y593" s="488">
        <v>7.1830506772592798E-6</v>
      </c>
      <c r="Z593" s="488">
        <v>0</v>
      </c>
      <c r="AA593" s="488">
        <v>0</v>
      </c>
      <c r="AB593" s="488">
        <v>0</v>
      </c>
      <c r="AC593" s="488">
        <v>0</v>
      </c>
      <c r="AD593" s="488">
        <v>-2.077468589311432E-5</v>
      </c>
      <c r="AE593" s="488">
        <v>-3.3001326283850041E-5</v>
      </c>
      <c r="AF593" s="488">
        <v>-4.1011811369014812E-5</v>
      </c>
      <c r="AG593" s="488">
        <v>-3.393300827947269E-5</v>
      </c>
      <c r="AH593" s="488">
        <v>-1.4496423428284749E-5</v>
      </c>
      <c r="AI593" s="488">
        <v>5.5466989022346334E-6</v>
      </c>
      <c r="AJ593" s="488">
        <v>2.3038599258185573E-5</v>
      </c>
      <c r="AK593" s="488">
        <v>4.2088082988038771E-5</v>
      </c>
      <c r="AL593" s="488">
        <v>6.2491655965236578E-5</v>
      </c>
      <c r="AM593" s="488">
        <v>8.7390977739547002E-5</v>
      </c>
      <c r="AN593" s="488">
        <v>1.1403250631051871E-4</v>
      </c>
      <c r="AO593" s="488">
        <v>1.3174646843443737E-4</v>
      </c>
      <c r="AP593" s="488">
        <v>1.3702905427534842E-4</v>
      </c>
      <c r="AQ593" s="488">
        <v>1.306175193789786E-4</v>
      </c>
      <c r="AR593" s="488">
        <v>1.083774284664071E-4</v>
      </c>
      <c r="AS593" s="488">
        <v>-2.7758142294295393E-4</v>
      </c>
      <c r="AT593" s="488">
        <v>-7.7217166102826196E-4</v>
      </c>
      <c r="AU593" s="488">
        <v>1.3568010287902665E-3</v>
      </c>
      <c r="AV593" s="488">
        <v>4.4777672010803786E-4</v>
      </c>
      <c r="AW593" s="488">
        <v>0</v>
      </c>
      <c r="AX593" s="488">
        <v>0</v>
      </c>
      <c r="AY593" s="488">
        <v>0</v>
      </c>
      <c r="AZ593" s="488">
        <v>0</v>
      </c>
      <c r="BA593" s="488">
        <v>0</v>
      </c>
      <c r="BB593" s="488">
        <v>0</v>
      </c>
      <c r="BC593" s="488">
        <v>0</v>
      </c>
      <c r="BD593" s="488">
        <v>0</v>
      </c>
      <c r="BE593" s="488">
        <v>0</v>
      </c>
      <c r="BF593" s="488">
        <v>0</v>
      </c>
      <c r="BG593" s="488">
        <v>0</v>
      </c>
      <c r="BH593" s="488">
        <v>0</v>
      </c>
      <c r="BI593" s="488">
        <v>0</v>
      </c>
      <c r="BJ593" s="488">
        <v>0</v>
      </c>
      <c r="BK593" s="489">
        <v>0</v>
      </c>
    </row>
    <row r="594" spans="2:63" x14ac:dyDescent="0.2">
      <c r="B594" s="487">
        <v>-2.7216799584702423E-7</v>
      </c>
      <c r="C594" s="488">
        <v>-9.0701004542310807E-8</v>
      </c>
      <c r="D594" s="488">
        <v>0</v>
      </c>
      <c r="E594" s="488">
        <v>0</v>
      </c>
      <c r="F594" s="488">
        <v>0</v>
      </c>
      <c r="G594" s="488">
        <v>0</v>
      </c>
      <c r="H594" s="488">
        <v>0</v>
      </c>
      <c r="I594" s="488">
        <v>0</v>
      </c>
      <c r="J594" s="488">
        <v>0</v>
      </c>
      <c r="K594" s="488">
        <v>0</v>
      </c>
      <c r="L594" s="488">
        <v>0</v>
      </c>
      <c r="M594" s="488">
        <v>2.9537147403738574E-6</v>
      </c>
      <c r="N594" s="488">
        <v>0</v>
      </c>
      <c r="O594" s="488">
        <v>0</v>
      </c>
      <c r="P594" s="488">
        <v>0</v>
      </c>
      <c r="Q594" s="488">
        <v>0</v>
      </c>
      <c r="R594" s="488">
        <v>1.6322782559615196E-8</v>
      </c>
      <c r="S594" s="488">
        <v>-2.5457822114819848E-5</v>
      </c>
      <c r="T594" s="488">
        <v>0</v>
      </c>
      <c r="U594" s="488">
        <v>0</v>
      </c>
      <c r="V594" s="488">
        <v>0</v>
      </c>
      <c r="W594" s="488">
        <v>0</v>
      </c>
      <c r="X594" s="488">
        <v>0</v>
      </c>
      <c r="Y594" s="488">
        <v>7.4536692903099527E-6</v>
      </c>
      <c r="Z594" s="488">
        <v>0</v>
      </c>
      <c r="AA594" s="488">
        <v>0</v>
      </c>
      <c r="AB594" s="488">
        <v>0</v>
      </c>
      <c r="AC594" s="488">
        <v>0</v>
      </c>
      <c r="AD594" s="488">
        <v>-2.1557359160982378E-5</v>
      </c>
      <c r="AE594" s="488">
        <v>-3.4721294818761562E-5</v>
      </c>
      <c r="AF594" s="488">
        <v>-4.3272282658647371E-5</v>
      </c>
      <c r="AG594" s="488">
        <v>-3.6172128037035298E-5</v>
      </c>
      <c r="AH594" s="488">
        <v>-1.6233072969592654E-5</v>
      </c>
      <c r="AI594" s="488">
        <v>4.3216662948971328E-6</v>
      </c>
      <c r="AJ594" s="488">
        <v>2.223025659861327E-5</v>
      </c>
      <c r="AK594" s="488">
        <v>4.1746303537033673E-5</v>
      </c>
      <c r="AL594" s="488">
        <v>6.2662687428137638E-5</v>
      </c>
      <c r="AM594" s="488">
        <v>8.8267402978520725E-5</v>
      </c>
      <c r="AN594" s="488">
        <v>1.1565838555194219E-4</v>
      </c>
      <c r="AO594" s="488">
        <v>1.3376321972055454E-4</v>
      </c>
      <c r="AP594" s="488">
        <v>1.3898765807119837E-4</v>
      </c>
      <c r="AQ594" s="488">
        <v>1.3206370561365602E-4</v>
      </c>
      <c r="AR594" s="488">
        <v>1.0868708257133052E-4</v>
      </c>
      <c r="AS594" s="488">
        <v>7.6901016780034706E-5</v>
      </c>
      <c r="AT594" s="488">
        <v>-4.0689405217798902E-4</v>
      </c>
      <c r="AU594" s="488">
        <v>-9.6790318585511514E-4</v>
      </c>
      <c r="AV594" s="488">
        <v>1.551619733417775E-3</v>
      </c>
      <c r="AW594" s="488">
        <v>5.0543479119726821E-4</v>
      </c>
      <c r="AX594" s="488">
        <v>0</v>
      </c>
      <c r="AY594" s="488">
        <v>0</v>
      </c>
      <c r="AZ594" s="488">
        <v>0</v>
      </c>
      <c r="BA594" s="488">
        <v>0</v>
      </c>
      <c r="BB594" s="488">
        <v>0</v>
      </c>
      <c r="BC594" s="488">
        <v>0</v>
      </c>
      <c r="BD594" s="488">
        <v>0</v>
      </c>
      <c r="BE594" s="488">
        <v>0</v>
      </c>
      <c r="BF594" s="488">
        <v>0</v>
      </c>
      <c r="BG594" s="488">
        <v>0</v>
      </c>
      <c r="BH594" s="488">
        <v>0</v>
      </c>
      <c r="BI594" s="488">
        <v>0</v>
      </c>
      <c r="BJ594" s="488">
        <v>0</v>
      </c>
      <c r="BK594" s="489">
        <v>0</v>
      </c>
    </row>
    <row r="595" spans="2:63" x14ac:dyDescent="0.2">
      <c r="B595" s="487">
        <v>-2.5708924038214101E-7</v>
      </c>
      <c r="C595" s="488">
        <v>-8.5676656000819825E-8</v>
      </c>
      <c r="D595" s="488">
        <v>0</v>
      </c>
      <c r="E595" s="488">
        <v>0</v>
      </c>
      <c r="F595" s="488">
        <v>0</v>
      </c>
      <c r="G595" s="488">
        <v>0</v>
      </c>
      <c r="H595" s="488">
        <v>0</v>
      </c>
      <c r="I595" s="488">
        <v>0</v>
      </c>
      <c r="J595" s="488">
        <v>0</v>
      </c>
      <c r="K595" s="488">
        <v>0</v>
      </c>
      <c r="L595" s="488">
        <v>0</v>
      </c>
      <c r="M595" s="488">
        <v>3.0412530718480508E-6</v>
      </c>
      <c r="N595" s="488">
        <v>0</v>
      </c>
      <c r="O595" s="488">
        <v>0</v>
      </c>
      <c r="P595" s="488">
        <v>0</v>
      </c>
      <c r="Q595" s="488">
        <v>0</v>
      </c>
      <c r="R595" s="488">
        <v>1.6805536939160654E-8</v>
      </c>
      <c r="S595" s="488">
        <v>-2.6248244406408452E-5</v>
      </c>
      <c r="T595" s="488">
        <v>0</v>
      </c>
      <c r="U595" s="488">
        <v>0</v>
      </c>
      <c r="V595" s="488">
        <v>0</v>
      </c>
      <c r="W595" s="488">
        <v>0</v>
      </c>
      <c r="X595" s="488">
        <v>0</v>
      </c>
      <c r="Y595" s="488">
        <v>7.6745708309658781E-6</v>
      </c>
      <c r="Z595" s="488">
        <v>0</v>
      </c>
      <c r="AA595" s="488">
        <v>0</v>
      </c>
      <c r="AB595" s="488">
        <v>0</v>
      </c>
      <c r="AC595" s="488">
        <v>0</v>
      </c>
      <c r="AD595" s="488">
        <v>-2.2196248938117016E-5</v>
      </c>
      <c r="AE595" s="488">
        <v>-3.5822206321161352E-5</v>
      </c>
      <c r="AF595" s="488">
        <v>-4.4662536329090081E-5</v>
      </c>
      <c r="AG595" s="488">
        <v>-3.7389277780752045E-5</v>
      </c>
      <c r="AH595" s="488">
        <v>-1.6893213063595876E-5</v>
      </c>
      <c r="AI595" s="488">
        <v>4.2343351557517714E-6</v>
      </c>
      <c r="AJ595" s="488">
        <v>2.2637557280914822E-5</v>
      </c>
      <c r="AK595" s="488">
        <v>4.2693682124448403E-5</v>
      </c>
      <c r="AL595" s="488">
        <v>6.4192977469066867E-5</v>
      </c>
      <c r="AM595" s="488">
        <v>9.052207641414324E-5</v>
      </c>
      <c r="AN595" s="488">
        <v>1.1868732242472334E-4</v>
      </c>
      <c r="AO595" s="488">
        <v>1.3728660089362688E-4</v>
      </c>
      <c r="AP595" s="488">
        <v>1.4262935171016448E-4</v>
      </c>
      <c r="AQ595" s="488">
        <v>1.3546029421818498E-4</v>
      </c>
      <c r="AR595" s="488">
        <v>1.1134688976938319E-4</v>
      </c>
      <c r="AS595" s="488">
        <v>7.8579820721110492E-5</v>
      </c>
      <c r="AT595" s="488">
        <v>4.5838980892107424E-5</v>
      </c>
      <c r="AU595" s="488">
        <v>-5.3450687508704506E-4</v>
      </c>
      <c r="AV595" s="488">
        <v>-1.1466927037254993E-3</v>
      </c>
      <c r="AW595" s="488">
        <v>1.8215242114906216E-3</v>
      </c>
      <c r="AX595" s="488">
        <v>5.5600059237057714E-4</v>
      </c>
      <c r="AY595" s="488">
        <v>0</v>
      </c>
      <c r="AZ595" s="488">
        <v>0</v>
      </c>
      <c r="BA595" s="488">
        <v>0</v>
      </c>
      <c r="BB595" s="488">
        <v>0</v>
      </c>
      <c r="BC595" s="488">
        <v>0</v>
      </c>
      <c r="BD595" s="488">
        <v>0</v>
      </c>
      <c r="BE595" s="488">
        <v>0</v>
      </c>
      <c r="BF595" s="488">
        <v>0</v>
      </c>
      <c r="BG595" s="488">
        <v>0</v>
      </c>
      <c r="BH595" s="488">
        <v>0</v>
      </c>
      <c r="BI595" s="488">
        <v>0</v>
      </c>
      <c r="BJ595" s="488">
        <v>0</v>
      </c>
      <c r="BK595" s="489">
        <v>0</v>
      </c>
    </row>
    <row r="596" spans="2:63" x14ac:dyDescent="0.2">
      <c r="B596" s="487">
        <v>-1.4638518087423797E-7</v>
      </c>
      <c r="C596" s="488">
        <v>-4.877291954567131E-8</v>
      </c>
      <c r="D596" s="488">
        <v>0</v>
      </c>
      <c r="E596" s="488">
        <v>0</v>
      </c>
      <c r="F596" s="488">
        <v>0</v>
      </c>
      <c r="G596" s="488">
        <v>0</v>
      </c>
      <c r="H596" s="488">
        <v>0</v>
      </c>
      <c r="I596" s="488">
        <v>0</v>
      </c>
      <c r="J596" s="488">
        <v>0</v>
      </c>
      <c r="K596" s="488">
        <v>0</v>
      </c>
      <c r="L596" s="488">
        <v>0</v>
      </c>
      <c r="M596" s="488">
        <v>3.1779853021127267E-6</v>
      </c>
      <c r="N596" s="488">
        <v>0</v>
      </c>
      <c r="O596" s="488">
        <v>0</v>
      </c>
      <c r="P596" s="488">
        <v>0</v>
      </c>
      <c r="Q596" s="488">
        <v>0</v>
      </c>
      <c r="R596" s="488">
        <v>1.7562359799862517E-8</v>
      </c>
      <c r="S596" s="488">
        <v>-2.7707654227421882E-5</v>
      </c>
      <c r="T596" s="488">
        <v>0</v>
      </c>
      <c r="U596" s="488">
        <v>0</v>
      </c>
      <c r="V596" s="488">
        <v>0</v>
      </c>
      <c r="W596" s="488">
        <v>0</v>
      </c>
      <c r="X596" s="488">
        <v>0</v>
      </c>
      <c r="Y596" s="488">
        <v>8.0196124797307297E-6</v>
      </c>
      <c r="Z596" s="488">
        <v>0</v>
      </c>
      <c r="AA596" s="488">
        <v>0</v>
      </c>
      <c r="AB596" s="488">
        <v>0</v>
      </c>
      <c r="AC596" s="488">
        <v>0</v>
      </c>
      <c r="AD596" s="488">
        <v>-2.3194169995506206E-5</v>
      </c>
      <c r="AE596" s="488">
        <v>-3.799155103837229E-5</v>
      </c>
      <c r="AF596" s="488">
        <v>-4.7508626683397158E-5</v>
      </c>
      <c r="AG596" s="488">
        <v>-4.0195479031699321E-5</v>
      </c>
      <c r="AH596" s="488">
        <v>-1.9045666812609772E-5</v>
      </c>
      <c r="AI596" s="488">
        <v>2.7479637840859515E-6</v>
      </c>
      <c r="AJ596" s="488">
        <v>2.1696541409694722E-5</v>
      </c>
      <c r="AK596" s="488">
        <v>4.2361581655369143E-5</v>
      </c>
      <c r="AL596" s="488">
        <v>6.4531325023597062E-5</v>
      </c>
      <c r="AM596" s="488">
        <v>9.1774353320511499E-5</v>
      </c>
      <c r="AN596" s="488">
        <v>1.2091149009120679E-4</v>
      </c>
      <c r="AO596" s="488">
        <v>1.4002603568704936E-4</v>
      </c>
      <c r="AP596" s="488">
        <v>1.4531341403964393E-4</v>
      </c>
      <c r="AQ596" s="488">
        <v>1.3750986628595276E-4</v>
      </c>
      <c r="AR596" s="488">
        <v>1.1196879209795282E-4</v>
      </c>
      <c r="AS596" s="488">
        <v>7.7437886499944278E-5</v>
      </c>
      <c r="AT596" s="488">
        <v>4.288273407652976E-5</v>
      </c>
      <c r="AU596" s="488">
        <v>1.414729803016733E-5</v>
      </c>
      <c r="AV596" s="488">
        <v>-6.8447681540681482E-4</v>
      </c>
      <c r="AW596" s="488">
        <v>-1.3510990147065777E-3</v>
      </c>
      <c r="AX596" s="488">
        <v>2.0595291912023916E-3</v>
      </c>
      <c r="AY596" s="488">
        <v>6.1250575449906322E-4</v>
      </c>
      <c r="AZ596" s="488">
        <v>0</v>
      </c>
      <c r="BA596" s="488">
        <v>0</v>
      </c>
      <c r="BB596" s="488">
        <v>0</v>
      </c>
      <c r="BC596" s="488">
        <v>0</v>
      </c>
      <c r="BD596" s="488">
        <v>0</v>
      </c>
      <c r="BE596" s="488">
        <v>0</v>
      </c>
      <c r="BF596" s="488">
        <v>0</v>
      </c>
      <c r="BG596" s="488">
        <v>0</v>
      </c>
      <c r="BH596" s="488">
        <v>0</v>
      </c>
      <c r="BI596" s="488">
        <v>0</v>
      </c>
      <c r="BJ596" s="488">
        <v>0</v>
      </c>
      <c r="BK596" s="489">
        <v>0</v>
      </c>
    </row>
    <row r="597" spans="2:63" x14ac:dyDescent="0.2">
      <c r="B597" s="487">
        <v>-9.9222109055824856E-8</v>
      </c>
      <c r="C597" s="488">
        <v>-3.3052729570219716E-8</v>
      </c>
      <c r="D597" s="488">
        <v>0</v>
      </c>
      <c r="E597" s="488">
        <v>0</v>
      </c>
      <c r="F597" s="488">
        <v>0</v>
      </c>
      <c r="G597" s="488">
        <v>0</v>
      </c>
      <c r="H597" s="488">
        <v>0</v>
      </c>
      <c r="I597" s="488">
        <v>0</v>
      </c>
      <c r="J597" s="488">
        <v>0</v>
      </c>
      <c r="K597" s="488">
        <v>0</v>
      </c>
      <c r="L597" s="488">
        <v>0</v>
      </c>
      <c r="M597" s="488">
        <v>3.2725427664998408E-6</v>
      </c>
      <c r="N597" s="488">
        <v>0</v>
      </c>
      <c r="O597" s="488">
        <v>0</v>
      </c>
      <c r="P597" s="488">
        <v>0</v>
      </c>
      <c r="Q597" s="488">
        <v>0</v>
      </c>
      <c r="R597" s="488">
        <v>1.808523949071521E-8</v>
      </c>
      <c r="S597" s="488">
        <v>-2.8612234730801002E-5</v>
      </c>
      <c r="T597" s="488">
        <v>0</v>
      </c>
      <c r="U597" s="488">
        <v>0</v>
      </c>
      <c r="V597" s="488">
        <v>0</v>
      </c>
      <c r="W597" s="488">
        <v>0</v>
      </c>
      <c r="X597" s="488">
        <v>0</v>
      </c>
      <c r="Y597" s="488">
        <v>8.2582292230373895E-6</v>
      </c>
      <c r="Z597" s="488">
        <v>0</v>
      </c>
      <c r="AA597" s="488">
        <v>0</v>
      </c>
      <c r="AB597" s="488">
        <v>0</v>
      </c>
      <c r="AC597" s="488">
        <v>0</v>
      </c>
      <c r="AD597" s="488">
        <v>-2.3884288760083611E-5</v>
      </c>
      <c r="AE597" s="488">
        <v>-3.9282258647732756E-5</v>
      </c>
      <c r="AF597" s="488">
        <v>-4.916250203326018E-5</v>
      </c>
      <c r="AG597" s="488">
        <v>-4.1714244591894902E-5</v>
      </c>
      <c r="AH597" s="488">
        <v>-2.0011282922442536E-5</v>
      </c>
      <c r="AI597" s="488">
        <v>2.3498254079061011E-6</v>
      </c>
      <c r="AJ597" s="488">
        <v>2.1781819692821228E-5</v>
      </c>
      <c r="AK597" s="488">
        <v>4.2977690554844242E-5</v>
      </c>
      <c r="AL597" s="488">
        <v>6.5723603276376073E-5</v>
      </c>
      <c r="AM597" s="488">
        <v>9.370060913410248E-5</v>
      </c>
      <c r="AN597" s="488">
        <v>1.2362123661468008E-4</v>
      </c>
      <c r="AO597" s="488">
        <v>1.4321263384034499E-4</v>
      </c>
      <c r="AP597" s="488">
        <v>1.4857469546426198E-4</v>
      </c>
      <c r="AQ597" s="488">
        <v>1.4045069774166162E-4</v>
      </c>
      <c r="AR597" s="488">
        <v>1.1405263509905485E-4</v>
      </c>
      <c r="AS597" s="488">
        <v>7.8410845334382466E-5</v>
      </c>
      <c r="AT597" s="488">
        <v>4.2732291346572054E-5</v>
      </c>
      <c r="AU597" s="488">
        <v>1.3046471320680465E-5</v>
      </c>
      <c r="AV597" s="488">
        <v>-4.1861136484654116E-6</v>
      </c>
      <c r="AW597" s="488">
        <v>-8.1297718427253418E-4</v>
      </c>
      <c r="AX597" s="488">
        <v>-1.5565813870379031E-3</v>
      </c>
      <c r="AY597" s="488">
        <v>2.3371975378099208E-3</v>
      </c>
      <c r="AZ597" s="488">
        <v>6.8836748496343796E-4</v>
      </c>
      <c r="BA597" s="488">
        <v>0</v>
      </c>
      <c r="BB597" s="488">
        <v>0</v>
      </c>
      <c r="BC597" s="488">
        <v>0</v>
      </c>
      <c r="BD597" s="488">
        <v>0</v>
      </c>
      <c r="BE597" s="488">
        <v>0</v>
      </c>
      <c r="BF597" s="488">
        <v>0</v>
      </c>
      <c r="BG597" s="488">
        <v>0</v>
      </c>
      <c r="BH597" s="488">
        <v>0</v>
      </c>
      <c r="BI597" s="488">
        <v>0</v>
      </c>
      <c r="BJ597" s="488">
        <v>0</v>
      </c>
      <c r="BK597" s="489">
        <v>0</v>
      </c>
    </row>
    <row r="598" spans="2:63" x14ac:dyDescent="0.2">
      <c r="B598" s="487">
        <v>-4.9066553836862826E-8</v>
      </c>
      <c r="C598" s="488">
        <v>-1.633451266428728E-8</v>
      </c>
      <c r="D598" s="488">
        <v>0</v>
      </c>
      <c r="E598" s="488">
        <v>0</v>
      </c>
      <c r="F598" s="488">
        <v>0</v>
      </c>
      <c r="G598" s="488">
        <v>0</v>
      </c>
      <c r="H598" s="488">
        <v>0</v>
      </c>
      <c r="I598" s="488">
        <v>0</v>
      </c>
      <c r="J598" s="488">
        <v>0</v>
      </c>
      <c r="K598" s="488">
        <v>0</v>
      </c>
      <c r="L598" s="488">
        <v>0</v>
      </c>
      <c r="M598" s="488">
        <v>3.342307888151751E-6</v>
      </c>
      <c r="N598" s="488">
        <v>0</v>
      </c>
      <c r="O598" s="488">
        <v>0</v>
      </c>
      <c r="P598" s="488">
        <v>0</v>
      </c>
      <c r="Q598" s="488">
        <v>0</v>
      </c>
      <c r="R598" s="488">
        <v>1.8469596560957889E-8</v>
      </c>
      <c r="S598" s="488">
        <v>-2.9315081285390229E-5</v>
      </c>
      <c r="T598" s="488">
        <v>0</v>
      </c>
      <c r="U598" s="488">
        <v>0</v>
      </c>
      <c r="V598" s="488">
        <v>0</v>
      </c>
      <c r="W598" s="488">
        <v>0</v>
      </c>
      <c r="X598" s="488">
        <v>0</v>
      </c>
      <c r="Y598" s="488">
        <v>8.4342781277008637E-6</v>
      </c>
      <c r="Z598" s="488">
        <v>0</v>
      </c>
      <c r="AA598" s="488">
        <v>0</v>
      </c>
      <c r="AB598" s="488">
        <v>0</v>
      </c>
      <c r="AC598" s="488">
        <v>0</v>
      </c>
      <c r="AD598" s="488">
        <v>-2.4393456904751171E-5</v>
      </c>
      <c r="AE598" s="488">
        <v>-4.0305488593249438E-5</v>
      </c>
      <c r="AF598" s="488">
        <v>-5.048917785823435E-5</v>
      </c>
      <c r="AG598" s="488">
        <v>-4.2977791627337066E-5</v>
      </c>
      <c r="AH598" s="488">
        <v>-2.0900792617972903E-5</v>
      </c>
      <c r="AI598" s="488">
        <v>1.8428263110136997E-6</v>
      </c>
      <c r="AJ598" s="488">
        <v>2.1595503805382082E-5</v>
      </c>
      <c r="AK598" s="488">
        <v>4.3145591795991194E-5</v>
      </c>
      <c r="AL598" s="488">
        <v>6.6278796531574549E-5</v>
      </c>
      <c r="AM598" s="488">
        <v>9.4762811583326122E-5</v>
      </c>
      <c r="AN598" s="488">
        <v>1.2522380297513413E-4</v>
      </c>
      <c r="AO598" s="488">
        <v>1.4512583119713918E-4</v>
      </c>
      <c r="AP598" s="488">
        <v>1.5050514443000745E-4</v>
      </c>
      <c r="AQ598" s="488">
        <v>1.4210465320996148E-4</v>
      </c>
      <c r="AR598" s="488">
        <v>1.1503018277059674E-4</v>
      </c>
      <c r="AS598" s="488">
        <v>7.8531357548614587E-5</v>
      </c>
      <c r="AT598" s="488">
        <v>4.1980000033794637E-5</v>
      </c>
      <c r="AU598" s="488">
        <v>1.1549375766146952E-5</v>
      </c>
      <c r="AV598" s="488">
        <v>-6.1646748550706065E-6</v>
      </c>
      <c r="AW598" s="488">
        <v>-1.4509609830942044E-5</v>
      </c>
      <c r="AX598" s="488">
        <v>-9.233134749826663E-4</v>
      </c>
      <c r="AY598" s="488">
        <v>-1.750591029225812E-3</v>
      </c>
      <c r="AZ598" s="488">
        <v>2.5926975201102098E-3</v>
      </c>
      <c r="BA598" s="488">
        <v>7.4712496880573361E-4</v>
      </c>
      <c r="BB598" s="488">
        <v>0</v>
      </c>
      <c r="BC598" s="488">
        <v>0</v>
      </c>
      <c r="BD598" s="488">
        <v>0</v>
      </c>
      <c r="BE598" s="488">
        <v>0</v>
      </c>
      <c r="BF598" s="488">
        <v>0</v>
      </c>
      <c r="BG598" s="488">
        <v>0</v>
      </c>
      <c r="BH598" s="488">
        <v>0</v>
      </c>
      <c r="BI598" s="488">
        <v>0</v>
      </c>
      <c r="BJ598" s="488">
        <v>0</v>
      </c>
      <c r="BK598" s="489">
        <v>0</v>
      </c>
    </row>
    <row r="599" spans="2:63" x14ac:dyDescent="0.2">
      <c r="B599" s="487">
        <v>-3.2558545442050598E-8</v>
      </c>
      <c r="C599" s="488">
        <v>-1.0832078451917984E-8</v>
      </c>
      <c r="D599" s="488">
        <v>0</v>
      </c>
      <c r="E599" s="488">
        <v>0</v>
      </c>
      <c r="F599" s="488">
        <v>0</v>
      </c>
      <c r="G599" s="488">
        <v>0</v>
      </c>
      <c r="H599" s="488">
        <v>0</v>
      </c>
      <c r="I599" s="488">
        <v>0</v>
      </c>
      <c r="J599" s="488">
        <v>0</v>
      </c>
      <c r="K599" s="488">
        <v>0</v>
      </c>
      <c r="L599" s="488">
        <v>0</v>
      </c>
      <c r="M599" s="488">
        <v>3.4057363285904928E-6</v>
      </c>
      <c r="N599" s="488">
        <v>0</v>
      </c>
      <c r="O599" s="488">
        <v>0</v>
      </c>
      <c r="P599" s="488">
        <v>0</v>
      </c>
      <c r="Q599" s="488">
        <v>0</v>
      </c>
      <c r="R599" s="488">
        <v>1.8821320704030892E-8</v>
      </c>
      <c r="S599" s="488">
        <v>-2.9862993307391058E-5</v>
      </c>
      <c r="T599" s="488">
        <v>0</v>
      </c>
      <c r="U599" s="488">
        <v>0</v>
      </c>
      <c r="V599" s="488">
        <v>0</v>
      </c>
      <c r="W599" s="488">
        <v>0</v>
      </c>
      <c r="X599" s="488">
        <v>0</v>
      </c>
      <c r="Y599" s="488">
        <v>8.5943400984413859E-6</v>
      </c>
      <c r="Z599" s="488">
        <v>0</v>
      </c>
      <c r="AA599" s="488">
        <v>0</v>
      </c>
      <c r="AB599" s="488">
        <v>0</v>
      </c>
      <c r="AC599" s="488">
        <v>0</v>
      </c>
      <c r="AD599" s="488">
        <v>-2.4856381420143916E-5</v>
      </c>
      <c r="AE599" s="488">
        <v>-4.1053482746389184E-5</v>
      </c>
      <c r="AF599" s="488">
        <v>-5.1421881140771846E-5</v>
      </c>
      <c r="AG599" s="488">
        <v>-4.3759541768034283E-5</v>
      </c>
      <c r="AH599" s="488">
        <v>-2.1254729940401156E-5</v>
      </c>
      <c r="AI599" s="488">
        <v>1.9294828421750031E-6</v>
      </c>
      <c r="AJ599" s="488">
        <v>2.2066012541397447E-5</v>
      </c>
      <c r="AK599" s="488">
        <v>4.4033557874688031E-5</v>
      </c>
      <c r="AL599" s="488">
        <v>6.7616379347752806E-5</v>
      </c>
      <c r="AM599" s="488">
        <v>9.6649793469634482E-5</v>
      </c>
      <c r="AN599" s="488">
        <v>1.2769865411220091E-4</v>
      </c>
      <c r="AO599" s="488">
        <v>1.4798778345737583E-4</v>
      </c>
      <c r="AP599" s="488">
        <v>1.5348047915370901E-4</v>
      </c>
      <c r="AQ599" s="488">
        <v>1.4493113536960534E-4</v>
      </c>
      <c r="AR599" s="488">
        <v>1.1735456841347261E-4</v>
      </c>
      <c r="AS599" s="488">
        <v>8.0171144540303746E-5</v>
      </c>
      <c r="AT599" s="488">
        <v>4.2939632744671413E-5</v>
      </c>
      <c r="AU599" s="488">
        <v>1.1943260039457351E-5</v>
      </c>
      <c r="AV599" s="488">
        <v>-6.0948104439080553E-6</v>
      </c>
      <c r="AW599" s="488">
        <v>-1.4585637635474921E-5</v>
      </c>
      <c r="AX599" s="488">
        <v>-1.590384737970834E-5</v>
      </c>
      <c r="AY599" s="488">
        <v>-1.0538158356990998E-3</v>
      </c>
      <c r="AZ599" s="488">
        <v>-1.972697089756198E-3</v>
      </c>
      <c r="BA599" s="488">
        <v>2.9099478382211275E-3</v>
      </c>
      <c r="BB599" s="488">
        <v>8.3602052519832042E-4</v>
      </c>
      <c r="BC599" s="488">
        <v>0</v>
      </c>
      <c r="BD599" s="488">
        <v>0</v>
      </c>
      <c r="BE599" s="488">
        <v>0</v>
      </c>
      <c r="BF599" s="488">
        <v>0</v>
      </c>
      <c r="BG599" s="488">
        <v>0</v>
      </c>
      <c r="BH599" s="488">
        <v>0</v>
      </c>
      <c r="BI599" s="488">
        <v>0</v>
      </c>
      <c r="BJ599" s="488">
        <v>0</v>
      </c>
      <c r="BK599" s="489">
        <v>0</v>
      </c>
    </row>
    <row r="600" spans="2:63" x14ac:dyDescent="0.2">
      <c r="B600" s="487">
        <v>-2.0953001473026278E-7</v>
      </c>
      <c r="C600" s="488">
        <v>-6.9825584877448424E-8</v>
      </c>
      <c r="D600" s="488">
        <v>0</v>
      </c>
      <c r="E600" s="488">
        <v>0</v>
      </c>
      <c r="F600" s="488">
        <v>0</v>
      </c>
      <c r="G600" s="488">
        <v>0</v>
      </c>
      <c r="H600" s="488">
        <v>0</v>
      </c>
      <c r="I600" s="488">
        <v>0</v>
      </c>
      <c r="J600" s="488">
        <v>0</v>
      </c>
      <c r="K600" s="488">
        <v>0</v>
      </c>
      <c r="L600" s="488">
        <v>0</v>
      </c>
      <c r="M600" s="488">
        <v>3.5416948705503399E-6</v>
      </c>
      <c r="N600" s="488">
        <v>0</v>
      </c>
      <c r="O600" s="488">
        <v>0</v>
      </c>
      <c r="P600" s="488">
        <v>0</v>
      </c>
      <c r="Q600" s="488">
        <v>0</v>
      </c>
      <c r="R600" s="488">
        <v>1.9571884370872384E-8</v>
      </c>
      <c r="S600" s="488">
        <v>-3.0498135031047546E-5</v>
      </c>
      <c r="T600" s="488">
        <v>0</v>
      </c>
      <c r="U600" s="488">
        <v>0</v>
      </c>
      <c r="V600" s="488">
        <v>0</v>
      </c>
      <c r="W600" s="488">
        <v>0</v>
      </c>
      <c r="X600" s="488">
        <v>0</v>
      </c>
      <c r="Y600" s="488">
        <v>8.9374310995372387E-6</v>
      </c>
      <c r="Z600" s="488">
        <v>0</v>
      </c>
      <c r="AA600" s="488">
        <v>0</v>
      </c>
      <c r="AB600" s="488">
        <v>0</v>
      </c>
      <c r="AC600" s="488">
        <v>0</v>
      </c>
      <c r="AD600" s="488">
        <v>-2.5848665039329352E-5</v>
      </c>
      <c r="AE600" s="488">
        <v>-4.1577685662159318E-5</v>
      </c>
      <c r="AF600" s="488">
        <v>-5.1802439394204062E-5</v>
      </c>
      <c r="AG600" s="488">
        <v>-4.3262367829761733E-5</v>
      </c>
      <c r="AH600" s="488">
        <v>-1.9322180189964731E-5</v>
      </c>
      <c r="AI600" s="488">
        <v>5.3553625138898567E-6</v>
      </c>
      <c r="AJ600" s="488">
        <v>2.6860385561864198E-5</v>
      </c>
      <c r="AK600" s="488">
        <v>5.0288073123357091E-5</v>
      </c>
      <c r="AL600" s="488">
        <v>7.5409507803395493E-5</v>
      </c>
      <c r="AM600" s="488">
        <v>1.0614318514851843E-4</v>
      </c>
      <c r="AN600" s="488">
        <v>1.390226929036684E-4</v>
      </c>
      <c r="AO600" s="488">
        <v>1.6076173112561116E-4</v>
      </c>
      <c r="AP600" s="488">
        <v>1.6707251146660246E-4</v>
      </c>
      <c r="AQ600" s="488">
        <v>1.5880939972709885E-4</v>
      </c>
      <c r="AR600" s="488">
        <v>1.3082280463059745E-4</v>
      </c>
      <c r="AS600" s="488">
        <v>9.2732820101785844E-5</v>
      </c>
      <c r="AT600" s="488">
        <v>5.4709956209739001E-5</v>
      </c>
      <c r="AU600" s="488">
        <v>2.3158096500383758E-5</v>
      </c>
      <c r="AV600" s="488">
        <v>5.0961083264298643E-6</v>
      </c>
      <c r="AW600" s="488">
        <v>-2.9213838073716483E-6</v>
      </c>
      <c r="AX600" s="488">
        <v>-3.6991994618205612E-6</v>
      </c>
      <c r="AY600" s="488">
        <v>1.8755463836520048E-7</v>
      </c>
      <c r="AZ600" s="488">
        <v>-1.1246032502885417E-3</v>
      </c>
      <c r="BA600" s="488">
        <v>-2.0959264061228833E-3</v>
      </c>
      <c r="BB600" s="488">
        <v>3.2713134284017564E-3</v>
      </c>
      <c r="BC600" s="488">
        <v>9.3658739910057291E-4</v>
      </c>
      <c r="BD600" s="488">
        <v>1.2612164583083768E-7</v>
      </c>
      <c r="BE600" s="488">
        <v>0</v>
      </c>
      <c r="BF600" s="488">
        <v>0</v>
      </c>
      <c r="BG600" s="488">
        <v>0</v>
      </c>
      <c r="BH600" s="488">
        <v>0</v>
      </c>
      <c r="BI600" s="488">
        <v>0</v>
      </c>
      <c r="BJ600" s="488">
        <v>0</v>
      </c>
      <c r="BK600" s="489">
        <v>0</v>
      </c>
    </row>
    <row r="601" spans="2:63" x14ac:dyDescent="0.2">
      <c r="B601" s="487">
        <v>-1.817002995772697E-7</v>
      </c>
      <c r="C601" s="488">
        <v>-6.0549061842008855E-8</v>
      </c>
      <c r="D601" s="488">
        <v>0</v>
      </c>
      <c r="E601" s="488">
        <v>0</v>
      </c>
      <c r="F601" s="488">
        <v>0</v>
      </c>
      <c r="G601" s="488">
        <v>0</v>
      </c>
      <c r="H601" s="488">
        <v>0</v>
      </c>
      <c r="I601" s="488">
        <v>0</v>
      </c>
      <c r="J601" s="488">
        <v>0</v>
      </c>
      <c r="K601" s="488">
        <v>0</v>
      </c>
      <c r="L601" s="488">
        <v>0</v>
      </c>
      <c r="M601" s="488">
        <v>3.5543564066745862E-6</v>
      </c>
      <c r="N601" s="488">
        <v>0</v>
      </c>
      <c r="O601" s="488">
        <v>0</v>
      </c>
      <c r="P601" s="488">
        <v>0</v>
      </c>
      <c r="Q601" s="488">
        <v>0</v>
      </c>
      <c r="R601" s="488">
        <v>1.9642384814867931E-8</v>
      </c>
      <c r="S601" s="488">
        <v>-3.061982175391547E-5</v>
      </c>
      <c r="T601" s="488">
        <v>0</v>
      </c>
      <c r="U601" s="488">
        <v>0</v>
      </c>
      <c r="V601" s="488">
        <v>0</v>
      </c>
      <c r="W601" s="488">
        <v>0</v>
      </c>
      <c r="X601" s="488">
        <v>0</v>
      </c>
      <c r="Y601" s="488">
        <v>8.9693837652445735E-6</v>
      </c>
      <c r="Z601" s="488">
        <v>0</v>
      </c>
      <c r="AA601" s="488">
        <v>0</v>
      </c>
      <c r="AB601" s="488">
        <v>0</v>
      </c>
      <c r="AC601" s="488">
        <v>0</v>
      </c>
      <c r="AD601" s="488">
        <v>-2.5941083075742277E-5</v>
      </c>
      <c r="AE601" s="488">
        <v>-4.1751645851069051E-5</v>
      </c>
      <c r="AF601" s="488">
        <v>-5.2025620574091061E-5</v>
      </c>
      <c r="AG601" s="488">
        <v>-4.3468712414629308E-5</v>
      </c>
      <c r="AH601" s="488">
        <v>-1.9454418200093174E-5</v>
      </c>
      <c r="AI601" s="488">
        <v>5.298484166518444E-6</v>
      </c>
      <c r="AJ601" s="488">
        <v>2.6867588950636387E-5</v>
      </c>
      <c r="AK601" s="488">
        <v>5.0364412145892292E-5</v>
      </c>
      <c r="AL601" s="488">
        <v>7.5563548144811504E-5</v>
      </c>
      <c r="AM601" s="488">
        <v>1.0639478149690896E-4</v>
      </c>
      <c r="AN601" s="488">
        <v>1.3937845604684689E-4</v>
      </c>
      <c r="AO601" s="488">
        <v>1.6117873459785791E-4</v>
      </c>
      <c r="AP601" s="488">
        <v>1.6750045695757779E-4</v>
      </c>
      <c r="AQ601" s="488">
        <v>1.591935392346892E-4</v>
      </c>
      <c r="AR601" s="488">
        <v>1.3109121111065485E-4</v>
      </c>
      <c r="AS601" s="488">
        <v>9.2849159218220088E-5</v>
      </c>
      <c r="AT601" s="488">
        <v>5.4677045167113476E-5</v>
      </c>
      <c r="AU601" s="488">
        <v>2.2996801249633436E-5</v>
      </c>
      <c r="AV601" s="488">
        <v>4.8543519486944631E-6</v>
      </c>
      <c r="AW601" s="488">
        <v>-3.2132723561031223E-6</v>
      </c>
      <c r="AX601" s="488">
        <v>-4.0045254607341124E-6</v>
      </c>
      <c r="AY601" s="488">
        <v>-1.2063164020123529E-7</v>
      </c>
      <c r="AZ601" s="488">
        <v>-1.2010173711142491E-6</v>
      </c>
      <c r="BA601" s="488">
        <v>-1.2933721695445009E-3</v>
      </c>
      <c r="BB601" s="488">
        <v>-2.4117952575203744E-3</v>
      </c>
      <c r="BC601" s="488">
        <v>3.6990871867031427E-3</v>
      </c>
      <c r="BD601" s="488">
        <v>1.0423541788067269E-3</v>
      </c>
      <c r="BE601" s="488">
        <v>0</v>
      </c>
      <c r="BF601" s="488">
        <v>0</v>
      </c>
      <c r="BG601" s="488">
        <v>0</v>
      </c>
      <c r="BH601" s="488">
        <v>0</v>
      </c>
      <c r="BI601" s="488">
        <v>0</v>
      </c>
      <c r="BJ601" s="488">
        <v>0</v>
      </c>
      <c r="BK601" s="489">
        <v>0</v>
      </c>
    </row>
    <row r="602" spans="2:63" x14ac:dyDescent="0.2">
      <c r="B602" s="487">
        <v>-1.8288373822939819E-7</v>
      </c>
      <c r="C602" s="488">
        <v>-6.0944230604575967E-8</v>
      </c>
      <c r="D602" s="488">
        <v>0</v>
      </c>
      <c r="E602" s="488">
        <v>0</v>
      </c>
      <c r="F602" s="488">
        <v>0</v>
      </c>
      <c r="G602" s="488">
        <v>0</v>
      </c>
      <c r="H602" s="488">
        <v>0</v>
      </c>
      <c r="I602" s="488">
        <v>0</v>
      </c>
      <c r="J602" s="488">
        <v>0</v>
      </c>
      <c r="K602" s="488">
        <v>0</v>
      </c>
      <c r="L602" s="488">
        <v>0</v>
      </c>
      <c r="M602" s="488">
        <v>3.6646206667235396E-6</v>
      </c>
      <c r="N602" s="488">
        <v>0</v>
      </c>
      <c r="O602" s="488">
        <v>0</v>
      </c>
      <c r="P602" s="488">
        <v>0</v>
      </c>
      <c r="Q602" s="488">
        <v>0</v>
      </c>
      <c r="R602" s="488">
        <v>2.025011307127213E-8</v>
      </c>
      <c r="S602" s="488">
        <v>-3.1505515475511049E-5</v>
      </c>
      <c r="T602" s="488">
        <v>0</v>
      </c>
      <c r="U602" s="488">
        <v>0</v>
      </c>
      <c r="V602" s="488">
        <v>0</v>
      </c>
      <c r="W602" s="488">
        <v>0</v>
      </c>
      <c r="X602" s="488">
        <v>0</v>
      </c>
      <c r="Y602" s="488">
        <v>9.247634548680949E-6</v>
      </c>
      <c r="Z602" s="488">
        <v>0</v>
      </c>
      <c r="AA602" s="488">
        <v>0</v>
      </c>
      <c r="AB602" s="488">
        <v>0</v>
      </c>
      <c r="AC602" s="488">
        <v>0</v>
      </c>
      <c r="AD602" s="488">
        <v>-2.6745833921832524E-5</v>
      </c>
      <c r="AE602" s="488">
        <v>-4.2918324160648598E-5</v>
      </c>
      <c r="AF602" s="488">
        <v>-5.3446614732524612E-5</v>
      </c>
      <c r="AG602" s="488">
        <v>-4.4558845676622143E-5</v>
      </c>
      <c r="AH602" s="488">
        <v>-1.973666148518652E-5</v>
      </c>
      <c r="AI602" s="488">
        <v>5.8499903045146524E-6</v>
      </c>
      <c r="AJ602" s="488">
        <v>2.8153770636502908E-5</v>
      </c>
      <c r="AK602" s="488">
        <v>5.2445869903135992E-5</v>
      </c>
      <c r="AL602" s="488">
        <v>7.8497730547741947E-5</v>
      </c>
      <c r="AM602" s="488">
        <v>1.1034844395379139E-4</v>
      </c>
      <c r="AN602" s="488">
        <v>1.4442434427546034E-4</v>
      </c>
      <c r="AO602" s="488">
        <v>1.6697363720727561E-4</v>
      </c>
      <c r="AP602" s="488">
        <v>1.7356355396845775E-4</v>
      </c>
      <c r="AQ602" s="488">
        <v>1.6507238709343071E-4</v>
      </c>
      <c r="AR602" s="488">
        <v>1.3617925067446572E-4</v>
      </c>
      <c r="AS602" s="488">
        <v>9.681577504938501E-5</v>
      </c>
      <c r="AT602" s="488">
        <v>5.7543704047490624E-5</v>
      </c>
      <c r="AU602" s="488">
        <v>2.4960806411562612E-5</v>
      </c>
      <c r="AV602" s="488">
        <v>6.3374989787198105E-6</v>
      </c>
      <c r="AW602" s="488">
        <v>-1.8876679344264138E-6</v>
      </c>
      <c r="AX602" s="488">
        <v>-2.630438662801389E-6</v>
      </c>
      <c r="AY602" s="488">
        <v>1.4610094560794928E-6</v>
      </c>
      <c r="AZ602" s="488">
        <v>4.4092648207247342E-7</v>
      </c>
      <c r="BA602" s="488">
        <v>-2.7961526598632713E-6</v>
      </c>
      <c r="BB602" s="488">
        <v>-1.4678580157502924E-3</v>
      </c>
      <c r="BC602" s="488">
        <v>-2.6608395040540189E-3</v>
      </c>
      <c r="BD602" s="488">
        <v>4.089096055682917E-3</v>
      </c>
      <c r="BE602" s="488">
        <v>1.1124818136455782E-3</v>
      </c>
      <c r="BF602" s="488">
        <v>0</v>
      </c>
      <c r="BG602" s="488">
        <v>0</v>
      </c>
      <c r="BH602" s="488">
        <v>0</v>
      </c>
      <c r="BI602" s="488">
        <v>0</v>
      </c>
      <c r="BJ602" s="488">
        <v>0</v>
      </c>
      <c r="BK602" s="489">
        <v>0</v>
      </c>
    </row>
    <row r="603" spans="2:63" x14ac:dyDescent="0.2">
      <c r="B603" s="487">
        <v>-1.1848708450336114E-7</v>
      </c>
      <c r="C603" s="488">
        <v>-3.947754274263133E-8</v>
      </c>
      <c r="D603" s="488">
        <v>0</v>
      </c>
      <c r="E603" s="488">
        <v>0</v>
      </c>
      <c r="F603" s="488">
        <v>0</v>
      </c>
      <c r="G603" s="488">
        <v>0</v>
      </c>
      <c r="H603" s="488">
        <v>0</v>
      </c>
      <c r="I603" s="488">
        <v>0</v>
      </c>
      <c r="J603" s="488">
        <v>0</v>
      </c>
      <c r="K603" s="488">
        <v>0</v>
      </c>
      <c r="L603" s="488">
        <v>0</v>
      </c>
      <c r="M603" s="488">
        <v>3.7094343748637296E-6</v>
      </c>
      <c r="N603" s="488">
        <v>0</v>
      </c>
      <c r="O603" s="488">
        <v>0</v>
      </c>
      <c r="P603" s="488">
        <v>0</v>
      </c>
      <c r="Q603" s="488">
        <v>0</v>
      </c>
      <c r="R603" s="488">
        <v>2.0499039204263332E-8</v>
      </c>
      <c r="S603" s="488">
        <v>-3.2001607978401003E-5</v>
      </c>
      <c r="T603" s="488">
        <v>0</v>
      </c>
      <c r="U603" s="488">
        <v>0</v>
      </c>
      <c r="V603" s="488">
        <v>0</v>
      </c>
      <c r="W603" s="488">
        <v>0</v>
      </c>
      <c r="X603" s="488">
        <v>0</v>
      </c>
      <c r="Y603" s="488">
        <v>9.3607213192893786E-6</v>
      </c>
      <c r="Z603" s="488">
        <v>0</v>
      </c>
      <c r="AA603" s="488">
        <v>0</v>
      </c>
      <c r="AB603" s="488">
        <v>0</v>
      </c>
      <c r="AC603" s="488">
        <v>0</v>
      </c>
      <c r="AD603" s="488">
        <v>-2.7072899670712441E-5</v>
      </c>
      <c r="AE603" s="488">
        <v>-4.3664834101465313E-5</v>
      </c>
      <c r="AF603" s="488">
        <v>-5.4432600561621141E-5</v>
      </c>
      <c r="AG603" s="488">
        <v>-4.5550466129770303E-5</v>
      </c>
      <c r="AH603" s="488">
        <v>-2.0530300077363072E-5</v>
      </c>
      <c r="AI603" s="488">
        <v>5.2568539327551601E-6</v>
      </c>
      <c r="AJ603" s="488">
        <v>2.7721717493997457E-5</v>
      </c>
      <c r="AK603" s="488">
        <v>5.2193953935077923E-5</v>
      </c>
      <c r="AL603" s="488">
        <v>7.8448295865848807E-5</v>
      </c>
      <c r="AM603" s="488">
        <v>1.1058174444348798E-4</v>
      </c>
      <c r="AN603" s="488">
        <v>1.4495795675895659E-4</v>
      </c>
      <c r="AO603" s="488">
        <v>1.6765468497192092E-4</v>
      </c>
      <c r="AP603" s="488">
        <v>1.7420991622263318E-4</v>
      </c>
      <c r="AQ603" s="488">
        <v>1.6549166827695659E-4</v>
      </c>
      <c r="AR603" s="488">
        <v>1.3610970680203761E-4</v>
      </c>
      <c r="AS603" s="488">
        <v>9.6148231204610905E-5</v>
      </c>
      <c r="AT603" s="488">
        <v>5.6262916092538265E-5</v>
      </c>
      <c r="AU603" s="488">
        <v>2.3148133512206244E-5</v>
      </c>
      <c r="AV603" s="488">
        <v>4.1610592795351953E-6</v>
      </c>
      <c r="AW603" s="488">
        <v>-4.3267984940848978E-6</v>
      </c>
      <c r="AX603" s="488">
        <v>-5.190667807506745E-6</v>
      </c>
      <c r="AY603" s="488">
        <v>-1.1923702609916917E-6</v>
      </c>
      <c r="AZ603" s="488">
        <v>-2.3786881277187977E-6</v>
      </c>
      <c r="BA603" s="488">
        <v>-5.8168967568203445E-6</v>
      </c>
      <c r="BB603" s="488">
        <v>-2.0561734325538414E-5</v>
      </c>
      <c r="BC603" s="488">
        <v>-1.7672655284870289E-3</v>
      </c>
      <c r="BD603" s="488">
        <v>-3.0589900102493406E-3</v>
      </c>
      <c r="BE603" s="488">
        <v>4.6503168966806063E-3</v>
      </c>
      <c r="BF603" s="488">
        <v>1.2477746443772964E-3</v>
      </c>
      <c r="BG603" s="488">
        <v>0</v>
      </c>
      <c r="BH603" s="488">
        <v>0</v>
      </c>
      <c r="BI603" s="488">
        <v>0</v>
      </c>
      <c r="BJ603" s="488">
        <v>0</v>
      </c>
      <c r="BK603" s="489">
        <v>0</v>
      </c>
    </row>
    <row r="604" spans="2:63" x14ac:dyDescent="0.2">
      <c r="B604" s="487">
        <v>-1.4271943560379623E-7</v>
      </c>
      <c r="C604" s="488">
        <v>-4.7555725665770002E-8</v>
      </c>
      <c r="D604" s="488">
        <v>0</v>
      </c>
      <c r="E604" s="488">
        <v>0</v>
      </c>
      <c r="F604" s="488">
        <v>0</v>
      </c>
      <c r="G604" s="488">
        <v>0</v>
      </c>
      <c r="H604" s="488">
        <v>0</v>
      </c>
      <c r="I604" s="488">
        <v>0</v>
      </c>
      <c r="J604" s="488">
        <v>0</v>
      </c>
      <c r="K604" s="488">
        <v>0</v>
      </c>
      <c r="L604" s="488">
        <v>0</v>
      </c>
      <c r="M604" s="488">
        <v>3.7718540914805521E-6</v>
      </c>
      <c r="N604" s="488">
        <v>0</v>
      </c>
      <c r="O604" s="488">
        <v>0</v>
      </c>
      <c r="P604" s="488">
        <v>0</v>
      </c>
      <c r="Q604" s="488">
        <v>0</v>
      </c>
      <c r="R604" s="488">
        <v>2.0842179476426052E-8</v>
      </c>
      <c r="S604" s="488">
        <v>-3.2417281671872212E-5</v>
      </c>
      <c r="T604" s="488">
        <v>0</v>
      </c>
      <c r="U604" s="488">
        <v>0</v>
      </c>
      <c r="V604" s="488">
        <v>0</v>
      </c>
      <c r="W604" s="488">
        <v>0</v>
      </c>
      <c r="X604" s="488">
        <v>0</v>
      </c>
      <c r="Y604" s="488">
        <v>9.518237671693984E-6</v>
      </c>
      <c r="Z604" s="488">
        <v>0</v>
      </c>
      <c r="AA604" s="488">
        <v>0</v>
      </c>
      <c r="AB604" s="488">
        <v>0</v>
      </c>
      <c r="AC604" s="488">
        <v>0</v>
      </c>
      <c r="AD604" s="488">
        <v>-2.7528465605915556E-5</v>
      </c>
      <c r="AE604" s="488">
        <v>-4.4153703912271688E-5</v>
      </c>
      <c r="AF604" s="488">
        <v>-5.4979532720370993E-5</v>
      </c>
      <c r="AG604" s="488">
        <v>-4.5822064394888343E-5</v>
      </c>
      <c r="AH604" s="488">
        <v>-2.0261610276140537E-5</v>
      </c>
      <c r="AI604" s="488">
        <v>6.0851625001681273E-6</v>
      </c>
      <c r="AJ604" s="488">
        <v>2.9053120187948808E-5</v>
      </c>
      <c r="AK604" s="488">
        <v>5.4065433025511124E-5</v>
      </c>
      <c r="AL604" s="488">
        <v>8.0895077595429313E-5</v>
      </c>
      <c r="AM604" s="488">
        <v>1.1368937215612031E-4</v>
      </c>
      <c r="AN604" s="488">
        <v>1.4877539942573193E-4</v>
      </c>
      <c r="AO604" s="488">
        <v>1.7199492859598653E-4</v>
      </c>
      <c r="AP604" s="488">
        <v>1.7879514511996014E-4</v>
      </c>
      <c r="AQ604" s="488">
        <v>1.7006993353397074E-4</v>
      </c>
      <c r="AR604" s="488">
        <v>1.4034755206305573E-4</v>
      </c>
      <c r="AS604" s="488">
        <v>9.9840532936094906E-5</v>
      </c>
      <c r="AT604" s="488">
        <v>5.94410151091131E-5</v>
      </c>
      <c r="AU604" s="488">
        <v>2.5921323537538704E-5</v>
      </c>
      <c r="AV604" s="488">
        <v>6.7704096626351046E-6</v>
      </c>
      <c r="AW604" s="488">
        <v>-1.6806134147439103E-6</v>
      </c>
      <c r="AX604" s="488">
        <v>-2.424079333976023E-6</v>
      </c>
      <c r="AY604" s="488">
        <v>1.8065173409305413E-6</v>
      </c>
      <c r="AZ604" s="488">
        <v>7.779224597652401E-7</v>
      </c>
      <c r="BA604" s="488">
        <v>-2.5386714849022496E-6</v>
      </c>
      <c r="BB604" s="488">
        <v>-1.7360987323895502E-5</v>
      </c>
      <c r="BC604" s="488">
        <v>-2.9738795204025531E-5</v>
      </c>
      <c r="BD604" s="488">
        <v>-1.9840599107097193E-3</v>
      </c>
      <c r="BE604" s="488">
        <v>-3.3647610742324058E-3</v>
      </c>
      <c r="BF604" s="488">
        <v>5.2578768384543562E-3</v>
      </c>
      <c r="BG604" s="488">
        <v>1.3535402354415554E-3</v>
      </c>
      <c r="BH604" s="488">
        <v>0</v>
      </c>
      <c r="BI604" s="488">
        <v>0</v>
      </c>
      <c r="BJ604" s="488">
        <v>0</v>
      </c>
      <c r="BK604" s="489">
        <v>0</v>
      </c>
    </row>
    <row r="605" spans="2:63" x14ac:dyDescent="0.2">
      <c r="B605" s="487">
        <v>3.1530271740723881E-6</v>
      </c>
      <c r="C605" s="488">
        <v>1.0510540128832034E-6</v>
      </c>
      <c r="D605" s="488">
        <v>0</v>
      </c>
      <c r="E605" s="488">
        <v>0</v>
      </c>
      <c r="F605" s="488">
        <v>0</v>
      </c>
      <c r="G605" s="488">
        <v>0</v>
      </c>
      <c r="H605" s="488">
        <v>0</v>
      </c>
      <c r="I605" s="488">
        <v>0</v>
      </c>
      <c r="J605" s="488">
        <v>0</v>
      </c>
      <c r="K605" s="488">
        <v>0</v>
      </c>
      <c r="L605" s="488">
        <v>0</v>
      </c>
      <c r="M605" s="488">
        <v>3.8318828629541144E-6</v>
      </c>
      <c r="N605" s="488">
        <v>0</v>
      </c>
      <c r="O605" s="488">
        <v>0</v>
      </c>
      <c r="P605" s="488">
        <v>0</v>
      </c>
      <c r="Q605" s="488">
        <v>0</v>
      </c>
      <c r="R605" s="488">
        <v>2.1175731613583104E-8</v>
      </c>
      <c r="S605" s="488">
        <v>-4.2269412532494437E-5</v>
      </c>
      <c r="T605" s="488">
        <v>0</v>
      </c>
      <c r="U605" s="488">
        <v>0</v>
      </c>
      <c r="V605" s="488">
        <v>0</v>
      </c>
      <c r="W605" s="488">
        <v>0</v>
      </c>
      <c r="X605" s="488">
        <v>0</v>
      </c>
      <c r="Y605" s="488">
        <v>9.6697171313498732E-6</v>
      </c>
      <c r="Z605" s="488">
        <v>0</v>
      </c>
      <c r="AA605" s="488">
        <v>0</v>
      </c>
      <c r="AB605" s="488">
        <v>0</v>
      </c>
      <c r="AC605" s="488">
        <v>0</v>
      </c>
      <c r="AD605" s="488">
        <v>-2.7966570098280144E-5</v>
      </c>
      <c r="AE605" s="488">
        <v>-6.3539281293766535E-5</v>
      </c>
      <c r="AF605" s="488">
        <v>-8.3881441522464699E-5</v>
      </c>
      <c r="AG605" s="488">
        <v>-8.4170332748366135E-5</v>
      </c>
      <c r="AH605" s="488">
        <v>-6.7190280048924763E-5</v>
      </c>
      <c r="AI605" s="488">
        <v>-4.9936201614614968E-5</v>
      </c>
      <c r="AJ605" s="488">
        <v>-3.6060757902851674E-5</v>
      </c>
      <c r="AK605" s="488">
        <v>-2.0437120201402537E-5</v>
      </c>
      <c r="AL605" s="488">
        <v>-3.1618652772775688E-6</v>
      </c>
      <c r="AM605" s="488">
        <v>2.1091013654818153E-5</v>
      </c>
      <c r="AN605" s="488">
        <v>4.6838198001050452E-5</v>
      </c>
      <c r="AO605" s="488">
        <v>5.9686670341110512E-5</v>
      </c>
      <c r="AP605" s="488">
        <v>5.6597280397469377E-5</v>
      </c>
      <c r="AQ605" s="488">
        <v>3.7227712868125561E-5</v>
      </c>
      <c r="AR605" s="488">
        <v>-4.5327455428928465E-6</v>
      </c>
      <c r="AS605" s="488">
        <v>-5.5395332737493558E-5</v>
      </c>
      <c r="AT605" s="488">
        <v>-1.0803706109646996E-4</v>
      </c>
      <c r="AU605" s="488">
        <v>-1.5350468147874979E-4</v>
      </c>
      <c r="AV605" s="488">
        <v>-1.8461124559088389E-4</v>
      </c>
      <c r="AW605" s="488">
        <v>-2.0682837032564259E-4</v>
      </c>
      <c r="AX605" s="488">
        <v>-2.1746576656758981E-4</v>
      </c>
      <c r="AY605" s="488">
        <v>-2.2547723187460629E-4</v>
      </c>
      <c r="AZ605" s="488">
        <v>-2.3975994879987979E-4</v>
      </c>
      <c r="BA605" s="488">
        <v>-2.56725987346231E-4</v>
      </c>
      <c r="BB605" s="488">
        <v>-2.8424243225077389E-4</v>
      </c>
      <c r="BC605" s="488">
        <v>-3.1180370688273923E-4</v>
      </c>
      <c r="BD605" s="488">
        <v>-3.3044117617581775E-4</v>
      </c>
      <c r="BE605" s="488">
        <v>-2.6366330852673446E-3</v>
      </c>
      <c r="BF605" s="488">
        <v>-3.9571647050111874E-3</v>
      </c>
      <c r="BG605" s="488">
        <v>9.3870279585683836E-5</v>
      </c>
      <c r="BH605" s="488">
        <v>8.277063149023621E-5</v>
      </c>
      <c r="BI605" s="488">
        <v>-9.6785246788341738E-7</v>
      </c>
      <c r="BJ605" s="488">
        <v>-2.7900631472691293E-9</v>
      </c>
      <c r="BK605" s="489">
        <v>-3.315767356747445E-11</v>
      </c>
    </row>
    <row r="606" spans="2:63" x14ac:dyDescent="0.2">
      <c r="B606" s="487">
        <v>8.0216930945465145E-6</v>
      </c>
      <c r="C606" s="488">
        <v>2.673984358699647E-6</v>
      </c>
      <c r="D606" s="488">
        <v>0</v>
      </c>
      <c r="E606" s="488">
        <v>0</v>
      </c>
      <c r="F606" s="488">
        <v>0</v>
      </c>
      <c r="G606" s="488">
        <v>0</v>
      </c>
      <c r="H606" s="488">
        <v>0</v>
      </c>
      <c r="I606" s="488">
        <v>0</v>
      </c>
      <c r="J606" s="488">
        <v>0</v>
      </c>
      <c r="K606" s="488">
        <v>0</v>
      </c>
      <c r="L606" s="488">
        <v>0</v>
      </c>
      <c r="M606" s="488">
        <v>3.9283621743938218E-6</v>
      </c>
      <c r="N606" s="488">
        <v>0</v>
      </c>
      <c r="O606" s="488">
        <v>0</v>
      </c>
      <c r="P606" s="488">
        <v>0</v>
      </c>
      <c r="Q606" s="488">
        <v>0</v>
      </c>
      <c r="R606" s="488">
        <v>2.170810320240403E-8</v>
      </c>
      <c r="S606" s="488">
        <v>-5.6950650265065103E-5</v>
      </c>
      <c r="T606" s="488">
        <v>0</v>
      </c>
      <c r="U606" s="488">
        <v>0</v>
      </c>
      <c r="V606" s="488">
        <v>0</v>
      </c>
      <c r="W606" s="488">
        <v>0</v>
      </c>
      <c r="X606" s="488">
        <v>0</v>
      </c>
      <c r="Y606" s="488">
        <v>9.9131822686245215E-6</v>
      </c>
      <c r="Z606" s="488">
        <v>0</v>
      </c>
      <c r="AA606" s="488">
        <v>0</v>
      </c>
      <c r="AB606" s="488">
        <v>0</v>
      </c>
      <c r="AC606" s="488">
        <v>0</v>
      </c>
      <c r="AD606" s="488">
        <v>-2.8670720735146649E-5</v>
      </c>
      <c r="AE606" s="488">
        <v>-9.2388300681696444E-5</v>
      </c>
      <c r="AF606" s="488">
        <v>-1.2687109519757722E-4</v>
      </c>
      <c r="AG606" s="488">
        <v>-1.4115703630112057E-4</v>
      </c>
      <c r="AH606" s="488">
        <v>-1.3685803077972177E-4</v>
      </c>
      <c r="AI606" s="488">
        <v>-1.3304308244587826E-4</v>
      </c>
      <c r="AJ606" s="488">
        <v>-1.326131896655959E-4</v>
      </c>
      <c r="AK606" s="488">
        <v>-1.308695191475787E-4</v>
      </c>
      <c r="AL606" s="488">
        <v>-1.2771865700113945E-4</v>
      </c>
      <c r="AM606" s="488">
        <v>-1.1607441817216646E-4</v>
      </c>
      <c r="AN606" s="488">
        <v>-1.0411463513400939E-4</v>
      </c>
      <c r="AO606" s="488">
        <v>-1.0660701963660299E-4</v>
      </c>
      <c r="AP606" s="488">
        <v>-1.2435815516598789E-4</v>
      </c>
      <c r="AQ606" s="488">
        <v>-1.5953845064732575E-4</v>
      </c>
      <c r="AR606" s="488">
        <v>-2.1921894769678842E-4</v>
      </c>
      <c r="AS606" s="488">
        <v>-2.8552435555403467E-4</v>
      </c>
      <c r="AT606" s="488">
        <v>-3.5641196313227277E-4</v>
      </c>
      <c r="AU606" s="488">
        <v>-4.1967346545412117E-4</v>
      </c>
      <c r="AV606" s="488">
        <v>-4.685571951190716E-4</v>
      </c>
      <c r="AW606" s="488">
        <v>-5.1121467085317885E-4</v>
      </c>
      <c r="AX606" s="488">
        <v>-5.3653616334792091E-4</v>
      </c>
      <c r="AY606" s="488">
        <v>-5.6270404529959461E-4</v>
      </c>
      <c r="AZ606" s="488">
        <v>-5.9665532424083359E-4</v>
      </c>
      <c r="BA606" s="488">
        <v>-6.3387846515652706E-4</v>
      </c>
      <c r="BB606" s="488">
        <v>-6.8026232078797957E-4</v>
      </c>
      <c r="BC606" s="488">
        <v>-7.3037756103771362E-4</v>
      </c>
      <c r="BD606" s="488">
        <v>-7.6605126340257602E-4</v>
      </c>
      <c r="BE606" s="488">
        <v>-7.9601263371976809E-4</v>
      </c>
      <c r="BF606" s="488">
        <v>-1.0163405540826342E-2</v>
      </c>
      <c r="BG606" s="488">
        <v>-8.8191928770587902E-3</v>
      </c>
      <c r="BH606" s="488">
        <v>-1.4842835629724771E-4</v>
      </c>
      <c r="BI606" s="488">
        <v>5.9411873153378258E-5</v>
      </c>
      <c r="BJ606" s="488">
        <v>-2.686233684771628E-7</v>
      </c>
      <c r="BK606" s="489">
        <v>-3.2337827924821901E-9</v>
      </c>
    </row>
    <row r="607" spans="2:63" x14ac:dyDescent="0.2">
      <c r="B607" s="487">
        <v>1.3666604654112262E-5</v>
      </c>
      <c r="C607" s="488">
        <v>4.5556702568558285E-6</v>
      </c>
      <c r="D607" s="488">
        <v>0</v>
      </c>
      <c r="E607" s="488">
        <v>0</v>
      </c>
      <c r="F607" s="488">
        <v>0</v>
      </c>
      <c r="G607" s="488">
        <v>0</v>
      </c>
      <c r="H607" s="488">
        <v>0</v>
      </c>
      <c r="I607" s="488">
        <v>0</v>
      </c>
      <c r="J607" s="488">
        <v>0</v>
      </c>
      <c r="K607" s="488">
        <v>0</v>
      </c>
      <c r="L607" s="488">
        <v>0</v>
      </c>
      <c r="M607" s="488">
        <v>3.9081843869295026E-6</v>
      </c>
      <c r="N607" s="488">
        <v>0</v>
      </c>
      <c r="O607" s="488">
        <v>0</v>
      </c>
      <c r="P607" s="488">
        <v>0</v>
      </c>
      <c r="Q607" s="488">
        <v>0</v>
      </c>
      <c r="R607" s="488">
        <v>2.1596970822618654E-8</v>
      </c>
      <c r="S607" s="488">
        <v>-7.2837317714726782E-5</v>
      </c>
      <c r="T607" s="488">
        <v>0</v>
      </c>
      <c r="U607" s="488">
        <v>0</v>
      </c>
      <c r="V607" s="488">
        <v>0</v>
      </c>
      <c r="W607" s="488">
        <v>0</v>
      </c>
      <c r="X607" s="488">
        <v>0</v>
      </c>
      <c r="Y607" s="488">
        <v>9.8622618719258585E-6</v>
      </c>
      <c r="Z607" s="488">
        <v>0</v>
      </c>
      <c r="AA607" s="488">
        <v>0</v>
      </c>
      <c r="AB607" s="488">
        <v>0</v>
      </c>
      <c r="AC607" s="488">
        <v>0</v>
      </c>
      <c r="AD607" s="488">
        <v>-2.852344448316807E-5</v>
      </c>
      <c r="AE607" s="488">
        <v>-1.2429035642880129E-4</v>
      </c>
      <c r="AF607" s="488">
        <v>-1.7478901560745311E-4</v>
      </c>
      <c r="AG607" s="488">
        <v>-2.0562354767142193E-4</v>
      </c>
      <c r="AH607" s="488">
        <v>-2.1692246028305129E-4</v>
      </c>
      <c r="AI607" s="488">
        <v>-2.2961157297440209E-4</v>
      </c>
      <c r="AJ607" s="488">
        <v>-2.4557497030781015E-4</v>
      </c>
      <c r="AK607" s="488">
        <v>-2.6079908793258735E-4</v>
      </c>
      <c r="AL607" s="488">
        <v>-2.749647884147219E-4</v>
      </c>
      <c r="AM607" s="488">
        <v>-2.7908768720667776E-4</v>
      </c>
      <c r="AN607" s="488">
        <v>-2.843421118952868E-4</v>
      </c>
      <c r="AO607" s="488">
        <v>-3.0543334896164336E-4</v>
      </c>
      <c r="AP607" s="488">
        <v>-3.4042354299911254E-4</v>
      </c>
      <c r="AQ607" s="488">
        <v>-3.9363047394346505E-4</v>
      </c>
      <c r="AR607" s="488">
        <v>-4.7304832310733104E-4</v>
      </c>
      <c r="AS607" s="488">
        <v>-5.5583966607133765E-4</v>
      </c>
      <c r="AT607" s="488">
        <v>-6.4647028027205872E-4</v>
      </c>
      <c r="AU607" s="488">
        <v>-7.2919013483909063E-4</v>
      </c>
      <c r="AV607" s="488">
        <v>-7.980160060818281E-4</v>
      </c>
      <c r="AW607" s="488">
        <v>-8.6407657368550543E-4</v>
      </c>
      <c r="AX607" s="488">
        <v>-9.0640014670293183E-4</v>
      </c>
      <c r="AY607" s="488">
        <v>-9.5376887232976985E-4</v>
      </c>
      <c r="AZ607" s="488">
        <v>-1.0104903822425616E-3</v>
      </c>
      <c r="BA607" s="488">
        <v>-1.0710841024909965E-3</v>
      </c>
      <c r="BB607" s="488">
        <v>-1.1388285535272125E-3</v>
      </c>
      <c r="BC607" s="488">
        <v>-1.2146628629976716E-3</v>
      </c>
      <c r="BD607" s="488">
        <v>-1.2698400224549879E-3</v>
      </c>
      <c r="BE607" s="488">
        <v>-1.3252176592994623E-3</v>
      </c>
      <c r="BF607" s="488">
        <v>-1.8062394435303053E-2</v>
      </c>
      <c r="BG607" s="488">
        <v>-1.3934532661367904E-2</v>
      </c>
      <c r="BH607" s="488">
        <v>6.1239659748152375E-4</v>
      </c>
      <c r="BI607" s="488">
        <v>3.6832769324240955E-4</v>
      </c>
      <c r="BJ607" s="488">
        <v>-1.9212405876528924E-6</v>
      </c>
      <c r="BK607" s="489">
        <v>-2.3121213042389358E-8</v>
      </c>
    </row>
    <row r="608" spans="2:63" x14ac:dyDescent="0.2">
      <c r="B608" s="487">
        <v>1.0875808603676103E-5</v>
      </c>
      <c r="C608" s="488">
        <v>3.6253803609646112E-6</v>
      </c>
      <c r="D608" s="488">
        <v>0</v>
      </c>
      <c r="E608" s="488">
        <v>0</v>
      </c>
      <c r="F608" s="488">
        <v>0</v>
      </c>
      <c r="G608" s="488">
        <v>0</v>
      </c>
      <c r="H608" s="488">
        <v>0</v>
      </c>
      <c r="I608" s="488">
        <v>0</v>
      </c>
      <c r="J608" s="488">
        <v>0</v>
      </c>
      <c r="K608" s="488">
        <v>0</v>
      </c>
      <c r="L608" s="488">
        <v>0</v>
      </c>
      <c r="M608" s="488">
        <v>3.9923287423549239E-6</v>
      </c>
      <c r="N608" s="488">
        <v>0</v>
      </c>
      <c r="O608" s="488">
        <v>0</v>
      </c>
      <c r="P608" s="488">
        <v>0</v>
      </c>
      <c r="Q608" s="488">
        <v>0</v>
      </c>
      <c r="R608" s="488">
        <v>2.2061007656470731E-8</v>
      </c>
      <c r="S608" s="488">
        <v>-6.566458901611133E-5</v>
      </c>
      <c r="T608" s="488">
        <v>0</v>
      </c>
      <c r="U608" s="488">
        <v>0</v>
      </c>
      <c r="V608" s="488">
        <v>0</v>
      </c>
      <c r="W608" s="488">
        <v>0</v>
      </c>
      <c r="X608" s="488">
        <v>0</v>
      </c>
      <c r="Y608" s="488">
        <v>1.0074601982759755E-5</v>
      </c>
      <c r="Z608" s="488">
        <v>0</v>
      </c>
      <c r="AA608" s="488">
        <v>0</v>
      </c>
      <c r="AB608" s="488">
        <v>0</v>
      </c>
      <c r="AC608" s="488">
        <v>0</v>
      </c>
      <c r="AD608" s="488">
        <v>-2.9137573945245757E-5</v>
      </c>
      <c r="AE608" s="488">
        <v>-1.0947447622891224E-4</v>
      </c>
      <c r="AF608" s="488">
        <v>-1.5231166495705711E-4</v>
      </c>
      <c r="AG608" s="488">
        <v>-1.748285800523019E-4</v>
      </c>
      <c r="AH608" s="488">
        <v>-1.7795592043089452E-4</v>
      </c>
      <c r="AI608" s="488">
        <v>-1.8201150426524473E-4</v>
      </c>
      <c r="AJ608" s="488">
        <v>-1.8946213801182359E-4</v>
      </c>
      <c r="AK608" s="488">
        <v>-1.9584902105730878E-4</v>
      </c>
      <c r="AL608" s="488">
        <v>-2.0097317774978984E-4</v>
      </c>
      <c r="AM608" s="488">
        <v>-1.9669722129471434E-4</v>
      </c>
      <c r="AN608" s="488">
        <v>-1.9279598242734342E-4</v>
      </c>
      <c r="AO608" s="488">
        <v>-2.0428174340612502E-4</v>
      </c>
      <c r="AP608" s="488">
        <v>-2.3066248262925164E-4</v>
      </c>
      <c r="AQ608" s="488">
        <v>-2.7517576829618178E-4</v>
      </c>
      <c r="AR608" s="488">
        <v>-3.4547169573439021E-4</v>
      </c>
      <c r="AS608" s="488">
        <v>-4.2094916123930782E-4</v>
      </c>
      <c r="AT608" s="488">
        <v>-5.0266750976258115E-4</v>
      </c>
      <c r="AU608" s="488">
        <v>-5.7647660826260459E-4</v>
      </c>
      <c r="AV608" s="488">
        <v>-6.3587074949901512E-4</v>
      </c>
      <c r="AW608" s="488">
        <v>-6.9058313158464925E-4</v>
      </c>
      <c r="AX608" s="488">
        <v>-7.2456149473123892E-4</v>
      </c>
      <c r="AY608" s="488">
        <v>-7.6141840204756346E-4</v>
      </c>
      <c r="AZ608" s="488">
        <v>-8.0695934488370178E-4</v>
      </c>
      <c r="BA608" s="488">
        <v>-8.5611795319532127E-4</v>
      </c>
      <c r="BB608" s="488">
        <v>-9.1364979689491713E-4</v>
      </c>
      <c r="BC608" s="488">
        <v>-9.7707523306195948E-4</v>
      </c>
      <c r="BD608" s="488">
        <v>-1.0227981637055371E-3</v>
      </c>
      <c r="BE608" s="488">
        <v>-1.0655408185759642E-3</v>
      </c>
      <c r="BF608" s="488">
        <v>-1.5193620061686619E-2</v>
      </c>
      <c r="BG608" s="488">
        <v>-1.087240284769031E-2</v>
      </c>
      <c r="BH608" s="488">
        <v>1.7477745106505016E-3</v>
      </c>
      <c r="BI608" s="488">
        <v>7.1398569111757321E-4</v>
      </c>
      <c r="BJ608" s="488">
        <v>-3.8173039447474437E-6</v>
      </c>
      <c r="BK608" s="489">
        <v>-4.5938564302264957E-8</v>
      </c>
    </row>
    <row r="609" spans="2:63" x14ac:dyDescent="0.2">
      <c r="B609" s="487">
        <v>4.8252327759947504E-6</v>
      </c>
      <c r="C609" s="488">
        <v>1.6084695272670848E-6</v>
      </c>
      <c r="D609" s="488">
        <v>0</v>
      </c>
      <c r="E609" s="488">
        <v>0</v>
      </c>
      <c r="F609" s="488">
        <v>0</v>
      </c>
      <c r="G609" s="488">
        <v>0</v>
      </c>
      <c r="H609" s="488">
        <v>0</v>
      </c>
      <c r="I609" s="488">
        <v>0</v>
      </c>
      <c r="J609" s="488">
        <v>0</v>
      </c>
      <c r="K609" s="488">
        <v>0</v>
      </c>
      <c r="L609" s="488">
        <v>0</v>
      </c>
      <c r="M609" s="488">
        <v>4.0043075157872928E-6</v>
      </c>
      <c r="N609" s="488">
        <v>0</v>
      </c>
      <c r="O609" s="488">
        <v>0</v>
      </c>
      <c r="P609" s="488">
        <v>0</v>
      </c>
      <c r="Q609" s="488">
        <v>0</v>
      </c>
      <c r="R609" s="488">
        <v>2.2127282877879128E-8</v>
      </c>
      <c r="S609" s="488">
        <v>-4.8648187629167072E-5</v>
      </c>
      <c r="T609" s="488">
        <v>0</v>
      </c>
      <c r="U609" s="488">
        <v>0</v>
      </c>
      <c r="V609" s="488">
        <v>0</v>
      </c>
      <c r="W609" s="488">
        <v>0</v>
      </c>
      <c r="X609" s="488">
        <v>0</v>
      </c>
      <c r="Y609" s="488">
        <v>1.010483151753237E-5</v>
      </c>
      <c r="Z609" s="488">
        <v>0</v>
      </c>
      <c r="AA609" s="488">
        <v>0</v>
      </c>
      <c r="AB609" s="488">
        <v>0</v>
      </c>
      <c r="AC609" s="488">
        <v>0</v>
      </c>
      <c r="AD609" s="488">
        <v>-2.9225002208105659E-5</v>
      </c>
      <c r="AE609" s="488">
        <v>-7.5356513040476477E-5</v>
      </c>
      <c r="AF609" s="488">
        <v>-1.0109373039227131E-4</v>
      </c>
      <c r="AG609" s="488">
        <v>-1.0599179836453458E-4</v>
      </c>
      <c r="AH609" s="488">
        <v>-9.2557456821003824E-5</v>
      </c>
      <c r="AI609" s="488">
        <v>-7.908595846735215E-5</v>
      </c>
      <c r="AJ609" s="488">
        <v>-6.9118814792709822E-5</v>
      </c>
      <c r="AK609" s="488">
        <v>-5.7477933485733379E-5</v>
      </c>
      <c r="AL609" s="488">
        <v>-4.4211879289923588E-5</v>
      </c>
      <c r="AM609" s="488">
        <v>-2.3209704065402931E-5</v>
      </c>
      <c r="AN609" s="488">
        <v>-1.0452372466462391E-6</v>
      </c>
      <c r="AO609" s="488">
        <v>7.2421517870202047E-6</v>
      </c>
      <c r="AP609" s="488">
        <v>-7.8039109686770317E-7</v>
      </c>
      <c r="AQ609" s="488">
        <v>-2.6052849246302554E-5</v>
      </c>
      <c r="AR609" s="488">
        <v>-7.523086672111233E-5</v>
      </c>
      <c r="AS609" s="488">
        <v>-1.3302455593330095E-4</v>
      </c>
      <c r="AT609" s="488">
        <v>-1.9359583144534006E-4</v>
      </c>
      <c r="AU609" s="488">
        <v>-2.4657387907071546E-4</v>
      </c>
      <c r="AV609" s="488">
        <v>-2.8465714576099074E-4</v>
      </c>
      <c r="AW609" s="488">
        <v>-3.1438996455365829E-4</v>
      </c>
      <c r="AX609" s="488">
        <v>-3.3024312770927808E-4</v>
      </c>
      <c r="AY609" s="488">
        <v>-3.4450513697783201E-4</v>
      </c>
      <c r="AZ609" s="488">
        <v>-3.6576419771971666E-4</v>
      </c>
      <c r="BA609" s="488">
        <v>-3.899883526235666E-4</v>
      </c>
      <c r="BB609" s="488">
        <v>-4.2471167605102542E-4</v>
      </c>
      <c r="BC609" s="488">
        <v>-4.6068094291502968E-4</v>
      </c>
      <c r="BD609" s="488">
        <v>-4.8558797457153892E-4</v>
      </c>
      <c r="BE609" s="488">
        <v>-5.0123688009334928E-4</v>
      </c>
      <c r="BF609" s="488">
        <v>-7.652851997252158E-3</v>
      </c>
      <c r="BG609" s="488">
        <v>-4.7329924112190364E-3</v>
      </c>
      <c r="BH609" s="488">
        <v>2.2359301150240429E-3</v>
      </c>
      <c r="BI609" s="488">
        <v>8.254405872882703E-4</v>
      </c>
      <c r="BJ609" s="488">
        <v>-4.4875177253027461E-6</v>
      </c>
      <c r="BK609" s="489">
        <v>-5.400141921878225E-8</v>
      </c>
    </row>
    <row r="610" spans="2:63" x14ac:dyDescent="0.2">
      <c r="B610" s="487">
        <v>4.3982079912990369E-7</v>
      </c>
      <c r="C610" s="488">
        <v>1.4662876694851592E-7</v>
      </c>
      <c r="D610" s="488">
        <v>0</v>
      </c>
      <c r="E610" s="488">
        <v>0</v>
      </c>
      <c r="F610" s="488">
        <v>0</v>
      </c>
      <c r="G610" s="488">
        <v>0</v>
      </c>
      <c r="H610" s="488">
        <v>0</v>
      </c>
      <c r="I610" s="488">
        <v>0</v>
      </c>
      <c r="J610" s="488">
        <v>0</v>
      </c>
      <c r="K610" s="488">
        <v>0</v>
      </c>
      <c r="L610" s="488">
        <v>0</v>
      </c>
      <c r="M610" s="488">
        <v>4.0340305484270512E-6</v>
      </c>
      <c r="N610" s="488">
        <v>0</v>
      </c>
      <c r="O610" s="488">
        <v>0</v>
      </c>
      <c r="P610" s="488">
        <v>0</v>
      </c>
      <c r="Q610" s="488">
        <v>0</v>
      </c>
      <c r="R610" s="488">
        <v>2.2292956010299973E-8</v>
      </c>
      <c r="S610" s="488">
        <v>-3.6609659510004281E-5</v>
      </c>
      <c r="T610" s="488">
        <v>0</v>
      </c>
      <c r="U610" s="488">
        <v>0</v>
      </c>
      <c r="V610" s="488">
        <v>0</v>
      </c>
      <c r="W610" s="488">
        <v>0</v>
      </c>
      <c r="X610" s="488">
        <v>0</v>
      </c>
      <c r="Y610" s="488">
        <v>1.017983636650982E-5</v>
      </c>
      <c r="Z610" s="488">
        <v>0</v>
      </c>
      <c r="AA610" s="488">
        <v>0</v>
      </c>
      <c r="AB610" s="488">
        <v>0</v>
      </c>
      <c r="AC610" s="488">
        <v>0</v>
      </c>
      <c r="AD610" s="488">
        <v>-2.9441929289192315E-5</v>
      </c>
      <c r="AE610" s="488">
        <v>-5.1102475674898585E-5</v>
      </c>
      <c r="AF610" s="488">
        <v>-6.4620205449301819E-5</v>
      </c>
      <c r="AG610" s="488">
        <v>-5.6813683877073419E-5</v>
      </c>
      <c r="AH610" s="488">
        <v>-3.1343189387589461E-5</v>
      </c>
      <c r="AI610" s="488">
        <v>-5.1372788660046173E-6</v>
      </c>
      <c r="AJ610" s="488">
        <v>1.7466894301110866E-5</v>
      </c>
      <c r="AK610" s="488">
        <v>4.2195450257090806E-5</v>
      </c>
      <c r="AL610" s="488">
        <v>6.8817413660052489E-5</v>
      </c>
      <c r="AM610" s="488">
        <v>1.020151246636518E-4</v>
      </c>
      <c r="AN610" s="488">
        <v>1.3749172950303958E-4</v>
      </c>
      <c r="AO610" s="488">
        <v>1.6011076435682283E-4</v>
      </c>
      <c r="AP610" s="488">
        <v>1.6530864574273172E-4</v>
      </c>
      <c r="AQ610" s="488">
        <v>1.5380514187274784E-4</v>
      </c>
      <c r="AR610" s="488">
        <v>1.1962650685808009E-4</v>
      </c>
      <c r="AS610" s="488">
        <v>7.4307804544274103E-5</v>
      </c>
      <c r="AT610" s="488">
        <v>2.8695123251931687E-5</v>
      </c>
      <c r="AU610" s="488">
        <v>-9.5106723927984582E-6</v>
      </c>
      <c r="AV610" s="488">
        <v>-3.2396606031758271E-5</v>
      </c>
      <c r="AW610" s="488">
        <v>-4.4235069770101262E-5</v>
      </c>
      <c r="AX610" s="488">
        <v>-4.7077868475071775E-5</v>
      </c>
      <c r="AY610" s="488">
        <v>-4.5089373730142213E-5</v>
      </c>
      <c r="AZ610" s="488">
        <v>-4.8915848402769982E-5</v>
      </c>
      <c r="BA610" s="488">
        <v>-5.52486981385443E-5</v>
      </c>
      <c r="BB610" s="488">
        <v>-7.3677418799678387E-5</v>
      </c>
      <c r="BC610" s="488">
        <v>-8.9997892107639144E-5</v>
      </c>
      <c r="BD610" s="488">
        <v>-9.9995542940732596E-5</v>
      </c>
      <c r="BE610" s="488">
        <v>-9.6147367316423357E-5</v>
      </c>
      <c r="BF610" s="488">
        <v>-1.1704969080997569E-3</v>
      </c>
      <c r="BG610" s="488">
        <v>-2.3412007254234798E-4</v>
      </c>
      <c r="BH610" s="488">
        <v>1.0856481474963431E-3</v>
      </c>
      <c r="BI610" s="488">
        <v>4.3592715569693366E-4</v>
      </c>
      <c r="BJ610" s="488">
        <v>-2.5052224457783269E-6</v>
      </c>
      <c r="BK610" s="489">
        <v>-3.0144471211960833E-8</v>
      </c>
    </row>
    <row r="611" spans="2:63" x14ac:dyDescent="0.2">
      <c r="B611" s="487">
        <v>9.9415412745710544E-7</v>
      </c>
      <c r="C611" s="488">
        <v>3.3141136968862589E-7</v>
      </c>
      <c r="D611" s="488">
        <v>0</v>
      </c>
      <c r="E611" s="488">
        <v>0</v>
      </c>
      <c r="F611" s="488">
        <v>0</v>
      </c>
      <c r="G611" s="488">
        <v>0</v>
      </c>
      <c r="H611" s="488">
        <v>0</v>
      </c>
      <c r="I611" s="488">
        <v>0</v>
      </c>
      <c r="J611" s="488">
        <v>0</v>
      </c>
      <c r="K611" s="488">
        <v>0</v>
      </c>
      <c r="L611" s="488">
        <v>0</v>
      </c>
      <c r="M611" s="488">
        <v>4.0366871294720413E-6</v>
      </c>
      <c r="N611" s="488">
        <v>0</v>
      </c>
      <c r="O611" s="488">
        <v>0</v>
      </c>
      <c r="P611" s="488">
        <v>0</v>
      </c>
      <c r="Q611" s="488">
        <v>0</v>
      </c>
      <c r="R611" s="488">
        <v>2.230726877243082E-8</v>
      </c>
      <c r="S611" s="488">
        <v>-3.8464888230805791E-5</v>
      </c>
      <c r="T611" s="488">
        <v>0</v>
      </c>
      <c r="U611" s="488">
        <v>0</v>
      </c>
      <c r="V611" s="488">
        <v>0</v>
      </c>
      <c r="W611" s="488">
        <v>0</v>
      </c>
      <c r="X611" s="488">
        <v>0</v>
      </c>
      <c r="Y611" s="488">
        <v>1.0186540164130141E-5</v>
      </c>
      <c r="Z611" s="488">
        <v>0</v>
      </c>
      <c r="AA611" s="488">
        <v>0</v>
      </c>
      <c r="AB611" s="488">
        <v>0</v>
      </c>
      <c r="AC611" s="488">
        <v>0</v>
      </c>
      <c r="AD611" s="488">
        <v>-2.9461316034104859E-5</v>
      </c>
      <c r="AE611" s="488">
        <v>-5.480037415649076E-5</v>
      </c>
      <c r="AF611" s="488">
        <v>-7.0159570335326469E-5</v>
      </c>
      <c r="AG611" s="488">
        <v>-6.422747340023593E-5</v>
      </c>
      <c r="AH611" s="488">
        <v>-4.0504253453481744E-5</v>
      </c>
      <c r="AI611" s="488">
        <v>-1.6146469064750885E-5</v>
      </c>
      <c r="AJ611" s="488">
        <v>4.6178600759693746E-6</v>
      </c>
      <c r="AK611" s="488">
        <v>2.7446704296097118E-5</v>
      </c>
      <c r="AL611" s="488">
        <v>5.2125762350079419E-5</v>
      </c>
      <c r="AM611" s="488">
        <v>8.3568309491740839E-5</v>
      </c>
      <c r="AN611" s="488">
        <v>1.1712764231495325E-4</v>
      </c>
      <c r="AO611" s="488">
        <v>1.3766007533150965E-4</v>
      </c>
      <c r="AP611" s="488">
        <v>1.4089670066375288E-4</v>
      </c>
      <c r="AQ611" s="488">
        <v>1.2732588499612518E-4</v>
      </c>
      <c r="AR611" s="488">
        <v>9.0857174527241361E-5</v>
      </c>
      <c r="AS611" s="488">
        <v>4.3610813588525893E-5</v>
      </c>
      <c r="AT611" s="488">
        <v>-4.3116664084682371E-6</v>
      </c>
      <c r="AU611" s="488">
        <v>-4.4780315576401289E-5</v>
      </c>
      <c r="AV611" s="488">
        <v>-6.9965281014459056E-5</v>
      </c>
      <c r="AW611" s="488">
        <v>-8.4477051671149467E-5</v>
      </c>
      <c r="AX611" s="488">
        <v>-8.9265219718835838E-5</v>
      </c>
      <c r="AY611" s="488">
        <v>-8.9688213154318942E-5</v>
      </c>
      <c r="AZ611" s="488">
        <v>-9.6111997576532951E-5</v>
      </c>
      <c r="BA611" s="488">
        <v>-1.0510610699203046E-4</v>
      </c>
      <c r="BB611" s="488">
        <v>-1.2599638347946147E-4</v>
      </c>
      <c r="BC611" s="488">
        <v>-1.4526496606311577E-4</v>
      </c>
      <c r="BD611" s="488">
        <v>-1.5749474031899642E-4</v>
      </c>
      <c r="BE611" s="488">
        <v>-1.5652680631352521E-4</v>
      </c>
      <c r="BF611" s="488">
        <v>-8.9914396864161292E-5</v>
      </c>
      <c r="BG611" s="488">
        <v>-6.5170457181599334E-4</v>
      </c>
      <c r="BH611" s="488">
        <v>-1.8734485368946951E-3</v>
      </c>
      <c r="BI611" s="488">
        <v>-3.4792083991007361E-4</v>
      </c>
      <c r="BJ611" s="488">
        <v>3.3954930922902235E-5</v>
      </c>
      <c r="BK611" s="489">
        <v>-4.5579164458507839E-7</v>
      </c>
    </row>
    <row r="612" spans="2:63" x14ac:dyDescent="0.2">
      <c r="B612" s="487">
        <v>1.1851846152242137E-6</v>
      </c>
      <c r="C612" s="488">
        <v>3.9508904045126007E-7</v>
      </c>
      <c r="D612" s="488">
        <v>0</v>
      </c>
      <c r="E612" s="488">
        <v>0</v>
      </c>
      <c r="F612" s="488">
        <v>0</v>
      </c>
      <c r="G612" s="488">
        <v>0</v>
      </c>
      <c r="H612" s="488">
        <v>0</v>
      </c>
      <c r="I612" s="488">
        <v>0</v>
      </c>
      <c r="J612" s="488">
        <v>0</v>
      </c>
      <c r="K612" s="488">
        <v>0</v>
      </c>
      <c r="L612" s="488">
        <v>0</v>
      </c>
      <c r="M612" s="488">
        <v>4.05648889177453E-6</v>
      </c>
      <c r="N612" s="488">
        <v>0</v>
      </c>
      <c r="O612" s="488">
        <v>0</v>
      </c>
      <c r="P612" s="488">
        <v>0</v>
      </c>
      <c r="Q612" s="488">
        <v>0</v>
      </c>
      <c r="R612" s="488">
        <v>2.2415171213894987E-8</v>
      </c>
      <c r="S612" s="488">
        <v>-3.9362246832005444E-5</v>
      </c>
      <c r="T612" s="488">
        <v>0</v>
      </c>
      <c r="U612" s="488">
        <v>0</v>
      </c>
      <c r="V612" s="488">
        <v>0</v>
      </c>
      <c r="W612" s="488">
        <v>0</v>
      </c>
      <c r="X612" s="488">
        <v>0</v>
      </c>
      <c r="Y612" s="488">
        <v>1.0236511673291559E-5</v>
      </c>
      <c r="Z612" s="488">
        <v>0</v>
      </c>
      <c r="AA612" s="488">
        <v>0</v>
      </c>
      <c r="AB612" s="488">
        <v>0</v>
      </c>
      <c r="AC612" s="488">
        <v>0</v>
      </c>
      <c r="AD612" s="488">
        <v>-2.960584798562093E-5</v>
      </c>
      <c r="AE612" s="488">
        <v>-5.6487301990201539E-5</v>
      </c>
      <c r="AF612" s="488">
        <v>-7.2631057519297786E-5</v>
      </c>
      <c r="AG612" s="488">
        <v>-6.7396115292151209E-5</v>
      </c>
      <c r="AH612" s="488">
        <v>-4.4240308125353218E-5</v>
      </c>
      <c r="AI612" s="488">
        <v>-2.0484943675274292E-5</v>
      </c>
      <c r="AJ612" s="488">
        <v>-3.3651563750955633E-7</v>
      </c>
      <c r="AK612" s="488">
        <v>2.1865091359899065E-5</v>
      </c>
      <c r="AL612" s="488">
        <v>4.5904278646159355E-5</v>
      </c>
      <c r="AM612" s="488">
        <v>7.6813506301312735E-5</v>
      </c>
      <c r="AN612" s="488">
        <v>1.0978649548362262E-4</v>
      </c>
      <c r="AO612" s="488">
        <v>1.2960960125276907E-4</v>
      </c>
      <c r="AP612" s="488">
        <v>1.3209865903130369E-4</v>
      </c>
      <c r="AQ612" s="488">
        <v>1.1766419678122799E-4</v>
      </c>
      <c r="AR612" s="488">
        <v>8.0138970003389674E-5</v>
      </c>
      <c r="AS612" s="488">
        <v>3.1930722128698311E-5</v>
      </c>
      <c r="AT612" s="488">
        <v>-1.7113197002364099E-5</v>
      </c>
      <c r="AU612" s="488">
        <v>-5.8646305727861302E-5</v>
      </c>
      <c r="AV612" s="488">
        <v>-8.4838647246789425E-5</v>
      </c>
      <c r="AW612" s="488">
        <v>-1.0044831041265169E-4</v>
      </c>
      <c r="AX612" s="488">
        <v>-1.0601661128936766E-4</v>
      </c>
      <c r="AY612" s="488">
        <v>-1.073753196802231E-4</v>
      </c>
      <c r="AZ612" s="488">
        <v>-1.1483475285755697E-4</v>
      </c>
      <c r="BA612" s="488">
        <v>-1.2489552770633683E-4</v>
      </c>
      <c r="BB612" s="488">
        <v>-1.4684160593366521E-4</v>
      </c>
      <c r="BC612" s="488">
        <v>-1.6734148696566104E-4</v>
      </c>
      <c r="BD612" s="488">
        <v>-1.804921705894141E-4</v>
      </c>
      <c r="BE612" s="488">
        <v>-1.8062863670248713E-4</v>
      </c>
      <c r="BF612" s="488">
        <v>-9.3074886630337139E-5</v>
      </c>
      <c r="BG612" s="488">
        <v>-1.025470404858439E-3</v>
      </c>
      <c r="BH612" s="488">
        <v>-2.2539075813405862E-3</v>
      </c>
      <c r="BI612" s="488">
        <v>1.4966111268660542E-4</v>
      </c>
      <c r="BJ612" s="488">
        <v>2.0702220354400919E-4</v>
      </c>
      <c r="BK612" s="489">
        <v>-3.4442650037802753E-6</v>
      </c>
    </row>
    <row r="613" spans="2:63" x14ac:dyDescent="0.2">
      <c r="B613" s="487">
        <v>6.0114061464670648E-7</v>
      </c>
      <c r="C613" s="488">
        <v>2.0040230566467778E-7</v>
      </c>
      <c r="D613" s="488">
        <v>0</v>
      </c>
      <c r="E613" s="488">
        <v>0</v>
      </c>
      <c r="F613" s="488">
        <v>0</v>
      </c>
      <c r="G613" s="488">
        <v>0</v>
      </c>
      <c r="H613" s="488">
        <v>0</v>
      </c>
      <c r="I613" s="488">
        <v>0</v>
      </c>
      <c r="J613" s="488">
        <v>0</v>
      </c>
      <c r="K613" s="488">
        <v>0</v>
      </c>
      <c r="L613" s="488">
        <v>0</v>
      </c>
      <c r="M613" s="488">
        <v>4.1172386950536312E-6</v>
      </c>
      <c r="N613" s="488">
        <v>0</v>
      </c>
      <c r="O613" s="488">
        <v>0</v>
      </c>
      <c r="P613" s="488">
        <v>0</v>
      </c>
      <c r="Q613" s="488">
        <v>0</v>
      </c>
      <c r="R613" s="488">
        <v>2.2750607258456596E-8</v>
      </c>
      <c r="S613" s="488">
        <v>-3.8380751592849964E-5</v>
      </c>
      <c r="T613" s="488">
        <v>0</v>
      </c>
      <c r="U613" s="488">
        <v>0</v>
      </c>
      <c r="V613" s="488">
        <v>0</v>
      </c>
      <c r="W613" s="488">
        <v>0</v>
      </c>
      <c r="X613" s="488">
        <v>0</v>
      </c>
      <c r="Y613" s="488">
        <v>1.0389811754050497E-5</v>
      </c>
      <c r="Z613" s="488">
        <v>0</v>
      </c>
      <c r="AA613" s="488">
        <v>0</v>
      </c>
      <c r="AB613" s="488">
        <v>0</v>
      </c>
      <c r="AC613" s="488">
        <v>0</v>
      </c>
      <c r="AD613" s="488">
        <v>-3.0049219953212236E-5</v>
      </c>
      <c r="AE613" s="488">
        <v>-5.4189477043747446E-5</v>
      </c>
      <c r="AF613" s="488">
        <v>-6.9002592919916589E-5</v>
      </c>
      <c r="AG613" s="488">
        <v>-6.2073259359203331E-5</v>
      </c>
      <c r="AH613" s="488">
        <v>-3.7059931558566274E-5</v>
      </c>
      <c r="AI613" s="488">
        <v>-1.1347978256332587E-5</v>
      </c>
      <c r="AJ613" s="488">
        <v>1.0694036449387023E-5</v>
      </c>
      <c r="AK613" s="488">
        <v>3.4878862584492021E-5</v>
      </c>
      <c r="AL613" s="488">
        <v>6.0954566057717409E-5</v>
      </c>
      <c r="AM613" s="488">
        <v>9.3852462127582467E-5</v>
      </c>
      <c r="AN613" s="488">
        <v>1.2898530132928474E-4</v>
      </c>
      <c r="AO613" s="488">
        <v>1.5091831559570614E-4</v>
      </c>
      <c r="AP613" s="488">
        <v>1.5512282382779434E-4</v>
      </c>
      <c r="AQ613" s="488">
        <v>1.4224082654705136E-4</v>
      </c>
      <c r="AR613" s="488">
        <v>1.0610053715575437E-4</v>
      </c>
      <c r="AS613" s="488">
        <v>5.8812022893355714E-5</v>
      </c>
      <c r="AT613" s="488">
        <v>1.098018114293383E-5</v>
      </c>
      <c r="AU613" s="488">
        <v>-2.9252960494717192E-5</v>
      </c>
      <c r="AV613" s="488">
        <v>-5.3875683098430355E-5</v>
      </c>
      <c r="AW613" s="488">
        <v>-6.7416161675413339E-5</v>
      </c>
      <c r="AX613" s="488">
        <v>-7.1410792452143018E-5</v>
      </c>
      <c r="AY613" s="488">
        <v>-7.0716752566680162E-5</v>
      </c>
      <c r="AZ613" s="488">
        <v>-7.6058463746394959E-5</v>
      </c>
      <c r="BA613" s="488">
        <v>-8.3971027263139188E-5</v>
      </c>
      <c r="BB613" s="488">
        <v>-1.0415589886702149E-4</v>
      </c>
      <c r="BC613" s="488">
        <v>-1.2243858281741835E-4</v>
      </c>
      <c r="BD613" s="488">
        <v>-1.33872505760739E-4</v>
      </c>
      <c r="BE613" s="488">
        <v>-1.3151541970744633E-4</v>
      </c>
      <c r="BF613" s="488">
        <v>-1.1060550912315482E-4</v>
      </c>
      <c r="BG613" s="488">
        <v>-7.2731188843856709E-4</v>
      </c>
      <c r="BH613" s="488">
        <v>-8.3963853251725618E-4</v>
      </c>
      <c r="BI613" s="488">
        <v>1.1744119683393395E-3</v>
      </c>
      <c r="BJ613" s="488">
        <v>3.901409853292459E-4</v>
      </c>
      <c r="BK613" s="489">
        <v>-6.8228432196790548E-6</v>
      </c>
    </row>
    <row r="614" spans="2:63" x14ac:dyDescent="0.2">
      <c r="B614" s="487">
        <v>2.0467493067684479E-9</v>
      </c>
      <c r="C614" s="488">
        <v>6.9942776468142525E-10</v>
      </c>
      <c r="D614" s="488">
        <v>0</v>
      </c>
      <c r="E614" s="488">
        <v>0</v>
      </c>
      <c r="F614" s="488">
        <v>0</v>
      </c>
      <c r="G614" s="488">
        <v>0</v>
      </c>
      <c r="H614" s="488">
        <v>0</v>
      </c>
      <c r="I614" s="488">
        <v>0</v>
      </c>
      <c r="J614" s="488">
        <v>0</v>
      </c>
      <c r="K614" s="488">
        <v>0</v>
      </c>
      <c r="L614" s="488">
        <v>0</v>
      </c>
      <c r="M614" s="488">
        <v>4.1283597176097608E-6</v>
      </c>
      <c r="N614" s="488">
        <v>0</v>
      </c>
      <c r="O614" s="488">
        <v>0</v>
      </c>
      <c r="P614" s="488">
        <v>0</v>
      </c>
      <c r="Q614" s="488">
        <v>0</v>
      </c>
      <c r="R614" s="488">
        <v>2.281350166784472E-8</v>
      </c>
      <c r="S614" s="488">
        <v>-3.6943161026498506E-5</v>
      </c>
      <c r="T614" s="488">
        <v>0</v>
      </c>
      <c r="U614" s="488">
        <v>0</v>
      </c>
      <c r="V614" s="488">
        <v>0</v>
      </c>
      <c r="W614" s="488">
        <v>0</v>
      </c>
      <c r="X614" s="488">
        <v>0</v>
      </c>
      <c r="Y614" s="488">
        <v>1.0417874033467296E-5</v>
      </c>
      <c r="Z614" s="488">
        <v>0</v>
      </c>
      <c r="AA614" s="488">
        <v>0</v>
      </c>
      <c r="AB614" s="488">
        <v>0</v>
      </c>
      <c r="AC614" s="488">
        <v>0</v>
      </c>
      <c r="AD614" s="488">
        <v>-3.0130375230243928E-5</v>
      </c>
      <c r="AE614" s="488">
        <v>-5.1251581889405246E-5</v>
      </c>
      <c r="AF614" s="488">
        <v>-6.4562105008882445E-5</v>
      </c>
      <c r="AG614" s="488">
        <v>-5.6028644637425105E-5</v>
      </c>
      <c r="AH614" s="488">
        <v>-2.946579137839099E-5</v>
      </c>
      <c r="AI614" s="488">
        <v>-2.1139942306493999E-6</v>
      </c>
      <c r="AJ614" s="488">
        <v>2.1549110498449413E-5</v>
      </c>
      <c r="AK614" s="488">
        <v>4.7418711011744082E-5</v>
      </c>
      <c r="AL614" s="488">
        <v>7.5209228868669369E-5</v>
      </c>
      <c r="AM614" s="488">
        <v>1.0969264633124308E-4</v>
      </c>
      <c r="AN614" s="488">
        <v>1.4655460738838451E-4</v>
      </c>
      <c r="AO614" s="488">
        <v>1.7032547035857612E-4</v>
      </c>
      <c r="AP614" s="488">
        <v>1.7618717265113857E-4</v>
      </c>
      <c r="AQ614" s="488">
        <v>1.6500514891529088E-4</v>
      </c>
      <c r="AR614" s="488">
        <v>1.3067683388260243E-4</v>
      </c>
      <c r="AS614" s="488">
        <v>8.4871113694478129E-5</v>
      </c>
      <c r="AT614" s="488">
        <v>3.8818957938589922E-5</v>
      </c>
      <c r="AU614" s="488">
        <v>3.6217001233521812E-7</v>
      </c>
      <c r="AV614" s="488">
        <v>-2.2402942047510671E-5</v>
      </c>
      <c r="AW614" s="488">
        <v>-3.3721073670485088E-5</v>
      </c>
      <c r="AX614" s="488">
        <v>-3.6101735698075565E-5</v>
      </c>
      <c r="AY614" s="488">
        <v>-3.3372761171225271E-5</v>
      </c>
      <c r="AZ614" s="488">
        <v>-3.6542575385272932E-5</v>
      </c>
      <c r="BA614" s="488">
        <v>-4.2221724157435678E-5</v>
      </c>
      <c r="BB614" s="488">
        <v>-6.0412148101400207E-5</v>
      </c>
      <c r="BC614" s="488">
        <v>-7.6269003486982741E-5</v>
      </c>
      <c r="BD614" s="488">
        <v>-8.5857269599637701E-5</v>
      </c>
      <c r="BE614" s="488">
        <v>-8.1046305335271372E-5</v>
      </c>
      <c r="BF614" s="488">
        <v>-1.1960963013189644E-4</v>
      </c>
      <c r="BG614" s="488">
        <v>-2.7158036347094128E-4</v>
      </c>
      <c r="BH614" s="488">
        <v>7.2863954466492742E-4</v>
      </c>
      <c r="BI614" s="488">
        <v>1.7010067719540611E-3</v>
      </c>
      <c r="BJ614" s="488">
        <v>4.354450458626466E-4</v>
      </c>
      <c r="BK614" s="489">
        <v>-7.9894584360247858E-6</v>
      </c>
    </row>
    <row r="615" spans="2:63" x14ac:dyDescent="0.2">
      <c r="B615" s="487">
        <v>-8.8733673180995017E-9</v>
      </c>
      <c r="C615" s="488">
        <v>-2.9404754387689705E-9</v>
      </c>
      <c r="D615" s="488">
        <v>0</v>
      </c>
      <c r="E615" s="488">
        <v>0</v>
      </c>
      <c r="F615" s="488">
        <v>0</v>
      </c>
      <c r="G615" s="488">
        <v>0</v>
      </c>
      <c r="H615" s="488">
        <v>0</v>
      </c>
      <c r="I615" s="488">
        <v>0</v>
      </c>
      <c r="J615" s="488">
        <v>0</v>
      </c>
      <c r="K615" s="488">
        <v>0</v>
      </c>
      <c r="L615" s="488">
        <v>0</v>
      </c>
      <c r="M615" s="488">
        <v>4.0906353794905261E-6</v>
      </c>
      <c r="N615" s="488">
        <v>0</v>
      </c>
      <c r="O615" s="488">
        <v>0</v>
      </c>
      <c r="P615" s="488">
        <v>0</v>
      </c>
      <c r="Q615" s="488">
        <v>0</v>
      </c>
      <c r="R615" s="488">
        <v>2.2605526122024852E-8</v>
      </c>
      <c r="S615" s="488">
        <v>-3.6816483299973238E-5</v>
      </c>
      <c r="T615" s="488">
        <v>0</v>
      </c>
      <c r="U615" s="488">
        <v>0</v>
      </c>
      <c r="V615" s="488">
        <v>0</v>
      </c>
      <c r="W615" s="488">
        <v>0</v>
      </c>
      <c r="X615" s="488">
        <v>0</v>
      </c>
      <c r="Y615" s="488">
        <v>1.032267910158183E-5</v>
      </c>
      <c r="Z615" s="488">
        <v>0</v>
      </c>
      <c r="AA615" s="488">
        <v>0</v>
      </c>
      <c r="AB615" s="488">
        <v>0</v>
      </c>
      <c r="AC615" s="488">
        <v>0</v>
      </c>
      <c r="AD615" s="488">
        <v>-2.9855054231150608E-5</v>
      </c>
      <c r="AE615" s="488">
        <v>-5.1205293722362806E-5</v>
      </c>
      <c r="AF615" s="488">
        <v>-6.4605274211450119E-5</v>
      </c>
      <c r="AG615" s="488">
        <v>-5.6364584063324117E-5</v>
      </c>
      <c r="AH615" s="488">
        <v>-3.0249323873708656E-5</v>
      </c>
      <c r="AI615" s="488">
        <v>-3.3623737590003384E-6</v>
      </c>
      <c r="AJ615" s="488">
        <v>1.9870838257026466E-5</v>
      </c>
      <c r="AK615" s="488">
        <v>4.5286678537059723E-5</v>
      </c>
      <c r="AL615" s="488">
        <v>7.2593976626538458E-5</v>
      </c>
      <c r="AM615" s="488">
        <v>1.0655772038826311E-4</v>
      </c>
      <c r="AN615" s="488">
        <v>1.428592608356022E-4</v>
      </c>
      <c r="AO615" s="488">
        <v>1.6617554257681091E-4</v>
      </c>
      <c r="AP615" s="488">
        <v>1.7175255124534305E-4</v>
      </c>
      <c r="AQ615" s="488">
        <v>1.6043535008997915E-4</v>
      </c>
      <c r="AR615" s="488">
        <v>1.2615922644255723E-4</v>
      </c>
      <c r="AS615" s="488">
        <v>8.055980439466634E-5</v>
      </c>
      <c r="AT615" s="488">
        <v>3.4659509761190109E-5</v>
      </c>
      <c r="AU615" s="488">
        <v>-3.7037966554341953E-6</v>
      </c>
      <c r="AV615" s="488">
        <v>-2.6524154541462952E-5</v>
      </c>
      <c r="AW615" s="488">
        <v>-3.8038985860454691E-5</v>
      </c>
      <c r="AX615" s="488">
        <v>-4.0628821847817249E-5</v>
      </c>
      <c r="AY615" s="488">
        <v>-3.8202924840308704E-5</v>
      </c>
      <c r="AZ615" s="488">
        <v>-4.1643031465037235E-5</v>
      </c>
      <c r="BA615" s="488">
        <v>-4.756819676617844E-5</v>
      </c>
      <c r="BB615" s="488">
        <v>-6.5883104379018537E-5</v>
      </c>
      <c r="BC615" s="488">
        <v>-8.1934023708778517E-5</v>
      </c>
      <c r="BD615" s="488">
        <v>-9.1690946179037204E-5</v>
      </c>
      <c r="BE615" s="488">
        <v>-8.7246928053032018E-5</v>
      </c>
      <c r="BF615" s="488">
        <v>-1.0529387157817271E-4</v>
      </c>
      <c r="BG615" s="488">
        <v>-8.824350904131778E-5</v>
      </c>
      <c r="BH615" s="488">
        <v>1.091076876141947E-3</v>
      </c>
      <c r="BI615" s="488">
        <v>8.6192250744698828E-4</v>
      </c>
      <c r="BJ615" s="488">
        <v>2.1166977847085662E-4</v>
      </c>
      <c r="BK615" s="489">
        <v>-4.5946847580484581E-6</v>
      </c>
    </row>
    <row r="616" spans="2:63" x14ac:dyDescent="0.2">
      <c r="B616" s="487">
        <v>7.9385347475146109E-7</v>
      </c>
      <c r="C616" s="488">
        <v>2.6464032613017873E-7</v>
      </c>
      <c r="D616" s="488">
        <v>0</v>
      </c>
      <c r="E616" s="488">
        <v>0</v>
      </c>
      <c r="F616" s="488">
        <v>0</v>
      </c>
      <c r="G616" s="488">
        <v>0</v>
      </c>
      <c r="H616" s="488">
        <v>0</v>
      </c>
      <c r="I616" s="488">
        <v>0</v>
      </c>
      <c r="J616" s="488">
        <v>0</v>
      </c>
      <c r="K616" s="488">
        <v>0</v>
      </c>
      <c r="L616" s="488">
        <v>0</v>
      </c>
      <c r="M616" s="488">
        <v>2.9159367406691181E-8</v>
      </c>
      <c r="N616" s="488">
        <v>0</v>
      </c>
      <c r="O616" s="488">
        <v>0</v>
      </c>
      <c r="P616" s="488">
        <v>0</v>
      </c>
      <c r="Q616" s="488">
        <v>0</v>
      </c>
      <c r="R616" s="488">
        <v>1.6100316433784657E-10</v>
      </c>
      <c r="S616" s="488">
        <v>-2.6477125302036119E-6</v>
      </c>
      <c r="T616" s="488">
        <v>0</v>
      </c>
      <c r="U616" s="488">
        <v>0</v>
      </c>
      <c r="V616" s="488">
        <v>0</v>
      </c>
      <c r="W616" s="488">
        <v>0</v>
      </c>
      <c r="X616" s="488">
        <v>0</v>
      </c>
      <c r="Y616" s="488">
        <v>7.3585657336955193E-8</v>
      </c>
      <c r="Z616" s="488">
        <v>0</v>
      </c>
      <c r="AA616" s="488">
        <v>0</v>
      </c>
      <c r="AB616" s="488">
        <v>0</v>
      </c>
      <c r="AC616" s="488">
        <v>0</v>
      </c>
      <c r="AD616" s="488">
        <v>-2.1282413055663529E-7</v>
      </c>
      <c r="AE616" s="488">
        <v>-5.1390545644627904E-6</v>
      </c>
      <c r="AF616" s="488">
        <v>-7.6235327841319214E-6</v>
      </c>
      <c r="AG616" s="488">
        <v>-1.0018393828311418E-5</v>
      </c>
      <c r="AH616" s="488">
        <v>-1.2133013436034512E-5</v>
      </c>
      <c r="AI616" s="488">
        <v>-1.4377619301803079E-5</v>
      </c>
      <c r="AJ616" s="488">
        <v>-1.663565869918426E-5</v>
      </c>
      <c r="AK616" s="488">
        <v>-1.8963482209086776E-5</v>
      </c>
      <c r="AL616" s="488">
        <v>-2.1329912391971923E-5</v>
      </c>
      <c r="AM616" s="488">
        <v>-2.3414846291769983E-5</v>
      </c>
      <c r="AN616" s="488">
        <v>-2.5698709657637989E-5</v>
      </c>
      <c r="AO616" s="488">
        <v>-2.8291991725930277E-5</v>
      </c>
      <c r="AP616" s="488">
        <v>-3.0821972003389989E-5</v>
      </c>
      <c r="AQ616" s="488">
        <v>-3.360227139219971E-5</v>
      </c>
      <c r="AR616" s="488">
        <v>-3.6817829309007937E-5</v>
      </c>
      <c r="AS616" s="488">
        <v>-3.9636327566620541E-5</v>
      </c>
      <c r="AT616" s="488">
        <v>-4.2944685922635152E-5</v>
      </c>
      <c r="AU616" s="488">
        <v>-4.6152908174760046E-5</v>
      </c>
      <c r="AV616" s="488">
        <v>-4.931404722828981E-5</v>
      </c>
      <c r="AW616" s="488">
        <v>-5.2907256018181088E-5</v>
      </c>
      <c r="AX616" s="488">
        <v>-5.5474092859100418E-5</v>
      </c>
      <c r="AY616" s="488">
        <v>-5.8632719351994073E-5</v>
      </c>
      <c r="AZ616" s="488">
        <v>-6.2073782722886668E-5</v>
      </c>
      <c r="BA616" s="488">
        <v>-6.56261668155406E-5</v>
      </c>
      <c r="BB616" s="488">
        <v>-6.8973919884422058E-5</v>
      </c>
      <c r="BC616" s="488">
        <v>-7.2960681616003609E-5</v>
      </c>
      <c r="BD616" s="488">
        <v>-7.5966891716497745E-5</v>
      </c>
      <c r="BE616" s="488">
        <v>-7.9754877703955111E-5</v>
      </c>
      <c r="BF616" s="488">
        <v>3.2351546281145227E-5</v>
      </c>
      <c r="BG616" s="488">
        <v>-3.2860722025063183E-4</v>
      </c>
      <c r="BH616" s="488">
        <v>-1.1317794387244728E-3</v>
      </c>
      <c r="BI616" s="488">
        <v>-2.5331182948401532E-3</v>
      </c>
      <c r="BJ616" s="488">
        <v>-1.185506094072003E-4</v>
      </c>
      <c r="BK616" s="489">
        <v>3.5583108314111208E-5</v>
      </c>
    </row>
    <row r="617" spans="2:63" x14ac:dyDescent="0.2">
      <c r="B617" s="487">
        <v>5.4638821792719731E-7</v>
      </c>
      <c r="C617" s="488">
        <v>1.8214669223291108E-7</v>
      </c>
      <c r="D617" s="488">
        <v>0</v>
      </c>
      <c r="E617" s="488">
        <v>0</v>
      </c>
      <c r="F617" s="488">
        <v>0</v>
      </c>
      <c r="G617" s="488">
        <v>0</v>
      </c>
      <c r="H617" s="488">
        <v>0</v>
      </c>
      <c r="I617" s="488">
        <v>0</v>
      </c>
      <c r="J617" s="488">
        <v>0</v>
      </c>
      <c r="K617" s="488">
        <v>0</v>
      </c>
      <c r="L617" s="488">
        <v>0</v>
      </c>
      <c r="M617" s="488">
        <v>3.071202335342923E-8</v>
      </c>
      <c r="N617" s="488">
        <v>0</v>
      </c>
      <c r="O617" s="488">
        <v>0</v>
      </c>
      <c r="P617" s="488">
        <v>0</v>
      </c>
      <c r="Q617" s="488">
        <v>0</v>
      </c>
      <c r="R617" s="488">
        <v>1.6914287835388836E-10</v>
      </c>
      <c r="S617" s="488">
        <v>-2.0238897087898004E-6</v>
      </c>
      <c r="T617" s="488">
        <v>0</v>
      </c>
      <c r="U617" s="488">
        <v>0</v>
      </c>
      <c r="V617" s="488">
        <v>0</v>
      </c>
      <c r="W617" s="488">
        <v>0</v>
      </c>
      <c r="X617" s="488">
        <v>0</v>
      </c>
      <c r="Y617" s="488">
        <v>7.7499610724935438E-8</v>
      </c>
      <c r="Z617" s="488">
        <v>0</v>
      </c>
      <c r="AA617" s="488">
        <v>0</v>
      </c>
      <c r="AB617" s="488">
        <v>0</v>
      </c>
      <c r="AC617" s="488">
        <v>0</v>
      </c>
      <c r="AD617" s="488">
        <v>-2.2414651653062789E-7</v>
      </c>
      <c r="AE617" s="488">
        <v>-3.8821428043646074E-6</v>
      </c>
      <c r="AF617" s="488">
        <v>-5.7332764997662872E-6</v>
      </c>
      <c r="AG617" s="488">
        <v>-7.469265640813131E-6</v>
      </c>
      <c r="AH617" s="488">
        <v>-8.9593490694739623E-6</v>
      </c>
      <c r="AI617" s="488">
        <v>-1.054289184199142E-5</v>
      </c>
      <c r="AJ617" s="488">
        <v>-1.2144735826227814E-5</v>
      </c>
      <c r="AK617" s="488">
        <v>-1.3792577035499562E-5</v>
      </c>
      <c r="AL617" s="488">
        <v>-1.546499635101577E-5</v>
      </c>
      <c r="AM617" s="488">
        <v>-1.6915613744999426E-5</v>
      </c>
      <c r="AN617" s="488">
        <v>-1.8506794458087589E-5</v>
      </c>
      <c r="AO617" s="488">
        <v>-2.0354361936303616E-5</v>
      </c>
      <c r="AP617" s="488">
        <v>-2.2197059264612157E-5</v>
      </c>
      <c r="AQ617" s="488">
        <v>-2.4261909294935602E-5</v>
      </c>
      <c r="AR617" s="488">
        <v>-2.6698936319846222E-5</v>
      </c>
      <c r="AS617" s="488">
        <v>-2.8870529447097993E-5</v>
      </c>
      <c r="AT617" s="488">
        <v>-3.1403379708250245E-5</v>
      </c>
      <c r="AU617" s="488">
        <v>-3.3845320779199873E-5</v>
      </c>
      <c r="AV617" s="488">
        <v>-3.6217295694742843E-5</v>
      </c>
      <c r="AW617" s="488">
        <v>-3.8880124160229658E-5</v>
      </c>
      <c r="AX617" s="488">
        <v>-4.0770457157989284E-5</v>
      </c>
      <c r="AY617" s="488">
        <v>-4.3083300431032666E-5</v>
      </c>
      <c r="AZ617" s="488">
        <v>-4.5617237990295406E-5</v>
      </c>
      <c r="BA617" s="488">
        <v>-4.8238304615826413E-5</v>
      </c>
      <c r="BB617" s="488">
        <v>-5.0739194389673795E-5</v>
      </c>
      <c r="BC617" s="488">
        <v>-5.3703866719807467E-5</v>
      </c>
      <c r="BD617" s="488">
        <v>-5.5934202132280203E-5</v>
      </c>
      <c r="BE617" s="488">
        <v>-5.870561828247127E-5</v>
      </c>
      <c r="BF617" s="488">
        <v>2.3402929507619803E-5</v>
      </c>
      <c r="BG617" s="488">
        <v>-2.4022901730500618E-4</v>
      </c>
      <c r="BH617" s="488">
        <v>-3.6336774417487783E-4</v>
      </c>
      <c r="BI617" s="488">
        <v>-1.0781842880025344E-3</v>
      </c>
      <c r="BJ617" s="488">
        <v>-3.2264956325309679E-3</v>
      </c>
      <c r="BK617" s="489">
        <v>-4.377465902071602E-4</v>
      </c>
    </row>
    <row r="618" spans="2:63" ht="13.5" thickBot="1" x14ac:dyDescent="0.25">
      <c r="B618" s="490">
        <v>2.6973858263451209E-7</v>
      </c>
      <c r="C618" s="491">
        <v>8.9924673300549959E-8</v>
      </c>
      <c r="D618" s="491">
        <v>0</v>
      </c>
      <c r="E618" s="491">
        <v>0</v>
      </c>
      <c r="F618" s="491">
        <v>0</v>
      </c>
      <c r="G618" s="491">
        <v>0</v>
      </c>
      <c r="H618" s="491">
        <v>0</v>
      </c>
      <c r="I618" s="491">
        <v>0</v>
      </c>
      <c r="J618" s="491">
        <v>0</v>
      </c>
      <c r="K618" s="491">
        <v>0</v>
      </c>
      <c r="L618" s="491">
        <v>0</v>
      </c>
      <c r="M618" s="491">
        <v>5.3091949726283196E-10</v>
      </c>
      <c r="N618" s="491">
        <v>0</v>
      </c>
      <c r="O618" s="491">
        <v>0</v>
      </c>
      <c r="P618" s="491">
        <v>0</v>
      </c>
      <c r="Q618" s="491">
        <v>0</v>
      </c>
      <c r="R618" s="491">
        <v>3.4761576645915378E-12</v>
      </c>
      <c r="S618" s="491">
        <v>-9.0915597971036354E-7</v>
      </c>
      <c r="T618" s="491">
        <v>0</v>
      </c>
      <c r="U618" s="491">
        <v>0</v>
      </c>
      <c r="V618" s="491">
        <v>0</v>
      </c>
      <c r="W618" s="491">
        <v>0</v>
      </c>
      <c r="X618" s="491">
        <v>0</v>
      </c>
      <c r="Y618" s="491">
        <v>1.3394365509549128E-9</v>
      </c>
      <c r="Z618" s="491">
        <v>0</v>
      </c>
      <c r="AA618" s="491">
        <v>0</v>
      </c>
      <c r="AB618" s="491">
        <v>0</v>
      </c>
      <c r="AC618" s="491">
        <v>0</v>
      </c>
      <c r="AD618" s="491">
        <v>-3.8746546245722793E-9</v>
      </c>
      <c r="AE618" s="491">
        <v>-1.8168618673196975E-6</v>
      </c>
      <c r="AF618" s="491">
        <v>-2.7246761679140417E-6</v>
      </c>
      <c r="AG618" s="491">
        <v>-3.6554469462803107E-6</v>
      </c>
      <c r="AH618" s="491">
        <v>-4.5275598525502166E-6</v>
      </c>
      <c r="AI618" s="491">
        <v>-5.4522353632914392E-6</v>
      </c>
      <c r="AJ618" s="491">
        <v>-6.3734275781615179E-6</v>
      </c>
      <c r="AK618" s="491">
        <v>-7.3281629045243105E-6</v>
      </c>
      <c r="AL618" s="491">
        <v>-8.3038083015230229E-6</v>
      </c>
      <c r="AM618" s="491">
        <v>-9.1913390493345883E-6</v>
      </c>
      <c r="AN618" s="491">
        <v>-1.0162510429142721E-5</v>
      </c>
      <c r="AO618" s="491">
        <v>-1.1217917513767651E-5</v>
      </c>
      <c r="AP618" s="491">
        <v>-1.2201274691155985E-5</v>
      </c>
      <c r="AQ618" s="491">
        <v>-1.3234361892260939E-5</v>
      </c>
      <c r="AR618" s="491">
        <v>-1.4370415984454443E-5</v>
      </c>
      <c r="AS618" s="491">
        <v>-1.5322429315927765E-5</v>
      </c>
      <c r="AT618" s="491">
        <v>-1.6460425376382815E-5</v>
      </c>
      <c r="AU618" s="491">
        <v>-1.7580849346618323E-5</v>
      </c>
      <c r="AV618" s="491">
        <v>-1.8727075143278385E-5</v>
      </c>
      <c r="AW618" s="491">
        <v>-2.0071459244921583E-5</v>
      </c>
      <c r="AX618" s="491">
        <v>-2.1048301172806819E-5</v>
      </c>
      <c r="AY618" s="491">
        <v>-2.2267356017902952E-5</v>
      </c>
      <c r="AZ618" s="491">
        <v>-2.3578688112927543E-5</v>
      </c>
      <c r="BA618" s="491">
        <v>-2.4926433689688096E-5</v>
      </c>
      <c r="BB618" s="491">
        <v>-2.6159484715718509E-5</v>
      </c>
      <c r="BC618" s="491">
        <v>-2.7645464043175166E-5</v>
      </c>
      <c r="BD618" s="491">
        <v>-2.8773381073084713E-5</v>
      </c>
      <c r="BE618" s="491">
        <v>-3.0245699996245788E-5</v>
      </c>
      <c r="BF618" s="491">
        <v>1.2448080438947143E-5</v>
      </c>
      <c r="BG618" s="491">
        <v>-1.2762463142098127E-4</v>
      </c>
      <c r="BH618" s="491">
        <v>-1.9700447111885983E-4</v>
      </c>
      <c r="BI618" s="491">
        <v>-3.3791225661004842E-4</v>
      </c>
      <c r="BJ618" s="491">
        <v>-9.7387579413732439E-4</v>
      </c>
      <c r="BK618" s="492">
        <v>-4.8174677770850272E-3</v>
      </c>
    </row>
  </sheetData>
  <phoneticPr fontId="12" type="noConversion"/>
  <conditionalFormatting sqref="C491:BL552 C424:BL485 B557:BK618">
    <cfRule type="expression" dxfId="1" priority="1" stopIfTrue="1">
      <formula>OR(B424&gt;0.001,B424&lt;-0.001)</formula>
    </cfRule>
  </conditionalFormatting>
  <conditionalFormatting sqref="BM225:DU286">
    <cfRule type="expression" dxfId="0" priority="2" stopIfTrue="1">
      <formula>OR(BM225&gt;0.000001,BM225&lt;-0.000001)</formula>
    </cfRule>
  </conditionalFormatting>
  <pageMargins left="0.75" right="0.75" top="1" bottom="1" header="0.5" footer="0.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193</vt:i4>
      </vt:variant>
    </vt:vector>
  </HeadingPairs>
  <TitlesOfParts>
    <vt:vector size="206" baseType="lpstr">
      <vt:lpstr>TODO+MXDATA</vt:lpstr>
      <vt:lpstr>EUROIS</vt:lpstr>
      <vt:lpstr>EURSTD</vt:lpstr>
      <vt:lpstr>EUR1M</vt:lpstr>
      <vt:lpstr>EUR3M</vt:lpstr>
      <vt:lpstr>EUR6M</vt:lpstr>
      <vt:lpstr>EUR12M</vt:lpstr>
      <vt:lpstr>JacTestFwd</vt:lpstr>
      <vt:lpstr>JacTestDisc</vt:lpstr>
      <vt:lpstr>JacTestCross</vt:lpstr>
      <vt:lpstr>dDisc_dZROis</vt:lpstr>
      <vt:lpstr>dFwd_dZRFwd</vt:lpstr>
      <vt:lpstr>LiborGreek</vt:lpstr>
      <vt:lpstr>EUR12M!comp</vt:lpstr>
      <vt:lpstr>EUR1M!comp</vt:lpstr>
      <vt:lpstr>EUR3M!comp</vt:lpstr>
      <vt:lpstr>EUR6M!comp</vt:lpstr>
      <vt:lpstr>EUROIS!comp</vt:lpstr>
      <vt:lpstr>EURSTD!comp</vt:lpstr>
      <vt:lpstr>EUR12M!currency</vt:lpstr>
      <vt:lpstr>EUR1M!currency</vt:lpstr>
      <vt:lpstr>EUR3M!currency</vt:lpstr>
      <vt:lpstr>EUR6M!currency</vt:lpstr>
      <vt:lpstr>EUROIS!currency</vt:lpstr>
      <vt:lpstr>EURSTD!currency</vt:lpstr>
      <vt:lpstr>EUR12M!curveName</vt:lpstr>
      <vt:lpstr>EUR1M!curveName</vt:lpstr>
      <vt:lpstr>EUR3M!curveName</vt:lpstr>
      <vt:lpstr>EUR6M!curveName</vt:lpstr>
      <vt:lpstr>EUROIS!curveName</vt:lpstr>
      <vt:lpstr>EURSTD!curveName</vt:lpstr>
      <vt:lpstr>EUR12M!dayCount</vt:lpstr>
      <vt:lpstr>EUR1M!dayCount</vt:lpstr>
      <vt:lpstr>EUR3M!dayCount</vt:lpstr>
      <vt:lpstr>EUR6M!dayCount</vt:lpstr>
      <vt:lpstr>EUROIS!dayCount</vt:lpstr>
      <vt:lpstr>EURSTD!dayCount</vt:lpstr>
      <vt:lpstr>EUR12M!depoQuotes</vt:lpstr>
      <vt:lpstr>EUR1M!depoQuotes</vt:lpstr>
      <vt:lpstr>EUR3M!depoQuotes</vt:lpstr>
      <vt:lpstr>EUR6M!depoQuotes</vt:lpstr>
      <vt:lpstr>EUROIS!depoQuotes</vt:lpstr>
      <vt:lpstr>EURSTD!depoQuotes</vt:lpstr>
      <vt:lpstr>dDisc_dZROis!discAtPaym0</vt:lpstr>
      <vt:lpstr>dDisc_dZROis!discDates</vt:lpstr>
      <vt:lpstr>dDisc_dZROis!discVals</vt:lpstr>
      <vt:lpstr>EUR12M!doCalc</vt:lpstr>
      <vt:lpstr>EUR1M!doCalc</vt:lpstr>
      <vt:lpstr>EUR3M!doCalc</vt:lpstr>
      <vt:lpstr>EUR6M!doCalc</vt:lpstr>
      <vt:lpstr>EUROIS!doCalc</vt:lpstr>
      <vt:lpstr>EURSTD!doCalc</vt:lpstr>
      <vt:lpstr>EUR12M!exoDiscCurve</vt:lpstr>
      <vt:lpstr>EUR1M!exoDiscCurve</vt:lpstr>
      <vt:lpstr>EUR3M!exoDiscCurve</vt:lpstr>
      <vt:lpstr>EUR6M!exoDiscCurve</vt:lpstr>
      <vt:lpstr>EURSTD!exoDiscCurve</vt:lpstr>
      <vt:lpstr>EUR12M!FirstCpnFix</vt:lpstr>
      <vt:lpstr>EUR1M!FirstCpnFix</vt:lpstr>
      <vt:lpstr>EUR3M!FirstCpnFix</vt:lpstr>
      <vt:lpstr>EUR6M!FirstCpnFix</vt:lpstr>
      <vt:lpstr>EURSTD!FirstCpnFix</vt:lpstr>
      <vt:lpstr>EUR3M!firstFutIdx</vt:lpstr>
      <vt:lpstr>EURSTD!firstFutIdx</vt:lpstr>
      <vt:lpstr>EUR3M!firstFuturesCode</vt:lpstr>
      <vt:lpstr>EURSTD!firstFuturesCode</vt:lpstr>
      <vt:lpstr>EUR12M!fraFutTenor</vt:lpstr>
      <vt:lpstr>EUR1M!fraFutTenor</vt:lpstr>
      <vt:lpstr>EUR3M!fraFutTenor</vt:lpstr>
      <vt:lpstr>EUR6M!fraFutTenor</vt:lpstr>
      <vt:lpstr>EURSTD!fraFutTenor</vt:lpstr>
      <vt:lpstr>EUR12M!fraQuotes</vt:lpstr>
      <vt:lpstr>EUR3M!fraQuotes</vt:lpstr>
      <vt:lpstr>EUR6M!fraQuotes</vt:lpstr>
      <vt:lpstr>EUR3M!futuresQuotes</vt:lpstr>
      <vt:lpstr>EURSTD!futuresQuotes</vt:lpstr>
      <vt:lpstr>dFwd_dZRFwd!fwdDates</vt:lpstr>
      <vt:lpstr>dFwd_dZRFwd!fwdSpread</vt:lpstr>
      <vt:lpstr>dFwd_dZRFwd!fwdVals</vt:lpstr>
      <vt:lpstr>EUR3M!IMMFutDates</vt:lpstr>
      <vt:lpstr>EURSTD!IMMFutDates</vt:lpstr>
      <vt:lpstr>EUR3M!IMMFutures</vt:lpstr>
      <vt:lpstr>EURSTD!IMMFutures</vt:lpstr>
      <vt:lpstr>JacTestCross!implData</vt:lpstr>
      <vt:lpstr>dDisc_dZROis!implDiscAtPaym</vt:lpstr>
      <vt:lpstr>JacTestDisc!implFwds</vt:lpstr>
      <vt:lpstr>JacTestFwd!implFwds</vt:lpstr>
      <vt:lpstr>EUR12M!indexID</vt:lpstr>
      <vt:lpstr>EUR1M!indexID</vt:lpstr>
      <vt:lpstr>EUR3M!indexID</vt:lpstr>
      <vt:lpstr>EUR6M!indexID</vt:lpstr>
      <vt:lpstr>EURSTD!indexID</vt:lpstr>
      <vt:lpstr>EUR12M!interpOn</vt:lpstr>
      <vt:lpstr>EUR1M!interpOn</vt:lpstr>
      <vt:lpstr>EUR3M!interpOn</vt:lpstr>
      <vt:lpstr>EUR6M!interpOn</vt:lpstr>
      <vt:lpstr>EUROIS!interpOn</vt:lpstr>
      <vt:lpstr>EURSTD!interpOn</vt:lpstr>
      <vt:lpstr>EUR3M!lastFutIdx</vt:lpstr>
      <vt:lpstr>EURSTD!lastFutIdx</vt:lpstr>
      <vt:lpstr>EUR3M!lastFuturesCode</vt:lpstr>
      <vt:lpstr>EURSTD!lastFuturesCode</vt:lpstr>
      <vt:lpstr>dFwd_dZRFwd!nPill</vt:lpstr>
      <vt:lpstr>EUROIS!numDepo</vt:lpstr>
      <vt:lpstr>EUR12M!nUsedDepo</vt:lpstr>
      <vt:lpstr>EUR1M!nUsedDepo</vt:lpstr>
      <vt:lpstr>EUR3M!nUsedDepo</vt:lpstr>
      <vt:lpstr>EUR6M!nUsedDepo</vt:lpstr>
      <vt:lpstr>EURSTD!nUsedDepo</vt:lpstr>
      <vt:lpstr>EUR12M!nUsedFra</vt:lpstr>
      <vt:lpstr>EUR3M!nUsedFra</vt:lpstr>
      <vt:lpstr>EUR6M!nUsedFra</vt:lpstr>
      <vt:lpstr>EUR1M!nUsedFut</vt:lpstr>
      <vt:lpstr>EUR3M!nUsedFut</vt:lpstr>
      <vt:lpstr>EURSTD!nUsedFut</vt:lpstr>
      <vt:lpstr>EUR12M!nUsedSwap</vt:lpstr>
      <vt:lpstr>EUR1M!nUsedSwap</vt:lpstr>
      <vt:lpstr>EUR3M!nUsedSwap</vt:lpstr>
      <vt:lpstr>EUR6M!nUsedSwap</vt:lpstr>
      <vt:lpstr>EURSTD!nUsedSwap</vt:lpstr>
      <vt:lpstr>dDisc_dZROis!oisCurve</vt:lpstr>
      <vt:lpstr>dFwd_dZRFwd!oisCurve</vt:lpstr>
      <vt:lpstr>EUR12M!optNames</vt:lpstr>
      <vt:lpstr>EUR1M!optNames</vt:lpstr>
      <vt:lpstr>EUR3M!optNames</vt:lpstr>
      <vt:lpstr>EUR6M!optNames</vt:lpstr>
      <vt:lpstr>EURSTD!optNames</vt:lpstr>
      <vt:lpstr>EUR12M!optVals</vt:lpstr>
      <vt:lpstr>EUR1M!optVals</vt:lpstr>
      <vt:lpstr>EUR3M!optVals</vt:lpstr>
      <vt:lpstr>EUR6M!optVals</vt:lpstr>
      <vt:lpstr>EURSTD!optVals</vt:lpstr>
      <vt:lpstr>dDisc_dZROis!outBegin</vt:lpstr>
      <vt:lpstr>dFwd_dZRFwd!outBegin</vt:lpstr>
      <vt:lpstr>JacTestCross!outBegin</vt:lpstr>
      <vt:lpstr>JacTestDisc!outBegin</vt:lpstr>
      <vt:lpstr>JacTestFwd!outBegin</vt:lpstr>
      <vt:lpstr>JacTestCross!outBeginBump</vt:lpstr>
      <vt:lpstr>EUR12M!outDates</vt:lpstr>
      <vt:lpstr>EUR1M!outDates</vt:lpstr>
      <vt:lpstr>EUR3M!outDates</vt:lpstr>
      <vt:lpstr>EUR6M!outDates</vt:lpstr>
      <vt:lpstr>EUROIS!outDates</vt:lpstr>
      <vt:lpstr>EUR12M!outType</vt:lpstr>
      <vt:lpstr>EUR1M!outType</vt:lpstr>
      <vt:lpstr>EUR3M!outType</vt:lpstr>
      <vt:lpstr>EUR6M!outType</vt:lpstr>
      <vt:lpstr>EUROIS!outType</vt:lpstr>
      <vt:lpstr>EUR12M!outVals</vt:lpstr>
      <vt:lpstr>EUR1M!outVals</vt:lpstr>
      <vt:lpstr>EUR3M!outVals</vt:lpstr>
      <vt:lpstr>EUR6M!outVals</vt:lpstr>
      <vt:lpstr>EUROIS!outVals</vt:lpstr>
      <vt:lpstr>dDisc_dZROis!rateShift</vt:lpstr>
      <vt:lpstr>dFwd_dZRFwd!rateShift</vt:lpstr>
      <vt:lpstr>JacTestCross!rateShift</vt:lpstr>
      <vt:lpstr>JacTestDisc!rateShift</vt:lpstr>
      <vt:lpstr>JacTestFwd!rateShift</vt:lpstr>
      <vt:lpstr>dFwd_dZRFwd!shmFwdEuribor</vt:lpstr>
      <vt:lpstr>dFwd_dZRFwd!shmFwdEuribor0</vt:lpstr>
      <vt:lpstr>EUR3M!stubDate</vt:lpstr>
      <vt:lpstr>EURSTD!stubDate</vt:lpstr>
      <vt:lpstr>EUR3M!stubRate</vt:lpstr>
      <vt:lpstr>EURSTD!stubRate</vt:lpstr>
      <vt:lpstr>EUR12M!swapFltFreq</vt:lpstr>
      <vt:lpstr>EUR1M!swapFltFreq</vt:lpstr>
      <vt:lpstr>EUR3M!swapFltFreq</vt:lpstr>
      <vt:lpstr>EUR6M!swapFltFreq</vt:lpstr>
      <vt:lpstr>EURSTD!swapFltFreq</vt:lpstr>
      <vt:lpstr>EUR12M!swapQuotes</vt:lpstr>
      <vt:lpstr>EUR1M!swapQuotes</vt:lpstr>
      <vt:lpstr>EUR3M!swapQuotes</vt:lpstr>
      <vt:lpstr>EUR6M!swapQuotes</vt:lpstr>
      <vt:lpstr>EURSTD!swapQuotes</vt:lpstr>
      <vt:lpstr>dDisc_dZROis!tenor</vt:lpstr>
      <vt:lpstr>dFwd_dZRFwd!tenor</vt:lpstr>
      <vt:lpstr>JacTestCross!tenor</vt:lpstr>
      <vt:lpstr>JacTestDisc!tenor</vt:lpstr>
      <vt:lpstr>JacTestFwd!tenor</vt:lpstr>
      <vt:lpstr>dDisc_dZROis!today</vt:lpstr>
      <vt:lpstr>dFwd_dZRFwd!today</vt:lpstr>
      <vt:lpstr>EUR12M!today</vt:lpstr>
      <vt:lpstr>EUR1M!today</vt:lpstr>
      <vt:lpstr>EUR3M!today</vt:lpstr>
      <vt:lpstr>EUR6M!today</vt:lpstr>
      <vt:lpstr>EUROIS!today</vt:lpstr>
      <vt:lpstr>EURSTD!today</vt:lpstr>
      <vt:lpstr>'TODO+MXDATA'!today</vt:lpstr>
      <vt:lpstr>dDisc_dZROis!trigger</vt:lpstr>
      <vt:lpstr>dFwd_dZRFwd!trigger</vt:lpstr>
      <vt:lpstr>JacTestCross!trigger</vt:lpstr>
      <vt:lpstr>JacTestDisc!trigger</vt:lpstr>
      <vt:lpstr>JacTestFwd!trigger</vt:lpstr>
      <vt:lpstr>EUR12M!typeInterp</vt:lpstr>
      <vt:lpstr>EUR1M!typeInterp</vt:lpstr>
      <vt:lpstr>EUR3M!typeInterp</vt:lpstr>
      <vt:lpstr>EUR6M!typeInterp</vt:lpstr>
      <vt:lpstr>EUROIS!typeInterp</vt:lpstr>
      <vt:lpstr>EURSTD!typeInterp</vt:lpstr>
      <vt:lpstr>EUR3M!useExtStubRate</vt:lpstr>
      <vt:lpstr>EURSTD!useExtStubRate</vt:lpstr>
      <vt:lpstr>EUR12M!useFirstCpn</vt:lpstr>
      <vt:lpstr>EUR1M!useFirstCpn</vt:lpstr>
      <vt:lpstr>EUR3M!useFirstCpn</vt:lpstr>
      <vt:lpstr>EUR6M!useFirstCpn</vt:lpstr>
      <vt:lpstr>EURSTD!useFirstCpn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Moreni NicolaMN</dc:creator>
  <cp:lastModifiedBy>DALUISO ROBERTO</cp:lastModifiedBy>
  <dcterms:created xsi:type="dcterms:W3CDTF">2012-07-27T16:06:11Z</dcterms:created>
  <dcterms:modified xsi:type="dcterms:W3CDTF">2016-04-29T14:35:21Z</dcterms:modified>
</cp:coreProperties>
</file>